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ONTRATOS 2022\SAMC\SAMC002-2022 MEJORAMIENTO DE VIVIENDAS\"/>
    </mc:Choice>
  </mc:AlternateContent>
  <bookViews>
    <workbookView xWindow="0" yWindow="0" windowWidth="23040" windowHeight="7656" tabRatio="904"/>
  </bookViews>
  <sheets>
    <sheet name="PRESUPUESTO" sheetId="6" r:id="rId1"/>
    <sheet name="CANTIDADES DE OBRA" sheetId="5" r:id="rId2"/>
    <sheet name="LISTA DE BENEFICIARIOS" sheetId="13" r:id="rId3"/>
    <sheet name="COSTOS ADMINISTRACIÓN" sheetId="12" r:id="rId4"/>
    <sheet name="APU" sheetId="1" r:id="rId5"/>
    <sheet name="SUBANÁLISIS" sheetId="2" r:id="rId6"/>
    <sheet name="MATERIALES" sheetId="4" r:id="rId7"/>
    <sheet name="COSTO SUPERVISIÓN" sheetId="8" state="hidden" r:id="rId8"/>
    <sheet name="BASE CALCULO FM" sheetId="10" state="hidden" r:id="rId9"/>
    <sheet name="INTERVENTORIA" sheetId="11" state="hidden" r:id="rId10"/>
    <sheet name="INVERSIÓN AMBIENTAL" sheetId="7" r:id="rId11"/>
    <sheet name="GASTOS VARIOS SUPERVISIÓN" sheetId="9" state="hidden" r:id="rId12"/>
    <sheet name="PRESTACIONES SOCIALES" sheetId="3" state="hidden" r:id="rId13"/>
  </sheets>
  <externalReferences>
    <externalReference r:id="rId14"/>
    <externalReference r:id="rId15"/>
  </externalReferences>
  <definedNames>
    <definedName name="q">IF(APU!$B1048576="","",IF(LEN(APU!$C1)=9,SUMIF(APU!$B:$B,APU!$C1,APU!#REF!)/2,IF(APU!$C1="","",IF(ISERROR(SEARCH("-",APU!$C1,3)),VLOOKUP(APU!$C1,[1]Ins!$D:$J,7,0),""))))</definedName>
    <definedName name="RC_CANT_IT_APU">IFERROR(VLOOKUP(APU!$C1,'[1]10-Presupuesto'!$D:$LO,COLUMN(RC_CANT_TOTAL)-3,0),"")</definedName>
    <definedName name="RC_CANT_TOTAL">'[1]10-Presupuesto'!$CJ:$LO</definedName>
    <definedName name="RC_CD_DIR">'[1]10-Presupuesto'!$CL$127</definedName>
    <definedName name="RC_COL_AX_APU">IFERROR(VLOOKUP(APU!XDI1,[1]Ins!XDK:XDT,10,0)&amp;" "&amp;APU!XDJ1,VLOOKUP(APU!XDI1,'[1]10-Presupuesto'!XDK:XDX,2,0))</definedName>
    <definedName name="RC_COL_AY_APU">APU!XDJ1</definedName>
    <definedName name="RC_COL_AZ_APU">APU!XDJ1*(1+APU!XDK1)</definedName>
    <definedName name="RC_COL_BA_APU">APU!XDK1</definedName>
    <definedName name="RC_COL_BB_APU">APU!XDE1</definedName>
    <definedName name="RC_COL_L_APU">IFERROR(IF(APU!$C1="","",IF(VLOOKUP(APU!$C1,[1]Ins!$D:$M,10,0)="",LEFT(APU!$C1,1),VLOOKUP(APU!$C1,[1]Ins!$D:$M,10,0))),"")</definedName>
    <definedName name="RC_COL_N_APU">IFERROR(IF(ISERROR(SEARCH("-",APU!$C1)),APU!$F1*(1+APU!$G1)*VLOOKUP(APU!$B1,'[1]10-Presupuesto'!$D:$CJ,COLUMN(RC_CANT_TOTAL)-COLUMN(RC_ITEMS)+1,0),""),"")</definedName>
    <definedName name="RC_COL_P_APU">IF(LEN(APU!XEQ1)=2,APU!A1048576,IF(APU!C1=APU!C1048576,APU!A1048576,IF(APU!C1="",APU!A1048576,APU!A1048576+1)))</definedName>
    <definedName name="RC_COL_Q_APU">IF(APU!B1&lt;&gt;"",IF(APU!B1=APU!B1048576,APU!A1048576,APU!A1048576+1),APU!A1048576)</definedName>
    <definedName name="RC_COL_R_APU">APU!XEN1</definedName>
    <definedName name="RC_COL_S_APU">APU!XFD1&amp;APU!XFC1</definedName>
    <definedName name="RC_COL_T_APU">IF(OR(IF(APU!XFB1=APU!XFB1048576,LEFT(APU!XEM1,1),"")="3",IF(APU!XFB1=APU!XFB1048576,LEFT(APU!XEM1,1),"")="7"),"1",IF(APU!XFB1=APU!XFB1048576,LEFT(APU!XEM1,1),""))</definedName>
    <definedName name="RC_CON_HTA_APU">SUMIFS(APU!#REF!,APU!$B:$B,APU!$B1,APU!#REF!,"2")</definedName>
    <definedName name="RC_CT_TOT">'[1]10-Presupuesto'!$CL$130</definedName>
    <definedName name="RC_DESC_APU">IF(LEN(APU!$C1)=2,VLOOKUP(APU!$C1,'[1]10-Presupuesto'!$D:$CL,2,0),IF(APU!$B1="",IF(APU!$C1="",IF(APU!$B1048576="","",RC_DIRECTO_APU),""),RC_DESCRIPCION_APU))</definedName>
    <definedName name="RC_DESCRIPCION_APU">IF(ISERROR(SEARCH("-",APU!$C1,3)),RC_INSUMO,RC_ITEM)</definedName>
    <definedName name="RC_DIRECTO_APU">"COSTO DIRECTO:  "&amp;TEXT(ROUNDUP(SUMIF(APU!$B:$B,APU!$B1048576,APU!#REF!)/2,0),"$#,##0")&amp;" / "&amp;VLOOKUP(APU!$B1048576,'[1]10-Presupuesto'!$D:$F,3,0)</definedName>
    <definedName name="RC_INSUMO">IF(APU!#REF!="",VLOOKUP(APU!$C1,[1]Ins!$D:$E,2,0),VLOOKUP(APU!$C1,[1]Ins!$D:$E,2,0)&amp;" - "&amp;APU!#REF!)</definedName>
    <definedName name="RC_ITEM">VLOOKUP(APU!$C1,'[1]10-Presupuesto'!$D:$CK,2,0)</definedName>
    <definedName name="RC_ITEMS">'[1]10-Presupuesto'!$D:$D</definedName>
    <definedName name="RC_IVA">[1]Parametros!$B$11</definedName>
    <definedName name="RC_MIN">[1]Parametros!$B$9</definedName>
    <definedName name="RC_PLAZO">'[1]10-Presupuesto'!$CM$2</definedName>
    <definedName name="RC_PROYECTO">[1]Parametros!$B$1</definedName>
    <definedName name="RC_TPTE_APU">SUMIFS(APU!D:D,APU!F:F,"ok",APU!XFA:XFA,APU!XFA1)</definedName>
    <definedName name="RC_UN_APU">IF(LEN(APU!$C1)=2,"",IF(APU!$C1="","",IF(ISERROR(SEARCH("-",APU!$C1,3)),VLOOKUP(APU!$C1,[1]Ins!$D:$F,3,0),VLOOKUP(APU!$C1,'[1]10-Presupuesto'!$D:$CZ,3,0))))</definedName>
    <definedName name="RC_VR_CON_IVA">(MATERIALES!$G1+MATERIALES!$H1)*(1+MATERIALES!$I1)</definedName>
    <definedName name="RC_VR_SIN_IVA">SUMIF([2]Aux!$A:$A,MATERIALES!#REF!,[2]Aux!$H:$H)/2</definedName>
    <definedName name="RC_VR_TOT_APU">IF(APU!$E1="","",IF(APU!$C1=APU!$B1,ROUND(SUMIF(APU!XEX2:XEX96,APU!$B1,APU!A2:A96),0),APU!$F1*APU!$H1*(1+APU!$G1)))</definedName>
    <definedName name="RC_VR_UN_APU">IF(APU!$B1048576="","",IF(LEN(APU!$C1)=9,SUMIF(APU!$B:$B,APU!$C1,APU!#REF!)/2,IF(APU!$C1="","",IF(ISERROR(SEARCH("-",APU!$C1,3)),VLOOKUP(APU!$C1,[1]Ins!$D:$J,7,0),""))))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P11" i="5" l="1"/>
  <c r="G9" i="6" l="1"/>
  <c r="G11" i="6"/>
  <c r="G12" i="6"/>
  <c r="G13" i="6"/>
  <c r="G14" i="6"/>
  <c r="G7" i="6"/>
  <c r="OW752" i="5" l="1"/>
  <c r="ON752" i="5"/>
  <c r="OE752" i="5"/>
  <c r="NV752" i="5"/>
  <c r="NM752" i="5"/>
  <c r="ND752" i="5"/>
  <c r="MU752" i="5"/>
  <c r="ML752" i="5"/>
  <c r="MC752" i="5"/>
  <c r="LT752" i="5"/>
  <c r="LK752" i="5"/>
  <c r="LB752" i="5"/>
  <c r="KS752" i="5"/>
  <c r="KJ752" i="5"/>
  <c r="KA752" i="5"/>
  <c r="JR752" i="5"/>
  <c r="JI752" i="5"/>
  <c r="IZ752" i="5"/>
  <c r="IQ752" i="5"/>
  <c r="IH752" i="5"/>
  <c r="HY752" i="5"/>
  <c r="HP752" i="5"/>
  <c r="HG752" i="5"/>
  <c r="GX752" i="5"/>
  <c r="GO752" i="5"/>
  <c r="GF752" i="5"/>
  <c r="FW752" i="5"/>
  <c r="FN752" i="5"/>
  <c r="FE752" i="5"/>
  <c r="EV752" i="5"/>
  <c r="EM752" i="5"/>
  <c r="ED752" i="5"/>
  <c r="DU752" i="5"/>
  <c r="DL752" i="5"/>
  <c r="DC752" i="5"/>
  <c r="CT752" i="5"/>
  <c r="CK752" i="5"/>
  <c r="CB752" i="5"/>
  <c r="BS752" i="5"/>
  <c r="BJ752" i="5"/>
  <c r="BA752" i="5"/>
  <c r="AR752" i="5"/>
  <c r="AI752" i="5"/>
  <c r="Z752" i="5"/>
  <c r="OW751" i="5"/>
  <c r="ON751" i="5"/>
  <c r="OE751" i="5"/>
  <c r="NV751" i="5"/>
  <c r="NM751" i="5"/>
  <c r="ND751" i="5"/>
  <c r="MU751" i="5"/>
  <c r="ML751" i="5"/>
  <c r="MC751" i="5"/>
  <c r="LT751" i="5"/>
  <c r="LK751" i="5"/>
  <c r="LB751" i="5"/>
  <c r="KS751" i="5"/>
  <c r="KJ751" i="5"/>
  <c r="KA751" i="5"/>
  <c r="JR751" i="5"/>
  <c r="JI751" i="5"/>
  <c r="IZ751" i="5"/>
  <c r="IQ751" i="5"/>
  <c r="IH751" i="5"/>
  <c r="HY751" i="5"/>
  <c r="HP751" i="5"/>
  <c r="HG751" i="5"/>
  <c r="GX751" i="5"/>
  <c r="GO751" i="5"/>
  <c r="GF751" i="5"/>
  <c r="FW751" i="5"/>
  <c r="FN751" i="5"/>
  <c r="FE751" i="5"/>
  <c r="EV751" i="5"/>
  <c r="EM751" i="5"/>
  <c r="ED751" i="5"/>
  <c r="DU751" i="5"/>
  <c r="DL751" i="5"/>
  <c r="DC751" i="5"/>
  <c r="CT751" i="5"/>
  <c r="CK751" i="5"/>
  <c r="CB751" i="5"/>
  <c r="BS751" i="5"/>
  <c r="BJ751" i="5"/>
  <c r="BA751" i="5"/>
  <c r="AR751" i="5"/>
  <c r="AI751" i="5"/>
  <c r="Z751" i="5"/>
  <c r="OW750" i="5"/>
  <c r="ON750" i="5"/>
  <c r="OE750" i="5"/>
  <c r="NV750" i="5"/>
  <c r="NM750" i="5"/>
  <c r="ND750" i="5"/>
  <c r="MU750" i="5"/>
  <c r="ML750" i="5"/>
  <c r="MC750" i="5"/>
  <c r="LT750" i="5"/>
  <c r="LK750" i="5"/>
  <c r="LB750" i="5"/>
  <c r="KS750" i="5"/>
  <c r="KJ750" i="5"/>
  <c r="KA750" i="5"/>
  <c r="JR750" i="5"/>
  <c r="JI750" i="5"/>
  <c r="IZ750" i="5"/>
  <c r="IQ750" i="5"/>
  <c r="IH750" i="5"/>
  <c r="HY750" i="5"/>
  <c r="HP750" i="5"/>
  <c r="HG750" i="5"/>
  <c r="GX750" i="5"/>
  <c r="GO750" i="5"/>
  <c r="GF750" i="5"/>
  <c r="FW750" i="5"/>
  <c r="FN750" i="5"/>
  <c r="FE750" i="5"/>
  <c r="EV750" i="5"/>
  <c r="EM750" i="5"/>
  <c r="ED750" i="5"/>
  <c r="DU750" i="5"/>
  <c r="DL750" i="5"/>
  <c r="DC750" i="5"/>
  <c r="CT750" i="5"/>
  <c r="CK750" i="5"/>
  <c r="CB750" i="5"/>
  <c r="BS750" i="5"/>
  <c r="BJ750" i="5"/>
  <c r="BA750" i="5"/>
  <c r="AR750" i="5"/>
  <c r="AI750" i="5"/>
  <c r="Z750" i="5"/>
  <c r="OW749" i="5"/>
  <c r="ON749" i="5"/>
  <c r="OE749" i="5"/>
  <c r="NV749" i="5"/>
  <c r="NM749" i="5"/>
  <c r="ND749" i="5"/>
  <c r="MU749" i="5"/>
  <c r="ML749" i="5"/>
  <c r="MC749" i="5"/>
  <c r="LT749" i="5"/>
  <c r="LK749" i="5"/>
  <c r="LB749" i="5"/>
  <c r="KS749" i="5"/>
  <c r="KJ749" i="5"/>
  <c r="KA749" i="5"/>
  <c r="JR749" i="5"/>
  <c r="JI749" i="5"/>
  <c r="IZ749" i="5"/>
  <c r="IQ749" i="5"/>
  <c r="IH749" i="5"/>
  <c r="HY749" i="5"/>
  <c r="HP749" i="5"/>
  <c r="HG749" i="5"/>
  <c r="GX749" i="5"/>
  <c r="GO749" i="5"/>
  <c r="GF749" i="5"/>
  <c r="FW749" i="5"/>
  <c r="FN749" i="5"/>
  <c r="FE749" i="5"/>
  <c r="EV749" i="5"/>
  <c r="EM749" i="5"/>
  <c r="ED749" i="5"/>
  <c r="DU749" i="5"/>
  <c r="DL749" i="5"/>
  <c r="DC749" i="5"/>
  <c r="CT749" i="5"/>
  <c r="CK749" i="5"/>
  <c r="CB749" i="5"/>
  <c r="BS749" i="5"/>
  <c r="BJ749" i="5"/>
  <c r="BA749" i="5"/>
  <c r="AR749" i="5"/>
  <c r="AI749" i="5"/>
  <c r="Z749" i="5"/>
  <c r="OW748" i="5"/>
  <c r="ON748" i="5"/>
  <c r="OE748" i="5"/>
  <c r="NV748" i="5"/>
  <c r="NM748" i="5"/>
  <c r="ND748" i="5"/>
  <c r="MU748" i="5"/>
  <c r="ML748" i="5"/>
  <c r="MC748" i="5"/>
  <c r="LT748" i="5"/>
  <c r="LK748" i="5"/>
  <c r="LB748" i="5"/>
  <c r="KS748" i="5"/>
  <c r="KJ748" i="5"/>
  <c r="KA748" i="5"/>
  <c r="JR748" i="5"/>
  <c r="JI748" i="5"/>
  <c r="IZ748" i="5"/>
  <c r="IQ748" i="5"/>
  <c r="IH748" i="5"/>
  <c r="HY748" i="5"/>
  <c r="HP748" i="5"/>
  <c r="HG748" i="5"/>
  <c r="GX748" i="5"/>
  <c r="GO748" i="5"/>
  <c r="GF748" i="5"/>
  <c r="FW748" i="5"/>
  <c r="FN748" i="5"/>
  <c r="FE748" i="5"/>
  <c r="EV748" i="5"/>
  <c r="EM748" i="5"/>
  <c r="ED748" i="5"/>
  <c r="DU748" i="5"/>
  <c r="DL748" i="5"/>
  <c r="DC748" i="5"/>
  <c r="CT748" i="5"/>
  <c r="CK748" i="5"/>
  <c r="CB748" i="5"/>
  <c r="BS748" i="5"/>
  <c r="BJ748" i="5"/>
  <c r="BA748" i="5"/>
  <c r="AR748" i="5"/>
  <c r="AI748" i="5"/>
  <c r="Z748" i="5"/>
  <c r="OW747" i="5"/>
  <c r="ON747" i="5"/>
  <c r="OE747" i="5"/>
  <c r="NV747" i="5"/>
  <c r="NM747" i="5"/>
  <c r="ND747" i="5"/>
  <c r="MU747" i="5"/>
  <c r="ML747" i="5"/>
  <c r="MC747" i="5"/>
  <c r="LT747" i="5"/>
  <c r="LK747" i="5"/>
  <c r="LB747" i="5"/>
  <c r="KS747" i="5"/>
  <c r="KJ747" i="5"/>
  <c r="KA747" i="5"/>
  <c r="JR747" i="5"/>
  <c r="JI747" i="5"/>
  <c r="IZ747" i="5"/>
  <c r="IQ747" i="5"/>
  <c r="IH747" i="5"/>
  <c r="HY747" i="5"/>
  <c r="HP747" i="5"/>
  <c r="HG747" i="5"/>
  <c r="GX747" i="5"/>
  <c r="GO747" i="5"/>
  <c r="GF747" i="5"/>
  <c r="FW747" i="5"/>
  <c r="FN747" i="5"/>
  <c r="FE747" i="5"/>
  <c r="EV747" i="5"/>
  <c r="EM747" i="5"/>
  <c r="ED747" i="5"/>
  <c r="DU747" i="5"/>
  <c r="DL747" i="5"/>
  <c r="DC747" i="5"/>
  <c r="CT747" i="5"/>
  <c r="CK747" i="5"/>
  <c r="CB747" i="5"/>
  <c r="BS747" i="5"/>
  <c r="BJ747" i="5"/>
  <c r="BA747" i="5"/>
  <c r="AR747" i="5"/>
  <c r="AI747" i="5"/>
  <c r="Z747" i="5"/>
  <c r="OW746" i="5"/>
  <c r="ON746" i="5"/>
  <c r="OE746" i="5"/>
  <c r="NV746" i="5"/>
  <c r="NM746" i="5"/>
  <c r="ND746" i="5"/>
  <c r="MU746" i="5"/>
  <c r="ML746" i="5"/>
  <c r="MC746" i="5"/>
  <c r="LT746" i="5"/>
  <c r="LK746" i="5"/>
  <c r="LB746" i="5"/>
  <c r="KS746" i="5"/>
  <c r="KJ746" i="5"/>
  <c r="KA746" i="5"/>
  <c r="JR746" i="5"/>
  <c r="JI746" i="5"/>
  <c r="IZ746" i="5"/>
  <c r="IQ746" i="5"/>
  <c r="IH746" i="5"/>
  <c r="HY746" i="5"/>
  <c r="HP746" i="5"/>
  <c r="HG746" i="5"/>
  <c r="GX746" i="5"/>
  <c r="GO746" i="5"/>
  <c r="GF746" i="5"/>
  <c r="FW746" i="5"/>
  <c r="FN746" i="5"/>
  <c r="FE746" i="5"/>
  <c r="EV746" i="5"/>
  <c r="EM746" i="5"/>
  <c r="ED746" i="5"/>
  <c r="DU746" i="5"/>
  <c r="DL746" i="5"/>
  <c r="DC746" i="5"/>
  <c r="CT746" i="5"/>
  <c r="CK746" i="5"/>
  <c r="CB746" i="5"/>
  <c r="BS746" i="5"/>
  <c r="BJ746" i="5"/>
  <c r="BA746" i="5"/>
  <c r="AR746" i="5"/>
  <c r="AI746" i="5"/>
  <c r="Z746" i="5"/>
  <c r="OW745" i="5"/>
  <c r="ON745" i="5"/>
  <c r="OE745" i="5"/>
  <c r="NV745" i="5"/>
  <c r="NM745" i="5"/>
  <c r="ND745" i="5"/>
  <c r="MU745" i="5"/>
  <c r="ML745" i="5"/>
  <c r="MC745" i="5"/>
  <c r="LT745" i="5"/>
  <c r="LK745" i="5"/>
  <c r="LB745" i="5"/>
  <c r="KS745" i="5"/>
  <c r="KJ745" i="5"/>
  <c r="KA745" i="5"/>
  <c r="JR745" i="5"/>
  <c r="JI745" i="5"/>
  <c r="IZ745" i="5"/>
  <c r="IQ745" i="5"/>
  <c r="IH745" i="5"/>
  <c r="HY745" i="5"/>
  <c r="HP745" i="5"/>
  <c r="HG745" i="5"/>
  <c r="GX745" i="5"/>
  <c r="GO745" i="5"/>
  <c r="GF745" i="5"/>
  <c r="FW745" i="5"/>
  <c r="FN745" i="5"/>
  <c r="FE745" i="5"/>
  <c r="EV745" i="5"/>
  <c r="EM745" i="5"/>
  <c r="ED745" i="5"/>
  <c r="DU745" i="5"/>
  <c r="DL745" i="5"/>
  <c r="DC745" i="5"/>
  <c r="CT745" i="5"/>
  <c r="CK745" i="5"/>
  <c r="CB745" i="5"/>
  <c r="BS745" i="5"/>
  <c r="BJ745" i="5"/>
  <c r="BA745" i="5"/>
  <c r="AR745" i="5"/>
  <c r="AI745" i="5"/>
  <c r="Z745" i="5"/>
  <c r="OW737" i="5"/>
  <c r="ON737" i="5"/>
  <c r="OE737" i="5"/>
  <c r="NV737" i="5"/>
  <c r="NM737" i="5"/>
  <c r="ND737" i="5"/>
  <c r="MU737" i="5"/>
  <c r="ML737" i="5"/>
  <c r="MC737" i="5"/>
  <c r="LT737" i="5"/>
  <c r="LK737" i="5"/>
  <c r="LB737" i="5"/>
  <c r="KS737" i="5"/>
  <c r="KJ737" i="5"/>
  <c r="KA737" i="5"/>
  <c r="JR737" i="5"/>
  <c r="JI737" i="5"/>
  <c r="IZ737" i="5"/>
  <c r="IQ737" i="5"/>
  <c r="IH737" i="5"/>
  <c r="HY737" i="5"/>
  <c r="HP737" i="5"/>
  <c r="HG737" i="5"/>
  <c r="GX737" i="5"/>
  <c r="GO737" i="5"/>
  <c r="GF737" i="5"/>
  <c r="FW737" i="5"/>
  <c r="FN737" i="5"/>
  <c r="FE737" i="5"/>
  <c r="EV737" i="5"/>
  <c r="EM737" i="5"/>
  <c r="ED737" i="5"/>
  <c r="DU737" i="5"/>
  <c r="DL737" i="5"/>
  <c r="DC737" i="5"/>
  <c r="CT737" i="5"/>
  <c r="CK737" i="5"/>
  <c r="CB737" i="5"/>
  <c r="BS737" i="5"/>
  <c r="BJ737" i="5"/>
  <c r="BA737" i="5"/>
  <c r="AR737" i="5"/>
  <c r="AI737" i="5"/>
  <c r="Z737" i="5"/>
  <c r="OW736" i="5"/>
  <c r="ON736" i="5"/>
  <c r="OE736" i="5"/>
  <c r="NV736" i="5"/>
  <c r="NM736" i="5"/>
  <c r="ND736" i="5"/>
  <c r="MU736" i="5"/>
  <c r="ML736" i="5"/>
  <c r="MC736" i="5"/>
  <c r="LT736" i="5"/>
  <c r="LK736" i="5"/>
  <c r="LB736" i="5"/>
  <c r="KS736" i="5"/>
  <c r="KJ736" i="5"/>
  <c r="KA736" i="5"/>
  <c r="JR736" i="5"/>
  <c r="JI736" i="5"/>
  <c r="IZ736" i="5"/>
  <c r="IQ736" i="5"/>
  <c r="IH736" i="5"/>
  <c r="HY736" i="5"/>
  <c r="HP736" i="5"/>
  <c r="HG736" i="5"/>
  <c r="GX736" i="5"/>
  <c r="GO736" i="5"/>
  <c r="GF736" i="5"/>
  <c r="FW736" i="5"/>
  <c r="FN736" i="5"/>
  <c r="FE736" i="5"/>
  <c r="EV736" i="5"/>
  <c r="EM736" i="5"/>
  <c r="ED736" i="5"/>
  <c r="DU736" i="5"/>
  <c r="DL736" i="5"/>
  <c r="DC736" i="5"/>
  <c r="CT736" i="5"/>
  <c r="CK736" i="5"/>
  <c r="CB736" i="5"/>
  <c r="BS736" i="5"/>
  <c r="BJ736" i="5"/>
  <c r="BA736" i="5"/>
  <c r="AR736" i="5"/>
  <c r="AI736" i="5"/>
  <c r="Z736" i="5"/>
  <c r="OW735" i="5"/>
  <c r="ON735" i="5"/>
  <c r="OE735" i="5"/>
  <c r="NV735" i="5"/>
  <c r="NM735" i="5"/>
  <c r="ND735" i="5"/>
  <c r="MU735" i="5"/>
  <c r="ML735" i="5"/>
  <c r="MC735" i="5"/>
  <c r="LT735" i="5"/>
  <c r="LK735" i="5"/>
  <c r="LB735" i="5"/>
  <c r="KS735" i="5"/>
  <c r="KJ735" i="5"/>
  <c r="KA735" i="5"/>
  <c r="JR735" i="5"/>
  <c r="JI735" i="5"/>
  <c r="IZ735" i="5"/>
  <c r="IQ735" i="5"/>
  <c r="IH735" i="5"/>
  <c r="HY735" i="5"/>
  <c r="HP735" i="5"/>
  <c r="HG735" i="5"/>
  <c r="GX735" i="5"/>
  <c r="GO735" i="5"/>
  <c r="GF735" i="5"/>
  <c r="FW735" i="5"/>
  <c r="FN735" i="5"/>
  <c r="FE735" i="5"/>
  <c r="EV735" i="5"/>
  <c r="EM735" i="5"/>
  <c r="ED735" i="5"/>
  <c r="DU735" i="5"/>
  <c r="DL735" i="5"/>
  <c r="DC735" i="5"/>
  <c r="CT735" i="5"/>
  <c r="CK735" i="5"/>
  <c r="CB735" i="5"/>
  <c r="BS735" i="5"/>
  <c r="BJ735" i="5"/>
  <c r="BA735" i="5"/>
  <c r="AR735" i="5"/>
  <c r="AI735" i="5"/>
  <c r="Z735" i="5"/>
  <c r="OW734" i="5"/>
  <c r="ON734" i="5"/>
  <c r="OE734" i="5"/>
  <c r="NV734" i="5"/>
  <c r="NM734" i="5"/>
  <c r="ND734" i="5"/>
  <c r="MU734" i="5"/>
  <c r="ML734" i="5"/>
  <c r="MC734" i="5"/>
  <c r="LT734" i="5"/>
  <c r="LK734" i="5"/>
  <c r="LB734" i="5"/>
  <c r="KS734" i="5"/>
  <c r="KJ734" i="5"/>
  <c r="KA734" i="5"/>
  <c r="JR734" i="5"/>
  <c r="JI734" i="5"/>
  <c r="IZ734" i="5"/>
  <c r="IQ734" i="5"/>
  <c r="IH734" i="5"/>
  <c r="HY734" i="5"/>
  <c r="HP734" i="5"/>
  <c r="HG734" i="5"/>
  <c r="GX734" i="5"/>
  <c r="GO734" i="5"/>
  <c r="GF734" i="5"/>
  <c r="FW734" i="5"/>
  <c r="FN734" i="5"/>
  <c r="FE734" i="5"/>
  <c r="EV734" i="5"/>
  <c r="EM734" i="5"/>
  <c r="ED734" i="5"/>
  <c r="DU734" i="5"/>
  <c r="DL734" i="5"/>
  <c r="DC734" i="5"/>
  <c r="CT734" i="5"/>
  <c r="CK734" i="5"/>
  <c r="CB734" i="5"/>
  <c r="BS734" i="5"/>
  <c r="BJ734" i="5"/>
  <c r="BA734" i="5"/>
  <c r="AR734" i="5"/>
  <c r="AI734" i="5"/>
  <c r="Z734" i="5"/>
  <c r="OW733" i="5"/>
  <c r="ON733" i="5"/>
  <c r="OE733" i="5"/>
  <c r="NV733" i="5"/>
  <c r="NM733" i="5"/>
  <c r="ND733" i="5"/>
  <c r="MU733" i="5"/>
  <c r="ML733" i="5"/>
  <c r="MC733" i="5"/>
  <c r="LT733" i="5"/>
  <c r="LK733" i="5"/>
  <c r="LB733" i="5"/>
  <c r="KS733" i="5"/>
  <c r="KJ733" i="5"/>
  <c r="KA733" i="5"/>
  <c r="JR733" i="5"/>
  <c r="JI733" i="5"/>
  <c r="IZ733" i="5"/>
  <c r="IQ733" i="5"/>
  <c r="IH733" i="5"/>
  <c r="HY733" i="5"/>
  <c r="HP733" i="5"/>
  <c r="HG733" i="5"/>
  <c r="GX733" i="5"/>
  <c r="GO733" i="5"/>
  <c r="GF733" i="5"/>
  <c r="FW733" i="5"/>
  <c r="FN733" i="5"/>
  <c r="FE733" i="5"/>
  <c r="EV733" i="5"/>
  <c r="EM733" i="5"/>
  <c r="ED733" i="5"/>
  <c r="DU733" i="5"/>
  <c r="DL733" i="5"/>
  <c r="DC733" i="5"/>
  <c r="CT733" i="5"/>
  <c r="CK733" i="5"/>
  <c r="CB733" i="5"/>
  <c r="BS733" i="5"/>
  <c r="BJ733" i="5"/>
  <c r="BA733" i="5"/>
  <c r="AR733" i="5"/>
  <c r="AI733" i="5"/>
  <c r="Z733" i="5"/>
  <c r="OW732" i="5"/>
  <c r="ON732" i="5"/>
  <c r="OE732" i="5"/>
  <c r="NV732" i="5"/>
  <c r="NM732" i="5"/>
  <c r="ND732" i="5"/>
  <c r="MU732" i="5"/>
  <c r="ML732" i="5"/>
  <c r="MC732" i="5"/>
  <c r="LT732" i="5"/>
  <c r="LK732" i="5"/>
  <c r="LB732" i="5"/>
  <c r="KS732" i="5"/>
  <c r="KJ732" i="5"/>
  <c r="KA732" i="5"/>
  <c r="JR732" i="5"/>
  <c r="JI732" i="5"/>
  <c r="IZ732" i="5"/>
  <c r="IQ732" i="5"/>
  <c r="IH732" i="5"/>
  <c r="HY732" i="5"/>
  <c r="HP732" i="5"/>
  <c r="HG732" i="5"/>
  <c r="GX732" i="5"/>
  <c r="GO732" i="5"/>
  <c r="GF732" i="5"/>
  <c r="FW732" i="5"/>
  <c r="FN732" i="5"/>
  <c r="FE732" i="5"/>
  <c r="EV732" i="5"/>
  <c r="EM732" i="5"/>
  <c r="ED732" i="5"/>
  <c r="DU732" i="5"/>
  <c r="DL732" i="5"/>
  <c r="DC732" i="5"/>
  <c r="CT732" i="5"/>
  <c r="CK732" i="5"/>
  <c r="CB732" i="5"/>
  <c r="BS732" i="5"/>
  <c r="BJ732" i="5"/>
  <c r="BA732" i="5"/>
  <c r="AR732" i="5"/>
  <c r="AI732" i="5"/>
  <c r="Z732" i="5"/>
  <c r="OW731" i="5"/>
  <c r="ON731" i="5"/>
  <c r="OE731" i="5"/>
  <c r="NV731" i="5"/>
  <c r="NM731" i="5"/>
  <c r="ND731" i="5"/>
  <c r="MU731" i="5"/>
  <c r="ML731" i="5"/>
  <c r="MC731" i="5"/>
  <c r="LT731" i="5"/>
  <c r="LK731" i="5"/>
  <c r="LB731" i="5"/>
  <c r="KS731" i="5"/>
  <c r="KJ731" i="5"/>
  <c r="KA731" i="5"/>
  <c r="JR731" i="5"/>
  <c r="JI731" i="5"/>
  <c r="IZ731" i="5"/>
  <c r="IQ731" i="5"/>
  <c r="IH731" i="5"/>
  <c r="HY731" i="5"/>
  <c r="HP731" i="5"/>
  <c r="HG731" i="5"/>
  <c r="GX731" i="5"/>
  <c r="GO731" i="5"/>
  <c r="GF731" i="5"/>
  <c r="FW731" i="5"/>
  <c r="FN731" i="5"/>
  <c r="FE731" i="5"/>
  <c r="EV731" i="5"/>
  <c r="EM731" i="5"/>
  <c r="ED731" i="5"/>
  <c r="DU731" i="5"/>
  <c r="DL731" i="5"/>
  <c r="DC731" i="5"/>
  <c r="CT731" i="5"/>
  <c r="CK731" i="5"/>
  <c r="CB731" i="5"/>
  <c r="BS731" i="5"/>
  <c r="BJ731" i="5"/>
  <c r="BA731" i="5"/>
  <c r="AR731" i="5"/>
  <c r="AI731" i="5"/>
  <c r="Z731" i="5"/>
  <c r="OW730" i="5"/>
  <c r="ON730" i="5"/>
  <c r="OE730" i="5"/>
  <c r="NV730" i="5"/>
  <c r="NM730" i="5"/>
  <c r="ND730" i="5"/>
  <c r="MU730" i="5"/>
  <c r="ML730" i="5"/>
  <c r="MC730" i="5"/>
  <c r="LT730" i="5"/>
  <c r="LK730" i="5"/>
  <c r="LB730" i="5"/>
  <c r="KS730" i="5"/>
  <c r="KJ730" i="5"/>
  <c r="KA730" i="5"/>
  <c r="JR730" i="5"/>
  <c r="JI730" i="5"/>
  <c r="IZ730" i="5"/>
  <c r="IQ730" i="5"/>
  <c r="IH730" i="5"/>
  <c r="HY730" i="5"/>
  <c r="HP730" i="5"/>
  <c r="HG730" i="5"/>
  <c r="GX730" i="5"/>
  <c r="GO730" i="5"/>
  <c r="GF730" i="5"/>
  <c r="FW730" i="5"/>
  <c r="FN730" i="5"/>
  <c r="FE730" i="5"/>
  <c r="EV730" i="5"/>
  <c r="EM730" i="5"/>
  <c r="ED730" i="5"/>
  <c r="DU730" i="5"/>
  <c r="DL730" i="5"/>
  <c r="DC730" i="5"/>
  <c r="CT730" i="5"/>
  <c r="CK730" i="5"/>
  <c r="CB730" i="5"/>
  <c r="BS730" i="5"/>
  <c r="BJ730" i="5"/>
  <c r="BA730" i="5"/>
  <c r="AR730" i="5"/>
  <c r="AI730" i="5"/>
  <c r="Z730" i="5"/>
  <c r="OW722" i="5"/>
  <c r="ON722" i="5"/>
  <c r="OE722" i="5"/>
  <c r="NV722" i="5"/>
  <c r="NM722" i="5"/>
  <c r="ND722" i="5"/>
  <c r="MU722" i="5"/>
  <c r="ML722" i="5"/>
  <c r="MC722" i="5"/>
  <c r="LT722" i="5"/>
  <c r="LK722" i="5"/>
  <c r="LB722" i="5"/>
  <c r="KS722" i="5"/>
  <c r="KJ722" i="5"/>
  <c r="KA722" i="5"/>
  <c r="JR722" i="5"/>
  <c r="JI722" i="5"/>
  <c r="IZ722" i="5"/>
  <c r="IQ722" i="5"/>
  <c r="IH722" i="5"/>
  <c r="HY722" i="5"/>
  <c r="HP722" i="5"/>
  <c r="HG722" i="5"/>
  <c r="GX722" i="5"/>
  <c r="GO722" i="5"/>
  <c r="GF722" i="5"/>
  <c r="FW722" i="5"/>
  <c r="FN722" i="5"/>
  <c r="FE722" i="5"/>
  <c r="EV722" i="5"/>
  <c r="EM722" i="5"/>
  <c r="ED722" i="5"/>
  <c r="DU722" i="5"/>
  <c r="DL722" i="5"/>
  <c r="DC722" i="5"/>
  <c r="CT722" i="5"/>
  <c r="CK722" i="5"/>
  <c r="CB722" i="5"/>
  <c r="BS722" i="5"/>
  <c r="BJ722" i="5"/>
  <c r="BA722" i="5"/>
  <c r="AR722" i="5"/>
  <c r="AI722" i="5"/>
  <c r="Z722" i="5"/>
  <c r="OW721" i="5"/>
  <c r="ON721" i="5"/>
  <c r="OE721" i="5"/>
  <c r="NV721" i="5"/>
  <c r="NM721" i="5"/>
  <c r="ND721" i="5"/>
  <c r="MU721" i="5"/>
  <c r="ML721" i="5"/>
  <c r="MC721" i="5"/>
  <c r="LT721" i="5"/>
  <c r="LK721" i="5"/>
  <c r="LB721" i="5"/>
  <c r="KS721" i="5"/>
  <c r="KJ721" i="5"/>
  <c r="KA721" i="5"/>
  <c r="JR721" i="5"/>
  <c r="JI721" i="5"/>
  <c r="IZ721" i="5"/>
  <c r="IQ721" i="5"/>
  <c r="IH721" i="5"/>
  <c r="HY721" i="5"/>
  <c r="HP721" i="5"/>
  <c r="HG721" i="5"/>
  <c r="GX721" i="5"/>
  <c r="GO721" i="5"/>
  <c r="GF721" i="5"/>
  <c r="FW721" i="5"/>
  <c r="FN721" i="5"/>
  <c r="FE721" i="5"/>
  <c r="EV721" i="5"/>
  <c r="EM721" i="5"/>
  <c r="ED721" i="5"/>
  <c r="DU721" i="5"/>
  <c r="DL721" i="5"/>
  <c r="DC721" i="5"/>
  <c r="CT721" i="5"/>
  <c r="CK721" i="5"/>
  <c r="CB721" i="5"/>
  <c r="BS721" i="5"/>
  <c r="BJ721" i="5"/>
  <c r="BA721" i="5"/>
  <c r="AR721" i="5"/>
  <c r="AI721" i="5"/>
  <c r="Z721" i="5"/>
  <c r="OW720" i="5"/>
  <c r="ON720" i="5"/>
  <c r="OE720" i="5"/>
  <c r="NV720" i="5"/>
  <c r="NM720" i="5"/>
  <c r="ND720" i="5"/>
  <c r="MU720" i="5"/>
  <c r="ML720" i="5"/>
  <c r="MC720" i="5"/>
  <c r="LT720" i="5"/>
  <c r="LK720" i="5"/>
  <c r="LB720" i="5"/>
  <c r="KS720" i="5"/>
  <c r="KJ720" i="5"/>
  <c r="KA720" i="5"/>
  <c r="JR720" i="5"/>
  <c r="JI720" i="5"/>
  <c r="IZ720" i="5"/>
  <c r="IQ720" i="5"/>
  <c r="IH720" i="5"/>
  <c r="HY720" i="5"/>
  <c r="HP720" i="5"/>
  <c r="HG720" i="5"/>
  <c r="GX720" i="5"/>
  <c r="GO720" i="5"/>
  <c r="GF720" i="5"/>
  <c r="FW720" i="5"/>
  <c r="FN720" i="5"/>
  <c r="FE720" i="5"/>
  <c r="EV720" i="5"/>
  <c r="EM720" i="5"/>
  <c r="ED720" i="5"/>
  <c r="DU720" i="5"/>
  <c r="DL720" i="5"/>
  <c r="DC720" i="5"/>
  <c r="CT720" i="5"/>
  <c r="CK720" i="5"/>
  <c r="CB720" i="5"/>
  <c r="BS720" i="5"/>
  <c r="BJ720" i="5"/>
  <c r="BA720" i="5"/>
  <c r="AR720" i="5"/>
  <c r="AI720" i="5"/>
  <c r="Z720" i="5"/>
  <c r="OW719" i="5"/>
  <c r="ON719" i="5"/>
  <c r="OE719" i="5"/>
  <c r="NV719" i="5"/>
  <c r="NM719" i="5"/>
  <c r="ND719" i="5"/>
  <c r="ML719" i="5"/>
  <c r="MC719" i="5"/>
  <c r="LT719" i="5"/>
  <c r="LK719" i="5"/>
  <c r="LB719" i="5"/>
  <c r="HG719" i="5"/>
  <c r="GX719" i="5"/>
  <c r="GO719" i="5"/>
  <c r="GF719" i="5"/>
  <c r="OW718" i="5"/>
  <c r="ON718" i="5"/>
  <c r="OE718" i="5"/>
  <c r="NV718" i="5"/>
  <c r="NM718" i="5"/>
  <c r="ND718" i="5"/>
  <c r="ML718" i="5"/>
  <c r="MC718" i="5"/>
  <c r="LT718" i="5"/>
  <c r="LK718" i="5"/>
  <c r="LB718" i="5"/>
  <c r="HG718" i="5"/>
  <c r="GX718" i="5"/>
  <c r="GO718" i="5"/>
  <c r="GF718" i="5"/>
  <c r="OW717" i="5"/>
  <c r="ON717" i="5"/>
  <c r="OE717" i="5"/>
  <c r="NV717" i="5"/>
  <c r="NM717" i="5"/>
  <c r="ND717" i="5"/>
  <c r="ML717" i="5"/>
  <c r="MC717" i="5"/>
  <c r="LT717" i="5"/>
  <c r="LK717" i="5"/>
  <c r="LB717" i="5"/>
  <c r="HG717" i="5"/>
  <c r="GX717" i="5"/>
  <c r="GO717" i="5"/>
  <c r="GF717" i="5"/>
  <c r="OW716" i="5"/>
  <c r="ON716" i="5"/>
  <c r="OE716" i="5"/>
  <c r="NV716" i="5"/>
  <c r="NM716" i="5"/>
  <c r="ND716" i="5"/>
  <c r="ML716" i="5"/>
  <c r="MC716" i="5"/>
  <c r="LT716" i="5"/>
  <c r="LK716" i="5"/>
  <c r="LB716" i="5"/>
  <c r="HG716" i="5"/>
  <c r="GX716" i="5"/>
  <c r="GO716" i="5"/>
  <c r="GF716" i="5"/>
  <c r="OW715" i="5"/>
  <c r="ON715" i="5"/>
  <c r="OE715" i="5"/>
  <c r="NV715" i="5"/>
  <c r="NM715" i="5"/>
  <c r="ND715" i="5"/>
  <c r="ML715" i="5"/>
  <c r="MC715" i="5"/>
  <c r="LT715" i="5"/>
  <c r="LK715" i="5"/>
  <c r="LB715" i="5"/>
  <c r="HG715" i="5"/>
  <c r="GX715" i="5"/>
  <c r="GO715" i="5"/>
  <c r="GF715" i="5"/>
  <c r="OW707" i="5"/>
  <c r="ON707" i="5"/>
  <c r="OE707" i="5"/>
  <c r="NV707" i="5"/>
  <c r="NM707" i="5"/>
  <c r="ND707" i="5"/>
  <c r="MU707" i="5"/>
  <c r="ML707" i="5"/>
  <c r="MC707" i="5"/>
  <c r="LT707" i="5"/>
  <c r="LK707" i="5"/>
  <c r="LB707" i="5"/>
  <c r="KS707" i="5"/>
  <c r="KJ707" i="5"/>
  <c r="KA707" i="5"/>
  <c r="JR707" i="5"/>
  <c r="JI707" i="5"/>
  <c r="IZ707" i="5"/>
  <c r="IQ707" i="5"/>
  <c r="IH707" i="5"/>
  <c r="HY707" i="5"/>
  <c r="HP707" i="5"/>
  <c r="HG707" i="5"/>
  <c r="GX707" i="5"/>
  <c r="GO707" i="5"/>
  <c r="GF707" i="5"/>
  <c r="FW707" i="5"/>
  <c r="FN707" i="5"/>
  <c r="FE707" i="5"/>
  <c r="EV707" i="5"/>
  <c r="EM707" i="5"/>
  <c r="ED707" i="5"/>
  <c r="DU707" i="5"/>
  <c r="DL707" i="5"/>
  <c r="DC707" i="5"/>
  <c r="CT707" i="5"/>
  <c r="CK707" i="5"/>
  <c r="CB707" i="5"/>
  <c r="BS707" i="5"/>
  <c r="BJ707" i="5"/>
  <c r="BA707" i="5"/>
  <c r="AR707" i="5"/>
  <c r="AI707" i="5"/>
  <c r="Z707" i="5"/>
  <c r="OW706" i="5"/>
  <c r="ON706" i="5"/>
  <c r="OE706" i="5"/>
  <c r="NV706" i="5"/>
  <c r="NM706" i="5"/>
  <c r="ND706" i="5"/>
  <c r="MU706" i="5"/>
  <c r="ML706" i="5"/>
  <c r="MC706" i="5"/>
  <c r="LT706" i="5"/>
  <c r="LK706" i="5"/>
  <c r="LB706" i="5"/>
  <c r="KS706" i="5"/>
  <c r="KJ706" i="5"/>
  <c r="KA706" i="5"/>
  <c r="JR706" i="5"/>
  <c r="JI706" i="5"/>
  <c r="IZ706" i="5"/>
  <c r="IQ706" i="5"/>
  <c r="IH706" i="5"/>
  <c r="HY706" i="5"/>
  <c r="HP706" i="5"/>
  <c r="HG706" i="5"/>
  <c r="GX706" i="5"/>
  <c r="GO706" i="5"/>
  <c r="GF706" i="5"/>
  <c r="FW706" i="5"/>
  <c r="FN706" i="5"/>
  <c r="FE706" i="5"/>
  <c r="EV706" i="5"/>
  <c r="EM706" i="5"/>
  <c r="ED706" i="5"/>
  <c r="DU706" i="5"/>
  <c r="DL706" i="5"/>
  <c r="DC706" i="5"/>
  <c r="CT706" i="5"/>
  <c r="CK706" i="5"/>
  <c r="CB706" i="5"/>
  <c r="BS706" i="5"/>
  <c r="BJ706" i="5"/>
  <c r="BA706" i="5"/>
  <c r="AR706" i="5"/>
  <c r="AI706" i="5"/>
  <c r="Z706" i="5"/>
  <c r="OW705" i="5"/>
  <c r="ON705" i="5"/>
  <c r="OE705" i="5"/>
  <c r="NV705" i="5"/>
  <c r="NM705" i="5"/>
  <c r="ND705" i="5"/>
  <c r="MU705" i="5"/>
  <c r="ML705" i="5"/>
  <c r="MC705" i="5"/>
  <c r="LT705" i="5"/>
  <c r="LK705" i="5"/>
  <c r="LB705" i="5"/>
  <c r="KS705" i="5"/>
  <c r="KJ705" i="5"/>
  <c r="KA705" i="5"/>
  <c r="JR705" i="5"/>
  <c r="JI705" i="5"/>
  <c r="IZ705" i="5"/>
  <c r="IQ705" i="5"/>
  <c r="IH705" i="5"/>
  <c r="HY705" i="5"/>
  <c r="HP705" i="5"/>
  <c r="HG705" i="5"/>
  <c r="GX705" i="5"/>
  <c r="GO705" i="5"/>
  <c r="GF705" i="5"/>
  <c r="FW705" i="5"/>
  <c r="FN705" i="5"/>
  <c r="FE705" i="5"/>
  <c r="EV705" i="5"/>
  <c r="EM705" i="5"/>
  <c r="ED705" i="5"/>
  <c r="DU705" i="5"/>
  <c r="DL705" i="5"/>
  <c r="DC705" i="5"/>
  <c r="CT705" i="5"/>
  <c r="CK705" i="5"/>
  <c r="CB705" i="5"/>
  <c r="BS705" i="5"/>
  <c r="BJ705" i="5"/>
  <c r="BA705" i="5"/>
  <c r="AR705" i="5"/>
  <c r="AI705" i="5"/>
  <c r="Z705" i="5"/>
  <c r="OW704" i="5"/>
  <c r="ON704" i="5"/>
  <c r="OE704" i="5"/>
  <c r="NV704" i="5"/>
  <c r="NM704" i="5"/>
  <c r="ND704" i="5"/>
  <c r="MU704" i="5"/>
  <c r="ML704" i="5"/>
  <c r="MC704" i="5"/>
  <c r="LT704" i="5"/>
  <c r="LK704" i="5"/>
  <c r="LB704" i="5"/>
  <c r="KS704" i="5"/>
  <c r="KJ704" i="5"/>
  <c r="KA704" i="5"/>
  <c r="JR704" i="5"/>
  <c r="JI704" i="5"/>
  <c r="IZ704" i="5"/>
  <c r="IQ704" i="5"/>
  <c r="IH704" i="5"/>
  <c r="HY704" i="5"/>
  <c r="HP704" i="5"/>
  <c r="HG704" i="5"/>
  <c r="GX704" i="5"/>
  <c r="GO704" i="5"/>
  <c r="GF704" i="5"/>
  <c r="FW704" i="5"/>
  <c r="FN704" i="5"/>
  <c r="FE704" i="5"/>
  <c r="EV704" i="5"/>
  <c r="EM704" i="5"/>
  <c r="ED704" i="5"/>
  <c r="DU704" i="5"/>
  <c r="DL704" i="5"/>
  <c r="DC704" i="5"/>
  <c r="CT704" i="5"/>
  <c r="CK704" i="5"/>
  <c r="CB704" i="5"/>
  <c r="BS704" i="5"/>
  <c r="BJ704" i="5"/>
  <c r="BA704" i="5"/>
  <c r="AR704" i="5"/>
  <c r="AI704" i="5"/>
  <c r="Z704" i="5"/>
  <c r="OW703" i="5"/>
  <c r="ON703" i="5"/>
  <c r="OE703" i="5"/>
  <c r="NV703" i="5"/>
  <c r="NM703" i="5"/>
  <c r="ND703" i="5"/>
  <c r="MU703" i="5"/>
  <c r="ML703" i="5"/>
  <c r="MC703" i="5"/>
  <c r="LT703" i="5"/>
  <c r="LK703" i="5"/>
  <c r="LB703" i="5"/>
  <c r="KS703" i="5"/>
  <c r="KJ703" i="5"/>
  <c r="KA703" i="5"/>
  <c r="JR703" i="5"/>
  <c r="JI703" i="5"/>
  <c r="IZ703" i="5"/>
  <c r="IQ703" i="5"/>
  <c r="IH703" i="5"/>
  <c r="HY703" i="5"/>
  <c r="HP703" i="5"/>
  <c r="HG703" i="5"/>
  <c r="GX703" i="5"/>
  <c r="GO703" i="5"/>
  <c r="GF703" i="5"/>
  <c r="FW703" i="5"/>
  <c r="FN703" i="5"/>
  <c r="FE703" i="5"/>
  <c r="EV703" i="5"/>
  <c r="EM703" i="5"/>
  <c r="ED703" i="5"/>
  <c r="DU703" i="5"/>
  <c r="DL703" i="5"/>
  <c r="DC703" i="5"/>
  <c r="CT703" i="5"/>
  <c r="CK703" i="5"/>
  <c r="CB703" i="5"/>
  <c r="BS703" i="5"/>
  <c r="BJ703" i="5"/>
  <c r="BA703" i="5"/>
  <c r="AR703" i="5"/>
  <c r="AI703" i="5"/>
  <c r="Z703" i="5"/>
  <c r="OW702" i="5"/>
  <c r="ON702" i="5"/>
  <c r="OE702" i="5"/>
  <c r="NV702" i="5"/>
  <c r="NM702" i="5"/>
  <c r="ND702" i="5"/>
  <c r="MU702" i="5"/>
  <c r="ML702" i="5"/>
  <c r="MC702" i="5"/>
  <c r="LT702" i="5"/>
  <c r="LK702" i="5"/>
  <c r="LB702" i="5"/>
  <c r="KS702" i="5"/>
  <c r="KJ702" i="5"/>
  <c r="KA702" i="5"/>
  <c r="JR702" i="5"/>
  <c r="JI702" i="5"/>
  <c r="IZ702" i="5"/>
  <c r="IQ702" i="5"/>
  <c r="IH702" i="5"/>
  <c r="HY702" i="5"/>
  <c r="HP702" i="5"/>
  <c r="HG702" i="5"/>
  <c r="GX702" i="5"/>
  <c r="GO702" i="5"/>
  <c r="GF702" i="5"/>
  <c r="FW702" i="5"/>
  <c r="FN702" i="5"/>
  <c r="FE702" i="5"/>
  <c r="EV702" i="5"/>
  <c r="EM702" i="5"/>
  <c r="ED702" i="5"/>
  <c r="DU702" i="5"/>
  <c r="DL702" i="5"/>
  <c r="DC702" i="5"/>
  <c r="CT702" i="5"/>
  <c r="CK702" i="5"/>
  <c r="CB702" i="5"/>
  <c r="BS702" i="5"/>
  <c r="BJ702" i="5"/>
  <c r="BA702" i="5"/>
  <c r="AR702" i="5"/>
  <c r="AI702" i="5"/>
  <c r="Z702" i="5"/>
  <c r="OW701" i="5"/>
  <c r="ON701" i="5"/>
  <c r="OE701" i="5"/>
  <c r="NV701" i="5"/>
  <c r="NM701" i="5"/>
  <c r="ND701" i="5"/>
  <c r="MU701" i="5"/>
  <c r="ML701" i="5"/>
  <c r="MC701" i="5"/>
  <c r="LT701" i="5"/>
  <c r="LK701" i="5"/>
  <c r="LB701" i="5"/>
  <c r="KS701" i="5"/>
  <c r="KJ701" i="5"/>
  <c r="KA701" i="5"/>
  <c r="JR701" i="5"/>
  <c r="JI701" i="5"/>
  <c r="IZ701" i="5"/>
  <c r="IQ701" i="5"/>
  <c r="IH701" i="5"/>
  <c r="HY701" i="5"/>
  <c r="HP701" i="5"/>
  <c r="HG701" i="5"/>
  <c r="GX701" i="5"/>
  <c r="GO701" i="5"/>
  <c r="GF701" i="5"/>
  <c r="FW701" i="5"/>
  <c r="FN701" i="5"/>
  <c r="FE701" i="5"/>
  <c r="EV701" i="5"/>
  <c r="EM701" i="5"/>
  <c r="ED701" i="5"/>
  <c r="DU701" i="5"/>
  <c r="DL701" i="5"/>
  <c r="DC701" i="5"/>
  <c r="CT701" i="5"/>
  <c r="CK701" i="5"/>
  <c r="CB701" i="5"/>
  <c r="BS701" i="5"/>
  <c r="BJ701" i="5"/>
  <c r="BA701" i="5"/>
  <c r="AR701" i="5"/>
  <c r="AI701" i="5"/>
  <c r="Z701" i="5"/>
  <c r="OW700" i="5"/>
  <c r="ON700" i="5"/>
  <c r="OE700" i="5"/>
  <c r="NV700" i="5"/>
  <c r="NM700" i="5"/>
  <c r="ND700" i="5"/>
  <c r="MU700" i="5"/>
  <c r="ML700" i="5"/>
  <c r="MC700" i="5"/>
  <c r="LT700" i="5"/>
  <c r="LK700" i="5"/>
  <c r="LB700" i="5"/>
  <c r="KS700" i="5"/>
  <c r="KJ700" i="5"/>
  <c r="KA700" i="5"/>
  <c r="JR700" i="5"/>
  <c r="JI700" i="5"/>
  <c r="IZ700" i="5"/>
  <c r="IQ700" i="5"/>
  <c r="IH700" i="5"/>
  <c r="HY700" i="5"/>
  <c r="HP700" i="5"/>
  <c r="HG700" i="5"/>
  <c r="GX700" i="5"/>
  <c r="GO700" i="5"/>
  <c r="GF700" i="5"/>
  <c r="FW700" i="5"/>
  <c r="FN700" i="5"/>
  <c r="FE700" i="5"/>
  <c r="EV700" i="5"/>
  <c r="EM700" i="5"/>
  <c r="ED700" i="5"/>
  <c r="DU700" i="5"/>
  <c r="DL700" i="5"/>
  <c r="DC700" i="5"/>
  <c r="CT700" i="5"/>
  <c r="CK700" i="5"/>
  <c r="CB700" i="5"/>
  <c r="BS700" i="5"/>
  <c r="BJ700" i="5"/>
  <c r="BA700" i="5"/>
  <c r="AR700" i="5"/>
  <c r="AI700" i="5"/>
  <c r="Z700" i="5"/>
  <c r="OW692" i="5"/>
  <c r="ON692" i="5"/>
  <c r="OE692" i="5"/>
  <c r="NV692" i="5"/>
  <c r="NM692" i="5"/>
  <c r="ND692" i="5"/>
  <c r="MU692" i="5"/>
  <c r="ML692" i="5"/>
  <c r="MC692" i="5"/>
  <c r="LT692" i="5"/>
  <c r="LK692" i="5"/>
  <c r="LB692" i="5"/>
  <c r="KS692" i="5"/>
  <c r="KJ692" i="5"/>
  <c r="KA692" i="5"/>
  <c r="JR692" i="5"/>
  <c r="JI692" i="5"/>
  <c r="IZ692" i="5"/>
  <c r="IQ692" i="5"/>
  <c r="IH692" i="5"/>
  <c r="HY692" i="5"/>
  <c r="HP692" i="5"/>
  <c r="HG692" i="5"/>
  <c r="GX692" i="5"/>
  <c r="GO692" i="5"/>
  <c r="GF692" i="5"/>
  <c r="FW692" i="5"/>
  <c r="FN692" i="5"/>
  <c r="FE692" i="5"/>
  <c r="EV692" i="5"/>
  <c r="EM692" i="5"/>
  <c r="ED692" i="5"/>
  <c r="DU692" i="5"/>
  <c r="DL692" i="5"/>
  <c r="DC692" i="5"/>
  <c r="CT692" i="5"/>
  <c r="CK692" i="5"/>
  <c r="CB692" i="5"/>
  <c r="BS692" i="5"/>
  <c r="BJ692" i="5"/>
  <c r="BA692" i="5"/>
  <c r="AR692" i="5"/>
  <c r="AI692" i="5"/>
  <c r="Z692" i="5"/>
  <c r="OW691" i="5"/>
  <c r="ON691" i="5"/>
  <c r="OE691" i="5"/>
  <c r="NV691" i="5"/>
  <c r="NM691" i="5"/>
  <c r="ND691" i="5"/>
  <c r="MU691" i="5"/>
  <c r="ML691" i="5"/>
  <c r="MC691" i="5"/>
  <c r="LT691" i="5"/>
  <c r="LK691" i="5"/>
  <c r="LB691" i="5"/>
  <c r="KS691" i="5"/>
  <c r="KJ691" i="5"/>
  <c r="KA691" i="5"/>
  <c r="JR691" i="5"/>
  <c r="JI691" i="5"/>
  <c r="IZ691" i="5"/>
  <c r="IQ691" i="5"/>
  <c r="IH691" i="5"/>
  <c r="HY691" i="5"/>
  <c r="HP691" i="5"/>
  <c r="HG691" i="5"/>
  <c r="GX691" i="5"/>
  <c r="GO691" i="5"/>
  <c r="GF691" i="5"/>
  <c r="FW691" i="5"/>
  <c r="FN691" i="5"/>
  <c r="FE691" i="5"/>
  <c r="EV691" i="5"/>
  <c r="EM691" i="5"/>
  <c r="ED691" i="5"/>
  <c r="DU691" i="5"/>
  <c r="DL691" i="5"/>
  <c r="DC691" i="5"/>
  <c r="CT691" i="5"/>
  <c r="CK691" i="5"/>
  <c r="CB691" i="5"/>
  <c r="BS691" i="5"/>
  <c r="BJ691" i="5"/>
  <c r="BA691" i="5"/>
  <c r="AR691" i="5"/>
  <c r="AI691" i="5"/>
  <c r="Z691" i="5"/>
  <c r="OW690" i="5"/>
  <c r="ON690" i="5"/>
  <c r="OE690" i="5"/>
  <c r="NV690" i="5"/>
  <c r="NM690" i="5"/>
  <c r="ND690" i="5"/>
  <c r="MU690" i="5"/>
  <c r="ML690" i="5"/>
  <c r="MC690" i="5"/>
  <c r="LT690" i="5"/>
  <c r="LK690" i="5"/>
  <c r="LB690" i="5"/>
  <c r="KS690" i="5"/>
  <c r="KJ690" i="5"/>
  <c r="KA690" i="5"/>
  <c r="JR690" i="5"/>
  <c r="JI690" i="5"/>
  <c r="IZ690" i="5"/>
  <c r="IQ690" i="5"/>
  <c r="IH690" i="5"/>
  <c r="HY690" i="5"/>
  <c r="HP690" i="5"/>
  <c r="HG690" i="5"/>
  <c r="GX690" i="5"/>
  <c r="GO690" i="5"/>
  <c r="GF690" i="5"/>
  <c r="FW690" i="5"/>
  <c r="FN690" i="5"/>
  <c r="FE690" i="5"/>
  <c r="EV690" i="5"/>
  <c r="EM690" i="5"/>
  <c r="ED690" i="5"/>
  <c r="DU690" i="5"/>
  <c r="DL690" i="5"/>
  <c r="DC690" i="5"/>
  <c r="CT690" i="5"/>
  <c r="CK690" i="5"/>
  <c r="CB690" i="5"/>
  <c r="BS690" i="5"/>
  <c r="BJ690" i="5"/>
  <c r="BA690" i="5"/>
  <c r="AR690" i="5"/>
  <c r="AI690" i="5"/>
  <c r="Z690" i="5"/>
  <c r="OW689" i="5"/>
  <c r="ON689" i="5"/>
  <c r="OE689" i="5"/>
  <c r="NV689" i="5"/>
  <c r="NM689" i="5"/>
  <c r="ND689" i="5"/>
  <c r="MU689" i="5"/>
  <c r="ML689" i="5"/>
  <c r="MC689" i="5"/>
  <c r="LT689" i="5"/>
  <c r="LK689" i="5"/>
  <c r="LB689" i="5"/>
  <c r="KS689" i="5"/>
  <c r="KJ689" i="5"/>
  <c r="KA689" i="5"/>
  <c r="JR689" i="5"/>
  <c r="JI689" i="5"/>
  <c r="IZ689" i="5"/>
  <c r="IQ689" i="5"/>
  <c r="IH689" i="5"/>
  <c r="HY689" i="5"/>
  <c r="HP689" i="5"/>
  <c r="HG689" i="5"/>
  <c r="GX689" i="5"/>
  <c r="GO689" i="5"/>
  <c r="GF689" i="5"/>
  <c r="FW689" i="5"/>
  <c r="FN689" i="5"/>
  <c r="FE689" i="5"/>
  <c r="EV689" i="5"/>
  <c r="EM689" i="5"/>
  <c r="ED689" i="5"/>
  <c r="DU689" i="5"/>
  <c r="DL689" i="5"/>
  <c r="DC689" i="5"/>
  <c r="CT689" i="5"/>
  <c r="CK689" i="5"/>
  <c r="CB689" i="5"/>
  <c r="BS689" i="5"/>
  <c r="BJ689" i="5"/>
  <c r="BA689" i="5"/>
  <c r="AR689" i="5"/>
  <c r="AI689" i="5"/>
  <c r="Z689" i="5"/>
  <c r="OW688" i="5"/>
  <c r="ON688" i="5"/>
  <c r="OE688" i="5"/>
  <c r="NV688" i="5"/>
  <c r="NM688" i="5"/>
  <c r="ND688" i="5"/>
  <c r="MU688" i="5"/>
  <c r="ML688" i="5"/>
  <c r="MC688" i="5"/>
  <c r="LT688" i="5"/>
  <c r="LK688" i="5"/>
  <c r="LB688" i="5"/>
  <c r="KS688" i="5"/>
  <c r="KJ688" i="5"/>
  <c r="KA688" i="5"/>
  <c r="JR688" i="5"/>
  <c r="JI688" i="5"/>
  <c r="IZ688" i="5"/>
  <c r="IQ688" i="5"/>
  <c r="IH688" i="5"/>
  <c r="HY688" i="5"/>
  <c r="HP688" i="5"/>
  <c r="HG688" i="5"/>
  <c r="GX688" i="5"/>
  <c r="GO688" i="5"/>
  <c r="GF688" i="5"/>
  <c r="FW688" i="5"/>
  <c r="FN688" i="5"/>
  <c r="FE688" i="5"/>
  <c r="EV688" i="5"/>
  <c r="EM688" i="5"/>
  <c r="ED688" i="5"/>
  <c r="DU688" i="5"/>
  <c r="DL688" i="5"/>
  <c r="DC688" i="5"/>
  <c r="CT688" i="5"/>
  <c r="CK688" i="5"/>
  <c r="CB688" i="5"/>
  <c r="BS688" i="5"/>
  <c r="BJ688" i="5"/>
  <c r="BA688" i="5"/>
  <c r="AR688" i="5"/>
  <c r="AI688" i="5"/>
  <c r="Z688" i="5"/>
  <c r="OW687" i="5"/>
  <c r="ON687" i="5"/>
  <c r="OE687" i="5"/>
  <c r="NV687" i="5"/>
  <c r="NM687" i="5"/>
  <c r="ND687" i="5"/>
  <c r="MU687" i="5"/>
  <c r="ML687" i="5"/>
  <c r="MC687" i="5"/>
  <c r="LT687" i="5"/>
  <c r="LK687" i="5"/>
  <c r="LB687" i="5"/>
  <c r="KS687" i="5"/>
  <c r="KJ687" i="5"/>
  <c r="KA687" i="5"/>
  <c r="JR687" i="5"/>
  <c r="JI687" i="5"/>
  <c r="IZ687" i="5"/>
  <c r="IQ687" i="5"/>
  <c r="IH687" i="5"/>
  <c r="HY687" i="5"/>
  <c r="HP687" i="5"/>
  <c r="HG687" i="5"/>
  <c r="GX687" i="5"/>
  <c r="GO687" i="5"/>
  <c r="GF687" i="5"/>
  <c r="FW687" i="5"/>
  <c r="FN687" i="5"/>
  <c r="FE687" i="5"/>
  <c r="EV687" i="5"/>
  <c r="EM687" i="5"/>
  <c r="ED687" i="5"/>
  <c r="DU687" i="5"/>
  <c r="DL687" i="5"/>
  <c r="DC687" i="5"/>
  <c r="CT687" i="5"/>
  <c r="CK687" i="5"/>
  <c r="CB687" i="5"/>
  <c r="BS687" i="5"/>
  <c r="BJ687" i="5"/>
  <c r="BA687" i="5"/>
  <c r="AR687" i="5"/>
  <c r="AI687" i="5"/>
  <c r="Z687" i="5"/>
  <c r="OW686" i="5"/>
  <c r="ON686" i="5"/>
  <c r="OE686" i="5"/>
  <c r="NV686" i="5"/>
  <c r="NM686" i="5"/>
  <c r="ND686" i="5"/>
  <c r="MU686" i="5"/>
  <c r="ML686" i="5"/>
  <c r="MC686" i="5"/>
  <c r="LT686" i="5"/>
  <c r="LK686" i="5"/>
  <c r="LB686" i="5"/>
  <c r="KS686" i="5"/>
  <c r="KJ686" i="5"/>
  <c r="KA686" i="5"/>
  <c r="JR686" i="5"/>
  <c r="JI686" i="5"/>
  <c r="IZ686" i="5"/>
  <c r="IQ686" i="5"/>
  <c r="IH686" i="5"/>
  <c r="HY686" i="5"/>
  <c r="HP686" i="5"/>
  <c r="HG686" i="5"/>
  <c r="GX686" i="5"/>
  <c r="GO686" i="5"/>
  <c r="GF686" i="5"/>
  <c r="FW686" i="5"/>
  <c r="FN686" i="5"/>
  <c r="FE686" i="5"/>
  <c r="EV686" i="5"/>
  <c r="EM686" i="5"/>
  <c r="ED686" i="5"/>
  <c r="DU686" i="5"/>
  <c r="DL686" i="5"/>
  <c r="DC686" i="5"/>
  <c r="CT686" i="5"/>
  <c r="CK686" i="5"/>
  <c r="CB686" i="5"/>
  <c r="BS686" i="5"/>
  <c r="BJ686" i="5"/>
  <c r="BA686" i="5"/>
  <c r="AR686" i="5"/>
  <c r="AI686" i="5"/>
  <c r="Z686" i="5"/>
  <c r="OW685" i="5"/>
  <c r="ON685" i="5"/>
  <c r="OE685" i="5"/>
  <c r="NV685" i="5"/>
  <c r="NM685" i="5"/>
  <c r="ND685" i="5"/>
  <c r="MU685" i="5"/>
  <c r="ML685" i="5"/>
  <c r="MC685" i="5"/>
  <c r="LT685" i="5"/>
  <c r="LK685" i="5"/>
  <c r="LB685" i="5"/>
  <c r="KS685" i="5"/>
  <c r="KJ685" i="5"/>
  <c r="KA685" i="5"/>
  <c r="JR685" i="5"/>
  <c r="JI685" i="5"/>
  <c r="IZ685" i="5"/>
  <c r="IQ685" i="5"/>
  <c r="IH685" i="5"/>
  <c r="HY685" i="5"/>
  <c r="HP685" i="5"/>
  <c r="HG685" i="5"/>
  <c r="GX685" i="5"/>
  <c r="GO685" i="5"/>
  <c r="GF685" i="5"/>
  <c r="FW685" i="5"/>
  <c r="FN685" i="5"/>
  <c r="FE685" i="5"/>
  <c r="EV685" i="5"/>
  <c r="EM685" i="5"/>
  <c r="ED685" i="5"/>
  <c r="DU685" i="5"/>
  <c r="DL685" i="5"/>
  <c r="DC685" i="5"/>
  <c r="CT685" i="5"/>
  <c r="CK685" i="5"/>
  <c r="CB685" i="5"/>
  <c r="BS685" i="5"/>
  <c r="BJ685" i="5"/>
  <c r="BA685" i="5"/>
  <c r="AR685" i="5"/>
  <c r="AI685" i="5"/>
  <c r="Z685" i="5"/>
  <c r="OW677" i="5"/>
  <c r="ON677" i="5"/>
  <c r="OE677" i="5"/>
  <c r="NV677" i="5"/>
  <c r="NM677" i="5"/>
  <c r="ND677" i="5"/>
  <c r="MU677" i="5"/>
  <c r="ML677" i="5"/>
  <c r="MC677" i="5"/>
  <c r="LT677" i="5"/>
  <c r="LK677" i="5"/>
  <c r="LB677" i="5"/>
  <c r="KS677" i="5"/>
  <c r="KJ677" i="5"/>
  <c r="KA677" i="5"/>
  <c r="JR677" i="5"/>
  <c r="JI677" i="5"/>
  <c r="IZ677" i="5"/>
  <c r="IQ677" i="5"/>
  <c r="IH677" i="5"/>
  <c r="HY677" i="5"/>
  <c r="HP677" i="5"/>
  <c r="HG677" i="5"/>
  <c r="GX677" i="5"/>
  <c r="GO677" i="5"/>
  <c r="GF677" i="5"/>
  <c r="FW677" i="5"/>
  <c r="FN677" i="5"/>
  <c r="FE677" i="5"/>
  <c r="EV677" i="5"/>
  <c r="EM677" i="5"/>
  <c r="ED677" i="5"/>
  <c r="DU677" i="5"/>
  <c r="DL677" i="5"/>
  <c r="DC677" i="5"/>
  <c r="CT677" i="5"/>
  <c r="CK677" i="5"/>
  <c r="CB677" i="5"/>
  <c r="BS677" i="5"/>
  <c r="BJ677" i="5"/>
  <c r="BA677" i="5"/>
  <c r="AR677" i="5"/>
  <c r="AI677" i="5"/>
  <c r="Z677" i="5"/>
  <c r="OW676" i="5"/>
  <c r="ON676" i="5"/>
  <c r="OE676" i="5"/>
  <c r="NV676" i="5"/>
  <c r="NM676" i="5"/>
  <c r="ND676" i="5"/>
  <c r="MU676" i="5"/>
  <c r="ML676" i="5"/>
  <c r="MC676" i="5"/>
  <c r="LT676" i="5"/>
  <c r="LK676" i="5"/>
  <c r="LB676" i="5"/>
  <c r="KS676" i="5"/>
  <c r="KJ676" i="5"/>
  <c r="KA676" i="5"/>
  <c r="JR676" i="5"/>
  <c r="JI676" i="5"/>
  <c r="IZ676" i="5"/>
  <c r="IQ676" i="5"/>
  <c r="IH676" i="5"/>
  <c r="HY676" i="5"/>
  <c r="HP676" i="5"/>
  <c r="HG676" i="5"/>
  <c r="GX676" i="5"/>
  <c r="GO676" i="5"/>
  <c r="GF676" i="5"/>
  <c r="FW676" i="5"/>
  <c r="FN676" i="5"/>
  <c r="FE676" i="5"/>
  <c r="EV676" i="5"/>
  <c r="EM676" i="5"/>
  <c r="ED676" i="5"/>
  <c r="DU676" i="5"/>
  <c r="DL676" i="5"/>
  <c r="DC676" i="5"/>
  <c r="CT676" i="5"/>
  <c r="CK676" i="5"/>
  <c r="CB676" i="5"/>
  <c r="BS676" i="5"/>
  <c r="BJ676" i="5"/>
  <c r="BA676" i="5"/>
  <c r="AR676" i="5"/>
  <c r="AI676" i="5"/>
  <c r="Z676" i="5"/>
  <c r="OW675" i="5"/>
  <c r="ON675" i="5"/>
  <c r="OE675" i="5"/>
  <c r="NV675" i="5"/>
  <c r="NM675" i="5"/>
  <c r="ND675" i="5"/>
  <c r="MU675" i="5"/>
  <c r="ML675" i="5"/>
  <c r="MC675" i="5"/>
  <c r="LT675" i="5"/>
  <c r="LK675" i="5"/>
  <c r="LB675" i="5"/>
  <c r="KS675" i="5"/>
  <c r="KJ675" i="5"/>
  <c r="KA675" i="5"/>
  <c r="JR675" i="5"/>
  <c r="JI675" i="5"/>
  <c r="IZ675" i="5"/>
  <c r="IQ675" i="5"/>
  <c r="IH675" i="5"/>
  <c r="HY675" i="5"/>
  <c r="HP675" i="5"/>
  <c r="HG675" i="5"/>
  <c r="GX675" i="5"/>
  <c r="GO675" i="5"/>
  <c r="GF675" i="5"/>
  <c r="FW675" i="5"/>
  <c r="FN675" i="5"/>
  <c r="FE675" i="5"/>
  <c r="EV675" i="5"/>
  <c r="EM675" i="5"/>
  <c r="ED675" i="5"/>
  <c r="DU675" i="5"/>
  <c r="DL675" i="5"/>
  <c r="DC675" i="5"/>
  <c r="CT675" i="5"/>
  <c r="CK675" i="5"/>
  <c r="CB675" i="5"/>
  <c r="BS675" i="5"/>
  <c r="BJ675" i="5"/>
  <c r="BA675" i="5"/>
  <c r="AR675" i="5"/>
  <c r="AI675" i="5"/>
  <c r="Z675" i="5"/>
  <c r="OW674" i="5"/>
  <c r="ON674" i="5"/>
  <c r="OE674" i="5"/>
  <c r="NV674" i="5"/>
  <c r="NM674" i="5"/>
  <c r="ND674" i="5"/>
  <c r="MU674" i="5"/>
  <c r="ML674" i="5"/>
  <c r="MC674" i="5"/>
  <c r="LT674" i="5"/>
  <c r="LK674" i="5"/>
  <c r="LB674" i="5"/>
  <c r="KS674" i="5"/>
  <c r="KJ674" i="5"/>
  <c r="KA674" i="5"/>
  <c r="JR674" i="5"/>
  <c r="JI674" i="5"/>
  <c r="IZ674" i="5"/>
  <c r="IQ674" i="5"/>
  <c r="IH674" i="5"/>
  <c r="HY674" i="5"/>
  <c r="HP674" i="5"/>
  <c r="HG674" i="5"/>
  <c r="GX674" i="5"/>
  <c r="GO674" i="5"/>
  <c r="GF674" i="5"/>
  <c r="FW674" i="5"/>
  <c r="FN674" i="5"/>
  <c r="FE674" i="5"/>
  <c r="EV674" i="5"/>
  <c r="EM674" i="5"/>
  <c r="ED674" i="5"/>
  <c r="DU674" i="5"/>
  <c r="DL674" i="5"/>
  <c r="DC674" i="5"/>
  <c r="CT674" i="5"/>
  <c r="CK674" i="5"/>
  <c r="CB674" i="5"/>
  <c r="BS674" i="5"/>
  <c r="BJ674" i="5"/>
  <c r="BA674" i="5"/>
  <c r="AR674" i="5"/>
  <c r="AI674" i="5"/>
  <c r="Z674" i="5"/>
  <c r="OW673" i="5"/>
  <c r="ON673" i="5"/>
  <c r="OE673" i="5"/>
  <c r="NV673" i="5"/>
  <c r="NM673" i="5"/>
  <c r="ND673" i="5"/>
  <c r="MU673" i="5"/>
  <c r="ML673" i="5"/>
  <c r="MC673" i="5"/>
  <c r="LT673" i="5"/>
  <c r="LK673" i="5"/>
  <c r="LB673" i="5"/>
  <c r="KS673" i="5"/>
  <c r="KJ673" i="5"/>
  <c r="KA673" i="5"/>
  <c r="JR673" i="5"/>
  <c r="JI673" i="5"/>
  <c r="IZ673" i="5"/>
  <c r="IQ673" i="5"/>
  <c r="IH673" i="5"/>
  <c r="HY673" i="5"/>
  <c r="HP673" i="5"/>
  <c r="HG673" i="5"/>
  <c r="GX673" i="5"/>
  <c r="GO673" i="5"/>
  <c r="GF673" i="5"/>
  <c r="FW673" i="5"/>
  <c r="FN673" i="5"/>
  <c r="FE673" i="5"/>
  <c r="EV673" i="5"/>
  <c r="EM673" i="5"/>
  <c r="ED673" i="5"/>
  <c r="DU673" i="5"/>
  <c r="DL673" i="5"/>
  <c r="DC673" i="5"/>
  <c r="CT673" i="5"/>
  <c r="CK673" i="5"/>
  <c r="CB673" i="5"/>
  <c r="BS673" i="5"/>
  <c r="BJ673" i="5"/>
  <c r="BA673" i="5"/>
  <c r="AR673" i="5"/>
  <c r="AI673" i="5"/>
  <c r="Z673" i="5"/>
  <c r="OW672" i="5"/>
  <c r="ON672" i="5"/>
  <c r="OE672" i="5"/>
  <c r="NV672" i="5"/>
  <c r="NM672" i="5"/>
  <c r="ND672" i="5"/>
  <c r="MU672" i="5"/>
  <c r="ML672" i="5"/>
  <c r="MC672" i="5"/>
  <c r="LT672" i="5"/>
  <c r="LK672" i="5"/>
  <c r="LB672" i="5"/>
  <c r="KS672" i="5"/>
  <c r="KJ672" i="5"/>
  <c r="KA672" i="5"/>
  <c r="JR672" i="5"/>
  <c r="JI672" i="5"/>
  <c r="IZ672" i="5"/>
  <c r="IQ672" i="5"/>
  <c r="IH672" i="5"/>
  <c r="HY672" i="5"/>
  <c r="HP672" i="5"/>
  <c r="HG672" i="5"/>
  <c r="GX672" i="5"/>
  <c r="GO672" i="5"/>
  <c r="GF672" i="5"/>
  <c r="FW672" i="5"/>
  <c r="FN672" i="5"/>
  <c r="FE672" i="5"/>
  <c r="EV672" i="5"/>
  <c r="EM672" i="5"/>
  <c r="ED672" i="5"/>
  <c r="DU672" i="5"/>
  <c r="DL672" i="5"/>
  <c r="DC672" i="5"/>
  <c r="CT672" i="5"/>
  <c r="CK672" i="5"/>
  <c r="CB672" i="5"/>
  <c r="BS672" i="5"/>
  <c r="BJ672" i="5"/>
  <c r="BA672" i="5"/>
  <c r="AR672" i="5"/>
  <c r="AI672" i="5"/>
  <c r="Z672" i="5"/>
  <c r="OW671" i="5"/>
  <c r="ON671" i="5"/>
  <c r="OE671" i="5"/>
  <c r="NV671" i="5"/>
  <c r="NM671" i="5"/>
  <c r="ND671" i="5"/>
  <c r="MU671" i="5"/>
  <c r="ML671" i="5"/>
  <c r="MC671" i="5"/>
  <c r="LT671" i="5"/>
  <c r="LK671" i="5"/>
  <c r="LB671" i="5"/>
  <c r="KS671" i="5"/>
  <c r="KJ671" i="5"/>
  <c r="KA671" i="5"/>
  <c r="JR671" i="5"/>
  <c r="JI671" i="5"/>
  <c r="IZ671" i="5"/>
  <c r="IQ671" i="5"/>
  <c r="IH671" i="5"/>
  <c r="HY671" i="5"/>
  <c r="HP671" i="5"/>
  <c r="HG671" i="5"/>
  <c r="GX671" i="5"/>
  <c r="GO671" i="5"/>
  <c r="GF671" i="5"/>
  <c r="FW671" i="5"/>
  <c r="FN671" i="5"/>
  <c r="FE671" i="5"/>
  <c r="EV671" i="5"/>
  <c r="EM671" i="5"/>
  <c r="ED671" i="5"/>
  <c r="DU671" i="5"/>
  <c r="DL671" i="5"/>
  <c r="DC671" i="5"/>
  <c r="CT671" i="5"/>
  <c r="CK671" i="5"/>
  <c r="CB671" i="5"/>
  <c r="BS671" i="5"/>
  <c r="BJ671" i="5"/>
  <c r="BA671" i="5"/>
  <c r="AR671" i="5"/>
  <c r="AI671" i="5"/>
  <c r="Z671" i="5"/>
  <c r="OW670" i="5"/>
  <c r="ON670" i="5"/>
  <c r="OE670" i="5"/>
  <c r="NV670" i="5"/>
  <c r="NM670" i="5"/>
  <c r="ND670" i="5"/>
  <c r="MU670" i="5"/>
  <c r="ML670" i="5"/>
  <c r="MC670" i="5"/>
  <c r="LT670" i="5"/>
  <c r="LK670" i="5"/>
  <c r="LB670" i="5"/>
  <c r="KS670" i="5"/>
  <c r="KJ670" i="5"/>
  <c r="KA670" i="5"/>
  <c r="JR670" i="5"/>
  <c r="JI670" i="5"/>
  <c r="IZ670" i="5"/>
  <c r="IQ670" i="5"/>
  <c r="IH670" i="5"/>
  <c r="HY670" i="5"/>
  <c r="HP670" i="5"/>
  <c r="HG670" i="5"/>
  <c r="GX670" i="5"/>
  <c r="GO670" i="5"/>
  <c r="GF670" i="5"/>
  <c r="FW670" i="5"/>
  <c r="FN670" i="5"/>
  <c r="FE670" i="5"/>
  <c r="EV670" i="5"/>
  <c r="EM670" i="5"/>
  <c r="ED670" i="5"/>
  <c r="DU670" i="5"/>
  <c r="DL670" i="5"/>
  <c r="DC670" i="5"/>
  <c r="CT670" i="5"/>
  <c r="CK670" i="5"/>
  <c r="CB670" i="5"/>
  <c r="BS670" i="5"/>
  <c r="BJ670" i="5"/>
  <c r="BA670" i="5"/>
  <c r="AR670" i="5"/>
  <c r="AI670" i="5"/>
  <c r="Z670" i="5"/>
  <c r="OW662" i="5"/>
  <c r="ON662" i="5"/>
  <c r="OE662" i="5"/>
  <c r="NV662" i="5"/>
  <c r="NM662" i="5"/>
  <c r="ND662" i="5"/>
  <c r="MU662" i="5"/>
  <c r="ML662" i="5"/>
  <c r="MC662" i="5"/>
  <c r="LT662" i="5"/>
  <c r="LK662" i="5"/>
  <c r="LB662" i="5"/>
  <c r="KS662" i="5"/>
  <c r="KJ662" i="5"/>
  <c r="KA662" i="5"/>
  <c r="JR662" i="5"/>
  <c r="JI662" i="5"/>
  <c r="IZ662" i="5"/>
  <c r="IQ662" i="5"/>
  <c r="IH662" i="5"/>
  <c r="HY662" i="5"/>
  <c r="HP662" i="5"/>
  <c r="HG662" i="5"/>
  <c r="GX662" i="5"/>
  <c r="GO662" i="5"/>
  <c r="GF662" i="5"/>
  <c r="FW662" i="5"/>
  <c r="FN662" i="5"/>
  <c r="FE662" i="5"/>
  <c r="EV662" i="5"/>
  <c r="EM662" i="5"/>
  <c r="ED662" i="5"/>
  <c r="DU662" i="5"/>
  <c r="DL662" i="5"/>
  <c r="DC662" i="5"/>
  <c r="CT662" i="5"/>
  <c r="CK662" i="5"/>
  <c r="CB662" i="5"/>
  <c r="BS662" i="5"/>
  <c r="BJ662" i="5"/>
  <c r="BA662" i="5"/>
  <c r="AR662" i="5"/>
  <c r="AI662" i="5"/>
  <c r="Z662" i="5"/>
  <c r="OW661" i="5"/>
  <c r="ON661" i="5"/>
  <c r="OE661" i="5"/>
  <c r="NV661" i="5"/>
  <c r="NM661" i="5"/>
  <c r="ND661" i="5"/>
  <c r="MU661" i="5"/>
  <c r="ML661" i="5"/>
  <c r="MC661" i="5"/>
  <c r="LT661" i="5"/>
  <c r="LK661" i="5"/>
  <c r="LB661" i="5"/>
  <c r="KS661" i="5"/>
  <c r="KJ661" i="5"/>
  <c r="KA661" i="5"/>
  <c r="JR661" i="5"/>
  <c r="JI661" i="5"/>
  <c r="IZ661" i="5"/>
  <c r="IQ661" i="5"/>
  <c r="IH661" i="5"/>
  <c r="HY661" i="5"/>
  <c r="HP661" i="5"/>
  <c r="HG661" i="5"/>
  <c r="GX661" i="5"/>
  <c r="GO661" i="5"/>
  <c r="GF661" i="5"/>
  <c r="FW661" i="5"/>
  <c r="FN661" i="5"/>
  <c r="FE661" i="5"/>
  <c r="EV661" i="5"/>
  <c r="EM661" i="5"/>
  <c r="ED661" i="5"/>
  <c r="DU661" i="5"/>
  <c r="DL661" i="5"/>
  <c r="DC661" i="5"/>
  <c r="CT661" i="5"/>
  <c r="CK661" i="5"/>
  <c r="CB661" i="5"/>
  <c r="BS661" i="5"/>
  <c r="BJ661" i="5"/>
  <c r="BA661" i="5"/>
  <c r="AR661" i="5"/>
  <c r="AI661" i="5"/>
  <c r="Z661" i="5"/>
  <c r="OW660" i="5"/>
  <c r="ON660" i="5"/>
  <c r="OE660" i="5"/>
  <c r="NV660" i="5"/>
  <c r="NM660" i="5"/>
  <c r="ND660" i="5"/>
  <c r="MU660" i="5"/>
  <c r="ML660" i="5"/>
  <c r="MC660" i="5"/>
  <c r="LT660" i="5"/>
  <c r="LK660" i="5"/>
  <c r="LB660" i="5"/>
  <c r="KS660" i="5"/>
  <c r="KJ660" i="5"/>
  <c r="KA660" i="5"/>
  <c r="JR660" i="5"/>
  <c r="JI660" i="5"/>
  <c r="IZ660" i="5"/>
  <c r="IQ660" i="5"/>
  <c r="IH660" i="5"/>
  <c r="HY660" i="5"/>
  <c r="HP660" i="5"/>
  <c r="HG660" i="5"/>
  <c r="GX660" i="5"/>
  <c r="GO660" i="5"/>
  <c r="GF660" i="5"/>
  <c r="FW660" i="5"/>
  <c r="FN660" i="5"/>
  <c r="FE660" i="5"/>
  <c r="EV660" i="5"/>
  <c r="EM660" i="5"/>
  <c r="ED660" i="5"/>
  <c r="DU660" i="5"/>
  <c r="DL660" i="5"/>
  <c r="DC660" i="5"/>
  <c r="CT660" i="5"/>
  <c r="CK660" i="5"/>
  <c r="CB660" i="5"/>
  <c r="BS660" i="5"/>
  <c r="BJ660" i="5"/>
  <c r="BA660" i="5"/>
  <c r="AR660" i="5"/>
  <c r="AI660" i="5"/>
  <c r="Z660" i="5"/>
  <c r="OW659" i="5"/>
  <c r="ON659" i="5"/>
  <c r="OE659" i="5"/>
  <c r="NV659" i="5"/>
  <c r="NM659" i="5"/>
  <c r="ND659" i="5"/>
  <c r="MU659" i="5"/>
  <c r="ML659" i="5"/>
  <c r="MC659" i="5"/>
  <c r="LT659" i="5"/>
  <c r="LK659" i="5"/>
  <c r="LB659" i="5"/>
  <c r="KS659" i="5"/>
  <c r="KJ659" i="5"/>
  <c r="KA659" i="5"/>
  <c r="JR659" i="5"/>
  <c r="JI659" i="5"/>
  <c r="IZ659" i="5"/>
  <c r="IQ659" i="5"/>
  <c r="IH659" i="5"/>
  <c r="HY659" i="5"/>
  <c r="HP659" i="5"/>
  <c r="HG659" i="5"/>
  <c r="GX659" i="5"/>
  <c r="GO659" i="5"/>
  <c r="GF659" i="5"/>
  <c r="FW659" i="5"/>
  <c r="FN659" i="5"/>
  <c r="FE659" i="5"/>
  <c r="EV659" i="5"/>
  <c r="EM659" i="5"/>
  <c r="ED659" i="5"/>
  <c r="DU659" i="5"/>
  <c r="DL659" i="5"/>
  <c r="DC659" i="5"/>
  <c r="CT659" i="5"/>
  <c r="CK659" i="5"/>
  <c r="CB659" i="5"/>
  <c r="BS659" i="5"/>
  <c r="BJ659" i="5"/>
  <c r="BA659" i="5"/>
  <c r="AR659" i="5"/>
  <c r="AI659" i="5"/>
  <c r="Z659" i="5"/>
  <c r="OW658" i="5"/>
  <c r="ON658" i="5"/>
  <c r="OE658" i="5"/>
  <c r="NV658" i="5"/>
  <c r="NM658" i="5"/>
  <c r="ND658" i="5"/>
  <c r="MU658" i="5"/>
  <c r="ML658" i="5"/>
  <c r="MC658" i="5"/>
  <c r="LT658" i="5"/>
  <c r="LK658" i="5"/>
  <c r="LB658" i="5"/>
  <c r="KS658" i="5"/>
  <c r="KJ658" i="5"/>
  <c r="KA658" i="5"/>
  <c r="JR658" i="5"/>
  <c r="JI658" i="5"/>
  <c r="IZ658" i="5"/>
  <c r="IQ658" i="5"/>
  <c r="IH658" i="5"/>
  <c r="HY658" i="5"/>
  <c r="HP658" i="5"/>
  <c r="HG658" i="5"/>
  <c r="GX658" i="5"/>
  <c r="GO658" i="5"/>
  <c r="GF658" i="5"/>
  <c r="FW658" i="5"/>
  <c r="FN658" i="5"/>
  <c r="FE658" i="5"/>
  <c r="EV658" i="5"/>
  <c r="EM658" i="5"/>
  <c r="ED658" i="5"/>
  <c r="DU658" i="5"/>
  <c r="DL658" i="5"/>
  <c r="DC658" i="5"/>
  <c r="CT658" i="5"/>
  <c r="CK658" i="5"/>
  <c r="CB658" i="5"/>
  <c r="BS658" i="5"/>
  <c r="BJ658" i="5"/>
  <c r="BA658" i="5"/>
  <c r="AR658" i="5"/>
  <c r="AI658" i="5"/>
  <c r="Z658" i="5"/>
  <c r="OW657" i="5"/>
  <c r="ON657" i="5"/>
  <c r="OE657" i="5"/>
  <c r="NV657" i="5"/>
  <c r="NM657" i="5"/>
  <c r="ND657" i="5"/>
  <c r="MU657" i="5"/>
  <c r="ML657" i="5"/>
  <c r="MC657" i="5"/>
  <c r="LT657" i="5"/>
  <c r="LK657" i="5"/>
  <c r="LB657" i="5"/>
  <c r="KS657" i="5"/>
  <c r="KJ657" i="5"/>
  <c r="KA657" i="5"/>
  <c r="JR657" i="5"/>
  <c r="JI657" i="5"/>
  <c r="IZ657" i="5"/>
  <c r="IQ657" i="5"/>
  <c r="IH657" i="5"/>
  <c r="HY657" i="5"/>
  <c r="HP657" i="5"/>
  <c r="HG657" i="5"/>
  <c r="GX657" i="5"/>
  <c r="GO657" i="5"/>
  <c r="GF657" i="5"/>
  <c r="FW657" i="5"/>
  <c r="FN657" i="5"/>
  <c r="FE657" i="5"/>
  <c r="EV657" i="5"/>
  <c r="EM657" i="5"/>
  <c r="ED657" i="5"/>
  <c r="DU657" i="5"/>
  <c r="DL657" i="5"/>
  <c r="DC657" i="5"/>
  <c r="CT657" i="5"/>
  <c r="CK657" i="5"/>
  <c r="CB657" i="5"/>
  <c r="BS657" i="5"/>
  <c r="BJ657" i="5"/>
  <c r="BA657" i="5"/>
  <c r="AR657" i="5"/>
  <c r="AI657" i="5"/>
  <c r="Z657" i="5"/>
  <c r="OW656" i="5"/>
  <c r="ON656" i="5"/>
  <c r="OE656" i="5"/>
  <c r="NV656" i="5"/>
  <c r="NM656" i="5"/>
  <c r="ND656" i="5"/>
  <c r="MU656" i="5"/>
  <c r="ML656" i="5"/>
  <c r="MC656" i="5"/>
  <c r="LT656" i="5"/>
  <c r="LK656" i="5"/>
  <c r="LB656" i="5"/>
  <c r="KS656" i="5"/>
  <c r="KJ656" i="5"/>
  <c r="KA656" i="5"/>
  <c r="JR656" i="5"/>
  <c r="JI656" i="5"/>
  <c r="IZ656" i="5"/>
  <c r="IQ656" i="5"/>
  <c r="IH656" i="5"/>
  <c r="HY656" i="5"/>
  <c r="HP656" i="5"/>
  <c r="HG656" i="5"/>
  <c r="GX656" i="5"/>
  <c r="GO656" i="5"/>
  <c r="GF656" i="5"/>
  <c r="FW656" i="5"/>
  <c r="FN656" i="5"/>
  <c r="FE656" i="5"/>
  <c r="EV656" i="5"/>
  <c r="EM656" i="5"/>
  <c r="ED656" i="5"/>
  <c r="DU656" i="5"/>
  <c r="DL656" i="5"/>
  <c r="DC656" i="5"/>
  <c r="CT656" i="5"/>
  <c r="CK656" i="5"/>
  <c r="CB656" i="5"/>
  <c r="BS656" i="5"/>
  <c r="BJ656" i="5"/>
  <c r="BA656" i="5"/>
  <c r="AR656" i="5"/>
  <c r="AI656" i="5"/>
  <c r="Z656" i="5"/>
  <c r="OW655" i="5"/>
  <c r="ON655" i="5"/>
  <c r="OE655" i="5"/>
  <c r="NV655" i="5"/>
  <c r="NM655" i="5"/>
  <c r="ND655" i="5"/>
  <c r="MU655" i="5"/>
  <c r="ML655" i="5"/>
  <c r="MC655" i="5"/>
  <c r="LT655" i="5"/>
  <c r="LK655" i="5"/>
  <c r="LB655" i="5"/>
  <c r="KS655" i="5"/>
  <c r="KJ655" i="5"/>
  <c r="KA655" i="5"/>
  <c r="JR655" i="5"/>
  <c r="JI655" i="5"/>
  <c r="IZ655" i="5"/>
  <c r="IQ655" i="5"/>
  <c r="IH655" i="5"/>
  <c r="HY655" i="5"/>
  <c r="HP655" i="5"/>
  <c r="HG655" i="5"/>
  <c r="GX655" i="5"/>
  <c r="GO655" i="5"/>
  <c r="GF655" i="5"/>
  <c r="FW655" i="5"/>
  <c r="FN655" i="5"/>
  <c r="FE655" i="5"/>
  <c r="EV655" i="5"/>
  <c r="EM655" i="5"/>
  <c r="ED655" i="5"/>
  <c r="DU655" i="5"/>
  <c r="DL655" i="5"/>
  <c r="DC655" i="5"/>
  <c r="CT655" i="5"/>
  <c r="CK655" i="5"/>
  <c r="CB655" i="5"/>
  <c r="BS655" i="5"/>
  <c r="BJ655" i="5"/>
  <c r="BA655" i="5"/>
  <c r="AR655" i="5"/>
  <c r="AI655" i="5"/>
  <c r="Z655" i="5"/>
  <c r="OW647" i="5"/>
  <c r="ON647" i="5"/>
  <c r="OE647" i="5"/>
  <c r="NV647" i="5"/>
  <c r="NM647" i="5"/>
  <c r="ND647" i="5"/>
  <c r="MU647" i="5"/>
  <c r="ML647" i="5"/>
  <c r="MC647" i="5"/>
  <c r="LT647" i="5"/>
  <c r="LK647" i="5"/>
  <c r="LB647" i="5"/>
  <c r="KS647" i="5"/>
  <c r="KJ647" i="5"/>
  <c r="KA647" i="5"/>
  <c r="JR647" i="5"/>
  <c r="JI647" i="5"/>
  <c r="IZ647" i="5"/>
  <c r="IQ647" i="5"/>
  <c r="IH647" i="5"/>
  <c r="HY647" i="5"/>
  <c r="HP647" i="5"/>
  <c r="HG647" i="5"/>
  <c r="GX647" i="5"/>
  <c r="GO647" i="5"/>
  <c r="GF647" i="5"/>
  <c r="FW647" i="5"/>
  <c r="FN647" i="5"/>
  <c r="FE647" i="5"/>
  <c r="EV647" i="5"/>
  <c r="EM647" i="5"/>
  <c r="ED647" i="5"/>
  <c r="DU647" i="5"/>
  <c r="DL647" i="5"/>
  <c r="DC647" i="5"/>
  <c r="CT647" i="5"/>
  <c r="CK647" i="5"/>
  <c r="CB647" i="5"/>
  <c r="BS647" i="5"/>
  <c r="BJ647" i="5"/>
  <c r="BA647" i="5"/>
  <c r="AR647" i="5"/>
  <c r="AI647" i="5"/>
  <c r="Z647" i="5"/>
  <c r="OW646" i="5"/>
  <c r="ON646" i="5"/>
  <c r="OE646" i="5"/>
  <c r="NV646" i="5"/>
  <c r="NM646" i="5"/>
  <c r="ND646" i="5"/>
  <c r="MU646" i="5"/>
  <c r="ML646" i="5"/>
  <c r="MC646" i="5"/>
  <c r="LT646" i="5"/>
  <c r="LK646" i="5"/>
  <c r="LB646" i="5"/>
  <c r="KS646" i="5"/>
  <c r="KJ646" i="5"/>
  <c r="KA646" i="5"/>
  <c r="JR646" i="5"/>
  <c r="JI646" i="5"/>
  <c r="IZ646" i="5"/>
  <c r="IQ646" i="5"/>
  <c r="IH646" i="5"/>
  <c r="HY646" i="5"/>
  <c r="HP646" i="5"/>
  <c r="HG646" i="5"/>
  <c r="GX646" i="5"/>
  <c r="GO646" i="5"/>
  <c r="GF646" i="5"/>
  <c r="FW646" i="5"/>
  <c r="FN646" i="5"/>
  <c r="FE646" i="5"/>
  <c r="EV646" i="5"/>
  <c r="EM646" i="5"/>
  <c r="ED646" i="5"/>
  <c r="DU646" i="5"/>
  <c r="DL646" i="5"/>
  <c r="DC646" i="5"/>
  <c r="CT646" i="5"/>
  <c r="CK646" i="5"/>
  <c r="CB646" i="5"/>
  <c r="BS646" i="5"/>
  <c r="BJ646" i="5"/>
  <c r="BA646" i="5"/>
  <c r="AR646" i="5"/>
  <c r="AI646" i="5"/>
  <c r="Z646" i="5"/>
  <c r="OW645" i="5"/>
  <c r="ON645" i="5"/>
  <c r="OE645" i="5"/>
  <c r="NV645" i="5"/>
  <c r="NM645" i="5"/>
  <c r="ND645" i="5"/>
  <c r="MU645" i="5"/>
  <c r="ML645" i="5"/>
  <c r="MC645" i="5"/>
  <c r="LT645" i="5"/>
  <c r="LK645" i="5"/>
  <c r="LB645" i="5"/>
  <c r="KS645" i="5"/>
  <c r="KJ645" i="5"/>
  <c r="KA645" i="5"/>
  <c r="JR645" i="5"/>
  <c r="JI645" i="5"/>
  <c r="IZ645" i="5"/>
  <c r="IQ645" i="5"/>
  <c r="IH645" i="5"/>
  <c r="HY645" i="5"/>
  <c r="HP645" i="5"/>
  <c r="HG645" i="5"/>
  <c r="GX645" i="5"/>
  <c r="GO645" i="5"/>
  <c r="GF645" i="5"/>
  <c r="FW645" i="5"/>
  <c r="FN645" i="5"/>
  <c r="FE645" i="5"/>
  <c r="EV645" i="5"/>
  <c r="EM645" i="5"/>
  <c r="ED645" i="5"/>
  <c r="DU645" i="5"/>
  <c r="DL645" i="5"/>
  <c r="DC645" i="5"/>
  <c r="CT645" i="5"/>
  <c r="CK645" i="5"/>
  <c r="CB645" i="5"/>
  <c r="BS645" i="5"/>
  <c r="BJ645" i="5"/>
  <c r="BA645" i="5"/>
  <c r="AR645" i="5"/>
  <c r="AI645" i="5"/>
  <c r="Z645" i="5"/>
  <c r="OW644" i="5"/>
  <c r="ON644" i="5"/>
  <c r="OE644" i="5"/>
  <c r="NV644" i="5"/>
  <c r="NM644" i="5"/>
  <c r="ND644" i="5"/>
  <c r="MU644" i="5"/>
  <c r="ML644" i="5"/>
  <c r="MC644" i="5"/>
  <c r="LT644" i="5"/>
  <c r="LK644" i="5"/>
  <c r="LB644" i="5"/>
  <c r="KS644" i="5"/>
  <c r="KJ644" i="5"/>
  <c r="KA644" i="5"/>
  <c r="JR644" i="5"/>
  <c r="JI644" i="5"/>
  <c r="IZ644" i="5"/>
  <c r="IQ644" i="5"/>
  <c r="IH644" i="5"/>
  <c r="HY644" i="5"/>
  <c r="HP644" i="5"/>
  <c r="HG644" i="5"/>
  <c r="GX644" i="5"/>
  <c r="GO644" i="5"/>
  <c r="GF644" i="5"/>
  <c r="FW644" i="5"/>
  <c r="FN644" i="5"/>
  <c r="FE644" i="5"/>
  <c r="EV644" i="5"/>
  <c r="EM644" i="5"/>
  <c r="ED644" i="5"/>
  <c r="DU644" i="5"/>
  <c r="DL644" i="5"/>
  <c r="DC644" i="5"/>
  <c r="CT644" i="5"/>
  <c r="CK644" i="5"/>
  <c r="CB644" i="5"/>
  <c r="BS644" i="5"/>
  <c r="BJ644" i="5"/>
  <c r="BA644" i="5"/>
  <c r="AR644" i="5"/>
  <c r="AI644" i="5"/>
  <c r="Z644" i="5"/>
  <c r="OW643" i="5"/>
  <c r="ON643" i="5"/>
  <c r="OE643" i="5"/>
  <c r="NV643" i="5"/>
  <c r="NM643" i="5"/>
  <c r="ND643" i="5"/>
  <c r="MU643" i="5"/>
  <c r="ML643" i="5"/>
  <c r="MC643" i="5"/>
  <c r="LT643" i="5"/>
  <c r="LK643" i="5"/>
  <c r="LB643" i="5"/>
  <c r="KS643" i="5"/>
  <c r="KJ643" i="5"/>
  <c r="KA643" i="5"/>
  <c r="JR643" i="5"/>
  <c r="JI643" i="5"/>
  <c r="IZ643" i="5"/>
  <c r="IQ643" i="5"/>
  <c r="IH643" i="5"/>
  <c r="HY643" i="5"/>
  <c r="HP643" i="5"/>
  <c r="HG643" i="5"/>
  <c r="GX643" i="5"/>
  <c r="GO643" i="5"/>
  <c r="GF643" i="5"/>
  <c r="FW643" i="5"/>
  <c r="FN643" i="5"/>
  <c r="FE643" i="5"/>
  <c r="EV643" i="5"/>
  <c r="EM643" i="5"/>
  <c r="ED643" i="5"/>
  <c r="DU643" i="5"/>
  <c r="DL643" i="5"/>
  <c r="DC643" i="5"/>
  <c r="CT643" i="5"/>
  <c r="CK643" i="5"/>
  <c r="CB643" i="5"/>
  <c r="BS643" i="5"/>
  <c r="BJ643" i="5"/>
  <c r="BA643" i="5"/>
  <c r="AR643" i="5"/>
  <c r="AI643" i="5"/>
  <c r="Z643" i="5"/>
  <c r="OW642" i="5"/>
  <c r="ON642" i="5"/>
  <c r="OE642" i="5"/>
  <c r="NV642" i="5"/>
  <c r="NM642" i="5"/>
  <c r="ND642" i="5"/>
  <c r="MU642" i="5"/>
  <c r="ML642" i="5"/>
  <c r="MC642" i="5"/>
  <c r="LT642" i="5"/>
  <c r="LK642" i="5"/>
  <c r="LB642" i="5"/>
  <c r="KS642" i="5"/>
  <c r="KJ642" i="5"/>
  <c r="KA642" i="5"/>
  <c r="JR642" i="5"/>
  <c r="JI642" i="5"/>
  <c r="IZ642" i="5"/>
  <c r="IQ642" i="5"/>
  <c r="IH642" i="5"/>
  <c r="HY642" i="5"/>
  <c r="HP642" i="5"/>
  <c r="HG642" i="5"/>
  <c r="GX642" i="5"/>
  <c r="GO642" i="5"/>
  <c r="GF642" i="5"/>
  <c r="FW642" i="5"/>
  <c r="FN642" i="5"/>
  <c r="FE642" i="5"/>
  <c r="EV642" i="5"/>
  <c r="EM642" i="5"/>
  <c r="ED642" i="5"/>
  <c r="DU642" i="5"/>
  <c r="DL642" i="5"/>
  <c r="DC642" i="5"/>
  <c r="CT642" i="5"/>
  <c r="CK642" i="5"/>
  <c r="CB642" i="5"/>
  <c r="BS642" i="5"/>
  <c r="BJ642" i="5"/>
  <c r="BA642" i="5"/>
  <c r="AR642" i="5"/>
  <c r="AI642" i="5"/>
  <c r="Z642" i="5"/>
  <c r="OW641" i="5"/>
  <c r="ON641" i="5"/>
  <c r="OE641" i="5"/>
  <c r="NV641" i="5"/>
  <c r="NM641" i="5"/>
  <c r="ND641" i="5"/>
  <c r="MU641" i="5"/>
  <c r="ML641" i="5"/>
  <c r="MC641" i="5"/>
  <c r="LT641" i="5"/>
  <c r="LK641" i="5"/>
  <c r="LB641" i="5"/>
  <c r="KS641" i="5"/>
  <c r="KJ641" i="5"/>
  <c r="KA641" i="5"/>
  <c r="JR641" i="5"/>
  <c r="JI641" i="5"/>
  <c r="IZ641" i="5"/>
  <c r="IQ641" i="5"/>
  <c r="IH641" i="5"/>
  <c r="HY641" i="5"/>
  <c r="HP641" i="5"/>
  <c r="HG641" i="5"/>
  <c r="GX641" i="5"/>
  <c r="GO641" i="5"/>
  <c r="GF641" i="5"/>
  <c r="FW641" i="5"/>
  <c r="FN641" i="5"/>
  <c r="FE641" i="5"/>
  <c r="EV641" i="5"/>
  <c r="EM641" i="5"/>
  <c r="ED641" i="5"/>
  <c r="DU641" i="5"/>
  <c r="DL641" i="5"/>
  <c r="DC641" i="5"/>
  <c r="CT641" i="5"/>
  <c r="CK641" i="5"/>
  <c r="CB641" i="5"/>
  <c r="BS641" i="5"/>
  <c r="BJ641" i="5"/>
  <c r="BA641" i="5"/>
  <c r="AR641" i="5"/>
  <c r="AI641" i="5"/>
  <c r="Z641" i="5"/>
  <c r="OW640" i="5"/>
  <c r="ON640" i="5"/>
  <c r="OE640" i="5"/>
  <c r="NV640" i="5"/>
  <c r="NM640" i="5"/>
  <c r="ND640" i="5"/>
  <c r="MU640" i="5"/>
  <c r="ML640" i="5"/>
  <c r="MC640" i="5"/>
  <c r="LT640" i="5"/>
  <c r="LK640" i="5"/>
  <c r="LB640" i="5"/>
  <c r="KS640" i="5"/>
  <c r="KJ640" i="5"/>
  <c r="KA640" i="5"/>
  <c r="JR640" i="5"/>
  <c r="JI640" i="5"/>
  <c r="IZ640" i="5"/>
  <c r="IQ640" i="5"/>
  <c r="IH640" i="5"/>
  <c r="HY640" i="5"/>
  <c r="HP640" i="5"/>
  <c r="HG640" i="5"/>
  <c r="GX640" i="5"/>
  <c r="GO640" i="5"/>
  <c r="GF640" i="5"/>
  <c r="FW640" i="5"/>
  <c r="FN640" i="5"/>
  <c r="FE640" i="5"/>
  <c r="EV640" i="5"/>
  <c r="EM640" i="5"/>
  <c r="ED640" i="5"/>
  <c r="DU640" i="5"/>
  <c r="DL640" i="5"/>
  <c r="DC640" i="5"/>
  <c r="CT640" i="5"/>
  <c r="CK640" i="5"/>
  <c r="CB640" i="5"/>
  <c r="BS640" i="5"/>
  <c r="BJ640" i="5"/>
  <c r="BA640" i="5"/>
  <c r="AR640" i="5"/>
  <c r="AI640" i="5"/>
  <c r="Z640" i="5"/>
  <c r="OW632" i="5"/>
  <c r="ON632" i="5"/>
  <c r="OE632" i="5"/>
  <c r="NV632" i="5"/>
  <c r="NM632" i="5"/>
  <c r="ND632" i="5"/>
  <c r="MU632" i="5"/>
  <c r="ML632" i="5"/>
  <c r="MC632" i="5"/>
  <c r="LT632" i="5"/>
  <c r="LK632" i="5"/>
  <c r="LB632" i="5"/>
  <c r="KS632" i="5"/>
  <c r="KJ632" i="5"/>
  <c r="KA632" i="5"/>
  <c r="JR632" i="5"/>
  <c r="JI632" i="5"/>
  <c r="IZ632" i="5"/>
  <c r="IQ632" i="5"/>
  <c r="IH632" i="5"/>
  <c r="HY632" i="5"/>
  <c r="HP632" i="5"/>
  <c r="HG632" i="5"/>
  <c r="GX632" i="5"/>
  <c r="GO632" i="5"/>
  <c r="GF632" i="5"/>
  <c r="FW632" i="5"/>
  <c r="FN632" i="5"/>
  <c r="FE632" i="5"/>
  <c r="EV632" i="5"/>
  <c r="EM632" i="5"/>
  <c r="ED632" i="5"/>
  <c r="DU632" i="5"/>
  <c r="DL632" i="5"/>
  <c r="DC632" i="5"/>
  <c r="CT632" i="5"/>
  <c r="CK632" i="5"/>
  <c r="CB632" i="5"/>
  <c r="BS632" i="5"/>
  <c r="BJ632" i="5"/>
  <c r="BA632" i="5"/>
  <c r="AR632" i="5"/>
  <c r="AI632" i="5"/>
  <c r="Z632" i="5"/>
  <c r="OW631" i="5"/>
  <c r="ON631" i="5"/>
  <c r="OE631" i="5"/>
  <c r="NV631" i="5"/>
  <c r="NM631" i="5"/>
  <c r="ND631" i="5"/>
  <c r="MU631" i="5"/>
  <c r="ML631" i="5"/>
  <c r="MC631" i="5"/>
  <c r="LT631" i="5"/>
  <c r="LK631" i="5"/>
  <c r="LB631" i="5"/>
  <c r="KS631" i="5"/>
  <c r="KJ631" i="5"/>
  <c r="KA631" i="5"/>
  <c r="JR631" i="5"/>
  <c r="JI631" i="5"/>
  <c r="IZ631" i="5"/>
  <c r="IQ631" i="5"/>
  <c r="IH631" i="5"/>
  <c r="HY631" i="5"/>
  <c r="HP631" i="5"/>
  <c r="HG631" i="5"/>
  <c r="GX631" i="5"/>
  <c r="GO631" i="5"/>
  <c r="GF631" i="5"/>
  <c r="FW631" i="5"/>
  <c r="FN631" i="5"/>
  <c r="FE631" i="5"/>
  <c r="EV631" i="5"/>
  <c r="EM631" i="5"/>
  <c r="ED631" i="5"/>
  <c r="DU631" i="5"/>
  <c r="DL631" i="5"/>
  <c r="DC631" i="5"/>
  <c r="CT631" i="5"/>
  <c r="CK631" i="5"/>
  <c r="CB631" i="5"/>
  <c r="BS631" i="5"/>
  <c r="BJ631" i="5"/>
  <c r="BA631" i="5"/>
  <c r="AR631" i="5"/>
  <c r="AI631" i="5"/>
  <c r="Z631" i="5"/>
  <c r="OW630" i="5"/>
  <c r="ON630" i="5"/>
  <c r="OE630" i="5"/>
  <c r="NV630" i="5"/>
  <c r="NM630" i="5"/>
  <c r="ND630" i="5"/>
  <c r="MU630" i="5"/>
  <c r="ML630" i="5"/>
  <c r="MC630" i="5"/>
  <c r="LT630" i="5"/>
  <c r="LK630" i="5"/>
  <c r="LB630" i="5"/>
  <c r="KS630" i="5"/>
  <c r="KJ630" i="5"/>
  <c r="KA630" i="5"/>
  <c r="JR630" i="5"/>
  <c r="JI630" i="5"/>
  <c r="IZ630" i="5"/>
  <c r="IQ630" i="5"/>
  <c r="IH630" i="5"/>
  <c r="HY630" i="5"/>
  <c r="HP630" i="5"/>
  <c r="HG630" i="5"/>
  <c r="GX630" i="5"/>
  <c r="GO630" i="5"/>
  <c r="GF630" i="5"/>
  <c r="FW630" i="5"/>
  <c r="FN630" i="5"/>
  <c r="FE630" i="5"/>
  <c r="EV630" i="5"/>
  <c r="EM630" i="5"/>
  <c r="ED630" i="5"/>
  <c r="DU630" i="5"/>
  <c r="DL630" i="5"/>
  <c r="DC630" i="5"/>
  <c r="CT630" i="5"/>
  <c r="CK630" i="5"/>
  <c r="CB630" i="5"/>
  <c r="BS630" i="5"/>
  <c r="BJ630" i="5"/>
  <c r="BA630" i="5"/>
  <c r="AR630" i="5"/>
  <c r="AI630" i="5"/>
  <c r="Z630" i="5"/>
  <c r="OW629" i="5"/>
  <c r="ON629" i="5"/>
  <c r="OE629" i="5"/>
  <c r="NV629" i="5"/>
  <c r="NM629" i="5"/>
  <c r="ND629" i="5"/>
  <c r="MU629" i="5"/>
  <c r="ML629" i="5"/>
  <c r="MC629" i="5"/>
  <c r="LT629" i="5"/>
  <c r="LK629" i="5"/>
  <c r="LB629" i="5"/>
  <c r="KS629" i="5"/>
  <c r="KJ629" i="5"/>
  <c r="KA629" i="5"/>
  <c r="JR629" i="5"/>
  <c r="JI629" i="5"/>
  <c r="IZ629" i="5"/>
  <c r="IQ629" i="5"/>
  <c r="IH629" i="5"/>
  <c r="HY629" i="5"/>
  <c r="HP629" i="5"/>
  <c r="HG629" i="5"/>
  <c r="GX629" i="5"/>
  <c r="GO629" i="5"/>
  <c r="GF629" i="5"/>
  <c r="FW629" i="5"/>
  <c r="FN629" i="5"/>
  <c r="FE629" i="5"/>
  <c r="EV629" i="5"/>
  <c r="EM629" i="5"/>
  <c r="ED629" i="5"/>
  <c r="DU629" i="5"/>
  <c r="DL629" i="5"/>
  <c r="DC629" i="5"/>
  <c r="CT629" i="5"/>
  <c r="CK629" i="5"/>
  <c r="CB629" i="5"/>
  <c r="BS629" i="5"/>
  <c r="BJ629" i="5"/>
  <c r="BA629" i="5"/>
  <c r="AR629" i="5"/>
  <c r="AI629" i="5"/>
  <c r="Z629" i="5"/>
  <c r="OW628" i="5"/>
  <c r="ON628" i="5"/>
  <c r="OE628" i="5"/>
  <c r="NV628" i="5"/>
  <c r="NM628" i="5"/>
  <c r="ND628" i="5"/>
  <c r="MU628" i="5"/>
  <c r="ML628" i="5"/>
  <c r="MC628" i="5"/>
  <c r="LT628" i="5"/>
  <c r="LK628" i="5"/>
  <c r="LB628" i="5"/>
  <c r="KS628" i="5"/>
  <c r="KJ628" i="5"/>
  <c r="KA628" i="5"/>
  <c r="JR628" i="5"/>
  <c r="JI628" i="5"/>
  <c r="IZ628" i="5"/>
  <c r="IQ628" i="5"/>
  <c r="IH628" i="5"/>
  <c r="HY628" i="5"/>
  <c r="HP628" i="5"/>
  <c r="HG628" i="5"/>
  <c r="GX628" i="5"/>
  <c r="GO628" i="5"/>
  <c r="GF628" i="5"/>
  <c r="FW628" i="5"/>
  <c r="FN628" i="5"/>
  <c r="FE628" i="5"/>
  <c r="EV628" i="5"/>
  <c r="EM628" i="5"/>
  <c r="ED628" i="5"/>
  <c r="DU628" i="5"/>
  <c r="DL628" i="5"/>
  <c r="DC628" i="5"/>
  <c r="CT628" i="5"/>
  <c r="CK628" i="5"/>
  <c r="CB628" i="5"/>
  <c r="BS628" i="5"/>
  <c r="BJ628" i="5"/>
  <c r="BA628" i="5"/>
  <c r="AR628" i="5"/>
  <c r="AI628" i="5"/>
  <c r="Z628" i="5"/>
  <c r="OW627" i="5"/>
  <c r="ON627" i="5"/>
  <c r="OE627" i="5"/>
  <c r="NV627" i="5"/>
  <c r="NM627" i="5"/>
  <c r="ND627" i="5"/>
  <c r="MU627" i="5"/>
  <c r="ML627" i="5"/>
  <c r="MC627" i="5"/>
  <c r="LT627" i="5"/>
  <c r="LK627" i="5"/>
  <c r="LB627" i="5"/>
  <c r="KS627" i="5"/>
  <c r="KJ627" i="5"/>
  <c r="KA627" i="5"/>
  <c r="JR627" i="5"/>
  <c r="JI627" i="5"/>
  <c r="IZ627" i="5"/>
  <c r="IQ627" i="5"/>
  <c r="IH627" i="5"/>
  <c r="HY627" i="5"/>
  <c r="HP627" i="5"/>
  <c r="HG627" i="5"/>
  <c r="GX627" i="5"/>
  <c r="GO627" i="5"/>
  <c r="GF627" i="5"/>
  <c r="FW627" i="5"/>
  <c r="FN627" i="5"/>
  <c r="FE627" i="5"/>
  <c r="EV627" i="5"/>
  <c r="EM627" i="5"/>
  <c r="ED627" i="5"/>
  <c r="DU627" i="5"/>
  <c r="DL627" i="5"/>
  <c r="DC627" i="5"/>
  <c r="CT627" i="5"/>
  <c r="CK627" i="5"/>
  <c r="CB627" i="5"/>
  <c r="BS627" i="5"/>
  <c r="BJ627" i="5"/>
  <c r="BA627" i="5"/>
  <c r="AR627" i="5"/>
  <c r="AI627" i="5"/>
  <c r="Z627" i="5"/>
  <c r="OW626" i="5"/>
  <c r="ON626" i="5"/>
  <c r="OE626" i="5"/>
  <c r="NV626" i="5"/>
  <c r="NM626" i="5"/>
  <c r="ND626" i="5"/>
  <c r="MU626" i="5"/>
  <c r="ML626" i="5"/>
  <c r="MC626" i="5"/>
  <c r="LT626" i="5"/>
  <c r="LK626" i="5"/>
  <c r="LB626" i="5"/>
  <c r="KS626" i="5"/>
  <c r="KJ626" i="5"/>
  <c r="KA626" i="5"/>
  <c r="JR626" i="5"/>
  <c r="JI626" i="5"/>
  <c r="IZ626" i="5"/>
  <c r="IQ626" i="5"/>
  <c r="IH626" i="5"/>
  <c r="HY626" i="5"/>
  <c r="HP626" i="5"/>
  <c r="HG626" i="5"/>
  <c r="GX626" i="5"/>
  <c r="GO626" i="5"/>
  <c r="GF626" i="5"/>
  <c r="FW626" i="5"/>
  <c r="FN626" i="5"/>
  <c r="FE626" i="5"/>
  <c r="EV626" i="5"/>
  <c r="EM626" i="5"/>
  <c r="ED626" i="5"/>
  <c r="DU626" i="5"/>
  <c r="DL626" i="5"/>
  <c r="DC626" i="5"/>
  <c r="CT626" i="5"/>
  <c r="CK626" i="5"/>
  <c r="CB626" i="5"/>
  <c r="BS626" i="5"/>
  <c r="BJ626" i="5"/>
  <c r="BA626" i="5"/>
  <c r="AR626" i="5"/>
  <c r="AI626" i="5"/>
  <c r="Z626" i="5"/>
  <c r="OW625" i="5"/>
  <c r="ON625" i="5"/>
  <c r="OE625" i="5"/>
  <c r="NV625" i="5"/>
  <c r="NM625" i="5"/>
  <c r="ND625" i="5"/>
  <c r="MU625" i="5"/>
  <c r="ML625" i="5"/>
  <c r="MC625" i="5"/>
  <c r="LT625" i="5"/>
  <c r="LK625" i="5"/>
  <c r="LB625" i="5"/>
  <c r="KS625" i="5"/>
  <c r="KJ625" i="5"/>
  <c r="KA625" i="5"/>
  <c r="JR625" i="5"/>
  <c r="JI625" i="5"/>
  <c r="IZ625" i="5"/>
  <c r="IQ625" i="5"/>
  <c r="IH625" i="5"/>
  <c r="HY625" i="5"/>
  <c r="HP625" i="5"/>
  <c r="HG625" i="5"/>
  <c r="GX625" i="5"/>
  <c r="GO625" i="5"/>
  <c r="GF625" i="5"/>
  <c r="FW625" i="5"/>
  <c r="FN625" i="5"/>
  <c r="FE625" i="5"/>
  <c r="EV625" i="5"/>
  <c r="EM625" i="5"/>
  <c r="ED625" i="5"/>
  <c r="DU625" i="5"/>
  <c r="DL625" i="5"/>
  <c r="DC625" i="5"/>
  <c r="CT625" i="5"/>
  <c r="CK625" i="5"/>
  <c r="CB625" i="5"/>
  <c r="BS625" i="5"/>
  <c r="BJ625" i="5"/>
  <c r="BA625" i="5"/>
  <c r="AR625" i="5"/>
  <c r="AI625" i="5"/>
  <c r="Z625" i="5"/>
  <c r="OW617" i="5"/>
  <c r="ON617" i="5"/>
  <c r="OE617" i="5"/>
  <c r="NV617" i="5"/>
  <c r="NM617" i="5"/>
  <c r="ND617" i="5"/>
  <c r="MU617" i="5"/>
  <c r="ML617" i="5"/>
  <c r="MC617" i="5"/>
  <c r="LT617" i="5"/>
  <c r="LK617" i="5"/>
  <c r="LB617" i="5"/>
  <c r="KS617" i="5"/>
  <c r="KJ617" i="5"/>
  <c r="KA617" i="5"/>
  <c r="JR617" i="5"/>
  <c r="JI617" i="5"/>
  <c r="IZ617" i="5"/>
  <c r="IQ617" i="5"/>
  <c r="IH617" i="5"/>
  <c r="HY617" i="5"/>
  <c r="HP617" i="5"/>
  <c r="HG617" i="5"/>
  <c r="GX617" i="5"/>
  <c r="GO617" i="5"/>
  <c r="GF617" i="5"/>
  <c r="FW617" i="5"/>
  <c r="FN617" i="5"/>
  <c r="FE617" i="5"/>
  <c r="EV617" i="5"/>
  <c r="EM617" i="5"/>
  <c r="ED617" i="5"/>
  <c r="DU617" i="5"/>
  <c r="DL617" i="5"/>
  <c r="DC617" i="5"/>
  <c r="CT617" i="5"/>
  <c r="CK617" i="5"/>
  <c r="CB617" i="5"/>
  <c r="BS617" i="5"/>
  <c r="BJ617" i="5"/>
  <c r="BA617" i="5"/>
  <c r="AR617" i="5"/>
  <c r="AI617" i="5"/>
  <c r="Z617" i="5"/>
  <c r="OW616" i="5"/>
  <c r="ON616" i="5"/>
  <c r="OE616" i="5"/>
  <c r="NV616" i="5"/>
  <c r="NM616" i="5"/>
  <c r="ND616" i="5"/>
  <c r="MU616" i="5"/>
  <c r="ML616" i="5"/>
  <c r="MC616" i="5"/>
  <c r="LT616" i="5"/>
  <c r="LK616" i="5"/>
  <c r="LB616" i="5"/>
  <c r="KS616" i="5"/>
  <c r="KJ616" i="5"/>
  <c r="KA616" i="5"/>
  <c r="JR616" i="5"/>
  <c r="JI616" i="5"/>
  <c r="IZ616" i="5"/>
  <c r="IQ616" i="5"/>
  <c r="IH616" i="5"/>
  <c r="HY616" i="5"/>
  <c r="HP616" i="5"/>
  <c r="HG616" i="5"/>
  <c r="GX616" i="5"/>
  <c r="GO616" i="5"/>
  <c r="GF616" i="5"/>
  <c r="FW616" i="5"/>
  <c r="FN616" i="5"/>
  <c r="FE616" i="5"/>
  <c r="EV616" i="5"/>
  <c r="EM616" i="5"/>
  <c r="ED616" i="5"/>
  <c r="DU616" i="5"/>
  <c r="DL616" i="5"/>
  <c r="DC616" i="5"/>
  <c r="CT616" i="5"/>
  <c r="CK616" i="5"/>
  <c r="CB616" i="5"/>
  <c r="BS616" i="5"/>
  <c r="BJ616" i="5"/>
  <c r="BA616" i="5"/>
  <c r="AR616" i="5"/>
  <c r="AI616" i="5"/>
  <c r="Z616" i="5"/>
  <c r="OW615" i="5"/>
  <c r="ON615" i="5"/>
  <c r="OE615" i="5"/>
  <c r="NV615" i="5"/>
  <c r="NM615" i="5"/>
  <c r="ND615" i="5"/>
  <c r="MU615" i="5"/>
  <c r="ML615" i="5"/>
  <c r="MC615" i="5"/>
  <c r="LT615" i="5"/>
  <c r="LK615" i="5"/>
  <c r="LB615" i="5"/>
  <c r="KS615" i="5"/>
  <c r="KJ615" i="5"/>
  <c r="KA615" i="5"/>
  <c r="JR615" i="5"/>
  <c r="JI615" i="5"/>
  <c r="IZ615" i="5"/>
  <c r="IQ615" i="5"/>
  <c r="IH615" i="5"/>
  <c r="HY615" i="5"/>
  <c r="HP615" i="5"/>
  <c r="HG615" i="5"/>
  <c r="GX615" i="5"/>
  <c r="GO615" i="5"/>
  <c r="GF615" i="5"/>
  <c r="FW615" i="5"/>
  <c r="FN615" i="5"/>
  <c r="FE615" i="5"/>
  <c r="EV615" i="5"/>
  <c r="EM615" i="5"/>
  <c r="ED615" i="5"/>
  <c r="DU615" i="5"/>
  <c r="DL615" i="5"/>
  <c r="DC615" i="5"/>
  <c r="CT615" i="5"/>
  <c r="CK615" i="5"/>
  <c r="CB615" i="5"/>
  <c r="BS615" i="5"/>
  <c r="BJ615" i="5"/>
  <c r="BA615" i="5"/>
  <c r="AR615" i="5"/>
  <c r="AI615" i="5"/>
  <c r="Z615" i="5"/>
  <c r="OW614" i="5"/>
  <c r="ON614" i="5"/>
  <c r="OE614" i="5"/>
  <c r="NV614" i="5"/>
  <c r="NM614" i="5"/>
  <c r="ND614" i="5"/>
  <c r="MU614" i="5"/>
  <c r="ML614" i="5"/>
  <c r="MC614" i="5"/>
  <c r="LT614" i="5"/>
  <c r="LK614" i="5"/>
  <c r="LB614" i="5"/>
  <c r="KS614" i="5"/>
  <c r="KJ614" i="5"/>
  <c r="KA614" i="5"/>
  <c r="JR614" i="5"/>
  <c r="JI614" i="5"/>
  <c r="IZ614" i="5"/>
  <c r="IQ614" i="5"/>
  <c r="IH614" i="5"/>
  <c r="HY614" i="5"/>
  <c r="HP614" i="5"/>
  <c r="HG614" i="5"/>
  <c r="GX614" i="5"/>
  <c r="GO614" i="5"/>
  <c r="GF614" i="5"/>
  <c r="FW614" i="5"/>
  <c r="FN614" i="5"/>
  <c r="FE614" i="5"/>
  <c r="EV614" i="5"/>
  <c r="EM614" i="5"/>
  <c r="ED614" i="5"/>
  <c r="DU614" i="5"/>
  <c r="DL614" i="5"/>
  <c r="DC614" i="5"/>
  <c r="CT614" i="5"/>
  <c r="CK614" i="5"/>
  <c r="CB614" i="5"/>
  <c r="BS614" i="5"/>
  <c r="BJ614" i="5"/>
  <c r="BA614" i="5"/>
  <c r="AR614" i="5"/>
  <c r="AI614" i="5"/>
  <c r="Z614" i="5"/>
  <c r="OW613" i="5"/>
  <c r="ON613" i="5"/>
  <c r="OE613" i="5"/>
  <c r="NV613" i="5"/>
  <c r="NM613" i="5"/>
  <c r="ND613" i="5"/>
  <c r="MU613" i="5"/>
  <c r="ML613" i="5"/>
  <c r="MC613" i="5"/>
  <c r="LT613" i="5"/>
  <c r="LK613" i="5"/>
  <c r="LB613" i="5"/>
  <c r="KS613" i="5"/>
  <c r="KJ613" i="5"/>
  <c r="KA613" i="5"/>
  <c r="JR613" i="5"/>
  <c r="JI613" i="5"/>
  <c r="IZ613" i="5"/>
  <c r="IQ613" i="5"/>
  <c r="IH613" i="5"/>
  <c r="HY613" i="5"/>
  <c r="HP613" i="5"/>
  <c r="HG613" i="5"/>
  <c r="GX613" i="5"/>
  <c r="GO613" i="5"/>
  <c r="GF613" i="5"/>
  <c r="FW613" i="5"/>
  <c r="FN613" i="5"/>
  <c r="FE613" i="5"/>
  <c r="EV613" i="5"/>
  <c r="EM613" i="5"/>
  <c r="ED613" i="5"/>
  <c r="DU613" i="5"/>
  <c r="DL613" i="5"/>
  <c r="DC613" i="5"/>
  <c r="CT613" i="5"/>
  <c r="CK613" i="5"/>
  <c r="CB613" i="5"/>
  <c r="BS613" i="5"/>
  <c r="BJ613" i="5"/>
  <c r="BA613" i="5"/>
  <c r="AR613" i="5"/>
  <c r="AI613" i="5"/>
  <c r="Z613" i="5"/>
  <c r="OW612" i="5"/>
  <c r="ON612" i="5"/>
  <c r="OE612" i="5"/>
  <c r="NV612" i="5"/>
  <c r="NM612" i="5"/>
  <c r="ND612" i="5"/>
  <c r="MU612" i="5"/>
  <c r="ML612" i="5"/>
  <c r="MC612" i="5"/>
  <c r="LT612" i="5"/>
  <c r="LK612" i="5"/>
  <c r="LB612" i="5"/>
  <c r="KS612" i="5"/>
  <c r="KJ612" i="5"/>
  <c r="KA612" i="5"/>
  <c r="JR612" i="5"/>
  <c r="JI612" i="5"/>
  <c r="IZ612" i="5"/>
  <c r="IQ612" i="5"/>
  <c r="IH612" i="5"/>
  <c r="HY612" i="5"/>
  <c r="HP612" i="5"/>
  <c r="HG612" i="5"/>
  <c r="GX612" i="5"/>
  <c r="GO612" i="5"/>
  <c r="GF612" i="5"/>
  <c r="FW612" i="5"/>
  <c r="FN612" i="5"/>
  <c r="FE612" i="5"/>
  <c r="EV612" i="5"/>
  <c r="EM612" i="5"/>
  <c r="ED612" i="5"/>
  <c r="DU612" i="5"/>
  <c r="DL612" i="5"/>
  <c r="DC612" i="5"/>
  <c r="CT612" i="5"/>
  <c r="CK612" i="5"/>
  <c r="CB612" i="5"/>
  <c r="BS612" i="5"/>
  <c r="BJ612" i="5"/>
  <c r="BA612" i="5"/>
  <c r="AR612" i="5"/>
  <c r="AI612" i="5"/>
  <c r="Z612" i="5"/>
  <c r="OW611" i="5"/>
  <c r="ON611" i="5"/>
  <c r="OE611" i="5"/>
  <c r="NV611" i="5"/>
  <c r="NM611" i="5"/>
  <c r="ND611" i="5"/>
  <c r="MU611" i="5"/>
  <c r="ML611" i="5"/>
  <c r="MC611" i="5"/>
  <c r="LT611" i="5"/>
  <c r="LK611" i="5"/>
  <c r="LB611" i="5"/>
  <c r="KS611" i="5"/>
  <c r="KJ611" i="5"/>
  <c r="KA611" i="5"/>
  <c r="JR611" i="5"/>
  <c r="JI611" i="5"/>
  <c r="IZ611" i="5"/>
  <c r="IQ611" i="5"/>
  <c r="IH611" i="5"/>
  <c r="HY611" i="5"/>
  <c r="HP611" i="5"/>
  <c r="HG611" i="5"/>
  <c r="GX611" i="5"/>
  <c r="GO611" i="5"/>
  <c r="GF611" i="5"/>
  <c r="FW611" i="5"/>
  <c r="FN611" i="5"/>
  <c r="FE611" i="5"/>
  <c r="EV611" i="5"/>
  <c r="EM611" i="5"/>
  <c r="ED611" i="5"/>
  <c r="DU611" i="5"/>
  <c r="DL611" i="5"/>
  <c r="DC611" i="5"/>
  <c r="CT611" i="5"/>
  <c r="CK611" i="5"/>
  <c r="CB611" i="5"/>
  <c r="BS611" i="5"/>
  <c r="BJ611" i="5"/>
  <c r="BA611" i="5"/>
  <c r="AR611" i="5"/>
  <c r="AI611" i="5"/>
  <c r="Z611" i="5"/>
  <c r="OW610" i="5"/>
  <c r="ON610" i="5"/>
  <c r="OE610" i="5"/>
  <c r="NV610" i="5"/>
  <c r="NM610" i="5"/>
  <c r="ND610" i="5"/>
  <c r="MU610" i="5"/>
  <c r="ML610" i="5"/>
  <c r="MC610" i="5"/>
  <c r="LT610" i="5"/>
  <c r="LK610" i="5"/>
  <c r="LB610" i="5"/>
  <c r="KS610" i="5"/>
  <c r="KJ610" i="5"/>
  <c r="KA610" i="5"/>
  <c r="JR610" i="5"/>
  <c r="JI610" i="5"/>
  <c r="IZ610" i="5"/>
  <c r="IQ610" i="5"/>
  <c r="IH610" i="5"/>
  <c r="HY610" i="5"/>
  <c r="HP610" i="5"/>
  <c r="HG610" i="5"/>
  <c r="GX610" i="5"/>
  <c r="GO610" i="5"/>
  <c r="GF610" i="5"/>
  <c r="FW610" i="5"/>
  <c r="FN610" i="5"/>
  <c r="FE610" i="5"/>
  <c r="EV610" i="5"/>
  <c r="EM610" i="5"/>
  <c r="ED610" i="5"/>
  <c r="DU610" i="5"/>
  <c r="DL610" i="5"/>
  <c r="DC610" i="5"/>
  <c r="CT610" i="5"/>
  <c r="CK610" i="5"/>
  <c r="CB610" i="5"/>
  <c r="BS610" i="5"/>
  <c r="BJ610" i="5"/>
  <c r="BA610" i="5"/>
  <c r="AR610" i="5"/>
  <c r="AI610" i="5"/>
  <c r="Z610" i="5"/>
  <c r="OW602" i="5"/>
  <c r="ON602" i="5"/>
  <c r="OE602" i="5"/>
  <c r="NV602" i="5"/>
  <c r="NM602" i="5"/>
  <c r="ND602" i="5"/>
  <c r="MU602" i="5"/>
  <c r="ML602" i="5"/>
  <c r="MC602" i="5"/>
  <c r="LT602" i="5"/>
  <c r="LK602" i="5"/>
  <c r="LB602" i="5"/>
  <c r="KS602" i="5"/>
  <c r="KJ602" i="5"/>
  <c r="KA602" i="5"/>
  <c r="JR602" i="5"/>
  <c r="JI602" i="5"/>
  <c r="IZ602" i="5"/>
  <c r="IQ602" i="5"/>
  <c r="IH602" i="5"/>
  <c r="HY602" i="5"/>
  <c r="HP602" i="5"/>
  <c r="HG602" i="5"/>
  <c r="GX602" i="5"/>
  <c r="GO602" i="5"/>
  <c r="GF602" i="5"/>
  <c r="FW602" i="5"/>
  <c r="FN602" i="5"/>
  <c r="FE602" i="5"/>
  <c r="EV602" i="5"/>
  <c r="EM602" i="5"/>
  <c r="ED602" i="5"/>
  <c r="DU602" i="5"/>
  <c r="DL602" i="5"/>
  <c r="DC602" i="5"/>
  <c r="CT602" i="5"/>
  <c r="CK602" i="5"/>
  <c r="CB602" i="5"/>
  <c r="BS602" i="5"/>
  <c r="BJ602" i="5"/>
  <c r="BA602" i="5"/>
  <c r="AR602" i="5"/>
  <c r="AI602" i="5"/>
  <c r="Z602" i="5"/>
  <c r="OW601" i="5"/>
  <c r="ON601" i="5"/>
  <c r="OE601" i="5"/>
  <c r="NV601" i="5"/>
  <c r="NM601" i="5"/>
  <c r="ND601" i="5"/>
  <c r="MU601" i="5"/>
  <c r="ML601" i="5"/>
  <c r="MC601" i="5"/>
  <c r="LT601" i="5"/>
  <c r="LK601" i="5"/>
  <c r="LB601" i="5"/>
  <c r="KS601" i="5"/>
  <c r="KJ601" i="5"/>
  <c r="KA601" i="5"/>
  <c r="JR601" i="5"/>
  <c r="JI601" i="5"/>
  <c r="IZ601" i="5"/>
  <c r="IQ601" i="5"/>
  <c r="IH601" i="5"/>
  <c r="HY601" i="5"/>
  <c r="HP601" i="5"/>
  <c r="HG601" i="5"/>
  <c r="GX601" i="5"/>
  <c r="GO601" i="5"/>
  <c r="GF601" i="5"/>
  <c r="FW601" i="5"/>
  <c r="FN601" i="5"/>
  <c r="FE601" i="5"/>
  <c r="EV601" i="5"/>
  <c r="EM601" i="5"/>
  <c r="ED601" i="5"/>
  <c r="DU601" i="5"/>
  <c r="DL601" i="5"/>
  <c r="DC601" i="5"/>
  <c r="CT601" i="5"/>
  <c r="CK601" i="5"/>
  <c r="CB601" i="5"/>
  <c r="BS601" i="5"/>
  <c r="BJ601" i="5"/>
  <c r="BA601" i="5"/>
  <c r="AR601" i="5"/>
  <c r="AI601" i="5"/>
  <c r="Z601" i="5"/>
  <c r="OW600" i="5"/>
  <c r="ON600" i="5"/>
  <c r="OE600" i="5"/>
  <c r="NV600" i="5"/>
  <c r="NM600" i="5"/>
  <c r="ND600" i="5"/>
  <c r="MU600" i="5"/>
  <c r="ML600" i="5"/>
  <c r="MC600" i="5"/>
  <c r="LT600" i="5"/>
  <c r="LK600" i="5"/>
  <c r="LB600" i="5"/>
  <c r="KS600" i="5"/>
  <c r="KJ600" i="5"/>
  <c r="KA600" i="5"/>
  <c r="JR600" i="5"/>
  <c r="JI600" i="5"/>
  <c r="IZ600" i="5"/>
  <c r="IQ600" i="5"/>
  <c r="IH600" i="5"/>
  <c r="HY600" i="5"/>
  <c r="HP600" i="5"/>
  <c r="HG600" i="5"/>
  <c r="GX600" i="5"/>
  <c r="GO600" i="5"/>
  <c r="GF600" i="5"/>
  <c r="FW600" i="5"/>
  <c r="FN600" i="5"/>
  <c r="FE600" i="5"/>
  <c r="EV600" i="5"/>
  <c r="EM600" i="5"/>
  <c r="ED600" i="5"/>
  <c r="DU600" i="5"/>
  <c r="DL600" i="5"/>
  <c r="DC600" i="5"/>
  <c r="CT600" i="5"/>
  <c r="CK600" i="5"/>
  <c r="CB600" i="5"/>
  <c r="BS600" i="5"/>
  <c r="BJ600" i="5"/>
  <c r="BA600" i="5"/>
  <c r="AR600" i="5"/>
  <c r="AI600" i="5"/>
  <c r="Z600" i="5"/>
  <c r="OW599" i="5"/>
  <c r="ON599" i="5"/>
  <c r="OE599" i="5"/>
  <c r="NV599" i="5"/>
  <c r="NM599" i="5"/>
  <c r="ND599" i="5"/>
  <c r="MU599" i="5"/>
  <c r="ML599" i="5"/>
  <c r="MC599" i="5"/>
  <c r="LT599" i="5"/>
  <c r="LK599" i="5"/>
  <c r="LB599" i="5"/>
  <c r="KS599" i="5"/>
  <c r="KJ599" i="5"/>
  <c r="KA599" i="5"/>
  <c r="JR599" i="5"/>
  <c r="JI599" i="5"/>
  <c r="IZ599" i="5"/>
  <c r="IQ599" i="5"/>
  <c r="IH599" i="5"/>
  <c r="HY599" i="5"/>
  <c r="HP599" i="5"/>
  <c r="HG599" i="5"/>
  <c r="GX599" i="5"/>
  <c r="GO599" i="5"/>
  <c r="GF599" i="5"/>
  <c r="FW599" i="5"/>
  <c r="FN599" i="5"/>
  <c r="FE599" i="5"/>
  <c r="EV599" i="5"/>
  <c r="EM599" i="5"/>
  <c r="ED599" i="5"/>
  <c r="DU599" i="5"/>
  <c r="DL599" i="5"/>
  <c r="DC599" i="5"/>
  <c r="CT599" i="5"/>
  <c r="CK599" i="5"/>
  <c r="CB599" i="5"/>
  <c r="BS599" i="5"/>
  <c r="BJ599" i="5"/>
  <c r="BA599" i="5"/>
  <c r="AR599" i="5"/>
  <c r="AI599" i="5"/>
  <c r="Z599" i="5"/>
  <c r="OW598" i="5"/>
  <c r="ON598" i="5"/>
  <c r="OE598" i="5"/>
  <c r="NV598" i="5"/>
  <c r="NM598" i="5"/>
  <c r="ND598" i="5"/>
  <c r="MU598" i="5"/>
  <c r="ML598" i="5"/>
  <c r="MC598" i="5"/>
  <c r="LT598" i="5"/>
  <c r="LK598" i="5"/>
  <c r="LB598" i="5"/>
  <c r="KS598" i="5"/>
  <c r="KJ598" i="5"/>
  <c r="KA598" i="5"/>
  <c r="JR598" i="5"/>
  <c r="JI598" i="5"/>
  <c r="IZ598" i="5"/>
  <c r="IQ598" i="5"/>
  <c r="IH598" i="5"/>
  <c r="HY598" i="5"/>
  <c r="HP598" i="5"/>
  <c r="HG598" i="5"/>
  <c r="GX598" i="5"/>
  <c r="GO598" i="5"/>
  <c r="GF598" i="5"/>
  <c r="FW598" i="5"/>
  <c r="FN598" i="5"/>
  <c r="FE598" i="5"/>
  <c r="EV598" i="5"/>
  <c r="EM598" i="5"/>
  <c r="ED598" i="5"/>
  <c r="DU598" i="5"/>
  <c r="DL598" i="5"/>
  <c r="DC598" i="5"/>
  <c r="CT598" i="5"/>
  <c r="CK598" i="5"/>
  <c r="CB598" i="5"/>
  <c r="BS598" i="5"/>
  <c r="BJ598" i="5"/>
  <c r="BA598" i="5"/>
  <c r="AR598" i="5"/>
  <c r="AI598" i="5"/>
  <c r="Z598" i="5"/>
  <c r="OW597" i="5"/>
  <c r="ON597" i="5"/>
  <c r="OE597" i="5"/>
  <c r="NV597" i="5"/>
  <c r="NM597" i="5"/>
  <c r="ND597" i="5"/>
  <c r="MU597" i="5"/>
  <c r="ML597" i="5"/>
  <c r="MC597" i="5"/>
  <c r="LT597" i="5"/>
  <c r="LK597" i="5"/>
  <c r="LB597" i="5"/>
  <c r="KS597" i="5"/>
  <c r="KJ597" i="5"/>
  <c r="KA597" i="5"/>
  <c r="JR597" i="5"/>
  <c r="JI597" i="5"/>
  <c r="IZ597" i="5"/>
  <c r="IQ597" i="5"/>
  <c r="IH597" i="5"/>
  <c r="HY597" i="5"/>
  <c r="HP597" i="5"/>
  <c r="HG597" i="5"/>
  <c r="GX597" i="5"/>
  <c r="GO597" i="5"/>
  <c r="GF597" i="5"/>
  <c r="FW597" i="5"/>
  <c r="FN597" i="5"/>
  <c r="FE597" i="5"/>
  <c r="EV597" i="5"/>
  <c r="EM597" i="5"/>
  <c r="ED597" i="5"/>
  <c r="DU597" i="5"/>
  <c r="DL597" i="5"/>
  <c r="DC597" i="5"/>
  <c r="CT597" i="5"/>
  <c r="CK597" i="5"/>
  <c r="CB597" i="5"/>
  <c r="BS597" i="5"/>
  <c r="BJ597" i="5"/>
  <c r="BA597" i="5"/>
  <c r="AR597" i="5"/>
  <c r="AI597" i="5"/>
  <c r="Z597" i="5"/>
  <c r="OW596" i="5"/>
  <c r="ON596" i="5"/>
  <c r="OE596" i="5"/>
  <c r="NV596" i="5"/>
  <c r="NM596" i="5"/>
  <c r="ND596" i="5"/>
  <c r="MU596" i="5"/>
  <c r="ML596" i="5"/>
  <c r="MC596" i="5"/>
  <c r="LT596" i="5"/>
  <c r="LK596" i="5"/>
  <c r="LB596" i="5"/>
  <c r="KS596" i="5"/>
  <c r="KJ596" i="5"/>
  <c r="KA596" i="5"/>
  <c r="JR596" i="5"/>
  <c r="JI596" i="5"/>
  <c r="IZ596" i="5"/>
  <c r="IQ596" i="5"/>
  <c r="IH596" i="5"/>
  <c r="HY596" i="5"/>
  <c r="HP596" i="5"/>
  <c r="HG596" i="5"/>
  <c r="GX596" i="5"/>
  <c r="GO596" i="5"/>
  <c r="GF596" i="5"/>
  <c r="FW596" i="5"/>
  <c r="FN596" i="5"/>
  <c r="FE596" i="5"/>
  <c r="EV596" i="5"/>
  <c r="EM596" i="5"/>
  <c r="ED596" i="5"/>
  <c r="DU596" i="5"/>
  <c r="DL596" i="5"/>
  <c r="DC596" i="5"/>
  <c r="CT596" i="5"/>
  <c r="CK596" i="5"/>
  <c r="CB596" i="5"/>
  <c r="BS596" i="5"/>
  <c r="BJ596" i="5"/>
  <c r="BA596" i="5"/>
  <c r="AR596" i="5"/>
  <c r="AI596" i="5"/>
  <c r="Z596" i="5"/>
  <c r="OW595" i="5"/>
  <c r="ON595" i="5"/>
  <c r="OE595" i="5"/>
  <c r="NV595" i="5"/>
  <c r="NM595" i="5"/>
  <c r="ND595" i="5"/>
  <c r="MU595" i="5"/>
  <c r="ML595" i="5"/>
  <c r="MC595" i="5"/>
  <c r="LT595" i="5"/>
  <c r="LK595" i="5"/>
  <c r="LB595" i="5"/>
  <c r="KS595" i="5"/>
  <c r="KJ595" i="5"/>
  <c r="KA595" i="5"/>
  <c r="JR595" i="5"/>
  <c r="JI595" i="5"/>
  <c r="IZ595" i="5"/>
  <c r="IQ595" i="5"/>
  <c r="IH595" i="5"/>
  <c r="HY595" i="5"/>
  <c r="HP595" i="5"/>
  <c r="HG595" i="5"/>
  <c r="GX595" i="5"/>
  <c r="GO595" i="5"/>
  <c r="GF595" i="5"/>
  <c r="FW595" i="5"/>
  <c r="FN595" i="5"/>
  <c r="FE595" i="5"/>
  <c r="EV595" i="5"/>
  <c r="EM595" i="5"/>
  <c r="ED595" i="5"/>
  <c r="DU595" i="5"/>
  <c r="DL595" i="5"/>
  <c r="DC595" i="5"/>
  <c r="CT595" i="5"/>
  <c r="CK595" i="5"/>
  <c r="CB595" i="5"/>
  <c r="BS595" i="5"/>
  <c r="BJ595" i="5"/>
  <c r="BA595" i="5"/>
  <c r="AR595" i="5"/>
  <c r="AI595" i="5"/>
  <c r="Z595" i="5"/>
  <c r="OW587" i="5"/>
  <c r="ON587" i="5"/>
  <c r="OE587" i="5"/>
  <c r="NV587" i="5"/>
  <c r="NM587" i="5"/>
  <c r="ND587" i="5"/>
  <c r="MU587" i="5"/>
  <c r="ML587" i="5"/>
  <c r="MC587" i="5"/>
  <c r="LT587" i="5"/>
  <c r="LK587" i="5"/>
  <c r="LB587" i="5"/>
  <c r="KS587" i="5"/>
  <c r="KJ587" i="5"/>
  <c r="KA587" i="5"/>
  <c r="JR587" i="5"/>
  <c r="JI587" i="5"/>
  <c r="IZ587" i="5"/>
  <c r="IQ587" i="5"/>
  <c r="IH587" i="5"/>
  <c r="HY587" i="5"/>
  <c r="HP587" i="5"/>
  <c r="HG587" i="5"/>
  <c r="GX587" i="5"/>
  <c r="GO587" i="5"/>
  <c r="GF587" i="5"/>
  <c r="FW587" i="5"/>
  <c r="FN587" i="5"/>
  <c r="FE587" i="5"/>
  <c r="EV587" i="5"/>
  <c r="EM587" i="5"/>
  <c r="ED587" i="5"/>
  <c r="DU587" i="5"/>
  <c r="DL587" i="5"/>
  <c r="DC587" i="5"/>
  <c r="CT587" i="5"/>
  <c r="CK587" i="5"/>
  <c r="CB587" i="5"/>
  <c r="BS587" i="5"/>
  <c r="BJ587" i="5"/>
  <c r="BA587" i="5"/>
  <c r="AR587" i="5"/>
  <c r="AI587" i="5"/>
  <c r="Z587" i="5"/>
  <c r="OW586" i="5"/>
  <c r="ON586" i="5"/>
  <c r="OE586" i="5"/>
  <c r="NV586" i="5"/>
  <c r="NM586" i="5"/>
  <c r="ND586" i="5"/>
  <c r="MU586" i="5"/>
  <c r="ML586" i="5"/>
  <c r="MC586" i="5"/>
  <c r="LT586" i="5"/>
  <c r="LK586" i="5"/>
  <c r="LB586" i="5"/>
  <c r="KS586" i="5"/>
  <c r="KJ586" i="5"/>
  <c r="KA586" i="5"/>
  <c r="JR586" i="5"/>
  <c r="JI586" i="5"/>
  <c r="IZ586" i="5"/>
  <c r="IQ586" i="5"/>
  <c r="IH586" i="5"/>
  <c r="HY586" i="5"/>
  <c r="HP586" i="5"/>
  <c r="HG586" i="5"/>
  <c r="GX586" i="5"/>
  <c r="GO586" i="5"/>
  <c r="GF586" i="5"/>
  <c r="FW586" i="5"/>
  <c r="FN586" i="5"/>
  <c r="FE586" i="5"/>
  <c r="EV586" i="5"/>
  <c r="EM586" i="5"/>
  <c r="ED586" i="5"/>
  <c r="DU586" i="5"/>
  <c r="DL586" i="5"/>
  <c r="DC586" i="5"/>
  <c r="CT586" i="5"/>
  <c r="CK586" i="5"/>
  <c r="CB586" i="5"/>
  <c r="BS586" i="5"/>
  <c r="BJ586" i="5"/>
  <c r="BA586" i="5"/>
  <c r="AR586" i="5"/>
  <c r="AI586" i="5"/>
  <c r="Z586" i="5"/>
  <c r="OW585" i="5"/>
  <c r="ON585" i="5"/>
  <c r="OE585" i="5"/>
  <c r="NV585" i="5"/>
  <c r="NM585" i="5"/>
  <c r="ND585" i="5"/>
  <c r="MU585" i="5"/>
  <c r="ML585" i="5"/>
  <c r="MC585" i="5"/>
  <c r="LT585" i="5"/>
  <c r="LK585" i="5"/>
  <c r="LB585" i="5"/>
  <c r="KS585" i="5"/>
  <c r="KJ585" i="5"/>
  <c r="KA585" i="5"/>
  <c r="JR585" i="5"/>
  <c r="JI585" i="5"/>
  <c r="IZ585" i="5"/>
  <c r="IQ585" i="5"/>
  <c r="IH585" i="5"/>
  <c r="HY585" i="5"/>
  <c r="HP585" i="5"/>
  <c r="HG585" i="5"/>
  <c r="GX585" i="5"/>
  <c r="GO585" i="5"/>
  <c r="GF585" i="5"/>
  <c r="FW585" i="5"/>
  <c r="FN585" i="5"/>
  <c r="FE585" i="5"/>
  <c r="EV585" i="5"/>
  <c r="EM585" i="5"/>
  <c r="ED585" i="5"/>
  <c r="DU585" i="5"/>
  <c r="DL585" i="5"/>
  <c r="DC585" i="5"/>
  <c r="CT585" i="5"/>
  <c r="CK585" i="5"/>
  <c r="CB585" i="5"/>
  <c r="BS585" i="5"/>
  <c r="BJ585" i="5"/>
  <c r="BA585" i="5"/>
  <c r="AR585" i="5"/>
  <c r="AI585" i="5"/>
  <c r="Z585" i="5"/>
  <c r="OW584" i="5"/>
  <c r="ON584" i="5"/>
  <c r="OE584" i="5"/>
  <c r="NV584" i="5"/>
  <c r="NM584" i="5"/>
  <c r="ND584" i="5"/>
  <c r="MU584" i="5"/>
  <c r="ML584" i="5"/>
  <c r="MC584" i="5"/>
  <c r="LT584" i="5"/>
  <c r="LK584" i="5"/>
  <c r="LB584" i="5"/>
  <c r="KS584" i="5"/>
  <c r="KJ584" i="5"/>
  <c r="KA584" i="5"/>
  <c r="JR584" i="5"/>
  <c r="JI584" i="5"/>
  <c r="IZ584" i="5"/>
  <c r="IQ584" i="5"/>
  <c r="IH584" i="5"/>
  <c r="HY584" i="5"/>
  <c r="HP584" i="5"/>
  <c r="HG584" i="5"/>
  <c r="GX584" i="5"/>
  <c r="GO584" i="5"/>
  <c r="GF584" i="5"/>
  <c r="FW584" i="5"/>
  <c r="FN584" i="5"/>
  <c r="FE584" i="5"/>
  <c r="EV584" i="5"/>
  <c r="EM584" i="5"/>
  <c r="ED584" i="5"/>
  <c r="DU584" i="5"/>
  <c r="DL584" i="5"/>
  <c r="DC584" i="5"/>
  <c r="CT584" i="5"/>
  <c r="CK584" i="5"/>
  <c r="CB584" i="5"/>
  <c r="BS584" i="5"/>
  <c r="BJ584" i="5"/>
  <c r="BA584" i="5"/>
  <c r="AR584" i="5"/>
  <c r="AI584" i="5"/>
  <c r="Z584" i="5"/>
  <c r="OW583" i="5"/>
  <c r="ON583" i="5"/>
  <c r="OE583" i="5"/>
  <c r="NV583" i="5"/>
  <c r="NM583" i="5"/>
  <c r="ND583" i="5"/>
  <c r="MU583" i="5"/>
  <c r="ML583" i="5"/>
  <c r="MC583" i="5"/>
  <c r="LT583" i="5"/>
  <c r="LK583" i="5"/>
  <c r="LB583" i="5"/>
  <c r="KS583" i="5"/>
  <c r="KJ583" i="5"/>
  <c r="KA583" i="5"/>
  <c r="JR583" i="5"/>
  <c r="JI583" i="5"/>
  <c r="IZ583" i="5"/>
  <c r="IQ583" i="5"/>
  <c r="IH583" i="5"/>
  <c r="HY583" i="5"/>
  <c r="HP583" i="5"/>
  <c r="HG583" i="5"/>
  <c r="GX583" i="5"/>
  <c r="GO583" i="5"/>
  <c r="GF583" i="5"/>
  <c r="FW583" i="5"/>
  <c r="FN583" i="5"/>
  <c r="FE583" i="5"/>
  <c r="EV583" i="5"/>
  <c r="EM583" i="5"/>
  <c r="ED583" i="5"/>
  <c r="DU583" i="5"/>
  <c r="DL583" i="5"/>
  <c r="DC583" i="5"/>
  <c r="CT583" i="5"/>
  <c r="CK583" i="5"/>
  <c r="CB583" i="5"/>
  <c r="BS583" i="5"/>
  <c r="BJ583" i="5"/>
  <c r="BA583" i="5"/>
  <c r="AR583" i="5"/>
  <c r="AI583" i="5"/>
  <c r="Z583" i="5"/>
  <c r="OW582" i="5"/>
  <c r="ON582" i="5"/>
  <c r="OE582" i="5"/>
  <c r="NV582" i="5"/>
  <c r="NM582" i="5"/>
  <c r="ND582" i="5"/>
  <c r="MU582" i="5"/>
  <c r="ML582" i="5"/>
  <c r="MC582" i="5"/>
  <c r="LT582" i="5"/>
  <c r="LK582" i="5"/>
  <c r="LB582" i="5"/>
  <c r="KS582" i="5"/>
  <c r="KJ582" i="5"/>
  <c r="KA582" i="5"/>
  <c r="JR582" i="5"/>
  <c r="JI582" i="5"/>
  <c r="IZ582" i="5"/>
  <c r="IQ582" i="5"/>
  <c r="IH582" i="5"/>
  <c r="HY582" i="5"/>
  <c r="HP582" i="5"/>
  <c r="HG582" i="5"/>
  <c r="GX582" i="5"/>
  <c r="GO582" i="5"/>
  <c r="GF582" i="5"/>
  <c r="FW582" i="5"/>
  <c r="FN582" i="5"/>
  <c r="FE582" i="5"/>
  <c r="EV582" i="5"/>
  <c r="EM582" i="5"/>
  <c r="ED582" i="5"/>
  <c r="DU582" i="5"/>
  <c r="DL582" i="5"/>
  <c r="DC582" i="5"/>
  <c r="CT582" i="5"/>
  <c r="CK582" i="5"/>
  <c r="CB582" i="5"/>
  <c r="BS582" i="5"/>
  <c r="BJ582" i="5"/>
  <c r="BA582" i="5"/>
  <c r="AR582" i="5"/>
  <c r="AI582" i="5"/>
  <c r="Z582" i="5"/>
  <c r="OW581" i="5"/>
  <c r="ON581" i="5"/>
  <c r="OE581" i="5"/>
  <c r="NV581" i="5"/>
  <c r="NM581" i="5"/>
  <c r="ND581" i="5"/>
  <c r="MU581" i="5"/>
  <c r="ML581" i="5"/>
  <c r="MC581" i="5"/>
  <c r="LT581" i="5"/>
  <c r="LK581" i="5"/>
  <c r="LB581" i="5"/>
  <c r="KS581" i="5"/>
  <c r="KJ581" i="5"/>
  <c r="KA581" i="5"/>
  <c r="JR581" i="5"/>
  <c r="JI581" i="5"/>
  <c r="IZ581" i="5"/>
  <c r="IQ581" i="5"/>
  <c r="IH581" i="5"/>
  <c r="HY581" i="5"/>
  <c r="HP581" i="5"/>
  <c r="HG581" i="5"/>
  <c r="GX581" i="5"/>
  <c r="GO581" i="5"/>
  <c r="GF581" i="5"/>
  <c r="FW581" i="5"/>
  <c r="FN581" i="5"/>
  <c r="FE581" i="5"/>
  <c r="EV581" i="5"/>
  <c r="EM581" i="5"/>
  <c r="ED581" i="5"/>
  <c r="DU581" i="5"/>
  <c r="DL581" i="5"/>
  <c r="DC581" i="5"/>
  <c r="CT581" i="5"/>
  <c r="CK581" i="5"/>
  <c r="CB581" i="5"/>
  <c r="BS581" i="5"/>
  <c r="BJ581" i="5"/>
  <c r="BA581" i="5"/>
  <c r="AR581" i="5"/>
  <c r="AI581" i="5"/>
  <c r="Z581" i="5"/>
  <c r="OW580" i="5"/>
  <c r="ON580" i="5"/>
  <c r="OE580" i="5"/>
  <c r="NV580" i="5"/>
  <c r="NM580" i="5"/>
  <c r="ND580" i="5"/>
  <c r="MU580" i="5"/>
  <c r="ML580" i="5"/>
  <c r="MC580" i="5"/>
  <c r="LT580" i="5"/>
  <c r="LK580" i="5"/>
  <c r="LB580" i="5"/>
  <c r="KS580" i="5"/>
  <c r="KJ580" i="5"/>
  <c r="KA580" i="5"/>
  <c r="JR580" i="5"/>
  <c r="JI580" i="5"/>
  <c r="IZ580" i="5"/>
  <c r="IQ580" i="5"/>
  <c r="IH580" i="5"/>
  <c r="HY580" i="5"/>
  <c r="HP580" i="5"/>
  <c r="HG580" i="5"/>
  <c r="GX580" i="5"/>
  <c r="GO580" i="5"/>
  <c r="GF580" i="5"/>
  <c r="FW580" i="5"/>
  <c r="FN580" i="5"/>
  <c r="FE580" i="5"/>
  <c r="EV580" i="5"/>
  <c r="EM580" i="5"/>
  <c r="ED580" i="5"/>
  <c r="DU580" i="5"/>
  <c r="DL580" i="5"/>
  <c r="DC580" i="5"/>
  <c r="CT580" i="5"/>
  <c r="CK580" i="5"/>
  <c r="CB580" i="5"/>
  <c r="BS580" i="5"/>
  <c r="BJ580" i="5"/>
  <c r="BA580" i="5"/>
  <c r="AR580" i="5"/>
  <c r="AI580" i="5"/>
  <c r="Z580" i="5"/>
  <c r="OW557" i="5"/>
  <c r="ON557" i="5"/>
  <c r="OE557" i="5"/>
  <c r="NV557" i="5"/>
  <c r="NM557" i="5"/>
  <c r="ND557" i="5"/>
  <c r="MU557" i="5"/>
  <c r="ML557" i="5"/>
  <c r="MC557" i="5"/>
  <c r="LT557" i="5"/>
  <c r="LK557" i="5"/>
  <c r="LB557" i="5"/>
  <c r="KS557" i="5"/>
  <c r="KJ557" i="5"/>
  <c r="KA557" i="5"/>
  <c r="JR557" i="5"/>
  <c r="JI557" i="5"/>
  <c r="IZ557" i="5"/>
  <c r="IQ557" i="5"/>
  <c r="IH557" i="5"/>
  <c r="HY557" i="5"/>
  <c r="HP557" i="5"/>
  <c r="HG557" i="5"/>
  <c r="GX557" i="5"/>
  <c r="GO557" i="5"/>
  <c r="GF557" i="5"/>
  <c r="FW557" i="5"/>
  <c r="FN557" i="5"/>
  <c r="FE557" i="5"/>
  <c r="EV557" i="5"/>
  <c r="EM557" i="5"/>
  <c r="ED557" i="5"/>
  <c r="DU557" i="5"/>
  <c r="DL557" i="5"/>
  <c r="DC557" i="5"/>
  <c r="CT557" i="5"/>
  <c r="CK557" i="5"/>
  <c r="CB557" i="5"/>
  <c r="BS557" i="5"/>
  <c r="BJ557" i="5"/>
  <c r="BA557" i="5"/>
  <c r="AR557" i="5"/>
  <c r="AI557" i="5"/>
  <c r="Z557" i="5"/>
  <c r="OW556" i="5"/>
  <c r="ON556" i="5"/>
  <c r="OE556" i="5"/>
  <c r="NV556" i="5"/>
  <c r="NM556" i="5"/>
  <c r="ND556" i="5"/>
  <c r="MU556" i="5"/>
  <c r="ML556" i="5"/>
  <c r="MC556" i="5"/>
  <c r="LT556" i="5"/>
  <c r="LK556" i="5"/>
  <c r="LB556" i="5"/>
  <c r="KS556" i="5"/>
  <c r="KJ556" i="5"/>
  <c r="KA556" i="5"/>
  <c r="JR556" i="5"/>
  <c r="JI556" i="5"/>
  <c r="IZ556" i="5"/>
  <c r="IQ556" i="5"/>
  <c r="IH556" i="5"/>
  <c r="HY556" i="5"/>
  <c r="HP556" i="5"/>
  <c r="HG556" i="5"/>
  <c r="GX556" i="5"/>
  <c r="GO556" i="5"/>
  <c r="GF556" i="5"/>
  <c r="FW556" i="5"/>
  <c r="FN556" i="5"/>
  <c r="FE556" i="5"/>
  <c r="EV556" i="5"/>
  <c r="EM556" i="5"/>
  <c r="ED556" i="5"/>
  <c r="DU556" i="5"/>
  <c r="DL556" i="5"/>
  <c r="DC556" i="5"/>
  <c r="CT556" i="5"/>
  <c r="CK556" i="5"/>
  <c r="CB556" i="5"/>
  <c r="BS556" i="5"/>
  <c r="BJ556" i="5"/>
  <c r="BA556" i="5"/>
  <c r="AR556" i="5"/>
  <c r="AI556" i="5"/>
  <c r="Z556" i="5"/>
  <c r="OW555" i="5"/>
  <c r="ON555" i="5"/>
  <c r="OE555" i="5"/>
  <c r="NV555" i="5"/>
  <c r="NM555" i="5"/>
  <c r="ND555" i="5"/>
  <c r="MU555" i="5"/>
  <c r="ML555" i="5"/>
  <c r="MC555" i="5"/>
  <c r="LT555" i="5"/>
  <c r="LK555" i="5"/>
  <c r="LB555" i="5"/>
  <c r="KS555" i="5"/>
  <c r="KJ555" i="5"/>
  <c r="KA555" i="5"/>
  <c r="JR555" i="5"/>
  <c r="JI555" i="5"/>
  <c r="IZ555" i="5"/>
  <c r="IQ555" i="5"/>
  <c r="IH555" i="5"/>
  <c r="HY555" i="5"/>
  <c r="HP555" i="5"/>
  <c r="HG555" i="5"/>
  <c r="GX555" i="5"/>
  <c r="GO555" i="5"/>
  <c r="GF555" i="5"/>
  <c r="FW555" i="5"/>
  <c r="FN555" i="5"/>
  <c r="FE555" i="5"/>
  <c r="EV555" i="5"/>
  <c r="EM555" i="5"/>
  <c r="ED555" i="5"/>
  <c r="DU555" i="5"/>
  <c r="DL555" i="5"/>
  <c r="DC555" i="5"/>
  <c r="CT555" i="5"/>
  <c r="CK555" i="5"/>
  <c r="CB555" i="5"/>
  <c r="BS555" i="5"/>
  <c r="BJ555" i="5"/>
  <c r="BA555" i="5"/>
  <c r="AR555" i="5"/>
  <c r="AI555" i="5"/>
  <c r="Z555" i="5"/>
  <c r="OW554" i="5"/>
  <c r="ON554" i="5"/>
  <c r="OE554" i="5"/>
  <c r="NV554" i="5"/>
  <c r="NM554" i="5"/>
  <c r="ND554" i="5"/>
  <c r="MU554" i="5"/>
  <c r="ML554" i="5"/>
  <c r="MC554" i="5"/>
  <c r="LT554" i="5"/>
  <c r="LK554" i="5"/>
  <c r="LB554" i="5"/>
  <c r="KS554" i="5"/>
  <c r="KJ554" i="5"/>
  <c r="KA554" i="5"/>
  <c r="JR554" i="5"/>
  <c r="JI554" i="5"/>
  <c r="IZ554" i="5"/>
  <c r="IQ554" i="5"/>
  <c r="IH554" i="5"/>
  <c r="HY554" i="5"/>
  <c r="HP554" i="5"/>
  <c r="HG554" i="5"/>
  <c r="GX554" i="5"/>
  <c r="GO554" i="5"/>
  <c r="GF554" i="5"/>
  <c r="FW554" i="5"/>
  <c r="FN554" i="5"/>
  <c r="FE554" i="5"/>
  <c r="EV554" i="5"/>
  <c r="EM554" i="5"/>
  <c r="ED554" i="5"/>
  <c r="DU554" i="5"/>
  <c r="DL554" i="5"/>
  <c r="DC554" i="5"/>
  <c r="CT554" i="5"/>
  <c r="CK554" i="5"/>
  <c r="CB554" i="5"/>
  <c r="BS554" i="5"/>
  <c r="BJ554" i="5"/>
  <c r="BA554" i="5"/>
  <c r="AR554" i="5"/>
  <c r="AI554" i="5"/>
  <c r="Z554" i="5"/>
  <c r="OW553" i="5"/>
  <c r="ON553" i="5"/>
  <c r="OE553" i="5"/>
  <c r="NV553" i="5"/>
  <c r="NM553" i="5"/>
  <c r="ND553" i="5"/>
  <c r="MU553" i="5"/>
  <c r="ML553" i="5"/>
  <c r="MC553" i="5"/>
  <c r="LT553" i="5"/>
  <c r="LK553" i="5"/>
  <c r="LB553" i="5"/>
  <c r="KS553" i="5"/>
  <c r="KJ553" i="5"/>
  <c r="KA553" i="5"/>
  <c r="JR553" i="5"/>
  <c r="JI553" i="5"/>
  <c r="IZ553" i="5"/>
  <c r="IQ553" i="5"/>
  <c r="IH553" i="5"/>
  <c r="HY553" i="5"/>
  <c r="HP553" i="5"/>
  <c r="HG553" i="5"/>
  <c r="GX553" i="5"/>
  <c r="GO553" i="5"/>
  <c r="GF553" i="5"/>
  <c r="FW553" i="5"/>
  <c r="FN553" i="5"/>
  <c r="FE553" i="5"/>
  <c r="EV553" i="5"/>
  <c r="EM553" i="5"/>
  <c r="ED553" i="5"/>
  <c r="DU553" i="5"/>
  <c r="DL553" i="5"/>
  <c r="DC553" i="5"/>
  <c r="CT553" i="5"/>
  <c r="CK553" i="5"/>
  <c r="CB553" i="5"/>
  <c r="BS553" i="5"/>
  <c r="BJ553" i="5"/>
  <c r="BA553" i="5"/>
  <c r="AR553" i="5"/>
  <c r="AI553" i="5"/>
  <c r="Z553" i="5"/>
  <c r="OW552" i="5"/>
  <c r="ON552" i="5"/>
  <c r="OE552" i="5"/>
  <c r="NV552" i="5"/>
  <c r="NM552" i="5"/>
  <c r="ND552" i="5"/>
  <c r="MU552" i="5"/>
  <c r="ML552" i="5"/>
  <c r="MC552" i="5"/>
  <c r="LT552" i="5"/>
  <c r="LK552" i="5"/>
  <c r="LB552" i="5"/>
  <c r="KS552" i="5"/>
  <c r="KJ552" i="5"/>
  <c r="KA552" i="5"/>
  <c r="JR552" i="5"/>
  <c r="JI552" i="5"/>
  <c r="IZ552" i="5"/>
  <c r="IQ552" i="5"/>
  <c r="IH552" i="5"/>
  <c r="HY552" i="5"/>
  <c r="HP552" i="5"/>
  <c r="HG552" i="5"/>
  <c r="GX552" i="5"/>
  <c r="GO552" i="5"/>
  <c r="GF552" i="5"/>
  <c r="FW552" i="5"/>
  <c r="FN552" i="5"/>
  <c r="FE552" i="5"/>
  <c r="EV552" i="5"/>
  <c r="EM552" i="5"/>
  <c r="ED552" i="5"/>
  <c r="DU552" i="5"/>
  <c r="DL552" i="5"/>
  <c r="DC552" i="5"/>
  <c r="CT552" i="5"/>
  <c r="CK552" i="5"/>
  <c r="CB552" i="5"/>
  <c r="BS552" i="5"/>
  <c r="BJ552" i="5"/>
  <c r="BA552" i="5"/>
  <c r="AR552" i="5"/>
  <c r="AI552" i="5"/>
  <c r="Z552" i="5"/>
  <c r="OW551" i="5"/>
  <c r="ON551" i="5"/>
  <c r="OE551" i="5"/>
  <c r="NV551" i="5"/>
  <c r="NM551" i="5"/>
  <c r="ND551" i="5"/>
  <c r="MU551" i="5"/>
  <c r="ML551" i="5"/>
  <c r="MC551" i="5"/>
  <c r="LT551" i="5"/>
  <c r="LK551" i="5"/>
  <c r="LB551" i="5"/>
  <c r="KS551" i="5"/>
  <c r="KJ551" i="5"/>
  <c r="KA551" i="5"/>
  <c r="JR551" i="5"/>
  <c r="JI551" i="5"/>
  <c r="IZ551" i="5"/>
  <c r="IQ551" i="5"/>
  <c r="IH551" i="5"/>
  <c r="HY551" i="5"/>
  <c r="HP551" i="5"/>
  <c r="HG551" i="5"/>
  <c r="GX551" i="5"/>
  <c r="GO551" i="5"/>
  <c r="GF551" i="5"/>
  <c r="FW551" i="5"/>
  <c r="FN551" i="5"/>
  <c r="FE551" i="5"/>
  <c r="EV551" i="5"/>
  <c r="EM551" i="5"/>
  <c r="ED551" i="5"/>
  <c r="DU551" i="5"/>
  <c r="DL551" i="5"/>
  <c r="DC551" i="5"/>
  <c r="CT551" i="5"/>
  <c r="CK551" i="5"/>
  <c r="CB551" i="5"/>
  <c r="BS551" i="5"/>
  <c r="BJ551" i="5"/>
  <c r="BA551" i="5"/>
  <c r="AR551" i="5"/>
  <c r="AI551" i="5"/>
  <c r="Z551" i="5"/>
  <c r="OW550" i="5"/>
  <c r="ON550" i="5"/>
  <c r="OE550" i="5"/>
  <c r="NV550" i="5"/>
  <c r="NM550" i="5"/>
  <c r="ND550" i="5"/>
  <c r="MU550" i="5"/>
  <c r="ML550" i="5"/>
  <c r="MC550" i="5"/>
  <c r="LT550" i="5"/>
  <c r="LK550" i="5"/>
  <c r="LB550" i="5"/>
  <c r="KS550" i="5"/>
  <c r="KJ550" i="5"/>
  <c r="KA550" i="5"/>
  <c r="JR550" i="5"/>
  <c r="JI550" i="5"/>
  <c r="IZ550" i="5"/>
  <c r="IQ550" i="5"/>
  <c r="IH550" i="5"/>
  <c r="HY550" i="5"/>
  <c r="HP550" i="5"/>
  <c r="HG550" i="5"/>
  <c r="GX550" i="5"/>
  <c r="GO550" i="5"/>
  <c r="GF550" i="5"/>
  <c r="FW550" i="5"/>
  <c r="FN550" i="5"/>
  <c r="FE550" i="5"/>
  <c r="EV550" i="5"/>
  <c r="EM550" i="5"/>
  <c r="ED550" i="5"/>
  <c r="DU550" i="5"/>
  <c r="DL550" i="5"/>
  <c r="DC550" i="5"/>
  <c r="CT550" i="5"/>
  <c r="CK550" i="5"/>
  <c r="CB550" i="5"/>
  <c r="BS550" i="5"/>
  <c r="BJ550" i="5"/>
  <c r="BA550" i="5"/>
  <c r="AR550" i="5"/>
  <c r="AI550" i="5"/>
  <c r="Z550" i="5"/>
  <c r="OW542" i="5"/>
  <c r="ON542" i="5"/>
  <c r="OE542" i="5"/>
  <c r="NV542" i="5"/>
  <c r="NM542" i="5"/>
  <c r="ND542" i="5"/>
  <c r="MU542" i="5"/>
  <c r="ML542" i="5"/>
  <c r="MC542" i="5"/>
  <c r="LT542" i="5"/>
  <c r="LK542" i="5"/>
  <c r="LB542" i="5"/>
  <c r="KS542" i="5"/>
  <c r="KJ542" i="5"/>
  <c r="KA542" i="5"/>
  <c r="JR542" i="5"/>
  <c r="JI542" i="5"/>
  <c r="IZ542" i="5"/>
  <c r="IQ542" i="5"/>
  <c r="IH542" i="5"/>
  <c r="HY542" i="5"/>
  <c r="HP542" i="5"/>
  <c r="HG542" i="5"/>
  <c r="GX542" i="5"/>
  <c r="GO542" i="5"/>
  <c r="GF542" i="5"/>
  <c r="FW542" i="5"/>
  <c r="FN542" i="5"/>
  <c r="FE542" i="5"/>
  <c r="EV542" i="5"/>
  <c r="EM542" i="5"/>
  <c r="ED542" i="5"/>
  <c r="DU542" i="5"/>
  <c r="DL542" i="5"/>
  <c r="DC542" i="5"/>
  <c r="CT542" i="5"/>
  <c r="CK542" i="5"/>
  <c r="CB542" i="5"/>
  <c r="BS542" i="5"/>
  <c r="BJ542" i="5"/>
  <c r="BA542" i="5"/>
  <c r="AR542" i="5"/>
  <c r="AI542" i="5"/>
  <c r="Z542" i="5"/>
  <c r="OW541" i="5"/>
  <c r="ON541" i="5"/>
  <c r="OE541" i="5"/>
  <c r="NV541" i="5"/>
  <c r="NM541" i="5"/>
  <c r="ND541" i="5"/>
  <c r="MU541" i="5"/>
  <c r="ML541" i="5"/>
  <c r="MC541" i="5"/>
  <c r="LT541" i="5"/>
  <c r="LK541" i="5"/>
  <c r="LB541" i="5"/>
  <c r="KS541" i="5"/>
  <c r="KJ541" i="5"/>
  <c r="KA541" i="5"/>
  <c r="JR541" i="5"/>
  <c r="JI541" i="5"/>
  <c r="IZ541" i="5"/>
  <c r="IQ541" i="5"/>
  <c r="IH541" i="5"/>
  <c r="HY541" i="5"/>
  <c r="HP541" i="5"/>
  <c r="HG541" i="5"/>
  <c r="GX541" i="5"/>
  <c r="GO541" i="5"/>
  <c r="GF541" i="5"/>
  <c r="FW541" i="5"/>
  <c r="FN541" i="5"/>
  <c r="FE541" i="5"/>
  <c r="EV541" i="5"/>
  <c r="EM541" i="5"/>
  <c r="ED541" i="5"/>
  <c r="DU541" i="5"/>
  <c r="DL541" i="5"/>
  <c r="DC541" i="5"/>
  <c r="CT541" i="5"/>
  <c r="CK541" i="5"/>
  <c r="CB541" i="5"/>
  <c r="BS541" i="5"/>
  <c r="BJ541" i="5"/>
  <c r="BA541" i="5"/>
  <c r="AR541" i="5"/>
  <c r="AI541" i="5"/>
  <c r="Z541" i="5"/>
  <c r="OW540" i="5"/>
  <c r="ON540" i="5"/>
  <c r="OE540" i="5"/>
  <c r="NV540" i="5"/>
  <c r="NM540" i="5"/>
  <c r="ND540" i="5"/>
  <c r="MU540" i="5"/>
  <c r="ML540" i="5"/>
  <c r="MC540" i="5"/>
  <c r="LT540" i="5"/>
  <c r="LK540" i="5"/>
  <c r="LB540" i="5"/>
  <c r="KS540" i="5"/>
  <c r="KJ540" i="5"/>
  <c r="KA540" i="5"/>
  <c r="JR540" i="5"/>
  <c r="JI540" i="5"/>
  <c r="IZ540" i="5"/>
  <c r="IQ540" i="5"/>
  <c r="IH540" i="5"/>
  <c r="HY540" i="5"/>
  <c r="HP540" i="5"/>
  <c r="HG540" i="5"/>
  <c r="GX540" i="5"/>
  <c r="GO540" i="5"/>
  <c r="GF540" i="5"/>
  <c r="FW540" i="5"/>
  <c r="FN540" i="5"/>
  <c r="FE540" i="5"/>
  <c r="EV540" i="5"/>
  <c r="EM540" i="5"/>
  <c r="ED540" i="5"/>
  <c r="DU540" i="5"/>
  <c r="DL540" i="5"/>
  <c r="DC540" i="5"/>
  <c r="CT540" i="5"/>
  <c r="CK540" i="5"/>
  <c r="CB540" i="5"/>
  <c r="BS540" i="5"/>
  <c r="BJ540" i="5"/>
  <c r="BA540" i="5"/>
  <c r="AR540" i="5"/>
  <c r="AI540" i="5"/>
  <c r="Z540" i="5"/>
  <c r="OW539" i="5"/>
  <c r="ON539" i="5"/>
  <c r="OE539" i="5"/>
  <c r="NV539" i="5"/>
  <c r="NM539" i="5"/>
  <c r="ND539" i="5"/>
  <c r="MU539" i="5"/>
  <c r="ML539" i="5"/>
  <c r="MC539" i="5"/>
  <c r="LT539" i="5"/>
  <c r="LK539" i="5"/>
  <c r="LB539" i="5"/>
  <c r="KS539" i="5"/>
  <c r="KJ539" i="5"/>
  <c r="KA539" i="5"/>
  <c r="JR539" i="5"/>
  <c r="JI539" i="5"/>
  <c r="IZ539" i="5"/>
  <c r="IQ539" i="5"/>
  <c r="IH539" i="5"/>
  <c r="HY539" i="5"/>
  <c r="HP539" i="5"/>
  <c r="HG539" i="5"/>
  <c r="GX539" i="5"/>
  <c r="GO539" i="5"/>
  <c r="GF539" i="5"/>
  <c r="FW539" i="5"/>
  <c r="FN539" i="5"/>
  <c r="FE539" i="5"/>
  <c r="EV539" i="5"/>
  <c r="EM539" i="5"/>
  <c r="ED539" i="5"/>
  <c r="DU539" i="5"/>
  <c r="DL539" i="5"/>
  <c r="DC539" i="5"/>
  <c r="CT539" i="5"/>
  <c r="CK539" i="5"/>
  <c r="CB539" i="5"/>
  <c r="BS539" i="5"/>
  <c r="BJ539" i="5"/>
  <c r="BA539" i="5"/>
  <c r="AR539" i="5"/>
  <c r="AI539" i="5"/>
  <c r="Z539" i="5"/>
  <c r="OW538" i="5"/>
  <c r="ON538" i="5"/>
  <c r="OE538" i="5"/>
  <c r="NV538" i="5"/>
  <c r="NM538" i="5"/>
  <c r="ND538" i="5"/>
  <c r="MU538" i="5"/>
  <c r="ML538" i="5"/>
  <c r="MC538" i="5"/>
  <c r="LT538" i="5"/>
  <c r="LK538" i="5"/>
  <c r="LB538" i="5"/>
  <c r="KS538" i="5"/>
  <c r="KJ538" i="5"/>
  <c r="KA538" i="5"/>
  <c r="JR538" i="5"/>
  <c r="JI538" i="5"/>
  <c r="IZ538" i="5"/>
  <c r="IQ538" i="5"/>
  <c r="IH538" i="5"/>
  <c r="HY538" i="5"/>
  <c r="HP538" i="5"/>
  <c r="HG538" i="5"/>
  <c r="GX538" i="5"/>
  <c r="GO538" i="5"/>
  <c r="GF538" i="5"/>
  <c r="FW538" i="5"/>
  <c r="FN538" i="5"/>
  <c r="FE538" i="5"/>
  <c r="EV538" i="5"/>
  <c r="EM538" i="5"/>
  <c r="ED538" i="5"/>
  <c r="DU538" i="5"/>
  <c r="DL538" i="5"/>
  <c r="DC538" i="5"/>
  <c r="CT538" i="5"/>
  <c r="CK538" i="5"/>
  <c r="CB538" i="5"/>
  <c r="BS538" i="5"/>
  <c r="BJ538" i="5"/>
  <c r="BA538" i="5"/>
  <c r="AR538" i="5"/>
  <c r="AI538" i="5"/>
  <c r="Z538" i="5"/>
  <c r="OW537" i="5"/>
  <c r="ON537" i="5"/>
  <c r="OE537" i="5"/>
  <c r="NV537" i="5"/>
  <c r="NM537" i="5"/>
  <c r="ND537" i="5"/>
  <c r="MU537" i="5"/>
  <c r="ML537" i="5"/>
  <c r="MC537" i="5"/>
  <c r="LT537" i="5"/>
  <c r="LK537" i="5"/>
  <c r="LB537" i="5"/>
  <c r="KS537" i="5"/>
  <c r="KJ537" i="5"/>
  <c r="KA537" i="5"/>
  <c r="JR537" i="5"/>
  <c r="JI537" i="5"/>
  <c r="IZ537" i="5"/>
  <c r="IQ537" i="5"/>
  <c r="IH537" i="5"/>
  <c r="HY537" i="5"/>
  <c r="HP537" i="5"/>
  <c r="HG537" i="5"/>
  <c r="GX537" i="5"/>
  <c r="GO537" i="5"/>
  <c r="GF537" i="5"/>
  <c r="FW537" i="5"/>
  <c r="FN537" i="5"/>
  <c r="FE537" i="5"/>
  <c r="EV537" i="5"/>
  <c r="EM537" i="5"/>
  <c r="ED537" i="5"/>
  <c r="DU537" i="5"/>
  <c r="DL537" i="5"/>
  <c r="DC537" i="5"/>
  <c r="CT537" i="5"/>
  <c r="CK537" i="5"/>
  <c r="CB537" i="5"/>
  <c r="BS537" i="5"/>
  <c r="BJ537" i="5"/>
  <c r="BA537" i="5"/>
  <c r="AR537" i="5"/>
  <c r="AI537" i="5"/>
  <c r="Z537" i="5"/>
  <c r="OW536" i="5"/>
  <c r="ON536" i="5"/>
  <c r="OE536" i="5"/>
  <c r="NV536" i="5"/>
  <c r="NM536" i="5"/>
  <c r="ND536" i="5"/>
  <c r="MU536" i="5"/>
  <c r="ML536" i="5"/>
  <c r="MC536" i="5"/>
  <c r="LT536" i="5"/>
  <c r="LK536" i="5"/>
  <c r="LB536" i="5"/>
  <c r="KS536" i="5"/>
  <c r="KJ536" i="5"/>
  <c r="KA536" i="5"/>
  <c r="JR536" i="5"/>
  <c r="JI536" i="5"/>
  <c r="IZ536" i="5"/>
  <c r="IQ536" i="5"/>
  <c r="IH536" i="5"/>
  <c r="HY536" i="5"/>
  <c r="HP536" i="5"/>
  <c r="HG536" i="5"/>
  <c r="GX536" i="5"/>
  <c r="GO536" i="5"/>
  <c r="GF536" i="5"/>
  <c r="FW536" i="5"/>
  <c r="FN536" i="5"/>
  <c r="FE536" i="5"/>
  <c r="EV536" i="5"/>
  <c r="EM536" i="5"/>
  <c r="ED536" i="5"/>
  <c r="DU536" i="5"/>
  <c r="DL536" i="5"/>
  <c r="DC536" i="5"/>
  <c r="CT536" i="5"/>
  <c r="CK536" i="5"/>
  <c r="CB536" i="5"/>
  <c r="BS536" i="5"/>
  <c r="BJ536" i="5"/>
  <c r="BA536" i="5"/>
  <c r="AR536" i="5"/>
  <c r="AI536" i="5"/>
  <c r="Z536" i="5"/>
  <c r="OW535" i="5"/>
  <c r="ON535" i="5"/>
  <c r="OE535" i="5"/>
  <c r="NV535" i="5"/>
  <c r="NM535" i="5"/>
  <c r="ND535" i="5"/>
  <c r="MU535" i="5"/>
  <c r="ML535" i="5"/>
  <c r="MC535" i="5"/>
  <c r="LT535" i="5"/>
  <c r="LK535" i="5"/>
  <c r="LB535" i="5"/>
  <c r="KS535" i="5"/>
  <c r="KJ535" i="5"/>
  <c r="KA535" i="5"/>
  <c r="JR535" i="5"/>
  <c r="JI535" i="5"/>
  <c r="IZ535" i="5"/>
  <c r="IQ535" i="5"/>
  <c r="IH535" i="5"/>
  <c r="HY535" i="5"/>
  <c r="HP535" i="5"/>
  <c r="HG535" i="5"/>
  <c r="GX535" i="5"/>
  <c r="GO535" i="5"/>
  <c r="GF535" i="5"/>
  <c r="FW535" i="5"/>
  <c r="FN535" i="5"/>
  <c r="FE535" i="5"/>
  <c r="EV535" i="5"/>
  <c r="EM535" i="5"/>
  <c r="ED535" i="5"/>
  <c r="DU535" i="5"/>
  <c r="DL535" i="5"/>
  <c r="DC535" i="5"/>
  <c r="CT535" i="5"/>
  <c r="CK535" i="5"/>
  <c r="CB535" i="5"/>
  <c r="BS535" i="5"/>
  <c r="BJ535" i="5"/>
  <c r="BA535" i="5"/>
  <c r="AR535" i="5"/>
  <c r="AI535" i="5"/>
  <c r="Z535" i="5"/>
  <c r="OW512" i="5"/>
  <c r="ON512" i="5"/>
  <c r="OE512" i="5"/>
  <c r="NV512" i="5"/>
  <c r="NM512" i="5"/>
  <c r="ND512" i="5"/>
  <c r="MU512" i="5"/>
  <c r="ML512" i="5"/>
  <c r="MC512" i="5"/>
  <c r="LT512" i="5"/>
  <c r="LK512" i="5"/>
  <c r="LB512" i="5"/>
  <c r="KS512" i="5"/>
  <c r="KJ512" i="5"/>
  <c r="KA512" i="5"/>
  <c r="JR512" i="5"/>
  <c r="JI512" i="5"/>
  <c r="IZ512" i="5"/>
  <c r="IQ512" i="5"/>
  <c r="IH512" i="5"/>
  <c r="HY512" i="5"/>
  <c r="HP512" i="5"/>
  <c r="HG512" i="5"/>
  <c r="GX512" i="5"/>
  <c r="GO512" i="5"/>
  <c r="GF512" i="5"/>
  <c r="FW512" i="5"/>
  <c r="FN512" i="5"/>
  <c r="FE512" i="5"/>
  <c r="EV512" i="5"/>
  <c r="EM512" i="5"/>
  <c r="ED512" i="5"/>
  <c r="DU512" i="5"/>
  <c r="DL512" i="5"/>
  <c r="DC512" i="5"/>
  <c r="CT512" i="5"/>
  <c r="CK512" i="5"/>
  <c r="CB512" i="5"/>
  <c r="BS512" i="5"/>
  <c r="BJ512" i="5"/>
  <c r="BA512" i="5"/>
  <c r="AR512" i="5"/>
  <c r="AI512" i="5"/>
  <c r="Z512" i="5"/>
  <c r="OW511" i="5"/>
  <c r="ON511" i="5"/>
  <c r="OE511" i="5"/>
  <c r="NV511" i="5"/>
  <c r="NM511" i="5"/>
  <c r="ND511" i="5"/>
  <c r="MU511" i="5"/>
  <c r="ML511" i="5"/>
  <c r="MC511" i="5"/>
  <c r="LT511" i="5"/>
  <c r="LK511" i="5"/>
  <c r="LB511" i="5"/>
  <c r="KS511" i="5"/>
  <c r="KJ511" i="5"/>
  <c r="KA511" i="5"/>
  <c r="JR511" i="5"/>
  <c r="JI511" i="5"/>
  <c r="IZ511" i="5"/>
  <c r="IQ511" i="5"/>
  <c r="IH511" i="5"/>
  <c r="HY511" i="5"/>
  <c r="HP511" i="5"/>
  <c r="HG511" i="5"/>
  <c r="GX511" i="5"/>
  <c r="GO511" i="5"/>
  <c r="GF511" i="5"/>
  <c r="FW511" i="5"/>
  <c r="FN511" i="5"/>
  <c r="FE511" i="5"/>
  <c r="EV511" i="5"/>
  <c r="EM511" i="5"/>
  <c r="ED511" i="5"/>
  <c r="DU511" i="5"/>
  <c r="DL511" i="5"/>
  <c r="DC511" i="5"/>
  <c r="CT511" i="5"/>
  <c r="CK511" i="5"/>
  <c r="CB511" i="5"/>
  <c r="BS511" i="5"/>
  <c r="BJ511" i="5"/>
  <c r="BA511" i="5"/>
  <c r="AR511" i="5"/>
  <c r="AI511" i="5"/>
  <c r="Z511" i="5"/>
  <c r="OW510" i="5"/>
  <c r="ON510" i="5"/>
  <c r="OE510" i="5"/>
  <c r="NV510" i="5"/>
  <c r="NM510" i="5"/>
  <c r="ND510" i="5"/>
  <c r="MU510" i="5"/>
  <c r="ML510" i="5"/>
  <c r="MC510" i="5"/>
  <c r="LT510" i="5"/>
  <c r="LK510" i="5"/>
  <c r="LB510" i="5"/>
  <c r="KS510" i="5"/>
  <c r="KJ510" i="5"/>
  <c r="KA510" i="5"/>
  <c r="JR510" i="5"/>
  <c r="JI510" i="5"/>
  <c r="IZ510" i="5"/>
  <c r="IQ510" i="5"/>
  <c r="IH510" i="5"/>
  <c r="HY510" i="5"/>
  <c r="HP510" i="5"/>
  <c r="HG510" i="5"/>
  <c r="GX510" i="5"/>
  <c r="GO510" i="5"/>
  <c r="GF510" i="5"/>
  <c r="FW510" i="5"/>
  <c r="FN510" i="5"/>
  <c r="FE510" i="5"/>
  <c r="EV510" i="5"/>
  <c r="EM510" i="5"/>
  <c r="ED510" i="5"/>
  <c r="DU510" i="5"/>
  <c r="DL510" i="5"/>
  <c r="DC510" i="5"/>
  <c r="CT510" i="5"/>
  <c r="CK510" i="5"/>
  <c r="CB510" i="5"/>
  <c r="BS510" i="5"/>
  <c r="BJ510" i="5"/>
  <c r="BA510" i="5"/>
  <c r="AR510" i="5"/>
  <c r="AI510" i="5"/>
  <c r="Z510" i="5"/>
  <c r="OW509" i="5"/>
  <c r="ON509" i="5"/>
  <c r="OE509" i="5"/>
  <c r="NV509" i="5"/>
  <c r="NM509" i="5"/>
  <c r="ND509" i="5"/>
  <c r="MU509" i="5"/>
  <c r="ML509" i="5"/>
  <c r="MC509" i="5"/>
  <c r="LT509" i="5"/>
  <c r="LK509" i="5"/>
  <c r="LB509" i="5"/>
  <c r="KS509" i="5"/>
  <c r="KJ509" i="5"/>
  <c r="KA509" i="5"/>
  <c r="JR509" i="5"/>
  <c r="JI509" i="5"/>
  <c r="IZ509" i="5"/>
  <c r="IQ509" i="5"/>
  <c r="IH509" i="5"/>
  <c r="HY509" i="5"/>
  <c r="HP509" i="5"/>
  <c r="HG509" i="5"/>
  <c r="GX509" i="5"/>
  <c r="GO509" i="5"/>
  <c r="GF509" i="5"/>
  <c r="FW509" i="5"/>
  <c r="FN509" i="5"/>
  <c r="FE509" i="5"/>
  <c r="EV509" i="5"/>
  <c r="EM509" i="5"/>
  <c r="ED509" i="5"/>
  <c r="DU509" i="5"/>
  <c r="DL509" i="5"/>
  <c r="DC509" i="5"/>
  <c r="CT509" i="5"/>
  <c r="CK509" i="5"/>
  <c r="CB509" i="5"/>
  <c r="BS509" i="5"/>
  <c r="BJ509" i="5"/>
  <c r="BA509" i="5"/>
  <c r="AR509" i="5"/>
  <c r="AI509" i="5"/>
  <c r="Z509" i="5"/>
  <c r="OW508" i="5"/>
  <c r="ON508" i="5"/>
  <c r="OE508" i="5"/>
  <c r="NM508" i="5"/>
  <c r="ND508" i="5"/>
  <c r="MU508" i="5"/>
  <c r="ML508" i="5"/>
  <c r="MC508" i="5"/>
  <c r="LT508" i="5"/>
  <c r="LK508" i="5"/>
  <c r="LB508" i="5"/>
  <c r="KA508" i="5"/>
  <c r="JR508" i="5"/>
  <c r="JI508" i="5"/>
  <c r="IZ508" i="5"/>
  <c r="IQ508" i="5"/>
  <c r="IH508" i="5"/>
  <c r="HY508" i="5"/>
  <c r="HP508" i="5"/>
  <c r="HG508" i="5"/>
  <c r="GO508" i="5"/>
  <c r="GF508" i="5"/>
  <c r="OW507" i="5"/>
  <c r="ON507" i="5"/>
  <c r="OE507" i="5"/>
  <c r="NM507" i="5"/>
  <c r="ND507" i="5"/>
  <c r="MU507" i="5"/>
  <c r="ML507" i="5"/>
  <c r="MC507" i="5"/>
  <c r="LT507" i="5"/>
  <c r="LK507" i="5"/>
  <c r="LB507" i="5"/>
  <c r="KA507" i="5"/>
  <c r="JR507" i="5"/>
  <c r="JI507" i="5"/>
  <c r="IZ507" i="5"/>
  <c r="IQ507" i="5"/>
  <c r="IH507" i="5"/>
  <c r="HY507" i="5"/>
  <c r="HP507" i="5"/>
  <c r="HG507" i="5"/>
  <c r="GO507" i="5"/>
  <c r="GF507" i="5"/>
  <c r="OW506" i="5"/>
  <c r="ON506" i="5"/>
  <c r="OE506" i="5"/>
  <c r="NM506" i="5"/>
  <c r="ND506" i="5"/>
  <c r="MU506" i="5"/>
  <c r="ML506" i="5"/>
  <c r="MC506" i="5"/>
  <c r="LT506" i="5"/>
  <c r="LK506" i="5"/>
  <c r="LB506" i="5"/>
  <c r="KA506" i="5"/>
  <c r="JR506" i="5"/>
  <c r="JI506" i="5"/>
  <c r="IZ506" i="5"/>
  <c r="IQ506" i="5"/>
  <c r="IH506" i="5"/>
  <c r="HY506" i="5"/>
  <c r="HP506" i="5"/>
  <c r="HG506" i="5"/>
  <c r="GO506" i="5"/>
  <c r="GF506" i="5"/>
  <c r="OW505" i="5"/>
  <c r="ON505" i="5"/>
  <c r="OE505" i="5"/>
  <c r="NM505" i="5"/>
  <c r="ND505" i="5"/>
  <c r="MU505" i="5"/>
  <c r="ML505" i="5"/>
  <c r="MC505" i="5"/>
  <c r="LT505" i="5"/>
  <c r="LK505" i="5"/>
  <c r="LB505" i="5"/>
  <c r="KA505" i="5"/>
  <c r="JR505" i="5"/>
  <c r="JI505" i="5"/>
  <c r="IZ505" i="5"/>
  <c r="IQ505" i="5"/>
  <c r="IH505" i="5"/>
  <c r="HY505" i="5"/>
  <c r="HP505" i="5"/>
  <c r="HG505" i="5"/>
  <c r="GO505" i="5"/>
  <c r="GF505" i="5"/>
  <c r="OW497" i="5"/>
  <c r="ON497" i="5"/>
  <c r="OE497" i="5"/>
  <c r="NV497" i="5"/>
  <c r="NM497" i="5"/>
  <c r="ND497" i="5"/>
  <c r="MU497" i="5"/>
  <c r="ML497" i="5"/>
  <c r="MC497" i="5"/>
  <c r="LT497" i="5"/>
  <c r="LK497" i="5"/>
  <c r="LB497" i="5"/>
  <c r="KS497" i="5"/>
  <c r="KJ497" i="5"/>
  <c r="KA497" i="5"/>
  <c r="JR497" i="5"/>
  <c r="JI497" i="5"/>
  <c r="IZ497" i="5"/>
  <c r="IQ497" i="5"/>
  <c r="IH497" i="5"/>
  <c r="HY497" i="5"/>
  <c r="HP497" i="5"/>
  <c r="HG497" i="5"/>
  <c r="GX497" i="5"/>
  <c r="GO497" i="5"/>
  <c r="GF497" i="5"/>
  <c r="FW497" i="5"/>
  <c r="FN497" i="5"/>
  <c r="FE497" i="5"/>
  <c r="EV497" i="5"/>
  <c r="EM497" i="5"/>
  <c r="ED497" i="5"/>
  <c r="DU497" i="5"/>
  <c r="DL497" i="5"/>
  <c r="DC497" i="5"/>
  <c r="CT497" i="5"/>
  <c r="CK497" i="5"/>
  <c r="CB497" i="5"/>
  <c r="BS497" i="5"/>
  <c r="BJ497" i="5"/>
  <c r="BA497" i="5"/>
  <c r="AR497" i="5"/>
  <c r="AI497" i="5"/>
  <c r="Z497" i="5"/>
  <c r="OW496" i="5"/>
  <c r="ON496" i="5"/>
  <c r="OE496" i="5"/>
  <c r="NV496" i="5"/>
  <c r="NM496" i="5"/>
  <c r="ND496" i="5"/>
  <c r="MU496" i="5"/>
  <c r="ML496" i="5"/>
  <c r="MC496" i="5"/>
  <c r="LT496" i="5"/>
  <c r="LK496" i="5"/>
  <c r="LB496" i="5"/>
  <c r="KS496" i="5"/>
  <c r="KJ496" i="5"/>
  <c r="KA496" i="5"/>
  <c r="JR496" i="5"/>
  <c r="JI496" i="5"/>
  <c r="IZ496" i="5"/>
  <c r="IQ496" i="5"/>
  <c r="IH496" i="5"/>
  <c r="HY496" i="5"/>
  <c r="HP496" i="5"/>
  <c r="HG496" i="5"/>
  <c r="GX496" i="5"/>
  <c r="GO496" i="5"/>
  <c r="GF496" i="5"/>
  <c r="FW496" i="5"/>
  <c r="FN496" i="5"/>
  <c r="FE496" i="5"/>
  <c r="EV496" i="5"/>
  <c r="EM496" i="5"/>
  <c r="ED496" i="5"/>
  <c r="DU496" i="5"/>
  <c r="DL496" i="5"/>
  <c r="DC496" i="5"/>
  <c r="CT496" i="5"/>
  <c r="CK496" i="5"/>
  <c r="CB496" i="5"/>
  <c r="BS496" i="5"/>
  <c r="BJ496" i="5"/>
  <c r="BA496" i="5"/>
  <c r="AR496" i="5"/>
  <c r="AI496" i="5"/>
  <c r="Z496" i="5"/>
  <c r="OW495" i="5"/>
  <c r="ON495" i="5"/>
  <c r="OE495" i="5"/>
  <c r="NV495" i="5"/>
  <c r="NM495" i="5"/>
  <c r="ND495" i="5"/>
  <c r="MU495" i="5"/>
  <c r="ML495" i="5"/>
  <c r="MC495" i="5"/>
  <c r="LT495" i="5"/>
  <c r="LK495" i="5"/>
  <c r="LB495" i="5"/>
  <c r="KS495" i="5"/>
  <c r="KJ495" i="5"/>
  <c r="KA495" i="5"/>
  <c r="JR495" i="5"/>
  <c r="JI495" i="5"/>
  <c r="IZ495" i="5"/>
  <c r="IQ495" i="5"/>
  <c r="IH495" i="5"/>
  <c r="HY495" i="5"/>
  <c r="HP495" i="5"/>
  <c r="HG495" i="5"/>
  <c r="GX495" i="5"/>
  <c r="GO495" i="5"/>
  <c r="GF495" i="5"/>
  <c r="FW495" i="5"/>
  <c r="FN495" i="5"/>
  <c r="FE495" i="5"/>
  <c r="EV495" i="5"/>
  <c r="EM495" i="5"/>
  <c r="ED495" i="5"/>
  <c r="DL495" i="5"/>
  <c r="DC495" i="5"/>
  <c r="CT495" i="5"/>
  <c r="CK495" i="5"/>
  <c r="CB495" i="5"/>
  <c r="BS495" i="5"/>
  <c r="BJ495" i="5"/>
  <c r="BA495" i="5"/>
  <c r="AR495" i="5"/>
  <c r="AI495" i="5"/>
  <c r="Z495" i="5"/>
  <c r="OW494" i="5"/>
  <c r="ON494" i="5"/>
  <c r="OE494" i="5"/>
  <c r="NV494" i="5"/>
  <c r="NM494" i="5"/>
  <c r="ND494" i="5"/>
  <c r="MU494" i="5"/>
  <c r="ML494" i="5"/>
  <c r="MC494" i="5"/>
  <c r="LT494" i="5"/>
  <c r="LK494" i="5"/>
  <c r="LB494" i="5"/>
  <c r="KS494" i="5"/>
  <c r="KJ494" i="5"/>
  <c r="KA494" i="5"/>
  <c r="JR494" i="5"/>
  <c r="JI494" i="5"/>
  <c r="IZ494" i="5"/>
  <c r="IQ494" i="5"/>
  <c r="IH494" i="5"/>
  <c r="HY494" i="5"/>
  <c r="HP494" i="5"/>
  <c r="HG494" i="5"/>
  <c r="GX494" i="5"/>
  <c r="GO494" i="5"/>
  <c r="GF494" i="5"/>
  <c r="FW494" i="5"/>
  <c r="FN494" i="5"/>
  <c r="FE494" i="5"/>
  <c r="EV494" i="5"/>
  <c r="EM494" i="5"/>
  <c r="ED494" i="5"/>
  <c r="DL494" i="5"/>
  <c r="DC494" i="5"/>
  <c r="CT494" i="5"/>
  <c r="CK494" i="5"/>
  <c r="CB494" i="5"/>
  <c r="BS494" i="5"/>
  <c r="BJ494" i="5"/>
  <c r="BA494" i="5"/>
  <c r="AR494" i="5"/>
  <c r="AI494" i="5"/>
  <c r="Z494" i="5"/>
  <c r="OW493" i="5"/>
  <c r="ON493" i="5"/>
  <c r="OE493" i="5"/>
  <c r="NV493" i="5"/>
  <c r="NM493" i="5"/>
  <c r="ND493" i="5"/>
  <c r="MU493" i="5"/>
  <c r="ML493" i="5"/>
  <c r="MC493" i="5"/>
  <c r="LT493" i="5"/>
  <c r="LK493" i="5"/>
  <c r="LB493" i="5"/>
  <c r="KS493" i="5"/>
  <c r="KJ493" i="5"/>
  <c r="KA493" i="5"/>
  <c r="JR493" i="5"/>
  <c r="JI493" i="5"/>
  <c r="IZ493" i="5"/>
  <c r="IQ493" i="5"/>
  <c r="IH493" i="5"/>
  <c r="HY493" i="5"/>
  <c r="HP493" i="5"/>
  <c r="HG493" i="5"/>
  <c r="GX493" i="5"/>
  <c r="GO493" i="5"/>
  <c r="GF493" i="5"/>
  <c r="FW493" i="5"/>
  <c r="FN493" i="5"/>
  <c r="FE493" i="5"/>
  <c r="EV493" i="5"/>
  <c r="EM493" i="5"/>
  <c r="ED493" i="5"/>
  <c r="DL493" i="5"/>
  <c r="DC493" i="5"/>
  <c r="CT493" i="5"/>
  <c r="CK493" i="5"/>
  <c r="BS493" i="5"/>
  <c r="BJ493" i="5"/>
  <c r="BA493" i="5"/>
  <c r="AR493" i="5"/>
  <c r="AI493" i="5"/>
  <c r="Z493" i="5"/>
  <c r="OW492" i="5"/>
  <c r="ON492" i="5"/>
  <c r="OE492" i="5"/>
  <c r="NV492" i="5"/>
  <c r="NM492" i="5"/>
  <c r="ND492" i="5"/>
  <c r="MU492" i="5"/>
  <c r="ML492" i="5"/>
  <c r="MC492" i="5"/>
  <c r="LT492" i="5"/>
  <c r="LK492" i="5"/>
  <c r="LB492" i="5"/>
  <c r="KS492" i="5"/>
  <c r="KJ492" i="5"/>
  <c r="KA492" i="5"/>
  <c r="JR492" i="5"/>
  <c r="JI492" i="5"/>
  <c r="IZ492" i="5"/>
  <c r="IQ492" i="5"/>
  <c r="IH492" i="5"/>
  <c r="HY492" i="5"/>
  <c r="HP492" i="5"/>
  <c r="HG492" i="5"/>
  <c r="GX492" i="5"/>
  <c r="GO492" i="5"/>
  <c r="GF492" i="5"/>
  <c r="FW492" i="5"/>
  <c r="FN492" i="5"/>
  <c r="FE492" i="5"/>
  <c r="EV492" i="5"/>
  <c r="EM492" i="5"/>
  <c r="ED492" i="5"/>
  <c r="DU492" i="5"/>
  <c r="DL492" i="5"/>
  <c r="DC492" i="5"/>
  <c r="CT492" i="5"/>
  <c r="CK492" i="5"/>
  <c r="BS492" i="5"/>
  <c r="BJ492" i="5"/>
  <c r="BA492" i="5"/>
  <c r="AR492" i="5"/>
  <c r="AI492" i="5"/>
  <c r="Z492" i="5"/>
  <c r="OW491" i="5"/>
  <c r="ON491" i="5"/>
  <c r="OE491" i="5"/>
  <c r="NV491" i="5"/>
  <c r="NM491" i="5"/>
  <c r="ND491" i="5"/>
  <c r="MU491" i="5"/>
  <c r="ML491" i="5"/>
  <c r="MC491" i="5"/>
  <c r="LT491" i="5"/>
  <c r="LK491" i="5"/>
  <c r="LB491" i="5"/>
  <c r="KS491" i="5"/>
  <c r="KJ491" i="5"/>
  <c r="KA491" i="5"/>
  <c r="JR491" i="5"/>
  <c r="JI491" i="5"/>
  <c r="IZ491" i="5"/>
  <c r="IQ491" i="5"/>
  <c r="IH491" i="5"/>
  <c r="HY491" i="5"/>
  <c r="HP491" i="5"/>
  <c r="HG491" i="5"/>
  <c r="GX491" i="5"/>
  <c r="GO491" i="5"/>
  <c r="GF491" i="5"/>
  <c r="FW491" i="5"/>
  <c r="FN491" i="5"/>
  <c r="FE491" i="5"/>
  <c r="EV491" i="5"/>
  <c r="EM491" i="5"/>
  <c r="ED491" i="5"/>
  <c r="DU491" i="5"/>
  <c r="DL491" i="5"/>
  <c r="DC491" i="5"/>
  <c r="CT491" i="5"/>
  <c r="CK491" i="5"/>
  <c r="CB491" i="5"/>
  <c r="BS491" i="5"/>
  <c r="BJ491" i="5"/>
  <c r="BA491" i="5"/>
  <c r="AR491" i="5"/>
  <c r="AI491" i="5"/>
  <c r="Z491" i="5"/>
  <c r="OW490" i="5"/>
  <c r="ON490" i="5"/>
  <c r="OE490" i="5"/>
  <c r="NV490" i="5"/>
  <c r="NM490" i="5"/>
  <c r="ND490" i="5"/>
  <c r="MU490" i="5"/>
  <c r="ML490" i="5"/>
  <c r="MC490" i="5"/>
  <c r="LT490" i="5"/>
  <c r="LK490" i="5"/>
  <c r="LB490" i="5"/>
  <c r="KS490" i="5"/>
  <c r="KJ490" i="5"/>
  <c r="KA490" i="5"/>
  <c r="JR490" i="5"/>
  <c r="JI490" i="5"/>
  <c r="IZ490" i="5"/>
  <c r="IQ490" i="5"/>
  <c r="IH490" i="5"/>
  <c r="HY490" i="5"/>
  <c r="HP490" i="5"/>
  <c r="HG490" i="5"/>
  <c r="GX490" i="5"/>
  <c r="GO490" i="5"/>
  <c r="GF490" i="5"/>
  <c r="FW490" i="5"/>
  <c r="FN490" i="5"/>
  <c r="FE490" i="5"/>
  <c r="EV490" i="5"/>
  <c r="EM490" i="5"/>
  <c r="ED490" i="5"/>
  <c r="DU490" i="5"/>
  <c r="DL490" i="5"/>
  <c r="DC490" i="5"/>
  <c r="CT490" i="5"/>
  <c r="CK490" i="5"/>
  <c r="CB490" i="5"/>
  <c r="BS490" i="5"/>
  <c r="BJ490" i="5"/>
  <c r="BA490" i="5"/>
  <c r="AR490" i="5"/>
  <c r="AI490" i="5"/>
  <c r="Z490" i="5"/>
  <c r="OW482" i="5"/>
  <c r="ON482" i="5"/>
  <c r="OE482" i="5"/>
  <c r="NV482" i="5"/>
  <c r="NM482" i="5"/>
  <c r="ND482" i="5"/>
  <c r="MU482" i="5"/>
  <c r="ML482" i="5"/>
  <c r="MC482" i="5"/>
  <c r="LT482" i="5"/>
  <c r="LK482" i="5"/>
  <c r="LB482" i="5"/>
  <c r="KS482" i="5"/>
  <c r="KJ482" i="5"/>
  <c r="KA482" i="5"/>
  <c r="JR482" i="5"/>
  <c r="JI482" i="5"/>
  <c r="IZ482" i="5"/>
  <c r="IQ482" i="5"/>
  <c r="IH482" i="5"/>
  <c r="HY482" i="5"/>
  <c r="HP482" i="5"/>
  <c r="HG482" i="5"/>
  <c r="GX482" i="5"/>
  <c r="GO482" i="5"/>
  <c r="GF482" i="5"/>
  <c r="FW482" i="5"/>
  <c r="FN482" i="5"/>
  <c r="FE482" i="5"/>
  <c r="EV482" i="5"/>
  <c r="EM482" i="5"/>
  <c r="ED482" i="5"/>
  <c r="DU482" i="5"/>
  <c r="DL482" i="5"/>
  <c r="DC482" i="5"/>
  <c r="CT482" i="5"/>
  <c r="CK482" i="5"/>
  <c r="CB482" i="5"/>
  <c r="BS482" i="5"/>
  <c r="BJ482" i="5"/>
  <c r="BA482" i="5"/>
  <c r="AR482" i="5"/>
  <c r="AI482" i="5"/>
  <c r="Z482" i="5"/>
  <c r="OW481" i="5"/>
  <c r="ON481" i="5"/>
  <c r="OE481" i="5"/>
  <c r="NV481" i="5"/>
  <c r="NM481" i="5"/>
  <c r="ND481" i="5"/>
  <c r="MU481" i="5"/>
  <c r="ML481" i="5"/>
  <c r="MC481" i="5"/>
  <c r="LT481" i="5"/>
  <c r="LK481" i="5"/>
  <c r="LB481" i="5"/>
  <c r="KS481" i="5"/>
  <c r="KJ481" i="5"/>
  <c r="KA481" i="5"/>
  <c r="JR481" i="5"/>
  <c r="JI481" i="5"/>
  <c r="IZ481" i="5"/>
  <c r="IQ481" i="5"/>
  <c r="IH481" i="5"/>
  <c r="HY481" i="5"/>
  <c r="HP481" i="5"/>
  <c r="HG481" i="5"/>
  <c r="GX481" i="5"/>
  <c r="GO481" i="5"/>
  <c r="GF481" i="5"/>
  <c r="FW481" i="5"/>
  <c r="FN481" i="5"/>
  <c r="FE481" i="5"/>
  <c r="EV481" i="5"/>
  <c r="EM481" i="5"/>
  <c r="ED481" i="5"/>
  <c r="DU481" i="5"/>
  <c r="DL481" i="5"/>
  <c r="DC481" i="5"/>
  <c r="CT481" i="5"/>
  <c r="CK481" i="5"/>
  <c r="CB481" i="5"/>
  <c r="BS481" i="5"/>
  <c r="BJ481" i="5"/>
  <c r="BA481" i="5"/>
  <c r="AR481" i="5"/>
  <c r="AI481" i="5"/>
  <c r="Z481" i="5"/>
  <c r="OW480" i="5"/>
  <c r="ON480" i="5"/>
  <c r="OE480" i="5"/>
  <c r="NV480" i="5"/>
  <c r="NM480" i="5"/>
  <c r="ND480" i="5"/>
  <c r="MU480" i="5"/>
  <c r="ML480" i="5"/>
  <c r="MC480" i="5"/>
  <c r="LT480" i="5"/>
  <c r="LK480" i="5"/>
  <c r="LB480" i="5"/>
  <c r="KS480" i="5"/>
  <c r="KJ480" i="5"/>
  <c r="KA480" i="5"/>
  <c r="JR480" i="5"/>
  <c r="JI480" i="5"/>
  <c r="IZ480" i="5"/>
  <c r="IQ480" i="5"/>
  <c r="IH480" i="5"/>
  <c r="HY480" i="5"/>
  <c r="HP480" i="5"/>
  <c r="HG480" i="5"/>
  <c r="GX480" i="5"/>
  <c r="GO480" i="5"/>
  <c r="GF480" i="5"/>
  <c r="FW480" i="5"/>
  <c r="FN480" i="5"/>
  <c r="FE480" i="5"/>
  <c r="EV480" i="5"/>
  <c r="EM480" i="5"/>
  <c r="ED480" i="5"/>
  <c r="DU480" i="5"/>
  <c r="DL480" i="5"/>
  <c r="DC480" i="5"/>
  <c r="CT480" i="5"/>
  <c r="CK480" i="5"/>
  <c r="CB480" i="5"/>
  <c r="BS480" i="5"/>
  <c r="BJ480" i="5"/>
  <c r="BA480" i="5"/>
  <c r="AR480" i="5"/>
  <c r="AI480" i="5"/>
  <c r="Z480" i="5"/>
  <c r="OW479" i="5"/>
  <c r="ON479" i="5"/>
  <c r="OE479" i="5"/>
  <c r="NV479" i="5"/>
  <c r="NM479" i="5"/>
  <c r="ND479" i="5"/>
  <c r="MU479" i="5"/>
  <c r="ML479" i="5"/>
  <c r="MC479" i="5"/>
  <c r="LT479" i="5"/>
  <c r="LK479" i="5"/>
  <c r="LB479" i="5"/>
  <c r="KS479" i="5"/>
  <c r="KJ479" i="5"/>
  <c r="KA479" i="5"/>
  <c r="JR479" i="5"/>
  <c r="JI479" i="5"/>
  <c r="IZ479" i="5"/>
  <c r="IQ479" i="5"/>
  <c r="IH479" i="5"/>
  <c r="HY479" i="5"/>
  <c r="HP479" i="5"/>
  <c r="HG479" i="5"/>
  <c r="GX479" i="5"/>
  <c r="GO479" i="5"/>
  <c r="GF479" i="5"/>
  <c r="FW479" i="5"/>
  <c r="FN479" i="5"/>
  <c r="FE479" i="5"/>
  <c r="EV479" i="5"/>
  <c r="EM479" i="5"/>
  <c r="ED479" i="5"/>
  <c r="DU479" i="5"/>
  <c r="DL479" i="5"/>
  <c r="DC479" i="5"/>
  <c r="CT479" i="5"/>
  <c r="CK479" i="5"/>
  <c r="CB479" i="5"/>
  <c r="BS479" i="5"/>
  <c r="BJ479" i="5"/>
  <c r="BA479" i="5"/>
  <c r="AR479" i="5"/>
  <c r="AI479" i="5"/>
  <c r="Z479" i="5"/>
  <c r="OW478" i="5"/>
  <c r="ON478" i="5"/>
  <c r="OE478" i="5"/>
  <c r="NV478" i="5"/>
  <c r="NM478" i="5"/>
  <c r="ND478" i="5"/>
  <c r="MU478" i="5"/>
  <c r="ML478" i="5"/>
  <c r="MC478" i="5"/>
  <c r="LT478" i="5"/>
  <c r="LK478" i="5"/>
  <c r="LB478" i="5"/>
  <c r="KS478" i="5"/>
  <c r="KJ478" i="5"/>
  <c r="KA478" i="5"/>
  <c r="JR478" i="5"/>
  <c r="JI478" i="5"/>
  <c r="IZ478" i="5"/>
  <c r="IQ478" i="5"/>
  <c r="IH478" i="5"/>
  <c r="HY478" i="5"/>
  <c r="HP478" i="5"/>
  <c r="HG478" i="5"/>
  <c r="GX478" i="5"/>
  <c r="GO478" i="5"/>
  <c r="GF478" i="5"/>
  <c r="FW478" i="5"/>
  <c r="FN478" i="5"/>
  <c r="FE478" i="5"/>
  <c r="EV478" i="5"/>
  <c r="EM478" i="5"/>
  <c r="ED478" i="5"/>
  <c r="DU478" i="5"/>
  <c r="DL478" i="5"/>
  <c r="DC478" i="5"/>
  <c r="CT478" i="5"/>
  <c r="CK478" i="5"/>
  <c r="CB478" i="5"/>
  <c r="BS478" i="5"/>
  <c r="BJ478" i="5"/>
  <c r="BA478" i="5"/>
  <c r="AR478" i="5"/>
  <c r="AI478" i="5"/>
  <c r="Z478" i="5"/>
  <c r="OW477" i="5"/>
  <c r="ON477" i="5"/>
  <c r="OE477" i="5"/>
  <c r="NV477" i="5"/>
  <c r="NM477" i="5"/>
  <c r="ND477" i="5"/>
  <c r="MU477" i="5"/>
  <c r="ML477" i="5"/>
  <c r="MC477" i="5"/>
  <c r="LT477" i="5"/>
  <c r="LK477" i="5"/>
  <c r="LB477" i="5"/>
  <c r="KS477" i="5"/>
  <c r="KJ477" i="5"/>
  <c r="KA477" i="5"/>
  <c r="JR477" i="5"/>
  <c r="JI477" i="5"/>
  <c r="IZ477" i="5"/>
  <c r="IQ477" i="5"/>
  <c r="IH477" i="5"/>
  <c r="HY477" i="5"/>
  <c r="HP477" i="5"/>
  <c r="HG477" i="5"/>
  <c r="GX477" i="5"/>
  <c r="GO477" i="5"/>
  <c r="GF477" i="5"/>
  <c r="FW477" i="5"/>
  <c r="FN477" i="5"/>
  <c r="FE477" i="5"/>
  <c r="EV477" i="5"/>
  <c r="EM477" i="5"/>
  <c r="ED477" i="5"/>
  <c r="DU477" i="5"/>
  <c r="DL477" i="5"/>
  <c r="DC477" i="5"/>
  <c r="CT477" i="5"/>
  <c r="CK477" i="5"/>
  <c r="CB477" i="5"/>
  <c r="BS477" i="5"/>
  <c r="BJ477" i="5"/>
  <c r="BA477" i="5"/>
  <c r="AR477" i="5"/>
  <c r="AI477" i="5"/>
  <c r="Z477" i="5"/>
  <c r="OW476" i="5"/>
  <c r="ON476" i="5"/>
  <c r="OE476" i="5"/>
  <c r="NV476" i="5"/>
  <c r="NM476" i="5"/>
  <c r="ND476" i="5"/>
  <c r="MU476" i="5"/>
  <c r="ML476" i="5"/>
  <c r="MC476" i="5"/>
  <c r="LT476" i="5"/>
  <c r="LK476" i="5"/>
  <c r="LB476" i="5"/>
  <c r="KS476" i="5"/>
  <c r="KJ476" i="5"/>
  <c r="KA476" i="5"/>
  <c r="JR476" i="5"/>
  <c r="JI476" i="5"/>
  <c r="IZ476" i="5"/>
  <c r="IQ476" i="5"/>
  <c r="IH476" i="5"/>
  <c r="HY476" i="5"/>
  <c r="HP476" i="5"/>
  <c r="HG476" i="5"/>
  <c r="GX476" i="5"/>
  <c r="GO476" i="5"/>
  <c r="GF476" i="5"/>
  <c r="FW476" i="5"/>
  <c r="FN476" i="5"/>
  <c r="FE476" i="5"/>
  <c r="EV476" i="5"/>
  <c r="EM476" i="5"/>
  <c r="ED476" i="5"/>
  <c r="DU476" i="5"/>
  <c r="DL476" i="5"/>
  <c r="DC476" i="5"/>
  <c r="CT476" i="5"/>
  <c r="CK476" i="5"/>
  <c r="CB476" i="5"/>
  <c r="BS476" i="5"/>
  <c r="BJ476" i="5"/>
  <c r="BA476" i="5"/>
  <c r="AR476" i="5"/>
  <c r="AI476" i="5"/>
  <c r="Z476" i="5"/>
  <c r="OW475" i="5"/>
  <c r="ON475" i="5"/>
  <c r="OE475" i="5"/>
  <c r="NV475" i="5"/>
  <c r="NM475" i="5"/>
  <c r="ND475" i="5"/>
  <c r="MU475" i="5"/>
  <c r="ML475" i="5"/>
  <c r="MC475" i="5"/>
  <c r="LT475" i="5"/>
  <c r="LK475" i="5"/>
  <c r="LB475" i="5"/>
  <c r="KS475" i="5"/>
  <c r="KJ475" i="5"/>
  <c r="KA475" i="5"/>
  <c r="JR475" i="5"/>
  <c r="JI475" i="5"/>
  <c r="IZ475" i="5"/>
  <c r="IQ475" i="5"/>
  <c r="IH475" i="5"/>
  <c r="HY475" i="5"/>
  <c r="HP475" i="5"/>
  <c r="HG475" i="5"/>
  <c r="GX475" i="5"/>
  <c r="GO475" i="5"/>
  <c r="GF475" i="5"/>
  <c r="FW475" i="5"/>
  <c r="FN475" i="5"/>
  <c r="FE475" i="5"/>
  <c r="EV475" i="5"/>
  <c r="EM475" i="5"/>
  <c r="ED475" i="5"/>
  <c r="DU475" i="5"/>
  <c r="DL475" i="5"/>
  <c r="DC475" i="5"/>
  <c r="CT475" i="5"/>
  <c r="CK475" i="5"/>
  <c r="CB475" i="5"/>
  <c r="BS475" i="5"/>
  <c r="BJ475" i="5"/>
  <c r="BA475" i="5"/>
  <c r="AR475" i="5"/>
  <c r="AI475" i="5"/>
  <c r="Z475" i="5"/>
  <c r="OW467" i="5"/>
  <c r="ON467" i="5"/>
  <c r="OE467" i="5"/>
  <c r="NV467" i="5"/>
  <c r="NM467" i="5"/>
  <c r="ND467" i="5"/>
  <c r="MU467" i="5"/>
  <c r="ML467" i="5"/>
  <c r="MC467" i="5"/>
  <c r="LT467" i="5"/>
  <c r="LK467" i="5"/>
  <c r="LB467" i="5"/>
  <c r="KS467" i="5"/>
  <c r="KJ467" i="5"/>
  <c r="KA467" i="5"/>
  <c r="JR467" i="5"/>
  <c r="JI467" i="5"/>
  <c r="IZ467" i="5"/>
  <c r="IQ467" i="5"/>
  <c r="IH467" i="5"/>
  <c r="HY467" i="5"/>
  <c r="HP467" i="5"/>
  <c r="HG467" i="5"/>
  <c r="GX467" i="5"/>
  <c r="GO467" i="5"/>
  <c r="GF467" i="5"/>
  <c r="FW467" i="5"/>
  <c r="FN467" i="5"/>
  <c r="FE467" i="5"/>
  <c r="EV467" i="5"/>
  <c r="EM467" i="5"/>
  <c r="ED467" i="5"/>
  <c r="DU467" i="5"/>
  <c r="DL467" i="5"/>
  <c r="DC467" i="5"/>
  <c r="CT467" i="5"/>
  <c r="CK467" i="5"/>
  <c r="CB467" i="5"/>
  <c r="BS467" i="5"/>
  <c r="BJ467" i="5"/>
  <c r="BA467" i="5"/>
  <c r="AR467" i="5"/>
  <c r="AI467" i="5"/>
  <c r="Z467" i="5"/>
  <c r="OW466" i="5"/>
  <c r="ON466" i="5"/>
  <c r="OE466" i="5"/>
  <c r="NV466" i="5"/>
  <c r="NM466" i="5"/>
  <c r="ND466" i="5"/>
  <c r="MU466" i="5"/>
  <c r="ML466" i="5"/>
  <c r="MC466" i="5"/>
  <c r="LT466" i="5"/>
  <c r="LK466" i="5"/>
  <c r="LB466" i="5"/>
  <c r="KS466" i="5"/>
  <c r="KJ466" i="5"/>
  <c r="KA466" i="5"/>
  <c r="JR466" i="5"/>
  <c r="JI466" i="5"/>
  <c r="IZ466" i="5"/>
  <c r="IQ466" i="5"/>
  <c r="IH466" i="5"/>
  <c r="HY466" i="5"/>
  <c r="HP466" i="5"/>
  <c r="HG466" i="5"/>
  <c r="GX466" i="5"/>
  <c r="GO466" i="5"/>
  <c r="GF466" i="5"/>
  <c r="FW466" i="5"/>
  <c r="FN466" i="5"/>
  <c r="FE466" i="5"/>
  <c r="EV466" i="5"/>
  <c r="EM466" i="5"/>
  <c r="ED466" i="5"/>
  <c r="DU466" i="5"/>
  <c r="DL466" i="5"/>
  <c r="DC466" i="5"/>
  <c r="CT466" i="5"/>
  <c r="CK466" i="5"/>
  <c r="CB466" i="5"/>
  <c r="BS466" i="5"/>
  <c r="BJ466" i="5"/>
  <c r="BA466" i="5"/>
  <c r="AR466" i="5"/>
  <c r="AI466" i="5"/>
  <c r="Z466" i="5"/>
  <c r="OW465" i="5"/>
  <c r="ON465" i="5"/>
  <c r="OE465" i="5"/>
  <c r="NV465" i="5"/>
  <c r="NM465" i="5"/>
  <c r="ND465" i="5"/>
  <c r="MU465" i="5"/>
  <c r="ML465" i="5"/>
  <c r="MC465" i="5"/>
  <c r="LT465" i="5"/>
  <c r="LK465" i="5"/>
  <c r="LB465" i="5"/>
  <c r="KS465" i="5"/>
  <c r="KJ465" i="5"/>
  <c r="KA465" i="5"/>
  <c r="JR465" i="5"/>
  <c r="JI465" i="5"/>
  <c r="IZ465" i="5"/>
  <c r="IQ465" i="5"/>
  <c r="IH465" i="5"/>
  <c r="HY465" i="5"/>
  <c r="HP465" i="5"/>
  <c r="HG465" i="5"/>
  <c r="GX465" i="5"/>
  <c r="GO465" i="5"/>
  <c r="GF465" i="5"/>
  <c r="FW465" i="5"/>
  <c r="FN465" i="5"/>
  <c r="FE465" i="5"/>
  <c r="EV465" i="5"/>
  <c r="EM465" i="5"/>
  <c r="ED465" i="5"/>
  <c r="DU465" i="5"/>
  <c r="DL465" i="5"/>
  <c r="DC465" i="5"/>
  <c r="CT465" i="5"/>
  <c r="CK465" i="5"/>
  <c r="CB465" i="5"/>
  <c r="BS465" i="5"/>
  <c r="BJ465" i="5"/>
  <c r="BA465" i="5"/>
  <c r="AR465" i="5"/>
  <c r="AI465" i="5"/>
  <c r="Z465" i="5"/>
  <c r="OW464" i="5"/>
  <c r="ON464" i="5"/>
  <c r="OE464" i="5"/>
  <c r="NV464" i="5"/>
  <c r="NM464" i="5"/>
  <c r="ND464" i="5"/>
  <c r="MU464" i="5"/>
  <c r="ML464" i="5"/>
  <c r="MC464" i="5"/>
  <c r="LT464" i="5"/>
  <c r="LK464" i="5"/>
  <c r="LB464" i="5"/>
  <c r="KS464" i="5"/>
  <c r="KJ464" i="5"/>
  <c r="KA464" i="5"/>
  <c r="JR464" i="5"/>
  <c r="JI464" i="5"/>
  <c r="IZ464" i="5"/>
  <c r="IQ464" i="5"/>
  <c r="IH464" i="5"/>
  <c r="HY464" i="5"/>
  <c r="HP464" i="5"/>
  <c r="HG464" i="5"/>
  <c r="GX464" i="5"/>
  <c r="GO464" i="5"/>
  <c r="GF464" i="5"/>
  <c r="FW464" i="5"/>
  <c r="FN464" i="5"/>
  <c r="FE464" i="5"/>
  <c r="EV464" i="5"/>
  <c r="EM464" i="5"/>
  <c r="ED464" i="5"/>
  <c r="DU464" i="5"/>
  <c r="DL464" i="5"/>
  <c r="DC464" i="5"/>
  <c r="CT464" i="5"/>
  <c r="CK464" i="5"/>
  <c r="CB464" i="5"/>
  <c r="BS464" i="5"/>
  <c r="BJ464" i="5"/>
  <c r="BA464" i="5"/>
  <c r="AR464" i="5"/>
  <c r="AI464" i="5"/>
  <c r="Z464" i="5"/>
  <c r="OW463" i="5"/>
  <c r="ON463" i="5"/>
  <c r="OE463" i="5"/>
  <c r="NV463" i="5"/>
  <c r="NM463" i="5"/>
  <c r="ND463" i="5"/>
  <c r="MU463" i="5"/>
  <c r="ML463" i="5"/>
  <c r="MC463" i="5"/>
  <c r="LT463" i="5"/>
  <c r="LK463" i="5"/>
  <c r="LB463" i="5"/>
  <c r="KS463" i="5"/>
  <c r="KJ463" i="5"/>
  <c r="KA463" i="5"/>
  <c r="JR463" i="5"/>
  <c r="JI463" i="5"/>
  <c r="IZ463" i="5"/>
  <c r="IQ463" i="5"/>
  <c r="IH463" i="5"/>
  <c r="HY463" i="5"/>
  <c r="HP463" i="5"/>
  <c r="HG463" i="5"/>
  <c r="GX463" i="5"/>
  <c r="GO463" i="5"/>
  <c r="GF463" i="5"/>
  <c r="FW463" i="5"/>
  <c r="FN463" i="5"/>
  <c r="FE463" i="5"/>
  <c r="EV463" i="5"/>
  <c r="EM463" i="5"/>
  <c r="ED463" i="5"/>
  <c r="DU463" i="5"/>
  <c r="DL463" i="5"/>
  <c r="DC463" i="5"/>
  <c r="CT463" i="5"/>
  <c r="CK463" i="5"/>
  <c r="CB463" i="5"/>
  <c r="BS463" i="5"/>
  <c r="BJ463" i="5"/>
  <c r="BA463" i="5"/>
  <c r="AR463" i="5"/>
  <c r="AI463" i="5"/>
  <c r="Z463" i="5"/>
  <c r="OW462" i="5"/>
  <c r="ON462" i="5"/>
  <c r="OE462" i="5"/>
  <c r="NV462" i="5"/>
  <c r="NM462" i="5"/>
  <c r="ND462" i="5"/>
  <c r="MU462" i="5"/>
  <c r="ML462" i="5"/>
  <c r="MC462" i="5"/>
  <c r="LT462" i="5"/>
  <c r="LK462" i="5"/>
  <c r="LB462" i="5"/>
  <c r="KS462" i="5"/>
  <c r="KJ462" i="5"/>
  <c r="KA462" i="5"/>
  <c r="JR462" i="5"/>
  <c r="JI462" i="5"/>
  <c r="IZ462" i="5"/>
  <c r="IQ462" i="5"/>
  <c r="IH462" i="5"/>
  <c r="HY462" i="5"/>
  <c r="HP462" i="5"/>
  <c r="HG462" i="5"/>
  <c r="GX462" i="5"/>
  <c r="GO462" i="5"/>
  <c r="GF462" i="5"/>
  <c r="FW462" i="5"/>
  <c r="FN462" i="5"/>
  <c r="FE462" i="5"/>
  <c r="EV462" i="5"/>
  <c r="EM462" i="5"/>
  <c r="ED462" i="5"/>
  <c r="DU462" i="5"/>
  <c r="DL462" i="5"/>
  <c r="DC462" i="5"/>
  <c r="CT462" i="5"/>
  <c r="CK462" i="5"/>
  <c r="CB462" i="5"/>
  <c r="BS462" i="5"/>
  <c r="BJ462" i="5"/>
  <c r="BA462" i="5"/>
  <c r="AR462" i="5"/>
  <c r="AI462" i="5"/>
  <c r="Z462" i="5"/>
  <c r="OW461" i="5"/>
  <c r="ON461" i="5"/>
  <c r="OE461" i="5"/>
  <c r="NV461" i="5"/>
  <c r="NM461" i="5"/>
  <c r="ND461" i="5"/>
  <c r="MU461" i="5"/>
  <c r="ML461" i="5"/>
  <c r="MC461" i="5"/>
  <c r="LT461" i="5"/>
  <c r="LK461" i="5"/>
  <c r="LB461" i="5"/>
  <c r="KS461" i="5"/>
  <c r="KJ461" i="5"/>
  <c r="KA461" i="5"/>
  <c r="JR461" i="5"/>
  <c r="JI461" i="5"/>
  <c r="IZ461" i="5"/>
  <c r="IQ461" i="5"/>
  <c r="IH461" i="5"/>
  <c r="HY461" i="5"/>
  <c r="HP461" i="5"/>
  <c r="HG461" i="5"/>
  <c r="GX461" i="5"/>
  <c r="GO461" i="5"/>
  <c r="GF461" i="5"/>
  <c r="FW461" i="5"/>
  <c r="FN461" i="5"/>
  <c r="FE461" i="5"/>
  <c r="EV461" i="5"/>
  <c r="EM461" i="5"/>
  <c r="ED461" i="5"/>
  <c r="DU461" i="5"/>
  <c r="DL461" i="5"/>
  <c r="DC461" i="5"/>
  <c r="CT461" i="5"/>
  <c r="CK461" i="5"/>
  <c r="CB461" i="5"/>
  <c r="BS461" i="5"/>
  <c r="BJ461" i="5"/>
  <c r="BA461" i="5"/>
  <c r="AR461" i="5"/>
  <c r="AI461" i="5"/>
  <c r="Z461" i="5"/>
  <c r="OW460" i="5"/>
  <c r="ON460" i="5"/>
  <c r="OE460" i="5"/>
  <c r="NV460" i="5"/>
  <c r="NM460" i="5"/>
  <c r="ND460" i="5"/>
  <c r="MU460" i="5"/>
  <c r="ML460" i="5"/>
  <c r="MC460" i="5"/>
  <c r="LT460" i="5"/>
  <c r="LK460" i="5"/>
  <c r="LB460" i="5"/>
  <c r="KS460" i="5"/>
  <c r="KJ460" i="5"/>
  <c r="KA460" i="5"/>
  <c r="JR460" i="5"/>
  <c r="JI460" i="5"/>
  <c r="IZ460" i="5"/>
  <c r="IQ460" i="5"/>
  <c r="IH460" i="5"/>
  <c r="HY460" i="5"/>
  <c r="HP460" i="5"/>
  <c r="HG460" i="5"/>
  <c r="GX460" i="5"/>
  <c r="GO460" i="5"/>
  <c r="GF460" i="5"/>
  <c r="FW460" i="5"/>
  <c r="FN460" i="5"/>
  <c r="FE460" i="5"/>
  <c r="EV460" i="5"/>
  <c r="EM460" i="5"/>
  <c r="ED460" i="5"/>
  <c r="DU460" i="5"/>
  <c r="DL460" i="5"/>
  <c r="DC460" i="5"/>
  <c r="CT460" i="5"/>
  <c r="CK460" i="5"/>
  <c r="CB460" i="5"/>
  <c r="BS460" i="5"/>
  <c r="BJ460" i="5"/>
  <c r="BA460" i="5"/>
  <c r="AR460" i="5"/>
  <c r="AI460" i="5"/>
  <c r="Z460" i="5"/>
  <c r="OW452" i="5"/>
  <c r="ON452" i="5"/>
  <c r="OE452" i="5"/>
  <c r="NV452" i="5"/>
  <c r="NM452" i="5"/>
  <c r="ND452" i="5"/>
  <c r="MU452" i="5"/>
  <c r="ML452" i="5"/>
  <c r="MC452" i="5"/>
  <c r="LT452" i="5"/>
  <c r="LK452" i="5"/>
  <c r="LB452" i="5"/>
  <c r="KS452" i="5"/>
  <c r="KJ452" i="5"/>
  <c r="KA452" i="5"/>
  <c r="JR452" i="5"/>
  <c r="JI452" i="5"/>
  <c r="IZ452" i="5"/>
  <c r="IQ452" i="5"/>
  <c r="IH452" i="5"/>
  <c r="HY452" i="5"/>
  <c r="HP452" i="5"/>
  <c r="HG452" i="5"/>
  <c r="GX452" i="5"/>
  <c r="GO452" i="5"/>
  <c r="GF452" i="5"/>
  <c r="FW452" i="5"/>
  <c r="FN452" i="5"/>
  <c r="FE452" i="5"/>
  <c r="EV452" i="5"/>
  <c r="EM452" i="5"/>
  <c r="ED452" i="5"/>
  <c r="DU452" i="5"/>
  <c r="DL452" i="5"/>
  <c r="DC452" i="5"/>
  <c r="CT452" i="5"/>
  <c r="CK452" i="5"/>
  <c r="CB452" i="5"/>
  <c r="BS452" i="5"/>
  <c r="BJ452" i="5"/>
  <c r="BA452" i="5"/>
  <c r="AR452" i="5"/>
  <c r="AI452" i="5"/>
  <c r="Z452" i="5"/>
  <c r="OW451" i="5"/>
  <c r="ON451" i="5"/>
  <c r="OE451" i="5"/>
  <c r="NV451" i="5"/>
  <c r="NM451" i="5"/>
  <c r="ND451" i="5"/>
  <c r="MU451" i="5"/>
  <c r="ML451" i="5"/>
  <c r="MC451" i="5"/>
  <c r="LT451" i="5"/>
  <c r="LK451" i="5"/>
  <c r="LB451" i="5"/>
  <c r="KS451" i="5"/>
  <c r="KJ451" i="5"/>
  <c r="KA451" i="5"/>
  <c r="JR451" i="5"/>
  <c r="JI451" i="5"/>
  <c r="IZ451" i="5"/>
  <c r="IQ451" i="5"/>
  <c r="IH451" i="5"/>
  <c r="HY451" i="5"/>
  <c r="HP451" i="5"/>
  <c r="HG451" i="5"/>
  <c r="GX451" i="5"/>
  <c r="GO451" i="5"/>
  <c r="GF451" i="5"/>
  <c r="FW451" i="5"/>
  <c r="FN451" i="5"/>
  <c r="FE451" i="5"/>
  <c r="EV451" i="5"/>
  <c r="EM451" i="5"/>
  <c r="ED451" i="5"/>
  <c r="DU451" i="5"/>
  <c r="DL451" i="5"/>
  <c r="DC451" i="5"/>
  <c r="CT451" i="5"/>
  <c r="CK451" i="5"/>
  <c r="CB451" i="5"/>
  <c r="BS451" i="5"/>
  <c r="BJ451" i="5"/>
  <c r="BA451" i="5"/>
  <c r="AR451" i="5"/>
  <c r="AI451" i="5"/>
  <c r="Z451" i="5"/>
  <c r="OW450" i="5"/>
  <c r="ON450" i="5"/>
  <c r="OE450" i="5"/>
  <c r="NV450" i="5"/>
  <c r="NM450" i="5"/>
  <c r="ND450" i="5"/>
  <c r="MU450" i="5"/>
  <c r="ML450" i="5"/>
  <c r="MC450" i="5"/>
  <c r="LT450" i="5"/>
  <c r="LK450" i="5"/>
  <c r="LB450" i="5"/>
  <c r="KS450" i="5"/>
  <c r="KJ450" i="5"/>
  <c r="KA450" i="5"/>
  <c r="JR450" i="5"/>
  <c r="JI450" i="5"/>
  <c r="IZ450" i="5"/>
  <c r="IQ450" i="5"/>
  <c r="IH450" i="5"/>
  <c r="HY450" i="5"/>
  <c r="HP450" i="5"/>
  <c r="HG450" i="5"/>
  <c r="GX450" i="5"/>
  <c r="GO450" i="5"/>
  <c r="GF450" i="5"/>
  <c r="FW450" i="5"/>
  <c r="FN450" i="5"/>
  <c r="FE450" i="5"/>
  <c r="EV450" i="5"/>
  <c r="EM450" i="5"/>
  <c r="ED450" i="5"/>
  <c r="DU450" i="5"/>
  <c r="DL450" i="5"/>
  <c r="DC450" i="5"/>
  <c r="CT450" i="5"/>
  <c r="CK450" i="5"/>
  <c r="CB450" i="5"/>
  <c r="BS450" i="5"/>
  <c r="BJ450" i="5"/>
  <c r="BA450" i="5"/>
  <c r="AR450" i="5"/>
  <c r="AI450" i="5"/>
  <c r="Z450" i="5"/>
  <c r="OW449" i="5"/>
  <c r="ON449" i="5"/>
  <c r="OE449" i="5"/>
  <c r="NV449" i="5"/>
  <c r="NM449" i="5"/>
  <c r="ND449" i="5"/>
  <c r="MU449" i="5"/>
  <c r="ML449" i="5"/>
  <c r="MC449" i="5"/>
  <c r="LT449" i="5"/>
  <c r="LK449" i="5"/>
  <c r="LB449" i="5"/>
  <c r="KS449" i="5"/>
  <c r="KJ449" i="5"/>
  <c r="KA449" i="5"/>
  <c r="JR449" i="5"/>
  <c r="JI449" i="5"/>
  <c r="IZ449" i="5"/>
  <c r="IQ449" i="5"/>
  <c r="IH449" i="5"/>
  <c r="HY449" i="5"/>
  <c r="HP449" i="5"/>
  <c r="HG449" i="5"/>
  <c r="GX449" i="5"/>
  <c r="GO449" i="5"/>
  <c r="GF449" i="5"/>
  <c r="FW449" i="5"/>
  <c r="FN449" i="5"/>
  <c r="FE449" i="5"/>
  <c r="EV449" i="5"/>
  <c r="EM449" i="5"/>
  <c r="ED449" i="5"/>
  <c r="DU449" i="5"/>
  <c r="DL449" i="5"/>
  <c r="DC449" i="5"/>
  <c r="CT449" i="5"/>
  <c r="CK449" i="5"/>
  <c r="CB449" i="5"/>
  <c r="BS449" i="5"/>
  <c r="BJ449" i="5"/>
  <c r="BA449" i="5"/>
  <c r="AR449" i="5"/>
  <c r="AI449" i="5"/>
  <c r="Z449" i="5"/>
  <c r="ON448" i="5"/>
  <c r="OE448" i="5"/>
  <c r="NV448" i="5"/>
  <c r="NM448" i="5"/>
  <c r="ND448" i="5"/>
  <c r="MU448" i="5"/>
  <c r="ML448" i="5"/>
  <c r="MC448" i="5"/>
  <c r="LT448" i="5"/>
  <c r="LK448" i="5"/>
  <c r="LB448" i="5"/>
  <c r="KS448" i="5"/>
  <c r="KJ448" i="5"/>
  <c r="KA448" i="5"/>
  <c r="JR448" i="5"/>
  <c r="JI448" i="5"/>
  <c r="IZ448" i="5"/>
  <c r="IQ448" i="5"/>
  <c r="IH448" i="5"/>
  <c r="HY448" i="5"/>
  <c r="HP448" i="5"/>
  <c r="HG448" i="5"/>
  <c r="GX448" i="5"/>
  <c r="GO448" i="5"/>
  <c r="GF448" i="5"/>
  <c r="FW448" i="5"/>
  <c r="FN448" i="5"/>
  <c r="FE448" i="5"/>
  <c r="EV448" i="5"/>
  <c r="EM448" i="5"/>
  <c r="ED448" i="5"/>
  <c r="DU448" i="5"/>
  <c r="DL448" i="5"/>
  <c r="DC448" i="5"/>
  <c r="CT448" i="5"/>
  <c r="CK448" i="5"/>
  <c r="CB448" i="5"/>
  <c r="BS448" i="5"/>
  <c r="BJ448" i="5"/>
  <c r="BA448" i="5"/>
  <c r="AR448" i="5"/>
  <c r="AI448" i="5"/>
  <c r="Z448" i="5"/>
  <c r="ON447" i="5"/>
  <c r="OE447" i="5"/>
  <c r="NV447" i="5"/>
  <c r="NM447" i="5"/>
  <c r="ND447" i="5"/>
  <c r="MU447" i="5"/>
  <c r="ML447" i="5"/>
  <c r="MC447" i="5"/>
  <c r="LT447" i="5"/>
  <c r="LK447" i="5"/>
  <c r="LB447" i="5"/>
  <c r="KS447" i="5"/>
  <c r="KJ447" i="5"/>
  <c r="KA447" i="5"/>
  <c r="JR447" i="5"/>
  <c r="JI447" i="5"/>
  <c r="IZ447" i="5"/>
  <c r="IQ447" i="5"/>
  <c r="IH447" i="5"/>
  <c r="HY447" i="5"/>
  <c r="HP447" i="5"/>
  <c r="HG447" i="5"/>
  <c r="GX447" i="5"/>
  <c r="GO447" i="5"/>
  <c r="GF447" i="5"/>
  <c r="FW447" i="5"/>
  <c r="FN447" i="5"/>
  <c r="FE447" i="5"/>
  <c r="EV447" i="5"/>
  <c r="EM447" i="5"/>
  <c r="ED447" i="5"/>
  <c r="DU447" i="5"/>
  <c r="DL447" i="5"/>
  <c r="DC447" i="5"/>
  <c r="CT447" i="5"/>
  <c r="CK447" i="5"/>
  <c r="CB447" i="5"/>
  <c r="BS447" i="5"/>
  <c r="BJ447" i="5"/>
  <c r="BA447" i="5"/>
  <c r="AR447" i="5"/>
  <c r="AI447" i="5"/>
  <c r="Z447" i="5"/>
  <c r="ON446" i="5"/>
  <c r="OE446" i="5"/>
  <c r="NV446" i="5"/>
  <c r="NM446" i="5"/>
  <c r="ND446" i="5"/>
  <c r="MU446" i="5"/>
  <c r="ML446" i="5"/>
  <c r="MC446" i="5"/>
  <c r="LT446" i="5"/>
  <c r="LK446" i="5"/>
  <c r="LB446" i="5"/>
  <c r="KS446" i="5"/>
  <c r="KJ446" i="5"/>
  <c r="KA446" i="5"/>
  <c r="JR446" i="5"/>
  <c r="JI446" i="5"/>
  <c r="IZ446" i="5"/>
  <c r="IQ446" i="5"/>
  <c r="IH446" i="5"/>
  <c r="HY446" i="5"/>
  <c r="HP446" i="5"/>
  <c r="HG446" i="5"/>
  <c r="GX446" i="5"/>
  <c r="GO446" i="5"/>
  <c r="GF446" i="5"/>
  <c r="FW446" i="5"/>
  <c r="FN446" i="5"/>
  <c r="FE446" i="5"/>
  <c r="EV446" i="5"/>
  <c r="EM446" i="5"/>
  <c r="ED446" i="5"/>
  <c r="DU446" i="5"/>
  <c r="DL446" i="5"/>
  <c r="DC446" i="5"/>
  <c r="CT446" i="5"/>
  <c r="CK446" i="5"/>
  <c r="CB446" i="5"/>
  <c r="BS446" i="5"/>
  <c r="BJ446" i="5"/>
  <c r="BA446" i="5"/>
  <c r="AR446" i="5"/>
  <c r="AI446" i="5"/>
  <c r="Z446" i="5"/>
  <c r="OW445" i="5"/>
  <c r="ON445" i="5"/>
  <c r="OE445" i="5"/>
  <c r="NV445" i="5"/>
  <c r="NM445" i="5"/>
  <c r="ND445" i="5"/>
  <c r="MU445" i="5"/>
  <c r="ML445" i="5"/>
  <c r="MC445" i="5"/>
  <c r="LT445" i="5"/>
  <c r="LK445" i="5"/>
  <c r="LB445" i="5"/>
  <c r="KS445" i="5"/>
  <c r="KJ445" i="5"/>
  <c r="KA445" i="5"/>
  <c r="JR445" i="5"/>
  <c r="JI445" i="5"/>
  <c r="IZ445" i="5"/>
  <c r="IQ445" i="5"/>
  <c r="IH445" i="5"/>
  <c r="HY445" i="5"/>
  <c r="HP445" i="5"/>
  <c r="HG445" i="5"/>
  <c r="GX445" i="5"/>
  <c r="GO445" i="5"/>
  <c r="GF445" i="5"/>
  <c r="FW445" i="5"/>
  <c r="FN445" i="5"/>
  <c r="FE445" i="5"/>
  <c r="EV445" i="5"/>
  <c r="EM445" i="5"/>
  <c r="ED445" i="5"/>
  <c r="DU445" i="5"/>
  <c r="DL445" i="5"/>
  <c r="DC445" i="5"/>
  <c r="CT445" i="5"/>
  <c r="CK445" i="5"/>
  <c r="CB445" i="5"/>
  <c r="BS445" i="5"/>
  <c r="BJ445" i="5"/>
  <c r="BA445" i="5"/>
  <c r="AR445" i="5"/>
  <c r="AI445" i="5"/>
  <c r="Z445" i="5"/>
  <c r="OW437" i="5"/>
  <c r="ON437" i="5"/>
  <c r="OE437" i="5"/>
  <c r="NV437" i="5"/>
  <c r="NM437" i="5"/>
  <c r="ND437" i="5"/>
  <c r="MU437" i="5"/>
  <c r="ML437" i="5"/>
  <c r="MC437" i="5"/>
  <c r="LT437" i="5"/>
  <c r="LK437" i="5"/>
  <c r="LB437" i="5"/>
  <c r="KS437" i="5"/>
  <c r="KJ437" i="5"/>
  <c r="KA437" i="5"/>
  <c r="JR437" i="5"/>
  <c r="JI437" i="5"/>
  <c r="IZ437" i="5"/>
  <c r="IQ437" i="5"/>
  <c r="IH437" i="5"/>
  <c r="HY437" i="5"/>
  <c r="HP437" i="5"/>
  <c r="HG437" i="5"/>
  <c r="GX437" i="5"/>
  <c r="GO437" i="5"/>
  <c r="GF437" i="5"/>
  <c r="FW437" i="5"/>
  <c r="FN437" i="5"/>
  <c r="FE437" i="5"/>
  <c r="EV437" i="5"/>
  <c r="EM437" i="5"/>
  <c r="ED437" i="5"/>
  <c r="DU437" i="5"/>
  <c r="DL437" i="5"/>
  <c r="DC437" i="5"/>
  <c r="CT437" i="5"/>
  <c r="CK437" i="5"/>
  <c r="CB437" i="5"/>
  <c r="BS437" i="5"/>
  <c r="BJ437" i="5"/>
  <c r="BA437" i="5"/>
  <c r="AR437" i="5"/>
  <c r="AI437" i="5"/>
  <c r="Z437" i="5"/>
  <c r="OW436" i="5"/>
  <c r="ON436" i="5"/>
  <c r="OE436" i="5"/>
  <c r="NV436" i="5"/>
  <c r="NM436" i="5"/>
  <c r="ND436" i="5"/>
  <c r="MU436" i="5"/>
  <c r="ML436" i="5"/>
  <c r="MC436" i="5"/>
  <c r="LT436" i="5"/>
  <c r="LK436" i="5"/>
  <c r="LB436" i="5"/>
  <c r="KS436" i="5"/>
  <c r="KJ436" i="5"/>
  <c r="KA436" i="5"/>
  <c r="JR436" i="5"/>
  <c r="JI436" i="5"/>
  <c r="IZ436" i="5"/>
  <c r="IQ436" i="5"/>
  <c r="IH436" i="5"/>
  <c r="HY436" i="5"/>
  <c r="HP436" i="5"/>
  <c r="HG436" i="5"/>
  <c r="GX436" i="5"/>
  <c r="GO436" i="5"/>
  <c r="GF436" i="5"/>
  <c r="FW436" i="5"/>
  <c r="FN436" i="5"/>
  <c r="FE436" i="5"/>
  <c r="EV436" i="5"/>
  <c r="EM436" i="5"/>
  <c r="ED436" i="5"/>
  <c r="DU436" i="5"/>
  <c r="DL436" i="5"/>
  <c r="DC436" i="5"/>
  <c r="CT436" i="5"/>
  <c r="CK436" i="5"/>
  <c r="CB436" i="5"/>
  <c r="BS436" i="5"/>
  <c r="BJ436" i="5"/>
  <c r="BA436" i="5"/>
  <c r="AR436" i="5"/>
  <c r="AI436" i="5"/>
  <c r="Z436" i="5"/>
  <c r="OW435" i="5"/>
  <c r="ON435" i="5"/>
  <c r="OE435" i="5"/>
  <c r="NV435" i="5"/>
  <c r="NM435" i="5"/>
  <c r="ND435" i="5"/>
  <c r="MU435" i="5"/>
  <c r="ML435" i="5"/>
  <c r="MC435" i="5"/>
  <c r="LT435" i="5"/>
  <c r="LK435" i="5"/>
  <c r="LB435" i="5"/>
  <c r="KS435" i="5"/>
  <c r="KJ435" i="5"/>
  <c r="KA435" i="5"/>
  <c r="JR435" i="5"/>
  <c r="JI435" i="5"/>
  <c r="IZ435" i="5"/>
  <c r="IQ435" i="5"/>
  <c r="IH435" i="5"/>
  <c r="HY435" i="5"/>
  <c r="HP435" i="5"/>
  <c r="HG435" i="5"/>
  <c r="GX435" i="5"/>
  <c r="GO435" i="5"/>
  <c r="GF435" i="5"/>
  <c r="FW435" i="5"/>
  <c r="FN435" i="5"/>
  <c r="FE435" i="5"/>
  <c r="EV435" i="5"/>
  <c r="EM435" i="5"/>
  <c r="ED435" i="5"/>
  <c r="DU435" i="5"/>
  <c r="DL435" i="5"/>
  <c r="DC435" i="5"/>
  <c r="CT435" i="5"/>
  <c r="CK435" i="5"/>
  <c r="CB435" i="5"/>
  <c r="BS435" i="5"/>
  <c r="BJ435" i="5"/>
  <c r="BA435" i="5"/>
  <c r="AR435" i="5"/>
  <c r="AI435" i="5"/>
  <c r="Z435" i="5"/>
  <c r="OW434" i="5"/>
  <c r="ON434" i="5"/>
  <c r="OE434" i="5"/>
  <c r="NV434" i="5"/>
  <c r="NM434" i="5"/>
  <c r="ND434" i="5"/>
  <c r="MU434" i="5"/>
  <c r="ML434" i="5"/>
  <c r="MC434" i="5"/>
  <c r="LT434" i="5"/>
  <c r="LK434" i="5"/>
  <c r="LB434" i="5"/>
  <c r="KS434" i="5"/>
  <c r="KJ434" i="5"/>
  <c r="KA434" i="5"/>
  <c r="JR434" i="5"/>
  <c r="JI434" i="5"/>
  <c r="IZ434" i="5"/>
  <c r="IQ434" i="5"/>
  <c r="IH434" i="5"/>
  <c r="HY434" i="5"/>
  <c r="HP434" i="5"/>
  <c r="HG434" i="5"/>
  <c r="GX434" i="5"/>
  <c r="GO434" i="5"/>
  <c r="GF434" i="5"/>
  <c r="FW434" i="5"/>
  <c r="FN434" i="5"/>
  <c r="FE434" i="5"/>
  <c r="EV434" i="5"/>
  <c r="EM434" i="5"/>
  <c r="ED434" i="5"/>
  <c r="DU434" i="5"/>
  <c r="DL434" i="5"/>
  <c r="DC434" i="5"/>
  <c r="CT434" i="5"/>
  <c r="CK434" i="5"/>
  <c r="CB434" i="5"/>
  <c r="BS434" i="5"/>
  <c r="BJ434" i="5"/>
  <c r="BA434" i="5"/>
  <c r="AR434" i="5"/>
  <c r="AI434" i="5"/>
  <c r="Z434" i="5"/>
  <c r="OW433" i="5"/>
  <c r="ON433" i="5"/>
  <c r="OE433" i="5"/>
  <c r="NV433" i="5"/>
  <c r="NM433" i="5"/>
  <c r="ND433" i="5"/>
  <c r="MU433" i="5"/>
  <c r="ML433" i="5"/>
  <c r="MC433" i="5"/>
  <c r="LT433" i="5"/>
  <c r="LK433" i="5"/>
  <c r="LB433" i="5"/>
  <c r="KS433" i="5"/>
  <c r="KJ433" i="5"/>
  <c r="KA433" i="5"/>
  <c r="JR433" i="5"/>
  <c r="JI433" i="5"/>
  <c r="IZ433" i="5"/>
  <c r="IQ433" i="5"/>
  <c r="IH433" i="5"/>
  <c r="HY433" i="5"/>
  <c r="HP433" i="5"/>
  <c r="HG433" i="5"/>
  <c r="GX433" i="5"/>
  <c r="GO433" i="5"/>
  <c r="GF433" i="5"/>
  <c r="FW433" i="5"/>
  <c r="FN433" i="5"/>
  <c r="FE433" i="5"/>
  <c r="EV433" i="5"/>
  <c r="EM433" i="5"/>
  <c r="ED433" i="5"/>
  <c r="DU433" i="5"/>
  <c r="DL433" i="5"/>
  <c r="DC433" i="5"/>
  <c r="CT433" i="5"/>
  <c r="CK433" i="5"/>
  <c r="CB433" i="5"/>
  <c r="BS433" i="5"/>
  <c r="BJ433" i="5"/>
  <c r="BA433" i="5"/>
  <c r="AR433" i="5"/>
  <c r="AI433" i="5"/>
  <c r="Z433" i="5"/>
  <c r="OW432" i="5"/>
  <c r="ON432" i="5"/>
  <c r="OE432" i="5"/>
  <c r="NV432" i="5"/>
  <c r="NM432" i="5"/>
  <c r="ND432" i="5"/>
  <c r="ML432" i="5"/>
  <c r="MC432" i="5"/>
  <c r="LT432" i="5"/>
  <c r="LK432" i="5"/>
  <c r="LB432" i="5"/>
  <c r="HG432" i="5"/>
  <c r="GX432" i="5"/>
  <c r="GO432" i="5"/>
  <c r="GF432" i="5"/>
  <c r="OW431" i="5"/>
  <c r="ON431" i="5"/>
  <c r="OE431" i="5"/>
  <c r="NV431" i="5"/>
  <c r="NM431" i="5"/>
  <c r="ND431" i="5"/>
  <c r="ML431" i="5"/>
  <c r="MC431" i="5"/>
  <c r="LT431" i="5"/>
  <c r="LK431" i="5"/>
  <c r="LB431" i="5"/>
  <c r="HG431" i="5"/>
  <c r="GX431" i="5"/>
  <c r="GO431" i="5"/>
  <c r="GF431" i="5"/>
  <c r="OW430" i="5"/>
  <c r="ON430" i="5"/>
  <c r="OE430" i="5"/>
  <c r="NV430" i="5"/>
  <c r="NM430" i="5"/>
  <c r="ND430" i="5"/>
  <c r="ML430" i="5"/>
  <c r="MC430" i="5"/>
  <c r="LT430" i="5"/>
  <c r="LK430" i="5"/>
  <c r="LB430" i="5"/>
  <c r="HG430" i="5"/>
  <c r="GX430" i="5"/>
  <c r="GO430" i="5"/>
  <c r="GF430" i="5"/>
  <c r="OW422" i="5"/>
  <c r="ON422" i="5"/>
  <c r="OE422" i="5"/>
  <c r="NV422" i="5"/>
  <c r="NM422" i="5"/>
  <c r="ND422" i="5"/>
  <c r="MU422" i="5"/>
  <c r="ML422" i="5"/>
  <c r="MC422" i="5"/>
  <c r="LT422" i="5"/>
  <c r="LK422" i="5"/>
  <c r="LB422" i="5"/>
  <c r="KS422" i="5"/>
  <c r="KJ422" i="5"/>
  <c r="KA422" i="5"/>
  <c r="JR422" i="5"/>
  <c r="JI422" i="5"/>
  <c r="IZ422" i="5"/>
  <c r="IQ422" i="5"/>
  <c r="IH422" i="5"/>
  <c r="HY422" i="5"/>
  <c r="HP422" i="5"/>
  <c r="HG422" i="5"/>
  <c r="GX422" i="5"/>
  <c r="GO422" i="5"/>
  <c r="GF422" i="5"/>
  <c r="FW422" i="5"/>
  <c r="FN422" i="5"/>
  <c r="FE422" i="5"/>
  <c r="EV422" i="5"/>
  <c r="EM422" i="5"/>
  <c r="ED422" i="5"/>
  <c r="DU422" i="5"/>
  <c r="DL422" i="5"/>
  <c r="DC422" i="5"/>
  <c r="CT422" i="5"/>
  <c r="CK422" i="5"/>
  <c r="CB422" i="5"/>
  <c r="BS422" i="5"/>
  <c r="BJ422" i="5"/>
  <c r="BA422" i="5"/>
  <c r="AR422" i="5"/>
  <c r="AI422" i="5"/>
  <c r="Z422" i="5"/>
  <c r="OW421" i="5"/>
  <c r="ON421" i="5"/>
  <c r="OE421" i="5"/>
  <c r="NV421" i="5"/>
  <c r="NM421" i="5"/>
  <c r="ND421" i="5"/>
  <c r="MU421" i="5"/>
  <c r="ML421" i="5"/>
  <c r="MC421" i="5"/>
  <c r="LT421" i="5"/>
  <c r="LK421" i="5"/>
  <c r="LB421" i="5"/>
  <c r="KS421" i="5"/>
  <c r="KJ421" i="5"/>
  <c r="KA421" i="5"/>
  <c r="JR421" i="5"/>
  <c r="JI421" i="5"/>
  <c r="IZ421" i="5"/>
  <c r="IQ421" i="5"/>
  <c r="IH421" i="5"/>
  <c r="HY421" i="5"/>
  <c r="HP421" i="5"/>
  <c r="HG421" i="5"/>
  <c r="GX421" i="5"/>
  <c r="GO421" i="5"/>
  <c r="GF421" i="5"/>
  <c r="FW421" i="5"/>
  <c r="FN421" i="5"/>
  <c r="FE421" i="5"/>
  <c r="EV421" i="5"/>
  <c r="EM421" i="5"/>
  <c r="ED421" i="5"/>
  <c r="DU421" i="5"/>
  <c r="DL421" i="5"/>
  <c r="DC421" i="5"/>
  <c r="CT421" i="5"/>
  <c r="CK421" i="5"/>
  <c r="CB421" i="5"/>
  <c r="BS421" i="5"/>
  <c r="BJ421" i="5"/>
  <c r="BA421" i="5"/>
  <c r="AR421" i="5"/>
  <c r="AI421" i="5"/>
  <c r="Z421" i="5"/>
  <c r="OW420" i="5"/>
  <c r="ON420" i="5"/>
  <c r="OE420" i="5"/>
  <c r="NV420" i="5"/>
  <c r="NM420" i="5"/>
  <c r="ND420" i="5"/>
  <c r="MU420" i="5"/>
  <c r="ML420" i="5"/>
  <c r="MC420" i="5"/>
  <c r="LT420" i="5"/>
  <c r="LK420" i="5"/>
  <c r="LB420" i="5"/>
  <c r="KS420" i="5"/>
  <c r="KJ420" i="5"/>
  <c r="KA420" i="5"/>
  <c r="JR420" i="5"/>
  <c r="JI420" i="5"/>
  <c r="IZ420" i="5"/>
  <c r="IQ420" i="5"/>
  <c r="IH420" i="5"/>
  <c r="HY420" i="5"/>
  <c r="HP420" i="5"/>
  <c r="HG420" i="5"/>
  <c r="GX420" i="5"/>
  <c r="GO420" i="5"/>
  <c r="GF420" i="5"/>
  <c r="FW420" i="5"/>
  <c r="FN420" i="5"/>
  <c r="FE420" i="5"/>
  <c r="EV420" i="5"/>
  <c r="EM420" i="5"/>
  <c r="ED420" i="5"/>
  <c r="DU420" i="5"/>
  <c r="DL420" i="5"/>
  <c r="DC420" i="5"/>
  <c r="CT420" i="5"/>
  <c r="CK420" i="5"/>
  <c r="CB420" i="5"/>
  <c r="BS420" i="5"/>
  <c r="BJ420" i="5"/>
  <c r="BA420" i="5"/>
  <c r="AR420" i="5"/>
  <c r="AI420" i="5"/>
  <c r="Z420" i="5"/>
  <c r="OW419" i="5"/>
  <c r="ON419" i="5"/>
  <c r="OE419" i="5"/>
  <c r="NV419" i="5"/>
  <c r="NM419" i="5"/>
  <c r="ND419" i="5"/>
  <c r="MU419" i="5"/>
  <c r="ML419" i="5"/>
  <c r="MC419" i="5"/>
  <c r="LT419" i="5"/>
  <c r="LK419" i="5"/>
  <c r="LB419" i="5"/>
  <c r="KS419" i="5"/>
  <c r="KJ419" i="5"/>
  <c r="KA419" i="5"/>
  <c r="JR419" i="5"/>
  <c r="JI419" i="5"/>
  <c r="IZ419" i="5"/>
  <c r="IQ419" i="5"/>
  <c r="IH419" i="5"/>
  <c r="HY419" i="5"/>
  <c r="HP419" i="5"/>
  <c r="HG419" i="5"/>
  <c r="GX419" i="5"/>
  <c r="GO419" i="5"/>
  <c r="GF419" i="5"/>
  <c r="FW419" i="5"/>
  <c r="FN419" i="5"/>
  <c r="FE419" i="5"/>
  <c r="EV419" i="5"/>
  <c r="EM419" i="5"/>
  <c r="ED419" i="5"/>
  <c r="DU419" i="5"/>
  <c r="DL419" i="5"/>
  <c r="DC419" i="5"/>
  <c r="CT419" i="5"/>
  <c r="CK419" i="5"/>
  <c r="CB419" i="5"/>
  <c r="BS419" i="5"/>
  <c r="BJ419" i="5"/>
  <c r="BA419" i="5"/>
  <c r="AR419" i="5"/>
  <c r="AI419" i="5"/>
  <c r="Z419" i="5"/>
  <c r="OW418" i="5"/>
  <c r="ON418" i="5"/>
  <c r="OE418" i="5"/>
  <c r="NV418" i="5"/>
  <c r="NM418" i="5"/>
  <c r="ND418" i="5"/>
  <c r="MU418" i="5"/>
  <c r="ML418" i="5"/>
  <c r="MC418" i="5"/>
  <c r="LT418" i="5"/>
  <c r="LK418" i="5"/>
  <c r="LB418" i="5"/>
  <c r="KS418" i="5"/>
  <c r="KJ418" i="5"/>
  <c r="KA418" i="5"/>
  <c r="JR418" i="5"/>
  <c r="JI418" i="5"/>
  <c r="IZ418" i="5"/>
  <c r="IQ418" i="5"/>
  <c r="IH418" i="5"/>
  <c r="HY418" i="5"/>
  <c r="HP418" i="5"/>
  <c r="HG418" i="5"/>
  <c r="GX418" i="5"/>
  <c r="GO418" i="5"/>
  <c r="GF418" i="5"/>
  <c r="FW418" i="5"/>
  <c r="FN418" i="5"/>
  <c r="FE418" i="5"/>
  <c r="EV418" i="5"/>
  <c r="EM418" i="5"/>
  <c r="ED418" i="5"/>
  <c r="DU418" i="5"/>
  <c r="DL418" i="5"/>
  <c r="DC418" i="5"/>
  <c r="CT418" i="5"/>
  <c r="CK418" i="5"/>
  <c r="CB418" i="5"/>
  <c r="BS418" i="5"/>
  <c r="BJ418" i="5"/>
  <c r="BA418" i="5"/>
  <c r="AR418" i="5"/>
  <c r="AI418" i="5"/>
  <c r="Z418" i="5"/>
  <c r="OW417" i="5"/>
  <c r="ON417" i="5"/>
  <c r="OE417" i="5"/>
  <c r="NV417" i="5"/>
  <c r="NM417" i="5"/>
  <c r="ND417" i="5"/>
  <c r="MU417" i="5"/>
  <c r="ML417" i="5"/>
  <c r="MC417" i="5"/>
  <c r="LT417" i="5"/>
  <c r="LK417" i="5"/>
  <c r="LB417" i="5"/>
  <c r="KS417" i="5"/>
  <c r="KJ417" i="5"/>
  <c r="KA417" i="5"/>
  <c r="JR417" i="5"/>
  <c r="JI417" i="5"/>
  <c r="IZ417" i="5"/>
  <c r="IQ417" i="5"/>
  <c r="IH417" i="5"/>
  <c r="HY417" i="5"/>
  <c r="HP417" i="5"/>
  <c r="HG417" i="5"/>
  <c r="GX417" i="5"/>
  <c r="GO417" i="5"/>
  <c r="GF417" i="5"/>
  <c r="FW417" i="5"/>
  <c r="FN417" i="5"/>
  <c r="FE417" i="5"/>
  <c r="EV417" i="5"/>
  <c r="EM417" i="5"/>
  <c r="ED417" i="5"/>
  <c r="DU417" i="5"/>
  <c r="DL417" i="5"/>
  <c r="DC417" i="5"/>
  <c r="CT417" i="5"/>
  <c r="CK417" i="5"/>
  <c r="CB417" i="5"/>
  <c r="BS417" i="5"/>
  <c r="BJ417" i="5"/>
  <c r="BA417" i="5"/>
  <c r="AR417" i="5"/>
  <c r="AI417" i="5"/>
  <c r="Z417" i="5"/>
  <c r="OW416" i="5"/>
  <c r="ON416" i="5"/>
  <c r="OE416" i="5"/>
  <c r="NV416" i="5"/>
  <c r="NM416" i="5"/>
  <c r="ND416" i="5"/>
  <c r="MU416" i="5"/>
  <c r="ML416" i="5"/>
  <c r="MC416" i="5"/>
  <c r="LT416" i="5"/>
  <c r="LK416" i="5"/>
  <c r="LB416" i="5"/>
  <c r="KS416" i="5"/>
  <c r="KJ416" i="5"/>
  <c r="KA416" i="5"/>
  <c r="JR416" i="5"/>
  <c r="JI416" i="5"/>
  <c r="IZ416" i="5"/>
  <c r="IQ416" i="5"/>
  <c r="IH416" i="5"/>
  <c r="HY416" i="5"/>
  <c r="HP416" i="5"/>
  <c r="HG416" i="5"/>
  <c r="GX416" i="5"/>
  <c r="GO416" i="5"/>
  <c r="GF416" i="5"/>
  <c r="FW416" i="5"/>
  <c r="FN416" i="5"/>
  <c r="FE416" i="5"/>
  <c r="EV416" i="5"/>
  <c r="EM416" i="5"/>
  <c r="ED416" i="5"/>
  <c r="DU416" i="5"/>
  <c r="DL416" i="5"/>
  <c r="DC416" i="5"/>
  <c r="CT416" i="5"/>
  <c r="CK416" i="5"/>
  <c r="CB416" i="5"/>
  <c r="BS416" i="5"/>
  <c r="BJ416" i="5"/>
  <c r="BA416" i="5"/>
  <c r="AR416" i="5"/>
  <c r="AI416" i="5"/>
  <c r="Z416" i="5"/>
  <c r="OW415" i="5"/>
  <c r="ON415" i="5"/>
  <c r="OE415" i="5"/>
  <c r="NV415" i="5"/>
  <c r="NM415" i="5"/>
  <c r="ND415" i="5"/>
  <c r="MU415" i="5"/>
  <c r="ML415" i="5"/>
  <c r="MC415" i="5"/>
  <c r="LT415" i="5"/>
  <c r="LK415" i="5"/>
  <c r="LB415" i="5"/>
  <c r="KS415" i="5"/>
  <c r="KJ415" i="5"/>
  <c r="KA415" i="5"/>
  <c r="JR415" i="5"/>
  <c r="JI415" i="5"/>
  <c r="IZ415" i="5"/>
  <c r="IQ415" i="5"/>
  <c r="IH415" i="5"/>
  <c r="HY415" i="5"/>
  <c r="HP415" i="5"/>
  <c r="HG415" i="5"/>
  <c r="GX415" i="5"/>
  <c r="GO415" i="5"/>
  <c r="GF415" i="5"/>
  <c r="FW415" i="5"/>
  <c r="FN415" i="5"/>
  <c r="FE415" i="5"/>
  <c r="EV415" i="5"/>
  <c r="EM415" i="5"/>
  <c r="ED415" i="5"/>
  <c r="DU415" i="5"/>
  <c r="DL415" i="5"/>
  <c r="DC415" i="5"/>
  <c r="CT415" i="5"/>
  <c r="CK415" i="5"/>
  <c r="CB415" i="5"/>
  <c r="BS415" i="5"/>
  <c r="BJ415" i="5"/>
  <c r="BA415" i="5"/>
  <c r="AR415" i="5"/>
  <c r="AI415" i="5"/>
  <c r="Z415" i="5"/>
  <c r="OW407" i="5"/>
  <c r="ON407" i="5"/>
  <c r="OE407" i="5"/>
  <c r="NV407" i="5"/>
  <c r="NM407" i="5"/>
  <c r="ND407" i="5"/>
  <c r="MU407" i="5"/>
  <c r="ML407" i="5"/>
  <c r="MC407" i="5"/>
  <c r="LT407" i="5"/>
  <c r="LK407" i="5"/>
  <c r="LB407" i="5"/>
  <c r="KS407" i="5"/>
  <c r="KJ407" i="5"/>
  <c r="KA407" i="5"/>
  <c r="JR407" i="5"/>
  <c r="JI407" i="5"/>
  <c r="IZ407" i="5"/>
  <c r="IQ407" i="5"/>
  <c r="IH407" i="5"/>
  <c r="HY407" i="5"/>
  <c r="HP407" i="5"/>
  <c r="HG407" i="5"/>
  <c r="GX407" i="5"/>
  <c r="GO407" i="5"/>
  <c r="GF407" i="5"/>
  <c r="FW407" i="5"/>
  <c r="FN407" i="5"/>
  <c r="FE407" i="5"/>
  <c r="EV407" i="5"/>
  <c r="EM407" i="5"/>
  <c r="ED407" i="5"/>
  <c r="DU407" i="5"/>
  <c r="DL407" i="5"/>
  <c r="DC407" i="5"/>
  <c r="CT407" i="5"/>
  <c r="CK407" i="5"/>
  <c r="CB407" i="5"/>
  <c r="BS407" i="5"/>
  <c r="BJ407" i="5"/>
  <c r="BA407" i="5"/>
  <c r="AR407" i="5"/>
  <c r="AI407" i="5"/>
  <c r="Z407" i="5"/>
  <c r="OW406" i="5"/>
  <c r="ON406" i="5"/>
  <c r="OE406" i="5"/>
  <c r="NV406" i="5"/>
  <c r="NM406" i="5"/>
  <c r="ND406" i="5"/>
  <c r="MU406" i="5"/>
  <c r="ML406" i="5"/>
  <c r="MC406" i="5"/>
  <c r="LT406" i="5"/>
  <c r="LK406" i="5"/>
  <c r="LB406" i="5"/>
  <c r="KS406" i="5"/>
  <c r="KJ406" i="5"/>
  <c r="KA406" i="5"/>
  <c r="JR406" i="5"/>
  <c r="JI406" i="5"/>
  <c r="IZ406" i="5"/>
  <c r="IQ406" i="5"/>
  <c r="IH406" i="5"/>
  <c r="HY406" i="5"/>
  <c r="HP406" i="5"/>
  <c r="HG406" i="5"/>
  <c r="GX406" i="5"/>
  <c r="GO406" i="5"/>
  <c r="GF406" i="5"/>
  <c r="FW406" i="5"/>
  <c r="FN406" i="5"/>
  <c r="FE406" i="5"/>
  <c r="EV406" i="5"/>
  <c r="EM406" i="5"/>
  <c r="ED406" i="5"/>
  <c r="DU406" i="5"/>
  <c r="DL406" i="5"/>
  <c r="DC406" i="5"/>
  <c r="CT406" i="5"/>
  <c r="CK406" i="5"/>
  <c r="CB406" i="5"/>
  <c r="BS406" i="5"/>
  <c r="BJ406" i="5"/>
  <c r="BA406" i="5"/>
  <c r="AR406" i="5"/>
  <c r="AI406" i="5"/>
  <c r="Z406" i="5"/>
  <c r="OW405" i="5"/>
  <c r="ON405" i="5"/>
  <c r="OE405" i="5"/>
  <c r="NV405" i="5"/>
  <c r="NM405" i="5"/>
  <c r="ND405" i="5"/>
  <c r="MU405" i="5"/>
  <c r="ML405" i="5"/>
  <c r="MC405" i="5"/>
  <c r="LT405" i="5"/>
  <c r="LK405" i="5"/>
  <c r="LB405" i="5"/>
  <c r="KS405" i="5"/>
  <c r="KJ405" i="5"/>
  <c r="KA405" i="5"/>
  <c r="JR405" i="5"/>
  <c r="JI405" i="5"/>
  <c r="IZ405" i="5"/>
  <c r="IQ405" i="5"/>
  <c r="IH405" i="5"/>
  <c r="HY405" i="5"/>
  <c r="HP405" i="5"/>
  <c r="HG405" i="5"/>
  <c r="GX405" i="5"/>
  <c r="GO405" i="5"/>
  <c r="GF405" i="5"/>
  <c r="FW405" i="5"/>
  <c r="FN405" i="5"/>
  <c r="FE405" i="5"/>
  <c r="EV405" i="5"/>
  <c r="EM405" i="5"/>
  <c r="ED405" i="5"/>
  <c r="DU405" i="5"/>
  <c r="DL405" i="5"/>
  <c r="DC405" i="5"/>
  <c r="CT405" i="5"/>
  <c r="CK405" i="5"/>
  <c r="CB405" i="5"/>
  <c r="BS405" i="5"/>
  <c r="BJ405" i="5"/>
  <c r="BA405" i="5"/>
  <c r="AR405" i="5"/>
  <c r="AI405" i="5"/>
  <c r="Z405" i="5"/>
  <c r="OW404" i="5"/>
  <c r="ON404" i="5"/>
  <c r="OE404" i="5"/>
  <c r="NV404" i="5"/>
  <c r="NM404" i="5"/>
  <c r="ND404" i="5"/>
  <c r="MU404" i="5"/>
  <c r="ML404" i="5"/>
  <c r="MC404" i="5"/>
  <c r="LT404" i="5"/>
  <c r="LK404" i="5"/>
  <c r="LB404" i="5"/>
  <c r="KS404" i="5"/>
  <c r="KJ404" i="5"/>
  <c r="KA404" i="5"/>
  <c r="JR404" i="5"/>
  <c r="JI404" i="5"/>
  <c r="IZ404" i="5"/>
  <c r="IQ404" i="5"/>
  <c r="IH404" i="5"/>
  <c r="HY404" i="5"/>
  <c r="HP404" i="5"/>
  <c r="HG404" i="5"/>
  <c r="GX404" i="5"/>
  <c r="GO404" i="5"/>
  <c r="GF404" i="5"/>
  <c r="FW404" i="5"/>
  <c r="FN404" i="5"/>
  <c r="FE404" i="5"/>
  <c r="EV404" i="5"/>
  <c r="EM404" i="5"/>
  <c r="ED404" i="5"/>
  <c r="DU404" i="5"/>
  <c r="DL404" i="5"/>
  <c r="DC404" i="5"/>
  <c r="CT404" i="5"/>
  <c r="CK404" i="5"/>
  <c r="CB404" i="5"/>
  <c r="BS404" i="5"/>
  <c r="BJ404" i="5"/>
  <c r="BA404" i="5"/>
  <c r="AR404" i="5"/>
  <c r="AI404" i="5"/>
  <c r="Z404" i="5"/>
  <c r="OW403" i="5"/>
  <c r="ON403" i="5"/>
  <c r="OE403" i="5"/>
  <c r="NV403" i="5"/>
  <c r="NM403" i="5"/>
  <c r="ND403" i="5"/>
  <c r="MU403" i="5"/>
  <c r="ML403" i="5"/>
  <c r="MC403" i="5"/>
  <c r="LT403" i="5"/>
  <c r="LK403" i="5"/>
  <c r="LB403" i="5"/>
  <c r="KS403" i="5"/>
  <c r="KJ403" i="5"/>
  <c r="KA403" i="5"/>
  <c r="JR403" i="5"/>
  <c r="JI403" i="5"/>
  <c r="IZ403" i="5"/>
  <c r="IQ403" i="5"/>
  <c r="IH403" i="5"/>
  <c r="HY403" i="5"/>
  <c r="HP403" i="5"/>
  <c r="HG403" i="5"/>
  <c r="GX403" i="5"/>
  <c r="GO403" i="5"/>
  <c r="GF403" i="5"/>
  <c r="FW403" i="5"/>
  <c r="FN403" i="5"/>
  <c r="FE403" i="5"/>
  <c r="EV403" i="5"/>
  <c r="EM403" i="5"/>
  <c r="ED403" i="5"/>
  <c r="DU403" i="5"/>
  <c r="DL403" i="5"/>
  <c r="DC403" i="5"/>
  <c r="CT403" i="5"/>
  <c r="CK403" i="5"/>
  <c r="CB403" i="5"/>
  <c r="BS403" i="5"/>
  <c r="BJ403" i="5"/>
  <c r="BA403" i="5"/>
  <c r="AR403" i="5"/>
  <c r="AI403" i="5"/>
  <c r="Z403" i="5"/>
  <c r="OW402" i="5"/>
  <c r="ON402" i="5"/>
  <c r="OE402" i="5"/>
  <c r="NV402" i="5"/>
  <c r="NM402" i="5"/>
  <c r="ND402" i="5"/>
  <c r="MU402" i="5"/>
  <c r="ML402" i="5"/>
  <c r="MC402" i="5"/>
  <c r="LT402" i="5"/>
  <c r="LK402" i="5"/>
  <c r="LB402" i="5"/>
  <c r="KS402" i="5"/>
  <c r="KJ402" i="5"/>
  <c r="KA402" i="5"/>
  <c r="JR402" i="5"/>
  <c r="JI402" i="5"/>
  <c r="IZ402" i="5"/>
  <c r="IQ402" i="5"/>
  <c r="IH402" i="5"/>
  <c r="HY402" i="5"/>
  <c r="HP402" i="5"/>
  <c r="HG402" i="5"/>
  <c r="GX402" i="5"/>
  <c r="GO402" i="5"/>
  <c r="GF402" i="5"/>
  <c r="FW402" i="5"/>
  <c r="FN402" i="5"/>
  <c r="FE402" i="5"/>
  <c r="EV402" i="5"/>
  <c r="EM402" i="5"/>
  <c r="ED402" i="5"/>
  <c r="DU402" i="5"/>
  <c r="DL402" i="5"/>
  <c r="DC402" i="5"/>
  <c r="CT402" i="5"/>
  <c r="CK402" i="5"/>
  <c r="CB402" i="5"/>
  <c r="BS402" i="5"/>
  <c r="BJ402" i="5"/>
  <c r="BA402" i="5"/>
  <c r="AR402" i="5"/>
  <c r="AI402" i="5"/>
  <c r="Z402" i="5"/>
  <c r="OW401" i="5"/>
  <c r="ON401" i="5"/>
  <c r="OE401" i="5"/>
  <c r="NV401" i="5"/>
  <c r="NM401" i="5"/>
  <c r="ND401" i="5"/>
  <c r="MU401" i="5"/>
  <c r="ML401" i="5"/>
  <c r="MC401" i="5"/>
  <c r="LT401" i="5"/>
  <c r="LK401" i="5"/>
  <c r="LB401" i="5"/>
  <c r="KS401" i="5"/>
  <c r="KJ401" i="5"/>
  <c r="KA401" i="5"/>
  <c r="JR401" i="5"/>
  <c r="JI401" i="5"/>
  <c r="IZ401" i="5"/>
  <c r="IQ401" i="5"/>
  <c r="IH401" i="5"/>
  <c r="HY401" i="5"/>
  <c r="HP401" i="5"/>
  <c r="HG401" i="5"/>
  <c r="GX401" i="5"/>
  <c r="GO401" i="5"/>
  <c r="GF401" i="5"/>
  <c r="FW401" i="5"/>
  <c r="FN401" i="5"/>
  <c r="FE401" i="5"/>
  <c r="EV401" i="5"/>
  <c r="EM401" i="5"/>
  <c r="ED401" i="5"/>
  <c r="DU401" i="5"/>
  <c r="DL401" i="5"/>
  <c r="DC401" i="5"/>
  <c r="CT401" i="5"/>
  <c r="CK401" i="5"/>
  <c r="CB401" i="5"/>
  <c r="BS401" i="5"/>
  <c r="BJ401" i="5"/>
  <c r="BA401" i="5"/>
  <c r="AR401" i="5"/>
  <c r="AI401" i="5"/>
  <c r="Z401" i="5"/>
  <c r="OW400" i="5"/>
  <c r="ON400" i="5"/>
  <c r="OE400" i="5"/>
  <c r="NV400" i="5"/>
  <c r="NM400" i="5"/>
  <c r="ND400" i="5"/>
  <c r="MU400" i="5"/>
  <c r="ML400" i="5"/>
  <c r="MC400" i="5"/>
  <c r="LT400" i="5"/>
  <c r="LK400" i="5"/>
  <c r="LB400" i="5"/>
  <c r="KS400" i="5"/>
  <c r="KJ400" i="5"/>
  <c r="KA400" i="5"/>
  <c r="JR400" i="5"/>
  <c r="JI400" i="5"/>
  <c r="IZ400" i="5"/>
  <c r="IQ400" i="5"/>
  <c r="IH400" i="5"/>
  <c r="HY400" i="5"/>
  <c r="HP400" i="5"/>
  <c r="HG400" i="5"/>
  <c r="GX400" i="5"/>
  <c r="GO400" i="5"/>
  <c r="GF400" i="5"/>
  <c r="FW400" i="5"/>
  <c r="FN400" i="5"/>
  <c r="FE400" i="5"/>
  <c r="EV400" i="5"/>
  <c r="EM400" i="5"/>
  <c r="ED400" i="5"/>
  <c r="DU400" i="5"/>
  <c r="DL400" i="5"/>
  <c r="DC400" i="5"/>
  <c r="CT400" i="5"/>
  <c r="CK400" i="5"/>
  <c r="CB400" i="5"/>
  <c r="BS400" i="5"/>
  <c r="BJ400" i="5"/>
  <c r="BA400" i="5"/>
  <c r="AR400" i="5"/>
  <c r="AI400" i="5"/>
  <c r="Z400" i="5"/>
  <c r="OW392" i="5"/>
  <c r="ON392" i="5"/>
  <c r="OE392" i="5"/>
  <c r="NV392" i="5"/>
  <c r="NM392" i="5"/>
  <c r="ND392" i="5"/>
  <c r="MU392" i="5"/>
  <c r="ML392" i="5"/>
  <c r="MC392" i="5"/>
  <c r="LT392" i="5"/>
  <c r="LK392" i="5"/>
  <c r="LB392" i="5"/>
  <c r="KS392" i="5"/>
  <c r="KJ392" i="5"/>
  <c r="KA392" i="5"/>
  <c r="JR392" i="5"/>
  <c r="JI392" i="5"/>
  <c r="IZ392" i="5"/>
  <c r="IQ392" i="5"/>
  <c r="IH392" i="5"/>
  <c r="HY392" i="5"/>
  <c r="HP392" i="5"/>
  <c r="HG392" i="5"/>
  <c r="GX392" i="5"/>
  <c r="GO392" i="5"/>
  <c r="GF392" i="5"/>
  <c r="FW392" i="5"/>
  <c r="FN392" i="5"/>
  <c r="FE392" i="5"/>
  <c r="EV392" i="5"/>
  <c r="EM392" i="5"/>
  <c r="ED392" i="5"/>
  <c r="DU392" i="5"/>
  <c r="DL392" i="5"/>
  <c r="DC392" i="5"/>
  <c r="CT392" i="5"/>
  <c r="CK392" i="5"/>
  <c r="CB392" i="5"/>
  <c r="BS392" i="5"/>
  <c r="BJ392" i="5"/>
  <c r="BA392" i="5"/>
  <c r="AR392" i="5"/>
  <c r="AI392" i="5"/>
  <c r="Z392" i="5"/>
  <c r="OW391" i="5"/>
  <c r="ON391" i="5"/>
  <c r="OE391" i="5"/>
  <c r="NV391" i="5"/>
  <c r="NM391" i="5"/>
  <c r="ND391" i="5"/>
  <c r="MU391" i="5"/>
  <c r="ML391" i="5"/>
  <c r="MC391" i="5"/>
  <c r="LT391" i="5"/>
  <c r="LK391" i="5"/>
  <c r="LB391" i="5"/>
  <c r="KS391" i="5"/>
  <c r="KJ391" i="5"/>
  <c r="KA391" i="5"/>
  <c r="JR391" i="5"/>
  <c r="JI391" i="5"/>
  <c r="IZ391" i="5"/>
  <c r="IQ391" i="5"/>
  <c r="IH391" i="5"/>
  <c r="HY391" i="5"/>
  <c r="HP391" i="5"/>
  <c r="HG391" i="5"/>
  <c r="GX391" i="5"/>
  <c r="GO391" i="5"/>
  <c r="GF391" i="5"/>
  <c r="FW391" i="5"/>
  <c r="FN391" i="5"/>
  <c r="FE391" i="5"/>
  <c r="EV391" i="5"/>
  <c r="EM391" i="5"/>
  <c r="ED391" i="5"/>
  <c r="DU391" i="5"/>
  <c r="DL391" i="5"/>
  <c r="DC391" i="5"/>
  <c r="CT391" i="5"/>
  <c r="CK391" i="5"/>
  <c r="CB391" i="5"/>
  <c r="BS391" i="5"/>
  <c r="BJ391" i="5"/>
  <c r="BA391" i="5"/>
  <c r="AR391" i="5"/>
  <c r="AI391" i="5"/>
  <c r="Z391" i="5"/>
  <c r="OW390" i="5"/>
  <c r="ON390" i="5"/>
  <c r="OE390" i="5"/>
  <c r="NV390" i="5"/>
  <c r="NM390" i="5"/>
  <c r="ND390" i="5"/>
  <c r="MU390" i="5"/>
  <c r="ML390" i="5"/>
  <c r="MC390" i="5"/>
  <c r="LT390" i="5"/>
  <c r="LK390" i="5"/>
  <c r="LB390" i="5"/>
  <c r="KS390" i="5"/>
  <c r="KJ390" i="5"/>
  <c r="KA390" i="5"/>
  <c r="JR390" i="5"/>
  <c r="JI390" i="5"/>
  <c r="IZ390" i="5"/>
  <c r="IQ390" i="5"/>
  <c r="IH390" i="5"/>
  <c r="HY390" i="5"/>
  <c r="HP390" i="5"/>
  <c r="HG390" i="5"/>
  <c r="GX390" i="5"/>
  <c r="GO390" i="5"/>
  <c r="GF390" i="5"/>
  <c r="FW390" i="5"/>
  <c r="FN390" i="5"/>
  <c r="FE390" i="5"/>
  <c r="EV390" i="5"/>
  <c r="EM390" i="5"/>
  <c r="ED390" i="5"/>
  <c r="DU390" i="5"/>
  <c r="DL390" i="5"/>
  <c r="DC390" i="5"/>
  <c r="CT390" i="5"/>
  <c r="CK390" i="5"/>
  <c r="CB390" i="5"/>
  <c r="BS390" i="5"/>
  <c r="BJ390" i="5"/>
  <c r="BA390" i="5"/>
  <c r="AR390" i="5"/>
  <c r="AI390" i="5"/>
  <c r="Z390" i="5"/>
  <c r="OW389" i="5"/>
  <c r="ON389" i="5"/>
  <c r="OE389" i="5"/>
  <c r="NV389" i="5"/>
  <c r="NM389" i="5"/>
  <c r="ND389" i="5"/>
  <c r="MU389" i="5"/>
  <c r="ML389" i="5"/>
  <c r="MC389" i="5"/>
  <c r="LT389" i="5"/>
  <c r="LK389" i="5"/>
  <c r="LB389" i="5"/>
  <c r="KS389" i="5"/>
  <c r="KJ389" i="5"/>
  <c r="KA389" i="5"/>
  <c r="JR389" i="5"/>
  <c r="JI389" i="5"/>
  <c r="IZ389" i="5"/>
  <c r="IQ389" i="5"/>
  <c r="IH389" i="5"/>
  <c r="HY389" i="5"/>
  <c r="HP389" i="5"/>
  <c r="HG389" i="5"/>
  <c r="GX389" i="5"/>
  <c r="GO389" i="5"/>
  <c r="GF389" i="5"/>
  <c r="FW389" i="5"/>
  <c r="FN389" i="5"/>
  <c r="FE389" i="5"/>
  <c r="EV389" i="5"/>
  <c r="EM389" i="5"/>
  <c r="ED389" i="5"/>
  <c r="DU389" i="5"/>
  <c r="DL389" i="5"/>
  <c r="DC389" i="5"/>
  <c r="CT389" i="5"/>
  <c r="CK389" i="5"/>
  <c r="CB389" i="5"/>
  <c r="BS389" i="5"/>
  <c r="BJ389" i="5"/>
  <c r="BA389" i="5"/>
  <c r="AR389" i="5"/>
  <c r="AI389" i="5"/>
  <c r="Z389" i="5"/>
  <c r="OW388" i="5"/>
  <c r="ON388" i="5"/>
  <c r="OE388" i="5"/>
  <c r="NV388" i="5"/>
  <c r="NM388" i="5"/>
  <c r="ND388" i="5"/>
  <c r="MU388" i="5"/>
  <c r="ML388" i="5"/>
  <c r="MC388" i="5"/>
  <c r="LT388" i="5"/>
  <c r="LK388" i="5"/>
  <c r="LB388" i="5"/>
  <c r="KS388" i="5"/>
  <c r="KJ388" i="5"/>
  <c r="KA388" i="5"/>
  <c r="JR388" i="5"/>
  <c r="JI388" i="5"/>
  <c r="IZ388" i="5"/>
  <c r="IQ388" i="5"/>
  <c r="IH388" i="5"/>
  <c r="HY388" i="5"/>
  <c r="HP388" i="5"/>
  <c r="HG388" i="5"/>
  <c r="GX388" i="5"/>
  <c r="GO388" i="5"/>
  <c r="GF388" i="5"/>
  <c r="FW388" i="5"/>
  <c r="FN388" i="5"/>
  <c r="FE388" i="5"/>
  <c r="EV388" i="5"/>
  <c r="EM388" i="5"/>
  <c r="ED388" i="5"/>
  <c r="DU388" i="5"/>
  <c r="DL388" i="5"/>
  <c r="DC388" i="5"/>
  <c r="CT388" i="5"/>
  <c r="CK388" i="5"/>
  <c r="CB388" i="5"/>
  <c r="BS388" i="5"/>
  <c r="BJ388" i="5"/>
  <c r="BA388" i="5"/>
  <c r="AR388" i="5"/>
  <c r="AI388" i="5"/>
  <c r="Z388" i="5"/>
  <c r="OW387" i="5"/>
  <c r="ON387" i="5"/>
  <c r="OE387" i="5"/>
  <c r="NV387" i="5"/>
  <c r="NM387" i="5"/>
  <c r="ND387" i="5"/>
  <c r="MU387" i="5"/>
  <c r="ML387" i="5"/>
  <c r="MC387" i="5"/>
  <c r="LT387" i="5"/>
  <c r="LK387" i="5"/>
  <c r="LB387" i="5"/>
  <c r="KS387" i="5"/>
  <c r="KJ387" i="5"/>
  <c r="KA387" i="5"/>
  <c r="JR387" i="5"/>
  <c r="JI387" i="5"/>
  <c r="IZ387" i="5"/>
  <c r="IQ387" i="5"/>
  <c r="IH387" i="5"/>
  <c r="HY387" i="5"/>
  <c r="HP387" i="5"/>
  <c r="HG387" i="5"/>
  <c r="GX387" i="5"/>
  <c r="GO387" i="5"/>
  <c r="GF387" i="5"/>
  <c r="FW387" i="5"/>
  <c r="FN387" i="5"/>
  <c r="FE387" i="5"/>
  <c r="EV387" i="5"/>
  <c r="EM387" i="5"/>
  <c r="ED387" i="5"/>
  <c r="DU387" i="5"/>
  <c r="DL387" i="5"/>
  <c r="DC387" i="5"/>
  <c r="CT387" i="5"/>
  <c r="CK387" i="5"/>
  <c r="CB387" i="5"/>
  <c r="BS387" i="5"/>
  <c r="BJ387" i="5"/>
  <c r="BA387" i="5"/>
  <c r="AR387" i="5"/>
  <c r="AI387" i="5"/>
  <c r="Z387" i="5"/>
  <c r="OW386" i="5"/>
  <c r="ON386" i="5"/>
  <c r="OE386" i="5"/>
  <c r="NV386" i="5"/>
  <c r="NM386" i="5"/>
  <c r="ND386" i="5"/>
  <c r="MU386" i="5"/>
  <c r="ML386" i="5"/>
  <c r="MC386" i="5"/>
  <c r="LT386" i="5"/>
  <c r="LK386" i="5"/>
  <c r="LB386" i="5"/>
  <c r="KS386" i="5"/>
  <c r="KJ386" i="5"/>
  <c r="KA386" i="5"/>
  <c r="JR386" i="5"/>
  <c r="JI386" i="5"/>
  <c r="IZ386" i="5"/>
  <c r="IQ386" i="5"/>
  <c r="IH386" i="5"/>
  <c r="HY386" i="5"/>
  <c r="HP386" i="5"/>
  <c r="HG386" i="5"/>
  <c r="GX386" i="5"/>
  <c r="GO386" i="5"/>
  <c r="GF386" i="5"/>
  <c r="FW386" i="5"/>
  <c r="FN386" i="5"/>
  <c r="FE386" i="5"/>
  <c r="EV386" i="5"/>
  <c r="EM386" i="5"/>
  <c r="ED386" i="5"/>
  <c r="DU386" i="5"/>
  <c r="DL386" i="5"/>
  <c r="DC386" i="5"/>
  <c r="CT386" i="5"/>
  <c r="CK386" i="5"/>
  <c r="CB386" i="5"/>
  <c r="BS386" i="5"/>
  <c r="BJ386" i="5"/>
  <c r="BA386" i="5"/>
  <c r="AR386" i="5"/>
  <c r="AI386" i="5"/>
  <c r="Z386" i="5"/>
  <c r="OW385" i="5"/>
  <c r="ON385" i="5"/>
  <c r="OE385" i="5"/>
  <c r="NV385" i="5"/>
  <c r="NM385" i="5"/>
  <c r="ND385" i="5"/>
  <c r="MU385" i="5"/>
  <c r="ML385" i="5"/>
  <c r="MC385" i="5"/>
  <c r="LT385" i="5"/>
  <c r="LK385" i="5"/>
  <c r="LB385" i="5"/>
  <c r="KS385" i="5"/>
  <c r="KJ385" i="5"/>
  <c r="KA385" i="5"/>
  <c r="JR385" i="5"/>
  <c r="JI385" i="5"/>
  <c r="IZ385" i="5"/>
  <c r="IQ385" i="5"/>
  <c r="IH385" i="5"/>
  <c r="HY385" i="5"/>
  <c r="HP385" i="5"/>
  <c r="HG385" i="5"/>
  <c r="GX385" i="5"/>
  <c r="GO385" i="5"/>
  <c r="GF385" i="5"/>
  <c r="FW385" i="5"/>
  <c r="FN385" i="5"/>
  <c r="FE385" i="5"/>
  <c r="EV385" i="5"/>
  <c r="EM385" i="5"/>
  <c r="ED385" i="5"/>
  <c r="DU385" i="5"/>
  <c r="DL385" i="5"/>
  <c r="DC385" i="5"/>
  <c r="CT385" i="5"/>
  <c r="CK385" i="5"/>
  <c r="CB385" i="5"/>
  <c r="BS385" i="5"/>
  <c r="BJ385" i="5"/>
  <c r="BA385" i="5"/>
  <c r="AR385" i="5"/>
  <c r="AI385" i="5"/>
  <c r="Z385" i="5"/>
  <c r="OW377" i="5"/>
  <c r="ON377" i="5"/>
  <c r="OE377" i="5"/>
  <c r="NV377" i="5"/>
  <c r="NM377" i="5"/>
  <c r="ND377" i="5"/>
  <c r="MU377" i="5"/>
  <c r="ML377" i="5"/>
  <c r="MC377" i="5"/>
  <c r="LT377" i="5"/>
  <c r="LK377" i="5"/>
  <c r="LB377" i="5"/>
  <c r="KS377" i="5"/>
  <c r="KJ377" i="5"/>
  <c r="KA377" i="5"/>
  <c r="JR377" i="5"/>
  <c r="JI377" i="5"/>
  <c r="IZ377" i="5"/>
  <c r="IQ377" i="5"/>
  <c r="IH377" i="5"/>
  <c r="HY377" i="5"/>
  <c r="HP377" i="5"/>
  <c r="HG377" i="5"/>
  <c r="GX377" i="5"/>
  <c r="GO377" i="5"/>
  <c r="GF377" i="5"/>
  <c r="FW377" i="5"/>
  <c r="FN377" i="5"/>
  <c r="FE377" i="5"/>
  <c r="EV377" i="5"/>
  <c r="EM377" i="5"/>
  <c r="ED377" i="5"/>
  <c r="DU377" i="5"/>
  <c r="DL377" i="5"/>
  <c r="DC377" i="5"/>
  <c r="CT377" i="5"/>
  <c r="CK377" i="5"/>
  <c r="CB377" i="5"/>
  <c r="BS377" i="5"/>
  <c r="BJ377" i="5"/>
  <c r="BA377" i="5"/>
  <c r="AR377" i="5"/>
  <c r="AI377" i="5"/>
  <c r="Z377" i="5"/>
  <c r="OW376" i="5"/>
  <c r="ON376" i="5"/>
  <c r="OE376" i="5"/>
  <c r="NV376" i="5"/>
  <c r="NM376" i="5"/>
  <c r="ND376" i="5"/>
  <c r="MU376" i="5"/>
  <c r="ML376" i="5"/>
  <c r="MC376" i="5"/>
  <c r="LT376" i="5"/>
  <c r="LK376" i="5"/>
  <c r="LB376" i="5"/>
  <c r="KS376" i="5"/>
  <c r="KJ376" i="5"/>
  <c r="KA376" i="5"/>
  <c r="JR376" i="5"/>
  <c r="JI376" i="5"/>
  <c r="IZ376" i="5"/>
  <c r="IQ376" i="5"/>
  <c r="IH376" i="5"/>
  <c r="HY376" i="5"/>
  <c r="HP376" i="5"/>
  <c r="HG376" i="5"/>
  <c r="GX376" i="5"/>
  <c r="GO376" i="5"/>
  <c r="GF376" i="5"/>
  <c r="FW376" i="5"/>
  <c r="FN376" i="5"/>
  <c r="FE376" i="5"/>
  <c r="EV376" i="5"/>
  <c r="EM376" i="5"/>
  <c r="ED376" i="5"/>
  <c r="DU376" i="5"/>
  <c r="DL376" i="5"/>
  <c r="DC376" i="5"/>
  <c r="CT376" i="5"/>
  <c r="CK376" i="5"/>
  <c r="CB376" i="5"/>
  <c r="BS376" i="5"/>
  <c r="BJ376" i="5"/>
  <c r="BA376" i="5"/>
  <c r="AR376" i="5"/>
  <c r="AI376" i="5"/>
  <c r="Z376" i="5"/>
  <c r="OW375" i="5"/>
  <c r="ON375" i="5"/>
  <c r="OE375" i="5"/>
  <c r="NV375" i="5"/>
  <c r="NM375" i="5"/>
  <c r="ND375" i="5"/>
  <c r="MU375" i="5"/>
  <c r="ML375" i="5"/>
  <c r="MC375" i="5"/>
  <c r="LT375" i="5"/>
  <c r="LK375" i="5"/>
  <c r="LB375" i="5"/>
  <c r="KS375" i="5"/>
  <c r="KJ375" i="5"/>
  <c r="KA375" i="5"/>
  <c r="JR375" i="5"/>
  <c r="JI375" i="5"/>
  <c r="IZ375" i="5"/>
  <c r="IQ375" i="5"/>
  <c r="IH375" i="5"/>
  <c r="HY375" i="5"/>
  <c r="HP375" i="5"/>
  <c r="HG375" i="5"/>
  <c r="GX375" i="5"/>
  <c r="GO375" i="5"/>
  <c r="GF375" i="5"/>
  <c r="FW375" i="5"/>
  <c r="FN375" i="5"/>
  <c r="FE375" i="5"/>
  <c r="EV375" i="5"/>
  <c r="EM375" i="5"/>
  <c r="ED375" i="5"/>
  <c r="DU375" i="5"/>
  <c r="DL375" i="5"/>
  <c r="DC375" i="5"/>
  <c r="CT375" i="5"/>
  <c r="CK375" i="5"/>
  <c r="CB375" i="5"/>
  <c r="BS375" i="5"/>
  <c r="BJ375" i="5"/>
  <c r="BA375" i="5"/>
  <c r="AR375" i="5"/>
  <c r="AI375" i="5"/>
  <c r="Z375" i="5"/>
  <c r="OW374" i="5"/>
  <c r="ON374" i="5"/>
  <c r="OE374" i="5"/>
  <c r="NV374" i="5"/>
  <c r="NM374" i="5"/>
  <c r="ND374" i="5"/>
  <c r="MU374" i="5"/>
  <c r="ML374" i="5"/>
  <c r="MC374" i="5"/>
  <c r="LT374" i="5"/>
  <c r="LK374" i="5"/>
  <c r="LB374" i="5"/>
  <c r="KS374" i="5"/>
  <c r="KJ374" i="5"/>
  <c r="KA374" i="5"/>
  <c r="JR374" i="5"/>
  <c r="JI374" i="5"/>
  <c r="IZ374" i="5"/>
  <c r="IQ374" i="5"/>
  <c r="IH374" i="5"/>
  <c r="HY374" i="5"/>
  <c r="HP374" i="5"/>
  <c r="HG374" i="5"/>
  <c r="GX374" i="5"/>
  <c r="GO374" i="5"/>
  <c r="GF374" i="5"/>
  <c r="FW374" i="5"/>
  <c r="FN374" i="5"/>
  <c r="FE374" i="5"/>
  <c r="EV374" i="5"/>
  <c r="EM374" i="5"/>
  <c r="ED374" i="5"/>
  <c r="DU374" i="5"/>
  <c r="DL374" i="5"/>
  <c r="DC374" i="5"/>
  <c r="CT374" i="5"/>
  <c r="CK374" i="5"/>
  <c r="CB374" i="5"/>
  <c r="BS374" i="5"/>
  <c r="BJ374" i="5"/>
  <c r="BA374" i="5"/>
  <c r="AR374" i="5"/>
  <c r="AI374" i="5"/>
  <c r="Z374" i="5"/>
  <c r="OW373" i="5"/>
  <c r="ON373" i="5"/>
  <c r="OE373" i="5"/>
  <c r="NM373" i="5"/>
  <c r="ND373" i="5"/>
  <c r="MU373" i="5"/>
  <c r="ML373" i="5"/>
  <c r="MC373" i="5"/>
  <c r="LT373" i="5"/>
  <c r="LK373" i="5"/>
  <c r="LB373" i="5"/>
  <c r="KA373" i="5"/>
  <c r="JR373" i="5"/>
  <c r="JI373" i="5"/>
  <c r="IZ373" i="5"/>
  <c r="IQ373" i="5"/>
  <c r="IH373" i="5"/>
  <c r="HY373" i="5"/>
  <c r="HP373" i="5"/>
  <c r="HG373" i="5"/>
  <c r="GO373" i="5"/>
  <c r="GF373" i="5"/>
  <c r="OW372" i="5"/>
  <c r="ON372" i="5"/>
  <c r="OE372" i="5"/>
  <c r="NM372" i="5"/>
  <c r="ND372" i="5"/>
  <c r="MU372" i="5"/>
  <c r="ML372" i="5"/>
  <c r="MC372" i="5"/>
  <c r="LT372" i="5"/>
  <c r="LK372" i="5"/>
  <c r="LB372" i="5"/>
  <c r="KA372" i="5"/>
  <c r="JR372" i="5"/>
  <c r="JI372" i="5"/>
  <c r="IZ372" i="5"/>
  <c r="IQ372" i="5"/>
  <c r="IH372" i="5"/>
  <c r="HY372" i="5"/>
  <c r="HP372" i="5"/>
  <c r="HG372" i="5"/>
  <c r="GF372" i="5"/>
  <c r="OW371" i="5"/>
  <c r="ON371" i="5"/>
  <c r="OE371" i="5"/>
  <c r="NM371" i="5"/>
  <c r="ND371" i="5"/>
  <c r="MU371" i="5"/>
  <c r="ML371" i="5"/>
  <c r="MC371" i="5"/>
  <c r="LT371" i="5"/>
  <c r="LK371" i="5"/>
  <c r="LB371" i="5"/>
  <c r="KA371" i="5"/>
  <c r="JR371" i="5"/>
  <c r="JI371" i="5"/>
  <c r="IZ371" i="5"/>
  <c r="IQ371" i="5"/>
  <c r="IH371" i="5"/>
  <c r="HY371" i="5"/>
  <c r="HP371" i="5"/>
  <c r="HG371" i="5"/>
  <c r="GF371" i="5"/>
  <c r="OW370" i="5"/>
  <c r="ON370" i="5"/>
  <c r="OE370" i="5"/>
  <c r="NM370" i="5"/>
  <c r="ND370" i="5"/>
  <c r="MU370" i="5"/>
  <c r="ML370" i="5"/>
  <c r="MC370" i="5"/>
  <c r="LT370" i="5"/>
  <c r="LK370" i="5"/>
  <c r="LB370" i="5"/>
  <c r="KA370" i="5"/>
  <c r="JR370" i="5"/>
  <c r="JI370" i="5"/>
  <c r="IZ370" i="5"/>
  <c r="IQ370" i="5"/>
  <c r="IH370" i="5"/>
  <c r="HY370" i="5"/>
  <c r="HP370" i="5"/>
  <c r="HG370" i="5"/>
  <c r="GF370" i="5"/>
  <c r="OW362" i="5"/>
  <c r="ON362" i="5"/>
  <c r="OE362" i="5"/>
  <c r="NV362" i="5"/>
  <c r="NM362" i="5"/>
  <c r="ND362" i="5"/>
  <c r="MU362" i="5"/>
  <c r="ML362" i="5"/>
  <c r="MC362" i="5"/>
  <c r="LT362" i="5"/>
  <c r="LK362" i="5"/>
  <c r="LB362" i="5"/>
  <c r="KS362" i="5"/>
  <c r="KJ362" i="5"/>
  <c r="KA362" i="5"/>
  <c r="JR362" i="5"/>
  <c r="JI362" i="5"/>
  <c r="IZ362" i="5"/>
  <c r="IQ362" i="5"/>
  <c r="IH362" i="5"/>
  <c r="HY362" i="5"/>
  <c r="HP362" i="5"/>
  <c r="HG362" i="5"/>
  <c r="GX362" i="5"/>
  <c r="GO362" i="5"/>
  <c r="GF362" i="5"/>
  <c r="FW362" i="5"/>
  <c r="FN362" i="5"/>
  <c r="FE362" i="5"/>
  <c r="EV362" i="5"/>
  <c r="EM362" i="5"/>
  <c r="ED362" i="5"/>
  <c r="DU362" i="5"/>
  <c r="DL362" i="5"/>
  <c r="DC362" i="5"/>
  <c r="CT362" i="5"/>
  <c r="CK362" i="5"/>
  <c r="CB362" i="5"/>
  <c r="BS362" i="5"/>
  <c r="BJ362" i="5"/>
  <c r="BA362" i="5"/>
  <c r="AR362" i="5"/>
  <c r="AI362" i="5"/>
  <c r="Z362" i="5"/>
  <c r="OW361" i="5"/>
  <c r="ON361" i="5"/>
  <c r="OE361" i="5"/>
  <c r="NV361" i="5"/>
  <c r="NM361" i="5"/>
  <c r="ND361" i="5"/>
  <c r="MU361" i="5"/>
  <c r="ML361" i="5"/>
  <c r="MC361" i="5"/>
  <c r="LT361" i="5"/>
  <c r="LK361" i="5"/>
  <c r="LB361" i="5"/>
  <c r="KS361" i="5"/>
  <c r="KJ361" i="5"/>
  <c r="KA361" i="5"/>
  <c r="JR361" i="5"/>
  <c r="JI361" i="5"/>
  <c r="IZ361" i="5"/>
  <c r="IQ361" i="5"/>
  <c r="IH361" i="5"/>
  <c r="HY361" i="5"/>
  <c r="HP361" i="5"/>
  <c r="HG361" i="5"/>
  <c r="GX361" i="5"/>
  <c r="GO361" i="5"/>
  <c r="GF361" i="5"/>
  <c r="FW361" i="5"/>
  <c r="FN361" i="5"/>
  <c r="FE361" i="5"/>
  <c r="EV361" i="5"/>
  <c r="EM361" i="5"/>
  <c r="ED361" i="5"/>
  <c r="DU361" i="5"/>
  <c r="DL361" i="5"/>
  <c r="DC361" i="5"/>
  <c r="CT361" i="5"/>
  <c r="CK361" i="5"/>
  <c r="CB361" i="5"/>
  <c r="BS361" i="5"/>
  <c r="BJ361" i="5"/>
  <c r="BA361" i="5"/>
  <c r="AR361" i="5"/>
  <c r="AI361" i="5"/>
  <c r="Z361" i="5"/>
  <c r="OW360" i="5"/>
  <c r="ON360" i="5"/>
  <c r="OE360" i="5"/>
  <c r="NV360" i="5"/>
  <c r="NM360" i="5"/>
  <c r="ND360" i="5"/>
  <c r="MU360" i="5"/>
  <c r="ML360" i="5"/>
  <c r="MC360" i="5"/>
  <c r="LT360" i="5"/>
  <c r="LK360" i="5"/>
  <c r="LB360" i="5"/>
  <c r="KS360" i="5"/>
  <c r="KJ360" i="5"/>
  <c r="KA360" i="5"/>
  <c r="JR360" i="5"/>
  <c r="JI360" i="5"/>
  <c r="IZ360" i="5"/>
  <c r="IQ360" i="5"/>
  <c r="IH360" i="5"/>
  <c r="HY360" i="5"/>
  <c r="HP360" i="5"/>
  <c r="HG360" i="5"/>
  <c r="GX360" i="5"/>
  <c r="GO360" i="5"/>
  <c r="GF360" i="5"/>
  <c r="FW360" i="5"/>
  <c r="FN360" i="5"/>
  <c r="FE360" i="5"/>
  <c r="EV360" i="5"/>
  <c r="EM360" i="5"/>
  <c r="ED360" i="5"/>
  <c r="DU360" i="5"/>
  <c r="DL360" i="5"/>
  <c r="DC360" i="5"/>
  <c r="CT360" i="5"/>
  <c r="CK360" i="5"/>
  <c r="CB360" i="5"/>
  <c r="BS360" i="5"/>
  <c r="BJ360" i="5"/>
  <c r="BA360" i="5"/>
  <c r="AR360" i="5"/>
  <c r="AI360" i="5"/>
  <c r="Z360" i="5"/>
  <c r="OW359" i="5"/>
  <c r="ON359" i="5"/>
  <c r="OE359" i="5"/>
  <c r="NV359" i="5"/>
  <c r="NM359" i="5"/>
  <c r="ND359" i="5"/>
  <c r="MU359" i="5"/>
  <c r="ML359" i="5"/>
  <c r="MC359" i="5"/>
  <c r="LT359" i="5"/>
  <c r="LK359" i="5"/>
  <c r="LB359" i="5"/>
  <c r="KS359" i="5"/>
  <c r="KJ359" i="5"/>
  <c r="KA359" i="5"/>
  <c r="JR359" i="5"/>
  <c r="JI359" i="5"/>
  <c r="IZ359" i="5"/>
  <c r="IQ359" i="5"/>
  <c r="IH359" i="5"/>
  <c r="HY359" i="5"/>
  <c r="HP359" i="5"/>
  <c r="HG359" i="5"/>
  <c r="GX359" i="5"/>
  <c r="GO359" i="5"/>
  <c r="GF359" i="5"/>
  <c r="FW359" i="5"/>
  <c r="FN359" i="5"/>
  <c r="FE359" i="5"/>
  <c r="EV359" i="5"/>
  <c r="EM359" i="5"/>
  <c r="ED359" i="5"/>
  <c r="DU359" i="5"/>
  <c r="DL359" i="5"/>
  <c r="DC359" i="5"/>
  <c r="CT359" i="5"/>
  <c r="CK359" i="5"/>
  <c r="CB359" i="5"/>
  <c r="BS359" i="5"/>
  <c r="BJ359" i="5"/>
  <c r="BA359" i="5"/>
  <c r="AR359" i="5"/>
  <c r="AI359" i="5"/>
  <c r="Z359" i="5"/>
  <c r="OW358" i="5"/>
  <c r="ON358" i="5"/>
  <c r="OE358" i="5"/>
  <c r="NV358" i="5"/>
  <c r="NM358" i="5"/>
  <c r="ND358" i="5"/>
  <c r="MU358" i="5"/>
  <c r="ML358" i="5"/>
  <c r="MC358" i="5"/>
  <c r="LT358" i="5"/>
  <c r="LK358" i="5"/>
  <c r="LB358" i="5"/>
  <c r="KS358" i="5"/>
  <c r="KJ358" i="5"/>
  <c r="KA358" i="5"/>
  <c r="JR358" i="5"/>
  <c r="JI358" i="5"/>
  <c r="IZ358" i="5"/>
  <c r="IQ358" i="5"/>
  <c r="IH358" i="5"/>
  <c r="HY358" i="5"/>
  <c r="HP358" i="5"/>
  <c r="HG358" i="5"/>
  <c r="GX358" i="5"/>
  <c r="GO358" i="5"/>
  <c r="GF358" i="5"/>
  <c r="FW358" i="5"/>
  <c r="FN358" i="5"/>
  <c r="FE358" i="5"/>
  <c r="EV358" i="5"/>
  <c r="EM358" i="5"/>
  <c r="ED358" i="5"/>
  <c r="DU358" i="5"/>
  <c r="DL358" i="5"/>
  <c r="DC358" i="5"/>
  <c r="CT358" i="5"/>
  <c r="CK358" i="5"/>
  <c r="CB358" i="5"/>
  <c r="BS358" i="5"/>
  <c r="BJ358" i="5"/>
  <c r="BA358" i="5"/>
  <c r="AR358" i="5"/>
  <c r="AI358" i="5"/>
  <c r="Z358" i="5"/>
  <c r="OW357" i="5"/>
  <c r="ON357" i="5"/>
  <c r="OE357" i="5"/>
  <c r="NV357" i="5"/>
  <c r="NM357" i="5"/>
  <c r="ND357" i="5"/>
  <c r="MU357" i="5"/>
  <c r="ML357" i="5"/>
  <c r="MC357" i="5"/>
  <c r="LT357" i="5"/>
  <c r="LK357" i="5"/>
  <c r="LB357" i="5"/>
  <c r="KS357" i="5"/>
  <c r="KJ357" i="5"/>
  <c r="KA357" i="5"/>
  <c r="JR357" i="5"/>
  <c r="JI357" i="5"/>
  <c r="IZ357" i="5"/>
  <c r="IQ357" i="5"/>
  <c r="IH357" i="5"/>
  <c r="HY357" i="5"/>
  <c r="HP357" i="5"/>
  <c r="HG357" i="5"/>
  <c r="GX357" i="5"/>
  <c r="GO357" i="5"/>
  <c r="GF357" i="5"/>
  <c r="FW357" i="5"/>
  <c r="FN357" i="5"/>
  <c r="FE357" i="5"/>
  <c r="EV357" i="5"/>
  <c r="EM357" i="5"/>
  <c r="ED357" i="5"/>
  <c r="DU357" i="5"/>
  <c r="DL357" i="5"/>
  <c r="DC357" i="5"/>
  <c r="CT357" i="5"/>
  <c r="CK357" i="5"/>
  <c r="CB357" i="5"/>
  <c r="BS357" i="5"/>
  <c r="BJ357" i="5"/>
  <c r="BA357" i="5"/>
  <c r="AR357" i="5"/>
  <c r="AI357" i="5"/>
  <c r="Z357" i="5"/>
  <c r="OW356" i="5"/>
  <c r="ON356" i="5"/>
  <c r="OE356" i="5"/>
  <c r="NV356" i="5"/>
  <c r="NM356" i="5"/>
  <c r="ND356" i="5"/>
  <c r="MU356" i="5"/>
  <c r="ML356" i="5"/>
  <c r="MC356" i="5"/>
  <c r="LT356" i="5"/>
  <c r="LK356" i="5"/>
  <c r="LB356" i="5"/>
  <c r="KS356" i="5"/>
  <c r="KJ356" i="5"/>
  <c r="KA356" i="5"/>
  <c r="JR356" i="5"/>
  <c r="JI356" i="5"/>
  <c r="IZ356" i="5"/>
  <c r="IQ356" i="5"/>
  <c r="IH356" i="5"/>
  <c r="HY356" i="5"/>
  <c r="HP356" i="5"/>
  <c r="HG356" i="5"/>
  <c r="GX356" i="5"/>
  <c r="GO356" i="5"/>
  <c r="GF356" i="5"/>
  <c r="FW356" i="5"/>
  <c r="FN356" i="5"/>
  <c r="FE356" i="5"/>
  <c r="EV356" i="5"/>
  <c r="EM356" i="5"/>
  <c r="ED356" i="5"/>
  <c r="DU356" i="5"/>
  <c r="DL356" i="5"/>
  <c r="DC356" i="5"/>
  <c r="CT356" i="5"/>
  <c r="CK356" i="5"/>
  <c r="CB356" i="5"/>
  <c r="BS356" i="5"/>
  <c r="BJ356" i="5"/>
  <c r="BA356" i="5"/>
  <c r="AR356" i="5"/>
  <c r="AI356" i="5"/>
  <c r="Z356" i="5"/>
  <c r="OW355" i="5"/>
  <c r="ON355" i="5"/>
  <c r="OE355" i="5"/>
  <c r="NV355" i="5"/>
  <c r="NM355" i="5"/>
  <c r="ND355" i="5"/>
  <c r="MU355" i="5"/>
  <c r="ML355" i="5"/>
  <c r="MC355" i="5"/>
  <c r="LT355" i="5"/>
  <c r="LK355" i="5"/>
  <c r="LB355" i="5"/>
  <c r="KS355" i="5"/>
  <c r="KJ355" i="5"/>
  <c r="KA355" i="5"/>
  <c r="JR355" i="5"/>
  <c r="JI355" i="5"/>
  <c r="IZ355" i="5"/>
  <c r="IQ355" i="5"/>
  <c r="IH355" i="5"/>
  <c r="HY355" i="5"/>
  <c r="HP355" i="5"/>
  <c r="HG355" i="5"/>
  <c r="GX355" i="5"/>
  <c r="GO355" i="5"/>
  <c r="GF355" i="5"/>
  <c r="FW355" i="5"/>
  <c r="FN355" i="5"/>
  <c r="FE355" i="5"/>
  <c r="EV355" i="5"/>
  <c r="EM355" i="5"/>
  <c r="ED355" i="5"/>
  <c r="DU355" i="5"/>
  <c r="DL355" i="5"/>
  <c r="DC355" i="5"/>
  <c r="CT355" i="5"/>
  <c r="CK355" i="5"/>
  <c r="CB355" i="5"/>
  <c r="BS355" i="5"/>
  <c r="BJ355" i="5"/>
  <c r="BA355" i="5"/>
  <c r="AR355" i="5"/>
  <c r="AI355" i="5"/>
  <c r="Z355" i="5"/>
  <c r="OW347" i="5"/>
  <c r="ON347" i="5"/>
  <c r="OE347" i="5"/>
  <c r="NV347" i="5"/>
  <c r="NM347" i="5"/>
  <c r="ND347" i="5"/>
  <c r="MU347" i="5"/>
  <c r="ML347" i="5"/>
  <c r="MC347" i="5"/>
  <c r="LT347" i="5"/>
  <c r="LK347" i="5"/>
  <c r="LB347" i="5"/>
  <c r="KS347" i="5"/>
  <c r="KJ347" i="5"/>
  <c r="KA347" i="5"/>
  <c r="JR347" i="5"/>
  <c r="JI347" i="5"/>
  <c r="IZ347" i="5"/>
  <c r="IQ347" i="5"/>
  <c r="IH347" i="5"/>
  <c r="HY347" i="5"/>
  <c r="HP347" i="5"/>
  <c r="HG347" i="5"/>
  <c r="GX347" i="5"/>
  <c r="GO347" i="5"/>
  <c r="GF347" i="5"/>
  <c r="FW347" i="5"/>
  <c r="FN347" i="5"/>
  <c r="FE347" i="5"/>
  <c r="EV347" i="5"/>
  <c r="EM347" i="5"/>
  <c r="ED347" i="5"/>
  <c r="DU347" i="5"/>
  <c r="DL347" i="5"/>
  <c r="DC347" i="5"/>
  <c r="CT347" i="5"/>
  <c r="CK347" i="5"/>
  <c r="CB347" i="5"/>
  <c r="BS347" i="5"/>
  <c r="BJ347" i="5"/>
  <c r="BA347" i="5"/>
  <c r="AR347" i="5"/>
  <c r="AI347" i="5"/>
  <c r="Z347" i="5"/>
  <c r="OW346" i="5"/>
  <c r="ON346" i="5"/>
  <c r="OE346" i="5"/>
  <c r="NV346" i="5"/>
  <c r="NM346" i="5"/>
  <c r="ND346" i="5"/>
  <c r="MU346" i="5"/>
  <c r="ML346" i="5"/>
  <c r="MC346" i="5"/>
  <c r="LT346" i="5"/>
  <c r="LK346" i="5"/>
  <c r="LB346" i="5"/>
  <c r="KS346" i="5"/>
  <c r="KJ346" i="5"/>
  <c r="KA346" i="5"/>
  <c r="JR346" i="5"/>
  <c r="JI346" i="5"/>
  <c r="IZ346" i="5"/>
  <c r="IQ346" i="5"/>
  <c r="IH346" i="5"/>
  <c r="HY346" i="5"/>
  <c r="HP346" i="5"/>
  <c r="HG346" i="5"/>
  <c r="GX346" i="5"/>
  <c r="GO346" i="5"/>
  <c r="GF346" i="5"/>
  <c r="FW346" i="5"/>
  <c r="FN346" i="5"/>
  <c r="FE346" i="5"/>
  <c r="EV346" i="5"/>
  <c r="EM346" i="5"/>
  <c r="ED346" i="5"/>
  <c r="DU346" i="5"/>
  <c r="DL346" i="5"/>
  <c r="DC346" i="5"/>
  <c r="CT346" i="5"/>
  <c r="CK346" i="5"/>
  <c r="CB346" i="5"/>
  <c r="BS346" i="5"/>
  <c r="BJ346" i="5"/>
  <c r="BA346" i="5"/>
  <c r="AR346" i="5"/>
  <c r="AI346" i="5"/>
  <c r="Z346" i="5"/>
  <c r="OW345" i="5"/>
  <c r="ON345" i="5"/>
  <c r="OE345" i="5"/>
  <c r="NV345" i="5"/>
  <c r="NM345" i="5"/>
  <c r="ND345" i="5"/>
  <c r="MU345" i="5"/>
  <c r="ML345" i="5"/>
  <c r="MC345" i="5"/>
  <c r="LT345" i="5"/>
  <c r="LK345" i="5"/>
  <c r="LB345" i="5"/>
  <c r="KS345" i="5"/>
  <c r="KJ345" i="5"/>
  <c r="KA345" i="5"/>
  <c r="JR345" i="5"/>
  <c r="JI345" i="5"/>
  <c r="IZ345" i="5"/>
  <c r="IQ345" i="5"/>
  <c r="IH345" i="5"/>
  <c r="HY345" i="5"/>
  <c r="HP345" i="5"/>
  <c r="HG345" i="5"/>
  <c r="GX345" i="5"/>
  <c r="GO345" i="5"/>
  <c r="GF345" i="5"/>
  <c r="FW345" i="5"/>
  <c r="FN345" i="5"/>
  <c r="FE345" i="5"/>
  <c r="EV345" i="5"/>
  <c r="EM345" i="5"/>
  <c r="ED345" i="5"/>
  <c r="DU345" i="5"/>
  <c r="DL345" i="5"/>
  <c r="DC345" i="5"/>
  <c r="CT345" i="5"/>
  <c r="CK345" i="5"/>
  <c r="CB345" i="5"/>
  <c r="BS345" i="5"/>
  <c r="BJ345" i="5"/>
  <c r="BA345" i="5"/>
  <c r="AR345" i="5"/>
  <c r="AI345" i="5"/>
  <c r="Z345" i="5"/>
  <c r="OW344" i="5"/>
  <c r="ON344" i="5"/>
  <c r="OE344" i="5"/>
  <c r="NV344" i="5"/>
  <c r="NM344" i="5"/>
  <c r="ND344" i="5"/>
  <c r="MU344" i="5"/>
  <c r="ML344" i="5"/>
  <c r="MC344" i="5"/>
  <c r="LT344" i="5"/>
  <c r="LK344" i="5"/>
  <c r="LB344" i="5"/>
  <c r="KS344" i="5"/>
  <c r="KJ344" i="5"/>
  <c r="KA344" i="5"/>
  <c r="JR344" i="5"/>
  <c r="JI344" i="5"/>
  <c r="IZ344" i="5"/>
  <c r="IQ344" i="5"/>
  <c r="IH344" i="5"/>
  <c r="HY344" i="5"/>
  <c r="HP344" i="5"/>
  <c r="HG344" i="5"/>
  <c r="GX344" i="5"/>
  <c r="GO344" i="5"/>
  <c r="GF344" i="5"/>
  <c r="FW344" i="5"/>
  <c r="FN344" i="5"/>
  <c r="FE344" i="5"/>
  <c r="EV344" i="5"/>
  <c r="EM344" i="5"/>
  <c r="ED344" i="5"/>
  <c r="DU344" i="5"/>
  <c r="DL344" i="5"/>
  <c r="DC344" i="5"/>
  <c r="CT344" i="5"/>
  <c r="CK344" i="5"/>
  <c r="CB344" i="5"/>
  <c r="BS344" i="5"/>
  <c r="BJ344" i="5"/>
  <c r="BA344" i="5"/>
  <c r="AR344" i="5"/>
  <c r="AI344" i="5"/>
  <c r="Z344" i="5"/>
  <c r="OW343" i="5"/>
  <c r="ON343" i="5"/>
  <c r="OE343" i="5"/>
  <c r="NV343" i="5"/>
  <c r="NM343" i="5"/>
  <c r="ND343" i="5"/>
  <c r="MU343" i="5"/>
  <c r="ML343" i="5"/>
  <c r="MC343" i="5"/>
  <c r="LT343" i="5"/>
  <c r="LK343" i="5"/>
  <c r="LB343" i="5"/>
  <c r="KS343" i="5"/>
  <c r="KJ343" i="5"/>
  <c r="KA343" i="5"/>
  <c r="JR343" i="5"/>
  <c r="JI343" i="5"/>
  <c r="IZ343" i="5"/>
  <c r="IQ343" i="5"/>
  <c r="IH343" i="5"/>
  <c r="HY343" i="5"/>
  <c r="HP343" i="5"/>
  <c r="HG343" i="5"/>
  <c r="GX343" i="5"/>
  <c r="GO343" i="5"/>
  <c r="GF343" i="5"/>
  <c r="FW343" i="5"/>
  <c r="FN343" i="5"/>
  <c r="FE343" i="5"/>
  <c r="EV343" i="5"/>
  <c r="EM343" i="5"/>
  <c r="ED343" i="5"/>
  <c r="DU343" i="5"/>
  <c r="DL343" i="5"/>
  <c r="DC343" i="5"/>
  <c r="CT343" i="5"/>
  <c r="CK343" i="5"/>
  <c r="CB343" i="5"/>
  <c r="BS343" i="5"/>
  <c r="BJ343" i="5"/>
  <c r="BA343" i="5"/>
  <c r="AR343" i="5"/>
  <c r="AI343" i="5"/>
  <c r="Z343" i="5"/>
  <c r="OW342" i="5"/>
  <c r="ON342" i="5"/>
  <c r="OE342" i="5"/>
  <c r="NV342" i="5"/>
  <c r="NM342" i="5"/>
  <c r="ND342" i="5"/>
  <c r="MU342" i="5"/>
  <c r="ML342" i="5"/>
  <c r="MC342" i="5"/>
  <c r="LT342" i="5"/>
  <c r="LK342" i="5"/>
  <c r="LB342" i="5"/>
  <c r="KS342" i="5"/>
  <c r="KJ342" i="5"/>
  <c r="KA342" i="5"/>
  <c r="JR342" i="5"/>
  <c r="JI342" i="5"/>
  <c r="IZ342" i="5"/>
  <c r="IQ342" i="5"/>
  <c r="IH342" i="5"/>
  <c r="HY342" i="5"/>
  <c r="HP342" i="5"/>
  <c r="HG342" i="5"/>
  <c r="GX342" i="5"/>
  <c r="GO342" i="5"/>
  <c r="GF342" i="5"/>
  <c r="FW342" i="5"/>
  <c r="FN342" i="5"/>
  <c r="FE342" i="5"/>
  <c r="EV342" i="5"/>
  <c r="EM342" i="5"/>
  <c r="ED342" i="5"/>
  <c r="DU342" i="5"/>
  <c r="DL342" i="5"/>
  <c r="DC342" i="5"/>
  <c r="CT342" i="5"/>
  <c r="CK342" i="5"/>
  <c r="CB342" i="5"/>
  <c r="BS342" i="5"/>
  <c r="BJ342" i="5"/>
  <c r="BA342" i="5"/>
  <c r="AR342" i="5"/>
  <c r="AI342" i="5"/>
  <c r="Z342" i="5"/>
  <c r="OW341" i="5"/>
  <c r="ON341" i="5"/>
  <c r="OE341" i="5"/>
  <c r="NV341" i="5"/>
  <c r="NM341" i="5"/>
  <c r="ND341" i="5"/>
  <c r="MU341" i="5"/>
  <c r="ML341" i="5"/>
  <c r="MC341" i="5"/>
  <c r="LT341" i="5"/>
  <c r="LK341" i="5"/>
  <c r="LB341" i="5"/>
  <c r="KS341" i="5"/>
  <c r="KJ341" i="5"/>
  <c r="KA341" i="5"/>
  <c r="JR341" i="5"/>
  <c r="JI341" i="5"/>
  <c r="IZ341" i="5"/>
  <c r="IQ341" i="5"/>
  <c r="IH341" i="5"/>
  <c r="HY341" i="5"/>
  <c r="HP341" i="5"/>
  <c r="HG341" i="5"/>
  <c r="GX341" i="5"/>
  <c r="GO341" i="5"/>
  <c r="GF341" i="5"/>
  <c r="FW341" i="5"/>
  <c r="FN341" i="5"/>
  <c r="FE341" i="5"/>
  <c r="EV341" i="5"/>
  <c r="EM341" i="5"/>
  <c r="ED341" i="5"/>
  <c r="DU341" i="5"/>
  <c r="DL341" i="5"/>
  <c r="DC341" i="5"/>
  <c r="CT341" i="5"/>
  <c r="CK341" i="5"/>
  <c r="CB341" i="5"/>
  <c r="BS341" i="5"/>
  <c r="BJ341" i="5"/>
  <c r="BA341" i="5"/>
  <c r="AR341" i="5"/>
  <c r="AI341" i="5"/>
  <c r="Z341" i="5"/>
  <c r="OW340" i="5"/>
  <c r="ON340" i="5"/>
  <c r="OE340" i="5"/>
  <c r="NV340" i="5"/>
  <c r="NM340" i="5"/>
  <c r="ND340" i="5"/>
  <c r="MU340" i="5"/>
  <c r="ML340" i="5"/>
  <c r="MC340" i="5"/>
  <c r="LT340" i="5"/>
  <c r="LK340" i="5"/>
  <c r="LB340" i="5"/>
  <c r="KS340" i="5"/>
  <c r="KJ340" i="5"/>
  <c r="KA340" i="5"/>
  <c r="JR340" i="5"/>
  <c r="JI340" i="5"/>
  <c r="IZ340" i="5"/>
  <c r="IQ340" i="5"/>
  <c r="IH340" i="5"/>
  <c r="HY340" i="5"/>
  <c r="HP340" i="5"/>
  <c r="HG340" i="5"/>
  <c r="GX340" i="5"/>
  <c r="GO340" i="5"/>
  <c r="GF340" i="5"/>
  <c r="FW340" i="5"/>
  <c r="FN340" i="5"/>
  <c r="FE340" i="5"/>
  <c r="EV340" i="5"/>
  <c r="EM340" i="5"/>
  <c r="ED340" i="5"/>
  <c r="DU340" i="5"/>
  <c r="DL340" i="5"/>
  <c r="DC340" i="5"/>
  <c r="CT340" i="5"/>
  <c r="CK340" i="5"/>
  <c r="CB340" i="5"/>
  <c r="BS340" i="5"/>
  <c r="BJ340" i="5"/>
  <c r="BA340" i="5"/>
  <c r="AR340" i="5"/>
  <c r="AI340" i="5"/>
  <c r="Z340" i="5"/>
  <c r="ND272" i="5"/>
  <c r="HG272" i="5"/>
  <c r="GO272" i="5"/>
  <c r="GF272" i="5"/>
  <c r="ND271" i="5"/>
  <c r="HG271" i="5"/>
  <c r="GO271" i="5"/>
  <c r="GF271" i="5"/>
  <c r="ND270" i="5"/>
  <c r="HG270" i="5"/>
  <c r="GO270" i="5"/>
  <c r="GF270" i="5"/>
  <c r="ND269" i="5"/>
  <c r="HG269" i="5"/>
  <c r="GO269" i="5"/>
  <c r="GF269" i="5"/>
  <c r="ND268" i="5"/>
  <c r="HG268" i="5"/>
  <c r="GO268" i="5"/>
  <c r="GF268" i="5"/>
  <c r="NV267" i="5"/>
  <c r="ND267" i="5"/>
  <c r="HG267" i="5"/>
  <c r="GX267" i="5"/>
  <c r="GO267" i="5"/>
  <c r="GF267" i="5"/>
  <c r="NV266" i="5"/>
  <c r="ND266" i="5"/>
  <c r="HG266" i="5"/>
  <c r="GX266" i="5"/>
  <c r="GO266" i="5"/>
  <c r="GF266" i="5"/>
  <c r="NV265" i="5"/>
  <c r="ND265" i="5"/>
  <c r="HG265" i="5"/>
  <c r="GX265" i="5"/>
  <c r="GO265" i="5"/>
  <c r="GF265" i="5"/>
  <c r="OW138" i="5"/>
  <c r="ON138" i="5"/>
  <c r="OE138" i="5"/>
  <c r="NV138" i="5"/>
  <c r="NM138" i="5"/>
  <c r="ND138" i="5"/>
  <c r="MU138" i="5"/>
  <c r="ML138" i="5"/>
  <c r="MC138" i="5"/>
  <c r="LT138" i="5"/>
  <c r="LK138" i="5"/>
  <c r="LB138" i="5"/>
  <c r="KS138" i="5"/>
  <c r="KJ138" i="5"/>
  <c r="KA138" i="5"/>
  <c r="JR138" i="5"/>
  <c r="JI138" i="5"/>
  <c r="IZ138" i="5"/>
  <c r="IQ138" i="5"/>
  <c r="IH138" i="5"/>
  <c r="HY138" i="5"/>
  <c r="HP138" i="5"/>
  <c r="HG138" i="5"/>
  <c r="GX138" i="5"/>
  <c r="GO138" i="5"/>
  <c r="GF138" i="5"/>
  <c r="FW138" i="5"/>
  <c r="FN138" i="5"/>
  <c r="FE138" i="5"/>
  <c r="EV138" i="5"/>
  <c r="EM138" i="5"/>
  <c r="ED138" i="5"/>
  <c r="DU138" i="5"/>
  <c r="DL138" i="5"/>
  <c r="DC138" i="5"/>
  <c r="CT138" i="5"/>
  <c r="CK138" i="5"/>
  <c r="CB138" i="5"/>
  <c r="BS138" i="5"/>
  <c r="BJ138" i="5"/>
  <c r="BA138" i="5"/>
  <c r="AR138" i="5"/>
  <c r="AI138" i="5"/>
  <c r="Z138" i="5"/>
  <c r="OW137" i="5"/>
  <c r="ON137" i="5"/>
  <c r="OE137" i="5"/>
  <c r="NV137" i="5"/>
  <c r="NM137" i="5"/>
  <c r="ND137" i="5"/>
  <c r="MU137" i="5"/>
  <c r="ML137" i="5"/>
  <c r="MC137" i="5"/>
  <c r="LT137" i="5"/>
  <c r="LK137" i="5"/>
  <c r="LB137" i="5"/>
  <c r="KS137" i="5"/>
  <c r="KJ137" i="5"/>
  <c r="KA137" i="5"/>
  <c r="JR137" i="5"/>
  <c r="JI137" i="5"/>
  <c r="IZ137" i="5"/>
  <c r="IQ137" i="5"/>
  <c r="IH137" i="5"/>
  <c r="HY137" i="5"/>
  <c r="HP137" i="5"/>
  <c r="HG137" i="5"/>
  <c r="GX137" i="5"/>
  <c r="GO137" i="5"/>
  <c r="GF137" i="5"/>
  <c r="FW137" i="5"/>
  <c r="FN137" i="5"/>
  <c r="FE137" i="5"/>
  <c r="EV137" i="5"/>
  <c r="EM137" i="5"/>
  <c r="ED137" i="5"/>
  <c r="DU137" i="5"/>
  <c r="DL137" i="5"/>
  <c r="DC137" i="5"/>
  <c r="CT137" i="5"/>
  <c r="CK137" i="5"/>
  <c r="CB137" i="5"/>
  <c r="BS137" i="5"/>
  <c r="BJ137" i="5"/>
  <c r="BA137" i="5"/>
  <c r="AR137" i="5"/>
  <c r="AI137" i="5"/>
  <c r="Z137" i="5"/>
  <c r="OW136" i="5"/>
  <c r="ON136" i="5"/>
  <c r="OE136" i="5"/>
  <c r="NV136" i="5"/>
  <c r="NM136" i="5"/>
  <c r="ND136" i="5"/>
  <c r="MU136" i="5"/>
  <c r="ML136" i="5"/>
  <c r="MC136" i="5"/>
  <c r="LT136" i="5"/>
  <c r="LK136" i="5"/>
  <c r="LB136" i="5"/>
  <c r="KS136" i="5"/>
  <c r="KJ136" i="5"/>
  <c r="KA136" i="5"/>
  <c r="JR136" i="5"/>
  <c r="JI136" i="5"/>
  <c r="IZ136" i="5"/>
  <c r="IQ136" i="5"/>
  <c r="IH136" i="5"/>
  <c r="HY136" i="5"/>
  <c r="HP136" i="5"/>
  <c r="HG136" i="5"/>
  <c r="GX136" i="5"/>
  <c r="GO136" i="5"/>
  <c r="GF136" i="5"/>
  <c r="FW136" i="5"/>
  <c r="FN136" i="5"/>
  <c r="FE136" i="5"/>
  <c r="EV136" i="5"/>
  <c r="EM136" i="5"/>
  <c r="ED136" i="5"/>
  <c r="DU136" i="5"/>
  <c r="DL136" i="5"/>
  <c r="DC136" i="5"/>
  <c r="CT136" i="5"/>
  <c r="CK136" i="5"/>
  <c r="CB136" i="5"/>
  <c r="BS136" i="5"/>
  <c r="BJ136" i="5"/>
  <c r="BA136" i="5"/>
  <c r="AR136" i="5"/>
  <c r="AI136" i="5"/>
  <c r="Z136" i="5"/>
  <c r="OW135" i="5"/>
  <c r="ON135" i="5"/>
  <c r="OE135" i="5"/>
  <c r="NV135" i="5"/>
  <c r="NM135" i="5"/>
  <c r="ND135" i="5"/>
  <c r="MU135" i="5"/>
  <c r="ML135" i="5"/>
  <c r="MC135" i="5"/>
  <c r="LT135" i="5"/>
  <c r="LK135" i="5"/>
  <c r="LB135" i="5"/>
  <c r="KS135" i="5"/>
  <c r="KJ135" i="5"/>
  <c r="KA135" i="5"/>
  <c r="JR135" i="5"/>
  <c r="JI135" i="5"/>
  <c r="IZ135" i="5"/>
  <c r="IQ135" i="5"/>
  <c r="IH135" i="5"/>
  <c r="HY135" i="5"/>
  <c r="HP135" i="5"/>
  <c r="HG135" i="5"/>
  <c r="GX135" i="5"/>
  <c r="GO135" i="5"/>
  <c r="GF135" i="5"/>
  <c r="FW135" i="5"/>
  <c r="FN135" i="5"/>
  <c r="FE135" i="5"/>
  <c r="EV135" i="5"/>
  <c r="EM135" i="5"/>
  <c r="ED135" i="5"/>
  <c r="DU135" i="5"/>
  <c r="DL135" i="5"/>
  <c r="DC135" i="5"/>
  <c r="CT135" i="5"/>
  <c r="CK135" i="5"/>
  <c r="CB135" i="5"/>
  <c r="BS135" i="5"/>
  <c r="BJ135" i="5"/>
  <c r="BA135" i="5"/>
  <c r="AR135" i="5"/>
  <c r="AI135" i="5"/>
  <c r="Z135" i="5"/>
  <c r="OW134" i="5"/>
  <c r="ON134" i="5"/>
  <c r="OE134" i="5"/>
  <c r="NV134" i="5"/>
  <c r="NM134" i="5"/>
  <c r="ND134" i="5"/>
  <c r="MU134" i="5"/>
  <c r="ML134" i="5"/>
  <c r="MC134" i="5"/>
  <c r="LT134" i="5"/>
  <c r="LK134" i="5"/>
  <c r="LB134" i="5"/>
  <c r="KS134" i="5"/>
  <c r="KJ134" i="5"/>
  <c r="KA134" i="5"/>
  <c r="JR134" i="5"/>
  <c r="JI134" i="5"/>
  <c r="IZ134" i="5"/>
  <c r="IQ134" i="5"/>
  <c r="IH134" i="5"/>
  <c r="HY134" i="5"/>
  <c r="HP134" i="5"/>
  <c r="HG134" i="5"/>
  <c r="GX134" i="5"/>
  <c r="GO134" i="5"/>
  <c r="GF134" i="5"/>
  <c r="FW134" i="5"/>
  <c r="FN134" i="5"/>
  <c r="FE134" i="5"/>
  <c r="EV134" i="5"/>
  <c r="EM134" i="5"/>
  <c r="ED134" i="5"/>
  <c r="DU134" i="5"/>
  <c r="DL134" i="5"/>
  <c r="DC134" i="5"/>
  <c r="CT134" i="5"/>
  <c r="CK134" i="5"/>
  <c r="CB134" i="5"/>
  <c r="BS134" i="5"/>
  <c r="BJ134" i="5"/>
  <c r="BA134" i="5"/>
  <c r="AR134" i="5"/>
  <c r="AI134" i="5"/>
  <c r="Z134" i="5"/>
  <c r="OW133" i="5"/>
  <c r="ON133" i="5"/>
  <c r="OE133" i="5"/>
  <c r="NV133" i="5"/>
  <c r="NM133" i="5"/>
  <c r="ND133" i="5"/>
  <c r="MU133" i="5"/>
  <c r="ML133" i="5"/>
  <c r="MC133" i="5"/>
  <c r="LT133" i="5"/>
  <c r="LK133" i="5"/>
  <c r="LB133" i="5"/>
  <c r="KS133" i="5"/>
  <c r="KJ133" i="5"/>
  <c r="KA133" i="5"/>
  <c r="JR133" i="5"/>
  <c r="JI133" i="5"/>
  <c r="IZ133" i="5"/>
  <c r="IQ133" i="5"/>
  <c r="IH133" i="5"/>
  <c r="HY133" i="5"/>
  <c r="HP133" i="5"/>
  <c r="HG133" i="5"/>
  <c r="GX133" i="5"/>
  <c r="GO133" i="5"/>
  <c r="GF133" i="5"/>
  <c r="FW133" i="5"/>
  <c r="FN133" i="5"/>
  <c r="FE133" i="5"/>
  <c r="EV133" i="5"/>
  <c r="EM133" i="5"/>
  <c r="ED133" i="5"/>
  <c r="DU133" i="5"/>
  <c r="DL133" i="5"/>
  <c r="DC133" i="5"/>
  <c r="CT133" i="5"/>
  <c r="CK133" i="5"/>
  <c r="CB133" i="5"/>
  <c r="BS133" i="5"/>
  <c r="BJ133" i="5"/>
  <c r="BA133" i="5"/>
  <c r="AR133" i="5"/>
  <c r="AI133" i="5"/>
  <c r="Z133" i="5"/>
  <c r="OW132" i="5"/>
  <c r="ON132" i="5"/>
  <c r="OE132" i="5"/>
  <c r="NV132" i="5"/>
  <c r="NM132" i="5"/>
  <c r="ND132" i="5"/>
  <c r="MU132" i="5"/>
  <c r="ML132" i="5"/>
  <c r="MC132" i="5"/>
  <c r="LT132" i="5"/>
  <c r="LK132" i="5"/>
  <c r="LB132" i="5"/>
  <c r="KS132" i="5"/>
  <c r="KJ132" i="5"/>
  <c r="KA132" i="5"/>
  <c r="JR132" i="5"/>
  <c r="JI132" i="5"/>
  <c r="IZ132" i="5"/>
  <c r="IQ132" i="5"/>
  <c r="IH132" i="5"/>
  <c r="HY132" i="5"/>
  <c r="HP132" i="5"/>
  <c r="HG132" i="5"/>
  <c r="GX132" i="5"/>
  <c r="GO132" i="5"/>
  <c r="GF132" i="5"/>
  <c r="FW132" i="5"/>
  <c r="FN132" i="5"/>
  <c r="FE132" i="5"/>
  <c r="EV132" i="5"/>
  <c r="EM132" i="5"/>
  <c r="ED132" i="5"/>
  <c r="DU132" i="5"/>
  <c r="DL132" i="5"/>
  <c r="DC132" i="5"/>
  <c r="CT132" i="5"/>
  <c r="CK132" i="5"/>
  <c r="CB132" i="5"/>
  <c r="BS132" i="5"/>
  <c r="BJ132" i="5"/>
  <c r="BA132" i="5"/>
  <c r="AR132" i="5"/>
  <c r="AI132" i="5"/>
  <c r="Z132" i="5"/>
  <c r="OW131" i="5"/>
  <c r="ON131" i="5"/>
  <c r="OE131" i="5"/>
  <c r="NV131" i="5"/>
  <c r="NM131" i="5"/>
  <c r="ND131" i="5"/>
  <c r="MU131" i="5"/>
  <c r="ML131" i="5"/>
  <c r="MC131" i="5"/>
  <c r="LT131" i="5"/>
  <c r="LK131" i="5"/>
  <c r="LB131" i="5"/>
  <c r="KS131" i="5"/>
  <c r="KJ131" i="5"/>
  <c r="KA131" i="5"/>
  <c r="JR131" i="5"/>
  <c r="JI131" i="5"/>
  <c r="IZ131" i="5"/>
  <c r="IQ131" i="5"/>
  <c r="IH131" i="5"/>
  <c r="HY131" i="5"/>
  <c r="HP131" i="5"/>
  <c r="HG131" i="5"/>
  <c r="GX131" i="5"/>
  <c r="GO131" i="5"/>
  <c r="GF131" i="5"/>
  <c r="FW131" i="5"/>
  <c r="FN131" i="5"/>
  <c r="FE131" i="5"/>
  <c r="EV131" i="5"/>
  <c r="EM131" i="5"/>
  <c r="ED131" i="5"/>
  <c r="DU131" i="5"/>
  <c r="DL131" i="5"/>
  <c r="DC131" i="5"/>
  <c r="CT131" i="5"/>
  <c r="CK131" i="5"/>
  <c r="CB131" i="5"/>
  <c r="BS131" i="5"/>
  <c r="BJ131" i="5"/>
  <c r="BA131" i="5"/>
  <c r="AR131" i="5"/>
  <c r="AI131" i="5"/>
  <c r="Z131" i="5"/>
  <c r="OW108" i="5"/>
  <c r="ON108" i="5"/>
  <c r="OE108" i="5"/>
  <c r="NV108" i="5"/>
  <c r="NM108" i="5"/>
  <c r="ND108" i="5"/>
  <c r="MU108" i="5"/>
  <c r="ML108" i="5"/>
  <c r="MC108" i="5"/>
  <c r="LT108" i="5"/>
  <c r="LK108" i="5"/>
  <c r="LB108" i="5"/>
  <c r="KS108" i="5"/>
  <c r="KJ108" i="5"/>
  <c r="KA108" i="5"/>
  <c r="JR108" i="5"/>
  <c r="JI108" i="5"/>
  <c r="IZ108" i="5"/>
  <c r="IQ108" i="5"/>
  <c r="IH108" i="5"/>
  <c r="HY108" i="5"/>
  <c r="HP108" i="5"/>
  <c r="HG108" i="5"/>
  <c r="GX108" i="5"/>
  <c r="GO108" i="5"/>
  <c r="GF108" i="5"/>
  <c r="FW108" i="5"/>
  <c r="FN108" i="5"/>
  <c r="FE108" i="5"/>
  <c r="EV108" i="5"/>
  <c r="EM108" i="5"/>
  <c r="ED108" i="5"/>
  <c r="DU108" i="5"/>
  <c r="DL108" i="5"/>
  <c r="DC108" i="5"/>
  <c r="CT108" i="5"/>
  <c r="CK108" i="5"/>
  <c r="CB108" i="5"/>
  <c r="BS108" i="5"/>
  <c r="BJ108" i="5"/>
  <c r="BA108" i="5"/>
  <c r="AR108" i="5"/>
  <c r="AI108" i="5"/>
  <c r="Z108" i="5"/>
  <c r="OW107" i="5"/>
  <c r="ON107" i="5"/>
  <c r="OE107" i="5"/>
  <c r="NV107" i="5"/>
  <c r="NM107" i="5"/>
  <c r="ND107" i="5"/>
  <c r="MU107" i="5"/>
  <c r="ML107" i="5"/>
  <c r="MC107" i="5"/>
  <c r="LT107" i="5"/>
  <c r="LK107" i="5"/>
  <c r="LB107" i="5"/>
  <c r="KS107" i="5"/>
  <c r="KJ107" i="5"/>
  <c r="KA107" i="5"/>
  <c r="JR107" i="5"/>
  <c r="JI107" i="5"/>
  <c r="IZ107" i="5"/>
  <c r="IQ107" i="5"/>
  <c r="IH107" i="5"/>
  <c r="HY107" i="5"/>
  <c r="HP107" i="5"/>
  <c r="HG107" i="5"/>
  <c r="GX107" i="5"/>
  <c r="GO107" i="5"/>
  <c r="GF107" i="5"/>
  <c r="FW107" i="5"/>
  <c r="FN107" i="5"/>
  <c r="FE107" i="5"/>
  <c r="EV107" i="5"/>
  <c r="EM107" i="5"/>
  <c r="ED107" i="5"/>
  <c r="DU107" i="5"/>
  <c r="DL107" i="5"/>
  <c r="DC107" i="5"/>
  <c r="CT107" i="5"/>
  <c r="CK107" i="5"/>
  <c r="CB107" i="5"/>
  <c r="BS107" i="5"/>
  <c r="BJ107" i="5"/>
  <c r="BA107" i="5"/>
  <c r="AR107" i="5"/>
  <c r="AI107" i="5"/>
  <c r="Z107" i="5"/>
  <c r="OW106" i="5"/>
  <c r="ON106" i="5"/>
  <c r="OE106" i="5"/>
  <c r="NV106" i="5"/>
  <c r="NM106" i="5"/>
  <c r="ND106" i="5"/>
  <c r="MU106" i="5"/>
  <c r="ML106" i="5"/>
  <c r="MC106" i="5"/>
  <c r="LT106" i="5"/>
  <c r="LK106" i="5"/>
  <c r="LB106" i="5"/>
  <c r="KS106" i="5"/>
  <c r="KJ106" i="5"/>
  <c r="KA106" i="5"/>
  <c r="JR106" i="5"/>
  <c r="JI106" i="5"/>
  <c r="IZ106" i="5"/>
  <c r="IQ106" i="5"/>
  <c r="IH106" i="5"/>
  <c r="HY106" i="5"/>
  <c r="HP106" i="5"/>
  <c r="HG106" i="5"/>
  <c r="GX106" i="5"/>
  <c r="GO106" i="5"/>
  <c r="GF106" i="5"/>
  <c r="FW106" i="5"/>
  <c r="FN106" i="5"/>
  <c r="FE106" i="5"/>
  <c r="EV106" i="5"/>
  <c r="EM106" i="5"/>
  <c r="ED106" i="5"/>
  <c r="DU106" i="5"/>
  <c r="DL106" i="5"/>
  <c r="DC106" i="5"/>
  <c r="CT106" i="5"/>
  <c r="CK106" i="5"/>
  <c r="CB106" i="5"/>
  <c r="BS106" i="5"/>
  <c r="BJ106" i="5"/>
  <c r="BA106" i="5"/>
  <c r="AR106" i="5"/>
  <c r="AI106" i="5"/>
  <c r="Z106" i="5"/>
  <c r="OW105" i="5"/>
  <c r="ON105" i="5"/>
  <c r="OE105" i="5"/>
  <c r="NV105" i="5"/>
  <c r="NM105" i="5"/>
  <c r="ND105" i="5"/>
  <c r="MU105" i="5"/>
  <c r="ML105" i="5"/>
  <c r="MC105" i="5"/>
  <c r="LT105" i="5"/>
  <c r="LK105" i="5"/>
  <c r="LB105" i="5"/>
  <c r="KS105" i="5"/>
  <c r="KJ105" i="5"/>
  <c r="KA105" i="5"/>
  <c r="JR105" i="5"/>
  <c r="JI105" i="5"/>
  <c r="IZ105" i="5"/>
  <c r="IQ105" i="5"/>
  <c r="IH105" i="5"/>
  <c r="HY105" i="5"/>
  <c r="HP105" i="5"/>
  <c r="HG105" i="5"/>
  <c r="GX105" i="5"/>
  <c r="GO105" i="5"/>
  <c r="GF105" i="5"/>
  <c r="FW105" i="5"/>
  <c r="FN105" i="5"/>
  <c r="FE105" i="5"/>
  <c r="EV105" i="5"/>
  <c r="EM105" i="5"/>
  <c r="ED105" i="5"/>
  <c r="DU105" i="5"/>
  <c r="DL105" i="5"/>
  <c r="DC105" i="5"/>
  <c r="CT105" i="5"/>
  <c r="CK105" i="5"/>
  <c r="CB105" i="5"/>
  <c r="BS105" i="5"/>
  <c r="BJ105" i="5"/>
  <c r="BA105" i="5"/>
  <c r="AR105" i="5"/>
  <c r="AI105" i="5"/>
  <c r="Z105" i="5"/>
  <c r="OW104" i="5"/>
  <c r="ON104" i="5"/>
  <c r="OE104" i="5"/>
  <c r="NV104" i="5"/>
  <c r="NM104" i="5"/>
  <c r="ND104" i="5"/>
  <c r="MU104" i="5"/>
  <c r="ML104" i="5"/>
  <c r="MC104" i="5"/>
  <c r="LT104" i="5"/>
  <c r="LK104" i="5"/>
  <c r="LB104" i="5"/>
  <c r="KS104" i="5"/>
  <c r="KJ104" i="5"/>
  <c r="KA104" i="5"/>
  <c r="JR104" i="5"/>
  <c r="JI104" i="5"/>
  <c r="IZ104" i="5"/>
  <c r="IQ104" i="5"/>
  <c r="IH104" i="5"/>
  <c r="HY104" i="5"/>
  <c r="HP104" i="5"/>
  <c r="HG104" i="5"/>
  <c r="GX104" i="5"/>
  <c r="GO104" i="5"/>
  <c r="GF104" i="5"/>
  <c r="FW104" i="5"/>
  <c r="FN104" i="5"/>
  <c r="FE104" i="5"/>
  <c r="EV104" i="5"/>
  <c r="EM104" i="5"/>
  <c r="ED104" i="5"/>
  <c r="DU104" i="5"/>
  <c r="DL104" i="5"/>
  <c r="DC104" i="5"/>
  <c r="CT104" i="5"/>
  <c r="CK104" i="5"/>
  <c r="CB104" i="5"/>
  <c r="BS104" i="5"/>
  <c r="BJ104" i="5"/>
  <c r="BA104" i="5"/>
  <c r="AR104" i="5"/>
  <c r="AI104" i="5"/>
  <c r="Z104" i="5"/>
  <c r="OW103" i="5"/>
  <c r="ON103" i="5"/>
  <c r="OE103" i="5"/>
  <c r="NV103" i="5"/>
  <c r="NM103" i="5"/>
  <c r="ND103" i="5"/>
  <c r="MU103" i="5"/>
  <c r="ML103" i="5"/>
  <c r="MC103" i="5"/>
  <c r="LT103" i="5"/>
  <c r="LK103" i="5"/>
  <c r="LB103" i="5"/>
  <c r="KS103" i="5"/>
  <c r="KJ103" i="5"/>
  <c r="KA103" i="5"/>
  <c r="JR103" i="5"/>
  <c r="JI103" i="5"/>
  <c r="IZ103" i="5"/>
  <c r="IQ103" i="5"/>
  <c r="IH103" i="5"/>
  <c r="HY103" i="5"/>
  <c r="HP103" i="5"/>
  <c r="HG103" i="5"/>
  <c r="GX103" i="5"/>
  <c r="GO103" i="5"/>
  <c r="GF103" i="5"/>
  <c r="FW103" i="5"/>
  <c r="FN103" i="5"/>
  <c r="FE103" i="5"/>
  <c r="EV103" i="5"/>
  <c r="EM103" i="5"/>
  <c r="ED103" i="5"/>
  <c r="DU103" i="5"/>
  <c r="DL103" i="5"/>
  <c r="DC103" i="5"/>
  <c r="CT103" i="5"/>
  <c r="CK103" i="5"/>
  <c r="CB103" i="5"/>
  <c r="BS103" i="5"/>
  <c r="BJ103" i="5"/>
  <c r="BA103" i="5"/>
  <c r="AR103" i="5"/>
  <c r="AI103" i="5"/>
  <c r="Z103" i="5"/>
  <c r="OW102" i="5"/>
  <c r="ON102" i="5"/>
  <c r="OE102" i="5"/>
  <c r="NV102" i="5"/>
  <c r="NM102" i="5"/>
  <c r="ND102" i="5"/>
  <c r="MU102" i="5"/>
  <c r="ML102" i="5"/>
  <c r="MC102" i="5"/>
  <c r="LT102" i="5"/>
  <c r="LK102" i="5"/>
  <c r="LB102" i="5"/>
  <c r="KS102" i="5"/>
  <c r="KJ102" i="5"/>
  <c r="KA102" i="5"/>
  <c r="JR102" i="5"/>
  <c r="JI102" i="5"/>
  <c r="IZ102" i="5"/>
  <c r="IQ102" i="5"/>
  <c r="IH102" i="5"/>
  <c r="HY102" i="5"/>
  <c r="HP102" i="5"/>
  <c r="HG102" i="5"/>
  <c r="GX102" i="5"/>
  <c r="GO102" i="5"/>
  <c r="GF102" i="5"/>
  <c r="FW102" i="5"/>
  <c r="FN102" i="5"/>
  <c r="FE102" i="5"/>
  <c r="EV102" i="5"/>
  <c r="EM102" i="5"/>
  <c r="ED102" i="5"/>
  <c r="DU102" i="5"/>
  <c r="DL102" i="5"/>
  <c r="DC102" i="5"/>
  <c r="CT102" i="5"/>
  <c r="CK102" i="5"/>
  <c r="CB102" i="5"/>
  <c r="BS102" i="5"/>
  <c r="BJ102" i="5"/>
  <c r="BA102" i="5"/>
  <c r="AR102" i="5"/>
  <c r="AI102" i="5"/>
  <c r="Z102" i="5"/>
  <c r="OW101" i="5"/>
  <c r="ON101" i="5"/>
  <c r="OE101" i="5"/>
  <c r="NV101" i="5"/>
  <c r="NM101" i="5"/>
  <c r="ND101" i="5"/>
  <c r="MU101" i="5"/>
  <c r="ML101" i="5"/>
  <c r="MC101" i="5"/>
  <c r="LT101" i="5"/>
  <c r="LK101" i="5"/>
  <c r="LB101" i="5"/>
  <c r="KS101" i="5"/>
  <c r="KJ101" i="5"/>
  <c r="KA101" i="5"/>
  <c r="JR101" i="5"/>
  <c r="JI101" i="5"/>
  <c r="IZ101" i="5"/>
  <c r="IQ101" i="5"/>
  <c r="IH101" i="5"/>
  <c r="HY101" i="5"/>
  <c r="HP101" i="5"/>
  <c r="HG101" i="5"/>
  <c r="GX101" i="5"/>
  <c r="GO101" i="5"/>
  <c r="GF101" i="5"/>
  <c r="FW101" i="5"/>
  <c r="FN101" i="5"/>
  <c r="FE101" i="5"/>
  <c r="EV101" i="5"/>
  <c r="EM101" i="5"/>
  <c r="ED101" i="5"/>
  <c r="DU101" i="5"/>
  <c r="DL101" i="5"/>
  <c r="DC101" i="5"/>
  <c r="CT101" i="5"/>
  <c r="CK101" i="5"/>
  <c r="CB101" i="5"/>
  <c r="BS101" i="5"/>
  <c r="BJ101" i="5"/>
  <c r="BA101" i="5"/>
  <c r="AR101" i="5"/>
  <c r="AI101" i="5"/>
  <c r="Z101" i="5"/>
  <c r="ON78" i="5"/>
  <c r="OE78" i="5"/>
  <c r="NV78" i="5"/>
  <c r="NM78" i="5"/>
  <c r="ND78" i="5"/>
  <c r="MU78" i="5"/>
  <c r="ML78" i="5"/>
  <c r="MC78" i="5"/>
  <c r="LT78" i="5"/>
  <c r="LK78" i="5"/>
  <c r="LB78" i="5"/>
  <c r="KS78" i="5"/>
  <c r="KJ78" i="5"/>
  <c r="KA78" i="5"/>
  <c r="JR78" i="5"/>
  <c r="JI78" i="5"/>
  <c r="IZ78" i="5"/>
  <c r="IQ78" i="5"/>
  <c r="IH78" i="5"/>
  <c r="HY78" i="5"/>
  <c r="HP78" i="5"/>
  <c r="HG78" i="5"/>
  <c r="GX78" i="5"/>
  <c r="GO78" i="5"/>
  <c r="GF78" i="5"/>
  <c r="FW78" i="5"/>
  <c r="FN78" i="5"/>
  <c r="FE78" i="5"/>
  <c r="EV78" i="5"/>
  <c r="EM78" i="5"/>
  <c r="ED78" i="5"/>
  <c r="DU78" i="5"/>
  <c r="DL78" i="5"/>
  <c r="DC78" i="5"/>
  <c r="CT78" i="5"/>
  <c r="CK78" i="5"/>
  <c r="CB78" i="5"/>
  <c r="BS78" i="5"/>
  <c r="BJ78" i="5"/>
  <c r="BA78" i="5"/>
  <c r="AR78" i="5"/>
  <c r="AI78" i="5"/>
  <c r="Z78" i="5"/>
  <c r="Q78" i="5"/>
  <c r="ON77" i="5"/>
  <c r="OE77" i="5"/>
  <c r="NV77" i="5"/>
  <c r="NM77" i="5"/>
  <c r="ND77" i="5"/>
  <c r="MU77" i="5"/>
  <c r="ML77" i="5"/>
  <c r="MC77" i="5"/>
  <c r="LT77" i="5"/>
  <c r="LK77" i="5"/>
  <c r="LB77" i="5"/>
  <c r="KS77" i="5"/>
  <c r="KJ77" i="5"/>
  <c r="KA77" i="5"/>
  <c r="JR77" i="5"/>
  <c r="JI77" i="5"/>
  <c r="IZ77" i="5"/>
  <c r="IQ77" i="5"/>
  <c r="IH77" i="5"/>
  <c r="HY77" i="5"/>
  <c r="HP77" i="5"/>
  <c r="HG77" i="5"/>
  <c r="GX77" i="5"/>
  <c r="GO77" i="5"/>
  <c r="GF77" i="5"/>
  <c r="FW77" i="5"/>
  <c r="FN77" i="5"/>
  <c r="FE77" i="5"/>
  <c r="EV77" i="5"/>
  <c r="EM77" i="5"/>
  <c r="ED77" i="5"/>
  <c r="DU77" i="5"/>
  <c r="DL77" i="5"/>
  <c r="DC77" i="5"/>
  <c r="CT77" i="5"/>
  <c r="CK77" i="5"/>
  <c r="CB77" i="5"/>
  <c r="BS77" i="5"/>
  <c r="BJ77" i="5"/>
  <c r="BA77" i="5"/>
  <c r="AR77" i="5"/>
  <c r="AI77" i="5"/>
  <c r="Z77" i="5"/>
  <c r="Q77" i="5"/>
  <c r="ON76" i="5"/>
  <c r="OE76" i="5"/>
  <c r="NV76" i="5"/>
  <c r="NM76" i="5"/>
  <c r="ND76" i="5"/>
  <c r="MU76" i="5"/>
  <c r="ML76" i="5"/>
  <c r="MC76" i="5"/>
  <c r="LT76" i="5"/>
  <c r="LK76" i="5"/>
  <c r="LB76" i="5"/>
  <c r="KS76" i="5"/>
  <c r="KJ76" i="5"/>
  <c r="KA76" i="5"/>
  <c r="JR76" i="5"/>
  <c r="JI76" i="5"/>
  <c r="IZ76" i="5"/>
  <c r="IQ76" i="5"/>
  <c r="IH76" i="5"/>
  <c r="HY76" i="5"/>
  <c r="HP76" i="5"/>
  <c r="HG76" i="5"/>
  <c r="GX76" i="5"/>
  <c r="GO76" i="5"/>
  <c r="GF76" i="5"/>
  <c r="FW76" i="5"/>
  <c r="FN76" i="5"/>
  <c r="FE76" i="5"/>
  <c r="EV76" i="5"/>
  <c r="EM76" i="5"/>
  <c r="ED76" i="5"/>
  <c r="DU76" i="5"/>
  <c r="DL76" i="5"/>
  <c r="DC76" i="5"/>
  <c r="CT76" i="5"/>
  <c r="CK76" i="5"/>
  <c r="CB76" i="5"/>
  <c r="BS76" i="5"/>
  <c r="BJ76" i="5"/>
  <c r="BA76" i="5"/>
  <c r="AR76" i="5"/>
  <c r="AI76" i="5"/>
  <c r="Z76" i="5"/>
  <c r="Q76" i="5"/>
  <c r="ON75" i="5"/>
  <c r="OE75" i="5"/>
  <c r="NV75" i="5"/>
  <c r="NM75" i="5"/>
  <c r="ND75" i="5"/>
  <c r="MU75" i="5"/>
  <c r="ML75" i="5"/>
  <c r="MC75" i="5"/>
  <c r="LT75" i="5"/>
  <c r="LK75" i="5"/>
  <c r="LB75" i="5"/>
  <c r="KS75" i="5"/>
  <c r="KJ75" i="5"/>
  <c r="KA75" i="5"/>
  <c r="JR75" i="5"/>
  <c r="JI75" i="5"/>
  <c r="IZ75" i="5"/>
  <c r="IQ75" i="5"/>
  <c r="IH75" i="5"/>
  <c r="HY75" i="5"/>
  <c r="HP75" i="5"/>
  <c r="HG75" i="5"/>
  <c r="GX75" i="5"/>
  <c r="GO75" i="5"/>
  <c r="GF75" i="5"/>
  <c r="FW75" i="5"/>
  <c r="FN75" i="5"/>
  <c r="FE75" i="5"/>
  <c r="EV75" i="5"/>
  <c r="EM75" i="5"/>
  <c r="ED75" i="5"/>
  <c r="DU75" i="5"/>
  <c r="DL75" i="5"/>
  <c r="DC75" i="5"/>
  <c r="CT75" i="5"/>
  <c r="CK75" i="5"/>
  <c r="CB75" i="5"/>
  <c r="BS75" i="5"/>
  <c r="BJ75" i="5"/>
  <c r="BA75" i="5"/>
  <c r="AR75" i="5"/>
  <c r="AI75" i="5"/>
  <c r="Z75" i="5"/>
  <c r="Q75" i="5"/>
  <c r="ON74" i="5"/>
  <c r="OE74" i="5"/>
  <c r="NV74" i="5"/>
  <c r="NM74" i="5"/>
  <c r="ND74" i="5"/>
  <c r="MU74" i="5"/>
  <c r="ML74" i="5"/>
  <c r="MC74" i="5"/>
  <c r="LT74" i="5"/>
  <c r="LK74" i="5"/>
  <c r="LB74" i="5"/>
  <c r="KS74" i="5"/>
  <c r="KJ74" i="5"/>
  <c r="KA74" i="5"/>
  <c r="JR74" i="5"/>
  <c r="JI74" i="5"/>
  <c r="IZ74" i="5"/>
  <c r="IQ74" i="5"/>
  <c r="IH74" i="5"/>
  <c r="HY74" i="5"/>
  <c r="HP74" i="5"/>
  <c r="HG74" i="5"/>
  <c r="GX74" i="5"/>
  <c r="GO74" i="5"/>
  <c r="GF74" i="5"/>
  <c r="FW74" i="5"/>
  <c r="FN74" i="5"/>
  <c r="FE74" i="5"/>
  <c r="EV74" i="5"/>
  <c r="EM74" i="5"/>
  <c r="ED74" i="5"/>
  <c r="DU74" i="5"/>
  <c r="DL74" i="5"/>
  <c r="DC74" i="5"/>
  <c r="CT74" i="5"/>
  <c r="CK74" i="5"/>
  <c r="CB74" i="5"/>
  <c r="BS74" i="5"/>
  <c r="BJ74" i="5"/>
  <c r="BA74" i="5"/>
  <c r="AR74" i="5"/>
  <c r="AI74" i="5"/>
  <c r="Z74" i="5"/>
  <c r="Q74" i="5"/>
  <c r="ON73" i="5"/>
  <c r="OE73" i="5"/>
  <c r="NV73" i="5"/>
  <c r="NM73" i="5"/>
  <c r="ND73" i="5"/>
  <c r="MU73" i="5"/>
  <c r="ML73" i="5"/>
  <c r="MC73" i="5"/>
  <c r="LT73" i="5"/>
  <c r="LK73" i="5"/>
  <c r="LB73" i="5"/>
  <c r="KS73" i="5"/>
  <c r="KJ73" i="5"/>
  <c r="KA73" i="5"/>
  <c r="JR73" i="5"/>
  <c r="JI73" i="5"/>
  <c r="IZ73" i="5"/>
  <c r="IQ73" i="5"/>
  <c r="IH73" i="5"/>
  <c r="HY73" i="5"/>
  <c r="HP73" i="5"/>
  <c r="HG73" i="5"/>
  <c r="GX73" i="5"/>
  <c r="GO73" i="5"/>
  <c r="GF73" i="5"/>
  <c r="FW73" i="5"/>
  <c r="FN73" i="5"/>
  <c r="FE73" i="5"/>
  <c r="EV73" i="5"/>
  <c r="EM73" i="5"/>
  <c r="ED73" i="5"/>
  <c r="DU73" i="5"/>
  <c r="DL73" i="5"/>
  <c r="DC73" i="5"/>
  <c r="CT73" i="5"/>
  <c r="CK73" i="5"/>
  <c r="CB73" i="5"/>
  <c r="BS73" i="5"/>
  <c r="BJ73" i="5"/>
  <c r="BA73" i="5"/>
  <c r="AR73" i="5"/>
  <c r="AI73" i="5"/>
  <c r="Z73" i="5"/>
  <c r="Q73" i="5"/>
  <c r="ON72" i="5"/>
  <c r="OE72" i="5"/>
  <c r="NV72" i="5"/>
  <c r="NM72" i="5"/>
  <c r="ND72" i="5"/>
  <c r="MU72" i="5"/>
  <c r="ML72" i="5"/>
  <c r="MC72" i="5"/>
  <c r="LT72" i="5"/>
  <c r="LK72" i="5"/>
  <c r="LB72" i="5"/>
  <c r="KS72" i="5"/>
  <c r="KJ72" i="5"/>
  <c r="KA72" i="5"/>
  <c r="JR72" i="5"/>
  <c r="JI72" i="5"/>
  <c r="IZ72" i="5"/>
  <c r="IQ72" i="5"/>
  <c r="IH72" i="5"/>
  <c r="HY72" i="5"/>
  <c r="HP72" i="5"/>
  <c r="HG72" i="5"/>
  <c r="GX72" i="5"/>
  <c r="GO72" i="5"/>
  <c r="GF72" i="5"/>
  <c r="FW72" i="5"/>
  <c r="FN72" i="5"/>
  <c r="FE72" i="5"/>
  <c r="EV72" i="5"/>
  <c r="EM72" i="5"/>
  <c r="ED72" i="5"/>
  <c r="DU72" i="5"/>
  <c r="DL72" i="5"/>
  <c r="DC72" i="5"/>
  <c r="CT72" i="5"/>
  <c r="CK72" i="5"/>
  <c r="CB72" i="5"/>
  <c r="BS72" i="5"/>
  <c r="BJ72" i="5"/>
  <c r="BA72" i="5"/>
  <c r="AR72" i="5"/>
  <c r="AI72" i="5"/>
  <c r="Z72" i="5"/>
  <c r="Q72" i="5"/>
  <c r="ON71" i="5"/>
  <c r="OE71" i="5"/>
  <c r="NV71" i="5"/>
  <c r="NM71" i="5"/>
  <c r="ND71" i="5"/>
  <c r="MU71" i="5"/>
  <c r="ML71" i="5"/>
  <c r="MC71" i="5"/>
  <c r="LT71" i="5"/>
  <c r="LK71" i="5"/>
  <c r="LB71" i="5"/>
  <c r="KS71" i="5"/>
  <c r="KJ71" i="5"/>
  <c r="KA71" i="5"/>
  <c r="JR71" i="5"/>
  <c r="JI71" i="5"/>
  <c r="IZ71" i="5"/>
  <c r="IQ71" i="5"/>
  <c r="IH71" i="5"/>
  <c r="HY71" i="5"/>
  <c r="HP71" i="5"/>
  <c r="HG71" i="5"/>
  <c r="GX71" i="5"/>
  <c r="GO71" i="5"/>
  <c r="GF71" i="5"/>
  <c r="FW71" i="5"/>
  <c r="FN71" i="5"/>
  <c r="FE71" i="5"/>
  <c r="EV71" i="5"/>
  <c r="EM71" i="5"/>
  <c r="ED71" i="5"/>
  <c r="DU71" i="5"/>
  <c r="DL71" i="5"/>
  <c r="DC71" i="5"/>
  <c r="CT71" i="5"/>
  <c r="CK71" i="5"/>
  <c r="CB71" i="5"/>
  <c r="BS71" i="5"/>
  <c r="BJ71" i="5"/>
  <c r="BA71" i="5"/>
  <c r="AR71" i="5"/>
  <c r="AI71" i="5"/>
  <c r="Z71" i="5"/>
  <c r="Q71" i="5"/>
  <c r="OE63" i="5"/>
  <c r="NV63" i="5"/>
  <c r="NM63" i="5"/>
  <c r="ND63" i="5"/>
  <c r="MU63" i="5"/>
  <c r="ML63" i="5"/>
  <c r="MC63" i="5"/>
  <c r="LT63" i="5"/>
  <c r="LK63" i="5"/>
  <c r="LB63" i="5"/>
  <c r="KS63" i="5"/>
  <c r="KJ63" i="5"/>
  <c r="KA63" i="5"/>
  <c r="JR63" i="5"/>
  <c r="JI63" i="5"/>
  <c r="IZ63" i="5"/>
  <c r="IQ63" i="5"/>
  <c r="IH63" i="5"/>
  <c r="HY63" i="5"/>
  <c r="HP63" i="5"/>
  <c r="HG63" i="5"/>
  <c r="GX63" i="5"/>
  <c r="GO63" i="5"/>
  <c r="GF63" i="5"/>
  <c r="FW63" i="5"/>
  <c r="FN63" i="5"/>
  <c r="FE63" i="5"/>
  <c r="EV63" i="5"/>
  <c r="EM63" i="5"/>
  <c r="ED63" i="5"/>
  <c r="DU63" i="5"/>
  <c r="DL63" i="5"/>
  <c r="DC63" i="5"/>
  <c r="CT63" i="5"/>
  <c r="CK63" i="5"/>
  <c r="CB63" i="5"/>
  <c r="BS63" i="5"/>
  <c r="BJ63" i="5"/>
  <c r="BA63" i="5"/>
  <c r="AR63" i="5"/>
  <c r="AI63" i="5"/>
  <c r="Z63" i="5"/>
  <c r="Q63" i="5"/>
  <c r="OE62" i="5"/>
  <c r="NV62" i="5"/>
  <c r="NM62" i="5"/>
  <c r="ND62" i="5"/>
  <c r="MU62" i="5"/>
  <c r="ML62" i="5"/>
  <c r="MC62" i="5"/>
  <c r="LT62" i="5"/>
  <c r="LK62" i="5"/>
  <c r="LB62" i="5"/>
  <c r="KS62" i="5"/>
  <c r="KJ62" i="5"/>
  <c r="KA62" i="5"/>
  <c r="JR62" i="5"/>
  <c r="JI62" i="5"/>
  <c r="IZ62" i="5"/>
  <c r="IQ62" i="5"/>
  <c r="IH62" i="5"/>
  <c r="HY62" i="5"/>
  <c r="HP62" i="5"/>
  <c r="HG62" i="5"/>
  <c r="GX62" i="5"/>
  <c r="GO62" i="5"/>
  <c r="GF62" i="5"/>
  <c r="FW62" i="5"/>
  <c r="FN62" i="5"/>
  <c r="FE62" i="5"/>
  <c r="EV62" i="5"/>
  <c r="EM62" i="5"/>
  <c r="ED62" i="5"/>
  <c r="DU62" i="5"/>
  <c r="DL62" i="5"/>
  <c r="DC62" i="5"/>
  <c r="CT62" i="5"/>
  <c r="CK62" i="5"/>
  <c r="CB62" i="5"/>
  <c r="BS62" i="5"/>
  <c r="BJ62" i="5"/>
  <c r="BA62" i="5"/>
  <c r="AR62" i="5"/>
  <c r="AI62" i="5"/>
  <c r="Z62" i="5"/>
  <c r="Q62" i="5"/>
  <c r="OE61" i="5"/>
  <c r="NV61" i="5"/>
  <c r="NM61" i="5"/>
  <c r="ND61" i="5"/>
  <c r="MU61" i="5"/>
  <c r="ML61" i="5"/>
  <c r="MC61" i="5"/>
  <c r="LT61" i="5"/>
  <c r="LK61" i="5"/>
  <c r="LB61" i="5"/>
  <c r="KS61" i="5"/>
  <c r="KJ61" i="5"/>
  <c r="KA61" i="5"/>
  <c r="JR61" i="5"/>
  <c r="JI61" i="5"/>
  <c r="IZ61" i="5"/>
  <c r="IQ61" i="5"/>
  <c r="IH61" i="5"/>
  <c r="HY61" i="5"/>
  <c r="HP61" i="5"/>
  <c r="HG61" i="5"/>
  <c r="GX61" i="5"/>
  <c r="GO61" i="5"/>
  <c r="GF61" i="5"/>
  <c r="FW61" i="5"/>
  <c r="FN61" i="5"/>
  <c r="FE61" i="5"/>
  <c r="EV61" i="5"/>
  <c r="EM61" i="5"/>
  <c r="ED61" i="5"/>
  <c r="DU61" i="5"/>
  <c r="DL61" i="5"/>
  <c r="DC61" i="5"/>
  <c r="CT61" i="5"/>
  <c r="CK61" i="5"/>
  <c r="CB61" i="5"/>
  <c r="BS61" i="5"/>
  <c r="BJ61" i="5"/>
  <c r="BA61" i="5"/>
  <c r="AR61" i="5"/>
  <c r="AI61" i="5"/>
  <c r="Z61" i="5"/>
  <c r="Q61" i="5"/>
  <c r="OE60" i="5"/>
  <c r="NV60" i="5"/>
  <c r="NM60" i="5"/>
  <c r="ND60" i="5"/>
  <c r="MU60" i="5"/>
  <c r="ML60" i="5"/>
  <c r="MC60" i="5"/>
  <c r="LT60" i="5"/>
  <c r="LK60" i="5"/>
  <c r="LB60" i="5"/>
  <c r="KS60" i="5"/>
  <c r="KJ60" i="5"/>
  <c r="KA60" i="5"/>
  <c r="JR60" i="5"/>
  <c r="JI60" i="5"/>
  <c r="IZ60" i="5"/>
  <c r="IQ60" i="5"/>
  <c r="IH60" i="5"/>
  <c r="HY60" i="5"/>
  <c r="HP60" i="5"/>
  <c r="HG60" i="5"/>
  <c r="GX60" i="5"/>
  <c r="GO60" i="5"/>
  <c r="GF60" i="5"/>
  <c r="FW60" i="5"/>
  <c r="FN60" i="5"/>
  <c r="FE60" i="5"/>
  <c r="EV60" i="5"/>
  <c r="EM60" i="5"/>
  <c r="ED60" i="5"/>
  <c r="DU60" i="5"/>
  <c r="DL60" i="5"/>
  <c r="DC60" i="5"/>
  <c r="CT60" i="5"/>
  <c r="CK60" i="5"/>
  <c r="CB60" i="5"/>
  <c r="BS60" i="5"/>
  <c r="BJ60" i="5"/>
  <c r="BA60" i="5"/>
  <c r="AR60" i="5"/>
  <c r="AI60" i="5"/>
  <c r="Z60" i="5"/>
  <c r="Q60" i="5"/>
  <c r="OE59" i="5"/>
  <c r="NV59" i="5"/>
  <c r="NM59" i="5"/>
  <c r="ND59" i="5"/>
  <c r="MU59" i="5"/>
  <c r="ML59" i="5"/>
  <c r="MC59" i="5"/>
  <c r="LT59" i="5"/>
  <c r="LK59" i="5"/>
  <c r="LB59" i="5"/>
  <c r="KS59" i="5"/>
  <c r="KJ59" i="5"/>
  <c r="KA59" i="5"/>
  <c r="JR59" i="5"/>
  <c r="JI59" i="5"/>
  <c r="IZ59" i="5"/>
  <c r="IQ59" i="5"/>
  <c r="IH59" i="5"/>
  <c r="HY59" i="5"/>
  <c r="HP59" i="5"/>
  <c r="HG59" i="5"/>
  <c r="GX59" i="5"/>
  <c r="GO59" i="5"/>
  <c r="GF59" i="5"/>
  <c r="FW59" i="5"/>
  <c r="FN59" i="5"/>
  <c r="FE59" i="5"/>
  <c r="EV59" i="5"/>
  <c r="EM59" i="5"/>
  <c r="ED59" i="5"/>
  <c r="DU59" i="5"/>
  <c r="DL59" i="5"/>
  <c r="DC59" i="5"/>
  <c r="CT59" i="5"/>
  <c r="CK59" i="5"/>
  <c r="CB59" i="5"/>
  <c r="BS59" i="5"/>
  <c r="BJ59" i="5"/>
  <c r="BA59" i="5"/>
  <c r="AR59" i="5"/>
  <c r="AI59" i="5"/>
  <c r="Z59" i="5"/>
  <c r="Q59" i="5"/>
  <c r="OE58" i="5"/>
  <c r="NV58" i="5"/>
  <c r="NM58" i="5"/>
  <c r="ND58" i="5"/>
  <c r="MU58" i="5"/>
  <c r="ML58" i="5"/>
  <c r="MC58" i="5"/>
  <c r="LT58" i="5"/>
  <c r="LK58" i="5"/>
  <c r="LB58" i="5"/>
  <c r="KS58" i="5"/>
  <c r="KJ58" i="5"/>
  <c r="KA58" i="5"/>
  <c r="JR58" i="5"/>
  <c r="JI58" i="5"/>
  <c r="IZ58" i="5"/>
  <c r="IQ58" i="5"/>
  <c r="IH58" i="5"/>
  <c r="HY58" i="5"/>
  <c r="HP58" i="5"/>
  <c r="HG58" i="5"/>
  <c r="GX58" i="5"/>
  <c r="GO58" i="5"/>
  <c r="GF58" i="5"/>
  <c r="FW58" i="5"/>
  <c r="FN58" i="5"/>
  <c r="FE58" i="5"/>
  <c r="EV58" i="5"/>
  <c r="EM58" i="5"/>
  <c r="ED58" i="5"/>
  <c r="DU58" i="5"/>
  <c r="DL58" i="5"/>
  <c r="DC58" i="5"/>
  <c r="CT58" i="5"/>
  <c r="CK58" i="5"/>
  <c r="CB58" i="5"/>
  <c r="BS58" i="5"/>
  <c r="BJ58" i="5"/>
  <c r="BA58" i="5"/>
  <c r="AR58" i="5"/>
  <c r="AI58" i="5"/>
  <c r="Z58" i="5"/>
  <c r="Q58" i="5"/>
  <c r="OE57" i="5"/>
  <c r="NV57" i="5"/>
  <c r="NM57" i="5"/>
  <c r="ND57" i="5"/>
  <c r="MU57" i="5"/>
  <c r="ML57" i="5"/>
  <c r="MC57" i="5"/>
  <c r="LT57" i="5"/>
  <c r="LK57" i="5"/>
  <c r="LB57" i="5"/>
  <c r="KS57" i="5"/>
  <c r="KJ57" i="5"/>
  <c r="KA57" i="5"/>
  <c r="JR57" i="5"/>
  <c r="JI57" i="5"/>
  <c r="IZ57" i="5"/>
  <c r="IQ57" i="5"/>
  <c r="IH57" i="5"/>
  <c r="HY57" i="5"/>
  <c r="HP57" i="5"/>
  <c r="HG57" i="5"/>
  <c r="GX57" i="5"/>
  <c r="GO57" i="5"/>
  <c r="GF57" i="5"/>
  <c r="FW57" i="5"/>
  <c r="FN57" i="5"/>
  <c r="FE57" i="5"/>
  <c r="EV57" i="5"/>
  <c r="EM57" i="5"/>
  <c r="ED57" i="5"/>
  <c r="DU57" i="5"/>
  <c r="DL57" i="5"/>
  <c r="DC57" i="5"/>
  <c r="CT57" i="5"/>
  <c r="CK57" i="5"/>
  <c r="CB57" i="5"/>
  <c r="BS57" i="5"/>
  <c r="BJ57" i="5"/>
  <c r="BA57" i="5"/>
  <c r="AR57" i="5"/>
  <c r="AI57" i="5"/>
  <c r="Z57" i="5"/>
  <c r="Q57" i="5"/>
  <c r="OE56" i="5"/>
  <c r="NV56" i="5"/>
  <c r="NM56" i="5"/>
  <c r="ND56" i="5"/>
  <c r="MU56" i="5"/>
  <c r="ML56" i="5"/>
  <c r="MC56" i="5"/>
  <c r="LT56" i="5"/>
  <c r="LK56" i="5"/>
  <c r="LB56" i="5"/>
  <c r="KS56" i="5"/>
  <c r="KJ56" i="5"/>
  <c r="KA56" i="5"/>
  <c r="JR56" i="5"/>
  <c r="JI56" i="5"/>
  <c r="IZ56" i="5"/>
  <c r="IQ56" i="5"/>
  <c r="IH56" i="5"/>
  <c r="HY56" i="5"/>
  <c r="HP56" i="5"/>
  <c r="HG56" i="5"/>
  <c r="GX56" i="5"/>
  <c r="GO56" i="5"/>
  <c r="GF56" i="5"/>
  <c r="FW56" i="5"/>
  <c r="FN56" i="5"/>
  <c r="FE56" i="5"/>
  <c r="EV56" i="5"/>
  <c r="EM56" i="5"/>
  <c r="ED56" i="5"/>
  <c r="DU56" i="5"/>
  <c r="DL56" i="5"/>
  <c r="DC56" i="5"/>
  <c r="CT56" i="5"/>
  <c r="CK56" i="5"/>
  <c r="CB56" i="5"/>
  <c r="BS56" i="5"/>
  <c r="BJ56" i="5"/>
  <c r="BA56" i="5"/>
  <c r="AR56" i="5"/>
  <c r="AI56" i="5"/>
  <c r="Z56" i="5"/>
  <c r="Q56" i="5"/>
  <c r="OE48" i="5"/>
  <c r="NV48" i="5"/>
  <c r="NM48" i="5"/>
  <c r="ND48" i="5"/>
  <c r="MU48" i="5"/>
  <c r="ML48" i="5"/>
  <c r="MC48" i="5"/>
  <c r="LT48" i="5"/>
  <c r="LK48" i="5"/>
  <c r="LB48" i="5"/>
  <c r="KS48" i="5"/>
  <c r="KJ48" i="5"/>
  <c r="KA48" i="5"/>
  <c r="JR48" i="5"/>
  <c r="JI48" i="5"/>
  <c r="IZ48" i="5"/>
  <c r="IQ48" i="5"/>
  <c r="IH48" i="5"/>
  <c r="HY48" i="5"/>
  <c r="HP48" i="5"/>
  <c r="HG48" i="5"/>
  <c r="GX48" i="5"/>
  <c r="GO48" i="5"/>
  <c r="GF48" i="5"/>
  <c r="FW48" i="5"/>
  <c r="FN48" i="5"/>
  <c r="FE48" i="5"/>
  <c r="EV48" i="5"/>
  <c r="EM48" i="5"/>
  <c r="ED48" i="5"/>
  <c r="DU48" i="5"/>
  <c r="DL48" i="5"/>
  <c r="DC48" i="5"/>
  <c r="CT48" i="5"/>
  <c r="CK48" i="5"/>
  <c r="CB48" i="5"/>
  <c r="BS48" i="5"/>
  <c r="BJ48" i="5"/>
  <c r="BA48" i="5"/>
  <c r="AR48" i="5"/>
  <c r="AI48" i="5"/>
  <c r="Z48" i="5"/>
  <c r="Q48" i="5"/>
  <c r="OE47" i="5"/>
  <c r="NV47" i="5"/>
  <c r="NM47" i="5"/>
  <c r="ND47" i="5"/>
  <c r="MU47" i="5"/>
  <c r="ML47" i="5"/>
  <c r="MC47" i="5"/>
  <c r="LT47" i="5"/>
  <c r="LK47" i="5"/>
  <c r="LB47" i="5"/>
  <c r="KS47" i="5"/>
  <c r="KJ47" i="5"/>
  <c r="KA47" i="5"/>
  <c r="JR47" i="5"/>
  <c r="JI47" i="5"/>
  <c r="IZ47" i="5"/>
  <c r="IQ47" i="5"/>
  <c r="IH47" i="5"/>
  <c r="HY47" i="5"/>
  <c r="HP47" i="5"/>
  <c r="HG47" i="5"/>
  <c r="GX47" i="5"/>
  <c r="GO47" i="5"/>
  <c r="GF47" i="5"/>
  <c r="FW47" i="5"/>
  <c r="FN47" i="5"/>
  <c r="FE47" i="5"/>
  <c r="EV47" i="5"/>
  <c r="EM47" i="5"/>
  <c r="ED47" i="5"/>
  <c r="DU47" i="5"/>
  <c r="DL47" i="5"/>
  <c r="DC47" i="5"/>
  <c r="CT47" i="5"/>
  <c r="CK47" i="5"/>
  <c r="CB47" i="5"/>
  <c r="BS47" i="5"/>
  <c r="BJ47" i="5"/>
  <c r="BA47" i="5"/>
  <c r="AR47" i="5"/>
  <c r="AI47" i="5"/>
  <c r="Z47" i="5"/>
  <c r="Q47" i="5"/>
  <c r="OE46" i="5"/>
  <c r="NV46" i="5"/>
  <c r="NM46" i="5"/>
  <c r="ND46" i="5"/>
  <c r="MU46" i="5"/>
  <c r="ML46" i="5"/>
  <c r="MC46" i="5"/>
  <c r="LT46" i="5"/>
  <c r="LK46" i="5"/>
  <c r="LB46" i="5"/>
  <c r="KS46" i="5"/>
  <c r="KJ46" i="5"/>
  <c r="KA46" i="5"/>
  <c r="JR46" i="5"/>
  <c r="JI46" i="5"/>
  <c r="IZ46" i="5"/>
  <c r="IQ46" i="5"/>
  <c r="IH46" i="5"/>
  <c r="HY46" i="5"/>
  <c r="HP46" i="5"/>
  <c r="HG46" i="5"/>
  <c r="GX46" i="5"/>
  <c r="GO46" i="5"/>
  <c r="GF46" i="5"/>
  <c r="FW46" i="5"/>
  <c r="FN46" i="5"/>
  <c r="FE46" i="5"/>
  <c r="EV46" i="5"/>
  <c r="EM46" i="5"/>
  <c r="ED46" i="5"/>
  <c r="DU46" i="5"/>
  <c r="DL46" i="5"/>
  <c r="DC46" i="5"/>
  <c r="CT46" i="5"/>
  <c r="CK46" i="5"/>
  <c r="CB46" i="5"/>
  <c r="BS46" i="5"/>
  <c r="BJ46" i="5"/>
  <c r="BA46" i="5"/>
  <c r="AR46" i="5"/>
  <c r="AI46" i="5"/>
  <c r="Z46" i="5"/>
  <c r="Q46" i="5"/>
  <c r="OE45" i="5"/>
  <c r="NV45" i="5"/>
  <c r="NM45" i="5"/>
  <c r="ND45" i="5"/>
  <c r="MU45" i="5"/>
  <c r="ML45" i="5"/>
  <c r="MC45" i="5"/>
  <c r="LT45" i="5"/>
  <c r="LK45" i="5"/>
  <c r="LB45" i="5"/>
  <c r="KS45" i="5"/>
  <c r="KJ45" i="5"/>
  <c r="KA45" i="5"/>
  <c r="JR45" i="5"/>
  <c r="JI45" i="5"/>
  <c r="IZ45" i="5"/>
  <c r="IQ45" i="5"/>
  <c r="IH45" i="5"/>
  <c r="HY45" i="5"/>
  <c r="HP45" i="5"/>
  <c r="HG45" i="5"/>
  <c r="GX45" i="5"/>
  <c r="GO45" i="5"/>
  <c r="GF45" i="5"/>
  <c r="FW45" i="5"/>
  <c r="FN45" i="5"/>
  <c r="FE45" i="5"/>
  <c r="EV45" i="5"/>
  <c r="EM45" i="5"/>
  <c r="ED45" i="5"/>
  <c r="DU45" i="5"/>
  <c r="DL45" i="5"/>
  <c r="DC45" i="5"/>
  <c r="CT45" i="5"/>
  <c r="CK45" i="5"/>
  <c r="CB45" i="5"/>
  <c r="BS45" i="5"/>
  <c r="BJ45" i="5"/>
  <c r="BA45" i="5"/>
  <c r="AR45" i="5"/>
  <c r="AI45" i="5"/>
  <c r="Z45" i="5"/>
  <c r="Q45" i="5"/>
  <c r="OE44" i="5"/>
  <c r="NV44" i="5"/>
  <c r="NM44" i="5"/>
  <c r="ND44" i="5"/>
  <c r="MU44" i="5"/>
  <c r="ML44" i="5"/>
  <c r="MC44" i="5"/>
  <c r="LT44" i="5"/>
  <c r="LK44" i="5"/>
  <c r="LB44" i="5"/>
  <c r="KS44" i="5"/>
  <c r="KJ44" i="5"/>
  <c r="KA44" i="5"/>
  <c r="JR44" i="5"/>
  <c r="JI44" i="5"/>
  <c r="IZ44" i="5"/>
  <c r="IQ44" i="5"/>
  <c r="IH44" i="5"/>
  <c r="HY44" i="5"/>
  <c r="HP44" i="5"/>
  <c r="HG44" i="5"/>
  <c r="GX44" i="5"/>
  <c r="GO44" i="5"/>
  <c r="GF44" i="5"/>
  <c r="FW44" i="5"/>
  <c r="FN44" i="5"/>
  <c r="FE44" i="5"/>
  <c r="EV44" i="5"/>
  <c r="EM44" i="5"/>
  <c r="ED44" i="5"/>
  <c r="DU44" i="5"/>
  <c r="DL44" i="5"/>
  <c r="DC44" i="5"/>
  <c r="CT44" i="5"/>
  <c r="CK44" i="5"/>
  <c r="CB44" i="5"/>
  <c r="BS44" i="5"/>
  <c r="BJ44" i="5"/>
  <c r="BA44" i="5"/>
  <c r="AR44" i="5"/>
  <c r="AI44" i="5"/>
  <c r="Z44" i="5"/>
  <c r="Q44" i="5"/>
  <c r="OE43" i="5"/>
  <c r="NV43" i="5"/>
  <c r="NM43" i="5"/>
  <c r="ND43" i="5"/>
  <c r="MU43" i="5"/>
  <c r="ML43" i="5"/>
  <c r="MC43" i="5"/>
  <c r="LT43" i="5"/>
  <c r="LK43" i="5"/>
  <c r="LB43" i="5"/>
  <c r="KS43" i="5"/>
  <c r="KJ43" i="5"/>
  <c r="KA43" i="5"/>
  <c r="JR43" i="5"/>
  <c r="JI43" i="5"/>
  <c r="IZ43" i="5"/>
  <c r="IQ43" i="5"/>
  <c r="IH43" i="5"/>
  <c r="HY43" i="5"/>
  <c r="HP43" i="5"/>
  <c r="HG43" i="5"/>
  <c r="GX43" i="5"/>
  <c r="GO43" i="5"/>
  <c r="GF43" i="5"/>
  <c r="FW43" i="5"/>
  <c r="FN43" i="5"/>
  <c r="FE43" i="5"/>
  <c r="EV43" i="5"/>
  <c r="EM43" i="5"/>
  <c r="ED43" i="5"/>
  <c r="DU43" i="5"/>
  <c r="DL43" i="5"/>
  <c r="DC43" i="5"/>
  <c r="CT43" i="5"/>
  <c r="CK43" i="5"/>
  <c r="CB43" i="5"/>
  <c r="BS43" i="5"/>
  <c r="BJ43" i="5"/>
  <c r="BA43" i="5"/>
  <c r="AR43" i="5"/>
  <c r="AI43" i="5"/>
  <c r="Z43" i="5"/>
  <c r="Q43" i="5"/>
  <c r="OE42" i="5"/>
  <c r="NV42" i="5"/>
  <c r="NM42" i="5"/>
  <c r="ND42" i="5"/>
  <c r="MU42" i="5"/>
  <c r="ML42" i="5"/>
  <c r="MC42" i="5"/>
  <c r="LT42" i="5"/>
  <c r="LK42" i="5"/>
  <c r="LB42" i="5"/>
  <c r="KS42" i="5"/>
  <c r="KJ42" i="5"/>
  <c r="KA42" i="5"/>
  <c r="JR42" i="5"/>
  <c r="JI42" i="5"/>
  <c r="IZ42" i="5"/>
  <c r="IQ42" i="5"/>
  <c r="IH42" i="5"/>
  <c r="HY42" i="5"/>
  <c r="HP42" i="5"/>
  <c r="HG42" i="5"/>
  <c r="GX42" i="5"/>
  <c r="GO42" i="5"/>
  <c r="GF42" i="5"/>
  <c r="FW42" i="5"/>
  <c r="FN42" i="5"/>
  <c r="FE42" i="5"/>
  <c r="EV42" i="5"/>
  <c r="EM42" i="5"/>
  <c r="ED42" i="5"/>
  <c r="DU42" i="5"/>
  <c r="DL42" i="5"/>
  <c r="DC42" i="5"/>
  <c r="CT42" i="5"/>
  <c r="CK42" i="5"/>
  <c r="CB42" i="5"/>
  <c r="BS42" i="5"/>
  <c r="BJ42" i="5"/>
  <c r="BA42" i="5"/>
  <c r="AR42" i="5"/>
  <c r="AI42" i="5"/>
  <c r="Z42" i="5"/>
  <c r="Q42" i="5"/>
  <c r="OE41" i="5"/>
  <c r="NV41" i="5"/>
  <c r="NM41" i="5"/>
  <c r="ND41" i="5"/>
  <c r="MU41" i="5"/>
  <c r="ML41" i="5"/>
  <c r="MC41" i="5"/>
  <c r="LT41" i="5"/>
  <c r="LK41" i="5"/>
  <c r="LB41" i="5"/>
  <c r="KS41" i="5"/>
  <c r="KJ41" i="5"/>
  <c r="KA41" i="5"/>
  <c r="JR41" i="5"/>
  <c r="JI41" i="5"/>
  <c r="IZ41" i="5"/>
  <c r="IQ41" i="5"/>
  <c r="IH41" i="5"/>
  <c r="HY41" i="5"/>
  <c r="HP41" i="5"/>
  <c r="HG41" i="5"/>
  <c r="GX41" i="5"/>
  <c r="GO41" i="5"/>
  <c r="GF41" i="5"/>
  <c r="FW41" i="5"/>
  <c r="FN41" i="5"/>
  <c r="FE41" i="5"/>
  <c r="EV41" i="5"/>
  <c r="EM41" i="5"/>
  <c r="ED41" i="5"/>
  <c r="DU41" i="5"/>
  <c r="DL41" i="5"/>
  <c r="DC41" i="5"/>
  <c r="CT41" i="5"/>
  <c r="CK41" i="5"/>
  <c r="CB41" i="5"/>
  <c r="BS41" i="5"/>
  <c r="BJ41" i="5"/>
  <c r="BA41" i="5"/>
  <c r="AR41" i="5"/>
  <c r="AI41" i="5"/>
  <c r="Z41" i="5"/>
  <c r="Q41" i="5"/>
  <c r="OW29" i="5"/>
  <c r="ON29" i="5"/>
  <c r="OE29" i="5"/>
  <c r="NV29" i="5"/>
  <c r="NM29" i="5"/>
  <c r="ND29" i="5"/>
  <c r="MU29" i="5"/>
  <c r="ML29" i="5"/>
  <c r="MC29" i="5"/>
  <c r="LT29" i="5"/>
  <c r="LK29" i="5"/>
  <c r="LB29" i="5"/>
  <c r="KS29" i="5"/>
  <c r="KJ29" i="5"/>
  <c r="KA29" i="5"/>
  <c r="JR29" i="5"/>
  <c r="JI29" i="5"/>
  <c r="IZ29" i="5"/>
  <c r="IQ29" i="5"/>
  <c r="IH29" i="5"/>
  <c r="HY29" i="5"/>
  <c r="HP29" i="5"/>
  <c r="HG29" i="5"/>
  <c r="GX29" i="5"/>
  <c r="GO29" i="5"/>
  <c r="GF29" i="5"/>
  <c r="FW29" i="5"/>
  <c r="FN29" i="5"/>
  <c r="FE29" i="5"/>
  <c r="EV29" i="5"/>
  <c r="EM29" i="5"/>
  <c r="ED29" i="5"/>
  <c r="DU29" i="5"/>
  <c r="DL29" i="5"/>
  <c r="DC29" i="5"/>
  <c r="CT29" i="5"/>
  <c r="CK29" i="5"/>
  <c r="CB29" i="5"/>
  <c r="BS29" i="5"/>
  <c r="BJ29" i="5"/>
  <c r="BA29" i="5"/>
  <c r="AR29" i="5"/>
  <c r="AI29" i="5"/>
  <c r="Z29" i="5"/>
  <c r="OW28" i="5"/>
  <c r="ON28" i="5"/>
  <c r="OE28" i="5"/>
  <c r="NV28" i="5"/>
  <c r="NM28" i="5"/>
  <c r="ND28" i="5"/>
  <c r="MU28" i="5"/>
  <c r="ML28" i="5"/>
  <c r="MC28" i="5"/>
  <c r="LT28" i="5"/>
  <c r="LK28" i="5"/>
  <c r="LB28" i="5"/>
  <c r="KS28" i="5"/>
  <c r="KJ28" i="5"/>
  <c r="KA28" i="5"/>
  <c r="JR28" i="5"/>
  <c r="JI28" i="5"/>
  <c r="IZ28" i="5"/>
  <c r="IQ28" i="5"/>
  <c r="IH28" i="5"/>
  <c r="HY28" i="5"/>
  <c r="HP28" i="5"/>
  <c r="HG28" i="5"/>
  <c r="GX28" i="5"/>
  <c r="GO28" i="5"/>
  <c r="GF28" i="5"/>
  <c r="FW28" i="5"/>
  <c r="FN28" i="5"/>
  <c r="FE28" i="5"/>
  <c r="EV28" i="5"/>
  <c r="EM28" i="5"/>
  <c r="ED28" i="5"/>
  <c r="DU28" i="5"/>
  <c r="DL28" i="5"/>
  <c r="DC28" i="5"/>
  <c r="CT28" i="5"/>
  <c r="CK28" i="5"/>
  <c r="CB28" i="5"/>
  <c r="BS28" i="5"/>
  <c r="BJ28" i="5"/>
  <c r="BA28" i="5"/>
  <c r="AR28" i="5"/>
  <c r="AI28" i="5"/>
  <c r="Z28" i="5"/>
  <c r="OW27" i="5"/>
  <c r="ON27" i="5"/>
  <c r="OE27" i="5"/>
  <c r="NV27" i="5"/>
  <c r="NM27" i="5"/>
  <c r="ND27" i="5"/>
  <c r="MU27" i="5"/>
  <c r="ML27" i="5"/>
  <c r="MC27" i="5"/>
  <c r="LT27" i="5"/>
  <c r="LK27" i="5"/>
  <c r="LB27" i="5"/>
  <c r="KS27" i="5"/>
  <c r="KJ27" i="5"/>
  <c r="KA27" i="5"/>
  <c r="JR27" i="5"/>
  <c r="JI27" i="5"/>
  <c r="IZ27" i="5"/>
  <c r="IQ27" i="5"/>
  <c r="IH27" i="5"/>
  <c r="HY27" i="5"/>
  <c r="HP27" i="5"/>
  <c r="HG27" i="5"/>
  <c r="GX27" i="5"/>
  <c r="GO27" i="5"/>
  <c r="GF27" i="5"/>
  <c r="FW27" i="5"/>
  <c r="FN27" i="5"/>
  <c r="FE27" i="5"/>
  <c r="EV27" i="5"/>
  <c r="EM27" i="5"/>
  <c r="ED27" i="5"/>
  <c r="DU27" i="5"/>
  <c r="DL27" i="5"/>
  <c r="DC27" i="5"/>
  <c r="CT27" i="5"/>
  <c r="CK27" i="5"/>
  <c r="CB27" i="5"/>
  <c r="BS27" i="5"/>
  <c r="BJ27" i="5"/>
  <c r="BA27" i="5"/>
  <c r="AR27" i="5"/>
  <c r="AI27" i="5"/>
  <c r="Z27" i="5"/>
  <c r="OW26" i="5"/>
  <c r="ON26" i="5"/>
  <c r="OE26" i="5"/>
  <c r="NV26" i="5"/>
  <c r="NM26" i="5"/>
  <c r="ND26" i="5"/>
  <c r="MU26" i="5"/>
  <c r="ML26" i="5"/>
  <c r="MC26" i="5"/>
  <c r="LT26" i="5"/>
  <c r="LK26" i="5"/>
  <c r="LB26" i="5"/>
  <c r="KS26" i="5"/>
  <c r="KJ26" i="5"/>
  <c r="KA26" i="5"/>
  <c r="JR26" i="5"/>
  <c r="JI26" i="5"/>
  <c r="IZ26" i="5"/>
  <c r="IQ26" i="5"/>
  <c r="IH26" i="5"/>
  <c r="HY26" i="5"/>
  <c r="HP26" i="5"/>
  <c r="HG26" i="5"/>
  <c r="GX26" i="5"/>
  <c r="GO26" i="5"/>
  <c r="GF26" i="5"/>
  <c r="FW26" i="5"/>
  <c r="FN26" i="5"/>
  <c r="FE26" i="5"/>
  <c r="EV26" i="5"/>
  <c r="EM26" i="5"/>
  <c r="ED26" i="5"/>
  <c r="DU26" i="5"/>
  <c r="DL26" i="5"/>
  <c r="DC26" i="5"/>
  <c r="CT26" i="5"/>
  <c r="CK26" i="5"/>
  <c r="CB26" i="5"/>
  <c r="BS26" i="5"/>
  <c r="BJ26" i="5"/>
  <c r="BA26" i="5"/>
  <c r="AR26" i="5"/>
  <c r="AI26" i="5"/>
  <c r="Z26" i="5"/>
  <c r="Z520" i="5" l="1"/>
  <c r="AI520" i="5"/>
  <c r="AR520" i="5"/>
  <c r="BA520" i="5"/>
  <c r="BJ520" i="5"/>
  <c r="BS520" i="5"/>
  <c r="CB520" i="5"/>
  <c r="CK520" i="5"/>
  <c r="CT520" i="5"/>
  <c r="DC520" i="5"/>
  <c r="DL520" i="5"/>
  <c r="DU520" i="5"/>
  <c r="ED520" i="5"/>
  <c r="EM520" i="5"/>
  <c r="EV520" i="5"/>
  <c r="FE520" i="5"/>
  <c r="FN520" i="5"/>
  <c r="FW520" i="5"/>
  <c r="GF520" i="5"/>
  <c r="GO520" i="5"/>
  <c r="GX520" i="5"/>
  <c r="HG520" i="5"/>
  <c r="HP520" i="5"/>
  <c r="HY520" i="5"/>
  <c r="IH520" i="5"/>
  <c r="IQ520" i="5"/>
  <c r="IZ520" i="5"/>
  <c r="JI520" i="5"/>
  <c r="JR520" i="5"/>
  <c r="KA520" i="5"/>
  <c r="KJ520" i="5"/>
  <c r="KS520" i="5"/>
  <c r="LB520" i="5"/>
  <c r="LK520" i="5"/>
  <c r="LT520" i="5"/>
  <c r="MC520" i="5"/>
  <c r="ML520" i="5"/>
  <c r="MU520" i="5"/>
  <c r="ND520" i="5"/>
  <c r="NM520" i="5"/>
  <c r="NV520" i="5"/>
  <c r="OE520" i="5"/>
  <c r="ON520" i="5"/>
  <c r="OW520" i="5"/>
  <c r="PF520" i="5"/>
  <c r="Z521" i="5"/>
  <c r="AI521" i="5"/>
  <c r="AR521" i="5"/>
  <c r="BA521" i="5"/>
  <c r="BJ521" i="5"/>
  <c r="BS521" i="5"/>
  <c r="CB521" i="5"/>
  <c r="CK521" i="5"/>
  <c r="CT521" i="5"/>
  <c r="DC521" i="5"/>
  <c r="DL521" i="5"/>
  <c r="DU521" i="5"/>
  <c r="ED521" i="5"/>
  <c r="EM521" i="5"/>
  <c r="EV521" i="5"/>
  <c r="FE521" i="5"/>
  <c r="FN521" i="5"/>
  <c r="FW521" i="5"/>
  <c r="GF521" i="5"/>
  <c r="GO521" i="5"/>
  <c r="GX521" i="5"/>
  <c r="HG521" i="5"/>
  <c r="HP521" i="5"/>
  <c r="HY521" i="5"/>
  <c r="IH521" i="5"/>
  <c r="IQ521" i="5"/>
  <c r="IZ521" i="5"/>
  <c r="JI521" i="5"/>
  <c r="JR521" i="5"/>
  <c r="KA521" i="5"/>
  <c r="KJ521" i="5"/>
  <c r="KS521" i="5"/>
  <c r="LB521" i="5"/>
  <c r="LK521" i="5"/>
  <c r="LT521" i="5"/>
  <c r="MC521" i="5"/>
  <c r="ML521" i="5"/>
  <c r="MU521" i="5"/>
  <c r="ND521" i="5"/>
  <c r="NM521" i="5"/>
  <c r="NV521" i="5"/>
  <c r="OE521" i="5"/>
  <c r="ON521" i="5"/>
  <c r="OW521" i="5"/>
  <c r="PF521" i="5"/>
  <c r="Z522" i="5"/>
  <c r="AI522" i="5"/>
  <c r="AR522" i="5"/>
  <c r="BA522" i="5"/>
  <c r="BJ522" i="5"/>
  <c r="BS522" i="5"/>
  <c r="CB522" i="5"/>
  <c r="CK522" i="5"/>
  <c r="CT522" i="5"/>
  <c r="DC522" i="5"/>
  <c r="DL522" i="5"/>
  <c r="DU522" i="5"/>
  <c r="ED522" i="5"/>
  <c r="EM522" i="5"/>
  <c r="EV522" i="5"/>
  <c r="FE522" i="5"/>
  <c r="FN522" i="5"/>
  <c r="FW522" i="5"/>
  <c r="GF522" i="5"/>
  <c r="GO522" i="5"/>
  <c r="GX522" i="5"/>
  <c r="HG522" i="5"/>
  <c r="HP522" i="5"/>
  <c r="HY522" i="5"/>
  <c r="IH522" i="5"/>
  <c r="IQ522" i="5"/>
  <c r="IZ522" i="5"/>
  <c r="JI522" i="5"/>
  <c r="JR522" i="5"/>
  <c r="KA522" i="5"/>
  <c r="KJ522" i="5"/>
  <c r="KS522" i="5"/>
  <c r="LB522" i="5"/>
  <c r="LK522" i="5"/>
  <c r="LT522" i="5"/>
  <c r="MC522" i="5"/>
  <c r="ML522" i="5"/>
  <c r="MU522" i="5"/>
  <c r="ND522" i="5"/>
  <c r="NM522" i="5"/>
  <c r="NV522" i="5"/>
  <c r="OE522" i="5"/>
  <c r="ON522" i="5"/>
  <c r="OW522" i="5"/>
  <c r="PF522" i="5"/>
  <c r="Z523" i="5"/>
  <c r="AI523" i="5"/>
  <c r="AR523" i="5"/>
  <c r="BA523" i="5"/>
  <c r="BJ523" i="5"/>
  <c r="BS523" i="5"/>
  <c r="CB523" i="5"/>
  <c r="CK523" i="5"/>
  <c r="CT523" i="5"/>
  <c r="DC523" i="5"/>
  <c r="DL523" i="5"/>
  <c r="DU523" i="5"/>
  <c r="ED523" i="5"/>
  <c r="EM523" i="5"/>
  <c r="EV523" i="5"/>
  <c r="FE523" i="5"/>
  <c r="FN523" i="5"/>
  <c r="FW523" i="5"/>
  <c r="GF523" i="5"/>
  <c r="GO523" i="5"/>
  <c r="GX523" i="5"/>
  <c r="HG523" i="5"/>
  <c r="HP523" i="5"/>
  <c r="HY523" i="5"/>
  <c r="IH523" i="5"/>
  <c r="IQ523" i="5"/>
  <c r="IZ523" i="5"/>
  <c r="JI523" i="5"/>
  <c r="JR523" i="5"/>
  <c r="KA523" i="5"/>
  <c r="KJ523" i="5"/>
  <c r="KS523" i="5"/>
  <c r="LB523" i="5"/>
  <c r="LK523" i="5"/>
  <c r="LT523" i="5"/>
  <c r="MC523" i="5"/>
  <c r="ML523" i="5"/>
  <c r="MU523" i="5"/>
  <c r="ND523" i="5"/>
  <c r="NM523" i="5"/>
  <c r="NV523" i="5"/>
  <c r="OE523" i="5"/>
  <c r="ON523" i="5"/>
  <c r="OW523" i="5"/>
  <c r="PF523" i="5"/>
  <c r="Z524" i="5"/>
  <c r="AI524" i="5"/>
  <c r="AR524" i="5"/>
  <c r="BA524" i="5"/>
  <c r="BJ524" i="5"/>
  <c r="BS524" i="5"/>
  <c r="CB524" i="5"/>
  <c r="CK524" i="5"/>
  <c r="CT524" i="5"/>
  <c r="DC524" i="5"/>
  <c r="DL524" i="5"/>
  <c r="DU524" i="5"/>
  <c r="ED524" i="5"/>
  <c r="EM524" i="5"/>
  <c r="EV524" i="5"/>
  <c r="FE524" i="5"/>
  <c r="FN524" i="5"/>
  <c r="FW524" i="5"/>
  <c r="GF524" i="5"/>
  <c r="GO524" i="5"/>
  <c r="GX524" i="5"/>
  <c r="HG524" i="5"/>
  <c r="HP524" i="5"/>
  <c r="HY524" i="5"/>
  <c r="IH524" i="5"/>
  <c r="IQ524" i="5"/>
  <c r="IZ524" i="5"/>
  <c r="JI524" i="5"/>
  <c r="JR524" i="5"/>
  <c r="KA524" i="5"/>
  <c r="KJ524" i="5"/>
  <c r="KS524" i="5"/>
  <c r="LB524" i="5"/>
  <c r="LK524" i="5"/>
  <c r="LT524" i="5"/>
  <c r="MC524" i="5"/>
  <c r="ML524" i="5"/>
  <c r="MU524" i="5"/>
  <c r="ND524" i="5"/>
  <c r="NM524" i="5"/>
  <c r="NV524" i="5"/>
  <c r="OE524" i="5"/>
  <c r="ON524" i="5"/>
  <c r="OW524" i="5"/>
  <c r="PF524" i="5"/>
  <c r="Z525" i="5"/>
  <c r="AI525" i="5"/>
  <c r="AR525" i="5"/>
  <c r="BA525" i="5"/>
  <c r="BJ525" i="5"/>
  <c r="BS525" i="5"/>
  <c r="CB525" i="5"/>
  <c r="CK525" i="5"/>
  <c r="CT525" i="5"/>
  <c r="DC525" i="5"/>
  <c r="DL525" i="5"/>
  <c r="DU525" i="5"/>
  <c r="ED525" i="5"/>
  <c r="EM525" i="5"/>
  <c r="EV525" i="5"/>
  <c r="FE525" i="5"/>
  <c r="FN525" i="5"/>
  <c r="FW525" i="5"/>
  <c r="GF525" i="5"/>
  <c r="GO525" i="5"/>
  <c r="GX525" i="5"/>
  <c r="HG525" i="5"/>
  <c r="HP525" i="5"/>
  <c r="HY525" i="5"/>
  <c r="IH525" i="5"/>
  <c r="IQ525" i="5"/>
  <c r="IZ525" i="5"/>
  <c r="JI525" i="5"/>
  <c r="JR525" i="5"/>
  <c r="KA525" i="5"/>
  <c r="KJ525" i="5"/>
  <c r="KS525" i="5"/>
  <c r="LB525" i="5"/>
  <c r="LK525" i="5"/>
  <c r="LT525" i="5"/>
  <c r="MC525" i="5"/>
  <c r="ML525" i="5"/>
  <c r="MU525" i="5"/>
  <c r="ND525" i="5"/>
  <c r="NM525" i="5"/>
  <c r="NV525" i="5"/>
  <c r="OE525" i="5"/>
  <c r="ON525" i="5"/>
  <c r="OW525" i="5"/>
  <c r="PF525" i="5"/>
  <c r="Z526" i="5"/>
  <c r="AI526" i="5"/>
  <c r="AR526" i="5"/>
  <c r="BA526" i="5"/>
  <c r="BJ526" i="5"/>
  <c r="BS526" i="5"/>
  <c r="CB526" i="5"/>
  <c r="CK526" i="5"/>
  <c r="CT526" i="5"/>
  <c r="DC526" i="5"/>
  <c r="DL526" i="5"/>
  <c r="DU526" i="5"/>
  <c r="ED526" i="5"/>
  <c r="EM526" i="5"/>
  <c r="EV526" i="5"/>
  <c r="FE526" i="5"/>
  <c r="FN526" i="5"/>
  <c r="FW526" i="5"/>
  <c r="GF526" i="5"/>
  <c r="GO526" i="5"/>
  <c r="GX526" i="5"/>
  <c r="HG526" i="5"/>
  <c r="HP526" i="5"/>
  <c r="HY526" i="5"/>
  <c r="IH526" i="5"/>
  <c r="IQ526" i="5"/>
  <c r="IZ526" i="5"/>
  <c r="JI526" i="5"/>
  <c r="JR526" i="5"/>
  <c r="KA526" i="5"/>
  <c r="KJ526" i="5"/>
  <c r="KS526" i="5"/>
  <c r="LB526" i="5"/>
  <c r="LK526" i="5"/>
  <c r="LT526" i="5"/>
  <c r="MC526" i="5"/>
  <c r="ML526" i="5"/>
  <c r="MU526" i="5"/>
  <c r="ND526" i="5"/>
  <c r="NM526" i="5"/>
  <c r="NV526" i="5"/>
  <c r="OE526" i="5"/>
  <c r="ON526" i="5"/>
  <c r="OW526" i="5"/>
  <c r="PF526" i="5"/>
  <c r="Z527" i="5"/>
  <c r="AI527" i="5"/>
  <c r="AR527" i="5"/>
  <c r="BA527" i="5"/>
  <c r="BJ527" i="5"/>
  <c r="BS527" i="5"/>
  <c r="CB527" i="5"/>
  <c r="CK527" i="5"/>
  <c r="CT527" i="5"/>
  <c r="DC527" i="5"/>
  <c r="DL527" i="5"/>
  <c r="DU527" i="5"/>
  <c r="ED527" i="5"/>
  <c r="EM527" i="5"/>
  <c r="EV527" i="5"/>
  <c r="FE527" i="5"/>
  <c r="FN527" i="5"/>
  <c r="FW527" i="5"/>
  <c r="GF527" i="5"/>
  <c r="GO527" i="5"/>
  <c r="GX527" i="5"/>
  <c r="HG527" i="5"/>
  <c r="HP527" i="5"/>
  <c r="HY527" i="5"/>
  <c r="IH527" i="5"/>
  <c r="IQ527" i="5"/>
  <c r="IZ527" i="5"/>
  <c r="JI527" i="5"/>
  <c r="JR527" i="5"/>
  <c r="KA527" i="5"/>
  <c r="KJ527" i="5"/>
  <c r="KS527" i="5"/>
  <c r="LB527" i="5"/>
  <c r="LK527" i="5"/>
  <c r="LT527" i="5"/>
  <c r="MC527" i="5"/>
  <c r="ML527" i="5"/>
  <c r="MU527" i="5"/>
  <c r="ND527" i="5"/>
  <c r="NM527" i="5"/>
  <c r="NV527" i="5"/>
  <c r="OE527" i="5"/>
  <c r="ON527" i="5"/>
  <c r="OW527" i="5"/>
  <c r="PF527" i="5"/>
  <c r="Q527" i="5"/>
  <c r="Q526" i="5"/>
  <c r="Q525" i="5"/>
  <c r="Q524" i="5"/>
  <c r="Q523" i="5"/>
  <c r="Q522" i="5"/>
  <c r="Q521" i="5"/>
  <c r="Q520" i="5"/>
  <c r="Q518" i="5"/>
  <c r="Z518" i="5" s="1"/>
  <c r="AI518" i="5" s="1"/>
  <c r="AR518" i="5" s="1"/>
  <c r="BA518" i="5" s="1"/>
  <c r="BJ518" i="5" s="1"/>
  <c r="BS518" i="5" s="1"/>
  <c r="CB518" i="5" s="1"/>
  <c r="CK518" i="5" s="1"/>
  <c r="CT518" i="5" s="1"/>
  <c r="DC518" i="5" s="1"/>
  <c r="DL518" i="5" s="1"/>
  <c r="DU518" i="5" s="1"/>
  <c r="ED518" i="5" s="1"/>
  <c r="EM518" i="5" s="1"/>
  <c r="EV518" i="5" s="1"/>
  <c r="FE518" i="5" s="1"/>
  <c r="FN518" i="5" s="1"/>
  <c r="FW518" i="5" s="1"/>
  <c r="GF518" i="5" s="1"/>
  <c r="GO518" i="5" s="1"/>
  <c r="GX518" i="5" s="1"/>
  <c r="HG518" i="5" s="1"/>
  <c r="HP518" i="5" s="1"/>
  <c r="HY518" i="5" s="1"/>
  <c r="IH518" i="5" s="1"/>
  <c r="IQ518" i="5" s="1"/>
  <c r="IZ518" i="5" s="1"/>
  <c r="JI518" i="5" s="1"/>
  <c r="JR518" i="5" s="1"/>
  <c r="KA518" i="5" s="1"/>
  <c r="KJ518" i="5" s="1"/>
  <c r="KS518" i="5" s="1"/>
  <c r="LB518" i="5" s="1"/>
  <c r="LK518" i="5" s="1"/>
  <c r="LT518" i="5" s="1"/>
  <c r="MC518" i="5" s="1"/>
  <c r="ML518" i="5" s="1"/>
  <c r="MU518" i="5" s="1"/>
  <c r="ND518" i="5" s="1"/>
  <c r="NM518" i="5" s="1"/>
  <c r="NV518" i="5" s="1"/>
  <c r="OE518" i="5" s="1"/>
  <c r="ON518" i="5" s="1"/>
  <c r="OW518" i="5" s="1"/>
  <c r="PF518" i="5" s="1"/>
  <c r="B517" i="5"/>
  <c r="K517" i="5" s="1"/>
  <c r="T517" i="5" s="1"/>
  <c r="AC517" i="5" s="1"/>
  <c r="AL517" i="5" s="1"/>
  <c r="AU517" i="5" s="1"/>
  <c r="BD517" i="5" s="1"/>
  <c r="BM517" i="5" s="1"/>
  <c r="BV517" i="5" s="1"/>
  <c r="CE517" i="5" s="1"/>
  <c r="CN517" i="5" s="1"/>
  <c r="CW517" i="5" s="1"/>
  <c r="DF517" i="5" s="1"/>
  <c r="DO517" i="5" s="1"/>
  <c r="DX517" i="5" s="1"/>
  <c r="EG517" i="5" s="1"/>
  <c r="EP517" i="5" s="1"/>
  <c r="EY517" i="5" s="1"/>
  <c r="FH517" i="5" s="1"/>
  <c r="FQ517" i="5" s="1"/>
  <c r="FZ517" i="5" s="1"/>
  <c r="GI517" i="5" s="1"/>
  <c r="GR517" i="5" s="1"/>
  <c r="HA517" i="5" s="1"/>
  <c r="HJ517" i="5" s="1"/>
  <c r="HS517" i="5" s="1"/>
  <c r="IB517" i="5" s="1"/>
  <c r="IK517" i="5" s="1"/>
  <c r="IT517" i="5" s="1"/>
  <c r="JC517" i="5" s="1"/>
  <c r="JL517" i="5" s="1"/>
  <c r="JU517" i="5" s="1"/>
  <c r="KD517" i="5" s="1"/>
  <c r="KM517" i="5" s="1"/>
  <c r="KV517" i="5" s="1"/>
  <c r="LE517" i="5" s="1"/>
  <c r="LN517" i="5" s="1"/>
  <c r="LW517" i="5" s="1"/>
  <c r="MF517" i="5" s="1"/>
  <c r="MO517" i="5" s="1"/>
  <c r="MX517" i="5" s="1"/>
  <c r="NG517" i="5" s="1"/>
  <c r="NP517" i="5" s="1"/>
  <c r="NY517" i="5" s="1"/>
  <c r="OH517" i="5" s="1"/>
  <c r="OQ517" i="5" s="1"/>
  <c r="OZ517" i="5" s="1"/>
  <c r="A518" i="5"/>
  <c r="J518" i="5" s="1"/>
  <c r="S518" i="5" s="1"/>
  <c r="AB518" i="5" s="1"/>
  <c r="AK518" i="5" s="1"/>
  <c r="AT518" i="5" s="1"/>
  <c r="BC518" i="5" s="1"/>
  <c r="BL518" i="5" s="1"/>
  <c r="BU518" i="5" s="1"/>
  <c r="CD518" i="5" s="1"/>
  <c r="CM518" i="5" s="1"/>
  <c r="CV518" i="5" s="1"/>
  <c r="DE518" i="5" s="1"/>
  <c r="DN518" i="5" s="1"/>
  <c r="DW518" i="5" s="1"/>
  <c r="EF518" i="5" s="1"/>
  <c r="EO518" i="5" s="1"/>
  <c r="EX518" i="5" s="1"/>
  <c r="FG518" i="5" s="1"/>
  <c r="FP518" i="5" s="1"/>
  <c r="FY518" i="5" s="1"/>
  <c r="GH518" i="5" s="1"/>
  <c r="GQ518" i="5" s="1"/>
  <c r="GZ518" i="5" s="1"/>
  <c r="HI518" i="5" s="1"/>
  <c r="HR518" i="5" s="1"/>
  <c r="IA518" i="5" s="1"/>
  <c r="IJ518" i="5" s="1"/>
  <c r="IS518" i="5" s="1"/>
  <c r="JB518" i="5" s="1"/>
  <c r="JK518" i="5" s="1"/>
  <c r="JT518" i="5" s="1"/>
  <c r="KC518" i="5" s="1"/>
  <c r="KL518" i="5" s="1"/>
  <c r="KU518" i="5" s="1"/>
  <c r="LD518" i="5" s="1"/>
  <c r="LM518" i="5" s="1"/>
  <c r="LV518" i="5" s="1"/>
  <c r="ME518" i="5" s="1"/>
  <c r="MN518" i="5" s="1"/>
  <c r="MW518" i="5" s="1"/>
  <c r="NF518" i="5" s="1"/>
  <c r="NO518" i="5" s="1"/>
  <c r="NX518" i="5" s="1"/>
  <c r="OG518" i="5" s="1"/>
  <c r="OP518" i="5" s="1"/>
  <c r="OY518" i="5" s="1"/>
  <c r="H527" i="5"/>
  <c r="H526" i="5"/>
  <c r="H525" i="5"/>
  <c r="H524" i="5"/>
  <c r="H523" i="5"/>
  <c r="H522" i="5"/>
  <c r="H521" i="5"/>
  <c r="H520" i="5"/>
  <c r="B68" i="6"/>
  <c r="B288" i="1"/>
  <c r="A288" i="1"/>
  <c r="G159" i="4"/>
  <c r="F288" i="1" s="1"/>
  <c r="G288" i="1" s="1"/>
  <c r="D290" i="1"/>
  <c r="D287" i="1"/>
  <c r="LT528" i="5" l="1"/>
  <c r="AR528" i="5"/>
  <c r="OW528" i="5"/>
  <c r="LK528" i="5"/>
  <c r="FW528" i="5"/>
  <c r="AI528" i="5"/>
  <c r="GF528" i="5"/>
  <c r="JI528" i="5"/>
  <c r="DU528" i="5"/>
  <c r="H528" i="5"/>
  <c r="FN528" i="5"/>
  <c r="NV528" i="5"/>
  <c r="MC528" i="5"/>
  <c r="ON528" i="5"/>
  <c r="IZ528" i="5"/>
  <c r="DL528" i="5"/>
  <c r="LB528" i="5"/>
  <c r="Z528" i="5"/>
  <c r="IH528" i="5"/>
  <c r="CT528" i="5"/>
  <c r="GO528" i="5"/>
  <c r="BA528" i="5"/>
  <c r="Q528" i="5"/>
  <c r="E68" i="6" s="1"/>
  <c r="OE528" i="5"/>
  <c r="CK68" i="6" s="1"/>
  <c r="IQ528" i="5"/>
  <c r="DC528" i="5"/>
  <c r="MU528" i="5"/>
  <c r="KA528" i="5"/>
  <c r="HG528" i="5"/>
  <c r="EM528" i="5"/>
  <c r="BS528" i="5"/>
  <c r="PF528" i="5"/>
  <c r="JR528" i="5"/>
  <c r="ED528" i="5"/>
  <c r="ML528" i="5"/>
  <c r="BJ528" i="5"/>
  <c r="GX528" i="5"/>
  <c r="NM528" i="5"/>
  <c r="KS528" i="5"/>
  <c r="HY528" i="5"/>
  <c r="FE528" i="5"/>
  <c r="CK528" i="5"/>
  <c r="ND528" i="5"/>
  <c r="KJ528" i="5"/>
  <c r="HP528" i="5"/>
  <c r="EV528" i="5"/>
  <c r="CB528" i="5"/>
  <c r="D289" i="1"/>
  <c r="B49" i="13"/>
  <c r="B48" i="13"/>
  <c r="B47" i="13"/>
  <c r="B46" i="13"/>
  <c r="B45" i="13"/>
  <c r="B44" i="13"/>
  <c r="B43" i="13"/>
  <c r="B42" i="13"/>
  <c r="B41" i="13"/>
  <c r="B40" i="13"/>
  <c r="B39" i="13"/>
  <c r="B38" i="13"/>
  <c r="B37" i="13"/>
  <c r="B36" i="13"/>
  <c r="B35" i="13"/>
  <c r="B34" i="13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7" i="13"/>
  <c r="B6" i="13"/>
  <c r="CS68" i="6" l="1"/>
  <c r="B5" i="13"/>
  <c r="D4" i="13"/>
  <c r="D5" i="13" s="1"/>
  <c r="D6" i="13" s="1"/>
  <c r="D7" i="13" s="1"/>
  <c r="D8" i="13" s="1"/>
  <c r="D9" i="13" s="1"/>
  <c r="D10" i="13" s="1"/>
  <c r="D11" i="13" s="1"/>
  <c r="D12" i="13" s="1"/>
  <c r="D13" i="13" s="1"/>
  <c r="D14" i="13" s="1"/>
  <c r="D15" i="13" s="1"/>
  <c r="D16" i="13" s="1"/>
  <c r="D17" i="13" s="1"/>
  <c r="D18" i="13" s="1"/>
  <c r="D19" i="13" s="1"/>
  <c r="D20" i="13" s="1"/>
  <c r="D21" i="13" s="1"/>
  <c r="D22" i="13" s="1"/>
  <c r="D23" i="13" s="1"/>
  <c r="D24" i="13" s="1"/>
  <c r="D25" i="13" s="1"/>
  <c r="D26" i="13" s="1"/>
  <c r="D27" i="13" s="1"/>
  <c r="D28" i="13" s="1"/>
  <c r="D29" i="13" s="1"/>
  <c r="D30" i="13" s="1"/>
  <c r="D31" i="13" s="1"/>
  <c r="D32" i="13" s="1"/>
  <c r="D33" i="13" s="1"/>
  <c r="D34" i="13" s="1"/>
  <c r="D35" i="13" s="1"/>
  <c r="D36" i="13" s="1"/>
  <c r="D37" i="13" s="1"/>
  <c r="D38" i="13" s="1"/>
  <c r="D39" i="13" s="1"/>
  <c r="D40" i="13" s="1"/>
  <c r="D41" i="13" s="1"/>
  <c r="D42" i="13" s="1"/>
  <c r="D43" i="13" s="1"/>
  <c r="D44" i="13" s="1"/>
  <c r="D45" i="13" s="1"/>
  <c r="D46" i="13" s="1"/>
  <c r="D47" i="13" s="1"/>
  <c r="D48" i="13" s="1"/>
  <c r="D49" i="13" s="1"/>
  <c r="B4" i="13"/>
  <c r="CU110" i="6" l="1"/>
  <c r="CU111" i="6" s="1"/>
  <c r="CT115" i="6"/>
  <c r="CV117" i="6"/>
  <c r="CW118" i="6"/>
  <c r="CW119" i="6" s="1"/>
  <c r="CW120" i="6"/>
  <c r="CW121" i="6"/>
  <c r="CW122" i="6"/>
  <c r="D119" i="1"/>
  <c r="B140" i="1"/>
  <c r="CW123" i="6" l="1"/>
  <c r="CU113" i="6"/>
  <c r="CU114" i="6"/>
  <c r="CU115" i="6" l="1"/>
  <c r="CU116" i="6" l="1"/>
  <c r="CU112" i="6" s="1"/>
  <c r="B139" i="1" l="1"/>
  <c r="B141" i="1"/>
  <c r="A141" i="1"/>
  <c r="A139" i="1"/>
  <c r="G76" i="4"/>
  <c r="F139" i="1" s="1"/>
  <c r="G77" i="4"/>
  <c r="G78" i="4"/>
  <c r="B186" i="1"/>
  <c r="B196" i="1"/>
  <c r="D211" i="1"/>
  <c r="D216" i="1"/>
  <c r="D220" i="1"/>
  <c r="B215" i="1"/>
  <c r="A215" i="1"/>
  <c r="G34" i="4"/>
  <c r="F215" i="1" s="1"/>
  <c r="G215" i="1" s="1"/>
  <c r="D237" i="1" l="1"/>
  <c r="D248" i="1"/>
  <c r="D245" i="1"/>
  <c r="D244" i="1"/>
  <c r="D243" i="1"/>
  <c r="D259" i="1"/>
  <c r="B255" i="1"/>
  <c r="B217" i="1" s="1"/>
  <c r="B208" i="1" s="1"/>
  <c r="B252" i="1"/>
  <c r="B242" i="1" s="1"/>
  <c r="F263" i="1"/>
  <c r="B263" i="1"/>
  <c r="A263" i="1"/>
  <c r="B265" i="1"/>
  <c r="D269" i="1"/>
  <c r="D276" i="1"/>
  <c r="D282" i="1"/>
  <c r="D296" i="1"/>
  <c r="D301" i="1"/>
  <c r="D308" i="1"/>
  <c r="F319" i="1"/>
  <c r="B319" i="1"/>
  <c r="A319" i="1"/>
  <c r="B318" i="1"/>
  <c r="B316" i="1"/>
  <c r="B315" i="1"/>
  <c r="H44" i="12"/>
  <c r="B244" i="1" l="1"/>
  <c r="D6" i="10"/>
  <c r="B419" i="1" l="1"/>
  <c r="A419" i="1"/>
  <c r="A418" i="1"/>
  <c r="B418" i="1"/>
  <c r="G138" i="4"/>
  <c r="F418" i="1" s="1"/>
  <c r="G418" i="1" s="1"/>
  <c r="A420" i="1"/>
  <c r="B420" i="1"/>
  <c r="G75" i="4"/>
  <c r="F420" i="1" s="1"/>
  <c r="G420" i="1" s="1"/>
  <c r="K9" i="12"/>
  <c r="L9" i="12" s="1"/>
  <c r="K8" i="12"/>
  <c r="L8" i="12" s="1"/>
  <c r="D159" i="1" l="1"/>
  <c r="D170" i="1" s="1"/>
  <c r="D152" i="1"/>
  <c r="A190" i="1"/>
  <c r="D336" i="1"/>
  <c r="I37" i="10" l="1"/>
  <c r="I40" i="10"/>
  <c r="I41" i="10"/>
  <c r="I42" i="10"/>
  <c r="I43" i="10"/>
  <c r="I44" i="10"/>
  <c r="I46" i="10"/>
  <c r="I47" i="10"/>
  <c r="I48" i="10"/>
  <c r="I49" i="10"/>
  <c r="I50" i="10"/>
  <c r="I52" i="10"/>
  <c r="I36" i="10"/>
  <c r="CT96" i="6" l="1"/>
  <c r="K15" i="12"/>
  <c r="K17" i="12"/>
  <c r="K18" i="12"/>
  <c r="K19" i="12"/>
  <c r="K20" i="12"/>
  <c r="K21" i="12"/>
  <c r="K23" i="12"/>
  <c r="L23" i="12" s="1"/>
  <c r="K28" i="12"/>
  <c r="H34" i="12"/>
  <c r="H33" i="12"/>
  <c r="H32" i="12"/>
  <c r="H31" i="12"/>
  <c r="H30" i="12"/>
  <c r="H29" i="12"/>
  <c r="H22" i="11"/>
  <c r="H23" i="11"/>
  <c r="B4" i="11"/>
  <c r="D7" i="10"/>
  <c r="D18" i="10"/>
  <c r="D19" i="10"/>
  <c r="D20" i="10"/>
  <c r="J20" i="10" s="1"/>
  <c r="D21" i="10"/>
  <c r="H38" i="10"/>
  <c r="I38" i="10" s="1"/>
  <c r="H45" i="10"/>
  <c r="I45" i="10" s="1"/>
  <c r="D13" i="10"/>
  <c r="H51" i="10" s="1"/>
  <c r="I51" i="10" s="1"/>
  <c r="I54" i="10"/>
  <c r="I55" i="10"/>
  <c r="I58" i="10"/>
  <c r="I59" i="10"/>
  <c r="I60" i="10"/>
  <c r="I53" i="10"/>
  <c r="J32" i="10"/>
  <c r="J31" i="10"/>
  <c r="J29" i="10"/>
  <c r="J28" i="10"/>
  <c r="J27" i="10"/>
  <c r="J26" i="10"/>
  <c r="J25" i="10"/>
  <c r="J24" i="10"/>
  <c r="J23" i="10"/>
  <c r="J21" i="10"/>
  <c r="J19" i="10"/>
  <c r="F4" i="9"/>
  <c r="F5" i="9"/>
  <c r="E6" i="9"/>
  <c r="F6" i="9" s="1"/>
  <c r="F7" i="9"/>
  <c r="E8" i="9"/>
  <c r="F8" i="9" s="1"/>
  <c r="F9" i="9"/>
  <c r="F10" i="9"/>
  <c r="F11" i="9"/>
  <c r="D6" i="8"/>
  <c r="F6" i="8" s="1"/>
  <c r="H6" i="8" s="1"/>
  <c r="D7" i="8"/>
  <c r="F7" i="8" s="1"/>
  <c r="H7" i="8" s="1"/>
  <c r="F8" i="8"/>
  <c r="H8" i="8" s="1"/>
  <c r="D9" i="8"/>
  <c r="F9" i="8" s="1"/>
  <c r="H9" i="8" s="1"/>
  <c r="F10" i="8"/>
  <c r="H10" i="8" s="1"/>
  <c r="D11" i="8"/>
  <c r="F11" i="8" s="1"/>
  <c r="H11" i="8" s="1"/>
  <c r="F13" i="8"/>
  <c r="H13" i="8" s="1"/>
  <c r="G8" i="7"/>
  <c r="G9" i="7"/>
  <c r="G10" i="7"/>
  <c r="G11" i="7"/>
  <c r="F12" i="7"/>
  <c r="G12" i="7" s="1"/>
  <c r="F13" i="7"/>
  <c r="G13" i="7" s="1"/>
  <c r="F14" i="7"/>
  <c r="G14" i="7" s="1"/>
  <c r="G16" i="7"/>
  <c r="G17" i="7"/>
  <c r="G18" i="7"/>
  <c r="G19" i="7"/>
  <c r="G20" i="7"/>
  <c r="G21" i="7"/>
  <c r="G22" i="7"/>
  <c r="G23" i="7"/>
  <c r="G24" i="7"/>
  <c r="G26" i="7"/>
  <c r="G27" i="7"/>
  <c r="G28" i="7"/>
  <c r="G29" i="7"/>
  <c r="G30" i="7"/>
  <c r="G32" i="7"/>
  <c r="G33" i="7"/>
  <c r="G34" i="7"/>
  <c r="G35" i="7"/>
  <c r="G37" i="7"/>
  <c r="G38" i="7"/>
  <c r="G39" i="7"/>
  <c r="G40" i="7"/>
  <c r="G42" i="7"/>
  <c r="G43" i="7"/>
  <c r="G44" i="7"/>
  <c r="G45" i="7"/>
  <c r="G46" i="7"/>
  <c r="G47" i="7"/>
  <c r="G48" i="7"/>
  <c r="G49" i="7"/>
  <c r="G50" i="7"/>
  <c r="G52" i="7"/>
  <c r="G53" i="7"/>
  <c r="G54" i="7"/>
  <c r="G55" i="7"/>
  <c r="G56" i="7"/>
  <c r="G57" i="7"/>
  <c r="G58" i="7"/>
  <c r="G60" i="7"/>
  <c r="G61" i="7"/>
  <c r="G62" i="7"/>
  <c r="G63" i="7"/>
  <c r="G67" i="7"/>
  <c r="G66" i="7"/>
  <c r="G65" i="7"/>
  <c r="D24" i="1"/>
  <c r="D93" i="1"/>
  <c r="D105" i="1"/>
  <c r="Z761" i="5"/>
  <c r="AI761" i="5"/>
  <c r="AR761" i="5"/>
  <c r="BA761" i="5"/>
  <c r="BJ761" i="5"/>
  <c r="BS761" i="5"/>
  <c r="CB761" i="5"/>
  <c r="CK761" i="5"/>
  <c r="CT761" i="5"/>
  <c r="DC761" i="5"/>
  <c r="DL761" i="5"/>
  <c r="DU761" i="5"/>
  <c r="ED761" i="5"/>
  <c r="EM761" i="5"/>
  <c r="EV761" i="5"/>
  <c r="FE761" i="5"/>
  <c r="FN761" i="5"/>
  <c r="FW761" i="5"/>
  <c r="GF761" i="5"/>
  <c r="GO761" i="5"/>
  <c r="GX761" i="5"/>
  <c r="HG761" i="5"/>
  <c r="HP761" i="5"/>
  <c r="HY761" i="5"/>
  <c r="IH761" i="5"/>
  <c r="IQ761" i="5"/>
  <c r="IZ761" i="5"/>
  <c r="JI761" i="5"/>
  <c r="JR761" i="5"/>
  <c r="KA761" i="5"/>
  <c r="KJ761" i="5"/>
  <c r="KS761" i="5"/>
  <c r="LB761" i="5"/>
  <c r="LK761" i="5"/>
  <c r="LT761" i="5"/>
  <c r="MC761" i="5"/>
  <c r="ML761" i="5"/>
  <c r="MU761" i="5"/>
  <c r="ND761" i="5"/>
  <c r="NM761" i="5"/>
  <c r="NV761" i="5"/>
  <c r="OE761" i="5"/>
  <c r="ON761" i="5"/>
  <c r="OW761" i="5"/>
  <c r="PF761" i="5"/>
  <c r="Z762" i="5"/>
  <c r="AI762" i="5"/>
  <c r="AR762" i="5"/>
  <c r="BA762" i="5"/>
  <c r="BJ762" i="5"/>
  <c r="BS762" i="5"/>
  <c r="CB762" i="5"/>
  <c r="CK762" i="5"/>
  <c r="CT762" i="5"/>
  <c r="DC762" i="5"/>
  <c r="DL762" i="5"/>
  <c r="DU762" i="5"/>
  <c r="ED762" i="5"/>
  <c r="EM762" i="5"/>
  <c r="EV762" i="5"/>
  <c r="FE762" i="5"/>
  <c r="FN762" i="5"/>
  <c r="FW762" i="5"/>
  <c r="GF762" i="5"/>
  <c r="GO762" i="5"/>
  <c r="GX762" i="5"/>
  <c r="HG762" i="5"/>
  <c r="HP762" i="5"/>
  <c r="HY762" i="5"/>
  <c r="IH762" i="5"/>
  <c r="IQ762" i="5"/>
  <c r="IZ762" i="5"/>
  <c r="JI762" i="5"/>
  <c r="JR762" i="5"/>
  <c r="KA762" i="5"/>
  <c r="KJ762" i="5"/>
  <c r="KS762" i="5"/>
  <c r="LB762" i="5"/>
  <c r="LK762" i="5"/>
  <c r="LT762" i="5"/>
  <c r="MC762" i="5"/>
  <c r="ML762" i="5"/>
  <c r="MU762" i="5"/>
  <c r="ND762" i="5"/>
  <c r="NM762" i="5"/>
  <c r="NV762" i="5"/>
  <c r="OE762" i="5"/>
  <c r="ON762" i="5"/>
  <c r="OW762" i="5"/>
  <c r="PF762" i="5"/>
  <c r="Z763" i="5"/>
  <c r="AI763" i="5"/>
  <c r="AR763" i="5"/>
  <c r="BA763" i="5"/>
  <c r="BJ763" i="5"/>
  <c r="BS763" i="5"/>
  <c r="CB763" i="5"/>
  <c r="CK763" i="5"/>
  <c r="CT763" i="5"/>
  <c r="DC763" i="5"/>
  <c r="DL763" i="5"/>
  <c r="DU763" i="5"/>
  <c r="ED763" i="5"/>
  <c r="EM763" i="5"/>
  <c r="EV763" i="5"/>
  <c r="FE763" i="5"/>
  <c r="FN763" i="5"/>
  <c r="FW763" i="5"/>
  <c r="GF763" i="5"/>
  <c r="GO763" i="5"/>
  <c r="GX763" i="5"/>
  <c r="HG763" i="5"/>
  <c r="HP763" i="5"/>
  <c r="HY763" i="5"/>
  <c r="IH763" i="5"/>
  <c r="IQ763" i="5"/>
  <c r="IZ763" i="5"/>
  <c r="JI763" i="5"/>
  <c r="JR763" i="5"/>
  <c r="KA763" i="5"/>
  <c r="KJ763" i="5"/>
  <c r="KS763" i="5"/>
  <c r="LB763" i="5"/>
  <c r="LK763" i="5"/>
  <c r="LT763" i="5"/>
  <c r="MC763" i="5"/>
  <c r="ML763" i="5"/>
  <c r="MU763" i="5"/>
  <c r="ND763" i="5"/>
  <c r="NM763" i="5"/>
  <c r="NV763" i="5"/>
  <c r="OE763" i="5"/>
  <c r="ON763" i="5"/>
  <c r="OW763" i="5"/>
  <c r="PF763" i="5"/>
  <c r="Z764" i="5"/>
  <c r="AI764" i="5"/>
  <c r="AR764" i="5"/>
  <c r="BA764" i="5"/>
  <c r="BJ764" i="5"/>
  <c r="BS764" i="5"/>
  <c r="CB764" i="5"/>
  <c r="CK764" i="5"/>
  <c r="CT764" i="5"/>
  <c r="DC764" i="5"/>
  <c r="DL764" i="5"/>
  <c r="DU764" i="5"/>
  <c r="ED764" i="5"/>
  <c r="EM764" i="5"/>
  <c r="EV764" i="5"/>
  <c r="FE764" i="5"/>
  <c r="FN764" i="5"/>
  <c r="FW764" i="5"/>
  <c r="GF764" i="5"/>
  <c r="GO764" i="5"/>
  <c r="GX764" i="5"/>
  <c r="HG764" i="5"/>
  <c r="HP764" i="5"/>
  <c r="HY764" i="5"/>
  <c r="IH764" i="5"/>
  <c r="IQ764" i="5"/>
  <c r="IZ764" i="5"/>
  <c r="JI764" i="5"/>
  <c r="JR764" i="5"/>
  <c r="KA764" i="5"/>
  <c r="KJ764" i="5"/>
  <c r="KS764" i="5"/>
  <c r="LB764" i="5"/>
  <c r="LK764" i="5"/>
  <c r="LT764" i="5"/>
  <c r="MC764" i="5"/>
  <c r="ML764" i="5"/>
  <c r="MU764" i="5"/>
  <c r="ND764" i="5"/>
  <c r="NM764" i="5"/>
  <c r="NV764" i="5"/>
  <c r="OE764" i="5"/>
  <c r="ON764" i="5"/>
  <c r="OW764" i="5"/>
  <c r="PF764" i="5"/>
  <c r="Z765" i="5"/>
  <c r="AI765" i="5"/>
  <c r="AR765" i="5"/>
  <c r="BA765" i="5"/>
  <c r="BJ765" i="5"/>
  <c r="BS765" i="5"/>
  <c r="CB765" i="5"/>
  <c r="CK765" i="5"/>
  <c r="CT765" i="5"/>
  <c r="DC765" i="5"/>
  <c r="DL765" i="5"/>
  <c r="DU765" i="5"/>
  <c r="ED765" i="5"/>
  <c r="EM765" i="5"/>
  <c r="EV765" i="5"/>
  <c r="FE765" i="5"/>
  <c r="FN765" i="5"/>
  <c r="FW765" i="5"/>
  <c r="GF765" i="5"/>
  <c r="GO765" i="5"/>
  <c r="GX765" i="5"/>
  <c r="HG765" i="5"/>
  <c r="HP765" i="5"/>
  <c r="HY765" i="5"/>
  <c r="IH765" i="5"/>
  <c r="IQ765" i="5"/>
  <c r="IZ765" i="5"/>
  <c r="JI765" i="5"/>
  <c r="JR765" i="5"/>
  <c r="KA765" i="5"/>
  <c r="KJ765" i="5"/>
  <c r="KS765" i="5"/>
  <c r="LB765" i="5"/>
  <c r="LK765" i="5"/>
  <c r="LT765" i="5"/>
  <c r="MC765" i="5"/>
  <c r="ML765" i="5"/>
  <c r="MU765" i="5"/>
  <c r="ND765" i="5"/>
  <c r="NM765" i="5"/>
  <c r="NV765" i="5"/>
  <c r="OE765" i="5"/>
  <c r="ON765" i="5"/>
  <c r="OW765" i="5"/>
  <c r="PF765" i="5"/>
  <c r="Z766" i="5"/>
  <c r="AI766" i="5"/>
  <c r="AR766" i="5"/>
  <c r="BA766" i="5"/>
  <c r="BJ766" i="5"/>
  <c r="BS766" i="5"/>
  <c r="CB766" i="5"/>
  <c r="CK766" i="5"/>
  <c r="CT766" i="5"/>
  <c r="DC766" i="5"/>
  <c r="DL766" i="5"/>
  <c r="DU766" i="5"/>
  <c r="ED766" i="5"/>
  <c r="EM766" i="5"/>
  <c r="EV766" i="5"/>
  <c r="FE766" i="5"/>
  <c r="FN766" i="5"/>
  <c r="FW766" i="5"/>
  <c r="GF766" i="5"/>
  <c r="GO766" i="5"/>
  <c r="GX766" i="5"/>
  <c r="HG766" i="5"/>
  <c r="HP766" i="5"/>
  <c r="HY766" i="5"/>
  <c r="IH766" i="5"/>
  <c r="IQ766" i="5"/>
  <c r="IZ766" i="5"/>
  <c r="JI766" i="5"/>
  <c r="JR766" i="5"/>
  <c r="KA766" i="5"/>
  <c r="KJ766" i="5"/>
  <c r="KS766" i="5"/>
  <c r="LB766" i="5"/>
  <c r="LK766" i="5"/>
  <c r="LT766" i="5"/>
  <c r="MC766" i="5"/>
  <c r="ML766" i="5"/>
  <c r="MU766" i="5"/>
  <c r="ND766" i="5"/>
  <c r="NM766" i="5"/>
  <c r="NV766" i="5"/>
  <c r="OE766" i="5"/>
  <c r="ON766" i="5"/>
  <c r="OW766" i="5"/>
  <c r="PF766" i="5"/>
  <c r="Z767" i="5"/>
  <c r="AI767" i="5"/>
  <c r="AR767" i="5"/>
  <c r="BA767" i="5"/>
  <c r="BJ767" i="5"/>
  <c r="BS767" i="5"/>
  <c r="CB767" i="5"/>
  <c r="CK767" i="5"/>
  <c r="CT767" i="5"/>
  <c r="DC767" i="5"/>
  <c r="DL767" i="5"/>
  <c r="DU767" i="5"/>
  <c r="ED767" i="5"/>
  <c r="EM767" i="5"/>
  <c r="EV767" i="5"/>
  <c r="FE767" i="5"/>
  <c r="FN767" i="5"/>
  <c r="FW767" i="5"/>
  <c r="GF767" i="5"/>
  <c r="GO767" i="5"/>
  <c r="GX767" i="5"/>
  <c r="HG767" i="5"/>
  <c r="HP767" i="5"/>
  <c r="HY767" i="5"/>
  <c r="IH767" i="5"/>
  <c r="IQ767" i="5"/>
  <c r="IZ767" i="5"/>
  <c r="JI767" i="5"/>
  <c r="JR767" i="5"/>
  <c r="KA767" i="5"/>
  <c r="KJ767" i="5"/>
  <c r="KS767" i="5"/>
  <c r="LB767" i="5"/>
  <c r="LK767" i="5"/>
  <c r="LT767" i="5"/>
  <c r="MC767" i="5"/>
  <c r="ML767" i="5"/>
  <c r="MU767" i="5"/>
  <c r="ND767" i="5"/>
  <c r="NM767" i="5"/>
  <c r="NV767" i="5"/>
  <c r="OE767" i="5"/>
  <c r="ON767" i="5"/>
  <c r="OW767" i="5"/>
  <c r="PF767" i="5"/>
  <c r="Q760" i="5"/>
  <c r="Q761" i="5"/>
  <c r="Q762" i="5"/>
  <c r="Q763" i="5"/>
  <c r="Q764" i="5"/>
  <c r="Q765" i="5"/>
  <c r="Q766" i="5"/>
  <c r="Q767" i="5"/>
  <c r="Q758" i="5"/>
  <c r="Z758" i="5" s="1"/>
  <c r="AI758" i="5" s="1"/>
  <c r="AR758" i="5" s="1"/>
  <c r="BA758" i="5" s="1"/>
  <c r="BJ758" i="5" s="1"/>
  <c r="BS758" i="5" s="1"/>
  <c r="CB758" i="5" s="1"/>
  <c r="CK758" i="5" s="1"/>
  <c r="CT758" i="5" s="1"/>
  <c r="DC758" i="5" s="1"/>
  <c r="DL758" i="5" s="1"/>
  <c r="DU758" i="5" s="1"/>
  <c r="ED758" i="5" s="1"/>
  <c r="EM758" i="5" s="1"/>
  <c r="EV758" i="5" s="1"/>
  <c r="FE758" i="5" s="1"/>
  <c r="FN758" i="5" s="1"/>
  <c r="FW758" i="5" s="1"/>
  <c r="GF758" i="5" s="1"/>
  <c r="GO758" i="5" s="1"/>
  <c r="GX758" i="5" s="1"/>
  <c r="HG758" i="5" s="1"/>
  <c r="HP758" i="5" s="1"/>
  <c r="HY758" i="5" s="1"/>
  <c r="IH758" i="5" s="1"/>
  <c r="IQ758" i="5" s="1"/>
  <c r="IZ758" i="5" s="1"/>
  <c r="JI758" i="5" s="1"/>
  <c r="JR758" i="5" s="1"/>
  <c r="KA758" i="5" s="1"/>
  <c r="KJ758" i="5" s="1"/>
  <c r="KS758" i="5" s="1"/>
  <c r="LB758" i="5" s="1"/>
  <c r="LK758" i="5" s="1"/>
  <c r="LT758" i="5" s="1"/>
  <c r="MC758" i="5" s="1"/>
  <c r="ML758" i="5" s="1"/>
  <c r="MU758" i="5" s="1"/>
  <c r="ND758" i="5" s="1"/>
  <c r="NM758" i="5" s="1"/>
  <c r="NV758" i="5" s="1"/>
  <c r="OE758" i="5" s="1"/>
  <c r="ON758" i="5" s="1"/>
  <c r="OW758" i="5" s="1"/>
  <c r="PF758" i="5" s="1"/>
  <c r="B757" i="5"/>
  <c r="K757" i="5" s="1"/>
  <c r="T757" i="5" s="1"/>
  <c r="AC757" i="5" s="1"/>
  <c r="AL757" i="5" s="1"/>
  <c r="AU757" i="5" s="1"/>
  <c r="BD757" i="5" s="1"/>
  <c r="BM757" i="5" s="1"/>
  <c r="BV757" i="5" s="1"/>
  <c r="CE757" i="5" s="1"/>
  <c r="CN757" i="5" s="1"/>
  <c r="CW757" i="5" s="1"/>
  <c r="DF757" i="5" s="1"/>
  <c r="DO757" i="5" s="1"/>
  <c r="DX757" i="5" s="1"/>
  <c r="EG757" i="5" s="1"/>
  <c r="EP757" i="5" s="1"/>
  <c r="EY757" i="5" s="1"/>
  <c r="FH757" i="5" s="1"/>
  <c r="FQ757" i="5" s="1"/>
  <c r="FZ757" i="5" s="1"/>
  <c r="GI757" i="5" s="1"/>
  <c r="GR757" i="5" s="1"/>
  <c r="HA757" i="5" s="1"/>
  <c r="HJ757" i="5" s="1"/>
  <c r="HS757" i="5" s="1"/>
  <c r="IB757" i="5" s="1"/>
  <c r="IK757" i="5" s="1"/>
  <c r="IT757" i="5" s="1"/>
  <c r="JC757" i="5" s="1"/>
  <c r="JL757" i="5" s="1"/>
  <c r="JU757" i="5" s="1"/>
  <c r="KD757" i="5" s="1"/>
  <c r="KM757" i="5" s="1"/>
  <c r="KV757" i="5" s="1"/>
  <c r="LE757" i="5" s="1"/>
  <c r="LN757" i="5" s="1"/>
  <c r="LW757" i="5" s="1"/>
  <c r="MF757" i="5" s="1"/>
  <c r="MO757" i="5" s="1"/>
  <c r="MX757" i="5" s="1"/>
  <c r="NG757" i="5" s="1"/>
  <c r="NP757" i="5" s="1"/>
  <c r="NY757" i="5" s="1"/>
  <c r="OH757" i="5" s="1"/>
  <c r="OQ757" i="5" s="1"/>
  <c r="OZ757" i="5" s="1"/>
  <c r="A758" i="5"/>
  <c r="J758" i="5" s="1"/>
  <c r="S758" i="5" s="1"/>
  <c r="AB758" i="5" s="1"/>
  <c r="AK758" i="5" s="1"/>
  <c r="AT758" i="5" s="1"/>
  <c r="BC758" i="5" s="1"/>
  <c r="BL758" i="5" s="1"/>
  <c r="BU758" i="5" s="1"/>
  <c r="CD758" i="5" s="1"/>
  <c r="CM758" i="5" s="1"/>
  <c r="CV758" i="5" s="1"/>
  <c r="DE758" i="5" s="1"/>
  <c r="DN758" i="5" s="1"/>
  <c r="DW758" i="5" s="1"/>
  <c r="EF758" i="5" s="1"/>
  <c r="EO758" i="5" s="1"/>
  <c r="EX758" i="5" s="1"/>
  <c r="FG758" i="5" s="1"/>
  <c r="FP758" i="5" s="1"/>
  <c r="FY758" i="5" s="1"/>
  <c r="GH758" i="5" s="1"/>
  <c r="GQ758" i="5" s="1"/>
  <c r="GZ758" i="5" s="1"/>
  <c r="HI758" i="5" s="1"/>
  <c r="HR758" i="5" s="1"/>
  <c r="IA758" i="5" s="1"/>
  <c r="IJ758" i="5" s="1"/>
  <c r="IS758" i="5" s="1"/>
  <c r="JB758" i="5" s="1"/>
  <c r="JK758" i="5" s="1"/>
  <c r="JT758" i="5" s="1"/>
  <c r="KC758" i="5" s="1"/>
  <c r="KL758" i="5" s="1"/>
  <c r="KU758" i="5" s="1"/>
  <c r="LD758" i="5" s="1"/>
  <c r="LM758" i="5" s="1"/>
  <c r="LV758" i="5" s="1"/>
  <c r="ME758" i="5" s="1"/>
  <c r="MN758" i="5" s="1"/>
  <c r="MW758" i="5" s="1"/>
  <c r="NF758" i="5" s="1"/>
  <c r="NO758" i="5" s="1"/>
  <c r="NX758" i="5" s="1"/>
  <c r="OG758" i="5" s="1"/>
  <c r="OP758" i="5" s="1"/>
  <c r="OY758" i="5" s="1"/>
  <c r="H760" i="5"/>
  <c r="H761" i="5"/>
  <c r="H762" i="5"/>
  <c r="H763" i="5"/>
  <c r="H764" i="5"/>
  <c r="H765" i="5"/>
  <c r="H766" i="5"/>
  <c r="H767" i="5"/>
  <c r="A433" i="1"/>
  <c r="A450" i="1" s="1"/>
  <c r="A466" i="1" s="1"/>
  <c r="F11" i="1"/>
  <c r="F16" i="1" s="1"/>
  <c r="F21" i="1" s="1"/>
  <c r="F26" i="1" s="1"/>
  <c r="F31" i="1" s="1"/>
  <c r="F38" i="1" s="1"/>
  <c r="F43" i="1" s="1"/>
  <c r="F50" i="1" s="1"/>
  <c r="F15" i="1"/>
  <c r="A180" i="1"/>
  <c r="A80" i="1"/>
  <c r="A92" i="1" s="1"/>
  <c r="A104" i="1" s="1"/>
  <c r="A121" i="1" s="1"/>
  <c r="A128" i="1" s="1"/>
  <c r="A149" i="1" s="1"/>
  <c r="A140" i="1" s="1"/>
  <c r="A178" i="1"/>
  <c r="A437" i="1"/>
  <c r="A454" i="1" s="1"/>
  <c r="A470" i="1" s="1"/>
  <c r="A436" i="1"/>
  <c r="A453" i="1" s="1"/>
  <c r="A469" i="1" s="1"/>
  <c r="A435" i="1"/>
  <c r="A452" i="1" s="1"/>
  <c r="A468" i="1" s="1"/>
  <c r="A434" i="1"/>
  <c r="A451" i="1" s="1"/>
  <c r="A467" i="1" s="1"/>
  <c r="A432" i="1"/>
  <c r="A449" i="1" s="1"/>
  <c r="A431" i="1"/>
  <c r="A448" i="1" s="1"/>
  <c r="A430" i="1"/>
  <c r="A447" i="1" s="1"/>
  <c r="A463" i="1" s="1"/>
  <c r="A429" i="1"/>
  <c r="A446" i="1" s="1"/>
  <c r="A462" i="1" s="1"/>
  <c r="A428" i="1"/>
  <c r="A445" i="1" s="1"/>
  <c r="A461" i="1" s="1"/>
  <c r="A427" i="1"/>
  <c r="A443" i="1" s="1"/>
  <c r="B725" i="5"/>
  <c r="B740" i="5" s="1"/>
  <c r="B755" i="5" s="1"/>
  <c r="K755" i="5" s="1"/>
  <c r="T755" i="5" s="1"/>
  <c r="AC755" i="5" s="1"/>
  <c r="AL755" i="5" s="1"/>
  <c r="AU755" i="5" s="1"/>
  <c r="BD755" i="5" s="1"/>
  <c r="BM755" i="5" s="1"/>
  <c r="BV755" i="5" s="1"/>
  <c r="CE755" i="5" s="1"/>
  <c r="CN755" i="5" s="1"/>
  <c r="CW755" i="5" s="1"/>
  <c r="DF755" i="5" s="1"/>
  <c r="DO755" i="5" s="1"/>
  <c r="DX755" i="5" s="1"/>
  <c r="EG755" i="5" s="1"/>
  <c r="EP755" i="5" s="1"/>
  <c r="EY755" i="5" s="1"/>
  <c r="FH755" i="5" s="1"/>
  <c r="FQ755" i="5" s="1"/>
  <c r="FZ755" i="5" s="1"/>
  <c r="GI755" i="5" s="1"/>
  <c r="GR755" i="5" s="1"/>
  <c r="HA755" i="5" s="1"/>
  <c r="HJ755" i="5" s="1"/>
  <c r="HS755" i="5" s="1"/>
  <c r="IB755" i="5" s="1"/>
  <c r="IK755" i="5" s="1"/>
  <c r="IT755" i="5" s="1"/>
  <c r="JC755" i="5" s="1"/>
  <c r="JL755" i="5" s="1"/>
  <c r="JU755" i="5" s="1"/>
  <c r="KD755" i="5" s="1"/>
  <c r="KM755" i="5" s="1"/>
  <c r="KV755" i="5" s="1"/>
  <c r="LE755" i="5" s="1"/>
  <c r="LN755" i="5" s="1"/>
  <c r="LW755" i="5" s="1"/>
  <c r="MF755" i="5" s="1"/>
  <c r="MO755" i="5" s="1"/>
  <c r="MX755" i="5" s="1"/>
  <c r="NG755" i="5" s="1"/>
  <c r="NP755" i="5" s="1"/>
  <c r="NY755" i="5" s="1"/>
  <c r="OH755" i="5" s="1"/>
  <c r="OQ755" i="5" s="1"/>
  <c r="OZ755" i="5" s="1"/>
  <c r="B620" i="5"/>
  <c r="B635" i="5" s="1"/>
  <c r="Q280" i="5"/>
  <c r="Q281" i="5"/>
  <c r="Q282" i="5"/>
  <c r="Q283" i="5"/>
  <c r="Q284" i="5"/>
  <c r="Q285" i="5"/>
  <c r="Q286" i="5"/>
  <c r="Q287" i="5"/>
  <c r="D139" i="1"/>
  <c r="D143" i="1"/>
  <c r="Q295" i="5"/>
  <c r="Q296" i="5"/>
  <c r="Q297" i="5"/>
  <c r="Q298" i="5"/>
  <c r="Q299" i="5"/>
  <c r="Q300" i="5"/>
  <c r="Q301" i="5"/>
  <c r="Q302" i="5"/>
  <c r="F148" i="1"/>
  <c r="G148" i="1" s="1"/>
  <c r="F80" i="1"/>
  <c r="F92" i="1" s="1"/>
  <c r="F150" i="1"/>
  <c r="G150" i="1" s="1"/>
  <c r="Q310" i="5"/>
  <c r="Q311" i="5"/>
  <c r="Q312" i="5"/>
  <c r="Q313" i="5"/>
  <c r="Q314" i="5"/>
  <c r="Q315" i="5"/>
  <c r="Q316" i="5"/>
  <c r="Q317" i="5"/>
  <c r="F156" i="1"/>
  <c r="G156" i="1" s="1"/>
  <c r="D160" i="1"/>
  <c r="Q325" i="5"/>
  <c r="Q326" i="5"/>
  <c r="Q327" i="5"/>
  <c r="Q328" i="5"/>
  <c r="Q329" i="5"/>
  <c r="Q330" i="5"/>
  <c r="Q331" i="5"/>
  <c r="Q332" i="5"/>
  <c r="F165" i="1"/>
  <c r="G165" i="1" s="1"/>
  <c r="F166" i="1"/>
  <c r="G166" i="1" s="1"/>
  <c r="F167" i="1"/>
  <c r="G167" i="1" s="1"/>
  <c r="D168" i="1"/>
  <c r="F168" i="1"/>
  <c r="B275" i="5"/>
  <c r="B290" i="5" s="1"/>
  <c r="G74" i="4"/>
  <c r="G73" i="4"/>
  <c r="G72" i="4"/>
  <c r="A11" i="1"/>
  <c r="A16" i="1" s="1"/>
  <c r="A26" i="1" s="1"/>
  <c r="A31" i="1" s="1"/>
  <c r="A38" i="1" s="1"/>
  <c r="A43" i="1" s="1"/>
  <c r="A50" i="1" s="1"/>
  <c r="A62" i="1" s="1"/>
  <c r="A83" i="1" s="1"/>
  <c r="A95" i="1" s="1"/>
  <c r="A107" i="1" s="1"/>
  <c r="A115" i="1" s="1"/>
  <c r="A125" i="1" s="1"/>
  <c r="A135" i="1" s="1"/>
  <c r="A144" i="1" s="1"/>
  <c r="A153" i="1" s="1"/>
  <c r="A162" i="1" s="1"/>
  <c r="A10" i="1"/>
  <c r="A15" i="1" s="1"/>
  <c r="A20" i="1" s="1"/>
  <c r="A25" i="1" s="1"/>
  <c r="A30" i="1" s="1"/>
  <c r="A37" i="1" s="1"/>
  <c r="A42" i="1" s="1"/>
  <c r="A49" i="1" s="1"/>
  <c r="A14" i="1"/>
  <c r="A19" i="1" s="1"/>
  <c r="A24" i="1" s="1"/>
  <c r="A29" i="1" s="1"/>
  <c r="A36" i="1" s="1"/>
  <c r="A41" i="1" s="1"/>
  <c r="A81" i="1" s="1"/>
  <c r="A93" i="1" s="1"/>
  <c r="A105" i="1" s="1"/>
  <c r="A113" i="1" s="1"/>
  <c r="A123" i="1" s="1"/>
  <c r="A133" i="1" s="1"/>
  <c r="A143" i="1" s="1"/>
  <c r="A152" i="1" s="1"/>
  <c r="A160" i="1" s="1"/>
  <c r="A150" i="1"/>
  <c r="A159" i="1" s="1"/>
  <c r="A170" i="1" s="1"/>
  <c r="F326" i="1"/>
  <c r="G326" i="1" s="1"/>
  <c r="F315" i="1"/>
  <c r="G315" i="1" s="1"/>
  <c r="F316" i="1"/>
  <c r="G316" i="1" s="1"/>
  <c r="F318" i="1"/>
  <c r="D318" i="1"/>
  <c r="G319" i="1"/>
  <c r="F320" i="1"/>
  <c r="G320" i="1" s="1"/>
  <c r="F333" i="1"/>
  <c r="G333" i="1" s="1"/>
  <c r="B575" i="5"/>
  <c r="B590" i="5" s="1"/>
  <c r="A317" i="1"/>
  <c r="A327" i="1" s="1"/>
  <c r="A334" i="1" s="1"/>
  <c r="A316" i="1"/>
  <c r="Q565" i="5"/>
  <c r="Q566" i="5"/>
  <c r="Q567" i="5"/>
  <c r="Q568" i="5"/>
  <c r="Q569" i="5"/>
  <c r="Q570" i="5"/>
  <c r="Q571" i="5"/>
  <c r="Q572" i="5"/>
  <c r="B500" i="5"/>
  <c r="B562" i="5"/>
  <c r="K562" i="5" s="1"/>
  <c r="T562" i="5" s="1"/>
  <c r="AC562" i="5" s="1"/>
  <c r="AL562" i="5" s="1"/>
  <c r="AU562" i="5" s="1"/>
  <c r="BD562" i="5" s="1"/>
  <c r="BM562" i="5" s="1"/>
  <c r="BV562" i="5" s="1"/>
  <c r="CE562" i="5" s="1"/>
  <c r="CN562" i="5" s="1"/>
  <c r="CW562" i="5" s="1"/>
  <c r="DF562" i="5" s="1"/>
  <c r="DO562" i="5" s="1"/>
  <c r="DX562" i="5" s="1"/>
  <c r="EG562" i="5" s="1"/>
  <c r="EP562" i="5" s="1"/>
  <c r="EY562" i="5" s="1"/>
  <c r="FH562" i="5" s="1"/>
  <c r="FQ562" i="5" s="1"/>
  <c r="FZ562" i="5" s="1"/>
  <c r="GI562" i="5" s="1"/>
  <c r="GR562" i="5" s="1"/>
  <c r="HA562" i="5" s="1"/>
  <c r="HJ562" i="5" s="1"/>
  <c r="HS562" i="5" s="1"/>
  <c r="IB562" i="5" s="1"/>
  <c r="IK562" i="5" s="1"/>
  <c r="IT562" i="5" s="1"/>
  <c r="JC562" i="5" s="1"/>
  <c r="JL562" i="5" s="1"/>
  <c r="JU562" i="5" s="1"/>
  <c r="KD562" i="5" s="1"/>
  <c r="KM562" i="5" s="1"/>
  <c r="KV562" i="5" s="1"/>
  <c r="LE562" i="5" s="1"/>
  <c r="LN562" i="5" s="1"/>
  <c r="LW562" i="5" s="1"/>
  <c r="MF562" i="5" s="1"/>
  <c r="MO562" i="5" s="1"/>
  <c r="MX562" i="5" s="1"/>
  <c r="NG562" i="5" s="1"/>
  <c r="NP562" i="5" s="1"/>
  <c r="NY562" i="5" s="1"/>
  <c r="OH562" i="5" s="1"/>
  <c r="OQ562" i="5" s="1"/>
  <c r="OZ562" i="5" s="1"/>
  <c r="A563" i="5"/>
  <c r="J563" i="5" s="1"/>
  <c r="S563" i="5" s="1"/>
  <c r="AB563" i="5" s="1"/>
  <c r="AK563" i="5" s="1"/>
  <c r="AT563" i="5" s="1"/>
  <c r="BC563" i="5" s="1"/>
  <c r="BL563" i="5" s="1"/>
  <c r="BU563" i="5" s="1"/>
  <c r="CD563" i="5" s="1"/>
  <c r="CM563" i="5" s="1"/>
  <c r="CV563" i="5" s="1"/>
  <c r="DE563" i="5" s="1"/>
  <c r="DN563" i="5" s="1"/>
  <c r="DW563" i="5" s="1"/>
  <c r="EF563" i="5" s="1"/>
  <c r="EO563" i="5" s="1"/>
  <c r="EX563" i="5" s="1"/>
  <c r="FG563" i="5" s="1"/>
  <c r="FP563" i="5" s="1"/>
  <c r="FY563" i="5" s="1"/>
  <c r="GH563" i="5" s="1"/>
  <c r="GQ563" i="5" s="1"/>
  <c r="GZ563" i="5" s="1"/>
  <c r="HI563" i="5" s="1"/>
  <c r="HR563" i="5" s="1"/>
  <c r="IA563" i="5" s="1"/>
  <c r="IJ563" i="5" s="1"/>
  <c r="IS563" i="5" s="1"/>
  <c r="JB563" i="5" s="1"/>
  <c r="JK563" i="5" s="1"/>
  <c r="JT563" i="5" s="1"/>
  <c r="KC563" i="5" s="1"/>
  <c r="KL563" i="5" s="1"/>
  <c r="KU563" i="5" s="1"/>
  <c r="LD563" i="5" s="1"/>
  <c r="LM563" i="5" s="1"/>
  <c r="LV563" i="5" s="1"/>
  <c r="ME563" i="5" s="1"/>
  <c r="MN563" i="5" s="1"/>
  <c r="MW563" i="5" s="1"/>
  <c r="NF563" i="5" s="1"/>
  <c r="NO563" i="5" s="1"/>
  <c r="NX563" i="5" s="1"/>
  <c r="OG563" i="5" s="1"/>
  <c r="OP563" i="5" s="1"/>
  <c r="OY563" i="5" s="1"/>
  <c r="Q563" i="5"/>
  <c r="Z563" i="5" s="1"/>
  <c r="AI563" i="5" s="1"/>
  <c r="AR563" i="5" s="1"/>
  <c r="BA563" i="5" s="1"/>
  <c r="BJ563" i="5" s="1"/>
  <c r="BS563" i="5" s="1"/>
  <c r="CB563" i="5" s="1"/>
  <c r="CK563" i="5" s="1"/>
  <c r="CT563" i="5" s="1"/>
  <c r="DC563" i="5" s="1"/>
  <c r="DL563" i="5" s="1"/>
  <c r="DU563" i="5" s="1"/>
  <c r="ED563" i="5" s="1"/>
  <c r="EM563" i="5" s="1"/>
  <c r="EV563" i="5" s="1"/>
  <c r="FE563" i="5" s="1"/>
  <c r="FN563" i="5" s="1"/>
  <c r="FW563" i="5" s="1"/>
  <c r="GF563" i="5" s="1"/>
  <c r="GO563" i="5" s="1"/>
  <c r="GX563" i="5" s="1"/>
  <c r="HG563" i="5" s="1"/>
  <c r="HP563" i="5" s="1"/>
  <c r="HY563" i="5" s="1"/>
  <c r="IH563" i="5" s="1"/>
  <c r="IQ563" i="5" s="1"/>
  <c r="IZ563" i="5" s="1"/>
  <c r="JI563" i="5" s="1"/>
  <c r="JR563" i="5" s="1"/>
  <c r="KA563" i="5" s="1"/>
  <c r="KJ563" i="5" s="1"/>
  <c r="KS563" i="5" s="1"/>
  <c r="LB563" i="5" s="1"/>
  <c r="LK563" i="5" s="1"/>
  <c r="LT563" i="5" s="1"/>
  <c r="MC563" i="5" s="1"/>
  <c r="ML563" i="5" s="1"/>
  <c r="MU563" i="5" s="1"/>
  <c r="ND563" i="5" s="1"/>
  <c r="NM563" i="5" s="1"/>
  <c r="NV563" i="5" s="1"/>
  <c r="OE563" i="5" s="1"/>
  <c r="ON563" i="5" s="1"/>
  <c r="OW563" i="5" s="1"/>
  <c r="PF563" i="5" s="1"/>
  <c r="Z566" i="5"/>
  <c r="AI566" i="5"/>
  <c r="AR566" i="5"/>
  <c r="BA566" i="5"/>
  <c r="BJ566" i="5"/>
  <c r="BS566" i="5"/>
  <c r="CB566" i="5"/>
  <c r="CK566" i="5"/>
  <c r="CT566" i="5"/>
  <c r="DC566" i="5"/>
  <c r="DL566" i="5"/>
  <c r="DU566" i="5"/>
  <c r="ED566" i="5"/>
  <c r="EM566" i="5"/>
  <c r="EV566" i="5"/>
  <c r="FE566" i="5"/>
  <c r="FN566" i="5"/>
  <c r="FW566" i="5"/>
  <c r="GF566" i="5"/>
  <c r="GO566" i="5"/>
  <c r="GX566" i="5"/>
  <c r="HG566" i="5"/>
  <c r="HP566" i="5"/>
  <c r="HY566" i="5"/>
  <c r="IH566" i="5"/>
  <c r="IQ566" i="5"/>
  <c r="IZ566" i="5"/>
  <c r="JI566" i="5"/>
  <c r="JR566" i="5"/>
  <c r="KA566" i="5"/>
  <c r="KJ566" i="5"/>
  <c r="KS566" i="5"/>
  <c r="LB566" i="5"/>
  <c r="LK566" i="5"/>
  <c r="LT566" i="5"/>
  <c r="MC566" i="5"/>
  <c r="ML566" i="5"/>
  <c r="MU566" i="5"/>
  <c r="ND566" i="5"/>
  <c r="NM566" i="5"/>
  <c r="NV566" i="5"/>
  <c r="OE566" i="5"/>
  <c r="ON566" i="5"/>
  <c r="OW566" i="5"/>
  <c r="PF566" i="5"/>
  <c r="Z567" i="5"/>
  <c r="AI567" i="5"/>
  <c r="AR567" i="5"/>
  <c r="BA567" i="5"/>
  <c r="BJ567" i="5"/>
  <c r="BS567" i="5"/>
  <c r="CB567" i="5"/>
  <c r="CK567" i="5"/>
  <c r="CT567" i="5"/>
  <c r="DC567" i="5"/>
  <c r="DL567" i="5"/>
  <c r="DU567" i="5"/>
  <c r="ED567" i="5"/>
  <c r="EM567" i="5"/>
  <c r="EV567" i="5"/>
  <c r="FE567" i="5"/>
  <c r="FN567" i="5"/>
  <c r="FW567" i="5"/>
  <c r="GF567" i="5"/>
  <c r="GO567" i="5"/>
  <c r="GX567" i="5"/>
  <c r="HG567" i="5"/>
  <c r="HP567" i="5"/>
  <c r="HY567" i="5"/>
  <c r="IH567" i="5"/>
  <c r="IQ567" i="5"/>
  <c r="IZ567" i="5"/>
  <c r="JI567" i="5"/>
  <c r="JR567" i="5"/>
  <c r="KA567" i="5"/>
  <c r="KJ567" i="5"/>
  <c r="KS567" i="5"/>
  <c r="LB567" i="5"/>
  <c r="LK567" i="5"/>
  <c r="LT567" i="5"/>
  <c r="MC567" i="5"/>
  <c r="ML567" i="5"/>
  <c r="MU567" i="5"/>
  <c r="ND567" i="5"/>
  <c r="NM567" i="5"/>
  <c r="NV567" i="5"/>
  <c r="OE567" i="5"/>
  <c r="ON567" i="5"/>
  <c r="OW567" i="5"/>
  <c r="PF567" i="5"/>
  <c r="Z568" i="5"/>
  <c r="AI568" i="5"/>
  <c r="AR568" i="5"/>
  <c r="BA568" i="5"/>
  <c r="BJ568" i="5"/>
  <c r="BS568" i="5"/>
  <c r="CB568" i="5"/>
  <c r="CK568" i="5"/>
  <c r="CT568" i="5"/>
  <c r="DC568" i="5"/>
  <c r="DL568" i="5"/>
  <c r="DU568" i="5"/>
  <c r="ED568" i="5"/>
  <c r="EM568" i="5"/>
  <c r="EV568" i="5"/>
  <c r="FE568" i="5"/>
  <c r="FN568" i="5"/>
  <c r="FW568" i="5"/>
  <c r="GF568" i="5"/>
  <c r="GO568" i="5"/>
  <c r="GX568" i="5"/>
  <c r="HG568" i="5"/>
  <c r="HP568" i="5"/>
  <c r="HY568" i="5"/>
  <c r="IH568" i="5"/>
  <c r="IQ568" i="5"/>
  <c r="IZ568" i="5"/>
  <c r="JI568" i="5"/>
  <c r="JR568" i="5"/>
  <c r="KA568" i="5"/>
  <c r="KJ568" i="5"/>
  <c r="KS568" i="5"/>
  <c r="LB568" i="5"/>
  <c r="LK568" i="5"/>
  <c r="LT568" i="5"/>
  <c r="MC568" i="5"/>
  <c r="ML568" i="5"/>
  <c r="MU568" i="5"/>
  <c r="ND568" i="5"/>
  <c r="NM568" i="5"/>
  <c r="NV568" i="5"/>
  <c r="OE568" i="5"/>
  <c r="ON568" i="5"/>
  <c r="OW568" i="5"/>
  <c r="PF568" i="5"/>
  <c r="Z569" i="5"/>
  <c r="AI569" i="5"/>
  <c r="AR569" i="5"/>
  <c r="BA569" i="5"/>
  <c r="BJ569" i="5"/>
  <c r="BS569" i="5"/>
  <c r="CB569" i="5"/>
  <c r="CK569" i="5"/>
  <c r="CT569" i="5"/>
  <c r="DC569" i="5"/>
  <c r="DL569" i="5"/>
  <c r="DU569" i="5"/>
  <c r="ED569" i="5"/>
  <c r="EM569" i="5"/>
  <c r="EV569" i="5"/>
  <c r="FE569" i="5"/>
  <c r="FN569" i="5"/>
  <c r="FW569" i="5"/>
  <c r="GF569" i="5"/>
  <c r="GO569" i="5"/>
  <c r="GX569" i="5"/>
  <c r="HG569" i="5"/>
  <c r="HP569" i="5"/>
  <c r="HY569" i="5"/>
  <c r="IH569" i="5"/>
  <c r="IQ569" i="5"/>
  <c r="IZ569" i="5"/>
  <c r="JI569" i="5"/>
  <c r="JR569" i="5"/>
  <c r="KA569" i="5"/>
  <c r="KJ569" i="5"/>
  <c r="KS569" i="5"/>
  <c r="LB569" i="5"/>
  <c r="LK569" i="5"/>
  <c r="LT569" i="5"/>
  <c r="MC569" i="5"/>
  <c r="ML569" i="5"/>
  <c r="MU569" i="5"/>
  <c r="ND569" i="5"/>
  <c r="NM569" i="5"/>
  <c r="NV569" i="5"/>
  <c r="OE569" i="5"/>
  <c r="ON569" i="5"/>
  <c r="OW569" i="5"/>
  <c r="PF569" i="5"/>
  <c r="Z570" i="5"/>
  <c r="AI570" i="5"/>
  <c r="AR570" i="5"/>
  <c r="BA570" i="5"/>
  <c r="BJ570" i="5"/>
  <c r="BS570" i="5"/>
  <c r="CB570" i="5"/>
  <c r="CK570" i="5"/>
  <c r="CT570" i="5"/>
  <c r="DC570" i="5"/>
  <c r="DL570" i="5"/>
  <c r="DU570" i="5"/>
  <c r="ED570" i="5"/>
  <c r="EM570" i="5"/>
  <c r="EV570" i="5"/>
  <c r="FE570" i="5"/>
  <c r="FN570" i="5"/>
  <c r="FW570" i="5"/>
  <c r="GF570" i="5"/>
  <c r="GO570" i="5"/>
  <c r="GX570" i="5"/>
  <c r="HG570" i="5"/>
  <c r="HP570" i="5"/>
  <c r="HY570" i="5"/>
  <c r="IH570" i="5"/>
  <c r="IQ570" i="5"/>
  <c r="IZ570" i="5"/>
  <c r="JI570" i="5"/>
  <c r="JR570" i="5"/>
  <c r="KA570" i="5"/>
  <c r="KJ570" i="5"/>
  <c r="KS570" i="5"/>
  <c r="LB570" i="5"/>
  <c r="LK570" i="5"/>
  <c r="LT570" i="5"/>
  <c r="MC570" i="5"/>
  <c r="ML570" i="5"/>
  <c r="MU570" i="5"/>
  <c r="ND570" i="5"/>
  <c r="NM570" i="5"/>
  <c r="NV570" i="5"/>
  <c r="OE570" i="5"/>
  <c r="ON570" i="5"/>
  <c r="OW570" i="5"/>
  <c r="PF570" i="5"/>
  <c r="Z571" i="5"/>
  <c r="AI571" i="5"/>
  <c r="AR571" i="5"/>
  <c r="BA571" i="5"/>
  <c r="BJ571" i="5"/>
  <c r="BS571" i="5"/>
  <c r="CB571" i="5"/>
  <c r="CK571" i="5"/>
  <c r="CT571" i="5"/>
  <c r="DC571" i="5"/>
  <c r="DL571" i="5"/>
  <c r="DU571" i="5"/>
  <c r="ED571" i="5"/>
  <c r="EM571" i="5"/>
  <c r="EV571" i="5"/>
  <c r="FE571" i="5"/>
  <c r="FN571" i="5"/>
  <c r="FW571" i="5"/>
  <c r="GF571" i="5"/>
  <c r="GO571" i="5"/>
  <c r="GX571" i="5"/>
  <c r="HG571" i="5"/>
  <c r="HP571" i="5"/>
  <c r="HY571" i="5"/>
  <c r="IH571" i="5"/>
  <c r="IQ571" i="5"/>
  <c r="IZ571" i="5"/>
  <c r="JI571" i="5"/>
  <c r="JR571" i="5"/>
  <c r="KA571" i="5"/>
  <c r="KJ571" i="5"/>
  <c r="KS571" i="5"/>
  <c r="LB571" i="5"/>
  <c r="LK571" i="5"/>
  <c r="LT571" i="5"/>
  <c r="MC571" i="5"/>
  <c r="ML571" i="5"/>
  <c r="MU571" i="5"/>
  <c r="ND571" i="5"/>
  <c r="NM571" i="5"/>
  <c r="NV571" i="5"/>
  <c r="OE571" i="5"/>
  <c r="ON571" i="5"/>
  <c r="OW571" i="5"/>
  <c r="PF571" i="5"/>
  <c r="Z572" i="5"/>
  <c r="AI572" i="5"/>
  <c r="AR572" i="5"/>
  <c r="BA572" i="5"/>
  <c r="BJ572" i="5"/>
  <c r="BS572" i="5"/>
  <c r="CB572" i="5"/>
  <c r="CK572" i="5"/>
  <c r="CT572" i="5"/>
  <c r="DC572" i="5"/>
  <c r="DL572" i="5"/>
  <c r="DU572" i="5"/>
  <c r="ED572" i="5"/>
  <c r="EM572" i="5"/>
  <c r="EV572" i="5"/>
  <c r="FE572" i="5"/>
  <c r="FN572" i="5"/>
  <c r="FW572" i="5"/>
  <c r="GF572" i="5"/>
  <c r="GO572" i="5"/>
  <c r="GX572" i="5"/>
  <c r="HG572" i="5"/>
  <c r="HP572" i="5"/>
  <c r="HY572" i="5"/>
  <c r="IH572" i="5"/>
  <c r="IQ572" i="5"/>
  <c r="IZ572" i="5"/>
  <c r="JI572" i="5"/>
  <c r="JR572" i="5"/>
  <c r="KA572" i="5"/>
  <c r="KJ572" i="5"/>
  <c r="KS572" i="5"/>
  <c r="LB572" i="5"/>
  <c r="LK572" i="5"/>
  <c r="LT572" i="5"/>
  <c r="MC572" i="5"/>
  <c r="ML572" i="5"/>
  <c r="MU572" i="5"/>
  <c r="ND572" i="5"/>
  <c r="NM572" i="5"/>
  <c r="NV572" i="5"/>
  <c r="OE572" i="5"/>
  <c r="ON572" i="5"/>
  <c r="OW572" i="5"/>
  <c r="PF572" i="5"/>
  <c r="H565" i="5"/>
  <c r="H566" i="5"/>
  <c r="H567" i="5"/>
  <c r="H568" i="5"/>
  <c r="H569" i="5"/>
  <c r="H570" i="5"/>
  <c r="H571" i="5"/>
  <c r="H572" i="5"/>
  <c r="B410" i="5"/>
  <c r="K410" i="5" s="1"/>
  <c r="T410" i="5" s="1"/>
  <c r="AC410" i="5" s="1"/>
  <c r="AL410" i="5" s="1"/>
  <c r="AU410" i="5" s="1"/>
  <c r="BD410" i="5" s="1"/>
  <c r="BM410" i="5" s="1"/>
  <c r="BV410" i="5" s="1"/>
  <c r="CE410" i="5" s="1"/>
  <c r="CN410" i="5" s="1"/>
  <c r="CW410" i="5" s="1"/>
  <c r="DF410" i="5" s="1"/>
  <c r="DO410" i="5" s="1"/>
  <c r="DX410" i="5" s="1"/>
  <c r="EG410" i="5" s="1"/>
  <c r="EP410" i="5" s="1"/>
  <c r="EY410" i="5" s="1"/>
  <c r="FH410" i="5" s="1"/>
  <c r="FQ410" i="5" s="1"/>
  <c r="FZ410" i="5" s="1"/>
  <c r="GI410" i="5" s="1"/>
  <c r="GR410" i="5" s="1"/>
  <c r="HA410" i="5" s="1"/>
  <c r="HJ410" i="5" s="1"/>
  <c r="HS410" i="5" s="1"/>
  <c r="IB410" i="5" s="1"/>
  <c r="IK410" i="5" s="1"/>
  <c r="IT410" i="5" s="1"/>
  <c r="JC410" i="5" s="1"/>
  <c r="JL410" i="5" s="1"/>
  <c r="JU410" i="5" s="1"/>
  <c r="KD410" i="5" s="1"/>
  <c r="KM410" i="5" s="1"/>
  <c r="KV410" i="5" s="1"/>
  <c r="LE410" i="5" s="1"/>
  <c r="LN410" i="5" s="1"/>
  <c r="LW410" i="5" s="1"/>
  <c r="MF410" i="5" s="1"/>
  <c r="MO410" i="5" s="1"/>
  <c r="MX410" i="5" s="1"/>
  <c r="NG410" i="5" s="1"/>
  <c r="NP410" i="5" s="1"/>
  <c r="NY410" i="5" s="1"/>
  <c r="OH410" i="5" s="1"/>
  <c r="OQ410" i="5" s="1"/>
  <c r="OZ410" i="5" s="1"/>
  <c r="A234" i="1"/>
  <c r="Q370" i="5"/>
  <c r="Q371" i="5"/>
  <c r="Q372" i="5"/>
  <c r="Q373" i="5"/>
  <c r="Q374" i="5"/>
  <c r="Q375" i="5"/>
  <c r="Q376" i="5"/>
  <c r="Q377" i="5"/>
  <c r="F180" i="1"/>
  <c r="G180" i="1" s="1"/>
  <c r="B322" i="5"/>
  <c r="K322" i="5" s="1"/>
  <c r="T322" i="5" s="1"/>
  <c r="AC322" i="5" s="1"/>
  <c r="AL322" i="5" s="1"/>
  <c r="AU322" i="5" s="1"/>
  <c r="BD322" i="5" s="1"/>
  <c r="BM322" i="5" s="1"/>
  <c r="BV322" i="5" s="1"/>
  <c r="CE322" i="5" s="1"/>
  <c r="CN322" i="5" s="1"/>
  <c r="CW322" i="5" s="1"/>
  <c r="DF322" i="5" s="1"/>
  <c r="DO322" i="5" s="1"/>
  <c r="DX322" i="5" s="1"/>
  <c r="EG322" i="5" s="1"/>
  <c r="EP322" i="5" s="1"/>
  <c r="EY322" i="5" s="1"/>
  <c r="FH322" i="5" s="1"/>
  <c r="FQ322" i="5" s="1"/>
  <c r="FZ322" i="5" s="1"/>
  <c r="GI322" i="5" s="1"/>
  <c r="GR322" i="5" s="1"/>
  <c r="HA322" i="5" s="1"/>
  <c r="HJ322" i="5" s="1"/>
  <c r="HS322" i="5" s="1"/>
  <c r="IB322" i="5" s="1"/>
  <c r="IK322" i="5" s="1"/>
  <c r="IT322" i="5" s="1"/>
  <c r="JC322" i="5" s="1"/>
  <c r="JL322" i="5" s="1"/>
  <c r="JU322" i="5" s="1"/>
  <c r="KD322" i="5" s="1"/>
  <c r="KM322" i="5" s="1"/>
  <c r="KV322" i="5" s="1"/>
  <c r="LE322" i="5" s="1"/>
  <c r="LN322" i="5" s="1"/>
  <c r="LW322" i="5" s="1"/>
  <c r="MF322" i="5" s="1"/>
  <c r="MO322" i="5" s="1"/>
  <c r="MX322" i="5" s="1"/>
  <c r="NG322" i="5" s="1"/>
  <c r="NP322" i="5" s="1"/>
  <c r="NY322" i="5" s="1"/>
  <c r="OH322" i="5" s="1"/>
  <c r="OQ322" i="5" s="1"/>
  <c r="OZ322" i="5" s="1"/>
  <c r="A323" i="5"/>
  <c r="J323" i="5" s="1"/>
  <c r="S323" i="5" s="1"/>
  <c r="AB323" i="5" s="1"/>
  <c r="AK323" i="5" s="1"/>
  <c r="AT323" i="5" s="1"/>
  <c r="BC323" i="5" s="1"/>
  <c r="BL323" i="5" s="1"/>
  <c r="BU323" i="5" s="1"/>
  <c r="CD323" i="5" s="1"/>
  <c r="CM323" i="5" s="1"/>
  <c r="CV323" i="5" s="1"/>
  <c r="DE323" i="5" s="1"/>
  <c r="DN323" i="5" s="1"/>
  <c r="DW323" i="5" s="1"/>
  <c r="EF323" i="5" s="1"/>
  <c r="EO323" i="5" s="1"/>
  <c r="EX323" i="5" s="1"/>
  <c r="FG323" i="5" s="1"/>
  <c r="FP323" i="5" s="1"/>
  <c r="FY323" i="5" s="1"/>
  <c r="GH323" i="5" s="1"/>
  <c r="GQ323" i="5" s="1"/>
  <c r="GZ323" i="5" s="1"/>
  <c r="HI323" i="5" s="1"/>
  <c r="HR323" i="5" s="1"/>
  <c r="IA323" i="5" s="1"/>
  <c r="IJ323" i="5" s="1"/>
  <c r="IS323" i="5" s="1"/>
  <c r="JB323" i="5" s="1"/>
  <c r="JK323" i="5" s="1"/>
  <c r="JT323" i="5" s="1"/>
  <c r="KC323" i="5" s="1"/>
  <c r="KL323" i="5" s="1"/>
  <c r="KU323" i="5" s="1"/>
  <c r="LD323" i="5" s="1"/>
  <c r="LM323" i="5" s="1"/>
  <c r="LV323" i="5" s="1"/>
  <c r="ME323" i="5" s="1"/>
  <c r="MN323" i="5" s="1"/>
  <c r="MW323" i="5" s="1"/>
  <c r="NF323" i="5" s="1"/>
  <c r="NO323" i="5" s="1"/>
  <c r="NX323" i="5" s="1"/>
  <c r="OG323" i="5" s="1"/>
  <c r="OP323" i="5" s="1"/>
  <c r="OY323" i="5" s="1"/>
  <c r="Q323" i="5"/>
  <c r="Z323" i="5" s="1"/>
  <c r="AI323" i="5" s="1"/>
  <c r="AR323" i="5" s="1"/>
  <c r="BA323" i="5" s="1"/>
  <c r="BJ323" i="5" s="1"/>
  <c r="BS323" i="5" s="1"/>
  <c r="CB323" i="5" s="1"/>
  <c r="CK323" i="5" s="1"/>
  <c r="CT323" i="5" s="1"/>
  <c r="DC323" i="5" s="1"/>
  <c r="DL323" i="5" s="1"/>
  <c r="DU323" i="5" s="1"/>
  <c r="ED323" i="5" s="1"/>
  <c r="EM323" i="5" s="1"/>
  <c r="EV323" i="5" s="1"/>
  <c r="FE323" i="5" s="1"/>
  <c r="FN323" i="5" s="1"/>
  <c r="FW323" i="5" s="1"/>
  <c r="GF323" i="5" s="1"/>
  <c r="GO323" i="5" s="1"/>
  <c r="GX323" i="5" s="1"/>
  <c r="HG323" i="5" s="1"/>
  <c r="HP323" i="5" s="1"/>
  <c r="HY323" i="5" s="1"/>
  <c r="IH323" i="5" s="1"/>
  <c r="IQ323" i="5" s="1"/>
  <c r="IZ323" i="5" s="1"/>
  <c r="JI323" i="5" s="1"/>
  <c r="JR323" i="5" s="1"/>
  <c r="KA323" i="5" s="1"/>
  <c r="KJ323" i="5" s="1"/>
  <c r="KS323" i="5" s="1"/>
  <c r="LB323" i="5" s="1"/>
  <c r="LK323" i="5" s="1"/>
  <c r="LT323" i="5" s="1"/>
  <c r="MC323" i="5" s="1"/>
  <c r="ML323" i="5" s="1"/>
  <c r="MU323" i="5" s="1"/>
  <c r="ND323" i="5" s="1"/>
  <c r="NM323" i="5" s="1"/>
  <c r="NV323" i="5" s="1"/>
  <c r="OE323" i="5" s="1"/>
  <c r="ON323" i="5" s="1"/>
  <c r="OW323" i="5" s="1"/>
  <c r="PF323" i="5" s="1"/>
  <c r="Z326" i="5"/>
  <c r="AI326" i="5"/>
  <c r="AR326" i="5"/>
  <c r="BA326" i="5"/>
  <c r="BJ326" i="5"/>
  <c r="BS326" i="5"/>
  <c r="CB326" i="5"/>
  <c r="CK326" i="5"/>
  <c r="CT326" i="5"/>
  <c r="DC326" i="5"/>
  <c r="DL326" i="5"/>
  <c r="DU326" i="5"/>
  <c r="ED326" i="5"/>
  <c r="EM326" i="5"/>
  <c r="EV326" i="5"/>
  <c r="FE326" i="5"/>
  <c r="FN326" i="5"/>
  <c r="FW326" i="5"/>
  <c r="GF326" i="5"/>
  <c r="GO326" i="5"/>
  <c r="GX326" i="5"/>
  <c r="HG326" i="5"/>
  <c r="HP326" i="5"/>
  <c r="HY326" i="5"/>
  <c r="IH326" i="5"/>
  <c r="IQ326" i="5"/>
  <c r="IZ326" i="5"/>
  <c r="JI326" i="5"/>
  <c r="JR326" i="5"/>
  <c r="KA326" i="5"/>
  <c r="KJ326" i="5"/>
  <c r="KS326" i="5"/>
  <c r="LB326" i="5"/>
  <c r="LK326" i="5"/>
  <c r="LT326" i="5"/>
  <c r="MC326" i="5"/>
  <c r="ML326" i="5"/>
  <c r="MU326" i="5"/>
  <c r="ND326" i="5"/>
  <c r="NM326" i="5"/>
  <c r="NV326" i="5"/>
  <c r="OE326" i="5"/>
  <c r="ON326" i="5"/>
  <c r="OW326" i="5"/>
  <c r="PF326" i="5"/>
  <c r="Z327" i="5"/>
  <c r="AI327" i="5"/>
  <c r="AR327" i="5"/>
  <c r="BA327" i="5"/>
  <c r="BJ327" i="5"/>
  <c r="BS327" i="5"/>
  <c r="CB327" i="5"/>
  <c r="CK327" i="5"/>
  <c r="CT327" i="5"/>
  <c r="DC327" i="5"/>
  <c r="DL327" i="5"/>
  <c r="DU327" i="5"/>
  <c r="ED327" i="5"/>
  <c r="EM327" i="5"/>
  <c r="EV327" i="5"/>
  <c r="FE327" i="5"/>
  <c r="FN327" i="5"/>
  <c r="FW327" i="5"/>
  <c r="GF327" i="5"/>
  <c r="GO327" i="5"/>
  <c r="GX327" i="5"/>
  <c r="HG327" i="5"/>
  <c r="HP327" i="5"/>
  <c r="HY327" i="5"/>
  <c r="IH327" i="5"/>
  <c r="IQ327" i="5"/>
  <c r="IZ327" i="5"/>
  <c r="JI327" i="5"/>
  <c r="JR327" i="5"/>
  <c r="KA327" i="5"/>
  <c r="KJ327" i="5"/>
  <c r="KS327" i="5"/>
  <c r="LB327" i="5"/>
  <c r="LK327" i="5"/>
  <c r="LT327" i="5"/>
  <c r="MC327" i="5"/>
  <c r="ML327" i="5"/>
  <c r="MU327" i="5"/>
  <c r="ND327" i="5"/>
  <c r="NM327" i="5"/>
  <c r="NV327" i="5"/>
  <c r="OE327" i="5"/>
  <c r="ON327" i="5"/>
  <c r="OW327" i="5"/>
  <c r="PF327" i="5"/>
  <c r="Z328" i="5"/>
  <c r="AI328" i="5"/>
  <c r="AR328" i="5"/>
  <c r="BA328" i="5"/>
  <c r="BJ328" i="5"/>
  <c r="BS328" i="5"/>
  <c r="CB328" i="5"/>
  <c r="CK328" i="5"/>
  <c r="CT328" i="5"/>
  <c r="DC328" i="5"/>
  <c r="DL328" i="5"/>
  <c r="DU328" i="5"/>
  <c r="ED328" i="5"/>
  <c r="EM328" i="5"/>
  <c r="EV328" i="5"/>
  <c r="FE328" i="5"/>
  <c r="FN328" i="5"/>
  <c r="FW328" i="5"/>
  <c r="GF328" i="5"/>
  <c r="GO328" i="5"/>
  <c r="GX328" i="5"/>
  <c r="HG328" i="5"/>
  <c r="HP328" i="5"/>
  <c r="HY328" i="5"/>
  <c r="IH328" i="5"/>
  <c r="IQ328" i="5"/>
  <c r="IZ328" i="5"/>
  <c r="JI328" i="5"/>
  <c r="JR328" i="5"/>
  <c r="KA328" i="5"/>
  <c r="KJ328" i="5"/>
  <c r="KS328" i="5"/>
  <c r="LB328" i="5"/>
  <c r="LK328" i="5"/>
  <c r="LT328" i="5"/>
  <c r="MC328" i="5"/>
  <c r="ML328" i="5"/>
  <c r="MU328" i="5"/>
  <c r="ND328" i="5"/>
  <c r="NM328" i="5"/>
  <c r="NV328" i="5"/>
  <c r="OE328" i="5"/>
  <c r="ON328" i="5"/>
  <c r="OW328" i="5"/>
  <c r="PF328" i="5"/>
  <c r="Z329" i="5"/>
  <c r="AI329" i="5"/>
  <c r="AR329" i="5"/>
  <c r="BA329" i="5"/>
  <c r="BJ329" i="5"/>
  <c r="BS329" i="5"/>
  <c r="CB329" i="5"/>
  <c r="CK329" i="5"/>
  <c r="CT329" i="5"/>
  <c r="DC329" i="5"/>
  <c r="DL329" i="5"/>
  <c r="DU329" i="5"/>
  <c r="ED329" i="5"/>
  <c r="EM329" i="5"/>
  <c r="EV329" i="5"/>
  <c r="FE329" i="5"/>
  <c r="FN329" i="5"/>
  <c r="FW329" i="5"/>
  <c r="GF329" i="5"/>
  <c r="GO329" i="5"/>
  <c r="GX329" i="5"/>
  <c r="HG329" i="5"/>
  <c r="HP329" i="5"/>
  <c r="HY329" i="5"/>
  <c r="IH329" i="5"/>
  <c r="IQ329" i="5"/>
  <c r="IZ329" i="5"/>
  <c r="JI329" i="5"/>
  <c r="JR329" i="5"/>
  <c r="KA329" i="5"/>
  <c r="KJ329" i="5"/>
  <c r="KS329" i="5"/>
  <c r="LB329" i="5"/>
  <c r="LK329" i="5"/>
  <c r="LT329" i="5"/>
  <c r="MC329" i="5"/>
  <c r="ML329" i="5"/>
  <c r="MU329" i="5"/>
  <c r="ND329" i="5"/>
  <c r="NM329" i="5"/>
  <c r="NV329" i="5"/>
  <c r="OE329" i="5"/>
  <c r="ON329" i="5"/>
  <c r="OW329" i="5"/>
  <c r="PF329" i="5"/>
  <c r="Z330" i="5"/>
  <c r="AI330" i="5"/>
  <c r="AR330" i="5"/>
  <c r="BA330" i="5"/>
  <c r="BJ330" i="5"/>
  <c r="BS330" i="5"/>
  <c r="CB330" i="5"/>
  <c r="CK330" i="5"/>
  <c r="CT330" i="5"/>
  <c r="DC330" i="5"/>
  <c r="DL330" i="5"/>
  <c r="DU330" i="5"/>
  <c r="ED330" i="5"/>
  <c r="EM330" i="5"/>
  <c r="EV330" i="5"/>
  <c r="FE330" i="5"/>
  <c r="FN330" i="5"/>
  <c r="FW330" i="5"/>
  <c r="GF330" i="5"/>
  <c r="GO330" i="5"/>
  <c r="GX330" i="5"/>
  <c r="HG330" i="5"/>
  <c r="HP330" i="5"/>
  <c r="HY330" i="5"/>
  <c r="IH330" i="5"/>
  <c r="IQ330" i="5"/>
  <c r="IZ330" i="5"/>
  <c r="JI330" i="5"/>
  <c r="JR330" i="5"/>
  <c r="KA330" i="5"/>
  <c r="KJ330" i="5"/>
  <c r="KS330" i="5"/>
  <c r="LB330" i="5"/>
  <c r="LK330" i="5"/>
  <c r="LT330" i="5"/>
  <c r="MC330" i="5"/>
  <c r="ML330" i="5"/>
  <c r="MU330" i="5"/>
  <c r="ND330" i="5"/>
  <c r="NM330" i="5"/>
  <c r="NV330" i="5"/>
  <c r="OE330" i="5"/>
  <c r="ON330" i="5"/>
  <c r="OW330" i="5"/>
  <c r="PF330" i="5"/>
  <c r="Z331" i="5"/>
  <c r="AI331" i="5"/>
  <c r="AR331" i="5"/>
  <c r="BA331" i="5"/>
  <c r="BJ331" i="5"/>
  <c r="BS331" i="5"/>
  <c r="CB331" i="5"/>
  <c r="CK331" i="5"/>
  <c r="CT331" i="5"/>
  <c r="DC331" i="5"/>
  <c r="DL331" i="5"/>
  <c r="DU331" i="5"/>
  <c r="ED331" i="5"/>
  <c r="EM331" i="5"/>
  <c r="EV331" i="5"/>
  <c r="FE331" i="5"/>
  <c r="FN331" i="5"/>
  <c r="FW331" i="5"/>
  <c r="GF331" i="5"/>
  <c r="GO331" i="5"/>
  <c r="GX331" i="5"/>
  <c r="HG331" i="5"/>
  <c r="HP331" i="5"/>
  <c r="HY331" i="5"/>
  <c r="IH331" i="5"/>
  <c r="IQ331" i="5"/>
  <c r="IZ331" i="5"/>
  <c r="JI331" i="5"/>
  <c r="JR331" i="5"/>
  <c r="KA331" i="5"/>
  <c r="KJ331" i="5"/>
  <c r="KS331" i="5"/>
  <c r="LB331" i="5"/>
  <c r="LK331" i="5"/>
  <c r="LT331" i="5"/>
  <c r="MC331" i="5"/>
  <c r="ML331" i="5"/>
  <c r="MU331" i="5"/>
  <c r="ND331" i="5"/>
  <c r="NM331" i="5"/>
  <c r="NV331" i="5"/>
  <c r="OE331" i="5"/>
  <c r="ON331" i="5"/>
  <c r="OW331" i="5"/>
  <c r="PF331" i="5"/>
  <c r="Z332" i="5"/>
  <c r="AI332" i="5"/>
  <c r="AR332" i="5"/>
  <c r="BA332" i="5"/>
  <c r="BJ332" i="5"/>
  <c r="BS332" i="5"/>
  <c r="CB332" i="5"/>
  <c r="CK332" i="5"/>
  <c r="CT332" i="5"/>
  <c r="DC332" i="5"/>
  <c r="DL332" i="5"/>
  <c r="DU332" i="5"/>
  <c r="ED332" i="5"/>
  <c r="EM332" i="5"/>
  <c r="EV332" i="5"/>
  <c r="FE332" i="5"/>
  <c r="FN332" i="5"/>
  <c r="FW332" i="5"/>
  <c r="GF332" i="5"/>
  <c r="GO332" i="5"/>
  <c r="GX332" i="5"/>
  <c r="HG332" i="5"/>
  <c r="HP332" i="5"/>
  <c r="HY332" i="5"/>
  <c r="IH332" i="5"/>
  <c r="IQ332" i="5"/>
  <c r="IZ332" i="5"/>
  <c r="JI332" i="5"/>
  <c r="JR332" i="5"/>
  <c r="KA332" i="5"/>
  <c r="KJ332" i="5"/>
  <c r="KS332" i="5"/>
  <c r="LB332" i="5"/>
  <c r="LK332" i="5"/>
  <c r="LT332" i="5"/>
  <c r="MC332" i="5"/>
  <c r="ML332" i="5"/>
  <c r="MU332" i="5"/>
  <c r="ND332" i="5"/>
  <c r="NM332" i="5"/>
  <c r="NV332" i="5"/>
  <c r="OE332" i="5"/>
  <c r="ON332" i="5"/>
  <c r="OW332" i="5"/>
  <c r="PF332" i="5"/>
  <c r="H325" i="5"/>
  <c r="H326" i="5"/>
  <c r="H327" i="5"/>
  <c r="H328" i="5"/>
  <c r="H329" i="5"/>
  <c r="H330" i="5"/>
  <c r="H331" i="5"/>
  <c r="H332" i="5"/>
  <c r="ND296" i="5"/>
  <c r="Z296" i="5"/>
  <c r="Q251" i="5"/>
  <c r="Q252" i="5"/>
  <c r="Q253" i="5"/>
  <c r="Q254" i="5"/>
  <c r="Q255" i="5"/>
  <c r="Q256" i="5"/>
  <c r="Q257" i="5"/>
  <c r="Q250" i="5"/>
  <c r="E4" i="2"/>
  <c r="E14" i="2" s="1"/>
  <c r="E24" i="2" s="1"/>
  <c r="E25" i="2"/>
  <c r="F25" i="2" s="1"/>
  <c r="E26" i="2"/>
  <c r="F26" i="2" s="1"/>
  <c r="E8" i="2"/>
  <c r="E18" i="2" s="1"/>
  <c r="E28" i="2" s="1"/>
  <c r="E38" i="2" s="1"/>
  <c r="F38" i="2" s="1"/>
  <c r="F111" i="1"/>
  <c r="F120" i="1" s="1"/>
  <c r="G120" i="1" s="1"/>
  <c r="F75" i="1"/>
  <c r="F122" i="1" s="1"/>
  <c r="D123" i="1"/>
  <c r="Q266" i="5"/>
  <c r="Q267" i="5"/>
  <c r="Q268" i="5"/>
  <c r="Q269" i="5"/>
  <c r="Q270" i="5"/>
  <c r="Q271" i="5"/>
  <c r="Q272" i="5"/>
  <c r="Q265" i="5"/>
  <c r="F129" i="1"/>
  <c r="G129" i="1" s="1"/>
  <c r="F130" i="1"/>
  <c r="G130" i="1" s="1"/>
  <c r="F131" i="1"/>
  <c r="E5" i="2"/>
  <c r="F5" i="2" s="1"/>
  <c r="E6" i="2"/>
  <c r="F6" i="2" s="1"/>
  <c r="A131" i="1"/>
  <c r="B131" i="1"/>
  <c r="Q206" i="5"/>
  <c r="Q207" i="5"/>
  <c r="Q208" i="5"/>
  <c r="Q209" i="5"/>
  <c r="Q210" i="5"/>
  <c r="Q211" i="5"/>
  <c r="Q212" i="5"/>
  <c r="Q213" i="5"/>
  <c r="Q191" i="5"/>
  <c r="Q192" i="5"/>
  <c r="Q193" i="5"/>
  <c r="Q194" i="5"/>
  <c r="Q195" i="5"/>
  <c r="Q196" i="5"/>
  <c r="Q197" i="5"/>
  <c r="Q198" i="5"/>
  <c r="Q176" i="5"/>
  <c r="Q177" i="5"/>
  <c r="Q178" i="5"/>
  <c r="Q179" i="5"/>
  <c r="Q180" i="5"/>
  <c r="Q181" i="5"/>
  <c r="Q182" i="5"/>
  <c r="Q183" i="5"/>
  <c r="Q221" i="5"/>
  <c r="Q222" i="5"/>
  <c r="Q223" i="5"/>
  <c r="Q224" i="5"/>
  <c r="Q225" i="5"/>
  <c r="Q226" i="5"/>
  <c r="Q227" i="5"/>
  <c r="Q228" i="5"/>
  <c r="Q229" i="5"/>
  <c r="Q230" i="5"/>
  <c r="Q231" i="5"/>
  <c r="Q232" i="5"/>
  <c r="Q233" i="5"/>
  <c r="Q234" i="5"/>
  <c r="Q235" i="5"/>
  <c r="Q236" i="5"/>
  <c r="Q237" i="5"/>
  <c r="Q238" i="5"/>
  <c r="Q239" i="5"/>
  <c r="Q240" i="5"/>
  <c r="Q241" i="5"/>
  <c r="Q242" i="5"/>
  <c r="H222" i="5"/>
  <c r="H223" i="5"/>
  <c r="H224" i="5"/>
  <c r="H225" i="5"/>
  <c r="H226" i="5"/>
  <c r="H227" i="5"/>
  <c r="H228" i="5"/>
  <c r="H229" i="5"/>
  <c r="H230" i="5"/>
  <c r="H231" i="5"/>
  <c r="H232" i="5"/>
  <c r="H233" i="5"/>
  <c r="H234" i="5"/>
  <c r="H235" i="5"/>
  <c r="B6" i="5"/>
  <c r="B21" i="5" s="1"/>
  <c r="B36" i="5" s="1"/>
  <c r="B51" i="5" s="1"/>
  <c r="B66" i="5" s="1"/>
  <c r="B81" i="5" s="1"/>
  <c r="B96" i="5" s="1"/>
  <c r="K96" i="5" s="1"/>
  <c r="T96" i="5" s="1"/>
  <c r="AC96" i="5" s="1"/>
  <c r="AL96" i="5" s="1"/>
  <c r="AU96" i="5" s="1"/>
  <c r="BD96" i="5" s="1"/>
  <c r="BM96" i="5" s="1"/>
  <c r="BV96" i="5" s="1"/>
  <c r="CE96" i="5" s="1"/>
  <c r="CN96" i="5" s="1"/>
  <c r="CW96" i="5" s="1"/>
  <c r="DF96" i="5" s="1"/>
  <c r="DO96" i="5" s="1"/>
  <c r="DX96" i="5" s="1"/>
  <c r="EG96" i="5" s="1"/>
  <c r="EP96" i="5" s="1"/>
  <c r="EY96" i="5" s="1"/>
  <c r="FH96" i="5" s="1"/>
  <c r="FQ96" i="5" s="1"/>
  <c r="FZ96" i="5" s="1"/>
  <c r="GI96" i="5" s="1"/>
  <c r="GR96" i="5" s="1"/>
  <c r="HA96" i="5" s="1"/>
  <c r="HJ96" i="5" s="1"/>
  <c r="HS96" i="5" s="1"/>
  <c r="IB96" i="5" s="1"/>
  <c r="IK96" i="5" s="1"/>
  <c r="IT96" i="5" s="1"/>
  <c r="JC96" i="5" s="1"/>
  <c r="JL96" i="5" s="1"/>
  <c r="JU96" i="5" s="1"/>
  <c r="KD96" i="5" s="1"/>
  <c r="KM96" i="5" s="1"/>
  <c r="KV96" i="5" s="1"/>
  <c r="LE96" i="5" s="1"/>
  <c r="LN96" i="5" s="1"/>
  <c r="LW96" i="5" s="1"/>
  <c r="MF96" i="5" s="1"/>
  <c r="MO96" i="5" s="1"/>
  <c r="MX96" i="5" s="1"/>
  <c r="NG96" i="5" s="1"/>
  <c r="NP96" i="5" s="1"/>
  <c r="NY96" i="5" s="1"/>
  <c r="OH96" i="5" s="1"/>
  <c r="OQ96" i="5" s="1"/>
  <c r="OZ96" i="5" s="1"/>
  <c r="D113" i="1"/>
  <c r="F73" i="1"/>
  <c r="F87" i="1" s="1"/>
  <c r="F99" i="1" s="1"/>
  <c r="D66" i="1"/>
  <c r="D67" i="1"/>
  <c r="Q161" i="5"/>
  <c r="Q162" i="5"/>
  <c r="Q163" i="5"/>
  <c r="Q164" i="5"/>
  <c r="Q165" i="5"/>
  <c r="Q166" i="5"/>
  <c r="Q167" i="5"/>
  <c r="Q168" i="5"/>
  <c r="Z166" i="5"/>
  <c r="Z167" i="5"/>
  <c r="Z168" i="5"/>
  <c r="AI166" i="5"/>
  <c r="AI167" i="5"/>
  <c r="AI168" i="5"/>
  <c r="AR166" i="5"/>
  <c r="AR167" i="5"/>
  <c r="AR168" i="5"/>
  <c r="BA166" i="5"/>
  <c r="BA167" i="5"/>
  <c r="BA168" i="5"/>
  <c r="BJ166" i="5"/>
  <c r="BJ167" i="5"/>
  <c r="BJ168" i="5"/>
  <c r="BS166" i="5"/>
  <c r="BS167" i="5"/>
  <c r="BS168" i="5"/>
  <c r="CB166" i="5"/>
  <c r="CB167" i="5"/>
  <c r="CB168" i="5"/>
  <c r="CK166" i="5"/>
  <c r="CK167" i="5"/>
  <c r="CK168" i="5"/>
  <c r="CT166" i="5"/>
  <c r="CT167" i="5"/>
  <c r="CT168" i="5"/>
  <c r="DC166" i="5"/>
  <c r="DC167" i="5"/>
  <c r="DC168" i="5"/>
  <c r="DL166" i="5"/>
  <c r="DL167" i="5"/>
  <c r="DL168" i="5"/>
  <c r="DU166" i="5"/>
  <c r="DU167" i="5"/>
  <c r="DU168" i="5"/>
  <c r="ED166" i="5"/>
  <c r="ED167" i="5"/>
  <c r="ED168" i="5"/>
  <c r="EM166" i="5"/>
  <c r="EM167" i="5"/>
  <c r="EM168" i="5"/>
  <c r="EV166" i="5"/>
  <c r="EV167" i="5"/>
  <c r="EV168" i="5"/>
  <c r="FE166" i="5"/>
  <c r="FE167" i="5"/>
  <c r="FE168" i="5"/>
  <c r="FN166" i="5"/>
  <c r="FN167" i="5"/>
  <c r="FN168" i="5"/>
  <c r="FW166" i="5"/>
  <c r="FW167" i="5"/>
  <c r="FW168" i="5"/>
  <c r="GF166" i="5"/>
  <c r="GF167" i="5"/>
  <c r="GF168" i="5"/>
  <c r="GO166" i="5"/>
  <c r="GO167" i="5"/>
  <c r="GO168" i="5"/>
  <c r="GX166" i="5"/>
  <c r="GX167" i="5"/>
  <c r="GX168" i="5"/>
  <c r="HG166" i="5"/>
  <c r="HG167" i="5"/>
  <c r="HG168" i="5"/>
  <c r="HP166" i="5"/>
  <c r="HP167" i="5"/>
  <c r="HP168" i="5"/>
  <c r="HY166" i="5"/>
  <c r="HY167" i="5"/>
  <c r="HY168" i="5"/>
  <c r="IH166" i="5"/>
  <c r="IH167" i="5"/>
  <c r="IH168" i="5"/>
  <c r="IQ166" i="5"/>
  <c r="IQ167" i="5"/>
  <c r="IQ168" i="5"/>
  <c r="IZ166" i="5"/>
  <c r="IZ167" i="5"/>
  <c r="IZ168" i="5"/>
  <c r="JI166" i="5"/>
  <c r="JI167" i="5"/>
  <c r="JI168" i="5"/>
  <c r="JR166" i="5"/>
  <c r="JR167" i="5"/>
  <c r="JR168" i="5"/>
  <c r="KA166" i="5"/>
  <c r="KA167" i="5"/>
  <c r="KA168" i="5"/>
  <c r="KJ166" i="5"/>
  <c r="KJ167" i="5"/>
  <c r="KJ168" i="5"/>
  <c r="KS166" i="5"/>
  <c r="KS167" i="5"/>
  <c r="KS168" i="5"/>
  <c r="LB166" i="5"/>
  <c r="LB167" i="5"/>
  <c r="LB168" i="5"/>
  <c r="LK166" i="5"/>
  <c r="LK167" i="5"/>
  <c r="LK168" i="5"/>
  <c r="LT166" i="5"/>
  <c r="LT167" i="5"/>
  <c r="LT168" i="5"/>
  <c r="MC166" i="5"/>
  <c r="MC167" i="5"/>
  <c r="MC168" i="5"/>
  <c r="ML166" i="5"/>
  <c r="ML167" i="5"/>
  <c r="ML168" i="5"/>
  <c r="MU166" i="5"/>
  <c r="MU167" i="5"/>
  <c r="MU168" i="5"/>
  <c r="ND166" i="5"/>
  <c r="ND167" i="5"/>
  <c r="ND168" i="5"/>
  <c r="NM166" i="5"/>
  <c r="NM167" i="5"/>
  <c r="NM168" i="5"/>
  <c r="NV166" i="5"/>
  <c r="NV167" i="5"/>
  <c r="NV168" i="5"/>
  <c r="OE166" i="5"/>
  <c r="OE167" i="5"/>
  <c r="OE168" i="5"/>
  <c r="ON166" i="5"/>
  <c r="ON167" i="5"/>
  <c r="ON168" i="5"/>
  <c r="OW166" i="5"/>
  <c r="OW167" i="5"/>
  <c r="OW168" i="5"/>
  <c r="PF166" i="5"/>
  <c r="PF167" i="5"/>
  <c r="PF168" i="5"/>
  <c r="D72" i="1"/>
  <c r="D73" i="1"/>
  <c r="D74" i="1"/>
  <c r="F74" i="1"/>
  <c r="F88" i="1" s="1"/>
  <c r="F100" i="1" s="1"/>
  <c r="F76" i="1"/>
  <c r="G76" i="1" s="1"/>
  <c r="D77" i="1"/>
  <c r="F77" i="1"/>
  <c r="F78" i="1"/>
  <c r="G78" i="1" s="1"/>
  <c r="F79" i="1"/>
  <c r="F91" i="1" s="1"/>
  <c r="G91" i="1" s="1"/>
  <c r="F34" i="1"/>
  <c r="G34" i="1" s="1"/>
  <c r="D81" i="1"/>
  <c r="D86" i="1"/>
  <c r="D87" i="1"/>
  <c r="D88" i="1"/>
  <c r="D90" i="1"/>
  <c r="D98" i="1"/>
  <c r="D99" i="1"/>
  <c r="D100" i="1"/>
  <c r="D102" i="1"/>
  <c r="A34" i="1"/>
  <c r="B157" i="1"/>
  <c r="A148" i="1"/>
  <c r="A157" i="1" s="1"/>
  <c r="A147" i="1"/>
  <c r="B147" i="1"/>
  <c r="G57" i="4"/>
  <c r="F147" i="1" s="1"/>
  <c r="G147" i="1" s="1"/>
  <c r="B156" i="1"/>
  <c r="A156" i="1"/>
  <c r="D439" i="1"/>
  <c r="F444" i="1"/>
  <c r="F460" i="1" s="1"/>
  <c r="G460" i="1" s="1"/>
  <c r="D456" i="1"/>
  <c r="D472" i="1"/>
  <c r="F341" i="1"/>
  <c r="F354" i="1" s="1"/>
  <c r="H354" i="1" s="1"/>
  <c r="G354" i="1" s="1"/>
  <c r="F342" i="1"/>
  <c r="F355" i="1" s="1"/>
  <c r="G355" i="1" s="1"/>
  <c r="D343" i="1"/>
  <c r="F343" i="1"/>
  <c r="F358" i="1" s="1"/>
  <c r="F368" i="1" s="1"/>
  <c r="D344" i="1"/>
  <c r="F344" i="1"/>
  <c r="F359" i="1" s="1"/>
  <c r="F367" i="1" s="1"/>
  <c r="F345" i="1"/>
  <c r="G345" i="1" s="1"/>
  <c r="F346" i="1"/>
  <c r="F356" i="1" s="1"/>
  <c r="G356" i="1" s="1"/>
  <c r="F347" i="1"/>
  <c r="G347" i="1" s="1"/>
  <c r="F348" i="1"/>
  <c r="G348" i="1" s="1"/>
  <c r="D358" i="1"/>
  <c r="D359" i="1"/>
  <c r="D360" i="1"/>
  <c r="F365" i="1"/>
  <c r="G365" i="1" s="1"/>
  <c r="F366" i="1"/>
  <c r="G366" i="1" s="1"/>
  <c r="F369" i="1"/>
  <c r="G369" i="1" s="1"/>
  <c r="F370" i="1"/>
  <c r="G370" i="1" s="1"/>
  <c r="D371" i="1"/>
  <c r="F377" i="1"/>
  <c r="G377" i="1" s="1"/>
  <c r="F378" i="1"/>
  <c r="G378" i="1" s="1"/>
  <c r="F379" i="1"/>
  <c r="G379" i="1" s="1"/>
  <c r="F380" i="1"/>
  <c r="G380" i="1" s="1"/>
  <c r="D381" i="1"/>
  <c r="D382" i="1"/>
  <c r="D383" i="1"/>
  <c r="F388" i="1"/>
  <c r="G388" i="1" s="1"/>
  <c r="F389" i="1"/>
  <c r="G389" i="1" s="1"/>
  <c r="D392" i="1"/>
  <c r="F399" i="1"/>
  <c r="G399" i="1" s="1"/>
  <c r="F400" i="1"/>
  <c r="G400" i="1" s="1"/>
  <c r="F402" i="1"/>
  <c r="G402" i="1" s="1"/>
  <c r="F403" i="1"/>
  <c r="G403" i="1" s="1"/>
  <c r="D404" i="1"/>
  <c r="D405" i="1"/>
  <c r="D406" i="1"/>
  <c r="F14" i="2"/>
  <c r="F411" i="1"/>
  <c r="G411" i="1" s="1"/>
  <c r="F412" i="1"/>
  <c r="G412" i="1" s="1"/>
  <c r="F413" i="1"/>
  <c r="G413" i="1" s="1"/>
  <c r="F414" i="1"/>
  <c r="G414" i="1" s="1"/>
  <c r="F415" i="1"/>
  <c r="G415" i="1" s="1"/>
  <c r="F416" i="1"/>
  <c r="G416" i="1" s="1"/>
  <c r="F417" i="1"/>
  <c r="G417" i="1" s="1"/>
  <c r="D421" i="1"/>
  <c r="F274" i="1"/>
  <c r="G274" i="1" s="1"/>
  <c r="D300" i="1"/>
  <c r="F300" i="1"/>
  <c r="D303" i="1"/>
  <c r="D307" i="1"/>
  <c r="D310" i="1"/>
  <c r="F281" i="1"/>
  <c r="G281" i="1" s="1"/>
  <c r="D284" i="1"/>
  <c r="F294" i="1"/>
  <c r="G294" i="1" s="1"/>
  <c r="D295" i="1" s="1"/>
  <c r="B71" i="6"/>
  <c r="D226" i="1"/>
  <c r="F232" i="1"/>
  <c r="E232" i="1"/>
  <c r="F233" i="1"/>
  <c r="D233" i="1"/>
  <c r="F235" i="1"/>
  <c r="H235" i="1" s="1"/>
  <c r="F236" i="1"/>
  <c r="H236" i="1" s="1"/>
  <c r="F208" i="1"/>
  <c r="F217" i="1" s="1"/>
  <c r="F244" i="1" s="1"/>
  <c r="F255" i="1" s="1"/>
  <c r="G255" i="1" s="1"/>
  <c r="F246" i="1"/>
  <c r="F257" i="1" s="1"/>
  <c r="F267" i="1" s="1"/>
  <c r="D246" i="1"/>
  <c r="F252" i="1"/>
  <c r="D257" i="1"/>
  <c r="H263" i="1"/>
  <c r="D267" i="1"/>
  <c r="F273" i="1"/>
  <c r="H273" i="1" s="1"/>
  <c r="F178" i="1"/>
  <c r="G178" i="1" s="1"/>
  <c r="D182" i="1"/>
  <c r="F186" i="1"/>
  <c r="F187" i="1"/>
  <c r="G187" i="1" s="1"/>
  <c r="F188" i="1"/>
  <c r="F197" i="1" s="1"/>
  <c r="D188" i="1"/>
  <c r="F189" i="1"/>
  <c r="G189" i="1" s="1"/>
  <c r="D192" i="1"/>
  <c r="F196" i="1"/>
  <c r="D196" i="1"/>
  <c r="D197" i="1"/>
  <c r="D201" i="1"/>
  <c r="D218" i="1"/>
  <c r="B42" i="6"/>
  <c r="G40" i="4"/>
  <c r="B22" i="6"/>
  <c r="B156" i="5" s="1"/>
  <c r="K156" i="5" s="1"/>
  <c r="T156" i="5" s="1"/>
  <c r="AC156" i="5" s="1"/>
  <c r="AL156" i="5" s="1"/>
  <c r="AU156" i="5" s="1"/>
  <c r="BD156" i="5" s="1"/>
  <c r="BM156" i="5" s="1"/>
  <c r="BV156" i="5" s="1"/>
  <c r="CE156" i="5" s="1"/>
  <c r="CN156" i="5" s="1"/>
  <c r="CW156" i="5" s="1"/>
  <c r="DF156" i="5" s="1"/>
  <c r="DO156" i="5" s="1"/>
  <c r="DX156" i="5" s="1"/>
  <c r="EG156" i="5" s="1"/>
  <c r="EP156" i="5" s="1"/>
  <c r="EY156" i="5" s="1"/>
  <c r="FH156" i="5" s="1"/>
  <c r="FQ156" i="5" s="1"/>
  <c r="FZ156" i="5" s="1"/>
  <c r="GI156" i="5" s="1"/>
  <c r="GR156" i="5" s="1"/>
  <c r="HA156" i="5" s="1"/>
  <c r="HJ156" i="5" s="1"/>
  <c r="HS156" i="5" s="1"/>
  <c r="IB156" i="5" s="1"/>
  <c r="IK156" i="5" s="1"/>
  <c r="IT156" i="5" s="1"/>
  <c r="JC156" i="5" s="1"/>
  <c r="JL156" i="5" s="1"/>
  <c r="JU156" i="5" s="1"/>
  <c r="KD156" i="5" s="1"/>
  <c r="KM156" i="5" s="1"/>
  <c r="KV156" i="5" s="1"/>
  <c r="LE156" i="5" s="1"/>
  <c r="LN156" i="5" s="1"/>
  <c r="LW156" i="5" s="1"/>
  <c r="MF156" i="5" s="1"/>
  <c r="MO156" i="5" s="1"/>
  <c r="MX156" i="5" s="1"/>
  <c r="NG156" i="5" s="1"/>
  <c r="NP156" i="5" s="1"/>
  <c r="NY156" i="5" s="1"/>
  <c r="OH156" i="5" s="1"/>
  <c r="OQ156" i="5" s="1"/>
  <c r="OZ156" i="5" s="1"/>
  <c r="B158" i="5"/>
  <c r="K158" i="5" s="1"/>
  <c r="T158" i="5" s="1"/>
  <c r="AC158" i="5" s="1"/>
  <c r="AL158" i="5" s="1"/>
  <c r="AU158" i="5" s="1"/>
  <c r="BD158" i="5" s="1"/>
  <c r="BM158" i="5" s="1"/>
  <c r="BV158" i="5" s="1"/>
  <c r="CE158" i="5" s="1"/>
  <c r="CN158" i="5" s="1"/>
  <c r="CW158" i="5" s="1"/>
  <c r="DF158" i="5" s="1"/>
  <c r="DO158" i="5" s="1"/>
  <c r="DX158" i="5" s="1"/>
  <c r="EG158" i="5" s="1"/>
  <c r="EP158" i="5" s="1"/>
  <c r="EY158" i="5" s="1"/>
  <c r="FH158" i="5" s="1"/>
  <c r="FQ158" i="5" s="1"/>
  <c r="FZ158" i="5" s="1"/>
  <c r="GI158" i="5" s="1"/>
  <c r="GR158" i="5" s="1"/>
  <c r="HA158" i="5" s="1"/>
  <c r="HJ158" i="5" s="1"/>
  <c r="HS158" i="5" s="1"/>
  <c r="IB158" i="5" s="1"/>
  <c r="IK158" i="5" s="1"/>
  <c r="IT158" i="5" s="1"/>
  <c r="JC158" i="5" s="1"/>
  <c r="JL158" i="5" s="1"/>
  <c r="JU158" i="5" s="1"/>
  <c r="KD158" i="5" s="1"/>
  <c r="KM158" i="5" s="1"/>
  <c r="KV158" i="5" s="1"/>
  <c r="LE158" i="5" s="1"/>
  <c r="LN158" i="5" s="1"/>
  <c r="LW158" i="5" s="1"/>
  <c r="MF158" i="5" s="1"/>
  <c r="MO158" i="5" s="1"/>
  <c r="MX158" i="5" s="1"/>
  <c r="NG158" i="5" s="1"/>
  <c r="NP158" i="5" s="1"/>
  <c r="NY158" i="5" s="1"/>
  <c r="OH158" i="5" s="1"/>
  <c r="OQ158" i="5" s="1"/>
  <c r="OZ158" i="5" s="1"/>
  <c r="A159" i="5"/>
  <c r="J159" i="5" s="1"/>
  <c r="S159" i="5" s="1"/>
  <c r="AB159" i="5" s="1"/>
  <c r="AK159" i="5" s="1"/>
  <c r="AT159" i="5" s="1"/>
  <c r="BC159" i="5" s="1"/>
  <c r="BL159" i="5" s="1"/>
  <c r="BU159" i="5" s="1"/>
  <c r="CD159" i="5" s="1"/>
  <c r="CM159" i="5" s="1"/>
  <c r="CV159" i="5" s="1"/>
  <c r="DE159" i="5" s="1"/>
  <c r="DN159" i="5" s="1"/>
  <c r="DW159" i="5" s="1"/>
  <c r="EF159" i="5" s="1"/>
  <c r="EO159" i="5" s="1"/>
  <c r="EX159" i="5" s="1"/>
  <c r="FG159" i="5" s="1"/>
  <c r="FP159" i="5" s="1"/>
  <c r="FY159" i="5" s="1"/>
  <c r="GH159" i="5" s="1"/>
  <c r="GQ159" i="5" s="1"/>
  <c r="GZ159" i="5" s="1"/>
  <c r="HI159" i="5" s="1"/>
  <c r="HR159" i="5" s="1"/>
  <c r="IA159" i="5" s="1"/>
  <c r="IJ159" i="5" s="1"/>
  <c r="IS159" i="5" s="1"/>
  <c r="JB159" i="5" s="1"/>
  <c r="JK159" i="5" s="1"/>
  <c r="JT159" i="5" s="1"/>
  <c r="KC159" i="5" s="1"/>
  <c r="KL159" i="5" s="1"/>
  <c r="KU159" i="5" s="1"/>
  <c r="LD159" i="5" s="1"/>
  <c r="LM159" i="5" s="1"/>
  <c r="LV159" i="5" s="1"/>
  <c r="ME159" i="5" s="1"/>
  <c r="MN159" i="5" s="1"/>
  <c r="MW159" i="5" s="1"/>
  <c r="NF159" i="5" s="1"/>
  <c r="NO159" i="5" s="1"/>
  <c r="NX159" i="5" s="1"/>
  <c r="OG159" i="5" s="1"/>
  <c r="OP159" i="5" s="1"/>
  <c r="OY159" i="5" s="1"/>
  <c r="Q159" i="5"/>
  <c r="Z159" i="5" s="1"/>
  <c r="AI159" i="5" s="1"/>
  <c r="AR159" i="5" s="1"/>
  <c r="BA159" i="5" s="1"/>
  <c r="BJ159" i="5" s="1"/>
  <c r="BS159" i="5" s="1"/>
  <c r="CB159" i="5" s="1"/>
  <c r="CK159" i="5" s="1"/>
  <c r="CT159" i="5" s="1"/>
  <c r="DC159" i="5" s="1"/>
  <c r="DL159" i="5" s="1"/>
  <c r="DU159" i="5" s="1"/>
  <c r="ED159" i="5" s="1"/>
  <c r="EM159" i="5" s="1"/>
  <c r="EV159" i="5" s="1"/>
  <c r="FE159" i="5" s="1"/>
  <c r="FN159" i="5" s="1"/>
  <c r="FW159" i="5" s="1"/>
  <c r="GF159" i="5" s="1"/>
  <c r="GO159" i="5" s="1"/>
  <c r="GX159" i="5" s="1"/>
  <c r="HG159" i="5" s="1"/>
  <c r="HP159" i="5" s="1"/>
  <c r="HY159" i="5" s="1"/>
  <c r="IH159" i="5" s="1"/>
  <c r="IQ159" i="5" s="1"/>
  <c r="IZ159" i="5" s="1"/>
  <c r="JI159" i="5" s="1"/>
  <c r="JR159" i="5" s="1"/>
  <c r="KA159" i="5" s="1"/>
  <c r="KJ159" i="5" s="1"/>
  <c r="KS159" i="5" s="1"/>
  <c r="LB159" i="5" s="1"/>
  <c r="LK159" i="5" s="1"/>
  <c r="LT159" i="5" s="1"/>
  <c r="MC159" i="5" s="1"/>
  <c r="ML159" i="5" s="1"/>
  <c r="MU159" i="5" s="1"/>
  <c r="ND159" i="5" s="1"/>
  <c r="NM159" i="5" s="1"/>
  <c r="NV159" i="5" s="1"/>
  <c r="OE159" i="5" s="1"/>
  <c r="ON159" i="5" s="1"/>
  <c r="OW159" i="5" s="1"/>
  <c r="PF159" i="5" s="1"/>
  <c r="B111" i="5"/>
  <c r="B126" i="5" s="1"/>
  <c r="K126" i="5" s="1"/>
  <c r="T126" i="5" s="1"/>
  <c r="AC126" i="5" s="1"/>
  <c r="AL126" i="5" s="1"/>
  <c r="AU126" i="5" s="1"/>
  <c r="BD126" i="5" s="1"/>
  <c r="BM126" i="5" s="1"/>
  <c r="BV126" i="5" s="1"/>
  <c r="CE126" i="5" s="1"/>
  <c r="CN126" i="5" s="1"/>
  <c r="CW126" i="5" s="1"/>
  <c r="DF126" i="5" s="1"/>
  <c r="DO126" i="5" s="1"/>
  <c r="DX126" i="5" s="1"/>
  <c r="EG126" i="5" s="1"/>
  <c r="EP126" i="5" s="1"/>
  <c r="EY126" i="5" s="1"/>
  <c r="FH126" i="5" s="1"/>
  <c r="FQ126" i="5" s="1"/>
  <c r="FZ126" i="5" s="1"/>
  <c r="GI126" i="5" s="1"/>
  <c r="GR126" i="5" s="1"/>
  <c r="HA126" i="5" s="1"/>
  <c r="HJ126" i="5" s="1"/>
  <c r="HS126" i="5" s="1"/>
  <c r="IB126" i="5" s="1"/>
  <c r="IK126" i="5" s="1"/>
  <c r="IT126" i="5" s="1"/>
  <c r="JC126" i="5" s="1"/>
  <c r="JL126" i="5" s="1"/>
  <c r="JU126" i="5" s="1"/>
  <c r="KD126" i="5" s="1"/>
  <c r="KM126" i="5" s="1"/>
  <c r="KV126" i="5" s="1"/>
  <c r="LE126" i="5" s="1"/>
  <c r="LN126" i="5" s="1"/>
  <c r="LW126" i="5" s="1"/>
  <c r="MF126" i="5" s="1"/>
  <c r="MO126" i="5" s="1"/>
  <c r="MX126" i="5" s="1"/>
  <c r="NG126" i="5" s="1"/>
  <c r="NP126" i="5" s="1"/>
  <c r="NY126" i="5" s="1"/>
  <c r="OH126" i="5" s="1"/>
  <c r="OQ126" i="5" s="1"/>
  <c r="OZ126" i="5" s="1"/>
  <c r="H161" i="5"/>
  <c r="H162" i="5"/>
  <c r="H163" i="5"/>
  <c r="H164" i="5"/>
  <c r="H165" i="5"/>
  <c r="H166" i="5"/>
  <c r="H167" i="5"/>
  <c r="H168" i="5"/>
  <c r="C24" i="6"/>
  <c r="B24" i="6"/>
  <c r="A24" i="6"/>
  <c r="PF151" i="5"/>
  <c r="PF152" i="5"/>
  <c r="PF153" i="5"/>
  <c r="OW151" i="5"/>
  <c r="OW152" i="5"/>
  <c r="OW153" i="5"/>
  <c r="ON151" i="5"/>
  <c r="ON152" i="5"/>
  <c r="ON153" i="5"/>
  <c r="OE151" i="5"/>
  <c r="OE152" i="5"/>
  <c r="OE153" i="5"/>
  <c r="NV151" i="5"/>
  <c r="NV152" i="5"/>
  <c r="NV153" i="5"/>
  <c r="NM151" i="5"/>
  <c r="NM152" i="5"/>
  <c r="NM153" i="5"/>
  <c r="ND151" i="5"/>
  <c r="ND152" i="5"/>
  <c r="ND153" i="5"/>
  <c r="MU151" i="5"/>
  <c r="MU152" i="5"/>
  <c r="MU153" i="5"/>
  <c r="ML151" i="5"/>
  <c r="ML152" i="5"/>
  <c r="ML153" i="5"/>
  <c r="MC151" i="5"/>
  <c r="MC152" i="5"/>
  <c r="MC153" i="5"/>
  <c r="LT151" i="5"/>
  <c r="LT152" i="5"/>
  <c r="LT153" i="5"/>
  <c r="LK151" i="5"/>
  <c r="LK152" i="5"/>
  <c r="LK153" i="5"/>
  <c r="LB151" i="5"/>
  <c r="LB152" i="5"/>
  <c r="LB153" i="5"/>
  <c r="KS151" i="5"/>
  <c r="KS152" i="5"/>
  <c r="KS153" i="5"/>
  <c r="KJ151" i="5"/>
  <c r="KJ152" i="5"/>
  <c r="KJ153" i="5"/>
  <c r="KA151" i="5"/>
  <c r="KA152" i="5"/>
  <c r="KA153" i="5"/>
  <c r="JR151" i="5"/>
  <c r="JR152" i="5"/>
  <c r="JR153" i="5"/>
  <c r="JI151" i="5"/>
  <c r="JI152" i="5"/>
  <c r="JI153" i="5"/>
  <c r="IZ151" i="5"/>
  <c r="IZ152" i="5"/>
  <c r="IZ153" i="5"/>
  <c r="IQ151" i="5"/>
  <c r="IQ152" i="5"/>
  <c r="IQ153" i="5"/>
  <c r="IH151" i="5"/>
  <c r="IH152" i="5"/>
  <c r="IH153" i="5"/>
  <c r="HY151" i="5"/>
  <c r="HY152" i="5"/>
  <c r="HY153" i="5"/>
  <c r="HP151" i="5"/>
  <c r="HP152" i="5"/>
  <c r="HP153" i="5"/>
  <c r="HG151" i="5"/>
  <c r="HG152" i="5"/>
  <c r="HG153" i="5"/>
  <c r="GX151" i="5"/>
  <c r="GX152" i="5"/>
  <c r="GX153" i="5"/>
  <c r="GO151" i="5"/>
  <c r="GO152" i="5"/>
  <c r="GO153" i="5"/>
  <c r="GF151" i="5"/>
  <c r="GF152" i="5"/>
  <c r="GF153" i="5"/>
  <c r="FW151" i="5"/>
  <c r="FW152" i="5"/>
  <c r="FW153" i="5"/>
  <c r="FN151" i="5"/>
  <c r="FN152" i="5"/>
  <c r="FN153" i="5"/>
  <c r="FE151" i="5"/>
  <c r="FE152" i="5"/>
  <c r="FE153" i="5"/>
  <c r="EV151" i="5"/>
  <c r="EV152" i="5"/>
  <c r="EV153" i="5"/>
  <c r="EM151" i="5"/>
  <c r="EM152" i="5"/>
  <c r="EM153" i="5"/>
  <c r="ED151" i="5"/>
  <c r="ED152" i="5"/>
  <c r="ED153" i="5"/>
  <c r="DU151" i="5"/>
  <c r="DU152" i="5"/>
  <c r="DU153" i="5"/>
  <c r="DL151" i="5"/>
  <c r="DL152" i="5"/>
  <c r="DL153" i="5"/>
  <c r="DC151" i="5"/>
  <c r="DC152" i="5"/>
  <c r="DC153" i="5"/>
  <c r="CT151" i="5"/>
  <c r="CT152" i="5"/>
  <c r="CT153" i="5"/>
  <c r="CK151" i="5"/>
  <c r="CK152" i="5"/>
  <c r="CK153" i="5"/>
  <c r="CB151" i="5"/>
  <c r="CB152" i="5"/>
  <c r="CB153" i="5"/>
  <c r="BS151" i="5"/>
  <c r="BS152" i="5"/>
  <c r="BS153" i="5"/>
  <c r="BJ151" i="5"/>
  <c r="BJ152" i="5"/>
  <c r="BJ153" i="5"/>
  <c r="BA151" i="5"/>
  <c r="BA152" i="5"/>
  <c r="BA153" i="5"/>
  <c r="AR151" i="5"/>
  <c r="AR152" i="5"/>
  <c r="AR153" i="5"/>
  <c r="AI151" i="5"/>
  <c r="AI152" i="5"/>
  <c r="AI153" i="5"/>
  <c r="Z151" i="5"/>
  <c r="Z152" i="5"/>
  <c r="Z153" i="5"/>
  <c r="Q147" i="5"/>
  <c r="Q148" i="5"/>
  <c r="Q149" i="5"/>
  <c r="Q150" i="5"/>
  <c r="Q151" i="5"/>
  <c r="Q152" i="5"/>
  <c r="Q153" i="5"/>
  <c r="Q146" i="5"/>
  <c r="F53" i="1"/>
  <c r="G53" i="1" s="1"/>
  <c r="D54" i="1"/>
  <c r="F47" i="1"/>
  <c r="F59" i="1" s="1"/>
  <c r="D59" i="1"/>
  <c r="Q117" i="5"/>
  <c r="Q118" i="5"/>
  <c r="Q119" i="5"/>
  <c r="Q120" i="5"/>
  <c r="Q121" i="5"/>
  <c r="Q122" i="5"/>
  <c r="Q123" i="5"/>
  <c r="Q116" i="5"/>
  <c r="Z120" i="5"/>
  <c r="Z121" i="5"/>
  <c r="Z122" i="5"/>
  <c r="Z123" i="5"/>
  <c r="AI120" i="5"/>
  <c r="AI121" i="5"/>
  <c r="AI122" i="5"/>
  <c r="AI123" i="5"/>
  <c r="AR120" i="5"/>
  <c r="AR121" i="5"/>
  <c r="AR122" i="5"/>
  <c r="AR123" i="5"/>
  <c r="BA120" i="5"/>
  <c r="BA121" i="5"/>
  <c r="BA122" i="5"/>
  <c r="BA123" i="5"/>
  <c r="BJ120" i="5"/>
  <c r="BJ121" i="5"/>
  <c r="BJ122" i="5"/>
  <c r="BJ123" i="5"/>
  <c r="BS120" i="5"/>
  <c r="BS121" i="5"/>
  <c r="BS122" i="5"/>
  <c r="BS123" i="5"/>
  <c r="CB120" i="5"/>
  <c r="CB121" i="5"/>
  <c r="CB122" i="5"/>
  <c r="CB123" i="5"/>
  <c r="CK120" i="5"/>
  <c r="CK121" i="5"/>
  <c r="CK122" i="5"/>
  <c r="CK123" i="5"/>
  <c r="CT120" i="5"/>
  <c r="CT121" i="5"/>
  <c r="CT122" i="5"/>
  <c r="CT123" i="5"/>
  <c r="DC120" i="5"/>
  <c r="DC121" i="5"/>
  <c r="DC122" i="5"/>
  <c r="DC123" i="5"/>
  <c r="DL120" i="5"/>
  <c r="DL121" i="5"/>
  <c r="DL122" i="5"/>
  <c r="DL123" i="5"/>
  <c r="DU120" i="5"/>
  <c r="DU121" i="5"/>
  <c r="DU122" i="5"/>
  <c r="DU123" i="5"/>
  <c r="ED120" i="5"/>
  <c r="ED121" i="5"/>
  <c r="ED122" i="5"/>
  <c r="ED123" i="5"/>
  <c r="EM120" i="5"/>
  <c r="EM121" i="5"/>
  <c r="EM122" i="5"/>
  <c r="EM123" i="5"/>
  <c r="EV120" i="5"/>
  <c r="EV121" i="5"/>
  <c r="EV122" i="5"/>
  <c r="EV123" i="5"/>
  <c r="FE120" i="5"/>
  <c r="FE121" i="5"/>
  <c r="FE122" i="5"/>
  <c r="FE123" i="5"/>
  <c r="FN120" i="5"/>
  <c r="FN121" i="5"/>
  <c r="FN122" i="5"/>
  <c r="FN123" i="5"/>
  <c r="FW120" i="5"/>
  <c r="FW121" i="5"/>
  <c r="FW122" i="5"/>
  <c r="FW123" i="5"/>
  <c r="GF120" i="5"/>
  <c r="GF121" i="5"/>
  <c r="GF122" i="5"/>
  <c r="GF123" i="5"/>
  <c r="GO120" i="5"/>
  <c r="GO121" i="5"/>
  <c r="GO122" i="5"/>
  <c r="GO123" i="5"/>
  <c r="GX120" i="5"/>
  <c r="GX121" i="5"/>
  <c r="GX122" i="5"/>
  <c r="GX123" i="5"/>
  <c r="HG120" i="5"/>
  <c r="HG121" i="5"/>
  <c r="HG122" i="5"/>
  <c r="HG123" i="5"/>
  <c r="HP120" i="5"/>
  <c r="HP121" i="5"/>
  <c r="HP122" i="5"/>
  <c r="HP123" i="5"/>
  <c r="HY120" i="5"/>
  <c r="HY121" i="5"/>
  <c r="HY122" i="5"/>
  <c r="HY123" i="5"/>
  <c r="IH120" i="5"/>
  <c r="IH121" i="5"/>
  <c r="IH122" i="5"/>
  <c r="IH123" i="5"/>
  <c r="IQ120" i="5"/>
  <c r="IQ121" i="5"/>
  <c r="IQ122" i="5"/>
  <c r="IQ123" i="5"/>
  <c r="IZ120" i="5"/>
  <c r="IZ121" i="5"/>
  <c r="IZ122" i="5"/>
  <c r="IZ123" i="5"/>
  <c r="JI120" i="5"/>
  <c r="JI121" i="5"/>
  <c r="JI122" i="5"/>
  <c r="JI123" i="5"/>
  <c r="JR120" i="5"/>
  <c r="JR121" i="5"/>
  <c r="JR122" i="5"/>
  <c r="JR123" i="5"/>
  <c r="KA120" i="5"/>
  <c r="KA121" i="5"/>
  <c r="KA122" i="5"/>
  <c r="KA123" i="5"/>
  <c r="KJ120" i="5"/>
  <c r="KJ121" i="5"/>
  <c r="KJ122" i="5"/>
  <c r="KJ123" i="5"/>
  <c r="KS120" i="5"/>
  <c r="KS121" i="5"/>
  <c r="KS122" i="5"/>
  <c r="KS123" i="5"/>
  <c r="LB120" i="5"/>
  <c r="LB121" i="5"/>
  <c r="LB122" i="5"/>
  <c r="LB123" i="5"/>
  <c r="LK120" i="5"/>
  <c r="LK121" i="5"/>
  <c r="LK122" i="5"/>
  <c r="LK123" i="5"/>
  <c r="LT120" i="5"/>
  <c r="LT121" i="5"/>
  <c r="LT122" i="5"/>
  <c r="LT123" i="5"/>
  <c r="MC120" i="5"/>
  <c r="MC121" i="5"/>
  <c r="MC122" i="5"/>
  <c r="MC123" i="5"/>
  <c r="ML120" i="5"/>
  <c r="ML121" i="5"/>
  <c r="ML122" i="5"/>
  <c r="ML123" i="5"/>
  <c r="MU120" i="5"/>
  <c r="MU121" i="5"/>
  <c r="MU122" i="5"/>
  <c r="MU123" i="5"/>
  <c r="ND120" i="5"/>
  <c r="ND121" i="5"/>
  <c r="ND122" i="5"/>
  <c r="ND123" i="5"/>
  <c r="NM120" i="5"/>
  <c r="NM121" i="5"/>
  <c r="NM122" i="5"/>
  <c r="NM123" i="5"/>
  <c r="NV120" i="5"/>
  <c r="NV121" i="5"/>
  <c r="NV122" i="5"/>
  <c r="NV123" i="5"/>
  <c r="OE120" i="5"/>
  <c r="OE121" i="5"/>
  <c r="OE122" i="5"/>
  <c r="OE123" i="5"/>
  <c r="ON120" i="5"/>
  <c r="ON121" i="5"/>
  <c r="ON122" i="5"/>
  <c r="ON123" i="5"/>
  <c r="OW120" i="5"/>
  <c r="OW121" i="5"/>
  <c r="OW122" i="5"/>
  <c r="OW123" i="5"/>
  <c r="PF120" i="5"/>
  <c r="PF121" i="5"/>
  <c r="PF122" i="5"/>
  <c r="PF123" i="5"/>
  <c r="D48" i="1"/>
  <c r="C19" i="6"/>
  <c r="B19" i="6"/>
  <c r="A19" i="6"/>
  <c r="B128" i="5"/>
  <c r="K128" i="5" s="1"/>
  <c r="T128" i="5" s="1"/>
  <c r="AC128" i="5" s="1"/>
  <c r="AL128" i="5" s="1"/>
  <c r="AU128" i="5" s="1"/>
  <c r="BD128" i="5" s="1"/>
  <c r="BM128" i="5" s="1"/>
  <c r="BV128" i="5" s="1"/>
  <c r="CE128" i="5" s="1"/>
  <c r="CN128" i="5" s="1"/>
  <c r="CW128" i="5" s="1"/>
  <c r="DF128" i="5" s="1"/>
  <c r="DO128" i="5" s="1"/>
  <c r="DX128" i="5" s="1"/>
  <c r="EG128" i="5" s="1"/>
  <c r="EP128" i="5" s="1"/>
  <c r="EY128" i="5" s="1"/>
  <c r="FH128" i="5" s="1"/>
  <c r="FQ128" i="5" s="1"/>
  <c r="FZ128" i="5" s="1"/>
  <c r="GI128" i="5" s="1"/>
  <c r="GR128" i="5" s="1"/>
  <c r="HA128" i="5" s="1"/>
  <c r="HJ128" i="5" s="1"/>
  <c r="HS128" i="5" s="1"/>
  <c r="IB128" i="5" s="1"/>
  <c r="IK128" i="5" s="1"/>
  <c r="IT128" i="5" s="1"/>
  <c r="JC128" i="5" s="1"/>
  <c r="JL128" i="5" s="1"/>
  <c r="JU128" i="5" s="1"/>
  <c r="KD128" i="5" s="1"/>
  <c r="KM128" i="5" s="1"/>
  <c r="KV128" i="5" s="1"/>
  <c r="LE128" i="5" s="1"/>
  <c r="LN128" i="5" s="1"/>
  <c r="LW128" i="5" s="1"/>
  <c r="MF128" i="5" s="1"/>
  <c r="MO128" i="5" s="1"/>
  <c r="MX128" i="5" s="1"/>
  <c r="NG128" i="5" s="1"/>
  <c r="NP128" i="5" s="1"/>
  <c r="NY128" i="5" s="1"/>
  <c r="OH128" i="5" s="1"/>
  <c r="OQ128" i="5" s="1"/>
  <c r="OZ128" i="5" s="1"/>
  <c r="A129" i="5"/>
  <c r="J129" i="5" s="1"/>
  <c r="S129" i="5" s="1"/>
  <c r="AB129" i="5" s="1"/>
  <c r="AK129" i="5" s="1"/>
  <c r="AT129" i="5" s="1"/>
  <c r="BC129" i="5" s="1"/>
  <c r="BL129" i="5" s="1"/>
  <c r="BU129" i="5" s="1"/>
  <c r="CD129" i="5" s="1"/>
  <c r="CM129" i="5" s="1"/>
  <c r="CV129" i="5" s="1"/>
  <c r="DE129" i="5" s="1"/>
  <c r="DN129" i="5" s="1"/>
  <c r="DW129" i="5" s="1"/>
  <c r="EF129" i="5" s="1"/>
  <c r="EO129" i="5" s="1"/>
  <c r="EX129" i="5" s="1"/>
  <c r="FG129" i="5" s="1"/>
  <c r="FP129" i="5" s="1"/>
  <c r="FY129" i="5" s="1"/>
  <c r="GH129" i="5" s="1"/>
  <c r="GQ129" i="5" s="1"/>
  <c r="GZ129" i="5" s="1"/>
  <c r="HI129" i="5" s="1"/>
  <c r="HR129" i="5" s="1"/>
  <c r="IA129" i="5" s="1"/>
  <c r="IJ129" i="5" s="1"/>
  <c r="IS129" i="5" s="1"/>
  <c r="JB129" i="5" s="1"/>
  <c r="JK129" i="5" s="1"/>
  <c r="JT129" i="5" s="1"/>
  <c r="KC129" i="5" s="1"/>
  <c r="KL129" i="5" s="1"/>
  <c r="KU129" i="5" s="1"/>
  <c r="LD129" i="5" s="1"/>
  <c r="LM129" i="5" s="1"/>
  <c r="LV129" i="5" s="1"/>
  <c r="ME129" i="5" s="1"/>
  <c r="MN129" i="5" s="1"/>
  <c r="MW129" i="5" s="1"/>
  <c r="NF129" i="5" s="1"/>
  <c r="NO129" i="5" s="1"/>
  <c r="NX129" i="5" s="1"/>
  <c r="OG129" i="5" s="1"/>
  <c r="OP129" i="5" s="1"/>
  <c r="OY129" i="5" s="1"/>
  <c r="Q129" i="5"/>
  <c r="Z129" i="5" s="1"/>
  <c r="AI129" i="5" s="1"/>
  <c r="AR129" i="5" s="1"/>
  <c r="BA129" i="5" s="1"/>
  <c r="BJ129" i="5" s="1"/>
  <c r="BS129" i="5" s="1"/>
  <c r="CB129" i="5" s="1"/>
  <c r="CK129" i="5" s="1"/>
  <c r="CT129" i="5" s="1"/>
  <c r="DC129" i="5" s="1"/>
  <c r="DL129" i="5" s="1"/>
  <c r="DU129" i="5" s="1"/>
  <c r="ED129" i="5" s="1"/>
  <c r="EM129" i="5" s="1"/>
  <c r="EV129" i="5" s="1"/>
  <c r="FE129" i="5" s="1"/>
  <c r="FN129" i="5" s="1"/>
  <c r="FW129" i="5" s="1"/>
  <c r="GF129" i="5" s="1"/>
  <c r="GO129" i="5" s="1"/>
  <c r="GX129" i="5" s="1"/>
  <c r="HG129" i="5" s="1"/>
  <c r="HP129" i="5" s="1"/>
  <c r="HY129" i="5" s="1"/>
  <c r="IH129" i="5" s="1"/>
  <c r="IQ129" i="5" s="1"/>
  <c r="IZ129" i="5" s="1"/>
  <c r="JI129" i="5" s="1"/>
  <c r="JR129" i="5" s="1"/>
  <c r="KA129" i="5" s="1"/>
  <c r="KJ129" i="5" s="1"/>
  <c r="KS129" i="5" s="1"/>
  <c r="LB129" i="5" s="1"/>
  <c r="LK129" i="5" s="1"/>
  <c r="LT129" i="5" s="1"/>
  <c r="MC129" i="5" s="1"/>
  <c r="ML129" i="5" s="1"/>
  <c r="MU129" i="5" s="1"/>
  <c r="ND129" i="5" s="1"/>
  <c r="NM129" i="5" s="1"/>
  <c r="NV129" i="5" s="1"/>
  <c r="OE129" i="5" s="1"/>
  <c r="ON129" i="5" s="1"/>
  <c r="OW129" i="5" s="1"/>
  <c r="PF129" i="5" s="1"/>
  <c r="PF131" i="5"/>
  <c r="PF132" i="5"/>
  <c r="PF133" i="5"/>
  <c r="PF134" i="5"/>
  <c r="PF135" i="5"/>
  <c r="PF136" i="5"/>
  <c r="PF137" i="5"/>
  <c r="PF138" i="5"/>
  <c r="Q131" i="5"/>
  <c r="Q132" i="5"/>
  <c r="Q133" i="5"/>
  <c r="Q134" i="5"/>
  <c r="Q135" i="5"/>
  <c r="Q136" i="5"/>
  <c r="Q137" i="5"/>
  <c r="Q138" i="5"/>
  <c r="H131" i="5"/>
  <c r="H132" i="5"/>
  <c r="H133" i="5"/>
  <c r="H134" i="5"/>
  <c r="H135" i="5"/>
  <c r="H136" i="5"/>
  <c r="H137" i="5"/>
  <c r="H138" i="5"/>
  <c r="D14" i="1"/>
  <c r="D15" i="1"/>
  <c r="D42" i="1" s="1"/>
  <c r="D19" i="1"/>
  <c r="D29" i="1"/>
  <c r="F35" i="1"/>
  <c r="G35" i="1" s="1"/>
  <c r="D41" i="1"/>
  <c r="Q12" i="5"/>
  <c r="Q13" i="5"/>
  <c r="Q14" i="5"/>
  <c r="Q15" i="5"/>
  <c r="Q16" i="5"/>
  <c r="Q17" i="5"/>
  <c r="Q18" i="5"/>
  <c r="Q11" i="5"/>
  <c r="Z12" i="5"/>
  <c r="Z13" i="5"/>
  <c r="Z14" i="5"/>
  <c r="Z15" i="5"/>
  <c r="Z16" i="5"/>
  <c r="Z17" i="5"/>
  <c r="Z18" i="5"/>
  <c r="AI12" i="5"/>
  <c r="AI13" i="5"/>
  <c r="AI14" i="5"/>
  <c r="AI15" i="5"/>
  <c r="AI16" i="5"/>
  <c r="AI17" i="5"/>
  <c r="AI18" i="5"/>
  <c r="AR12" i="5"/>
  <c r="AR13" i="5"/>
  <c r="AR14" i="5"/>
  <c r="AR15" i="5"/>
  <c r="AR16" i="5"/>
  <c r="AR17" i="5"/>
  <c r="AR18" i="5"/>
  <c r="BA12" i="5"/>
  <c r="BA13" i="5"/>
  <c r="BA14" i="5"/>
  <c r="BA15" i="5"/>
  <c r="BA16" i="5"/>
  <c r="BA17" i="5"/>
  <c r="BA18" i="5"/>
  <c r="BJ12" i="5"/>
  <c r="BJ13" i="5"/>
  <c r="BJ14" i="5"/>
  <c r="BJ15" i="5"/>
  <c r="BJ16" i="5"/>
  <c r="BJ17" i="5"/>
  <c r="BJ18" i="5"/>
  <c r="BS12" i="5"/>
  <c r="BS13" i="5"/>
  <c r="BS14" i="5"/>
  <c r="BS15" i="5"/>
  <c r="BS16" i="5"/>
  <c r="BS17" i="5"/>
  <c r="BS18" i="5"/>
  <c r="CB12" i="5"/>
  <c r="CB13" i="5"/>
  <c r="CB14" i="5"/>
  <c r="CB15" i="5"/>
  <c r="CB16" i="5"/>
  <c r="CB17" i="5"/>
  <c r="CB18" i="5"/>
  <c r="CK12" i="5"/>
  <c r="CK13" i="5"/>
  <c r="CK14" i="5"/>
  <c r="CK15" i="5"/>
  <c r="CK16" i="5"/>
  <c r="CK17" i="5"/>
  <c r="CK18" i="5"/>
  <c r="CT12" i="5"/>
  <c r="CT13" i="5"/>
  <c r="CT14" i="5"/>
  <c r="CT15" i="5"/>
  <c r="CT16" i="5"/>
  <c r="CT17" i="5"/>
  <c r="CT18" i="5"/>
  <c r="DC12" i="5"/>
  <c r="DC13" i="5"/>
  <c r="DC14" i="5"/>
  <c r="DC15" i="5"/>
  <c r="DC16" i="5"/>
  <c r="DC17" i="5"/>
  <c r="DC18" i="5"/>
  <c r="DL12" i="5"/>
  <c r="DL13" i="5"/>
  <c r="DL14" i="5"/>
  <c r="DL15" i="5"/>
  <c r="DL16" i="5"/>
  <c r="DL17" i="5"/>
  <c r="DL18" i="5"/>
  <c r="DU12" i="5"/>
  <c r="DU13" i="5"/>
  <c r="DU14" i="5"/>
  <c r="DU15" i="5"/>
  <c r="DU16" i="5"/>
  <c r="DU17" i="5"/>
  <c r="DU18" i="5"/>
  <c r="ED12" i="5"/>
  <c r="ED13" i="5"/>
  <c r="ED14" i="5"/>
  <c r="ED15" i="5"/>
  <c r="ED16" i="5"/>
  <c r="ED17" i="5"/>
  <c r="ED18" i="5"/>
  <c r="EM12" i="5"/>
  <c r="EM13" i="5"/>
  <c r="EM14" i="5"/>
  <c r="EM15" i="5"/>
  <c r="EM16" i="5"/>
  <c r="EM17" i="5"/>
  <c r="EM18" i="5"/>
  <c r="EV12" i="5"/>
  <c r="EV13" i="5"/>
  <c r="EV14" i="5"/>
  <c r="EV15" i="5"/>
  <c r="EV16" i="5"/>
  <c r="EV17" i="5"/>
  <c r="EV18" i="5"/>
  <c r="FE12" i="5"/>
  <c r="FE13" i="5"/>
  <c r="FE14" i="5"/>
  <c r="FE15" i="5"/>
  <c r="FE16" i="5"/>
  <c r="FE17" i="5"/>
  <c r="FE18" i="5"/>
  <c r="FN12" i="5"/>
  <c r="FN13" i="5"/>
  <c r="FN14" i="5"/>
  <c r="FN15" i="5"/>
  <c r="FN16" i="5"/>
  <c r="FN17" i="5"/>
  <c r="FN18" i="5"/>
  <c r="FW12" i="5"/>
  <c r="FW13" i="5"/>
  <c r="FW14" i="5"/>
  <c r="FW15" i="5"/>
  <c r="FW16" i="5"/>
  <c r="FW17" i="5"/>
  <c r="FW18" i="5"/>
  <c r="GF12" i="5"/>
  <c r="GF13" i="5"/>
  <c r="GF14" i="5"/>
  <c r="GF15" i="5"/>
  <c r="GF16" i="5"/>
  <c r="GF17" i="5"/>
  <c r="GF18" i="5"/>
  <c r="GO12" i="5"/>
  <c r="GO13" i="5"/>
  <c r="GO14" i="5"/>
  <c r="GO15" i="5"/>
  <c r="GO16" i="5"/>
  <c r="GO17" i="5"/>
  <c r="GO18" i="5"/>
  <c r="GX12" i="5"/>
  <c r="GX13" i="5"/>
  <c r="GX14" i="5"/>
  <c r="GX15" i="5"/>
  <c r="GX16" i="5"/>
  <c r="GX17" i="5"/>
  <c r="GX18" i="5"/>
  <c r="HG12" i="5"/>
  <c r="HG13" i="5"/>
  <c r="HG14" i="5"/>
  <c r="HG15" i="5"/>
  <c r="HG16" i="5"/>
  <c r="HG17" i="5"/>
  <c r="HG18" i="5"/>
  <c r="HP12" i="5"/>
  <c r="HP13" i="5"/>
  <c r="HP14" i="5"/>
  <c r="HP15" i="5"/>
  <c r="HP16" i="5"/>
  <c r="HP17" i="5"/>
  <c r="HP18" i="5"/>
  <c r="HY12" i="5"/>
  <c r="HY13" i="5"/>
  <c r="HY14" i="5"/>
  <c r="HY15" i="5"/>
  <c r="HY16" i="5"/>
  <c r="HY17" i="5"/>
  <c r="HY18" i="5"/>
  <c r="IH12" i="5"/>
  <c r="IH13" i="5"/>
  <c r="IH14" i="5"/>
  <c r="IH15" i="5"/>
  <c r="IH16" i="5"/>
  <c r="IH17" i="5"/>
  <c r="IH18" i="5"/>
  <c r="IQ12" i="5"/>
  <c r="IQ13" i="5"/>
  <c r="IQ14" i="5"/>
  <c r="IQ15" i="5"/>
  <c r="IQ16" i="5"/>
  <c r="IQ17" i="5"/>
  <c r="IQ18" i="5"/>
  <c r="IZ12" i="5"/>
  <c r="IZ13" i="5"/>
  <c r="IZ14" i="5"/>
  <c r="IZ15" i="5"/>
  <c r="IZ16" i="5"/>
  <c r="IZ17" i="5"/>
  <c r="IZ18" i="5"/>
  <c r="JI12" i="5"/>
  <c r="JI13" i="5"/>
  <c r="JI14" i="5"/>
  <c r="JI15" i="5"/>
  <c r="JI16" i="5"/>
  <c r="JI17" i="5"/>
  <c r="JI18" i="5"/>
  <c r="JR12" i="5"/>
  <c r="JR13" i="5"/>
  <c r="JR14" i="5"/>
  <c r="JR15" i="5"/>
  <c r="JR16" i="5"/>
  <c r="JR17" i="5"/>
  <c r="JR18" i="5"/>
  <c r="KA12" i="5"/>
  <c r="KA13" i="5"/>
  <c r="KA14" i="5"/>
  <c r="KA15" i="5"/>
  <c r="KA16" i="5"/>
  <c r="KA17" i="5"/>
  <c r="KA18" i="5"/>
  <c r="KJ12" i="5"/>
  <c r="KJ13" i="5"/>
  <c r="KJ14" i="5"/>
  <c r="KJ15" i="5"/>
  <c r="KJ16" i="5"/>
  <c r="KJ17" i="5"/>
  <c r="KJ18" i="5"/>
  <c r="KS12" i="5"/>
  <c r="KS13" i="5"/>
  <c r="KS14" i="5"/>
  <c r="KS15" i="5"/>
  <c r="KS16" i="5"/>
  <c r="KS17" i="5"/>
  <c r="KS18" i="5"/>
  <c r="LB12" i="5"/>
  <c r="LB13" i="5"/>
  <c r="LB14" i="5"/>
  <c r="LB15" i="5"/>
  <c r="LB16" i="5"/>
  <c r="LB17" i="5"/>
  <c r="LB18" i="5"/>
  <c r="LK12" i="5"/>
  <c r="LK13" i="5"/>
  <c r="LK14" i="5"/>
  <c r="LK15" i="5"/>
  <c r="LK16" i="5"/>
  <c r="LK17" i="5"/>
  <c r="LK18" i="5"/>
  <c r="LT12" i="5"/>
  <c r="LT13" i="5"/>
  <c r="LT14" i="5"/>
  <c r="LT15" i="5"/>
  <c r="LT16" i="5"/>
  <c r="LT17" i="5"/>
  <c r="LT18" i="5"/>
  <c r="MC12" i="5"/>
  <c r="MC13" i="5"/>
  <c r="MC14" i="5"/>
  <c r="MC15" i="5"/>
  <c r="MC16" i="5"/>
  <c r="MC17" i="5"/>
  <c r="MC18" i="5"/>
  <c r="ML12" i="5"/>
  <c r="ML13" i="5"/>
  <c r="ML14" i="5"/>
  <c r="ML15" i="5"/>
  <c r="ML16" i="5"/>
  <c r="ML17" i="5"/>
  <c r="ML18" i="5"/>
  <c r="MU12" i="5"/>
  <c r="MU13" i="5"/>
  <c r="MU14" i="5"/>
  <c r="MU15" i="5"/>
  <c r="MU16" i="5"/>
  <c r="MU17" i="5"/>
  <c r="MU18" i="5"/>
  <c r="ND12" i="5"/>
  <c r="ND13" i="5"/>
  <c r="ND14" i="5"/>
  <c r="ND15" i="5"/>
  <c r="ND16" i="5"/>
  <c r="ND17" i="5"/>
  <c r="ND18" i="5"/>
  <c r="NM12" i="5"/>
  <c r="NM13" i="5"/>
  <c r="NM14" i="5"/>
  <c r="NM15" i="5"/>
  <c r="NM16" i="5"/>
  <c r="NM17" i="5"/>
  <c r="NM18" i="5"/>
  <c r="NV12" i="5"/>
  <c r="NV13" i="5"/>
  <c r="NV14" i="5"/>
  <c r="NV15" i="5"/>
  <c r="NV16" i="5"/>
  <c r="NV17" i="5"/>
  <c r="NV18" i="5"/>
  <c r="OE12" i="5"/>
  <c r="OE13" i="5"/>
  <c r="OE14" i="5"/>
  <c r="OE15" i="5"/>
  <c r="OE16" i="5"/>
  <c r="OE17" i="5"/>
  <c r="OE18" i="5"/>
  <c r="ON12" i="5"/>
  <c r="ON13" i="5"/>
  <c r="ON14" i="5"/>
  <c r="ON15" i="5"/>
  <c r="ON16" i="5"/>
  <c r="ON17" i="5"/>
  <c r="ON18" i="5"/>
  <c r="OW12" i="5"/>
  <c r="OW13" i="5"/>
  <c r="OW14" i="5"/>
  <c r="OW15" i="5"/>
  <c r="OW16" i="5"/>
  <c r="OW17" i="5"/>
  <c r="OW18" i="5"/>
  <c r="PF12" i="5"/>
  <c r="PF13" i="5"/>
  <c r="PF14" i="5"/>
  <c r="PF15" i="5"/>
  <c r="PF16" i="5"/>
  <c r="PF17" i="5"/>
  <c r="PF18" i="5"/>
  <c r="OZ4" i="5"/>
  <c r="OQ4" i="5"/>
  <c r="OH4" i="5"/>
  <c r="NY4" i="5"/>
  <c r="NP4" i="5"/>
  <c r="NG4" i="5"/>
  <c r="MX4" i="5"/>
  <c r="MO4" i="5"/>
  <c r="MF4" i="5"/>
  <c r="LW4" i="5"/>
  <c r="LN4" i="5"/>
  <c r="LE4" i="5"/>
  <c r="KV4" i="5"/>
  <c r="KM4" i="5"/>
  <c r="KD4" i="5"/>
  <c r="JU4" i="5"/>
  <c r="JC4" i="5"/>
  <c r="IT4" i="5"/>
  <c r="IB4" i="5"/>
  <c r="HS4" i="5"/>
  <c r="HJ4" i="5"/>
  <c r="HA4" i="5"/>
  <c r="GR4" i="5"/>
  <c r="GI4" i="5"/>
  <c r="FZ4" i="5"/>
  <c r="FQ4" i="5"/>
  <c r="FH4" i="5"/>
  <c r="EY4" i="5"/>
  <c r="EP4" i="5"/>
  <c r="EG4" i="5"/>
  <c r="DX4" i="5"/>
  <c r="DO4" i="5"/>
  <c r="DF4" i="5"/>
  <c r="CW4" i="5"/>
  <c r="CN4" i="5"/>
  <c r="CE4" i="5"/>
  <c r="BV4" i="5"/>
  <c r="BM4" i="5"/>
  <c r="BD4" i="5"/>
  <c r="AU4" i="5"/>
  <c r="AL4" i="5"/>
  <c r="B8" i="5"/>
  <c r="K8" i="5" s="1"/>
  <c r="T8" i="5" s="1"/>
  <c r="AC8" i="5" s="1"/>
  <c r="AL8" i="5" s="1"/>
  <c r="AU8" i="5" s="1"/>
  <c r="BD8" i="5" s="1"/>
  <c r="BM8" i="5" s="1"/>
  <c r="BV8" i="5" s="1"/>
  <c r="CE8" i="5" s="1"/>
  <c r="CN8" i="5" s="1"/>
  <c r="CW8" i="5" s="1"/>
  <c r="DF8" i="5" s="1"/>
  <c r="DO8" i="5" s="1"/>
  <c r="DX8" i="5" s="1"/>
  <c r="EG8" i="5" s="1"/>
  <c r="EP8" i="5" s="1"/>
  <c r="EY8" i="5" s="1"/>
  <c r="FH8" i="5" s="1"/>
  <c r="FQ8" i="5" s="1"/>
  <c r="FZ8" i="5" s="1"/>
  <c r="GI8" i="5" s="1"/>
  <c r="GR8" i="5" s="1"/>
  <c r="HA8" i="5" s="1"/>
  <c r="HJ8" i="5" s="1"/>
  <c r="HS8" i="5" s="1"/>
  <c r="IB8" i="5" s="1"/>
  <c r="IK8" i="5" s="1"/>
  <c r="IT8" i="5" s="1"/>
  <c r="JC8" i="5" s="1"/>
  <c r="JL8" i="5" s="1"/>
  <c r="JU8" i="5" s="1"/>
  <c r="KD8" i="5" s="1"/>
  <c r="KM8" i="5" s="1"/>
  <c r="KV8" i="5" s="1"/>
  <c r="LE8" i="5" s="1"/>
  <c r="LN8" i="5" s="1"/>
  <c r="LW8" i="5" s="1"/>
  <c r="MF8" i="5" s="1"/>
  <c r="MO8" i="5" s="1"/>
  <c r="MX8" i="5" s="1"/>
  <c r="NG8" i="5" s="1"/>
  <c r="NP8" i="5" s="1"/>
  <c r="NY8" i="5" s="1"/>
  <c r="OH8" i="5" s="1"/>
  <c r="OQ8" i="5" s="1"/>
  <c r="OZ8" i="5" s="1"/>
  <c r="A9" i="5"/>
  <c r="J9" i="5" s="1"/>
  <c r="S9" i="5" s="1"/>
  <c r="AB9" i="5" s="1"/>
  <c r="AK9" i="5" s="1"/>
  <c r="AT9" i="5" s="1"/>
  <c r="BC9" i="5" s="1"/>
  <c r="BL9" i="5" s="1"/>
  <c r="BU9" i="5" s="1"/>
  <c r="CD9" i="5" s="1"/>
  <c r="CM9" i="5" s="1"/>
  <c r="CV9" i="5" s="1"/>
  <c r="DE9" i="5" s="1"/>
  <c r="DN9" i="5" s="1"/>
  <c r="DW9" i="5" s="1"/>
  <c r="EF9" i="5" s="1"/>
  <c r="EO9" i="5" s="1"/>
  <c r="EX9" i="5" s="1"/>
  <c r="FG9" i="5" s="1"/>
  <c r="FP9" i="5" s="1"/>
  <c r="FY9" i="5" s="1"/>
  <c r="GH9" i="5" s="1"/>
  <c r="GQ9" i="5" s="1"/>
  <c r="GZ9" i="5" s="1"/>
  <c r="HI9" i="5" s="1"/>
  <c r="HR9" i="5" s="1"/>
  <c r="IA9" i="5" s="1"/>
  <c r="IJ9" i="5" s="1"/>
  <c r="IS9" i="5" s="1"/>
  <c r="JB9" i="5" s="1"/>
  <c r="JK9" i="5" s="1"/>
  <c r="JT9" i="5" s="1"/>
  <c r="KC9" i="5" s="1"/>
  <c r="KL9" i="5" s="1"/>
  <c r="KU9" i="5" s="1"/>
  <c r="LD9" i="5" s="1"/>
  <c r="LM9" i="5" s="1"/>
  <c r="LV9" i="5" s="1"/>
  <c r="ME9" i="5" s="1"/>
  <c r="MN9" i="5" s="1"/>
  <c r="MW9" i="5" s="1"/>
  <c r="NF9" i="5" s="1"/>
  <c r="NO9" i="5" s="1"/>
  <c r="NX9" i="5" s="1"/>
  <c r="OG9" i="5" s="1"/>
  <c r="OP9" i="5" s="1"/>
  <c r="OY9" i="5" s="1"/>
  <c r="H9" i="5"/>
  <c r="Q9" i="5" s="1"/>
  <c r="Z9" i="5" s="1"/>
  <c r="AI9" i="5" s="1"/>
  <c r="AR9" i="5" s="1"/>
  <c r="BA9" i="5" s="1"/>
  <c r="BJ9" i="5" s="1"/>
  <c r="BS9" i="5" s="1"/>
  <c r="CB9" i="5" s="1"/>
  <c r="CK9" i="5" s="1"/>
  <c r="CT9" i="5" s="1"/>
  <c r="DC9" i="5" s="1"/>
  <c r="DL9" i="5" s="1"/>
  <c r="DU9" i="5" s="1"/>
  <c r="ED9" i="5" s="1"/>
  <c r="EM9" i="5" s="1"/>
  <c r="EV9" i="5" s="1"/>
  <c r="FE9" i="5" s="1"/>
  <c r="FN9" i="5" s="1"/>
  <c r="FW9" i="5" s="1"/>
  <c r="GF9" i="5" s="1"/>
  <c r="GO9" i="5" s="1"/>
  <c r="GX9" i="5" s="1"/>
  <c r="HG9" i="5" s="1"/>
  <c r="HP9" i="5" s="1"/>
  <c r="HY9" i="5" s="1"/>
  <c r="IH9" i="5" s="1"/>
  <c r="IQ9" i="5" s="1"/>
  <c r="IZ9" i="5" s="1"/>
  <c r="JI9" i="5" s="1"/>
  <c r="JR9" i="5" s="1"/>
  <c r="KA9" i="5" s="1"/>
  <c r="KJ9" i="5" s="1"/>
  <c r="KS9" i="5" s="1"/>
  <c r="LB9" i="5" s="1"/>
  <c r="LK9" i="5" s="1"/>
  <c r="LT9" i="5" s="1"/>
  <c r="MC9" i="5" s="1"/>
  <c r="ML9" i="5" s="1"/>
  <c r="MU9" i="5" s="1"/>
  <c r="ND9" i="5" s="1"/>
  <c r="NM9" i="5" s="1"/>
  <c r="NV9" i="5" s="1"/>
  <c r="OE9" i="5" s="1"/>
  <c r="ON9" i="5" s="1"/>
  <c r="OW9" i="5" s="1"/>
  <c r="PF9" i="5" s="1"/>
  <c r="B23" i="5"/>
  <c r="K23" i="5" s="1"/>
  <c r="T23" i="5" s="1"/>
  <c r="AC23" i="5" s="1"/>
  <c r="AL23" i="5" s="1"/>
  <c r="AU23" i="5" s="1"/>
  <c r="BD23" i="5" s="1"/>
  <c r="BM23" i="5" s="1"/>
  <c r="BV23" i="5" s="1"/>
  <c r="CE23" i="5" s="1"/>
  <c r="CN23" i="5" s="1"/>
  <c r="CW23" i="5" s="1"/>
  <c r="DF23" i="5" s="1"/>
  <c r="DO23" i="5" s="1"/>
  <c r="DX23" i="5" s="1"/>
  <c r="EG23" i="5" s="1"/>
  <c r="EP23" i="5" s="1"/>
  <c r="EY23" i="5" s="1"/>
  <c r="FH23" i="5" s="1"/>
  <c r="FQ23" i="5" s="1"/>
  <c r="FZ23" i="5" s="1"/>
  <c r="GI23" i="5" s="1"/>
  <c r="GR23" i="5" s="1"/>
  <c r="HA23" i="5" s="1"/>
  <c r="HJ23" i="5" s="1"/>
  <c r="HS23" i="5" s="1"/>
  <c r="IB23" i="5" s="1"/>
  <c r="IK23" i="5" s="1"/>
  <c r="IT23" i="5" s="1"/>
  <c r="JC23" i="5" s="1"/>
  <c r="JL23" i="5" s="1"/>
  <c r="JU23" i="5" s="1"/>
  <c r="KD23" i="5" s="1"/>
  <c r="KM23" i="5" s="1"/>
  <c r="KV23" i="5" s="1"/>
  <c r="LE23" i="5" s="1"/>
  <c r="LN23" i="5" s="1"/>
  <c r="LW23" i="5" s="1"/>
  <c r="MF23" i="5" s="1"/>
  <c r="MO23" i="5" s="1"/>
  <c r="MX23" i="5" s="1"/>
  <c r="NG23" i="5" s="1"/>
  <c r="NP23" i="5" s="1"/>
  <c r="NY23" i="5" s="1"/>
  <c r="OH23" i="5" s="1"/>
  <c r="OQ23" i="5" s="1"/>
  <c r="OZ23" i="5" s="1"/>
  <c r="A24" i="5"/>
  <c r="J24" i="5" s="1"/>
  <c r="S24" i="5" s="1"/>
  <c r="AB24" i="5" s="1"/>
  <c r="AK24" i="5" s="1"/>
  <c r="AT24" i="5" s="1"/>
  <c r="BC24" i="5" s="1"/>
  <c r="BL24" i="5" s="1"/>
  <c r="BU24" i="5" s="1"/>
  <c r="CD24" i="5" s="1"/>
  <c r="CM24" i="5" s="1"/>
  <c r="CV24" i="5" s="1"/>
  <c r="DE24" i="5" s="1"/>
  <c r="DN24" i="5" s="1"/>
  <c r="DW24" i="5" s="1"/>
  <c r="EF24" i="5" s="1"/>
  <c r="EO24" i="5" s="1"/>
  <c r="EX24" i="5" s="1"/>
  <c r="FG24" i="5" s="1"/>
  <c r="FP24" i="5" s="1"/>
  <c r="FY24" i="5" s="1"/>
  <c r="GH24" i="5" s="1"/>
  <c r="GQ24" i="5" s="1"/>
  <c r="GZ24" i="5" s="1"/>
  <c r="HI24" i="5" s="1"/>
  <c r="HR24" i="5" s="1"/>
  <c r="IA24" i="5" s="1"/>
  <c r="IJ24" i="5" s="1"/>
  <c r="IS24" i="5" s="1"/>
  <c r="JB24" i="5" s="1"/>
  <c r="JK24" i="5" s="1"/>
  <c r="JT24" i="5" s="1"/>
  <c r="KC24" i="5" s="1"/>
  <c r="KL24" i="5" s="1"/>
  <c r="KU24" i="5" s="1"/>
  <c r="LD24" i="5" s="1"/>
  <c r="LM24" i="5" s="1"/>
  <c r="LV24" i="5" s="1"/>
  <c r="ME24" i="5" s="1"/>
  <c r="MN24" i="5" s="1"/>
  <c r="MW24" i="5" s="1"/>
  <c r="NF24" i="5" s="1"/>
  <c r="NO24" i="5" s="1"/>
  <c r="NX24" i="5" s="1"/>
  <c r="OG24" i="5" s="1"/>
  <c r="OP24" i="5" s="1"/>
  <c r="OY24" i="5" s="1"/>
  <c r="H24" i="5"/>
  <c r="Q24" i="5" s="1"/>
  <c r="Z24" i="5" s="1"/>
  <c r="AI24" i="5" s="1"/>
  <c r="AR24" i="5" s="1"/>
  <c r="BA24" i="5" s="1"/>
  <c r="BJ24" i="5" s="1"/>
  <c r="BS24" i="5" s="1"/>
  <c r="CB24" i="5" s="1"/>
  <c r="CK24" i="5" s="1"/>
  <c r="CT24" i="5" s="1"/>
  <c r="DC24" i="5" s="1"/>
  <c r="DL24" i="5" s="1"/>
  <c r="DU24" i="5" s="1"/>
  <c r="ED24" i="5" s="1"/>
  <c r="EM24" i="5" s="1"/>
  <c r="EV24" i="5" s="1"/>
  <c r="FE24" i="5" s="1"/>
  <c r="FN24" i="5" s="1"/>
  <c r="FW24" i="5" s="1"/>
  <c r="GF24" i="5" s="1"/>
  <c r="GO24" i="5" s="1"/>
  <c r="GX24" i="5" s="1"/>
  <c r="HG24" i="5" s="1"/>
  <c r="HP24" i="5" s="1"/>
  <c r="HY24" i="5" s="1"/>
  <c r="IH24" i="5" s="1"/>
  <c r="IQ24" i="5" s="1"/>
  <c r="IZ24" i="5" s="1"/>
  <c r="JI24" i="5" s="1"/>
  <c r="JR24" i="5" s="1"/>
  <c r="KA24" i="5" s="1"/>
  <c r="KJ24" i="5" s="1"/>
  <c r="KS24" i="5" s="1"/>
  <c r="LB24" i="5" s="1"/>
  <c r="LK24" i="5" s="1"/>
  <c r="LT24" i="5" s="1"/>
  <c r="MC24" i="5" s="1"/>
  <c r="ML24" i="5" s="1"/>
  <c r="MU24" i="5" s="1"/>
  <c r="ND24" i="5" s="1"/>
  <c r="NM24" i="5" s="1"/>
  <c r="NV24" i="5" s="1"/>
  <c r="OE24" i="5" s="1"/>
  <c r="ON24" i="5" s="1"/>
  <c r="OW24" i="5" s="1"/>
  <c r="PF24" i="5" s="1"/>
  <c r="PF26" i="5"/>
  <c r="PF27" i="5"/>
  <c r="PF28" i="5"/>
  <c r="PF29" i="5"/>
  <c r="BJ30" i="5"/>
  <c r="BS30" i="5"/>
  <c r="CB30" i="5"/>
  <c r="CK30" i="5"/>
  <c r="CT30" i="5"/>
  <c r="DC30" i="5"/>
  <c r="DL30" i="5"/>
  <c r="DU30" i="5"/>
  <c r="ED30" i="5"/>
  <c r="EM30" i="5"/>
  <c r="EV30" i="5"/>
  <c r="FE30" i="5"/>
  <c r="FN30" i="5"/>
  <c r="FW30" i="5"/>
  <c r="GF30" i="5"/>
  <c r="GO30" i="5"/>
  <c r="GX30" i="5"/>
  <c r="HG30" i="5"/>
  <c r="HP30" i="5"/>
  <c r="HY30" i="5"/>
  <c r="IH30" i="5"/>
  <c r="IQ30" i="5"/>
  <c r="IZ30" i="5"/>
  <c r="JI30" i="5"/>
  <c r="JR30" i="5"/>
  <c r="KA30" i="5"/>
  <c r="KJ30" i="5"/>
  <c r="KS30" i="5"/>
  <c r="LB30" i="5"/>
  <c r="LK30" i="5"/>
  <c r="LT30" i="5"/>
  <c r="MC30" i="5"/>
  <c r="ML30" i="5"/>
  <c r="MU30" i="5"/>
  <c r="ND30" i="5"/>
  <c r="NM30" i="5"/>
  <c r="NV30" i="5"/>
  <c r="OE30" i="5"/>
  <c r="ON30" i="5"/>
  <c r="OW30" i="5"/>
  <c r="PF30" i="5"/>
  <c r="BJ31" i="5"/>
  <c r="BS31" i="5"/>
  <c r="CB31" i="5"/>
  <c r="CK31" i="5"/>
  <c r="CT31" i="5"/>
  <c r="DC31" i="5"/>
  <c r="DL31" i="5"/>
  <c r="DU31" i="5"/>
  <c r="ED31" i="5"/>
  <c r="EM31" i="5"/>
  <c r="EV31" i="5"/>
  <c r="FE31" i="5"/>
  <c r="FN31" i="5"/>
  <c r="FW31" i="5"/>
  <c r="GF31" i="5"/>
  <c r="GO31" i="5"/>
  <c r="GX31" i="5"/>
  <c r="HG31" i="5"/>
  <c r="HP31" i="5"/>
  <c r="HY31" i="5"/>
  <c r="IH31" i="5"/>
  <c r="IQ31" i="5"/>
  <c r="IZ31" i="5"/>
  <c r="JI31" i="5"/>
  <c r="JR31" i="5"/>
  <c r="KA31" i="5"/>
  <c r="KJ31" i="5"/>
  <c r="KS31" i="5"/>
  <c r="LB31" i="5"/>
  <c r="LK31" i="5"/>
  <c r="LT31" i="5"/>
  <c r="MC31" i="5"/>
  <c r="ML31" i="5"/>
  <c r="MU31" i="5"/>
  <c r="ND31" i="5"/>
  <c r="NM31" i="5"/>
  <c r="NV31" i="5"/>
  <c r="OE31" i="5"/>
  <c r="ON31" i="5"/>
  <c r="OW31" i="5"/>
  <c r="PF31" i="5"/>
  <c r="BJ32" i="5"/>
  <c r="BS32" i="5"/>
  <c r="CB32" i="5"/>
  <c r="CK32" i="5"/>
  <c r="CT32" i="5"/>
  <c r="DC32" i="5"/>
  <c r="DL32" i="5"/>
  <c r="DU32" i="5"/>
  <c r="ED32" i="5"/>
  <c r="EM32" i="5"/>
  <c r="EV32" i="5"/>
  <c r="FE32" i="5"/>
  <c r="FN32" i="5"/>
  <c r="FW32" i="5"/>
  <c r="GF32" i="5"/>
  <c r="GO32" i="5"/>
  <c r="GX32" i="5"/>
  <c r="HG32" i="5"/>
  <c r="HP32" i="5"/>
  <c r="HY32" i="5"/>
  <c r="IH32" i="5"/>
  <c r="IQ32" i="5"/>
  <c r="IZ32" i="5"/>
  <c r="JI32" i="5"/>
  <c r="JR32" i="5"/>
  <c r="KA32" i="5"/>
  <c r="KJ32" i="5"/>
  <c r="KS32" i="5"/>
  <c r="LB32" i="5"/>
  <c r="LK32" i="5"/>
  <c r="LT32" i="5"/>
  <c r="MC32" i="5"/>
  <c r="ML32" i="5"/>
  <c r="MU32" i="5"/>
  <c r="ND32" i="5"/>
  <c r="NM32" i="5"/>
  <c r="NV32" i="5"/>
  <c r="OE32" i="5"/>
  <c r="ON32" i="5"/>
  <c r="OW32" i="5"/>
  <c r="PF32" i="5"/>
  <c r="BJ33" i="5"/>
  <c r="BS33" i="5"/>
  <c r="CB33" i="5"/>
  <c r="CK33" i="5"/>
  <c r="CT33" i="5"/>
  <c r="DC33" i="5"/>
  <c r="DL33" i="5"/>
  <c r="DU33" i="5"/>
  <c r="ED33" i="5"/>
  <c r="EM33" i="5"/>
  <c r="EV33" i="5"/>
  <c r="FE33" i="5"/>
  <c r="FN33" i="5"/>
  <c r="FW33" i="5"/>
  <c r="GF33" i="5"/>
  <c r="GO33" i="5"/>
  <c r="GX33" i="5"/>
  <c r="HG33" i="5"/>
  <c r="HP33" i="5"/>
  <c r="HY33" i="5"/>
  <c r="IH33" i="5"/>
  <c r="IQ33" i="5"/>
  <c r="IZ33" i="5"/>
  <c r="JI33" i="5"/>
  <c r="JR33" i="5"/>
  <c r="KA33" i="5"/>
  <c r="KJ33" i="5"/>
  <c r="KS33" i="5"/>
  <c r="LB33" i="5"/>
  <c r="LK33" i="5"/>
  <c r="LT33" i="5"/>
  <c r="MC33" i="5"/>
  <c r="ML33" i="5"/>
  <c r="MU33" i="5"/>
  <c r="ND33" i="5"/>
  <c r="NM33" i="5"/>
  <c r="NV33" i="5"/>
  <c r="OE33" i="5"/>
  <c r="ON33" i="5"/>
  <c r="OW33" i="5"/>
  <c r="PF33" i="5"/>
  <c r="B38" i="5"/>
  <c r="K38" i="5" s="1"/>
  <c r="T38" i="5" s="1"/>
  <c r="AC38" i="5" s="1"/>
  <c r="AL38" i="5" s="1"/>
  <c r="AU38" i="5" s="1"/>
  <c r="BD38" i="5" s="1"/>
  <c r="BM38" i="5" s="1"/>
  <c r="BV38" i="5" s="1"/>
  <c r="CE38" i="5" s="1"/>
  <c r="CN38" i="5" s="1"/>
  <c r="CW38" i="5" s="1"/>
  <c r="DF38" i="5" s="1"/>
  <c r="DO38" i="5" s="1"/>
  <c r="DX38" i="5" s="1"/>
  <c r="EG38" i="5" s="1"/>
  <c r="EP38" i="5" s="1"/>
  <c r="EY38" i="5" s="1"/>
  <c r="FH38" i="5" s="1"/>
  <c r="FQ38" i="5" s="1"/>
  <c r="FZ38" i="5" s="1"/>
  <c r="GI38" i="5" s="1"/>
  <c r="GR38" i="5" s="1"/>
  <c r="HA38" i="5" s="1"/>
  <c r="HJ38" i="5" s="1"/>
  <c r="HS38" i="5" s="1"/>
  <c r="IB38" i="5" s="1"/>
  <c r="IK38" i="5" s="1"/>
  <c r="IT38" i="5" s="1"/>
  <c r="JC38" i="5" s="1"/>
  <c r="JL38" i="5" s="1"/>
  <c r="JU38" i="5" s="1"/>
  <c r="KD38" i="5" s="1"/>
  <c r="KM38" i="5" s="1"/>
  <c r="KV38" i="5" s="1"/>
  <c r="LE38" i="5" s="1"/>
  <c r="LN38" i="5" s="1"/>
  <c r="LW38" i="5" s="1"/>
  <c r="MF38" i="5" s="1"/>
  <c r="MO38" i="5" s="1"/>
  <c r="MX38" i="5" s="1"/>
  <c r="NG38" i="5" s="1"/>
  <c r="NP38" i="5" s="1"/>
  <c r="NY38" i="5" s="1"/>
  <c r="OH38" i="5" s="1"/>
  <c r="OQ38" i="5" s="1"/>
  <c r="OZ38" i="5" s="1"/>
  <c r="A39" i="5"/>
  <c r="J39" i="5" s="1"/>
  <c r="S39" i="5" s="1"/>
  <c r="AB39" i="5" s="1"/>
  <c r="AK39" i="5" s="1"/>
  <c r="AT39" i="5" s="1"/>
  <c r="BC39" i="5" s="1"/>
  <c r="BL39" i="5" s="1"/>
  <c r="BU39" i="5" s="1"/>
  <c r="CD39" i="5" s="1"/>
  <c r="CM39" i="5" s="1"/>
  <c r="CV39" i="5" s="1"/>
  <c r="DE39" i="5" s="1"/>
  <c r="DN39" i="5" s="1"/>
  <c r="DW39" i="5" s="1"/>
  <c r="EF39" i="5" s="1"/>
  <c r="EO39" i="5" s="1"/>
  <c r="EX39" i="5" s="1"/>
  <c r="FG39" i="5" s="1"/>
  <c r="FP39" i="5" s="1"/>
  <c r="FY39" i="5" s="1"/>
  <c r="GH39" i="5" s="1"/>
  <c r="GQ39" i="5" s="1"/>
  <c r="GZ39" i="5" s="1"/>
  <c r="HI39" i="5" s="1"/>
  <c r="HR39" i="5" s="1"/>
  <c r="IA39" i="5" s="1"/>
  <c r="IJ39" i="5" s="1"/>
  <c r="IS39" i="5" s="1"/>
  <c r="JB39" i="5" s="1"/>
  <c r="JK39" i="5" s="1"/>
  <c r="JT39" i="5" s="1"/>
  <c r="KC39" i="5" s="1"/>
  <c r="KL39" i="5" s="1"/>
  <c r="KU39" i="5" s="1"/>
  <c r="LD39" i="5" s="1"/>
  <c r="LM39" i="5" s="1"/>
  <c r="LV39" i="5" s="1"/>
  <c r="ME39" i="5" s="1"/>
  <c r="MN39" i="5" s="1"/>
  <c r="MW39" i="5" s="1"/>
  <c r="NF39" i="5" s="1"/>
  <c r="NO39" i="5" s="1"/>
  <c r="NX39" i="5" s="1"/>
  <c r="OG39" i="5" s="1"/>
  <c r="OP39" i="5" s="1"/>
  <c r="OY39" i="5" s="1"/>
  <c r="H39" i="5"/>
  <c r="Q39" i="5" s="1"/>
  <c r="Z39" i="5" s="1"/>
  <c r="AI39" i="5" s="1"/>
  <c r="AR39" i="5" s="1"/>
  <c r="BA39" i="5" s="1"/>
  <c r="BJ39" i="5" s="1"/>
  <c r="BS39" i="5" s="1"/>
  <c r="CB39" i="5" s="1"/>
  <c r="CK39" i="5" s="1"/>
  <c r="CT39" i="5" s="1"/>
  <c r="DC39" i="5" s="1"/>
  <c r="DL39" i="5" s="1"/>
  <c r="DU39" i="5" s="1"/>
  <c r="ED39" i="5" s="1"/>
  <c r="EM39" i="5" s="1"/>
  <c r="EV39" i="5" s="1"/>
  <c r="FE39" i="5" s="1"/>
  <c r="FN39" i="5" s="1"/>
  <c r="FW39" i="5" s="1"/>
  <c r="GF39" i="5" s="1"/>
  <c r="GO39" i="5" s="1"/>
  <c r="GX39" i="5" s="1"/>
  <c r="HG39" i="5" s="1"/>
  <c r="HP39" i="5" s="1"/>
  <c r="HY39" i="5" s="1"/>
  <c r="IH39" i="5" s="1"/>
  <c r="IQ39" i="5" s="1"/>
  <c r="IZ39" i="5" s="1"/>
  <c r="JI39" i="5" s="1"/>
  <c r="JR39" i="5" s="1"/>
  <c r="KA39" i="5" s="1"/>
  <c r="KJ39" i="5" s="1"/>
  <c r="KS39" i="5" s="1"/>
  <c r="LB39" i="5" s="1"/>
  <c r="LK39" i="5" s="1"/>
  <c r="LT39" i="5" s="1"/>
  <c r="MC39" i="5" s="1"/>
  <c r="ML39" i="5" s="1"/>
  <c r="MU39" i="5" s="1"/>
  <c r="ND39" i="5" s="1"/>
  <c r="NM39" i="5" s="1"/>
  <c r="NV39" i="5" s="1"/>
  <c r="OE39" i="5" s="1"/>
  <c r="ON39" i="5" s="1"/>
  <c r="OW39" i="5" s="1"/>
  <c r="PF39" i="5" s="1"/>
  <c r="ON41" i="5"/>
  <c r="OW41" i="5"/>
  <c r="PF41" i="5"/>
  <c r="ON42" i="5"/>
  <c r="OW42" i="5"/>
  <c r="PF42" i="5"/>
  <c r="ON43" i="5"/>
  <c r="OW43" i="5"/>
  <c r="PF43" i="5"/>
  <c r="ON44" i="5"/>
  <c r="OW44" i="5"/>
  <c r="PF44" i="5"/>
  <c r="ON45" i="5"/>
  <c r="OW45" i="5"/>
  <c r="PF45" i="5"/>
  <c r="ON46" i="5"/>
  <c r="OW46" i="5"/>
  <c r="PF46" i="5"/>
  <c r="ON47" i="5"/>
  <c r="OW47" i="5"/>
  <c r="PF47" i="5"/>
  <c r="ON48" i="5"/>
  <c r="OW48" i="5"/>
  <c r="PF48" i="5"/>
  <c r="B53" i="5"/>
  <c r="K53" i="5" s="1"/>
  <c r="T53" i="5" s="1"/>
  <c r="AC53" i="5" s="1"/>
  <c r="AL53" i="5" s="1"/>
  <c r="AU53" i="5" s="1"/>
  <c r="BD53" i="5" s="1"/>
  <c r="BM53" i="5" s="1"/>
  <c r="BV53" i="5" s="1"/>
  <c r="CE53" i="5" s="1"/>
  <c r="CN53" i="5" s="1"/>
  <c r="CW53" i="5" s="1"/>
  <c r="DF53" i="5" s="1"/>
  <c r="DO53" i="5" s="1"/>
  <c r="DX53" i="5" s="1"/>
  <c r="EG53" i="5" s="1"/>
  <c r="EP53" i="5" s="1"/>
  <c r="EY53" i="5" s="1"/>
  <c r="FH53" i="5" s="1"/>
  <c r="FQ53" i="5" s="1"/>
  <c r="FZ53" i="5" s="1"/>
  <c r="GI53" i="5" s="1"/>
  <c r="GR53" i="5" s="1"/>
  <c r="HA53" i="5" s="1"/>
  <c r="HJ53" i="5" s="1"/>
  <c r="HS53" i="5" s="1"/>
  <c r="IB53" i="5" s="1"/>
  <c r="IK53" i="5" s="1"/>
  <c r="IT53" i="5" s="1"/>
  <c r="JC53" i="5" s="1"/>
  <c r="JL53" i="5" s="1"/>
  <c r="JU53" i="5" s="1"/>
  <c r="KD53" i="5" s="1"/>
  <c r="KM53" i="5" s="1"/>
  <c r="KV53" i="5" s="1"/>
  <c r="LE53" i="5" s="1"/>
  <c r="LN53" i="5" s="1"/>
  <c r="LW53" i="5" s="1"/>
  <c r="MF53" i="5" s="1"/>
  <c r="MO53" i="5" s="1"/>
  <c r="MX53" i="5" s="1"/>
  <c r="NG53" i="5" s="1"/>
  <c r="NP53" i="5" s="1"/>
  <c r="NY53" i="5" s="1"/>
  <c r="OH53" i="5" s="1"/>
  <c r="OQ53" i="5" s="1"/>
  <c r="OZ53" i="5" s="1"/>
  <c r="A54" i="5"/>
  <c r="J54" i="5" s="1"/>
  <c r="S54" i="5" s="1"/>
  <c r="AB54" i="5" s="1"/>
  <c r="AK54" i="5" s="1"/>
  <c r="AT54" i="5" s="1"/>
  <c r="BC54" i="5" s="1"/>
  <c r="BL54" i="5" s="1"/>
  <c r="BU54" i="5" s="1"/>
  <c r="CD54" i="5" s="1"/>
  <c r="CM54" i="5" s="1"/>
  <c r="CV54" i="5" s="1"/>
  <c r="DE54" i="5" s="1"/>
  <c r="DN54" i="5" s="1"/>
  <c r="DW54" i="5" s="1"/>
  <c r="EF54" i="5" s="1"/>
  <c r="EO54" i="5" s="1"/>
  <c r="EX54" i="5" s="1"/>
  <c r="FG54" i="5" s="1"/>
  <c r="FP54" i="5" s="1"/>
  <c r="FY54" i="5" s="1"/>
  <c r="GH54" i="5" s="1"/>
  <c r="GQ54" i="5" s="1"/>
  <c r="GZ54" i="5" s="1"/>
  <c r="HI54" i="5" s="1"/>
  <c r="HR54" i="5" s="1"/>
  <c r="IA54" i="5" s="1"/>
  <c r="IJ54" i="5" s="1"/>
  <c r="IS54" i="5" s="1"/>
  <c r="JB54" i="5" s="1"/>
  <c r="JK54" i="5" s="1"/>
  <c r="JT54" i="5" s="1"/>
  <c r="KC54" i="5" s="1"/>
  <c r="KL54" i="5" s="1"/>
  <c r="KU54" i="5" s="1"/>
  <c r="LD54" i="5" s="1"/>
  <c r="LM54" i="5" s="1"/>
  <c r="LV54" i="5" s="1"/>
  <c r="ME54" i="5" s="1"/>
  <c r="MN54" i="5" s="1"/>
  <c r="MW54" i="5" s="1"/>
  <c r="NF54" i="5" s="1"/>
  <c r="NO54" i="5" s="1"/>
  <c r="NX54" i="5" s="1"/>
  <c r="OG54" i="5" s="1"/>
  <c r="OP54" i="5" s="1"/>
  <c r="OY54" i="5" s="1"/>
  <c r="H54" i="5"/>
  <c r="Q54" i="5" s="1"/>
  <c r="Z54" i="5" s="1"/>
  <c r="AI54" i="5" s="1"/>
  <c r="AR54" i="5" s="1"/>
  <c r="BA54" i="5" s="1"/>
  <c r="BJ54" i="5" s="1"/>
  <c r="BS54" i="5" s="1"/>
  <c r="CB54" i="5" s="1"/>
  <c r="CK54" i="5" s="1"/>
  <c r="CT54" i="5" s="1"/>
  <c r="DC54" i="5" s="1"/>
  <c r="DL54" i="5" s="1"/>
  <c r="DU54" i="5" s="1"/>
  <c r="ED54" i="5" s="1"/>
  <c r="EM54" i="5" s="1"/>
  <c r="EV54" i="5" s="1"/>
  <c r="FE54" i="5" s="1"/>
  <c r="FN54" i="5" s="1"/>
  <c r="FW54" i="5" s="1"/>
  <c r="GF54" i="5" s="1"/>
  <c r="GO54" i="5" s="1"/>
  <c r="GX54" i="5" s="1"/>
  <c r="HG54" i="5" s="1"/>
  <c r="HP54" i="5" s="1"/>
  <c r="HY54" i="5" s="1"/>
  <c r="IH54" i="5" s="1"/>
  <c r="IQ54" i="5" s="1"/>
  <c r="IZ54" i="5" s="1"/>
  <c r="JI54" i="5" s="1"/>
  <c r="JR54" i="5" s="1"/>
  <c r="KA54" i="5" s="1"/>
  <c r="KJ54" i="5" s="1"/>
  <c r="KS54" i="5" s="1"/>
  <c r="LB54" i="5" s="1"/>
  <c r="LK54" i="5" s="1"/>
  <c r="LT54" i="5" s="1"/>
  <c r="MC54" i="5" s="1"/>
  <c r="ML54" i="5" s="1"/>
  <c r="MU54" i="5" s="1"/>
  <c r="ND54" i="5" s="1"/>
  <c r="NM54" i="5" s="1"/>
  <c r="NV54" i="5" s="1"/>
  <c r="OE54" i="5" s="1"/>
  <c r="ON54" i="5" s="1"/>
  <c r="OW54" i="5" s="1"/>
  <c r="PF54" i="5" s="1"/>
  <c r="ON56" i="5"/>
  <c r="OW56" i="5"/>
  <c r="PF56" i="5"/>
  <c r="ON57" i="5"/>
  <c r="OW57" i="5"/>
  <c r="PF57" i="5"/>
  <c r="ON58" i="5"/>
  <c r="OW58" i="5"/>
  <c r="PF58" i="5"/>
  <c r="ON59" i="5"/>
  <c r="OW59" i="5"/>
  <c r="PF59" i="5"/>
  <c r="ON60" i="5"/>
  <c r="OW60" i="5"/>
  <c r="PF60" i="5"/>
  <c r="ON61" i="5"/>
  <c r="OW61" i="5"/>
  <c r="PF61" i="5"/>
  <c r="ON62" i="5"/>
  <c r="OW62" i="5"/>
  <c r="PF62" i="5"/>
  <c r="ON63" i="5"/>
  <c r="OW63" i="5"/>
  <c r="PF63" i="5"/>
  <c r="B68" i="5"/>
  <c r="K68" i="5" s="1"/>
  <c r="T68" i="5" s="1"/>
  <c r="AC68" i="5" s="1"/>
  <c r="AL68" i="5" s="1"/>
  <c r="AU68" i="5" s="1"/>
  <c r="BD68" i="5" s="1"/>
  <c r="BM68" i="5" s="1"/>
  <c r="BV68" i="5" s="1"/>
  <c r="CE68" i="5" s="1"/>
  <c r="CN68" i="5" s="1"/>
  <c r="CW68" i="5" s="1"/>
  <c r="DF68" i="5" s="1"/>
  <c r="DO68" i="5" s="1"/>
  <c r="DX68" i="5" s="1"/>
  <c r="EG68" i="5" s="1"/>
  <c r="EP68" i="5" s="1"/>
  <c r="EY68" i="5" s="1"/>
  <c r="FH68" i="5" s="1"/>
  <c r="FQ68" i="5" s="1"/>
  <c r="FZ68" i="5" s="1"/>
  <c r="GI68" i="5" s="1"/>
  <c r="GR68" i="5" s="1"/>
  <c r="HA68" i="5" s="1"/>
  <c r="HJ68" i="5" s="1"/>
  <c r="HS68" i="5" s="1"/>
  <c r="IB68" i="5" s="1"/>
  <c r="IK68" i="5" s="1"/>
  <c r="IT68" i="5" s="1"/>
  <c r="JC68" i="5" s="1"/>
  <c r="JL68" i="5" s="1"/>
  <c r="JU68" i="5" s="1"/>
  <c r="KD68" i="5" s="1"/>
  <c r="KM68" i="5" s="1"/>
  <c r="KV68" i="5" s="1"/>
  <c r="LE68" i="5" s="1"/>
  <c r="LN68" i="5" s="1"/>
  <c r="LW68" i="5" s="1"/>
  <c r="MF68" i="5" s="1"/>
  <c r="MO68" i="5" s="1"/>
  <c r="MX68" i="5" s="1"/>
  <c r="NG68" i="5" s="1"/>
  <c r="NP68" i="5" s="1"/>
  <c r="NY68" i="5" s="1"/>
  <c r="OH68" i="5" s="1"/>
  <c r="OQ68" i="5" s="1"/>
  <c r="OZ68" i="5" s="1"/>
  <c r="A69" i="5"/>
  <c r="J69" i="5" s="1"/>
  <c r="S69" i="5" s="1"/>
  <c r="AB69" i="5" s="1"/>
  <c r="AK69" i="5" s="1"/>
  <c r="AT69" i="5" s="1"/>
  <c r="BC69" i="5" s="1"/>
  <c r="BL69" i="5" s="1"/>
  <c r="BU69" i="5" s="1"/>
  <c r="CD69" i="5" s="1"/>
  <c r="CM69" i="5" s="1"/>
  <c r="CV69" i="5" s="1"/>
  <c r="DE69" i="5" s="1"/>
  <c r="DN69" i="5" s="1"/>
  <c r="DW69" i="5" s="1"/>
  <c r="EF69" i="5" s="1"/>
  <c r="EO69" i="5" s="1"/>
  <c r="EX69" i="5" s="1"/>
  <c r="FG69" i="5" s="1"/>
  <c r="FP69" i="5" s="1"/>
  <c r="FY69" i="5" s="1"/>
  <c r="GH69" i="5" s="1"/>
  <c r="GQ69" i="5" s="1"/>
  <c r="GZ69" i="5" s="1"/>
  <c r="HI69" i="5" s="1"/>
  <c r="HR69" i="5" s="1"/>
  <c r="IA69" i="5" s="1"/>
  <c r="IJ69" i="5" s="1"/>
  <c r="IS69" i="5" s="1"/>
  <c r="JB69" i="5" s="1"/>
  <c r="JK69" i="5" s="1"/>
  <c r="JT69" i="5" s="1"/>
  <c r="KC69" i="5" s="1"/>
  <c r="KL69" i="5" s="1"/>
  <c r="KU69" i="5" s="1"/>
  <c r="LD69" i="5" s="1"/>
  <c r="LM69" i="5" s="1"/>
  <c r="LV69" i="5" s="1"/>
  <c r="ME69" i="5" s="1"/>
  <c r="MN69" i="5" s="1"/>
  <c r="MW69" i="5" s="1"/>
  <c r="NF69" i="5" s="1"/>
  <c r="NO69" i="5" s="1"/>
  <c r="NX69" i="5" s="1"/>
  <c r="OG69" i="5" s="1"/>
  <c r="OP69" i="5" s="1"/>
  <c r="OY69" i="5" s="1"/>
  <c r="H69" i="5"/>
  <c r="Q69" i="5" s="1"/>
  <c r="Z69" i="5" s="1"/>
  <c r="AI69" i="5" s="1"/>
  <c r="AR69" i="5" s="1"/>
  <c r="BA69" i="5" s="1"/>
  <c r="BJ69" i="5" s="1"/>
  <c r="BS69" i="5" s="1"/>
  <c r="CB69" i="5" s="1"/>
  <c r="CK69" i="5" s="1"/>
  <c r="CT69" i="5" s="1"/>
  <c r="DC69" i="5" s="1"/>
  <c r="DL69" i="5" s="1"/>
  <c r="DU69" i="5" s="1"/>
  <c r="ED69" i="5" s="1"/>
  <c r="EM69" i="5" s="1"/>
  <c r="EV69" i="5" s="1"/>
  <c r="FE69" i="5" s="1"/>
  <c r="FN69" i="5" s="1"/>
  <c r="FW69" i="5" s="1"/>
  <c r="GF69" i="5" s="1"/>
  <c r="GO69" i="5" s="1"/>
  <c r="GX69" i="5" s="1"/>
  <c r="HG69" i="5" s="1"/>
  <c r="HP69" i="5" s="1"/>
  <c r="HY69" i="5" s="1"/>
  <c r="IH69" i="5" s="1"/>
  <c r="IQ69" i="5" s="1"/>
  <c r="IZ69" i="5" s="1"/>
  <c r="JI69" i="5" s="1"/>
  <c r="JR69" i="5" s="1"/>
  <c r="KA69" i="5" s="1"/>
  <c r="KJ69" i="5" s="1"/>
  <c r="KS69" i="5" s="1"/>
  <c r="LB69" i="5" s="1"/>
  <c r="LK69" i="5" s="1"/>
  <c r="LT69" i="5" s="1"/>
  <c r="MC69" i="5" s="1"/>
  <c r="ML69" i="5" s="1"/>
  <c r="MU69" i="5" s="1"/>
  <c r="ND69" i="5" s="1"/>
  <c r="NM69" i="5" s="1"/>
  <c r="NV69" i="5" s="1"/>
  <c r="OE69" i="5" s="1"/>
  <c r="ON69" i="5" s="1"/>
  <c r="OW69" i="5" s="1"/>
  <c r="PF69" i="5" s="1"/>
  <c r="OW71" i="5"/>
  <c r="PF71" i="5"/>
  <c r="OW72" i="5"/>
  <c r="PF72" i="5"/>
  <c r="OW73" i="5"/>
  <c r="PF73" i="5"/>
  <c r="OW74" i="5"/>
  <c r="PF74" i="5"/>
  <c r="OW75" i="5"/>
  <c r="PF75" i="5"/>
  <c r="OW76" i="5"/>
  <c r="PF76" i="5"/>
  <c r="OW77" i="5"/>
  <c r="PF77" i="5"/>
  <c r="OW78" i="5"/>
  <c r="PF78" i="5"/>
  <c r="B83" i="5"/>
  <c r="K83" i="5" s="1"/>
  <c r="T83" i="5" s="1"/>
  <c r="AC83" i="5" s="1"/>
  <c r="AL83" i="5" s="1"/>
  <c r="AU83" i="5" s="1"/>
  <c r="BD83" i="5" s="1"/>
  <c r="BM83" i="5" s="1"/>
  <c r="BV83" i="5" s="1"/>
  <c r="CE83" i="5" s="1"/>
  <c r="CN83" i="5" s="1"/>
  <c r="CW83" i="5" s="1"/>
  <c r="DF83" i="5" s="1"/>
  <c r="DO83" i="5" s="1"/>
  <c r="DX83" i="5" s="1"/>
  <c r="EG83" i="5" s="1"/>
  <c r="EP83" i="5" s="1"/>
  <c r="EY83" i="5" s="1"/>
  <c r="FH83" i="5" s="1"/>
  <c r="FQ83" i="5" s="1"/>
  <c r="FZ83" i="5" s="1"/>
  <c r="GI83" i="5" s="1"/>
  <c r="GR83" i="5" s="1"/>
  <c r="HA83" i="5" s="1"/>
  <c r="HJ83" i="5" s="1"/>
  <c r="HS83" i="5" s="1"/>
  <c r="IB83" i="5" s="1"/>
  <c r="IK83" i="5" s="1"/>
  <c r="IT83" i="5" s="1"/>
  <c r="JC83" i="5" s="1"/>
  <c r="JL83" i="5" s="1"/>
  <c r="JU83" i="5" s="1"/>
  <c r="KD83" i="5" s="1"/>
  <c r="KM83" i="5" s="1"/>
  <c r="KV83" i="5" s="1"/>
  <c r="LE83" i="5" s="1"/>
  <c r="LN83" i="5" s="1"/>
  <c r="LW83" i="5" s="1"/>
  <c r="MF83" i="5" s="1"/>
  <c r="MO83" i="5" s="1"/>
  <c r="MX83" i="5" s="1"/>
  <c r="NG83" i="5" s="1"/>
  <c r="NP83" i="5" s="1"/>
  <c r="NY83" i="5" s="1"/>
  <c r="OH83" i="5" s="1"/>
  <c r="OQ83" i="5" s="1"/>
  <c r="OZ83" i="5" s="1"/>
  <c r="A84" i="5"/>
  <c r="J84" i="5" s="1"/>
  <c r="S84" i="5" s="1"/>
  <c r="AB84" i="5" s="1"/>
  <c r="AK84" i="5" s="1"/>
  <c r="AT84" i="5" s="1"/>
  <c r="BC84" i="5" s="1"/>
  <c r="BL84" i="5" s="1"/>
  <c r="BU84" i="5" s="1"/>
  <c r="CD84" i="5" s="1"/>
  <c r="CM84" i="5" s="1"/>
  <c r="CV84" i="5" s="1"/>
  <c r="DE84" i="5" s="1"/>
  <c r="DN84" i="5" s="1"/>
  <c r="DW84" i="5" s="1"/>
  <c r="EF84" i="5" s="1"/>
  <c r="EO84" i="5" s="1"/>
  <c r="EX84" i="5" s="1"/>
  <c r="FG84" i="5" s="1"/>
  <c r="FP84" i="5" s="1"/>
  <c r="FY84" i="5" s="1"/>
  <c r="GH84" i="5" s="1"/>
  <c r="GQ84" i="5" s="1"/>
  <c r="GZ84" i="5" s="1"/>
  <c r="HI84" i="5" s="1"/>
  <c r="HR84" i="5" s="1"/>
  <c r="IA84" i="5" s="1"/>
  <c r="IJ84" i="5" s="1"/>
  <c r="IS84" i="5" s="1"/>
  <c r="JB84" i="5" s="1"/>
  <c r="JK84" i="5" s="1"/>
  <c r="JT84" i="5" s="1"/>
  <c r="KC84" i="5" s="1"/>
  <c r="KL84" i="5" s="1"/>
  <c r="KU84" i="5" s="1"/>
  <c r="LD84" i="5" s="1"/>
  <c r="LM84" i="5" s="1"/>
  <c r="LV84" i="5" s="1"/>
  <c r="ME84" i="5" s="1"/>
  <c r="MN84" i="5" s="1"/>
  <c r="MW84" i="5" s="1"/>
  <c r="NF84" i="5" s="1"/>
  <c r="NO84" i="5" s="1"/>
  <c r="NX84" i="5" s="1"/>
  <c r="OG84" i="5" s="1"/>
  <c r="OP84" i="5" s="1"/>
  <c r="OY84" i="5" s="1"/>
  <c r="H84" i="5"/>
  <c r="Q84" i="5" s="1"/>
  <c r="Z84" i="5" s="1"/>
  <c r="AI84" i="5" s="1"/>
  <c r="AR84" i="5" s="1"/>
  <c r="BA84" i="5" s="1"/>
  <c r="BJ84" i="5" s="1"/>
  <c r="BS84" i="5" s="1"/>
  <c r="CB84" i="5" s="1"/>
  <c r="CK84" i="5" s="1"/>
  <c r="CT84" i="5" s="1"/>
  <c r="DC84" i="5" s="1"/>
  <c r="DL84" i="5" s="1"/>
  <c r="DU84" i="5" s="1"/>
  <c r="ED84" i="5" s="1"/>
  <c r="EM84" i="5" s="1"/>
  <c r="EV84" i="5" s="1"/>
  <c r="FE84" i="5" s="1"/>
  <c r="FN84" i="5" s="1"/>
  <c r="FW84" i="5" s="1"/>
  <c r="GF84" i="5" s="1"/>
  <c r="GO84" i="5" s="1"/>
  <c r="GX84" i="5" s="1"/>
  <c r="HG84" i="5" s="1"/>
  <c r="HP84" i="5" s="1"/>
  <c r="HY84" i="5" s="1"/>
  <c r="IH84" i="5" s="1"/>
  <c r="IQ84" i="5" s="1"/>
  <c r="IZ84" i="5" s="1"/>
  <c r="JI84" i="5" s="1"/>
  <c r="JR84" i="5" s="1"/>
  <c r="KA84" i="5" s="1"/>
  <c r="KJ84" i="5" s="1"/>
  <c r="KS84" i="5" s="1"/>
  <c r="LB84" i="5" s="1"/>
  <c r="LK84" i="5" s="1"/>
  <c r="LT84" i="5" s="1"/>
  <c r="MC84" i="5" s="1"/>
  <c r="ML84" i="5" s="1"/>
  <c r="MU84" i="5" s="1"/>
  <c r="ND84" i="5" s="1"/>
  <c r="NM84" i="5" s="1"/>
  <c r="NV84" i="5" s="1"/>
  <c r="OE84" i="5" s="1"/>
  <c r="ON84" i="5" s="1"/>
  <c r="OW84" i="5" s="1"/>
  <c r="PF84" i="5" s="1"/>
  <c r="BJ86" i="5"/>
  <c r="BS86" i="5"/>
  <c r="CB86" i="5"/>
  <c r="CK86" i="5"/>
  <c r="CT86" i="5"/>
  <c r="DC86" i="5"/>
  <c r="DL86" i="5"/>
  <c r="DU86" i="5"/>
  <c r="ED86" i="5"/>
  <c r="EM86" i="5"/>
  <c r="EV86" i="5"/>
  <c r="FE86" i="5"/>
  <c r="FN86" i="5"/>
  <c r="FW86" i="5"/>
  <c r="GF86" i="5"/>
  <c r="GO86" i="5"/>
  <c r="GX86" i="5"/>
  <c r="HG86" i="5"/>
  <c r="HP86" i="5"/>
  <c r="HY86" i="5"/>
  <c r="IH86" i="5"/>
  <c r="IQ86" i="5"/>
  <c r="IZ86" i="5"/>
  <c r="JI86" i="5"/>
  <c r="JR86" i="5"/>
  <c r="KA86" i="5"/>
  <c r="KJ86" i="5"/>
  <c r="KS86" i="5"/>
  <c r="LB86" i="5"/>
  <c r="LK86" i="5"/>
  <c r="LT86" i="5"/>
  <c r="MC86" i="5"/>
  <c r="ML86" i="5"/>
  <c r="MU86" i="5"/>
  <c r="ND86" i="5"/>
  <c r="NM86" i="5"/>
  <c r="NV86" i="5"/>
  <c r="OE86" i="5"/>
  <c r="ON86" i="5"/>
  <c r="OW86" i="5"/>
  <c r="PF86" i="5"/>
  <c r="BJ87" i="5"/>
  <c r="BS87" i="5"/>
  <c r="CB87" i="5"/>
  <c r="CK87" i="5"/>
  <c r="CT87" i="5"/>
  <c r="DC87" i="5"/>
  <c r="DL87" i="5"/>
  <c r="DU87" i="5"/>
  <c r="ED87" i="5"/>
  <c r="EM87" i="5"/>
  <c r="EV87" i="5"/>
  <c r="FE87" i="5"/>
  <c r="FN87" i="5"/>
  <c r="FW87" i="5"/>
  <c r="GF87" i="5"/>
  <c r="GO87" i="5"/>
  <c r="GX87" i="5"/>
  <c r="HG87" i="5"/>
  <c r="HP87" i="5"/>
  <c r="HY87" i="5"/>
  <c r="IH87" i="5"/>
  <c r="IQ87" i="5"/>
  <c r="IZ87" i="5"/>
  <c r="JI87" i="5"/>
  <c r="JR87" i="5"/>
  <c r="KA87" i="5"/>
  <c r="KJ87" i="5"/>
  <c r="KS87" i="5"/>
  <c r="LB87" i="5"/>
  <c r="LK87" i="5"/>
  <c r="LT87" i="5"/>
  <c r="MC87" i="5"/>
  <c r="ML87" i="5"/>
  <c r="MU87" i="5"/>
  <c r="ND87" i="5"/>
  <c r="NM87" i="5"/>
  <c r="NV87" i="5"/>
  <c r="OE87" i="5"/>
  <c r="ON87" i="5"/>
  <c r="OW87" i="5"/>
  <c r="PF87" i="5"/>
  <c r="BJ88" i="5"/>
  <c r="BS88" i="5"/>
  <c r="CB88" i="5"/>
  <c r="CK88" i="5"/>
  <c r="CT88" i="5"/>
  <c r="DC88" i="5"/>
  <c r="DL88" i="5"/>
  <c r="DU88" i="5"/>
  <c r="ED88" i="5"/>
  <c r="EM88" i="5"/>
  <c r="EV88" i="5"/>
  <c r="FE88" i="5"/>
  <c r="FN88" i="5"/>
  <c r="FW88" i="5"/>
  <c r="GF88" i="5"/>
  <c r="GO88" i="5"/>
  <c r="GX88" i="5"/>
  <c r="HG88" i="5"/>
  <c r="HP88" i="5"/>
  <c r="HY88" i="5"/>
  <c r="IH88" i="5"/>
  <c r="IQ88" i="5"/>
  <c r="IZ88" i="5"/>
  <c r="JI88" i="5"/>
  <c r="JR88" i="5"/>
  <c r="KA88" i="5"/>
  <c r="KJ88" i="5"/>
  <c r="KS88" i="5"/>
  <c r="LB88" i="5"/>
  <c r="LK88" i="5"/>
  <c r="LT88" i="5"/>
  <c r="MC88" i="5"/>
  <c r="ML88" i="5"/>
  <c r="MU88" i="5"/>
  <c r="ND88" i="5"/>
  <c r="NM88" i="5"/>
  <c r="NV88" i="5"/>
  <c r="OE88" i="5"/>
  <c r="ON88" i="5"/>
  <c r="OW88" i="5"/>
  <c r="PF88" i="5"/>
  <c r="BJ89" i="5"/>
  <c r="BS89" i="5"/>
  <c r="CB89" i="5"/>
  <c r="CK89" i="5"/>
  <c r="CT89" i="5"/>
  <c r="DC89" i="5"/>
  <c r="DL89" i="5"/>
  <c r="DU89" i="5"/>
  <c r="ED89" i="5"/>
  <c r="EM89" i="5"/>
  <c r="EV89" i="5"/>
  <c r="FE89" i="5"/>
  <c r="FN89" i="5"/>
  <c r="FW89" i="5"/>
  <c r="GF89" i="5"/>
  <c r="GO89" i="5"/>
  <c r="GX89" i="5"/>
  <c r="HG89" i="5"/>
  <c r="HP89" i="5"/>
  <c r="HY89" i="5"/>
  <c r="IH89" i="5"/>
  <c r="IQ89" i="5"/>
  <c r="IZ89" i="5"/>
  <c r="JI89" i="5"/>
  <c r="JR89" i="5"/>
  <c r="KA89" i="5"/>
  <c r="KJ89" i="5"/>
  <c r="KS89" i="5"/>
  <c r="LB89" i="5"/>
  <c r="LK89" i="5"/>
  <c r="LT89" i="5"/>
  <c r="MC89" i="5"/>
  <c r="ML89" i="5"/>
  <c r="MU89" i="5"/>
  <c r="ND89" i="5"/>
  <c r="NM89" i="5"/>
  <c r="NV89" i="5"/>
  <c r="OE89" i="5"/>
  <c r="ON89" i="5"/>
  <c r="OW89" i="5"/>
  <c r="PF89" i="5"/>
  <c r="BJ90" i="5"/>
  <c r="BS90" i="5"/>
  <c r="CB90" i="5"/>
  <c r="CK90" i="5"/>
  <c r="CT90" i="5"/>
  <c r="DC90" i="5"/>
  <c r="DL90" i="5"/>
  <c r="DU90" i="5"/>
  <c r="ED90" i="5"/>
  <c r="EM90" i="5"/>
  <c r="EV90" i="5"/>
  <c r="FE90" i="5"/>
  <c r="FN90" i="5"/>
  <c r="FW90" i="5"/>
  <c r="GF90" i="5"/>
  <c r="GO90" i="5"/>
  <c r="GX90" i="5"/>
  <c r="HG90" i="5"/>
  <c r="HP90" i="5"/>
  <c r="HY90" i="5"/>
  <c r="IH90" i="5"/>
  <c r="IQ90" i="5"/>
  <c r="IZ90" i="5"/>
  <c r="JI90" i="5"/>
  <c r="JR90" i="5"/>
  <c r="KA90" i="5"/>
  <c r="KJ90" i="5"/>
  <c r="KS90" i="5"/>
  <c r="LB90" i="5"/>
  <c r="LK90" i="5"/>
  <c r="LT90" i="5"/>
  <c r="MC90" i="5"/>
  <c r="ML90" i="5"/>
  <c r="MU90" i="5"/>
  <c r="ND90" i="5"/>
  <c r="NM90" i="5"/>
  <c r="NV90" i="5"/>
  <c r="OE90" i="5"/>
  <c r="ON90" i="5"/>
  <c r="OW90" i="5"/>
  <c r="PF90" i="5"/>
  <c r="BJ91" i="5"/>
  <c r="BS91" i="5"/>
  <c r="CB91" i="5"/>
  <c r="CK91" i="5"/>
  <c r="CT91" i="5"/>
  <c r="DC91" i="5"/>
  <c r="DL91" i="5"/>
  <c r="DU91" i="5"/>
  <c r="ED91" i="5"/>
  <c r="EM91" i="5"/>
  <c r="EV91" i="5"/>
  <c r="FE91" i="5"/>
  <c r="FN91" i="5"/>
  <c r="FW91" i="5"/>
  <c r="GF91" i="5"/>
  <c r="GO91" i="5"/>
  <c r="GX91" i="5"/>
  <c r="HG91" i="5"/>
  <c r="HP91" i="5"/>
  <c r="HY91" i="5"/>
  <c r="IH91" i="5"/>
  <c r="IQ91" i="5"/>
  <c r="IZ91" i="5"/>
  <c r="JI91" i="5"/>
  <c r="JR91" i="5"/>
  <c r="KA91" i="5"/>
  <c r="KJ91" i="5"/>
  <c r="KS91" i="5"/>
  <c r="LB91" i="5"/>
  <c r="LK91" i="5"/>
  <c r="LT91" i="5"/>
  <c r="MC91" i="5"/>
  <c r="ML91" i="5"/>
  <c r="MU91" i="5"/>
  <c r="ND91" i="5"/>
  <c r="NM91" i="5"/>
  <c r="NV91" i="5"/>
  <c r="OE91" i="5"/>
  <c r="ON91" i="5"/>
  <c r="OW91" i="5"/>
  <c r="PF91" i="5"/>
  <c r="BJ92" i="5"/>
  <c r="BS92" i="5"/>
  <c r="CB92" i="5"/>
  <c r="CK92" i="5"/>
  <c r="CT92" i="5"/>
  <c r="DC92" i="5"/>
  <c r="DL92" i="5"/>
  <c r="DU92" i="5"/>
  <c r="ED92" i="5"/>
  <c r="EM92" i="5"/>
  <c r="EV92" i="5"/>
  <c r="FE92" i="5"/>
  <c r="FN92" i="5"/>
  <c r="FW92" i="5"/>
  <c r="GF92" i="5"/>
  <c r="GO92" i="5"/>
  <c r="GX92" i="5"/>
  <c r="HG92" i="5"/>
  <c r="HP92" i="5"/>
  <c r="HY92" i="5"/>
  <c r="IH92" i="5"/>
  <c r="IQ92" i="5"/>
  <c r="IZ92" i="5"/>
  <c r="JI92" i="5"/>
  <c r="JR92" i="5"/>
  <c r="KA92" i="5"/>
  <c r="KJ92" i="5"/>
  <c r="KS92" i="5"/>
  <c r="LB92" i="5"/>
  <c r="LK92" i="5"/>
  <c r="LT92" i="5"/>
  <c r="MC92" i="5"/>
  <c r="ML92" i="5"/>
  <c r="MU92" i="5"/>
  <c r="ND92" i="5"/>
  <c r="NM92" i="5"/>
  <c r="NV92" i="5"/>
  <c r="OE92" i="5"/>
  <c r="ON92" i="5"/>
  <c r="OW92" i="5"/>
  <c r="PF92" i="5"/>
  <c r="BJ93" i="5"/>
  <c r="BS93" i="5"/>
  <c r="CB93" i="5"/>
  <c r="CK93" i="5"/>
  <c r="CT93" i="5"/>
  <c r="DC93" i="5"/>
  <c r="DL93" i="5"/>
  <c r="DU93" i="5"/>
  <c r="ED93" i="5"/>
  <c r="EM93" i="5"/>
  <c r="EV93" i="5"/>
  <c r="FE93" i="5"/>
  <c r="FN93" i="5"/>
  <c r="FW93" i="5"/>
  <c r="GF93" i="5"/>
  <c r="GO93" i="5"/>
  <c r="GX93" i="5"/>
  <c r="HG93" i="5"/>
  <c r="HP93" i="5"/>
  <c r="HY93" i="5"/>
  <c r="IH93" i="5"/>
  <c r="IQ93" i="5"/>
  <c r="IZ93" i="5"/>
  <c r="JI93" i="5"/>
  <c r="JR93" i="5"/>
  <c r="KA93" i="5"/>
  <c r="KJ93" i="5"/>
  <c r="KS93" i="5"/>
  <c r="LB93" i="5"/>
  <c r="LK93" i="5"/>
  <c r="LT93" i="5"/>
  <c r="MC93" i="5"/>
  <c r="ML93" i="5"/>
  <c r="MU93" i="5"/>
  <c r="ND93" i="5"/>
  <c r="NM93" i="5"/>
  <c r="NV93" i="5"/>
  <c r="OE93" i="5"/>
  <c r="ON93" i="5"/>
  <c r="OW93" i="5"/>
  <c r="PF93" i="5"/>
  <c r="B98" i="5"/>
  <c r="K98" i="5" s="1"/>
  <c r="T98" i="5" s="1"/>
  <c r="AC98" i="5" s="1"/>
  <c r="AL98" i="5" s="1"/>
  <c r="AU98" i="5" s="1"/>
  <c r="BD98" i="5" s="1"/>
  <c r="BM98" i="5" s="1"/>
  <c r="BV98" i="5" s="1"/>
  <c r="CE98" i="5" s="1"/>
  <c r="CN98" i="5" s="1"/>
  <c r="CW98" i="5" s="1"/>
  <c r="DF98" i="5" s="1"/>
  <c r="DO98" i="5" s="1"/>
  <c r="DX98" i="5" s="1"/>
  <c r="EG98" i="5" s="1"/>
  <c r="EP98" i="5" s="1"/>
  <c r="EY98" i="5" s="1"/>
  <c r="FH98" i="5" s="1"/>
  <c r="FQ98" i="5" s="1"/>
  <c r="FZ98" i="5" s="1"/>
  <c r="GI98" i="5" s="1"/>
  <c r="GR98" i="5" s="1"/>
  <c r="HA98" i="5" s="1"/>
  <c r="HJ98" i="5" s="1"/>
  <c r="HS98" i="5" s="1"/>
  <c r="IB98" i="5" s="1"/>
  <c r="IK98" i="5" s="1"/>
  <c r="IT98" i="5" s="1"/>
  <c r="JC98" i="5" s="1"/>
  <c r="JL98" i="5" s="1"/>
  <c r="JU98" i="5" s="1"/>
  <c r="KD98" i="5" s="1"/>
  <c r="KM98" i="5" s="1"/>
  <c r="KV98" i="5" s="1"/>
  <c r="LE98" i="5" s="1"/>
  <c r="LN98" i="5" s="1"/>
  <c r="LW98" i="5" s="1"/>
  <c r="MF98" i="5" s="1"/>
  <c r="MO98" i="5" s="1"/>
  <c r="MX98" i="5" s="1"/>
  <c r="NG98" i="5" s="1"/>
  <c r="NP98" i="5" s="1"/>
  <c r="NY98" i="5" s="1"/>
  <c r="OH98" i="5" s="1"/>
  <c r="OQ98" i="5" s="1"/>
  <c r="OZ98" i="5" s="1"/>
  <c r="A99" i="5"/>
  <c r="J99" i="5" s="1"/>
  <c r="S99" i="5" s="1"/>
  <c r="AB99" i="5" s="1"/>
  <c r="AK99" i="5" s="1"/>
  <c r="AT99" i="5" s="1"/>
  <c r="BC99" i="5" s="1"/>
  <c r="BL99" i="5" s="1"/>
  <c r="BU99" i="5" s="1"/>
  <c r="CD99" i="5" s="1"/>
  <c r="CM99" i="5" s="1"/>
  <c r="CV99" i="5" s="1"/>
  <c r="DE99" i="5" s="1"/>
  <c r="DN99" i="5" s="1"/>
  <c r="DW99" i="5" s="1"/>
  <c r="EF99" i="5" s="1"/>
  <c r="EO99" i="5" s="1"/>
  <c r="EX99" i="5" s="1"/>
  <c r="FG99" i="5" s="1"/>
  <c r="FP99" i="5" s="1"/>
  <c r="FY99" i="5" s="1"/>
  <c r="GH99" i="5" s="1"/>
  <c r="GQ99" i="5" s="1"/>
  <c r="GZ99" i="5" s="1"/>
  <c r="HI99" i="5" s="1"/>
  <c r="HR99" i="5" s="1"/>
  <c r="IA99" i="5" s="1"/>
  <c r="IJ99" i="5" s="1"/>
  <c r="IS99" i="5" s="1"/>
  <c r="JB99" i="5" s="1"/>
  <c r="JK99" i="5" s="1"/>
  <c r="JT99" i="5" s="1"/>
  <c r="KC99" i="5" s="1"/>
  <c r="KL99" i="5" s="1"/>
  <c r="KU99" i="5" s="1"/>
  <c r="LD99" i="5" s="1"/>
  <c r="LM99" i="5" s="1"/>
  <c r="LV99" i="5" s="1"/>
  <c r="ME99" i="5" s="1"/>
  <c r="MN99" i="5" s="1"/>
  <c r="MW99" i="5" s="1"/>
  <c r="NF99" i="5" s="1"/>
  <c r="NO99" i="5" s="1"/>
  <c r="NX99" i="5" s="1"/>
  <c r="OG99" i="5" s="1"/>
  <c r="OP99" i="5" s="1"/>
  <c r="OY99" i="5" s="1"/>
  <c r="H99" i="5"/>
  <c r="Q99" i="5" s="1"/>
  <c r="Z99" i="5" s="1"/>
  <c r="AI99" i="5" s="1"/>
  <c r="AR99" i="5" s="1"/>
  <c r="BA99" i="5" s="1"/>
  <c r="BJ99" i="5" s="1"/>
  <c r="BS99" i="5" s="1"/>
  <c r="CB99" i="5" s="1"/>
  <c r="CK99" i="5" s="1"/>
  <c r="CT99" i="5" s="1"/>
  <c r="DC99" i="5" s="1"/>
  <c r="DL99" i="5" s="1"/>
  <c r="DU99" i="5" s="1"/>
  <c r="ED99" i="5" s="1"/>
  <c r="EM99" i="5" s="1"/>
  <c r="EV99" i="5" s="1"/>
  <c r="FE99" i="5" s="1"/>
  <c r="FN99" i="5" s="1"/>
  <c r="FW99" i="5" s="1"/>
  <c r="GF99" i="5" s="1"/>
  <c r="GO99" i="5" s="1"/>
  <c r="GX99" i="5" s="1"/>
  <c r="HG99" i="5" s="1"/>
  <c r="HP99" i="5" s="1"/>
  <c r="HY99" i="5" s="1"/>
  <c r="IH99" i="5" s="1"/>
  <c r="IQ99" i="5" s="1"/>
  <c r="IZ99" i="5" s="1"/>
  <c r="JI99" i="5" s="1"/>
  <c r="JR99" i="5" s="1"/>
  <c r="KA99" i="5" s="1"/>
  <c r="KJ99" i="5" s="1"/>
  <c r="KS99" i="5" s="1"/>
  <c r="LB99" i="5" s="1"/>
  <c r="LK99" i="5" s="1"/>
  <c r="LT99" i="5" s="1"/>
  <c r="MC99" i="5" s="1"/>
  <c r="ML99" i="5" s="1"/>
  <c r="MU99" i="5" s="1"/>
  <c r="ND99" i="5" s="1"/>
  <c r="NM99" i="5" s="1"/>
  <c r="NV99" i="5" s="1"/>
  <c r="OE99" i="5" s="1"/>
  <c r="ON99" i="5" s="1"/>
  <c r="OW99" i="5" s="1"/>
  <c r="PF99" i="5" s="1"/>
  <c r="PF101" i="5"/>
  <c r="PF102" i="5"/>
  <c r="PF103" i="5"/>
  <c r="PF104" i="5"/>
  <c r="PF105" i="5"/>
  <c r="PF106" i="5"/>
  <c r="PF107" i="5"/>
  <c r="PF108" i="5"/>
  <c r="B113" i="5"/>
  <c r="K113" i="5" s="1"/>
  <c r="T113" i="5" s="1"/>
  <c r="AC113" i="5" s="1"/>
  <c r="AL113" i="5" s="1"/>
  <c r="AU113" i="5" s="1"/>
  <c r="BD113" i="5" s="1"/>
  <c r="BM113" i="5" s="1"/>
  <c r="BV113" i="5" s="1"/>
  <c r="CE113" i="5" s="1"/>
  <c r="CN113" i="5" s="1"/>
  <c r="CW113" i="5" s="1"/>
  <c r="DF113" i="5" s="1"/>
  <c r="DO113" i="5" s="1"/>
  <c r="DX113" i="5" s="1"/>
  <c r="EG113" i="5" s="1"/>
  <c r="EP113" i="5" s="1"/>
  <c r="EY113" i="5" s="1"/>
  <c r="FH113" i="5" s="1"/>
  <c r="FQ113" i="5" s="1"/>
  <c r="FZ113" i="5" s="1"/>
  <c r="GI113" i="5" s="1"/>
  <c r="GR113" i="5" s="1"/>
  <c r="HA113" i="5" s="1"/>
  <c r="HJ113" i="5" s="1"/>
  <c r="HS113" i="5" s="1"/>
  <c r="IB113" i="5" s="1"/>
  <c r="IK113" i="5" s="1"/>
  <c r="IT113" i="5" s="1"/>
  <c r="JC113" i="5" s="1"/>
  <c r="JL113" i="5" s="1"/>
  <c r="JU113" i="5" s="1"/>
  <c r="KD113" i="5" s="1"/>
  <c r="KM113" i="5" s="1"/>
  <c r="KV113" i="5" s="1"/>
  <c r="LE113" i="5" s="1"/>
  <c r="LN113" i="5" s="1"/>
  <c r="LW113" i="5" s="1"/>
  <c r="MF113" i="5" s="1"/>
  <c r="MO113" i="5" s="1"/>
  <c r="MX113" i="5" s="1"/>
  <c r="NG113" i="5" s="1"/>
  <c r="NP113" i="5" s="1"/>
  <c r="NY113" i="5" s="1"/>
  <c r="OH113" i="5" s="1"/>
  <c r="OQ113" i="5" s="1"/>
  <c r="OZ113" i="5" s="1"/>
  <c r="A114" i="5"/>
  <c r="J114" i="5" s="1"/>
  <c r="S114" i="5" s="1"/>
  <c r="AB114" i="5" s="1"/>
  <c r="AK114" i="5" s="1"/>
  <c r="AT114" i="5" s="1"/>
  <c r="BC114" i="5" s="1"/>
  <c r="BL114" i="5" s="1"/>
  <c r="BU114" i="5" s="1"/>
  <c r="CD114" i="5" s="1"/>
  <c r="CM114" i="5" s="1"/>
  <c r="CV114" i="5" s="1"/>
  <c r="DE114" i="5" s="1"/>
  <c r="DN114" i="5" s="1"/>
  <c r="DW114" i="5" s="1"/>
  <c r="EF114" i="5" s="1"/>
  <c r="EO114" i="5" s="1"/>
  <c r="EX114" i="5" s="1"/>
  <c r="FG114" i="5" s="1"/>
  <c r="FP114" i="5" s="1"/>
  <c r="FY114" i="5" s="1"/>
  <c r="GH114" i="5" s="1"/>
  <c r="GQ114" i="5" s="1"/>
  <c r="GZ114" i="5" s="1"/>
  <c r="HI114" i="5" s="1"/>
  <c r="HR114" i="5" s="1"/>
  <c r="IA114" i="5" s="1"/>
  <c r="IJ114" i="5" s="1"/>
  <c r="IS114" i="5" s="1"/>
  <c r="JB114" i="5" s="1"/>
  <c r="JK114" i="5" s="1"/>
  <c r="JT114" i="5" s="1"/>
  <c r="KC114" i="5" s="1"/>
  <c r="KL114" i="5" s="1"/>
  <c r="KU114" i="5" s="1"/>
  <c r="LD114" i="5" s="1"/>
  <c r="LM114" i="5" s="1"/>
  <c r="LV114" i="5" s="1"/>
  <c r="ME114" i="5" s="1"/>
  <c r="MN114" i="5" s="1"/>
  <c r="MW114" i="5" s="1"/>
  <c r="NF114" i="5" s="1"/>
  <c r="NO114" i="5" s="1"/>
  <c r="NX114" i="5" s="1"/>
  <c r="OG114" i="5" s="1"/>
  <c r="OP114" i="5" s="1"/>
  <c r="OY114" i="5" s="1"/>
  <c r="H114" i="5"/>
  <c r="Q114" i="5" s="1"/>
  <c r="Z114" i="5" s="1"/>
  <c r="AI114" i="5" s="1"/>
  <c r="AR114" i="5" s="1"/>
  <c r="BA114" i="5" s="1"/>
  <c r="BJ114" i="5" s="1"/>
  <c r="BS114" i="5" s="1"/>
  <c r="CB114" i="5" s="1"/>
  <c r="CK114" i="5" s="1"/>
  <c r="CT114" i="5" s="1"/>
  <c r="DC114" i="5" s="1"/>
  <c r="DL114" i="5" s="1"/>
  <c r="DU114" i="5" s="1"/>
  <c r="ED114" i="5" s="1"/>
  <c r="EM114" i="5" s="1"/>
  <c r="EV114" i="5" s="1"/>
  <c r="FE114" i="5" s="1"/>
  <c r="FN114" i="5" s="1"/>
  <c r="FW114" i="5" s="1"/>
  <c r="GF114" i="5" s="1"/>
  <c r="GO114" i="5" s="1"/>
  <c r="GX114" i="5" s="1"/>
  <c r="HG114" i="5" s="1"/>
  <c r="HP114" i="5" s="1"/>
  <c r="HY114" i="5" s="1"/>
  <c r="IH114" i="5" s="1"/>
  <c r="IQ114" i="5" s="1"/>
  <c r="IZ114" i="5" s="1"/>
  <c r="JI114" i="5" s="1"/>
  <c r="JR114" i="5" s="1"/>
  <c r="KA114" i="5" s="1"/>
  <c r="KJ114" i="5" s="1"/>
  <c r="KS114" i="5" s="1"/>
  <c r="LB114" i="5" s="1"/>
  <c r="LK114" i="5" s="1"/>
  <c r="LT114" i="5" s="1"/>
  <c r="MC114" i="5" s="1"/>
  <c r="ML114" i="5" s="1"/>
  <c r="MU114" i="5" s="1"/>
  <c r="ND114" i="5" s="1"/>
  <c r="NM114" i="5" s="1"/>
  <c r="NV114" i="5" s="1"/>
  <c r="OE114" i="5" s="1"/>
  <c r="ON114" i="5" s="1"/>
  <c r="OW114" i="5" s="1"/>
  <c r="PF114" i="5" s="1"/>
  <c r="B143" i="5"/>
  <c r="K143" i="5" s="1"/>
  <c r="T143" i="5" s="1"/>
  <c r="AC143" i="5" s="1"/>
  <c r="AL143" i="5" s="1"/>
  <c r="AU143" i="5" s="1"/>
  <c r="BD143" i="5" s="1"/>
  <c r="BM143" i="5" s="1"/>
  <c r="BV143" i="5" s="1"/>
  <c r="CE143" i="5" s="1"/>
  <c r="CN143" i="5" s="1"/>
  <c r="CW143" i="5" s="1"/>
  <c r="DF143" i="5" s="1"/>
  <c r="DO143" i="5" s="1"/>
  <c r="DX143" i="5" s="1"/>
  <c r="EG143" i="5" s="1"/>
  <c r="EP143" i="5" s="1"/>
  <c r="EY143" i="5" s="1"/>
  <c r="FH143" i="5" s="1"/>
  <c r="FQ143" i="5" s="1"/>
  <c r="FZ143" i="5" s="1"/>
  <c r="GI143" i="5" s="1"/>
  <c r="GR143" i="5" s="1"/>
  <c r="HA143" i="5" s="1"/>
  <c r="HJ143" i="5" s="1"/>
  <c r="HS143" i="5" s="1"/>
  <c r="IB143" i="5" s="1"/>
  <c r="IK143" i="5" s="1"/>
  <c r="IT143" i="5" s="1"/>
  <c r="JC143" i="5" s="1"/>
  <c r="JL143" i="5" s="1"/>
  <c r="JU143" i="5" s="1"/>
  <c r="KD143" i="5" s="1"/>
  <c r="KM143" i="5" s="1"/>
  <c r="KV143" i="5" s="1"/>
  <c r="LE143" i="5" s="1"/>
  <c r="LN143" i="5" s="1"/>
  <c r="LW143" i="5" s="1"/>
  <c r="MF143" i="5" s="1"/>
  <c r="MO143" i="5" s="1"/>
  <c r="MX143" i="5" s="1"/>
  <c r="NG143" i="5" s="1"/>
  <c r="NP143" i="5" s="1"/>
  <c r="NY143" i="5" s="1"/>
  <c r="OH143" i="5" s="1"/>
  <c r="OQ143" i="5" s="1"/>
  <c r="OZ143" i="5" s="1"/>
  <c r="A144" i="5"/>
  <c r="J144" i="5" s="1"/>
  <c r="S144" i="5" s="1"/>
  <c r="AB144" i="5" s="1"/>
  <c r="AK144" i="5" s="1"/>
  <c r="AT144" i="5" s="1"/>
  <c r="BC144" i="5" s="1"/>
  <c r="BL144" i="5" s="1"/>
  <c r="BU144" i="5" s="1"/>
  <c r="CD144" i="5" s="1"/>
  <c r="CM144" i="5" s="1"/>
  <c r="CV144" i="5" s="1"/>
  <c r="DE144" i="5" s="1"/>
  <c r="DN144" i="5" s="1"/>
  <c r="DW144" i="5" s="1"/>
  <c r="EF144" i="5" s="1"/>
  <c r="EO144" i="5" s="1"/>
  <c r="EX144" i="5" s="1"/>
  <c r="FG144" i="5" s="1"/>
  <c r="FP144" i="5" s="1"/>
  <c r="FY144" i="5" s="1"/>
  <c r="GH144" i="5" s="1"/>
  <c r="GQ144" i="5" s="1"/>
  <c r="GZ144" i="5" s="1"/>
  <c r="HI144" i="5" s="1"/>
  <c r="HR144" i="5" s="1"/>
  <c r="IA144" i="5" s="1"/>
  <c r="IJ144" i="5" s="1"/>
  <c r="IS144" i="5" s="1"/>
  <c r="JB144" i="5" s="1"/>
  <c r="JK144" i="5" s="1"/>
  <c r="JT144" i="5" s="1"/>
  <c r="KC144" i="5" s="1"/>
  <c r="KL144" i="5" s="1"/>
  <c r="KU144" i="5" s="1"/>
  <c r="LD144" i="5" s="1"/>
  <c r="LM144" i="5" s="1"/>
  <c r="LV144" i="5" s="1"/>
  <c r="ME144" i="5" s="1"/>
  <c r="MN144" i="5" s="1"/>
  <c r="MW144" i="5" s="1"/>
  <c r="NF144" i="5" s="1"/>
  <c r="NO144" i="5" s="1"/>
  <c r="NX144" i="5" s="1"/>
  <c r="OG144" i="5" s="1"/>
  <c r="OP144" i="5" s="1"/>
  <c r="OY144" i="5" s="1"/>
  <c r="H144" i="5"/>
  <c r="Q144" i="5" s="1"/>
  <c r="Z144" i="5" s="1"/>
  <c r="AI144" i="5" s="1"/>
  <c r="AR144" i="5" s="1"/>
  <c r="BA144" i="5" s="1"/>
  <c r="BJ144" i="5" s="1"/>
  <c r="BS144" i="5" s="1"/>
  <c r="CB144" i="5" s="1"/>
  <c r="CK144" i="5" s="1"/>
  <c r="CT144" i="5" s="1"/>
  <c r="DC144" i="5" s="1"/>
  <c r="DL144" i="5" s="1"/>
  <c r="DU144" i="5" s="1"/>
  <c r="ED144" i="5" s="1"/>
  <c r="EM144" i="5" s="1"/>
  <c r="EV144" i="5" s="1"/>
  <c r="FE144" i="5" s="1"/>
  <c r="FN144" i="5" s="1"/>
  <c r="FW144" i="5" s="1"/>
  <c r="GF144" i="5" s="1"/>
  <c r="GO144" i="5" s="1"/>
  <c r="GX144" i="5" s="1"/>
  <c r="HG144" i="5" s="1"/>
  <c r="HP144" i="5" s="1"/>
  <c r="HY144" i="5" s="1"/>
  <c r="IH144" i="5" s="1"/>
  <c r="IQ144" i="5" s="1"/>
  <c r="IZ144" i="5" s="1"/>
  <c r="JI144" i="5" s="1"/>
  <c r="JR144" i="5" s="1"/>
  <c r="KA144" i="5" s="1"/>
  <c r="KJ144" i="5" s="1"/>
  <c r="KS144" i="5" s="1"/>
  <c r="LB144" i="5" s="1"/>
  <c r="LK144" i="5" s="1"/>
  <c r="LT144" i="5" s="1"/>
  <c r="MC144" i="5" s="1"/>
  <c r="ML144" i="5" s="1"/>
  <c r="MU144" i="5" s="1"/>
  <c r="ND144" i="5" s="1"/>
  <c r="NM144" i="5" s="1"/>
  <c r="NV144" i="5" s="1"/>
  <c r="OE144" i="5" s="1"/>
  <c r="ON144" i="5" s="1"/>
  <c r="OW144" i="5" s="1"/>
  <c r="PF144" i="5" s="1"/>
  <c r="B171" i="5"/>
  <c r="B186" i="5" s="1"/>
  <c r="B173" i="5"/>
  <c r="K173" i="5" s="1"/>
  <c r="T173" i="5" s="1"/>
  <c r="AC173" i="5" s="1"/>
  <c r="AL173" i="5" s="1"/>
  <c r="AU173" i="5" s="1"/>
  <c r="BD173" i="5" s="1"/>
  <c r="BM173" i="5" s="1"/>
  <c r="BV173" i="5" s="1"/>
  <c r="CE173" i="5" s="1"/>
  <c r="CN173" i="5" s="1"/>
  <c r="CW173" i="5" s="1"/>
  <c r="DF173" i="5" s="1"/>
  <c r="DO173" i="5" s="1"/>
  <c r="DX173" i="5" s="1"/>
  <c r="EG173" i="5" s="1"/>
  <c r="EP173" i="5" s="1"/>
  <c r="EY173" i="5" s="1"/>
  <c r="FH173" i="5" s="1"/>
  <c r="FQ173" i="5" s="1"/>
  <c r="FZ173" i="5" s="1"/>
  <c r="GI173" i="5" s="1"/>
  <c r="GR173" i="5" s="1"/>
  <c r="HA173" i="5" s="1"/>
  <c r="HJ173" i="5" s="1"/>
  <c r="HS173" i="5" s="1"/>
  <c r="IB173" i="5" s="1"/>
  <c r="IK173" i="5" s="1"/>
  <c r="IT173" i="5" s="1"/>
  <c r="JC173" i="5" s="1"/>
  <c r="JL173" i="5" s="1"/>
  <c r="JU173" i="5" s="1"/>
  <c r="KD173" i="5" s="1"/>
  <c r="KM173" i="5" s="1"/>
  <c r="KV173" i="5" s="1"/>
  <c r="LE173" i="5" s="1"/>
  <c r="LN173" i="5" s="1"/>
  <c r="LW173" i="5" s="1"/>
  <c r="MF173" i="5" s="1"/>
  <c r="MO173" i="5" s="1"/>
  <c r="MX173" i="5" s="1"/>
  <c r="NG173" i="5" s="1"/>
  <c r="NP173" i="5" s="1"/>
  <c r="NY173" i="5" s="1"/>
  <c r="OH173" i="5" s="1"/>
  <c r="OQ173" i="5" s="1"/>
  <c r="OZ173" i="5" s="1"/>
  <c r="A174" i="5"/>
  <c r="J174" i="5" s="1"/>
  <c r="S174" i="5" s="1"/>
  <c r="AB174" i="5" s="1"/>
  <c r="AK174" i="5" s="1"/>
  <c r="AT174" i="5" s="1"/>
  <c r="BC174" i="5" s="1"/>
  <c r="BL174" i="5" s="1"/>
  <c r="BU174" i="5" s="1"/>
  <c r="CD174" i="5" s="1"/>
  <c r="CM174" i="5" s="1"/>
  <c r="CV174" i="5" s="1"/>
  <c r="DE174" i="5" s="1"/>
  <c r="DN174" i="5" s="1"/>
  <c r="DW174" i="5" s="1"/>
  <c r="EF174" i="5" s="1"/>
  <c r="EO174" i="5" s="1"/>
  <c r="EX174" i="5" s="1"/>
  <c r="FG174" i="5" s="1"/>
  <c r="FP174" i="5" s="1"/>
  <c r="FY174" i="5" s="1"/>
  <c r="GH174" i="5" s="1"/>
  <c r="GQ174" i="5" s="1"/>
  <c r="GZ174" i="5" s="1"/>
  <c r="HI174" i="5" s="1"/>
  <c r="HR174" i="5" s="1"/>
  <c r="IA174" i="5" s="1"/>
  <c r="IJ174" i="5" s="1"/>
  <c r="IS174" i="5" s="1"/>
  <c r="JB174" i="5" s="1"/>
  <c r="JK174" i="5" s="1"/>
  <c r="JT174" i="5" s="1"/>
  <c r="KC174" i="5" s="1"/>
  <c r="KL174" i="5" s="1"/>
  <c r="KU174" i="5" s="1"/>
  <c r="LD174" i="5" s="1"/>
  <c r="LM174" i="5" s="1"/>
  <c r="LV174" i="5" s="1"/>
  <c r="ME174" i="5" s="1"/>
  <c r="MN174" i="5" s="1"/>
  <c r="MW174" i="5" s="1"/>
  <c r="NF174" i="5" s="1"/>
  <c r="NO174" i="5" s="1"/>
  <c r="NX174" i="5" s="1"/>
  <c r="OG174" i="5" s="1"/>
  <c r="OP174" i="5" s="1"/>
  <c r="OY174" i="5" s="1"/>
  <c r="H174" i="5"/>
  <c r="Q174" i="5" s="1"/>
  <c r="Z174" i="5" s="1"/>
  <c r="AI174" i="5" s="1"/>
  <c r="AR174" i="5" s="1"/>
  <c r="BA174" i="5" s="1"/>
  <c r="BJ174" i="5" s="1"/>
  <c r="BS174" i="5" s="1"/>
  <c r="CB174" i="5" s="1"/>
  <c r="CK174" i="5" s="1"/>
  <c r="CT174" i="5" s="1"/>
  <c r="DC174" i="5" s="1"/>
  <c r="DL174" i="5" s="1"/>
  <c r="DU174" i="5" s="1"/>
  <c r="ED174" i="5" s="1"/>
  <c r="EM174" i="5" s="1"/>
  <c r="EV174" i="5" s="1"/>
  <c r="FE174" i="5" s="1"/>
  <c r="FN174" i="5" s="1"/>
  <c r="FW174" i="5" s="1"/>
  <c r="GF174" i="5" s="1"/>
  <c r="GO174" i="5" s="1"/>
  <c r="GX174" i="5" s="1"/>
  <c r="HG174" i="5" s="1"/>
  <c r="HP174" i="5" s="1"/>
  <c r="HY174" i="5" s="1"/>
  <c r="IH174" i="5" s="1"/>
  <c r="IQ174" i="5" s="1"/>
  <c r="IZ174" i="5" s="1"/>
  <c r="JI174" i="5" s="1"/>
  <c r="JR174" i="5" s="1"/>
  <c r="KA174" i="5" s="1"/>
  <c r="KJ174" i="5" s="1"/>
  <c r="KS174" i="5" s="1"/>
  <c r="LB174" i="5" s="1"/>
  <c r="LK174" i="5" s="1"/>
  <c r="LT174" i="5" s="1"/>
  <c r="MC174" i="5" s="1"/>
  <c r="ML174" i="5" s="1"/>
  <c r="MU174" i="5" s="1"/>
  <c r="ND174" i="5" s="1"/>
  <c r="NM174" i="5" s="1"/>
  <c r="NV174" i="5" s="1"/>
  <c r="OE174" i="5" s="1"/>
  <c r="ON174" i="5" s="1"/>
  <c r="OW174" i="5" s="1"/>
  <c r="PF174" i="5" s="1"/>
  <c r="BJ180" i="5"/>
  <c r="BS180" i="5"/>
  <c r="CB180" i="5"/>
  <c r="CK180" i="5"/>
  <c r="CT180" i="5"/>
  <c r="DC180" i="5"/>
  <c r="DL180" i="5"/>
  <c r="DU180" i="5"/>
  <c r="ED180" i="5"/>
  <c r="EM180" i="5"/>
  <c r="EV180" i="5"/>
  <c r="FE180" i="5"/>
  <c r="FN180" i="5"/>
  <c r="FW180" i="5"/>
  <c r="GF180" i="5"/>
  <c r="GO180" i="5"/>
  <c r="GX180" i="5"/>
  <c r="HG180" i="5"/>
  <c r="HP180" i="5"/>
  <c r="HY180" i="5"/>
  <c r="IH180" i="5"/>
  <c r="IQ180" i="5"/>
  <c r="IZ180" i="5"/>
  <c r="JI180" i="5"/>
  <c r="JR180" i="5"/>
  <c r="KA180" i="5"/>
  <c r="KJ180" i="5"/>
  <c r="KS180" i="5"/>
  <c r="LB180" i="5"/>
  <c r="LK180" i="5"/>
  <c r="LT180" i="5"/>
  <c r="MC180" i="5"/>
  <c r="ML180" i="5"/>
  <c r="MU180" i="5"/>
  <c r="ND180" i="5"/>
  <c r="NM180" i="5"/>
  <c r="NV180" i="5"/>
  <c r="OE180" i="5"/>
  <c r="ON180" i="5"/>
  <c r="OW180" i="5"/>
  <c r="PF180" i="5"/>
  <c r="BJ181" i="5"/>
  <c r="BS181" i="5"/>
  <c r="CB181" i="5"/>
  <c r="CK181" i="5"/>
  <c r="CT181" i="5"/>
  <c r="DC181" i="5"/>
  <c r="DL181" i="5"/>
  <c r="DU181" i="5"/>
  <c r="ED181" i="5"/>
  <c r="EM181" i="5"/>
  <c r="EV181" i="5"/>
  <c r="FE181" i="5"/>
  <c r="FN181" i="5"/>
  <c r="FW181" i="5"/>
  <c r="GF181" i="5"/>
  <c r="GO181" i="5"/>
  <c r="GX181" i="5"/>
  <c r="HG181" i="5"/>
  <c r="HP181" i="5"/>
  <c r="HY181" i="5"/>
  <c r="IH181" i="5"/>
  <c r="IQ181" i="5"/>
  <c r="IZ181" i="5"/>
  <c r="JI181" i="5"/>
  <c r="JR181" i="5"/>
  <c r="KA181" i="5"/>
  <c r="KJ181" i="5"/>
  <c r="KS181" i="5"/>
  <c r="LB181" i="5"/>
  <c r="LK181" i="5"/>
  <c r="LT181" i="5"/>
  <c r="MC181" i="5"/>
  <c r="ML181" i="5"/>
  <c r="MU181" i="5"/>
  <c r="ND181" i="5"/>
  <c r="NM181" i="5"/>
  <c r="NV181" i="5"/>
  <c r="OE181" i="5"/>
  <c r="ON181" i="5"/>
  <c r="OW181" i="5"/>
  <c r="PF181" i="5"/>
  <c r="BJ182" i="5"/>
  <c r="BS182" i="5"/>
  <c r="CB182" i="5"/>
  <c r="CK182" i="5"/>
  <c r="CT182" i="5"/>
  <c r="DC182" i="5"/>
  <c r="DL182" i="5"/>
  <c r="DU182" i="5"/>
  <c r="ED182" i="5"/>
  <c r="EM182" i="5"/>
  <c r="EV182" i="5"/>
  <c r="FE182" i="5"/>
  <c r="FN182" i="5"/>
  <c r="FW182" i="5"/>
  <c r="GF182" i="5"/>
  <c r="GO182" i="5"/>
  <c r="GX182" i="5"/>
  <c r="HG182" i="5"/>
  <c r="HP182" i="5"/>
  <c r="HY182" i="5"/>
  <c r="IH182" i="5"/>
  <c r="IQ182" i="5"/>
  <c r="IZ182" i="5"/>
  <c r="JI182" i="5"/>
  <c r="JR182" i="5"/>
  <c r="KA182" i="5"/>
  <c r="KJ182" i="5"/>
  <c r="KS182" i="5"/>
  <c r="LB182" i="5"/>
  <c r="LK182" i="5"/>
  <c r="LT182" i="5"/>
  <c r="MC182" i="5"/>
  <c r="ML182" i="5"/>
  <c r="MU182" i="5"/>
  <c r="ND182" i="5"/>
  <c r="NM182" i="5"/>
  <c r="NV182" i="5"/>
  <c r="OE182" i="5"/>
  <c r="ON182" i="5"/>
  <c r="OW182" i="5"/>
  <c r="PF182" i="5"/>
  <c r="BJ183" i="5"/>
  <c r="BS183" i="5"/>
  <c r="CB183" i="5"/>
  <c r="CK183" i="5"/>
  <c r="CT183" i="5"/>
  <c r="DC183" i="5"/>
  <c r="DL183" i="5"/>
  <c r="DU183" i="5"/>
  <c r="ED183" i="5"/>
  <c r="EM183" i="5"/>
  <c r="EV183" i="5"/>
  <c r="FE183" i="5"/>
  <c r="FN183" i="5"/>
  <c r="FW183" i="5"/>
  <c r="GF183" i="5"/>
  <c r="GO183" i="5"/>
  <c r="GX183" i="5"/>
  <c r="HG183" i="5"/>
  <c r="HP183" i="5"/>
  <c r="HY183" i="5"/>
  <c r="IH183" i="5"/>
  <c r="IQ183" i="5"/>
  <c r="IZ183" i="5"/>
  <c r="JI183" i="5"/>
  <c r="JR183" i="5"/>
  <c r="KA183" i="5"/>
  <c r="KJ183" i="5"/>
  <c r="KS183" i="5"/>
  <c r="LB183" i="5"/>
  <c r="LK183" i="5"/>
  <c r="LT183" i="5"/>
  <c r="MC183" i="5"/>
  <c r="ML183" i="5"/>
  <c r="MU183" i="5"/>
  <c r="ND183" i="5"/>
  <c r="NM183" i="5"/>
  <c r="NV183" i="5"/>
  <c r="OE183" i="5"/>
  <c r="ON183" i="5"/>
  <c r="OW183" i="5"/>
  <c r="PF183" i="5"/>
  <c r="B188" i="5"/>
  <c r="K188" i="5" s="1"/>
  <c r="T188" i="5" s="1"/>
  <c r="AC188" i="5" s="1"/>
  <c r="AL188" i="5" s="1"/>
  <c r="AU188" i="5" s="1"/>
  <c r="BD188" i="5" s="1"/>
  <c r="BM188" i="5" s="1"/>
  <c r="BV188" i="5" s="1"/>
  <c r="CE188" i="5" s="1"/>
  <c r="CN188" i="5" s="1"/>
  <c r="CW188" i="5" s="1"/>
  <c r="DF188" i="5" s="1"/>
  <c r="DO188" i="5" s="1"/>
  <c r="DX188" i="5" s="1"/>
  <c r="EG188" i="5" s="1"/>
  <c r="EP188" i="5" s="1"/>
  <c r="EY188" i="5" s="1"/>
  <c r="FH188" i="5" s="1"/>
  <c r="FQ188" i="5" s="1"/>
  <c r="FZ188" i="5" s="1"/>
  <c r="GI188" i="5" s="1"/>
  <c r="GR188" i="5" s="1"/>
  <c r="HA188" i="5" s="1"/>
  <c r="HJ188" i="5" s="1"/>
  <c r="HS188" i="5" s="1"/>
  <c r="IB188" i="5" s="1"/>
  <c r="IK188" i="5" s="1"/>
  <c r="IT188" i="5" s="1"/>
  <c r="JC188" i="5" s="1"/>
  <c r="JL188" i="5" s="1"/>
  <c r="JU188" i="5" s="1"/>
  <c r="KD188" i="5" s="1"/>
  <c r="KM188" i="5" s="1"/>
  <c r="KV188" i="5" s="1"/>
  <c r="LE188" i="5" s="1"/>
  <c r="LN188" i="5" s="1"/>
  <c r="LW188" i="5" s="1"/>
  <c r="MF188" i="5" s="1"/>
  <c r="MO188" i="5" s="1"/>
  <c r="MX188" i="5" s="1"/>
  <c r="NG188" i="5" s="1"/>
  <c r="NP188" i="5" s="1"/>
  <c r="NY188" i="5" s="1"/>
  <c r="OH188" i="5" s="1"/>
  <c r="OQ188" i="5" s="1"/>
  <c r="OZ188" i="5" s="1"/>
  <c r="A189" i="5"/>
  <c r="J189" i="5" s="1"/>
  <c r="S189" i="5" s="1"/>
  <c r="AB189" i="5" s="1"/>
  <c r="AK189" i="5" s="1"/>
  <c r="AT189" i="5" s="1"/>
  <c r="BC189" i="5" s="1"/>
  <c r="BL189" i="5" s="1"/>
  <c r="BU189" i="5" s="1"/>
  <c r="CD189" i="5" s="1"/>
  <c r="CM189" i="5" s="1"/>
  <c r="CV189" i="5" s="1"/>
  <c r="DE189" i="5" s="1"/>
  <c r="DN189" i="5" s="1"/>
  <c r="DW189" i="5" s="1"/>
  <c r="EF189" i="5" s="1"/>
  <c r="EO189" i="5" s="1"/>
  <c r="EX189" i="5" s="1"/>
  <c r="FG189" i="5" s="1"/>
  <c r="FP189" i="5" s="1"/>
  <c r="FY189" i="5" s="1"/>
  <c r="GH189" i="5" s="1"/>
  <c r="GQ189" i="5" s="1"/>
  <c r="GZ189" i="5" s="1"/>
  <c r="HI189" i="5" s="1"/>
  <c r="HR189" i="5" s="1"/>
  <c r="IA189" i="5" s="1"/>
  <c r="IJ189" i="5" s="1"/>
  <c r="IS189" i="5" s="1"/>
  <c r="JB189" i="5" s="1"/>
  <c r="JK189" i="5" s="1"/>
  <c r="JT189" i="5" s="1"/>
  <c r="KC189" i="5" s="1"/>
  <c r="KL189" i="5" s="1"/>
  <c r="KU189" i="5" s="1"/>
  <c r="LD189" i="5" s="1"/>
  <c r="LM189" i="5" s="1"/>
  <c r="LV189" i="5" s="1"/>
  <c r="ME189" i="5" s="1"/>
  <c r="MN189" i="5" s="1"/>
  <c r="MW189" i="5" s="1"/>
  <c r="NF189" i="5" s="1"/>
  <c r="NO189" i="5" s="1"/>
  <c r="NX189" i="5" s="1"/>
  <c r="OG189" i="5" s="1"/>
  <c r="OP189" i="5" s="1"/>
  <c r="OY189" i="5" s="1"/>
  <c r="H189" i="5"/>
  <c r="Q189" i="5" s="1"/>
  <c r="Z189" i="5" s="1"/>
  <c r="AI189" i="5" s="1"/>
  <c r="AR189" i="5" s="1"/>
  <c r="BA189" i="5" s="1"/>
  <c r="BJ189" i="5" s="1"/>
  <c r="BS189" i="5" s="1"/>
  <c r="CB189" i="5" s="1"/>
  <c r="CK189" i="5" s="1"/>
  <c r="CT189" i="5" s="1"/>
  <c r="DC189" i="5" s="1"/>
  <c r="DL189" i="5" s="1"/>
  <c r="DU189" i="5" s="1"/>
  <c r="ED189" i="5" s="1"/>
  <c r="EM189" i="5" s="1"/>
  <c r="EV189" i="5" s="1"/>
  <c r="FE189" i="5" s="1"/>
  <c r="FN189" i="5" s="1"/>
  <c r="FW189" i="5" s="1"/>
  <c r="GF189" i="5" s="1"/>
  <c r="GO189" i="5" s="1"/>
  <c r="GX189" i="5" s="1"/>
  <c r="HG189" i="5" s="1"/>
  <c r="HP189" i="5" s="1"/>
  <c r="HY189" i="5" s="1"/>
  <c r="IH189" i="5" s="1"/>
  <c r="IQ189" i="5" s="1"/>
  <c r="IZ189" i="5" s="1"/>
  <c r="JI189" i="5" s="1"/>
  <c r="JR189" i="5" s="1"/>
  <c r="KA189" i="5" s="1"/>
  <c r="KJ189" i="5" s="1"/>
  <c r="KS189" i="5" s="1"/>
  <c r="LB189" i="5" s="1"/>
  <c r="LK189" i="5" s="1"/>
  <c r="LT189" i="5" s="1"/>
  <c r="MC189" i="5" s="1"/>
  <c r="ML189" i="5" s="1"/>
  <c r="MU189" i="5" s="1"/>
  <c r="ND189" i="5" s="1"/>
  <c r="NM189" i="5" s="1"/>
  <c r="NV189" i="5" s="1"/>
  <c r="OE189" i="5" s="1"/>
  <c r="ON189" i="5" s="1"/>
  <c r="OW189" i="5" s="1"/>
  <c r="PF189" i="5" s="1"/>
  <c r="BJ195" i="5"/>
  <c r="BS195" i="5"/>
  <c r="CB195" i="5"/>
  <c r="CK195" i="5"/>
  <c r="CT195" i="5"/>
  <c r="DC195" i="5"/>
  <c r="DL195" i="5"/>
  <c r="DU195" i="5"/>
  <c r="ED195" i="5"/>
  <c r="EM195" i="5"/>
  <c r="EV195" i="5"/>
  <c r="FE195" i="5"/>
  <c r="FN195" i="5"/>
  <c r="FW195" i="5"/>
  <c r="GF195" i="5"/>
  <c r="GO195" i="5"/>
  <c r="GX195" i="5"/>
  <c r="HG195" i="5"/>
  <c r="HP195" i="5"/>
  <c r="HY195" i="5"/>
  <c r="IH195" i="5"/>
  <c r="IQ195" i="5"/>
  <c r="IZ195" i="5"/>
  <c r="JI195" i="5"/>
  <c r="JR195" i="5"/>
  <c r="KA195" i="5"/>
  <c r="KJ195" i="5"/>
  <c r="KS195" i="5"/>
  <c r="LB195" i="5"/>
  <c r="LK195" i="5"/>
  <c r="LT195" i="5"/>
  <c r="MC195" i="5"/>
  <c r="ML195" i="5"/>
  <c r="MU195" i="5"/>
  <c r="ND195" i="5"/>
  <c r="NM195" i="5"/>
  <c r="NV195" i="5"/>
  <c r="OE195" i="5"/>
  <c r="ON195" i="5"/>
  <c r="OW195" i="5"/>
  <c r="PF195" i="5"/>
  <c r="BJ196" i="5"/>
  <c r="BS196" i="5"/>
  <c r="CB196" i="5"/>
  <c r="CK196" i="5"/>
  <c r="CT196" i="5"/>
  <c r="DC196" i="5"/>
  <c r="DL196" i="5"/>
  <c r="DU196" i="5"/>
  <c r="ED196" i="5"/>
  <c r="EM196" i="5"/>
  <c r="EV196" i="5"/>
  <c r="FE196" i="5"/>
  <c r="FN196" i="5"/>
  <c r="FW196" i="5"/>
  <c r="GF196" i="5"/>
  <c r="GO196" i="5"/>
  <c r="GX196" i="5"/>
  <c r="HG196" i="5"/>
  <c r="HP196" i="5"/>
  <c r="HY196" i="5"/>
  <c r="IH196" i="5"/>
  <c r="IQ196" i="5"/>
  <c r="IZ196" i="5"/>
  <c r="JI196" i="5"/>
  <c r="JR196" i="5"/>
  <c r="KA196" i="5"/>
  <c r="KJ196" i="5"/>
  <c r="KS196" i="5"/>
  <c r="LB196" i="5"/>
  <c r="LK196" i="5"/>
  <c r="LT196" i="5"/>
  <c r="MC196" i="5"/>
  <c r="ML196" i="5"/>
  <c r="MU196" i="5"/>
  <c r="ND196" i="5"/>
  <c r="NM196" i="5"/>
  <c r="NV196" i="5"/>
  <c r="OE196" i="5"/>
  <c r="ON196" i="5"/>
  <c r="OW196" i="5"/>
  <c r="PF196" i="5"/>
  <c r="BJ197" i="5"/>
  <c r="BS197" i="5"/>
  <c r="CB197" i="5"/>
  <c r="CK197" i="5"/>
  <c r="CT197" i="5"/>
  <c r="DC197" i="5"/>
  <c r="DL197" i="5"/>
  <c r="DU197" i="5"/>
  <c r="ED197" i="5"/>
  <c r="EM197" i="5"/>
  <c r="EV197" i="5"/>
  <c r="FE197" i="5"/>
  <c r="FN197" i="5"/>
  <c r="FW197" i="5"/>
  <c r="GF197" i="5"/>
  <c r="GO197" i="5"/>
  <c r="GX197" i="5"/>
  <c r="HG197" i="5"/>
  <c r="HP197" i="5"/>
  <c r="HY197" i="5"/>
  <c r="IH197" i="5"/>
  <c r="IQ197" i="5"/>
  <c r="IZ197" i="5"/>
  <c r="JI197" i="5"/>
  <c r="JR197" i="5"/>
  <c r="KA197" i="5"/>
  <c r="KJ197" i="5"/>
  <c r="KS197" i="5"/>
  <c r="LB197" i="5"/>
  <c r="LK197" i="5"/>
  <c r="LT197" i="5"/>
  <c r="MC197" i="5"/>
  <c r="ML197" i="5"/>
  <c r="MU197" i="5"/>
  <c r="ND197" i="5"/>
  <c r="NM197" i="5"/>
  <c r="NV197" i="5"/>
  <c r="OE197" i="5"/>
  <c r="ON197" i="5"/>
  <c r="OW197" i="5"/>
  <c r="PF197" i="5"/>
  <c r="BJ198" i="5"/>
  <c r="BS198" i="5"/>
  <c r="CB198" i="5"/>
  <c r="CK198" i="5"/>
  <c r="CT198" i="5"/>
  <c r="DC198" i="5"/>
  <c r="DL198" i="5"/>
  <c r="DU198" i="5"/>
  <c r="ED198" i="5"/>
  <c r="EM198" i="5"/>
  <c r="EV198" i="5"/>
  <c r="FE198" i="5"/>
  <c r="FN198" i="5"/>
  <c r="FW198" i="5"/>
  <c r="GF198" i="5"/>
  <c r="GO198" i="5"/>
  <c r="GX198" i="5"/>
  <c r="HG198" i="5"/>
  <c r="HP198" i="5"/>
  <c r="HY198" i="5"/>
  <c r="IH198" i="5"/>
  <c r="IQ198" i="5"/>
  <c r="IZ198" i="5"/>
  <c r="JI198" i="5"/>
  <c r="JR198" i="5"/>
  <c r="KA198" i="5"/>
  <c r="KJ198" i="5"/>
  <c r="KS198" i="5"/>
  <c r="LB198" i="5"/>
  <c r="LK198" i="5"/>
  <c r="LT198" i="5"/>
  <c r="MC198" i="5"/>
  <c r="ML198" i="5"/>
  <c r="MU198" i="5"/>
  <c r="ND198" i="5"/>
  <c r="NM198" i="5"/>
  <c r="NV198" i="5"/>
  <c r="OE198" i="5"/>
  <c r="ON198" i="5"/>
  <c r="OW198" i="5"/>
  <c r="PF198" i="5"/>
  <c r="B203" i="5"/>
  <c r="K203" i="5" s="1"/>
  <c r="T203" i="5" s="1"/>
  <c r="AC203" i="5" s="1"/>
  <c r="AL203" i="5" s="1"/>
  <c r="AU203" i="5" s="1"/>
  <c r="BD203" i="5" s="1"/>
  <c r="BM203" i="5" s="1"/>
  <c r="BV203" i="5" s="1"/>
  <c r="CE203" i="5" s="1"/>
  <c r="CN203" i="5" s="1"/>
  <c r="CW203" i="5" s="1"/>
  <c r="DF203" i="5" s="1"/>
  <c r="DO203" i="5" s="1"/>
  <c r="DX203" i="5" s="1"/>
  <c r="EG203" i="5" s="1"/>
  <c r="EP203" i="5" s="1"/>
  <c r="EY203" i="5" s="1"/>
  <c r="FH203" i="5" s="1"/>
  <c r="FQ203" i="5" s="1"/>
  <c r="FZ203" i="5" s="1"/>
  <c r="GI203" i="5" s="1"/>
  <c r="GR203" i="5" s="1"/>
  <c r="HA203" i="5" s="1"/>
  <c r="HJ203" i="5" s="1"/>
  <c r="HS203" i="5" s="1"/>
  <c r="IB203" i="5" s="1"/>
  <c r="IK203" i="5" s="1"/>
  <c r="IT203" i="5" s="1"/>
  <c r="JC203" i="5" s="1"/>
  <c r="JL203" i="5" s="1"/>
  <c r="JU203" i="5" s="1"/>
  <c r="KD203" i="5" s="1"/>
  <c r="KM203" i="5" s="1"/>
  <c r="KV203" i="5" s="1"/>
  <c r="LE203" i="5" s="1"/>
  <c r="LN203" i="5" s="1"/>
  <c r="LW203" i="5" s="1"/>
  <c r="MF203" i="5" s="1"/>
  <c r="MO203" i="5" s="1"/>
  <c r="MX203" i="5" s="1"/>
  <c r="NG203" i="5" s="1"/>
  <c r="NP203" i="5" s="1"/>
  <c r="NY203" i="5" s="1"/>
  <c r="OH203" i="5" s="1"/>
  <c r="OQ203" i="5" s="1"/>
  <c r="OZ203" i="5" s="1"/>
  <c r="A204" i="5"/>
  <c r="J204" i="5" s="1"/>
  <c r="S204" i="5" s="1"/>
  <c r="AB204" i="5" s="1"/>
  <c r="AK204" i="5" s="1"/>
  <c r="AT204" i="5" s="1"/>
  <c r="BC204" i="5" s="1"/>
  <c r="BL204" i="5" s="1"/>
  <c r="BU204" i="5" s="1"/>
  <c r="CD204" i="5" s="1"/>
  <c r="CM204" i="5" s="1"/>
  <c r="CV204" i="5" s="1"/>
  <c r="DE204" i="5" s="1"/>
  <c r="DN204" i="5" s="1"/>
  <c r="DW204" i="5" s="1"/>
  <c r="EF204" i="5" s="1"/>
  <c r="EO204" i="5" s="1"/>
  <c r="EX204" i="5" s="1"/>
  <c r="FG204" i="5" s="1"/>
  <c r="FP204" i="5" s="1"/>
  <c r="FY204" i="5" s="1"/>
  <c r="GH204" i="5" s="1"/>
  <c r="GQ204" i="5" s="1"/>
  <c r="GZ204" i="5" s="1"/>
  <c r="HI204" i="5" s="1"/>
  <c r="HR204" i="5" s="1"/>
  <c r="IA204" i="5" s="1"/>
  <c r="IJ204" i="5" s="1"/>
  <c r="IS204" i="5" s="1"/>
  <c r="JB204" i="5" s="1"/>
  <c r="JK204" i="5" s="1"/>
  <c r="JT204" i="5" s="1"/>
  <c r="KC204" i="5" s="1"/>
  <c r="KL204" i="5" s="1"/>
  <c r="KU204" i="5" s="1"/>
  <c r="LD204" i="5" s="1"/>
  <c r="LM204" i="5" s="1"/>
  <c r="LV204" i="5" s="1"/>
  <c r="ME204" i="5" s="1"/>
  <c r="MN204" i="5" s="1"/>
  <c r="MW204" i="5" s="1"/>
  <c r="NF204" i="5" s="1"/>
  <c r="NO204" i="5" s="1"/>
  <c r="NX204" i="5" s="1"/>
  <c r="OG204" i="5" s="1"/>
  <c r="OP204" i="5" s="1"/>
  <c r="OY204" i="5" s="1"/>
  <c r="H204" i="5"/>
  <c r="Q204" i="5" s="1"/>
  <c r="Z204" i="5" s="1"/>
  <c r="AI204" i="5" s="1"/>
  <c r="AR204" i="5" s="1"/>
  <c r="BA204" i="5" s="1"/>
  <c r="BJ204" i="5" s="1"/>
  <c r="BS204" i="5" s="1"/>
  <c r="CB204" i="5" s="1"/>
  <c r="CK204" i="5" s="1"/>
  <c r="CT204" i="5" s="1"/>
  <c r="DC204" i="5" s="1"/>
  <c r="DL204" i="5" s="1"/>
  <c r="DU204" i="5" s="1"/>
  <c r="ED204" i="5" s="1"/>
  <c r="EM204" i="5" s="1"/>
  <c r="EV204" i="5" s="1"/>
  <c r="FE204" i="5" s="1"/>
  <c r="FN204" i="5" s="1"/>
  <c r="FW204" i="5" s="1"/>
  <c r="GF204" i="5" s="1"/>
  <c r="GO204" i="5" s="1"/>
  <c r="GX204" i="5" s="1"/>
  <c r="HG204" i="5" s="1"/>
  <c r="HP204" i="5" s="1"/>
  <c r="HY204" i="5" s="1"/>
  <c r="IH204" i="5" s="1"/>
  <c r="IQ204" i="5" s="1"/>
  <c r="IZ204" i="5" s="1"/>
  <c r="JI204" i="5" s="1"/>
  <c r="JR204" i="5" s="1"/>
  <c r="KA204" i="5" s="1"/>
  <c r="KJ204" i="5" s="1"/>
  <c r="KS204" i="5" s="1"/>
  <c r="LB204" i="5" s="1"/>
  <c r="LK204" i="5" s="1"/>
  <c r="LT204" i="5" s="1"/>
  <c r="MC204" i="5" s="1"/>
  <c r="ML204" i="5" s="1"/>
  <c r="MU204" i="5" s="1"/>
  <c r="ND204" i="5" s="1"/>
  <c r="NM204" i="5" s="1"/>
  <c r="NV204" i="5" s="1"/>
  <c r="OE204" i="5" s="1"/>
  <c r="ON204" i="5" s="1"/>
  <c r="OW204" i="5" s="1"/>
  <c r="PF204" i="5" s="1"/>
  <c r="BJ209" i="5"/>
  <c r="BS209" i="5"/>
  <c r="CB209" i="5"/>
  <c r="CK209" i="5"/>
  <c r="CT209" i="5"/>
  <c r="DC209" i="5"/>
  <c r="DL209" i="5"/>
  <c r="DU209" i="5"/>
  <c r="ED209" i="5"/>
  <c r="EM209" i="5"/>
  <c r="EV209" i="5"/>
  <c r="FE209" i="5"/>
  <c r="FN209" i="5"/>
  <c r="FW209" i="5"/>
  <c r="GF209" i="5"/>
  <c r="GO209" i="5"/>
  <c r="GX209" i="5"/>
  <c r="HG209" i="5"/>
  <c r="HP209" i="5"/>
  <c r="HY209" i="5"/>
  <c r="IH209" i="5"/>
  <c r="IQ209" i="5"/>
  <c r="IZ209" i="5"/>
  <c r="JI209" i="5"/>
  <c r="JR209" i="5"/>
  <c r="KA209" i="5"/>
  <c r="KJ209" i="5"/>
  <c r="KS209" i="5"/>
  <c r="LB209" i="5"/>
  <c r="LK209" i="5"/>
  <c r="LT209" i="5"/>
  <c r="MC209" i="5"/>
  <c r="ML209" i="5"/>
  <c r="MU209" i="5"/>
  <c r="ND209" i="5"/>
  <c r="NM209" i="5"/>
  <c r="NV209" i="5"/>
  <c r="OE209" i="5"/>
  <c r="ON209" i="5"/>
  <c r="OW209" i="5"/>
  <c r="PF209" i="5"/>
  <c r="BJ210" i="5"/>
  <c r="BS210" i="5"/>
  <c r="CB210" i="5"/>
  <c r="CK210" i="5"/>
  <c r="CT210" i="5"/>
  <c r="DC210" i="5"/>
  <c r="DL210" i="5"/>
  <c r="DU210" i="5"/>
  <c r="ED210" i="5"/>
  <c r="EM210" i="5"/>
  <c r="EV210" i="5"/>
  <c r="FE210" i="5"/>
  <c r="FN210" i="5"/>
  <c r="FW210" i="5"/>
  <c r="GF210" i="5"/>
  <c r="GO210" i="5"/>
  <c r="GX210" i="5"/>
  <c r="HG210" i="5"/>
  <c r="HP210" i="5"/>
  <c r="HY210" i="5"/>
  <c r="IH210" i="5"/>
  <c r="IQ210" i="5"/>
  <c r="IZ210" i="5"/>
  <c r="JI210" i="5"/>
  <c r="JR210" i="5"/>
  <c r="KA210" i="5"/>
  <c r="KJ210" i="5"/>
  <c r="KS210" i="5"/>
  <c r="LB210" i="5"/>
  <c r="LK210" i="5"/>
  <c r="LT210" i="5"/>
  <c r="MC210" i="5"/>
  <c r="ML210" i="5"/>
  <c r="MU210" i="5"/>
  <c r="ND210" i="5"/>
  <c r="NM210" i="5"/>
  <c r="NV210" i="5"/>
  <c r="OE210" i="5"/>
  <c r="ON210" i="5"/>
  <c r="OW210" i="5"/>
  <c r="PF210" i="5"/>
  <c r="BJ211" i="5"/>
  <c r="BS211" i="5"/>
  <c r="CB211" i="5"/>
  <c r="CK211" i="5"/>
  <c r="CT211" i="5"/>
  <c r="DC211" i="5"/>
  <c r="DL211" i="5"/>
  <c r="DU211" i="5"/>
  <c r="ED211" i="5"/>
  <c r="EM211" i="5"/>
  <c r="EV211" i="5"/>
  <c r="FE211" i="5"/>
  <c r="FN211" i="5"/>
  <c r="FW211" i="5"/>
  <c r="GF211" i="5"/>
  <c r="GO211" i="5"/>
  <c r="GX211" i="5"/>
  <c r="HG211" i="5"/>
  <c r="HP211" i="5"/>
  <c r="HY211" i="5"/>
  <c r="IH211" i="5"/>
  <c r="IQ211" i="5"/>
  <c r="IZ211" i="5"/>
  <c r="JI211" i="5"/>
  <c r="JR211" i="5"/>
  <c r="KA211" i="5"/>
  <c r="KJ211" i="5"/>
  <c r="KS211" i="5"/>
  <c r="LB211" i="5"/>
  <c r="LK211" i="5"/>
  <c r="LT211" i="5"/>
  <c r="MC211" i="5"/>
  <c r="ML211" i="5"/>
  <c r="MU211" i="5"/>
  <c r="ND211" i="5"/>
  <c r="NM211" i="5"/>
  <c r="NV211" i="5"/>
  <c r="OE211" i="5"/>
  <c r="ON211" i="5"/>
  <c r="OW211" i="5"/>
  <c r="PF211" i="5"/>
  <c r="BJ212" i="5"/>
  <c r="BS212" i="5"/>
  <c r="CB212" i="5"/>
  <c r="CK212" i="5"/>
  <c r="CT212" i="5"/>
  <c r="DC212" i="5"/>
  <c r="DL212" i="5"/>
  <c r="DU212" i="5"/>
  <c r="ED212" i="5"/>
  <c r="EM212" i="5"/>
  <c r="EV212" i="5"/>
  <c r="FE212" i="5"/>
  <c r="FN212" i="5"/>
  <c r="FW212" i="5"/>
  <c r="GF212" i="5"/>
  <c r="GO212" i="5"/>
  <c r="GX212" i="5"/>
  <c r="HG212" i="5"/>
  <c r="HP212" i="5"/>
  <c r="HY212" i="5"/>
  <c r="IH212" i="5"/>
  <c r="IQ212" i="5"/>
  <c r="IZ212" i="5"/>
  <c r="JI212" i="5"/>
  <c r="JR212" i="5"/>
  <c r="KA212" i="5"/>
  <c r="KJ212" i="5"/>
  <c r="KS212" i="5"/>
  <c r="LB212" i="5"/>
  <c r="LK212" i="5"/>
  <c r="LT212" i="5"/>
  <c r="MC212" i="5"/>
  <c r="ML212" i="5"/>
  <c r="MU212" i="5"/>
  <c r="ND212" i="5"/>
  <c r="NM212" i="5"/>
  <c r="NV212" i="5"/>
  <c r="OE212" i="5"/>
  <c r="ON212" i="5"/>
  <c r="OW212" i="5"/>
  <c r="PF212" i="5"/>
  <c r="BJ213" i="5"/>
  <c r="BS213" i="5"/>
  <c r="CB213" i="5"/>
  <c r="CK213" i="5"/>
  <c r="CT213" i="5"/>
  <c r="DC213" i="5"/>
  <c r="DL213" i="5"/>
  <c r="DU213" i="5"/>
  <c r="ED213" i="5"/>
  <c r="EM213" i="5"/>
  <c r="EV213" i="5"/>
  <c r="FE213" i="5"/>
  <c r="FN213" i="5"/>
  <c r="FW213" i="5"/>
  <c r="GF213" i="5"/>
  <c r="GO213" i="5"/>
  <c r="GX213" i="5"/>
  <c r="HG213" i="5"/>
  <c r="HP213" i="5"/>
  <c r="HY213" i="5"/>
  <c r="IH213" i="5"/>
  <c r="IQ213" i="5"/>
  <c r="IZ213" i="5"/>
  <c r="JI213" i="5"/>
  <c r="JR213" i="5"/>
  <c r="KA213" i="5"/>
  <c r="KJ213" i="5"/>
  <c r="KS213" i="5"/>
  <c r="LB213" i="5"/>
  <c r="LK213" i="5"/>
  <c r="LT213" i="5"/>
  <c r="MC213" i="5"/>
  <c r="ML213" i="5"/>
  <c r="MU213" i="5"/>
  <c r="ND213" i="5"/>
  <c r="NM213" i="5"/>
  <c r="NV213" i="5"/>
  <c r="OE213" i="5"/>
  <c r="ON213" i="5"/>
  <c r="OW213" i="5"/>
  <c r="PF213" i="5"/>
  <c r="B216" i="5"/>
  <c r="K216" i="5" s="1"/>
  <c r="T216" i="5" s="1"/>
  <c r="AC216" i="5" s="1"/>
  <c r="AL216" i="5" s="1"/>
  <c r="AU216" i="5" s="1"/>
  <c r="BD216" i="5" s="1"/>
  <c r="BM216" i="5" s="1"/>
  <c r="BV216" i="5" s="1"/>
  <c r="CE216" i="5" s="1"/>
  <c r="CN216" i="5" s="1"/>
  <c r="CW216" i="5" s="1"/>
  <c r="DF216" i="5" s="1"/>
  <c r="DO216" i="5" s="1"/>
  <c r="DX216" i="5" s="1"/>
  <c r="EG216" i="5" s="1"/>
  <c r="EP216" i="5" s="1"/>
  <c r="EY216" i="5" s="1"/>
  <c r="FH216" i="5" s="1"/>
  <c r="FQ216" i="5" s="1"/>
  <c r="FZ216" i="5" s="1"/>
  <c r="GI216" i="5" s="1"/>
  <c r="GR216" i="5" s="1"/>
  <c r="HA216" i="5" s="1"/>
  <c r="HJ216" i="5" s="1"/>
  <c r="HS216" i="5" s="1"/>
  <c r="IB216" i="5" s="1"/>
  <c r="IK216" i="5" s="1"/>
  <c r="IT216" i="5" s="1"/>
  <c r="JC216" i="5" s="1"/>
  <c r="JL216" i="5" s="1"/>
  <c r="JU216" i="5" s="1"/>
  <c r="KD216" i="5" s="1"/>
  <c r="KM216" i="5" s="1"/>
  <c r="KV216" i="5" s="1"/>
  <c r="LE216" i="5" s="1"/>
  <c r="LN216" i="5" s="1"/>
  <c r="LW216" i="5" s="1"/>
  <c r="MF216" i="5" s="1"/>
  <c r="MO216" i="5" s="1"/>
  <c r="MX216" i="5" s="1"/>
  <c r="NG216" i="5" s="1"/>
  <c r="NP216" i="5" s="1"/>
  <c r="NY216" i="5" s="1"/>
  <c r="OH216" i="5" s="1"/>
  <c r="OQ216" i="5" s="1"/>
  <c r="OZ216" i="5" s="1"/>
  <c r="B218" i="5"/>
  <c r="K218" i="5" s="1"/>
  <c r="T218" i="5" s="1"/>
  <c r="AC218" i="5" s="1"/>
  <c r="AL218" i="5" s="1"/>
  <c r="AU218" i="5" s="1"/>
  <c r="BD218" i="5" s="1"/>
  <c r="BM218" i="5" s="1"/>
  <c r="BV218" i="5" s="1"/>
  <c r="CE218" i="5" s="1"/>
  <c r="CN218" i="5" s="1"/>
  <c r="CW218" i="5" s="1"/>
  <c r="DF218" i="5" s="1"/>
  <c r="DO218" i="5" s="1"/>
  <c r="DX218" i="5" s="1"/>
  <c r="EG218" i="5" s="1"/>
  <c r="EP218" i="5" s="1"/>
  <c r="EY218" i="5" s="1"/>
  <c r="FH218" i="5" s="1"/>
  <c r="FQ218" i="5" s="1"/>
  <c r="FZ218" i="5" s="1"/>
  <c r="GI218" i="5" s="1"/>
  <c r="GR218" i="5" s="1"/>
  <c r="HA218" i="5" s="1"/>
  <c r="HJ218" i="5" s="1"/>
  <c r="HS218" i="5" s="1"/>
  <c r="IB218" i="5" s="1"/>
  <c r="IK218" i="5" s="1"/>
  <c r="IT218" i="5" s="1"/>
  <c r="JC218" i="5" s="1"/>
  <c r="JL218" i="5" s="1"/>
  <c r="JU218" i="5" s="1"/>
  <c r="KD218" i="5" s="1"/>
  <c r="KM218" i="5" s="1"/>
  <c r="KV218" i="5" s="1"/>
  <c r="LE218" i="5" s="1"/>
  <c r="LN218" i="5" s="1"/>
  <c r="LW218" i="5" s="1"/>
  <c r="MF218" i="5" s="1"/>
  <c r="MO218" i="5" s="1"/>
  <c r="MX218" i="5" s="1"/>
  <c r="NG218" i="5" s="1"/>
  <c r="NP218" i="5" s="1"/>
  <c r="NY218" i="5" s="1"/>
  <c r="OH218" i="5" s="1"/>
  <c r="OQ218" i="5" s="1"/>
  <c r="OZ218" i="5" s="1"/>
  <c r="A219" i="5"/>
  <c r="J219" i="5" s="1"/>
  <c r="S219" i="5" s="1"/>
  <c r="AB219" i="5" s="1"/>
  <c r="AK219" i="5" s="1"/>
  <c r="AT219" i="5" s="1"/>
  <c r="BC219" i="5" s="1"/>
  <c r="BL219" i="5" s="1"/>
  <c r="BU219" i="5" s="1"/>
  <c r="CD219" i="5" s="1"/>
  <c r="CM219" i="5" s="1"/>
  <c r="CV219" i="5" s="1"/>
  <c r="DE219" i="5" s="1"/>
  <c r="DN219" i="5" s="1"/>
  <c r="DW219" i="5" s="1"/>
  <c r="EF219" i="5" s="1"/>
  <c r="EO219" i="5" s="1"/>
  <c r="EX219" i="5" s="1"/>
  <c r="FG219" i="5" s="1"/>
  <c r="FP219" i="5" s="1"/>
  <c r="FY219" i="5" s="1"/>
  <c r="GH219" i="5" s="1"/>
  <c r="GQ219" i="5" s="1"/>
  <c r="GZ219" i="5" s="1"/>
  <c r="HI219" i="5" s="1"/>
  <c r="HR219" i="5" s="1"/>
  <c r="IA219" i="5" s="1"/>
  <c r="IJ219" i="5" s="1"/>
  <c r="IS219" i="5" s="1"/>
  <c r="JB219" i="5" s="1"/>
  <c r="JK219" i="5" s="1"/>
  <c r="JT219" i="5" s="1"/>
  <c r="KC219" i="5" s="1"/>
  <c r="KL219" i="5" s="1"/>
  <c r="KU219" i="5" s="1"/>
  <c r="LD219" i="5" s="1"/>
  <c r="LM219" i="5" s="1"/>
  <c r="LV219" i="5" s="1"/>
  <c r="ME219" i="5" s="1"/>
  <c r="MN219" i="5" s="1"/>
  <c r="MW219" i="5" s="1"/>
  <c r="NF219" i="5" s="1"/>
  <c r="NO219" i="5" s="1"/>
  <c r="NX219" i="5" s="1"/>
  <c r="OG219" i="5" s="1"/>
  <c r="OP219" i="5" s="1"/>
  <c r="OY219" i="5" s="1"/>
  <c r="H219" i="5"/>
  <c r="Q219" i="5" s="1"/>
  <c r="Z219" i="5" s="1"/>
  <c r="AI219" i="5" s="1"/>
  <c r="AR219" i="5" s="1"/>
  <c r="BA219" i="5" s="1"/>
  <c r="BJ219" i="5" s="1"/>
  <c r="BS219" i="5" s="1"/>
  <c r="CB219" i="5" s="1"/>
  <c r="CK219" i="5" s="1"/>
  <c r="CT219" i="5" s="1"/>
  <c r="DC219" i="5" s="1"/>
  <c r="DL219" i="5" s="1"/>
  <c r="DU219" i="5" s="1"/>
  <c r="ED219" i="5" s="1"/>
  <c r="EM219" i="5" s="1"/>
  <c r="EV219" i="5" s="1"/>
  <c r="FE219" i="5" s="1"/>
  <c r="FN219" i="5" s="1"/>
  <c r="FW219" i="5" s="1"/>
  <c r="GF219" i="5" s="1"/>
  <c r="GO219" i="5" s="1"/>
  <c r="GX219" i="5" s="1"/>
  <c r="HG219" i="5" s="1"/>
  <c r="HP219" i="5" s="1"/>
  <c r="HY219" i="5" s="1"/>
  <c r="IH219" i="5" s="1"/>
  <c r="IQ219" i="5" s="1"/>
  <c r="IZ219" i="5" s="1"/>
  <c r="JI219" i="5" s="1"/>
  <c r="JR219" i="5" s="1"/>
  <c r="KA219" i="5" s="1"/>
  <c r="KJ219" i="5" s="1"/>
  <c r="KS219" i="5" s="1"/>
  <c r="LB219" i="5" s="1"/>
  <c r="LK219" i="5" s="1"/>
  <c r="LT219" i="5" s="1"/>
  <c r="MC219" i="5" s="1"/>
  <c r="ML219" i="5" s="1"/>
  <c r="MU219" i="5" s="1"/>
  <c r="ND219" i="5" s="1"/>
  <c r="NM219" i="5" s="1"/>
  <c r="NV219" i="5" s="1"/>
  <c r="OE219" i="5" s="1"/>
  <c r="ON219" i="5" s="1"/>
  <c r="OW219" i="5" s="1"/>
  <c r="PF219" i="5" s="1"/>
  <c r="B245" i="5"/>
  <c r="K245" i="5" s="1"/>
  <c r="T245" i="5" s="1"/>
  <c r="AC245" i="5" s="1"/>
  <c r="AL245" i="5" s="1"/>
  <c r="AU245" i="5" s="1"/>
  <c r="BD245" i="5" s="1"/>
  <c r="BM245" i="5" s="1"/>
  <c r="BV245" i="5" s="1"/>
  <c r="CE245" i="5" s="1"/>
  <c r="CN245" i="5" s="1"/>
  <c r="CW245" i="5" s="1"/>
  <c r="DF245" i="5" s="1"/>
  <c r="DO245" i="5" s="1"/>
  <c r="DX245" i="5" s="1"/>
  <c r="EG245" i="5" s="1"/>
  <c r="EP245" i="5" s="1"/>
  <c r="EY245" i="5" s="1"/>
  <c r="FH245" i="5" s="1"/>
  <c r="FQ245" i="5" s="1"/>
  <c r="FZ245" i="5" s="1"/>
  <c r="GI245" i="5" s="1"/>
  <c r="GR245" i="5" s="1"/>
  <c r="HA245" i="5" s="1"/>
  <c r="HJ245" i="5" s="1"/>
  <c r="HS245" i="5" s="1"/>
  <c r="IB245" i="5" s="1"/>
  <c r="IK245" i="5" s="1"/>
  <c r="IT245" i="5" s="1"/>
  <c r="JC245" i="5" s="1"/>
  <c r="JL245" i="5" s="1"/>
  <c r="JU245" i="5" s="1"/>
  <c r="KD245" i="5" s="1"/>
  <c r="KM245" i="5" s="1"/>
  <c r="KV245" i="5" s="1"/>
  <c r="LE245" i="5" s="1"/>
  <c r="LN245" i="5" s="1"/>
  <c r="LW245" i="5" s="1"/>
  <c r="MF245" i="5" s="1"/>
  <c r="MO245" i="5" s="1"/>
  <c r="MX245" i="5" s="1"/>
  <c r="NG245" i="5" s="1"/>
  <c r="NP245" i="5" s="1"/>
  <c r="NY245" i="5" s="1"/>
  <c r="OH245" i="5" s="1"/>
  <c r="OQ245" i="5" s="1"/>
  <c r="OZ245" i="5" s="1"/>
  <c r="B247" i="5"/>
  <c r="K247" i="5" s="1"/>
  <c r="T247" i="5" s="1"/>
  <c r="AC247" i="5" s="1"/>
  <c r="AL247" i="5" s="1"/>
  <c r="AU247" i="5" s="1"/>
  <c r="BD247" i="5" s="1"/>
  <c r="BM247" i="5" s="1"/>
  <c r="BV247" i="5" s="1"/>
  <c r="CE247" i="5" s="1"/>
  <c r="CN247" i="5" s="1"/>
  <c r="CW247" i="5" s="1"/>
  <c r="DF247" i="5" s="1"/>
  <c r="DO247" i="5" s="1"/>
  <c r="DX247" i="5" s="1"/>
  <c r="EG247" i="5" s="1"/>
  <c r="EP247" i="5" s="1"/>
  <c r="EY247" i="5" s="1"/>
  <c r="FH247" i="5" s="1"/>
  <c r="FQ247" i="5" s="1"/>
  <c r="FZ247" i="5" s="1"/>
  <c r="GI247" i="5" s="1"/>
  <c r="GR247" i="5" s="1"/>
  <c r="HA247" i="5" s="1"/>
  <c r="HJ247" i="5" s="1"/>
  <c r="HS247" i="5" s="1"/>
  <c r="IB247" i="5" s="1"/>
  <c r="IK247" i="5" s="1"/>
  <c r="IT247" i="5" s="1"/>
  <c r="JC247" i="5" s="1"/>
  <c r="JL247" i="5" s="1"/>
  <c r="JU247" i="5" s="1"/>
  <c r="KD247" i="5" s="1"/>
  <c r="KM247" i="5" s="1"/>
  <c r="KV247" i="5" s="1"/>
  <c r="LE247" i="5" s="1"/>
  <c r="LN247" i="5" s="1"/>
  <c r="LW247" i="5" s="1"/>
  <c r="MF247" i="5" s="1"/>
  <c r="MO247" i="5" s="1"/>
  <c r="MX247" i="5" s="1"/>
  <c r="NG247" i="5" s="1"/>
  <c r="NP247" i="5" s="1"/>
  <c r="NY247" i="5" s="1"/>
  <c r="OH247" i="5" s="1"/>
  <c r="OQ247" i="5" s="1"/>
  <c r="OZ247" i="5" s="1"/>
  <c r="A248" i="5"/>
  <c r="J248" i="5" s="1"/>
  <c r="S248" i="5" s="1"/>
  <c r="AB248" i="5" s="1"/>
  <c r="AK248" i="5" s="1"/>
  <c r="AT248" i="5" s="1"/>
  <c r="BC248" i="5" s="1"/>
  <c r="BL248" i="5" s="1"/>
  <c r="BU248" i="5" s="1"/>
  <c r="CD248" i="5" s="1"/>
  <c r="CM248" i="5" s="1"/>
  <c r="CV248" i="5" s="1"/>
  <c r="DE248" i="5" s="1"/>
  <c r="DN248" i="5" s="1"/>
  <c r="DW248" i="5" s="1"/>
  <c r="EF248" i="5" s="1"/>
  <c r="EO248" i="5" s="1"/>
  <c r="EX248" i="5" s="1"/>
  <c r="FG248" i="5" s="1"/>
  <c r="FP248" i="5" s="1"/>
  <c r="FY248" i="5" s="1"/>
  <c r="GH248" i="5" s="1"/>
  <c r="GQ248" i="5" s="1"/>
  <c r="GZ248" i="5" s="1"/>
  <c r="HI248" i="5" s="1"/>
  <c r="HR248" i="5" s="1"/>
  <c r="IA248" i="5" s="1"/>
  <c r="IJ248" i="5" s="1"/>
  <c r="IS248" i="5" s="1"/>
  <c r="JB248" i="5" s="1"/>
  <c r="JK248" i="5" s="1"/>
  <c r="JT248" i="5" s="1"/>
  <c r="KC248" i="5" s="1"/>
  <c r="KL248" i="5" s="1"/>
  <c r="KU248" i="5" s="1"/>
  <c r="LD248" i="5" s="1"/>
  <c r="LM248" i="5" s="1"/>
  <c r="LV248" i="5" s="1"/>
  <c r="ME248" i="5" s="1"/>
  <c r="MN248" i="5" s="1"/>
  <c r="MW248" i="5" s="1"/>
  <c r="NF248" i="5" s="1"/>
  <c r="NO248" i="5" s="1"/>
  <c r="NX248" i="5" s="1"/>
  <c r="OG248" i="5" s="1"/>
  <c r="OP248" i="5" s="1"/>
  <c r="OY248" i="5" s="1"/>
  <c r="H248" i="5"/>
  <c r="Q248" i="5" s="1"/>
  <c r="Z248" i="5" s="1"/>
  <c r="AI248" i="5" s="1"/>
  <c r="AR248" i="5" s="1"/>
  <c r="BA248" i="5" s="1"/>
  <c r="BJ248" i="5" s="1"/>
  <c r="BS248" i="5" s="1"/>
  <c r="CB248" i="5" s="1"/>
  <c r="CK248" i="5" s="1"/>
  <c r="CT248" i="5" s="1"/>
  <c r="DC248" i="5" s="1"/>
  <c r="DL248" i="5" s="1"/>
  <c r="DU248" i="5" s="1"/>
  <c r="ED248" i="5" s="1"/>
  <c r="EM248" i="5" s="1"/>
  <c r="EV248" i="5" s="1"/>
  <c r="FE248" i="5" s="1"/>
  <c r="FN248" i="5" s="1"/>
  <c r="FW248" i="5" s="1"/>
  <c r="GF248" i="5" s="1"/>
  <c r="GO248" i="5" s="1"/>
  <c r="GX248" i="5" s="1"/>
  <c r="HG248" i="5" s="1"/>
  <c r="HP248" i="5" s="1"/>
  <c r="HY248" i="5" s="1"/>
  <c r="IH248" i="5" s="1"/>
  <c r="IQ248" i="5" s="1"/>
  <c r="IZ248" i="5" s="1"/>
  <c r="JI248" i="5" s="1"/>
  <c r="JR248" i="5" s="1"/>
  <c r="KA248" i="5" s="1"/>
  <c r="KJ248" i="5" s="1"/>
  <c r="KS248" i="5" s="1"/>
  <c r="LB248" i="5" s="1"/>
  <c r="LK248" i="5" s="1"/>
  <c r="LT248" i="5" s="1"/>
  <c r="MC248" i="5" s="1"/>
  <c r="ML248" i="5" s="1"/>
  <c r="MU248" i="5" s="1"/>
  <c r="ND248" i="5" s="1"/>
  <c r="NM248" i="5" s="1"/>
  <c r="NV248" i="5" s="1"/>
  <c r="OE248" i="5" s="1"/>
  <c r="ON248" i="5" s="1"/>
  <c r="OW248" i="5" s="1"/>
  <c r="PF248" i="5" s="1"/>
  <c r="BJ254" i="5"/>
  <c r="BS254" i="5"/>
  <c r="CB254" i="5"/>
  <c r="CK254" i="5"/>
  <c r="CT254" i="5"/>
  <c r="DC254" i="5"/>
  <c r="DL254" i="5"/>
  <c r="DU254" i="5"/>
  <c r="ED254" i="5"/>
  <c r="EM254" i="5"/>
  <c r="EV254" i="5"/>
  <c r="FE254" i="5"/>
  <c r="FN254" i="5"/>
  <c r="FW254" i="5"/>
  <c r="GF254" i="5"/>
  <c r="GO254" i="5"/>
  <c r="GX254" i="5"/>
  <c r="HG254" i="5"/>
  <c r="HP254" i="5"/>
  <c r="HY254" i="5"/>
  <c r="IH254" i="5"/>
  <c r="IQ254" i="5"/>
  <c r="IZ254" i="5"/>
  <c r="JI254" i="5"/>
  <c r="JR254" i="5"/>
  <c r="KA254" i="5"/>
  <c r="KJ254" i="5"/>
  <c r="KS254" i="5"/>
  <c r="LB254" i="5"/>
  <c r="LK254" i="5"/>
  <c r="LT254" i="5"/>
  <c r="MC254" i="5"/>
  <c r="ML254" i="5"/>
  <c r="MU254" i="5"/>
  <c r="ND254" i="5"/>
  <c r="NM254" i="5"/>
  <c r="NV254" i="5"/>
  <c r="OE254" i="5"/>
  <c r="ON254" i="5"/>
  <c r="OW254" i="5"/>
  <c r="PF254" i="5"/>
  <c r="BJ255" i="5"/>
  <c r="BS255" i="5"/>
  <c r="CB255" i="5"/>
  <c r="CK255" i="5"/>
  <c r="CT255" i="5"/>
  <c r="DC255" i="5"/>
  <c r="DL255" i="5"/>
  <c r="DU255" i="5"/>
  <c r="ED255" i="5"/>
  <c r="EM255" i="5"/>
  <c r="EV255" i="5"/>
  <c r="FE255" i="5"/>
  <c r="FN255" i="5"/>
  <c r="FW255" i="5"/>
  <c r="GF255" i="5"/>
  <c r="GO255" i="5"/>
  <c r="GX255" i="5"/>
  <c r="HG255" i="5"/>
  <c r="HP255" i="5"/>
  <c r="HY255" i="5"/>
  <c r="IH255" i="5"/>
  <c r="IQ255" i="5"/>
  <c r="IZ255" i="5"/>
  <c r="JI255" i="5"/>
  <c r="JR255" i="5"/>
  <c r="KA255" i="5"/>
  <c r="KJ255" i="5"/>
  <c r="KS255" i="5"/>
  <c r="LB255" i="5"/>
  <c r="LK255" i="5"/>
  <c r="LT255" i="5"/>
  <c r="MC255" i="5"/>
  <c r="ML255" i="5"/>
  <c r="MU255" i="5"/>
  <c r="ND255" i="5"/>
  <c r="NM255" i="5"/>
  <c r="NV255" i="5"/>
  <c r="OE255" i="5"/>
  <c r="ON255" i="5"/>
  <c r="OW255" i="5"/>
  <c r="PF255" i="5"/>
  <c r="BJ256" i="5"/>
  <c r="BS256" i="5"/>
  <c r="CB256" i="5"/>
  <c r="CK256" i="5"/>
  <c r="CT256" i="5"/>
  <c r="DC256" i="5"/>
  <c r="DL256" i="5"/>
  <c r="DU256" i="5"/>
  <c r="ED256" i="5"/>
  <c r="EM256" i="5"/>
  <c r="EV256" i="5"/>
  <c r="FE256" i="5"/>
  <c r="FN256" i="5"/>
  <c r="FW256" i="5"/>
  <c r="GF256" i="5"/>
  <c r="GO256" i="5"/>
  <c r="GX256" i="5"/>
  <c r="HG256" i="5"/>
  <c r="HP256" i="5"/>
  <c r="HY256" i="5"/>
  <c r="IH256" i="5"/>
  <c r="IQ256" i="5"/>
  <c r="IZ256" i="5"/>
  <c r="JI256" i="5"/>
  <c r="JR256" i="5"/>
  <c r="KA256" i="5"/>
  <c r="KJ256" i="5"/>
  <c r="KS256" i="5"/>
  <c r="LB256" i="5"/>
  <c r="LK256" i="5"/>
  <c r="LT256" i="5"/>
  <c r="MC256" i="5"/>
  <c r="ML256" i="5"/>
  <c r="MU256" i="5"/>
  <c r="ND256" i="5"/>
  <c r="NM256" i="5"/>
  <c r="NV256" i="5"/>
  <c r="OE256" i="5"/>
  <c r="ON256" i="5"/>
  <c r="OW256" i="5"/>
  <c r="PF256" i="5"/>
  <c r="BJ257" i="5"/>
  <c r="BS257" i="5"/>
  <c r="CB257" i="5"/>
  <c r="CK257" i="5"/>
  <c r="CT257" i="5"/>
  <c r="DC257" i="5"/>
  <c r="DL257" i="5"/>
  <c r="DU257" i="5"/>
  <c r="ED257" i="5"/>
  <c r="EM257" i="5"/>
  <c r="EV257" i="5"/>
  <c r="FE257" i="5"/>
  <c r="FN257" i="5"/>
  <c r="FW257" i="5"/>
  <c r="GF257" i="5"/>
  <c r="GO257" i="5"/>
  <c r="GX257" i="5"/>
  <c r="HG257" i="5"/>
  <c r="HP257" i="5"/>
  <c r="HY257" i="5"/>
  <c r="IH257" i="5"/>
  <c r="IQ257" i="5"/>
  <c r="IZ257" i="5"/>
  <c r="JI257" i="5"/>
  <c r="JR257" i="5"/>
  <c r="KA257" i="5"/>
  <c r="KJ257" i="5"/>
  <c r="KS257" i="5"/>
  <c r="LB257" i="5"/>
  <c r="LK257" i="5"/>
  <c r="LT257" i="5"/>
  <c r="MC257" i="5"/>
  <c r="ML257" i="5"/>
  <c r="MU257" i="5"/>
  <c r="ND257" i="5"/>
  <c r="NM257" i="5"/>
  <c r="NV257" i="5"/>
  <c r="OE257" i="5"/>
  <c r="ON257" i="5"/>
  <c r="OW257" i="5"/>
  <c r="PF257" i="5"/>
  <c r="B262" i="5"/>
  <c r="K262" i="5" s="1"/>
  <c r="T262" i="5" s="1"/>
  <c r="AC262" i="5" s="1"/>
  <c r="AL262" i="5" s="1"/>
  <c r="AU262" i="5" s="1"/>
  <c r="BD262" i="5" s="1"/>
  <c r="BM262" i="5" s="1"/>
  <c r="BV262" i="5" s="1"/>
  <c r="CE262" i="5" s="1"/>
  <c r="CN262" i="5" s="1"/>
  <c r="CW262" i="5" s="1"/>
  <c r="DF262" i="5" s="1"/>
  <c r="DO262" i="5" s="1"/>
  <c r="DX262" i="5" s="1"/>
  <c r="EG262" i="5" s="1"/>
  <c r="EP262" i="5" s="1"/>
  <c r="EY262" i="5" s="1"/>
  <c r="FH262" i="5" s="1"/>
  <c r="FQ262" i="5" s="1"/>
  <c r="FZ262" i="5" s="1"/>
  <c r="GI262" i="5" s="1"/>
  <c r="GR262" i="5" s="1"/>
  <c r="HA262" i="5" s="1"/>
  <c r="HJ262" i="5" s="1"/>
  <c r="HS262" i="5" s="1"/>
  <c r="IB262" i="5" s="1"/>
  <c r="IK262" i="5" s="1"/>
  <c r="IT262" i="5" s="1"/>
  <c r="JC262" i="5" s="1"/>
  <c r="JL262" i="5" s="1"/>
  <c r="JU262" i="5" s="1"/>
  <c r="KD262" i="5" s="1"/>
  <c r="KM262" i="5" s="1"/>
  <c r="KV262" i="5" s="1"/>
  <c r="LE262" i="5" s="1"/>
  <c r="LN262" i="5" s="1"/>
  <c r="LW262" i="5" s="1"/>
  <c r="MF262" i="5" s="1"/>
  <c r="MO262" i="5" s="1"/>
  <c r="MX262" i="5" s="1"/>
  <c r="NG262" i="5" s="1"/>
  <c r="NP262" i="5" s="1"/>
  <c r="NY262" i="5" s="1"/>
  <c r="OH262" i="5" s="1"/>
  <c r="OQ262" i="5" s="1"/>
  <c r="OZ262" i="5" s="1"/>
  <c r="A263" i="5"/>
  <c r="J263" i="5" s="1"/>
  <c r="S263" i="5" s="1"/>
  <c r="AB263" i="5" s="1"/>
  <c r="AK263" i="5" s="1"/>
  <c r="AT263" i="5" s="1"/>
  <c r="BC263" i="5" s="1"/>
  <c r="BL263" i="5" s="1"/>
  <c r="BU263" i="5" s="1"/>
  <c r="CD263" i="5" s="1"/>
  <c r="CM263" i="5" s="1"/>
  <c r="CV263" i="5" s="1"/>
  <c r="DE263" i="5" s="1"/>
  <c r="DN263" i="5" s="1"/>
  <c r="DW263" i="5" s="1"/>
  <c r="EF263" i="5" s="1"/>
  <c r="EO263" i="5" s="1"/>
  <c r="EX263" i="5" s="1"/>
  <c r="FG263" i="5" s="1"/>
  <c r="FP263" i="5" s="1"/>
  <c r="FY263" i="5" s="1"/>
  <c r="GH263" i="5" s="1"/>
  <c r="GQ263" i="5" s="1"/>
  <c r="GZ263" i="5" s="1"/>
  <c r="HI263" i="5" s="1"/>
  <c r="HR263" i="5" s="1"/>
  <c r="IA263" i="5" s="1"/>
  <c r="IJ263" i="5" s="1"/>
  <c r="IS263" i="5" s="1"/>
  <c r="JB263" i="5" s="1"/>
  <c r="JK263" i="5" s="1"/>
  <c r="JT263" i="5" s="1"/>
  <c r="KC263" i="5" s="1"/>
  <c r="KL263" i="5" s="1"/>
  <c r="KU263" i="5" s="1"/>
  <c r="LD263" i="5" s="1"/>
  <c r="LM263" i="5" s="1"/>
  <c r="LV263" i="5" s="1"/>
  <c r="ME263" i="5" s="1"/>
  <c r="MN263" i="5" s="1"/>
  <c r="MW263" i="5" s="1"/>
  <c r="NF263" i="5" s="1"/>
  <c r="NO263" i="5" s="1"/>
  <c r="NX263" i="5" s="1"/>
  <c r="OG263" i="5" s="1"/>
  <c r="OP263" i="5" s="1"/>
  <c r="OY263" i="5" s="1"/>
  <c r="H263" i="5"/>
  <c r="Q263" i="5" s="1"/>
  <c r="Z263" i="5" s="1"/>
  <c r="AI263" i="5" s="1"/>
  <c r="AR263" i="5" s="1"/>
  <c r="BA263" i="5" s="1"/>
  <c r="BJ263" i="5" s="1"/>
  <c r="BS263" i="5" s="1"/>
  <c r="CB263" i="5" s="1"/>
  <c r="CK263" i="5" s="1"/>
  <c r="CT263" i="5" s="1"/>
  <c r="DC263" i="5" s="1"/>
  <c r="DL263" i="5" s="1"/>
  <c r="DU263" i="5" s="1"/>
  <c r="ED263" i="5" s="1"/>
  <c r="EM263" i="5" s="1"/>
  <c r="EV263" i="5" s="1"/>
  <c r="FE263" i="5" s="1"/>
  <c r="FN263" i="5" s="1"/>
  <c r="FW263" i="5" s="1"/>
  <c r="GF263" i="5" s="1"/>
  <c r="GO263" i="5" s="1"/>
  <c r="GX263" i="5" s="1"/>
  <c r="HG263" i="5" s="1"/>
  <c r="HP263" i="5" s="1"/>
  <c r="HY263" i="5" s="1"/>
  <c r="IH263" i="5" s="1"/>
  <c r="IQ263" i="5" s="1"/>
  <c r="IZ263" i="5" s="1"/>
  <c r="JI263" i="5" s="1"/>
  <c r="JR263" i="5" s="1"/>
  <c r="KA263" i="5" s="1"/>
  <c r="KJ263" i="5" s="1"/>
  <c r="KS263" i="5" s="1"/>
  <c r="LB263" i="5" s="1"/>
  <c r="PF272" i="5"/>
  <c r="B277" i="5"/>
  <c r="K277" i="5" s="1"/>
  <c r="T277" i="5" s="1"/>
  <c r="AC277" i="5" s="1"/>
  <c r="AL277" i="5" s="1"/>
  <c r="AU277" i="5" s="1"/>
  <c r="BD277" i="5" s="1"/>
  <c r="BM277" i="5" s="1"/>
  <c r="BV277" i="5" s="1"/>
  <c r="CE277" i="5" s="1"/>
  <c r="CN277" i="5" s="1"/>
  <c r="CW277" i="5" s="1"/>
  <c r="DF277" i="5" s="1"/>
  <c r="DO277" i="5" s="1"/>
  <c r="DX277" i="5" s="1"/>
  <c r="EG277" i="5" s="1"/>
  <c r="EP277" i="5" s="1"/>
  <c r="EY277" i="5" s="1"/>
  <c r="FH277" i="5" s="1"/>
  <c r="FQ277" i="5" s="1"/>
  <c r="FZ277" i="5" s="1"/>
  <c r="GI277" i="5" s="1"/>
  <c r="GR277" i="5" s="1"/>
  <c r="HA277" i="5" s="1"/>
  <c r="HJ277" i="5" s="1"/>
  <c r="HS277" i="5" s="1"/>
  <c r="IB277" i="5" s="1"/>
  <c r="IK277" i="5" s="1"/>
  <c r="IT277" i="5" s="1"/>
  <c r="JC277" i="5" s="1"/>
  <c r="JL277" i="5" s="1"/>
  <c r="JU277" i="5" s="1"/>
  <c r="KD277" i="5" s="1"/>
  <c r="KM277" i="5" s="1"/>
  <c r="KV277" i="5" s="1"/>
  <c r="LE277" i="5" s="1"/>
  <c r="LN277" i="5" s="1"/>
  <c r="LW277" i="5" s="1"/>
  <c r="MF277" i="5" s="1"/>
  <c r="MO277" i="5" s="1"/>
  <c r="MX277" i="5" s="1"/>
  <c r="NG277" i="5" s="1"/>
  <c r="NP277" i="5" s="1"/>
  <c r="NY277" i="5" s="1"/>
  <c r="OH277" i="5" s="1"/>
  <c r="OQ277" i="5" s="1"/>
  <c r="OZ277" i="5" s="1"/>
  <c r="A278" i="5"/>
  <c r="J278" i="5" s="1"/>
  <c r="S278" i="5" s="1"/>
  <c r="AB278" i="5" s="1"/>
  <c r="AK278" i="5" s="1"/>
  <c r="AT278" i="5" s="1"/>
  <c r="BC278" i="5" s="1"/>
  <c r="BL278" i="5" s="1"/>
  <c r="BU278" i="5" s="1"/>
  <c r="CD278" i="5" s="1"/>
  <c r="CM278" i="5" s="1"/>
  <c r="CV278" i="5" s="1"/>
  <c r="DE278" i="5" s="1"/>
  <c r="DN278" i="5" s="1"/>
  <c r="DW278" i="5" s="1"/>
  <c r="EF278" i="5" s="1"/>
  <c r="EO278" i="5" s="1"/>
  <c r="EX278" i="5" s="1"/>
  <c r="FG278" i="5" s="1"/>
  <c r="FP278" i="5" s="1"/>
  <c r="FY278" i="5" s="1"/>
  <c r="GH278" i="5" s="1"/>
  <c r="GQ278" i="5" s="1"/>
  <c r="GZ278" i="5" s="1"/>
  <c r="HI278" i="5" s="1"/>
  <c r="HR278" i="5" s="1"/>
  <c r="IA278" i="5" s="1"/>
  <c r="IJ278" i="5" s="1"/>
  <c r="IS278" i="5" s="1"/>
  <c r="JB278" i="5" s="1"/>
  <c r="JK278" i="5" s="1"/>
  <c r="JT278" i="5" s="1"/>
  <c r="KC278" i="5" s="1"/>
  <c r="KL278" i="5" s="1"/>
  <c r="KU278" i="5" s="1"/>
  <c r="LD278" i="5" s="1"/>
  <c r="LM278" i="5" s="1"/>
  <c r="LV278" i="5" s="1"/>
  <c r="ME278" i="5" s="1"/>
  <c r="MN278" i="5" s="1"/>
  <c r="MW278" i="5" s="1"/>
  <c r="NF278" i="5" s="1"/>
  <c r="NO278" i="5" s="1"/>
  <c r="NX278" i="5" s="1"/>
  <c r="OG278" i="5" s="1"/>
  <c r="OP278" i="5" s="1"/>
  <c r="OY278" i="5" s="1"/>
  <c r="H278" i="5"/>
  <c r="Q278" i="5" s="1"/>
  <c r="Z278" i="5" s="1"/>
  <c r="AI278" i="5" s="1"/>
  <c r="AR278" i="5" s="1"/>
  <c r="BA278" i="5" s="1"/>
  <c r="BJ278" i="5" s="1"/>
  <c r="BS278" i="5" s="1"/>
  <c r="CB278" i="5" s="1"/>
  <c r="CK278" i="5" s="1"/>
  <c r="CT278" i="5" s="1"/>
  <c r="DC278" i="5" s="1"/>
  <c r="DL278" i="5" s="1"/>
  <c r="DU278" i="5" s="1"/>
  <c r="ED278" i="5" s="1"/>
  <c r="EM278" i="5" s="1"/>
  <c r="EV278" i="5" s="1"/>
  <c r="FE278" i="5" s="1"/>
  <c r="FN278" i="5" s="1"/>
  <c r="FW278" i="5" s="1"/>
  <c r="GF278" i="5" s="1"/>
  <c r="GO278" i="5" s="1"/>
  <c r="GX278" i="5" s="1"/>
  <c r="HG278" i="5" s="1"/>
  <c r="HP278" i="5" s="1"/>
  <c r="HY278" i="5" s="1"/>
  <c r="IH278" i="5" s="1"/>
  <c r="IQ278" i="5" s="1"/>
  <c r="IZ278" i="5" s="1"/>
  <c r="JI278" i="5" s="1"/>
  <c r="JR278" i="5" s="1"/>
  <c r="KA278" i="5" s="1"/>
  <c r="KJ278" i="5" s="1"/>
  <c r="KS278" i="5" s="1"/>
  <c r="LB278" i="5" s="1"/>
  <c r="LK278" i="5" s="1"/>
  <c r="LT278" i="5" s="1"/>
  <c r="MC278" i="5" s="1"/>
  <c r="ML278" i="5" s="1"/>
  <c r="MU278" i="5" s="1"/>
  <c r="ND278" i="5" s="1"/>
  <c r="NM278" i="5" s="1"/>
  <c r="NV278" i="5" s="1"/>
  <c r="OE278" i="5" s="1"/>
  <c r="ON278" i="5" s="1"/>
  <c r="OW278" i="5" s="1"/>
  <c r="PF278" i="5" s="1"/>
  <c r="BJ281" i="5"/>
  <c r="BS281" i="5"/>
  <c r="CB281" i="5"/>
  <c r="CK281" i="5"/>
  <c r="CT281" i="5"/>
  <c r="DC281" i="5"/>
  <c r="DL281" i="5"/>
  <c r="DU281" i="5"/>
  <c r="ED281" i="5"/>
  <c r="EM281" i="5"/>
  <c r="EV281" i="5"/>
  <c r="FE281" i="5"/>
  <c r="FN281" i="5"/>
  <c r="FW281" i="5"/>
  <c r="GF281" i="5"/>
  <c r="GO281" i="5"/>
  <c r="GX281" i="5"/>
  <c r="HG281" i="5"/>
  <c r="HP281" i="5"/>
  <c r="HY281" i="5"/>
  <c r="IH281" i="5"/>
  <c r="IQ281" i="5"/>
  <c r="IZ281" i="5"/>
  <c r="JI281" i="5"/>
  <c r="JR281" i="5"/>
  <c r="KA281" i="5"/>
  <c r="KJ281" i="5"/>
  <c r="KS281" i="5"/>
  <c r="LB281" i="5"/>
  <c r="LK281" i="5"/>
  <c r="LT281" i="5"/>
  <c r="MC281" i="5"/>
  <c r="ML281" i="5"/>
  <c r="MU281" i="5"/>
  <c r="ND281" i="5"/>
  <c r="NM281" i="5"/>
  <c r="NV281" i="5"/>
  <c r="OE281" i="5"/>
  <c r="ON281" i="5"/>
  <c r="OW281" i="5"/>
  <c r="PF281" i="5"/>
  <c r="BJ282" i="5"/>
  <c r="BS282" i="5"/>
  <c r="CB282" i="5"/>
  <c r="CK282" i="5"/>
  <c r="CT282" i="5"/>
  <c r="DC282" i="5"/>
  <c r="DL282" i="5"/>
  <c r="DU282" i="5"/>
  <c r="ED282" i="5"/>
  <c r="EM282" i="5"/>
  <c r="EV282" i="5"/>
  <c r="FE282" i="5"/>
  <c r="FN282" i="5"/>
  <c r="FW282" i="5"/>
  <c r="GF282" i="5"/>
  <c r="GO282" i="5"/>
  <c r="GX282" i="5"/>
  <c r="HG282" i="5"/>
  <c r="HP282" i="5"/>
  <c r="HY282" i="5"/>
  <c r="IH282" i="5"/>
  <c r="IQ282" i="5"/>
  <c r="IZ282" i="5"/>
  <c r="JI282" i="5"/>
  <c r="JR282" i="5"/>
  <c r="KA282" i="5"/>
  <c r="KJ282" i="5"/>
  <c r="KS282" i="5"/>
  <c r="LB282" i="5"/>
  <c r="LK282" i="5"/>
  <c r="LT282" i="5"/>
  <c r="MC282" i="5"/>
  <c r="ML282" i="5"/>
  <c r="MU282" i="5"/>
  <c r="ND282" i="5"/>
  <c r="NM282" i="5"/>
  <c r="NV282" i="5"/>
  <c r="OE282" i="5"/>
  <c r="ON282" i="5"/>
  <c r="OW282" i="5"/>
  <c r="PF282" i="5"/>
  <c r="BJ283" i="5"/>
  <c r="BS283" i="5"/>
  <c r="CB283" i="5"/>
  <c r="CK283" i="5"/>
  <c r="CT283" i="5"/>
  <c r="DC283" i="5"/>
  <c r="DL283" i="5"/>
  <c r="DU283" i="5"/>
  <c r="ED283" i="5"/>
  <c r="EM283" i="5"/>
  <c r="EV283" i="5"/>
  <c r="FE283" i="5"/>
  <c r="FN283" i="5"/>
  <c r="FW283" i="5"/>
  <c r="GF283" i="5"/>
  <c r="GO283" i="5"/>
  <c r="GX283" i="5"/>
  <c r="HG283" i="5"/>
  <c r="HP283" i="5"/>
  <c r="HY283" i="5"/>
  <c r="IH283" i="5"/>
  <c r="IQ283" i="5"/>
  <c r="IZ283" i="5"/>
  <c r="JI283" i="5"/>
  <c r="JR283" i="5"/>
  <c r="KA283" i="5"/>
  <c r="KJ283" i="5"/>
  <c r="KS283" i="5"/>
  <c r="LB283" i="5"/>
  <c r="LK283" i="5"/>
  <c r="LT283" i="5"/>
  <c r="MC283" i="5"/>
  <c r="ML283" i="5"/>
  <c r="MU283" i="5"/>
  <c r="ND283" i="5"/>
  <c r="NM283" i="5"/>
  <c r="NV283" i="5"/>
  <c r="OE283" i="5"/>
  <c r="ON283" i="5"/>
  <c r="OW283" i="5"/>
  <c r="PF283" i="5"/>
  <c r="BJ284" i="5"/>
  <c r="BS284" i="5"/>
  <c r="CB284" i="5"/>
  <c r="CK284" i="5"/>
  <c r="CT284" i="5"/>
  <c r="DC284" i="5"/>
  <c r="DL284" i="5"/>
  <c r="DU284" i="5"/>
  <c r="ED284" i="5"/>
  <c r="EM284" i="5"/>
  <c r="EV284" i="5"/>
  <c r="FE284" i="5"/>
  <c r="FN284" i="5"/>
  <c r="FW284" i="5"/>
  <c r="GF284" i="5"/>
  <c r="GO284" i="5"/>
  <c r="GX284" i="5"/>
  <c r="HG284" i="5"/>
  <c r="HP284" i="5"/>
  <c r="HY284" i="5"/>
  <c r="IH284" i="5"/>
  <c r="IQ284" i="5"/>
  <c r="IZ284" i="5"/>
  <c r="JI284" i="5"/>
  <c r="JR284" i="5"/>
  <c r="KA284" i="5"/>
  <c r="KJ284" i="5"/>
  <c r="KS284" i="5"/>
  <c r="LB284" i="5"/>
  <c r="LK284" i="5"/>
  <c r="LT284" i="5"/>
  <c r="MC284" i="5"/>
  <c r="ML284" i="5"/>
  <c r="MU284" i="5"/>
  <c r="ND284" i="5"/>
  <c r="NM284" i="5"/>
  <c r="NV284" i="5"/>
  <c r="OE284" i="5"/>
  <c r="ON284" i="5"/>
  <c r="OW284" i="5"/>
  <c r="PF284" i="5"/>
  <c r="BJ285" i="5"/>
  <c r="BS285" i="5"/>
  <c r="CB285" i="5"/>
  <c r="CK285" i="5"/>
  <c r="CT285" i="5"/>
  <c r="DC285" i="5"/>
  <c r="DL285" i="5"/>
  <c r="DU285" i="5"/>
  <c r="ED285" i="5"/>
  <c r="EM285" i="5"/>
  <c r="EV285" i="5"/>
  <c r="FE285" i="5"/>
  <c r="FN285" i="5"/>
  <c r="FW285" i="5"/>
  <c r="GF285" i="5"/>
  <c r="GO285" i="5"/>
  <c r="GX285" i="5"/>
  <c r="HG285" i="5"/>
  <c r="HP285" i="5"/>
  <c r="HY285" i="5"/>
  <c r="IH285" i="5"/>
  <c r="IQ285" i="5"/>
  <c r="IZ285" i="5"/>
  <c r="JI285" i="5"/>
  <c r="JR285" i="5"/>
  <c r="KA285" i="5"/>
  <c r="KJ285" i="5"/>
  <c r="KS285" i="5"/>
  <c r="LB285" i="5"/>
  <c r="LK285" i="5"/>
  <c r="LT285" i="5"/>
  <c r="MC285" i="5"/>
  <c r="ML285" i="5"/>
  <c r="MU285" i="5"/>
  <c r="ND285" i="5"/>
  <c r="NM285" i="5"/>
  <c r="NV285" i="5"/>
  <c r="OE285" i="5"/>
  <c r="ON285" i="5"/>
  <c r="OW285" i="5"/>
  <c r="PF285" i="5"/>
  <c r="BJ286" i="5"/>
  <c r="BS286" i="5"/>
  <c r="CB286" i="5"/>
  <c r="CK286" i="5"/>
  <c r="CT286" i="5"/>
  <c r="DC286" i="5"/>
  <c r="DL286" i="5"/>
  <c r="DU286" i="5"/>
  <c r="ED286" i="5"/>
  <c r="EM286" i="5"/>
  <c r="EV286" i="5"/>
  <c r="FE286" i="5"/>
  <c r="FN286" i="5"/>
  <c r="FW286" i="5"/>
  <c r="GF286" i="5"/>
  <c r="GO286" i="5"/>
  <c r="GX286" i="5"/>
  <c r="HG286" i="5"/>
  <c r="HP286" i="5"/>
  <c r="HY286" i="5"/>
  <c r="IH286" i="5"/>
  <c r="IQ286" i="5"/>
  <c r="IZ286" i="5"/>
  <c r="JI286" i="5"/>
  <c r="JR286" i="5"/>
  <c r="KA286" i="5"/>
  <c r="KJ286" i="5"/>
  <c r="KS286" i="5"/>
  <c r="LB286" i="5"/>
  <c r="LK286" i="5"/>
  <c r="LT286" i="5"/>
  <c r="MC286" i="5"/>
  <c r="ML286" i="5"/>
  <c r="MU286" i="5"/>
  <c r="ND286" i="5"/>
  <c r="NM286" i="5"/>
  <c r="NV286" i="5"/>
  <c r="OE286" i="5"/>
  <c r="ON286" i="5"/>
  <c r="OW286" i="5"/>
  <c r="PF286" i="5"/>
  <c r="BJ287" i="5"/>
  <c r="BS287" i="5"/>
  <c r="CB287" i="5"/>
  <c r="CK287" i="5"/>
  <c r="CT287" i="5"/>
  <c r="DC287" i="5"/>
  <c r="DL287" i="5"/>
  <c r="DU287" i="5"/>
  <c r="ED287" i="5"/>
  <c r="EM287" i="5"/>
  <c r="EV287" i="5"/>
  <c r="FE287" i="5"/>
  <c r="FN287" i="5"/>
  <c r="FW287" i="5"/>
  <c r="GF287" i="5"/>
  <c r="GO287" i="5"/>
  <c r="GX287" i="5"/>
  <c r="HG287" i="5"/>
  <c r="HP287" i="5"/>
  <c r="HY287" i="5"/>
  <c r="IH287" i="5"/>
  <c r="IQ287" i="5"/>
  <c r="IZ287" i="5"/>
  <c r="JI287" i="5"/>
  <c r="JR287" i="5"/>
  <c r="KA287" i="5"/>
  <c r="KJ287" i="5"/>
  <c r="KS287" i="5"/>
  <c r="LB287" i="5"/>
  <c r="LK287" i="5"/>
  <c r="LT287" i="5"/>
  <c r="MC287" i="5"/>
  <c r="ML287" i="5"/>
  <c r="MU287" i="5"/>
  <c r="ND287" i="5"/>
  <c r="NM287" i="5"/>
  <c r="NV287" i="5"/>
  <c r="OE287" i="5"/>
  <c r="ON287" i="5"/>
  <c r="OW287" i="5"/>
  <c r="PF287" i="5"/>
  <c r="B292" i="5"/>
  <c r="K292" i="5" s="1"/>
  <c r="T292" i="5" s="1"/>
  <c r="AC292" i="5" s="1"/>
  <c r="AL292" i="5" s="1"/>
  <c r="AU292" i="5" s="1"/>
  <c r="BD292" i="5" s="1"/>
  <c r="BM292" i="5" s="1"/>
  <c r="BV292" i="5" s="1"/>
  <c r="CE292" i="5" s="1"/>
  <c r="CN292" i="5" s="1"/>
  <c r="CW292" i="5" s="1"/>
  <c r="DF292" i="5" s="1"/>
  <c r="DO292" i="5" s="1"/>
  <c r="DX292" i="5" s="1"/>
  <c r="EG292" i="5" s="1"/>
  <c r="EP292" i="5" s="1"/>
  <c r="EY292" i="5" s="1"/>
  <c r="FH292" i="5" s="1"/>
  <c r="FQ292" i="5" s="1"/>
  <c r="FZ292" i="5" s="1"/>
  <c r="GI292" i="5" s="1"/>
  <c r="GR292" i="5" s="1"/>
  <c r="HA292" i="5" s="1"/>
  <c r="HJ292" i="5" s="1"/>
  <c r="HS292" i="5" s="1"/>
  <c r="IB292" i="5" s="1"/>
  <c r="IK292" i="5" s="1"/>
  <c r="IT292" i="5" s="1"/>
  <c r="JC292" i="5" s="1"/>
  <c r="JL292" i="5" s="1"/>
  <c r="JU292" i="5" s="1"/>
  <c r="KD292" i="5" s="1"/>
  <c r="KM292" i="5" s="1"/>
  <c r="KV292" i="5" s="1"/>
  <c r="LE292" i="5" s="1"/>
  <c r="LN292" i="5" s="1"/>
  <c r="LW292" i="5" s="1"/>
  <c r="MF292" i="5" s="1"/>
  <c r="MO292" i="5" s="1"/>
  <c r="MX292" i="5" s="1"/>
  <c r="NG292" i="5" s="1"/>
  <c r="NP292" i="5" s="1"/>
  <c r="NY292" i="5" s="1"/>
  <c r="OH292" i="5" s="1"/>
  <c r="OQ292" i="5" s="1"/>
  <c r="OZ292" i="5" s="1"/>
  <c r="A293" i="5"/>
  <c r="J293" i="5" s="1"/>
  <c r="S293" i="5" s="1"/>
  <c r="AB293" i="5" s="1"/>
  <c r="AK293" i="5" s="1"/>
  <c r="AT293" i="5" s="1"/>
  <c r="BC293" i="5" s="1"/>
  <c r="BL293" i="5" s="1"/>
  <c r="BU293" i="5" s="1"/>
  <c r="CD293" i="5" s="1"/>
  <c r="CM293" i="5" s="1"/>
  <c r="CV293" i="5" s="1"/>
  <c r="DE293" i="5" s="1"/>
  <c r="DN293" i="5" s="1"/>
  <c r="DW293" i="5" s="1"/>
  <c r="EF293" i="5" s="1"/>
  <c r="EO293" i="5" s="1"/>
  <c r="EX293" i="5" s="1"/>
  <c r="FG293" i="5" s="1"/>
  <c r="FP293" i="5" s="1"/>
  <c r="FY293" i="5" s="1"/>
  <c r="GH293" i="5" s="1"/>
  <c r="GQ293" i="5" s="1"/>
  <c r="GZ293" i="5" s="1"/>
  <c r="HI293" i="5" s="1"/>
  <c r="HR293" i="5" s="1"/>
  <c r="IA293" i="5" s="1"/>
  <c r="IJ293" i="5" s="1"/>
  <c r="IS293" i="5" s="1"/>
  <c r="JB293" i="5" s="1"/>
  <c r="JK293" i="5" s="1"/>
  <c r="JT293" i="5" s="1"/>
  <c r="KC293" i="5" s="1"/>
  <c r="KL293" i="5" s="1"/>
  <c r="KU293" i="5" s="1"/>
  <c r="LD293" i="5" s="1"/>
  <c r="LM293" i="5" s="1"/>
  <c r="LV293" i="5" s="1"/>
  <c r="ME293" i="5" s="1"/>
  <c r="MN293" i="5" s="1"/>
  <c r="MW293" i="5" s="1"/>
  <c r="NF293" i="5" s="1"/>
  <c r="NO293" i="5" s="1"/>
  <c r="NX293" i="5" s="1"/>
  <c r="OG293" i="5" s="1"/>
  <c r="OP293" i="5" s="1"/>
  <c r="OY293" i="5" s="1"/>
  <c r="H293" i="5"/>
  <c r="Q293" i="5" s="1"/>
  <c r="Z293" i="5" s="1"/>
  <c r="AI293" i="5" s="1"/>
  <c r="AR293" i="5" s="1"/>
  <c r="BA293" i="5" s="1"/>
  <c r="BJ293" i="5" s="1"/>
  <c r="BS293" i="5" s="1"/>
  <c r="CB293" i="5" s="1"/>
  <c r="CK293" i="5" s="1"/>
  <c r="CT293" i="5" s="1"/>
  <c r="DC293" i="5" s="1"/>
  <c r="DL293" i="5" s="1"/>
  <c r="DU293" i="5" s="1"/>
  <c r="ED293" i="5" s="1"/>
  <c r="EM293" i="5" s="1"/>
  <c r="EV293" i="5" s="1"/>
  <c r="FE293" i="5" s="1"/>
  <c r="FN293" i="5" s="1"/>
  <c r="FW293" i="5" s="1"/>
  <c r="GF293" i="5" s="1"/>
  <c r="GO293" i="5" s="1"/>
  <c r="GX293" i="5" s="1"/>
  <c r="HG293" i="5" s="1"/>
  <c r="HP293" i="5" s="1"/>
  <c r="HY293" i="5" s="1"/>
  <c r="IH293" i="5" s="1"/>
  <c r="IQ293" i="5" s="1"/>
  <c r="IZ293" i="5" s="1"/>
  <c r="JI293" i="5" s="1"/>
  <c r="JR293" i="5" s="1"/>
  <c r="KA293" i="5" s="1"/>
  <c r="KJ293" i="5" s="1"/>
  <c r="KS293" i="5" s="1"/>
  <c r="LB293" i="5" s="1"/>
  <c r="LK293" i="5" s="1"/>
  <c r="LT293" i="5" s="1"/>
  <c r="MC293" i="5" s="1"/>
  <c r="ML293" i="5" s="1"/>
  <c r="MU293" i="5" s="1"/>
  <c r="ND293" i="5" s="1"/>
  <c r="NM293" i="5" s="1"/>
  <c r="NV293" i="5" s="1"/>
  <c r="OE293" i="5" s="1"/>
  <c r="ON293" i="5" s="1"/>
  <c r="OW293" i="5" s="1"/>
  <c r="PF293" i="5" s="1"/>
  <c r="BJ296" i="5"/>
  <c r="BS296" i="5"/>
  <c r="CB296" i="5"/>
  <c r="CK296" i="5"/>
  <c r="CT296" i="5"/>
  <c r="DC296" i="5"/>
  <c r="DL296" i="5"/>
  <c r="DU296" i="5"/>
  <c r="ED296" i="5"/>
  <c r="EM296" i="5"/>
  <c r="EV296" i="5"/>
  <c r="FE296" i="5"/>
  <c r="FN296" i="5"/>
  <c r="FW296" i="5"/>
  <c r="GF296" i="5"/>
  <c r="GO296" i="5"/>
  <c r="GX296" i="5"/>
  <c r="HG296" i="5"/>
  <c r="HP296" i="5"/>
  <c r="HY296" i="5"/>
  <c r="IH296" i="5"/>
  <c r="IQ296" i="5"/>
  <c r="IZ296" i="5"/>
  <c r="JI296" i="5"/>
  <c r="JR296" i="5"/>
  <c r="KA296" i="5"/>
  <c r="KJ296" i="5"/>
  <c r="KS296" i="5"/>
  <c r="LB296" i="5"/>
  <c r="LK296" i="5"/>
  <c r="LT296" i="5"/>
  <c r="MC296" i="5"/>
  <c r="ML296" i="5"/>
  <c r="MU296" i="5"/>
  <c r="NM296" i="5"/>
  <c r="NV296" i="5"/>
  <c r="OE296" i="5"/>
  <c r="ON296" i="5"/>
  <c r="OW296" i="5"/>
  <c r="PF296" i="5"/>
  <c r="BJ297" i="5"/>
  <c r="BS297" i="5"/>
  <c r="CB297" i="5"/>
  <c r="CK297" i="5"/>
  <c r="CT297" i="5"/>
  <c r="DC297" i="5"/>
  <c r="DL297" i="5"/>
  <c r="DU297" i="5"/>
  <c r="ED297" i="5"/>
  <c r="EM297" i="5"/>
  <c r="EV297" i="5"/>
  <c r="FE297" i="5"/>
  <c r="FN297" i="5"/>
  <c r="FW297" i="5"/>
  <c r="GF297" i="5"/>
  <c r="GO297" i="5"/>
  <c r="GX297" i="5"/>
  <c r="HG297" i="5"/>
  <c r="HP297" i="5"/>
  <c r="HY297" i="5"/>
  <c r="IH297" i="5"/>
  <c r="IQ297" i="5"/>
  <c r="IZ297" i="5"/>
  <c r="JI297" i="5"/>
  <c r="JR297" i="5"/>
  <c r="KA297" i="5"/>
  <c r="KJ297" i="5"/>
  <c r="KS297" i="5"/>
  <c r="LB297" i="5"/>
  <c r="LK297" i="5"/>
  <c r="LT297" i="5"/>
  <c r="MC297" i="5"/>
  <c r="ML297" i="5"/>
  <c r="MU297" i="5"/>
  <c r="ND297" i="5"/>
  <c r="NM297" i="5"/>
  <c r="NV297" i="5"/>
  <c r="OE297" i="5"/>
  <c r="ON297" i="5"/>
  <c r="OW297" i="5"/>
  <c r="PF297" i="5"/>
  <c r="BJ298" i="5"/>
  <c r="BS298" i="5"/>
  <c r="CB298" i="5"/>
  <c r="CK298" i="5"/>
  <c r="CT298" i="5"/>
  <c r="DC298" i="5"/>
  <c r="DL298" i="5"/>
  <c r="DU298" i="5"/>
  <c r="ED298" i="5"/>
  <c r="EM298" i="5"/>
  <c r="EV298" i="5"/>
  <c r="FE298" i="5"/>
  <c r="FN298" i="5"/>
  <c r="FW298" i="5"/>
  <c r="GF298" i="5"/>
  <c r="GO298" i="5"/>
  <c r="GX298" i="5"/>
  <c r="HG298" i="5"/>
  <c r="HP298" i="5"/>
  <c r="HY298" i="5"/>
  <c r="IH298" i="5"/>
  <c r="IQ298" i="5"/>
  <c r="IZ298" i="5"/>
  <c r="JI298" i="5"/>
  <c r="JR298" i="5"/>
  <c r="KA298" i="5"/>
  <c r="KJ298" i="5"/>
  <c r="KS298" i="5"/>
  <c r="LB298" i="5"/>
  <c r="LK298" i="5"/>
  <c r="LT298" i="5"/>
  <c r="MC298" i="5"/>
  <c r="ML298" i="5"/>
  <c r="MU298" i="5"/>
  <c r="ND298" i="5"/>
  <c r="NM298" i="5"/>
  <c r="NV298" i="5"/>
  <c r="OE298" i="5"/>
  <c r="ON298" i="5"/>
  <c r="OW298" i="5"/>
  <c r="PF298" i="5"/>
  <c r="BJ299" i="5"/>
  <c r="BS299" i="5"/>
  <c r="CB299" i="5"/>
  <c r="CK299" i="5"/>
  <c r="CT299" i="5"/>
  <c r="DC299" i="5"/>
  <c r="DL299" i="5"/>
  <c r="DU299" i="5"/>
  <c r="ED299" i="5"/>
  <c r="EM299" i="5"/>
  <c r="EV299" i="5"/>
  <c r="FE299" i="5"/>
  <c r="FN299" i="5"/>
  <c r="FW299" i="5"/>
  <c r="GF299" i="5"/>
  <c r="GO299" i="5"/>
  <c r="GX299" i="5"/>
  <c r="HG299" i="5"/>
  <c r="HP299" i="5"/>
  <c r="HY299" i="5"/>
  <c r="IH299" i="5"/>
  <c r="IQ299" i="5"/>
  <c r="IZ299" i="5"/>
  <c r="JI299" i="5"/>
  <c r="JR299" i="5"/>
  <c r="KA299" i="5"/>
  <c r="KJ299" i="5"/>
  <c r="KS299" i="5"/>
  <c r="LB299" i="5"/>
  <c r="LK299" i="5"/>
  <c r="LT299" i="5"/>
  <c r="MC299" i="5"/>
  <c r="ML299" i="5"/>
  <c r="MU299" i="5"/>
  <c r="ND299" i="5"/>
  <c r="NM299" i="5"/>
  <c r="NV299" i="5"/>
  <c r="OE299" i="5"/>
  <c r="ON299" i="5"/>
  <c r="OW299" i="5"/>
  <c r="PF299" i="5"/>
  <c r="BJ300" i="5"/>
  <c r="BS300" i="5"/>
  <c r="CB300" i="5"/>
  <c r="CK300" i="5"/>
  <c r="CT300" i="5"/>
  <c r="DC300" i="5"/>
  <c r="DL300" i="5"/>
  <c r="DU300" i="5"/>
  <c r="ED300" i="5"/>
  <c r="EM300" i="5"/>
  <c r="EV300" i="5"/>
  <c r="FE300" i="5"/>
  <c r="FN300" i="5"/>
  <c r="FW300" i="5"/>
  <c r="GF300" i="5"/>
  <c r="GO300" i="5"/>
  <c r="GX300" i="5"/>
  <c r="HG300" i="5"/>
  <c r="HP300" i="5"/>
  <c r="HY300" i="5"/>
  <c r="IH300" i="5"/>
  <c r="IQ300" i="5"/>
  <c r="IZ300" i="5"/>
  <c r="JI300" i="5"/>
  <c r="JR300" i="5"/>
  <c r="KA300" i="5"/>
  <c r="KJ300" i="5"/>
  <c r="KS300" i="5"/>
  <c r="LB300" i="5"/>
  <c r="LK300" i="5"/>
  <c r="LT300" i="5"/>
  <c r="MC300" i="5"/>
  <c r="ML300" i="5"/>
  <c r="MU300" i="5"/>
  <c r="ND300" i="5"/>
  <c r="NM300" i="5"/>
  <c r="NV300" i="5"/>
  <c r="OE300" i="5"/>
  <c r="ON300" i="5"/>
  <c r="OW300" i="5"/>
  <c r="PF300" i="5"/>
  <c r="BJ301" i="5"/>
  <c r="BS301" i="5"/>
  <c r="CB301" i="5"/>
  <c r="CK301" i="5"/>
  <c r="CT301" i="5"/>
  <c r="DC301" i="5"/>
  <c r="DL301" i="5"/>
  <c r="DU301" i="5"/>
  <c r="ED301" i="5"/>
  <c r="EM301" i="5"/>
  <c r="EV301" i="5"/>
  <c r="FE301" i="5"/>
  <c r="FN301" i="5"/>
  <c r="FW301" i="5"/>
  <c r="GF301" i="5"/>
  <c r="GO301" i="5"/>
  <c r="GX301" i="5"/>
  <c r="HG301" i="5"/>
  <c r="HP301" i="5"/>
  <c r="HY301" i="5"/>
  <c r="IH301" i="5"/>
  <c r="IQ301" i="5"/>
  <c r="IZ301" i="5"/>
  <c r="JI301" i="5"/>
  <c r="JR301" i="5"/>
  <c r="KA301" i="5"/>
  <c r="KJ301" i="5"/>
  <c r="KS301" i="5"/>
  <c r="LB301" i="5"/>
  <c r="LK301" i="5"/>
  <c r="LT301" i="5"/>
  <c r="MC301" i="5"/>
  <c r="ML301" i="5"/>
  <c r="MU301" i="5"/>
  <c r="ND301" i="5"/>
  <c r="NM301" i="5"/>
  <c r="NV301" i="5"/>
  <c r="OE301" i="5"/>
  <c r="ON301" i="5"/>
  <c r="OW301" i="5"/>
  <c r="PF301" i="5"/>
  <c r="BJ302" i="5"/>
  <c r="BS302" i="5"/>
  <c r="CB302" i="5"/>
  <c r="CK302" i="5"/>
  <c r="CT302" i="5"/>
  <c r="DC302" i="5"/>
  <c r="DL302" i="5"/>
  <c r="DU302" i="5"/>
  <c r="ED302" i="5"/>
  <c r="EM302" i="5"/>
  <c r="EV302" i="5"/>
  <c r="FE302" i="5"/>
  <c r="FN302" i="5"/>
  <c r="FW302" i="5"/>
  <c r="GF302" i="5"/>
  <c r="GO302" i="5"/>
  <c r="GX302" i="5"/>
  <c r="HG302" i="5"/>
  <c r="HP302" i="5"/>
  <c r="HY302" i="5"/>
  <c r="IH302" i="5"/>
  <c r="IQ302" i="5"/>
  <c r="IZ302" i="5"/>
  <c r="JI302" i="5"/>
  <c r="JR302" i="5"/>
  <c r="KA302" i="5"/>
  <c r="KJ302" i="5"/>
  <c r="KS302" i="5"/>
  <c r="LB302" i="5"/>
  <c r="LK302" i="5"/>
  <c r="LT302" i="5"/>
  <c r="MC302" i="5"/>
  <c r="ML302" i="5"/>
  <c r="MU302" i="5"/>
  <c r="ND302" i="5"/>
  <c r="NM302" i="5"/>
  <c r="NV302" i="5"/>
  <c r="OE302" i="5"/>
  <c r="ON302" i="5"/>
  <c r="OW302" i="5"/>
  <c r="PF302" i="5"/>
  <c r="B307" i="5"/>
  <c r="K307" i="5" s="1"/>
  <c r="T307" i="5" s="1"/>
  <c r="AC307" i="5" s="1"/>
  <c r="AL307" i="5" s="1"/>
  <c r="AU307" i="5" s="1"/>
  <c r="BD307" i="5" s="1"/>
  <c r="BM307" i="5" s="1"/>
  <c r="BV307" i="5" s="1"/>
  <c r="CE307" i="5" s="1"/>
  <c r="CN307" i="5" s="1"/>
  <c r="CW307" i="5" s="1"/>
  <c r="DF307" i="5" s="1"/>
  <c r="DO307" i="5" s="1"/>
  <c r="DX307" i="5" s="1"/>
  <c r="EG307" i="5" s="1"/>
  <c r="EP307" i="5" s="1"/>
  <c r="EY307" i="5" s="1"/>
  <c r="FH307" i="5" s="1"/>
  <c r="FQ307" i="5" s="1"/>
  <c r="FZ307" i="5" s="1"/>
  <c r="GI307" i="5" s="1"/>
  <c r="GR307" i="5" s="1"/>
  <c r="HA307" i="5" s="1"/>
  <c r="HJ307" i="5" s="1"/>
  <c r="HS307" i="5" s="1"/>
  <c r="IB307" i="5" s="1"/>
  <c r="IK307" i="5" s="1"/>
  <c r="IT307" i="5" s="1"/>
  <c r="JC307" i="5" s="1"/>
  <c r="JL307" i="5" s="1"/>
  <c r="JU307" i="5" s="1"/>
  <c r="KD307" i="5" s="1"/>
  <c r="KM307" i="5" s="1"/>
  <c r="KV307" i="5" s="1"/>
  <c r="LE307" i="5" s="1"/>
  <c r="LN307" i="5" s="1"/>
  <c r="LW307" i="5" s="1"/>
  <c r="MF307" i="5" s="1"/>
  <c r="MO307" i="5" s="1"/>
  <c r="MX307" i="5" s="1"/>
  <c r="NG307" i="5" s="1"/>
  <c r="NP307" i="5" s="1"/>
  <c r="NY307" i="5" s="1"/>
  <c r="OH307" i="5" s="1"/>
  <c r="OQ307" i="5" s="1"/>
  <c r="OZ307" i="5" s="1"/>
  <c r="A308" i="5"/>
  <c r="J308" i="5" s="1"/>
  <c r="S308" i="5" s="1"/>
  <c r="AB308" i="5" s="1"/>
  <c r="AK308" i="5" s="1"/>
  <c r="AT308" i="5" s="1"/>
  <c r="BC308" i="5" s="1"/>
  <c r="BL308" i="5" s="1"/>
  <c r="BU308" i="5" s="1"/>
  <c r="CD308" i="5" s="1"/>
  <c r="CM308" i="5" s="1"/>
  <c r="CV308" i="5" s="1"/>
  <c r="DE308" i="5" s="1"/>
  <c r="DN308" i="5" s="1"/>
  <c r="DW308" i="5" s="1"/>
  <c r="EF308" i="5" s="1"/>
  <c r="EO308" i="5" s="1"/>
  <c r="EX308" i="5" s="1"/>
  <c r="FG308" i="5" s="1"/>
  <c r="FP308" i="5" s="1"/>
  <c r="FY308" i="5" s="1"/>
  <c r="GH308" i="5" s="1"/>
  <c r="GQ308" i="5" s="1"/>
  <c r="GZ308" i="5" s="1"/>
  <c r="HI308" i="5" s="1"/>
  <c r="HR308" i="5" s="1"/>
  <c r="IA308" i="5" s="1"/>
  <c r="IJ308" i="5" s="1"/>
  <c r="IS308" i="5" s="1"/>
  <c r="JB308" i="5" s="1"/>
  <c r="JK308" i="5" s="1"/>
  <c r="JT308" i="5" s="1"/>
  <c r="KC308" i="5" s="1"/>
  <c r="KL308" i="5" s="1"/>
  <c r="KU308" i="5" s="1"/>
  <c r="LD308" i="5" s="1"/>
  <c r="LM308" i="5" s="1"/>
  <c r="LV308" i="5" s="1"/>
  <c r="ME308" i="5" s="1"/>
  <c r="MN308" i="5" s="1"/>
  <c r="MW308" i="5" s="1"/>
  <c r="NF308" i="5" s="1"/>
  <c r="NO308" i="5" s="1"/>
  <c r="NX308" i="5" s="1"/>
  <c r="OG308" i="5" s="1"/>
  <c r="OP308" i="5" s="1"/>
  <c r="OY308" i="5" s="1"/>
  <c r="H308" i="5"/>
  <c r="Q308" i="5" s="1"/>
  <c r="Z308" i="5" s="1"/>
  <c r="AI308" i="5" s="1"/>
  <c r="AR308" i="5" s="1"/>
  <c r="BA308" i="5" s="1"/>
  <c r="BJ308" i="5" s="1"/>
  <c r="BS308" i="5" s="1"/>
  <c r="CB308" i="5" s="1"/>
  <c r="CK308" i="5" s="1"/>
  <c r="CT308" i="5" s="1"/>
  <c r="DC308" i="5" s="1"/>
  <c r="DL308" i="5" s="1"/>
  <c r="DU308" i="5" s="1"/>
  <c r="ED308" i="5" s="1"/>
  <c r="EM308" i="5" s="1"/>
  <c r="EV308" i="5" s="1"/>
  <c r="FE308" i="5" s="1"/>
  <c r="FN308" i="5" s="1"/>
  <c r="FW308" i="5" s="1"/>
  <c r="GF308" i="5" s="1"/>
  <c r="GO308" i="5" s="1"/>
  <c r="GX308" i="5" s="1"/>
  <c r="HG308" i="5" s="1"/>
  <c r="HP308" i="5" s="1"/>
  <c r="HY308" i="5" s="1"/>
  <c r="IH308" i="5" s="1"/>
  <c r="IQ308" i="5" s="1"/>
  <c r="IZ308" i="5" s="1"/>
  <c r="JI308" i="5" s="1"/>
  <c r="JR308" i="5" s="1"/>
  <c r="KA308" i="5" s="1"/>
  <c r="KJ308" i="5" s="1"/>
  <c r="KS308" i="5" s="1"/>
  <c r="LB308" i="5" s="1"/>
  <c r="LK308" i="5" s="1"/>
  <c r="LT308" i="5" s="1"/>
  <c r="MC308" i="5" s="1"/>
  <c r="ML308" i="5" s="1"/>
  <c r="MU308" i="5" s="1"/>
  <c r="ND308" i="5" s="1"/>
  <c r="NM308" i="5" s="1"/>
  <c r="NV308" i="5" s="1"/>
  <c r="OE308" i="5" s="1"/>
  <c r="ON308" i="5" s="1"/>
  <c r="OW308" i="5" s="1"/>
  <c r="PF308" i="5" s="1"/>
  <c r="BJ311" i="5"/>
  <c r="BS311" i="5"/>
  <c r="CB311" i="5"/>
  <c r="CK311" i="5"/>
  <c r="CT311" i="5"/>
  <c r="DC311" i="5"/>
  <c r="DL311" i="5"/>
  <c r="DU311" i="5"/>
  <c r="ED311" i="5"/>
  <c r="EM311" i="5"/>
  <c r="EV311" i="5"/>
  <c r="FE311" i="5"/>
  <c r="FN311" i="5"/>
  <c r="FW311" i="5"/>
  <c r="GF311" i="5"/>
  <c r="GO311" i="5"/>
  <c r="GX311" i="5"/>
  <c r="HG311" i="5"/>
  <c r="HP311" i="5"/>
  <c r="HY311" i="5"/>
  <c r="IH311" i="5"/>
  <c r="IQ311" i="5"/>
  <c r="IZ311" i="5"/>
  <c r="JI311" i="5"/>
  <c r="JR311" i="5"/>
  <c r="KA311" i="5"/>
  <c r="KJ311" i="5"/>
  <c r="KS311" i="5"/>
  <c r="LB311" i="5"/>
  <c r="LK311" i="5"/>
  <c r="LT311" i="5"/>
  <c r="MC311" i="5"/>
  <c r="ML311" i="5"/>
  <c r="MU311" i="5"/>
  <c r="ND311" i="5"/>
  <c r="NM311" i="5"/>
  <c r="NV311" i="5"/>
  <c r="OE311" i="5"/>
  <c r="ON311" i="5"/>
  <c r="OW311" i="5"/>
  <c r="PF311" i="5"/>
  <c r="BJ312" i="5"/>
  <c r="BS312" i="5"/>
  <c r="CB312" i="5"/>
  <c r="CK312" i="5"/>
  <c r="CT312" i="5"/>
  <c r="DC312" i="5"/>
  <c r="DL312" i="5"/>
  <c r="DU312" i="5"/>
  <c r="ED312" i="5"/>
  <c r="EM312" i="5"/>
  <c r="EV312" i="5"/>
  <c r="FE312" i="5"/>
  <c r="FN312" i="5"/>
  <c r="FW312" i="5"/>
  <c r="GF312" i="5"/>
  <c r="GO312" i="5"/>
  <c r="GX312" i="5"/>
  <c r="HG312" i="5"/>
  <c r="HP312" i="5"/>
  <c r="HY312" i="5"/>
  <c r="IH312" i="5"/>
  <c r="IQ312" i="5"/>
  <c r="IZ312" i="5"/>
  <c r="JI312" i="5"/>
  <c r="JR312" i="5"/>
  <c r="KA312" i="5"/>
  <c r="KJ312" i="5"/>
  <c r="KS312" i="5"/>
  <c r="LB312" i="5"/>
  <c r="LK312" i="5"/>
  <c r="LT312" i="5"/>
  <c r="MC312" i="5"/>
  <c r="ML312" i="5"/>
  <c r="MU312" i="5"/>
  <c r="ND312" i="5"/>
  <c r="NM312" i="5"/>
  <c r="NV312" i="5"/>
  <c r="OE312" i="5"/>
  <c r="ON312" i="5"/>
  <c r="OW312" i="5"/>
  <c r="PF312" i="5"/>
  <c r="BJ313" i="5"/>
  <c r="BS313" i="5"/>
  <c r="CB313" i="5"/>
  <c r="CK313" i="5"/>
  <c r="CT313" i="5"/>
  <c r="DC313" i="5"/>
  <c r="DL313" i="5"/>
  <c r="DU313" i="5"/>
  <c r="ED313" i="5"/>
  <c r="EM313" i="5"/>
  <c r="EV313" i="5"/>
  <c r="FE313" i="5"/>
  <c r="FN313" i="5"/>
  <c r="FW313" i="5"/>
  <c r="GF313" i="5"/>
  <c r="GO313" i="5"/>
  <c r="GX313" i="5"/>
  <c r="HG313" i="5"/>
  <c r="HP313" i="5"/>
  <c r="HY313" i="5"/>
  <c r="IH313" i="5"/>
  <c r="IQ313" i="5"/>
  <c r="IZ313" i="5"/>
  <c r="JI313" i="5"/>
  <c r="JR313" i="5"/>
  <c r="KA313" i="5"/>
  <c r="KJ313" i="5"/>
  <c r="KS313" i="5"/>
  <c r="LB313" i="5"/>
  <c r="LK313" i="5"/>
  <c r="LT313" i="5"/>
  <c r="MC313" i="5"/>
  <c r="ML313" i="5"/>
  <c r="MU313" i="5"/>
  <c r="ND313" i="5"/>
  <c r="NM313" i="5"/>
  <c r="NV313" i="5"/>
  <c r="OE313" i="5"/>
  <c r="ON313" i="5"/>
  <c r="OW313" i="5"/>
  <c r="PF313" i="5"/>
  <c r="BJ314" i="5"/>
  <c r="BS314" i="5"/>
  <c r="CB314" i="5"/>
  <c r="CK314" i="5"/>
  <c r="CT314" i="5"/>
  <c r="DC314" i="5"/>
  <c r="DL314" i="5"/>
  <c r="DU314" i="5"/>
  <c r="ED314" i="5"/>
  <c r="EM314" i="5"/>
  <c r="EV314" i="5"/>
  <c r="FE314" i="5"/>
  <c r="FN314" i="5"/>
  <c r="FW314" i="5"/>
  <c r="GF314" i="5"/>
  <c r="GO314" i="5"/>
  <c r="GX314" i="5"/>
  <c r="HG314" i="5"/>
  <c r="HP314" i="5"/>
  <c r="HY314" i="5"/>
  <c r="IH314" i="5"/>
  <c r="IQ314" i="5"/>
  <c r="IZ314" i="5"/>
  <c r="JI314" i="5"/>
  <c r="JR314" i="5"/>
  <c r="KA314" i="5"/>
  <c r="KJ314" i="5"/>
  <c r="KS314" i="5"/>
  <c r="LB314" i="5"/>
  <c r="LK314" i="5"/>
  <c r="LT314" i="5"/>
  <c r="MC314" i="5"/>
  <c r="ML314" i="5"/>
  <c r="MU314" i="5"/>
  <c r="ND314" i="5"/>
  <c r="NM314" i="5"/>
  <c r="NV314" i="5"/>
  <c r="OE314" i="5"/>
  <c r="ON314" i="5"/>
  <c r="OW314" i="5"/>
  <c r="PF314" i="5"/>
  <c r="BJ315" i="5"/>
  <c r="BS315" i="5"/>
  <c r="CB315" i="5"/>
  <c r="CK315" i="5"/>
  <c r="CT315" i="5"/>
  <c r="DC315" i="5"/>
  <c r="DL315" i="5"/>
  <c r="DU315" i="5"/>
  <c r="ED315" i="5"/>
  <c r="EM315" i="5"/>
  <c r="EV315" i="5"/>
  <c r="FE315" i="5"/>
  <c r="FN315" i="5"/>
  <c r="FW315" i="5"/>
  <c r="GF315" i="5"/>
  <c r="GO315" i="5"/>
  <c r="GX315" i="5"/>
  <c r="HG315" i="5"/>
  <c r="HP315" i="5"/>
  <c r="HY315" i="5"/>
  <c r="IH315" i="5"/>
  <c r="IQ315" i="5"/>
  <c r="IZ315" i="5"/>
  <c r="JI315" i="5"/>
  <c r="JR315" i="5"/>
  <c r="KA315" i="5"/>
  <c r="KJ315" i="5"/>
  <c r="KS315" i="5"/>
  <c r="LB315" i="5"/>
  <c r="LK315" i="5"/>
  <c r="LT315" i="5"/>
  <c r="MC315" i="5"/>
  <c r="ML315" i="5"/>
  <c r="MU315" i="5"/>
  <c r="ND315" i="5"/>
  <c r="NM315" i="5"/>
  <c r="NV315" i="5"/>
  <c r="OE315" i="5"/>
  <c r="ON315" i="5"/>
  <c r="OW315" i="5"/>
  <c r="PF315" i="5"/>
  <c r="BJ316" i="5"/>
  <c r="BS316" i="5"/>
  <c r="CB316" i="5"/>
  <c r="CK316" i="5"/>
  <c r="CT316" i="5"/>
  <c r="DC316" i="5"/>
  <c r="DL316" i="5"/>
  <c r="DU316" i="5"/>
  <c r="ED316" i="5"/>
  <c r="EM316" i="5"/>
  <c r="EV316" i="5"/>
  <c r="FE316" i="5"/>
  <c r="FN316" i="5"/>
  <c r="FW316" i="5"/>
  <c r="GF316" i="5"/>
  <c r="GO316" i="5"/>
  <c r="GX316" i="5"/>
  <c r="HG316" i="5"/>
  <c r="HP316" i="5"/>
  <c r="HY316" i="5"/>
  <c r="IH316" i="5"/>
  <c r="IQ316" i="5"/>
  <c r="IZ316" i="5"/>
  <c r="JI316" i="5"/>
  <c r="JR316" i="5"/>
  <c r="KA316" i="5"/>
  <c r="KJ316" i="5"/>
  <c r="KS316" i="5"/>
  <c r="LB316" i="5"/>
  <c r="LK316" i="5"/>
  <c r="LT316" i="5"/>
  <c r="MC316" i="5"/>
  <c r="ML316" i="5"/>
  <c r="MU316" i="5"/>
  <c r="ND316" i="5"/>
  <c r="NM316" i="5"/>
  <c r="NV316" i="5"/>
  <c r="OE316" i="5"/>
  <c r="ON316" i="5"/>
  <c r="OW316" i="5"/>
  <c r="PF316" i="5"/>
  <c r="BJ317" i="5"/>
  <c r="BS317" i="5"/>
  <c r="CB317" i="5"/>
  <c r="CK317" i="5"/>
  <c r="CT317" i="5"/>
  <c r="DC317" i="5"/>
  <c r="DL317" i="5"/>
  <c r="DU317" i="5"/>
  <c r="ED317" i="5"/>
  <c r="EM317" i="5"/>
  <c r="EV317" i="5"/>
  <c r="FE317" i="5"/>
  <c r="FN317" i="5"/>
  <c r="FW317" i="5"/>
  <c r="GF317" i="5"/>
  <c r="GO317" i="5"/>
  <c r="GX317" i="5"/>
  <c r="HG317" i="5"/>
  <c r="HP317" i="5"/>
  <c r="HY317" i="5"/>
  <c r="IH317" i="5"/>
  <c r="IQ317" i="5"/>
  <c r="IZ317" i="5"/>
  <c r="JI317" i="5"/>
  <c r="JR317" i="5"/>
  <c r="KA317" i="5"/>
  <c r="KJ317" i="5"/>
  <c r="KS317" i="5"/>
  <c r="LB317" i="5"/>
  <c r="LK317" i="5"/>
  <c r="LT317" i="5"/>
  <c r="MC317" i="5"/>
  <c r="ML317" i="5"/>
  <c r="MU317" i="5"/>
  <c r="ND317" i="5"/>
  <c r="NM317" i="5"/>
  <c r="NV317" i="5"/>
  <c r="OE317" i="5"/>
  <c r="ON317" i="5"/>
  <c r="OW317" i="5"/>
  <c r="PF317" i="5"/>
  <c r="B335" i="5"/>
  <c r="B337" i="5"/>
  <c r="K337" i="5" s="1"/>
  <c r="T337" i="5" s="1"/>
  <c r="AC337" i="5" s="1"/>
  <c r="AL337" i="5" s="1"/>
  <c r="AU337" i="5" s="1"/>
  <c r="BD337" i="5" s="1"/>
  <c r="BM337" i="5" s="1"/>
  <c r="BV337" i="5" s="1"/>
  <c r="CE337" i="5" s="1"/>
  <c r="CN337" i="5" s="1"/>
  <c r="CW337" i="5" s="1"/>
  <c r="DF337" i="5" s="1"/>
  <c r="DO337" i="5" s="1"/>
  <c r="DX337" i="5" s="1"/>
  <c r="EG337" i="5" s="1"/>
  <c r="EP337" i="5" s="1"/>
  <c r="EY337" i="5" s="1"/>
  <c r="FH337" i="5" s="1"/>
  <c r="FQ337" i="5" s="1"/>
  <c r="FZ337" i="5" s="1"/>
  <c r="GI337" i="5" s="1"/>
  <c r="GR337" i="5" s="1"/>
  <c r="HA337" i="5" s="1"/>
  <c r="HJ337" i="5" s="1"/>
  <c r="HS337" i="5" s="1"/>
  <c r="IB337" i="5" s="1"/>
  <c r="IK337" i="5" s="1"/>
  <c r="IT337" i="5" s="1"/>
  <c r="JC337" i="5" s="1"/>
  <c r="JL337" i="5" s="1"/>
  <c r="JU337" i="5" s="1"/>
  <c r="KD337" i="5" s="1"/>
  <c r="KM337" i="5" s="1"/>
  <c r="KV337" i="5" s="1"/>
  <c r="LE337" i="5" s="1"/>
  <c r="LN337" i="5" s="1"/>
  <c r="LW337" i="5" s="1"/>
  <c r="MF337" i="5" s="1"/>
  <c r="MO337" i="5" s="1"/>
  <c r="MX337" i="5" s="1"/>
  <c r="NG337" i="5" s="1"/>
  <c r="NP337" i="5" s="1"/>
  <c r="NY337" i="5" s="1"/>
  <c r="OH337" i="5" s="1"/>
  <c r="OQ337" i="5" s="1"/>
  <c r="OZ337" i="5" s="1"/>
  <c r="A338" i="5"/>
  <c r="J338" i="5" s="1"/>
  <c r="S338" i="5" s="1"/>
  <c r="AB338" i="5" s="1"/>
  <c r="AK338" i="5" s="1"/>
  <c r="AT338" i="5" s="1"/>
  <c r="BC338" i="5" s="1"/>
  <c r="BL338" i="5" s="1"/>
  <c r="BU338" i="5" s="1"/>
  <c r="CD338" i="5" s="1"/>
  <c r="CM338" i="5" s="1"/>
  <c r="CV338" i="5" s="1"/>
  <c r="DE338" i="5" s="1"/>
  <c r="DN338" i="5" s="1"/>
  <c r="DW338" i="5" s="1"/>
  <c r="EF338" i="5" s="1"/>
  <c r="EO338" i="5" s="1"/>
  <c r="EX338" i="5" s="1"/>
  <c r="FG338" i="5" s="1"/>
  <c r="FP338" i="5" s="1"/>
  <c r="FY338" i="5" s="1"/>
  <c r="GH338" i="5" s="1"/>
  <c r="GQ338" i="5" s="1"/>
  <c r="GZ338" i="5" s="1"/>
  <c r="HI338" i="5" s="1"/>
  <c r="HR338" i="5" s="1"/>
  <c r="IA338" i="5" s="1"/>
  <c r="IJ338" i="5" s="1"/>
  <c r="IS338" i="5" s="1"/>
  <c r="JB338" i="5" s="1"/>
  <c r="JK338" i="5" s="1"/>
  <c r="JT338" i="5" s="1"/>
  <c r="KC338" i="5" s="1"/>
  <c r="KL338" i="5" s="1"/>
  <c r="KU338" i="5" s="1"/>
  <c r="LD338" i="5" s="1"/>
  <c r="LM338" i="5" s="1"/>
  <c r="LV338" i="5" s="1"/>
  <c r="ME338" i="5" s="1"/>
  <c r="MN338" i="5" s="1"/>
  <c r="MW338" i="5" s="1"/>
  <c r="NF338" i="5" s="1"/>
  <c r="NO338" i="5" s="1"/>
  <c r="NX338" i="5" s="1"/>
  <c r="OG338" i="5" s="1"/>
  <c r="OP338" i="5" s="1"/>
  <c r="OY338" i="5" s="1"/>
  <c r="H338" i="5"/>
  <c r="Q338" i="5" s="1"/>
  <c r="Z338" i="5" s="1"/>
  <c r="AI338" i="5" s="1"/>
  <c r="AR338" i="5" s="1"/>
  <c r="BA338" i="5" s="1"/>
  <c r="BJ338" i="5" s="1"/>
  <c r="BS338" i="5" s="1"/>
  <c r="CB338" i="5" s="1"/>
  <c r="CK338" i="5" s="1"/>
  <c r="CT338" i="5" s="1"/>
  <c r="DC338" i="5" s="1"/>
  <c r="DL338" i="5" s="1"/>
  <c r="DU338" i="5" s="1"/>
  <c r="ED338" i="5" s="1"/>
  <c r="EM338" i="5" s="1"/>
  <c r="EV338" i="5" s="1"/>
  <c r="FE338" i="5" s="1"/>
  <c r="FN338" i="5" s="1"/>
  <c r="FW338" i="5" s="1"/>
  <c r="GF338" i="5" s="1"/>
  <c r="GO338" i="5" s="1"/>
  <c r="GX338" i="5" s="1"/>
  <c r="HG338" i="5" s="1"/>
  <c r="HP338" i="5" s="1"/>
  <c r="HY338" i="5" s="1"/>
  <c r="IH338" i="5" s="1"/>
  <c r="IQ338" i="5" s="1"/>
  <c r="IZ338" i="5" s="1"/>
  <c r="JI338" i="5" s="1"/>
  <c r="JR338" i="5" s="1"/>
  <c r="KA338" i="5" s="1"/>
  <c r="KJ338" i="5" s="1"/>
  <c r="KS338" i="5" s="1"/>
  <c r="LB338" i="5" s="1"/>
  <c r="LK338" i="5" s="1"/>
  <c r="LT338" i="5" s="1"/>
  <c r="MC338" i="5" s="1"/>
  <c r="ML338" i="5" s="1"/>
  <c r="MU338" i="5" s="1"/>
  <c r="ND338" i="5" s="1"/>
  <c r="NM338" i="5" s="1"/>
  <c r="NV338" i="5" s="1"/>
  <c r="OE338" i="5" s="1"/>
  <c r="ON338" i="5" s="1"/>
  <c r="OW338" i="5" s="1"/>
  <c r="PF338" i="5" s="1"/>
  <c r="PF340" i="5"/>
  <c r="PF341" i="5"/>
  <c r="PF342" i="5"/>
  <c r="PF343" i="5"/>
  <c r="PF344" i="5"/>
  <c r="PF345" i="5"/>
  <c r="PF346" i="5"/>
  <c r="PF347" i="5"/>
  <c r="B352" i="5"/>
  <c r="K352" i="5" s="1"/>
  <c r="T352" i="5" s="1"/>
  <c r="AC352" i="5" s="1"/>
  <c r="AL352" i="5" s="1"/>
  <c r="AU352" i="5" s="1"/>
  <c r="BD352" i="5" s="1"/>
  <c r="BM352" i="5" s="1"/>
  <c r="BV352" i="5" s="1"/>
  <c r="CE352" i="5" s="1"/>
  <c r="CN352" i="5" s="1"/>
  <c r="CW352" i="5" s="1"/>
  <c r="DF352" i="5" s="1"/>
  <c r="DO352" i="5" s="1"/>
  <c r="DX352" i="5" s="1"/>
  <c r="EG352" i="5" s="1"/>
  <c r="EP352" i="5" s="1"/>
  <c r="EY352" i="5" s="1"/>
  <c r="FH352" i="5" s="1"/>
  <c r="FQ352" i="5" s="1"/>
  <c r="FZ352" i="5" s="1"/>
  <c r="GI352" i="5" s="1"/>
  <c r="GR352" i="5" s="1"/>
  <c r="HA352" i="5" s="1"/>
  <c r="HJ352" i="5" s="1"/>
  <c r="HS352" i="5" s="1"/>
  <c r="IB352" i="5" s="1"/>
  <c r="IK352" i="5" s="1"/>
  <c r="IT352" i="5" s="1"/>
  <c r="JC352" i="5" s="1"/>
  <c r="JL352" i="5" s="1"/>
  <c r="JU352" i="5" s="1"/>
  <c r="KD352" i="5" s="1"/>
  <c r="KM352" i="5" s="1"/>
  <c r="KV352" i="5" s="1"/>
  <c r="LE352" i="5" s="1"/>
  <c r="LN352" i="5" s="1"/>
  <c r="LW352" i="5" s="1"/>
  <c r="MF352" i="5" s="1"/>
  <c r="MO352" i="5" s="1"/>
  <c r="MX352" i="5" s="1"/>
  <c r="NG352" i="5" s="1"/>
  <c r="NP352" i="5" s="1"/>
  <c r="NY352" i="5" s="1"/>
  <c r="OH352" i="5" s="1"/>
  <c r="OQ352" i="5" s="1"/>
  <c r="OZ352" i="5" s="1"/>
  <c r="A353" i="5"/>
  <c r="J353" i="5" s="1"/>
  <c r="S353" i="5" s="1"/>
  <c r="AB353" i="5" s="1"/>
  <c r="AK353" i="5" s="1"/>
  <c r="AT353" i="5" s="1"/>
  <c r="BC353" i="5" s="1"/>
  <c r="BL353" i="5" s="1"/>
  <c r="BU353" i="5" s="1"/>
  <c r="CD353" i="5" s="1"/>
  <c r="CM353" i="5" s="1"/>
  <c r="CV353" i="5" s="1"/>
  <c r="DE353" i="5" s="1"/>
  <c r="DN353" i="5" s="1"/>
  <c r="DW353" i="5" s="1"/>
  <c r="EF353" i="5" s="1"/>
  <c r="EO353" i="5" s="1"/>
  <c r="EX353" i="5" s="1"/>
  <c r="FG353" i="5" s="1"/>
  <c r="FP353" i="5" s="1"/>
  <c r="FY353" i="5" s="1"/>
  <c r="GH353" i="5" s="1"/>
  <c r="GQ353" i="5" s="1"/>
  <c r="GZ353" i="5" s="1"/>
  <c r="HI353" i="5" s="1"/>
  <c r="HR353" i="5" s="1"/>
  <c r="IA353" i="5" s="1"/>
  <c r="IJ353" i="5" s="1"/>
  <c r="IS353" i="5" s="1"/>
  <c r="JB353" i="5" s="1"/>
  <c r="JK353" i="5" s="1"/>
  <c r="JT353" i="5" s="1"/>
  <c r="KC353" i="5" s="1"/>
  <c r="KL353" i="5" s="1"/>
  <c r="KU353" i="5" s="1"/>
  <c r="LD353" i="5" s="1"/>
  <c r="LM353" i="5" s="1"/>
  <c r="LV353" i="5" s="1"/>
  <c r="ME353" i="5" s="1"/>
  <c r="MN353" i="5" s="1"/>
  <c r="MW353" i="5" s="1"/>
  <c r="NF353" i="5" s="1"/>
  <c r="NO353" i="5" s="1"/>
  <c r="NX353" i="5" s="1"/>
  <c r="OG353" i="5" s="1"/>
  <c r="OP353" i="5" s="1"/>
  <c r="OY353" i="5" s="1"/>
  <c r="H353" i="5"/>
  <c r="Q353" i="5" s="1"/>
  <c r="Z353" i="5" s="1"/>
  <c r="AI353" i="5" s="1"/>
  <c r="AR353" i="5" s="1"/>
  <c r="BA353" i="5" s="1"/>
  <c r="BJ353" i="5" s="1"/>
  <c r="BS353" i="5" s="1"/>
  <c r="CB353" i="5" s="1"/>
  <c r="CK353" i="5" s="1"/>
  <c r="CT353" i="5" s="1"/>
  <c r="DC353" i="5" s="1"/>
  <c r="DL353" i="5" s="1"/>
  <c r="DU353" i="5" s="1"/>
  <c r="ED353" i="5" s="1"/>
  <c r="EM353" i="5" s="1"/>
  <c r="EV353" i="5" s="1"/>
  <c r="FE353" i="5" s="1"/>
  <c r="FN353" i="5" s="1"/>
  <c r="FW353" i="5" s="1"/>
  <c r="GF353" i="5" s="1"/>
  <c r="GO353" i="5" s="1"/>
  <c r="GX353" i="5" s="1"/>
  <c r="HG353" i="5" s="1"/>
  <c r="HP353" i="5" s="1"/>
  <c r="HY353" i="5" s="1"/>
  <c r="IH353" i="5" s="1"/>
  <c r="IQ353" i="5" s="1"/>
  <c r="IZ353" i="5" s="1"/>
  <c r="JI353" i="5" s="1"/>
  <c r="JR353" i="5" s="1"/>
  <c r="KA353" i="5" s="1"/>
  <c r="KJ353" i="5" s="1"/>
  <c r="KS353" i="5" s="1"/>
  <c r="LB353" i="5" s="1"/>
  <c r="LK353" i="5" s="1"/>
  <c r="LT353" i="5" s="1"/>
  <c r="MC353" i="5" s="1"/>
  <c r="ML353" i="5" s="1"/>
  <c r="MU353" i="5" s="1"/>
  <c r="ND353" i="5" s="1"/>
  <c r="NM353" i="5" s="1"/>
  <c r="NV353" i="5" s="1"/>
  <c r="OE353" i="5" s="1"/>
  <c r="ON353" i="5" s="1"/>
  <c r="OW353" i="5" s="1"/>
  <c r="PF353" i="5" s="1"/>
  <c r="PF355" i="5"/>
  <c r="PF356" i="5"/>
  <c r="PF357" i="5"/>
  <c r="PF358" i="5"/>
  <c r="PF359" i="5"/>
  <c r="PF360" i="5"/>
  <c r="PF361" i="5"/>
  <c r="PF362" i="5"/>
  <c r="B367" i="5"/>
  <c r="K367" i="5" s="1"/>
  <c r="T367" i="5" s="1"/>
  <c r="AC367" i="5" s="1"/>
  <c r="AL367" i="5" s="1"/>
  <c r="AU367" i="5" s="1"/>
  <c r="BD367" i="5" s="1"/>
  <c r="BM367" i="5" s="1"/>
  <c r="BV367" i="5" s="1"/>
  <c r="CE367" i="5" s="1"/>
  <c r="CN367" i="5" s="1"/>
  <c r="CW367" i="5" s="1"/>
  <c r="DF367" i="5" s="1"/>
  <c r="DO367" i="5" s="1"/>
  <c r="DX367" i="5" s="1"/>
  <c r="EG367" i="5" s="1"/>
  <c r="EP367" i="5" s="1"/>
  <c r="EY367" i="5" s="1"/>
  <c r="FH367" i="5" s="1"/>
  <c r="FQ367" i="5" s="1"/>
  <c r="FZ367" i="5" s="1"/>
  <c r="GI367" i="5" s="1"/>
  <c r="GR367" i="5" s="1"/>
  <c r="HA367" i="5" s="1"/>
  <c r="HJ367" i="5" s="1"/>
  <c r="HS367" i="5" s="1"/>
  <c r="IB367" i="5" s="1"/>
  <c r="IK367" i="5" s="1"/>
  <c r="IT367" i="5" s="1"/>
  <c r="JC367" i="5" s="1"/>
  <c r="JL367" i="5" s="1"/>
  <c r="JU367" i="5" s="1"/>
  <c r="KD367" i="5" s="1"/>
  <c r="KM367" i="5" s="1"/>
  <c r="KV367" i="5" s="1"/>
  <c r="LE367" i="5" s="1"/>
  <c r="LN367" i="5" s="1"/>
  <c r="LW367" i="5" s="1"/>
  <c r="MF367" i="5" s="1"/>
  <c r="MO367" i="5" s="1"/>
  <c r="MX367" i="5" s="1"/>
  <c r="NG367" i="5" s="1"/>
  <c r="NP367" i="5" s="1"/>
  <c r="NY367" i="5" s="1"/>
  <c r="OH367" i="5" s="1"/>
  <c r="OQ367" i="5" s="1"/>
  <c r="OZ367" i="5" s="1"/>
  <c r="A368" i="5"/>
  <c r="J368" i="5" s="1"/>
  <c r="S368" i="5" s="1"/>
  <c r="AB368" i="5" s="1"/>
  <c r="AK368" i="5" s="1"/>
  <c r="AT368" i="5" s="1"/>
  <c r="BC368" i="5" s="1"/>
  <c r="BL368" i="5" s="1"/>
  <c r="BU368" i="5" s="1"/>
  <c r="CD368" i="5" s="1"/>
  <c r="CM368" i="5" s="1"/>
  <c r="CV368" i="5" s="1"/>
  <c r="DE368" i="5" s="1"/>
  <c r="DN368" i="5" s="1"/>
  <c r="DW368" i="5" s="1"/>
  <c r="EF368" i="5" s="1"/>
  <c r="EO368" i="5" s="1"/>
  <c r="EX368" i="5" s="1"/>
  <c r="FG368" i="5" s="1"/>
  <c r="FP368" i="5" s="1"/>
  <c r="FY368" i="5" s="1"/>
  <c r="GH368" i="5" s="1"/>
  <c r="GQ368" i="5" s="1"/>
  <c r="GZ368" i="5" s="1"/>
  <c r="HI368" i="5" s="1"/>
  <c r="HR368" i="5" s="1"/>
  <c r="IA368" i="5" s="1"/>
  <c r="IJ368" i="5" s="1"/>
  <c r="IS368" i="5" s="1"/>
  <c r="JB368" i="5" s="1"/>
  <c r="JK368" i="5" s="1"/>
  <c r="JT368" i="5" s="1"/>
  <c r="KC368" i="5" s="1"/>
  <c r="KL368" i="5" s="1"/>
  <c r="KU368" i="5" s="1"/>
  <c r="LD368" i="5" s="1"/>
  <c r="LM368" i="5" s="1"/>
  <c r="LV368" i="5" s="1"/>
  <c r="ME368" i="5" s="1"/>
  <c r="MN368" i="5" s="1"/>
  <c r="MW368" i="5" s="1"/>
  <c r="NF368" i="5" s="1"/>
  <c r="NO368" i="5" s="1"/>
  <c r="NX368" i="5" s="1"/>
  <c r="OG368" i="5" s="1"/>
  <c r="OP368" i="5" s="1"/>
  <c r="OY368" i="5" s="1"/>
  <c r="H368" i="5"/>
  <c r="Q368" i="5" s="1"/>
  <c r="Z368" i="5" s="1"/>
  <c r="AI368" i="5" s="1"/>
  <c r="AR368" i="5" s="1"/>
  <c r="BA368" i="5" s="1"/>
  <c r="BJ368" i="5" s="1"/>
  <c r="BS368" i="5" s="1"/>
  <c r="CB368" i="5" s="1"/>
  <c r="CK368" i="5" s="1"/>
  <c r="CT368" i="5" s="1"/>
  <c r="DC368" i="5" s="1"/>
  <c r="DL368" i="5" s="1"/>
  <c r="DU368" i="5" s="1"/>
  <c r="ED368" i="5" s="1"/>
  <c r="EM368" i="5" s="1"/>
  <c r="EV368" i="5" s="1"/>
  <c r="FE368" i="5" s="1"/>
  <c r="FN368" i="5" s="1"/>
  <c r="FW368" i="5" s="1"/>
  <c r="GF368" i="5" s="1"/>
  <c r="GO368" i="5" s="1"/>
  <c r="GX368" i="5" s="1"/>
  <c r="HG368" i="5" s="1"/>
  <c r="HP368" i="5" s="1"/>
  <c r="HY368" i="5" s="1"/>
  <c r="IH368" i="5" s="1"/>
  <c r="IQ368" i="5" s="1"/>
  <c r="IZ368" i="5" s="1"/>
  <c r="JI368" i="5" s="1"/>
  <c r="JR368" i="5" s="1"/>
  <c r="KA368" i="5" s="1"/>
  <c r="KJ368" i="5" s="1"/>
  <c r="KS368" i="5" s="1"/>
  <c r="LB368" i="5" s="1"/>
  <c r="LK368" i="5" s="1"/>
  <c r="LT368" i="5" s="1"/>
  <c r="MC368" i="5" s="1"/>
  <c r="ML368" i="5" s="1"/>
  <c r="MU368" i="5" s="1"/>
  <c r="ND368" i="5" s="1"/>
  <c r="NM368" i="5" s="1"/>
  <c r="NV368" i="5" s="1"/>
  <c r="OE368" i="5" s="1"/>
  <c r="ON368" i="5" s="1"/>
  <c r="OW368" i="5" s="1"/>
  <c r="PF368" i="5" s="1"/>
  <c r="PF373" i="5"/>
  <c r="PF374" i="5"/>
  <c r="PF375" i="5"/>
  <c r="PF376" i="5"/>
  <c r="PF377" i="5"/>
  <c r="B382" i="5"/>
  <c r="K382" i="5" s="1"/>
  <c r="T382" i="5" s="1"/>
  <c r="AC382" i="5" s="1"/>
  <c r="AL382" i="5" s="1"/>
  <c r="AU382" i="5" s="1"/>
  <c r="BD382" i="5" s="1"/>
  <c r="BM382" i="5" s="1"/>
  <c r="BV382" i="5" s="1"/>
  <c r="CE382" i="5" s="1"/>
  <c r="CN382" i="5" s="1"/>
  <c r="CW382" i="5" s="1"/>
  <c r="DF382" i="5" s="1"/>
  <c r="DO382" i="5" s="1"/>
  <c r="DX382" i="5" s="1"/>
  <c r="EG382" i="5" s="1"/>
  <c r="EP382" i="5" s="1"/>
  <c r="EY382" i="5" s="1"/>
  <c r="FH382" i="5" s="1"/>
  <c r="FQ382" i="5" s="1"/>
  <c r="FZ382" i="5" s="1"/>
  <c r="GI382" i="5" s="1"/>
  <c r="GR382" i="5" s="1"/>
  <c r="HA382" i="5" s="1"/>
  <c r="HJ382" i="5" s="1"/>
  <c r="HS382" i="5" s="1"/>
  <c r="IB382" i="5" s="1"/>
  <c r="IK382" i="5" s="1"/>
  <c r="IT382" i="5" s="1"/>
  <c r="JC382" i="5" s="1"/>
  <c r="JL382" i="5" s="1"/>
  <c r="JU382" i="5" s="1"/>
  <c r="KD382" i="5" s="1"/>
  <c r="KM382" i="5" s="1"/>
  <c r="KV382" i="5" s="1"/>
  <c r="LE382" i="5" s="1"/>
  <c r="LN382" i="5" s="1"/>
  <c r="LW382" i="5" s="1"/>
  <c r="MF382" i="5" s="1"/>
  <c r="MO382" i="5" s="1"/>
  <c r="MX382" i="5" s="1"/>
  <c r="NG382" i="5" s="1"/>
  <c r="NP382" i="5" s="1"/>
  <c r="NY382" i="5" s="1"/>
  <c r="OH382" i="5" s="1"/>
  <c r="OQ382" i="5" s="1"/>
  <c r="OZ382" i="5" s="1"/>
  <c r="A383" i="5"/>
  <c r="J383" i="5" s="1"/>
  <c r="S383" i="5" s="1"/>
  <c r="AB383" i="5" s="1"/>
  <c r="AK383" i="5" s="1"/>
  <c r="AT383" i="5" s="1"/>
  <c r="BC383" i="5" s="1"/>
  <c r="BL383" i="5" s="1"/>
  <c r="BU383" i="5" s="1"/>
  <c r="CD383" i="5" s="1"/>
  <c r="CM383" i="5" s="1"/>
  <c r="CV383" i="5" s="1"/>
  <c r="DE383" i="5" s="1"/>
  <c r="DN383" i="5" s="1"/>
  <c r="DW383" i="5" s="1"/>
  <c r="EF383" i="5" s="1"/>
  <c r="EO383" i="5" s="1"/>
  <c r="EX383" i="5" s="1"/>
  <c r="FG383" i="5" s="1"/>
  <c r="FP383" i="5" s="1"/>
  <c r="FY383" i="5" s="1"/>
  <c r="GH383" i="5" s="1"/>
  <c r="GQ383" i="5" s="1"/>
  <c r="GZ383" i="5" s="1"/>
  <c r="HI383" i="5" s="1"/>
  <c r="HR383" i="5" s="1"/>
  <c r="IA383" i="5" s="1"/>
  <c r="IJ383" i="5" s="1"/>
  <c r="IS383" i="5" s="1"/>
  <c r="JB383" i="5" s="1"/>
  <c r="JK383" i="5" s="1"/>
  <c r="JT383" i="5" s="1"/>
  <c r="KC383" i="5" s="1"/>
  <c r="KL383" i="5" s="1"/>
  <c r="KU383" i="5" s="1"/>
  <c r="LD383" i="5" s="1"/>
  <c r="LM383" i="5" s="1"/>
  <c r="LV383" i="5" s="1"/>
  <c r="ME383" i="5" s="1"/>
  <c r="MN383" i="5" s="1"/>
  <c r="MW383" i="5" s="1"/>
  <c r="NF383" i="5" s="1"/>
  <c r="NO383" i="5" s="1"/>
  <c r="NX383" i="5" s="1"/>
  <c r="OG383" i="5" s="1"/>
  <c r="OP383" i="5" s="1"/>
  <c r="OY383" i="5" s="1"/>
  <c r="H383" i="5"/>
  <c r="Q383" i="5" s="1"/>
  <c r="Z383" i="5" s="1"/>
  <c r="AI383" i="5" s="1"/>
  <c r="AR383" i="5" s="1"/>
  <c r="BA383" i="5" s="1"/>
  <c r="BJ383" i="5" s="1"/>
  <c r="BS383" i="5" s="1"/>
  <c r="CB383" i="5" s="1"/>
  <c r="CK383" i="5" s="1"/>
  <c r="CT383" i="5" s="1"/>
  <c r="DC383" i="5" s="1"/>
  <c r="DL383" i="5" s="1"/>
  <c r="DU383" i="5" s="1"/>
  <c r="ED383" i="5" s="1"/>
  <c r="EM383" i="5" s="1"/>
  <c r="EV383" i="5" s="1"/>
  <c r="FE383" i="5" s="1"/>
  <c r="FN383" i="5" s="1"/>
  <c r="FW383" i="5" s="1"/>
  <c r="GF383" i="5" s="1"/>
  <c r="GO383" i="5" s="1"/>
  <c r="GX383" i="5" s="1"/>
  <c r="HG383" i="5" s="1"/>
  <c r="HP383" i="5" s="1"/>
  <c r="HY383" i="5" s="1"/>
  <c r="IH383" i="5" s="1"/>
  <c r="IQ383" i="5" s="1"/>
  <c r="IZ383" i="5" s="1"/>
  <c r="JI383" i="5" s="1"/>
  <c r="JR383" i="5" s="1"/>
  <c r="KA383" i="5" s="1"/>
  <c r="KJ383" i="5" s="1"/>
  <c r="KS383" i="5" s="1"/>
  <c r="LB383" i="5" s="1"/>
  <c r="LK383" i="5" s="1"/>
  <c r="LT383" i="5" s="1"/>
  <c r="MC383" i="5" s="1"/>
  <c r="ML383" i="5" s="1"/>
  <c r="MU383" i="5" s="1"/>
  <c r="ND383" i="5" s="1"/>
  <c r="NM383" i="5" s="1"/>
  <c r="NV383" i="5" s="1"/>
  <c r="OE383" i="5" s="1"/>
  <c r="ON383" i="5" s="1"/>
  <c r="OW383" i="5" s="1"/>
  <c r="PF383" i="5" s="1"/>
  <c r="PF385" i="5"/>
  <c r="PF386" i="5"/>
  <c r="PF387" i="5"/>
  <c r="PF388" i="5"/>
  <c r="PF389" i="5"/>
  <c r="PF390" i="5"/>
  <c r="PF391" i="5"/>
  <c r="PF392" i="5"/>
  <c r="B397" i="5"/>
  <c r="K397" i="5" s="1"/>
  <c r="T397" i="5" s="1"/>
  <c r="AC397" i="5" s="1"/>
  <c r="AL397" i="5" s="1"/>
  <c r="AU397" i="5" s="1"/>
  <c r="BD397" i="5" s="1"/>
  <c r="BM397" i="5" s="1"/>
  <c r="BV397" i="5" s="1"/>
  <c r="CE397" i="5" s="1"/>
  <c r="CN397" i="5" s="1"/>
  <c r="CW397" i="5" s="1"/>
  <c r="DF397" i="5" s="1"/>
  <c r="DO397" i="5" s="1"/>
  <c r="DX397" i="5" s="1"/>
  <c r="EG397" i="5" s="1"/>
  <c r="EP397" i="5" s="1"/>
  <c r="EY397" i="5" s="1"/>
  <c r="FH397" i="5" s="1"/>
  <c r="FQ397" i="5" s="1"/>
  <c r="FZ397" i="5" s="1"/>
  <c r="GI397" i="5" s="1"/>
  <c r="GR397" i="5" s="1"/>
  <c r="HA397" i="5" s="1"/>
  <c r="HJ397" i="5" s="1"/>
  <c r="HS397" i="5" s="1"/>
  <c r="IB397" i="5" s="1"/>
  <c r="IK397" i="5" s="1"/>
  <c r="IT397" i="5" s="1"/>
  <c r="JC397" i="5" s="1"/>
  <c r="JL397" i="5" s="1"/>
  <c r="JU397" i="5" s="1"/>
  <c r="KD397" i="5" s="1"/>
  <c r="KM397" i="5" s="1"/>
  <c r="KV397" i="5" s="1"/>
  <c r="LE397" i="5" s="1"/>
  <c r="LN397" i="5" s="1"/>
  <c r="LW397" i="5" s="1"/>
  <c r="MF397" i="5" s="1"/>
  <c r="MO397" i="5" s="1"/>
  <c r="MX397" i="5" s="1"/>
  <c r="NG397" i="5" s="1"/>
  <c r="NP397" i="5" s="1"/>
  <c r="NY397" i="5" s="1"/>
  <c r="OH397" i="5" s="1"/>
  <c r="OQ397" i="5" s="1"/>
  <c r="OZ397" i="5" s="1"/>
  <c r="A398" i="5"/>
  <c r="J398" i="5" s="1"/>
  <c r="S398" i="5" s="1"/>
  <c r="AB398" i="5" s="1"/>
  <c r="AK398" i="5" s="1"/>
  <c r="AT398" i="5" s="1"/>
  <c r="BC398" i="5" s="1"/>
  <c r="BL398" i="5" s="1"/>
  <c r="BU398" i="5" s="1"/>
  <c r="CD398" i="5" s="1"/>
  <c r="CM398" i="5" s="1"/>
  <c r="CV398" i="5" s="1"/>
  <c r="DE398" i="5" s="1"/>
  <c r="DN398" i="5" s="1"/>
  <c r="DW398" i="5" s="1"/>
  <c r="EF398" i="5" s="1"/>
  <c r="EO398" i="5" s="1"/>
  <c r="EX398" i="5" s="1"/>
  <c r="FG398" i="5" s="1"/>
  <c r="FP398" i="5" s="1"/>
  <c r="FY398" i="5" s="1"/>
  <c r="GH398" i="5" s="1"/>
  <c r="GQ398" i="5" s="1"/>
  <c r="GZ398" i="5" s="1"/>
  <c r="HI398" i="5" s="1"/>
  <c r="HR398" i="5" s="1"/>
  <c r="IA398" i="5" s="1"/>
  <c r="IJ398" i="5" s="1"/>
  <c r="IS398" i="5" s="1"/>
  <c r="JB398" i="5" s="1"/>
  <c r="JK398" i="5" s="1"/>
  <c r="JT398" i="5" s="1"/>
  <c r="KC398" i="5" s="1"/>
  <c r="KL398" i="5" s="1"/>
  <c r="KU398" i="5" s="1"/>
  <c r="LD398" i="5" s="1"/>
  <c r="LM398" i="5" s="1"/>
  <c r="LV398" i="5" s="1"/>
  <c r="ME398" i="5" s="1"/>
  <c r="MN398" i="5" s="1"/>
  <c r="MW398" i="5" s="1"/>
  <c r="NF398" i="5" s="1"/>
  <c r="NO398" i="5" s="1"/>
  <c r="NX398" i="5" s="1"/>
  <c r="OG398" i="5" s="1"/>
  <c r="OP398" i="5" s="1"/>
  <c r="OY398" i="5" s="1"/>
  <c r="H398" i="5"/>
  <c r="Q398" i="5" s="1"/>
  <c r="Z398" i="5" s="1"/>
  <c r="AI398" i="5" s="1"/>
  <c r="AR398" i="5" s="1"/>
  <c r="BA398" i="5" s="1"/>
  <c r="BJ398" i="5" s="1"/>
  <c r="BS398" i="5" s="1"/>
  <c r="CB398" i="5" s="1"/>
  <c r="CK398" i="5" s="1"/>
  <c r="CT398" i="5" s="1"/>
  <c r="DC398" i="5" s="1"/>
  <c r="DL398" i="5" s="1"/>
  <c r="DU398" i="5" s="1"/>
  <c r="ED398" i="5" s="1"/>
  <c r="EM398" i="5" s="1"/>
  <c r="EV398" i="5" s="1"/>
  <c r="FE398" i="5" s="1"/>
  <c r="FN398" i="5" s="1"/>
  <c r="FW398" i="5" s="1"/>
  <c r="GF398" i="5" s="1"/>
  <c r="GO398" i="5" s="1"/>
  <c r="GX398" i="5" s="1"/>
  <c r="HG398" i="5" s="1"/>
  <c r="HP398" i="5" s="1"/>
  <c r="HY398" i="5" s="1"/>
  <c r="IH398" i="5" s="1"/>
  <c r="IQ398" i="5" s="1"/>
  <c r="IZ398" i="5" s="1"/>
  <c r="JI398" i="5" s="1"/>
  <c r="JR398" i="5" s="1"/>
  <c r="KA398" i="5" s="1"/>
  <c r="KJ398" i="5" s="1"/>
  <c r="KS398" i="5" s="1"/>
  <c r="LB398" i="5" s="1"/>
  <c r="LK398" i="5" s="1"/>
  <c r="LT398" i="5" s="1"/>
  <c r="MC398" i="5" s="1"/>
  <c r="ML398" i="5" s="1"/>
  <c r="MU398" i="5" s="1"/>
  <c r="ND398" i="5" s="1"/>
  <c r="NM398" i="5" s="1"/>
  <c r="NV398" i="5" s="1"/>
  <c r="OE398" i="5" s="1"/>
  <c r="ON398" i="5" s="1"/>
  <c r="OW398" i="5" s="1"/>
  <c r="PF398" i="5" s="1"/>
  <c r="PF400" i="5"/>
  <c r="PF401" i="5"/>
  <c r="PF402" i="5"/>
  <c r="PF403" i="5"/>
  <c r="PF404" i="5"/>
  <c r="PF405" i="5"/>
  <c r="PF406" i="5"/>
  <c r="PF407" i="5"/>
  <c r="B412" i="5"/>
  <c r="K412" i="5" s="1"/>
  <c r="T412" i="5" s="1"/>
  <c r="AC412" i="5" s="1"/>
  <c r="AL412" i="5" s="1"/>
  <c r="AU412" i="5" s="1"/>
  <c r="BD412" i="5" s="1"/>
  <c r="BM412" i="5" s="1"/>
  <c r="BV412" i="5" s="1"/>
  <c r="CE412" i="5" s="1"/>
  <c r="CN412" i="5" s="1"/>
  <c r="CW412" i="5" s="1"/>
  <c r="DF412" i="5" s="1"/>
  <c r="DO412" i="5" s="1"/>
  <c r="DX412" i="5" s="1"/>
  <c r="EG412" i="5" s="1"/>
  <c r="EP412" i="5" s="1"/>
  <c r="EY412" i="5" s="1"/>
  <c r="FH412" i="5" s="1"/>
  <c r="FQ412" i="5" s="1"/>
  <c r="FZ412" i="5" s="1"/>
  <c r="GI412" i="5" s="1"/>
  <c r="GR412" i="5" s="1"/>
  <c r="HA412" i="5" s="1"/>
  <c r="HJ412" i="5" s="1"/>
  <c r="HS412" i="5" s="1"/>
  <c r="IB412" i="5" s="1"/>
  <c r="IK412" i="5" s="1"/>
  <c r="IT412" i="5" s="1"/>
  <c r="JC412" i="5" s="1"/>
  <c r="JL412" i="5" s="1"/>
  <c r="JU412" i="5" s="1"/>
  <c r="KD412" i="5" s="1"/>
  <c r="KM412" i="5" s="1"/>
  <c r="KV412" i="5" s="1"/>
  <c r="LE412" i="5" s="1"/>
  <c r="LN412" i="5" s="1"/>
  <c r="LW412" i="5" s="1"/>
  <c r="MF412" i="5" s="1"/>
  <c r="MO412" i="5" s="1"/>
  <c r="MX412" i="5" s="1"/>
  <c r="NG412" i="5" s="1"/>
  <c r="NP412" i="5" s="1"/>
  <c r="NY412" i="5" s="1"/>
  <c r="OH412" i="5" s="1"/>
  <c r="OQ412" i="5" s="1"/>
  <c r="OZ412" i="5" s="1"/>
  <c r="A413" i="5"/>
  <c r="J413" i="5" s="1"/>
  <c r="S413" i="5" s="1"/>
  <c r="AB413" i="5" s="1"/>
  <c r="AK413" i="5" s="1"/>
  <c r="AT413" i="5" s="1"/>
  <c r="BC413" i="5" s="1"/>
  <c r="BL413" i="5" s="1"/>
  <c r="BU413" i="5" s="1"/>
  <c r="CD413" i="5" s="1"/>
  <c r="CM413" i="5" s="1"/>
  <c r="CV413" i="5" s="1"/>
  <c r="DE413" i="5" s="1"/>
  <c r="DN413" i="5" s="1"/>
  <c r="DW413" i="5" s="1"/>
  <c r="EF413" i="5" s="1"/>
  <c r="EO413" i="5" s="1"/>
  <c r="EX413" i="5" s="1"/>
  <c r="FG413" i="5" s="1"/>
  <c r="FP413" i="5" s="1"/>
  <c r="FY413" i="5" s="1"/>
  <c r="GH413" i="5" s="1"/>
  <c r="GQ413" i="5" s="1"/>
  <c r="GZ413" i="5" s="1"/>
  <c r="HI413" i="5" s="1"/>
  <c r="HR413" i="5" s="1"/>
  <c r="IA413" i="5" s="1"/>
  <c r="IJ413" i="5" s="1"/>
  <c r="IS413" i="5" s="1"/>
  <c r="JB413" i="5" s="1"/>
  <c r="JK413" i="5" s="1"/>
  <c r="JT413" i="5" s="1"/>
  <c r="KC413" i="5" s="1"/>
  <c r="KL413" i="5" s="1"/>
  <c r="KU413" i="5" s="1"/>
  <c r="LD413" i="5" s="1"/>
  <c r="LM413" i="5" s="1"/>
  <c r="LV413" i="5" s="1"/>
  <c r="ME413" i="5" s="1"/>
  <c r="MN413" i="5" s="1"/>
  <c r="MW413" i="5" s="1"/>
  <c r="NF413" i="5" s="1"/>
  <c r="NO413" i="5" s="1"/>
  <c r="NX413" i="5" s="1"/>
  <c r="OG413" i="5" s="1"/>
  <c r="OP413" i="5" s="1"/>
  <c r="OY413" i="5" s="1"/>
  <c r="H413" i="5"/>
  <c r="Q413" i="5" s="1"/>
  <c r="Z413" i="5" s="1"/>
  <c r="AI413" i="5" s="1"/>
  <c r="AR413" i="5" s="1"/>
  <c r="BA413" i="5" s="1"/>
  <c r="BJ413" i="5" s="1"/>
  <c r="BS413" i="5" s="1"/>
  <c r="CB413" i="5" s="1"/>
  <c r="CK413" i="5" s="1"/>
  <c r="CT413" i="5" s="1"/>
  <c r="DC413" i="5" s="1"/>
  <c r="DL413" i="5" s="1"/>
  <c r="DU413" i="5" s="1"/>
  <c r="ED413" i="5" s="1"/>
  <c r="EM413" i="5" s="1"/>
  <c r="EV413" i="5" s="1"/>
  <c r="FE413" i="5" s="1"/>
  <c r="FN413" i="5" s="1"/>
  <c r="FW413" i="5" s="1"/>
  <c r="GF413" i="5" s="1"/>
  <c r="GO413" i="5" s="1"/>
  <c r="GX413" i="5" s="1"/>
  <c r="HG413" i="5" s="1"/>
  <c r="HP413" i="5" s="1"/>
  <c r="HY413" i="5" s="1"/>
  <c r="IH413" i="5" s="1"/>
  <c r="IQ413" i="5" s="1"/>
  <c r="IZ413" i="5" s="1"/>
  <c r="JI413" i="5" s="1"/>
  <c r="JR413" i="5" s="1"/>
  <c r="KA413" i="5" s="1"/>
  <c r="KJ413" i="5" s="1"/>
  <c r="KS413" i="5" s="1"/>
  <c r="LB413" i="5" s="1"/>
  <c r="LK413" i="5" s="1"/>
  <c r="LT413" i="5" s="1"/>
  <c r="MC413" i="5" s="1"/>
  <c r="ML413" i="5" s="1"/>
  <c r="MU413" i="5" s="1"/>
  <c r="ND413" i="5" s="1"/>
  <c r="NM413" i="5" s="1"/>
  <c r="NV413" i="5" s="1"/>
  <c r="OE413" i="5" s="1"/>
  <c r="ON413" i="5" s="1"/>
  <c r="OW413" i="5" s="1"/>
  <c r="PF413" i="5" s="1"/>
  <c r="PF415" i="5"/>
  <c r="PF416" i="5"/>
  <c r="PF417" i="5"/>
  <c r="PF418" i="5"/>
  <c r="PF419" i="5"/>
  <c r="PF420" i="5"/>
  <c r="PF421" i="5"/>
  <c r="PF422" i="5"/>
  <c r="B427" i="5"/>
  <c r="K427" i="5" s="1"/>
  <c r="T427" i="5" s="1"/>
  <c r="AC427" i="5" s="1"/>
  <c r="AL427" i="5" s="1"/>
  <c r="AU427" i="5" s="1"/>
  <c r="BD427" i="5" s="1"/>
  <c r="BM427" i="5" s="1"/>
  <c r="BV427" i="5" s="1"/>
  <c r="CE427" i="5" s="1"/>
  <c r="CN427" i="5" s="1"/>
  <c r="CW427" i="5" s="1"/>
  <c r="DF427" i="5" s="1"/>
  <c r="DO427" i="5" s="1"/>
  <c r="DX427" i="5" s="1"/>
  <c r="EG427" i="5" s="1"/>
  <c r="EP427" i="5" s="1"/>
  <c r="EY427" i="5" s="1"/>
  <c r="FH427" i="5" s="1"/>
  <c r="FQ427" i="5" s="1"/>
  <c r="FZ427" i="5" s="1"/>
  <c r="GI427" i="5" s="1"/>
  <c r="GR427" i="5" s="1"/>
  <c r="HA427" i="5" s="1"/>
  <c r="HJ427" i="5" s="1"/>
  <c r="HS427" i="5" s="1"/>
  <c r="IB427" i="5" s="1"/>
  <c r="IK427" i="5" s="1"/>
  <c r="IT427" i="5" s="1"/>
  <c r="JC427" i="5" s="1"/>
  <c r="JL427" i="5" s="1"/>
  <c r="JU427" i="5" s="1"/>
  <c r="KD427" i="5" s="1"/>
  <c r="KM427" i="5" s="1"/>
  <c r="KV427" i="5" s="1"/>
  <c r="LE427" i="5" s="1"/>
  <c r="LN427" i="5" s="1"/>
  <c r="LW427" i="5" s="1"/>
  <c r="MF427" i="5" s="1"/>
  <c r="MO427" i="5" s="1"/>
  <c r="MX427" i="5" s="1"/>
  <c r="NG427" i="5" s="1"/>
  <c r="NP427" i="5" s="1"/>
  <c r="NY427" i="5" s="1"/>
  <c r="OH427" i="5" s="1"/>
  <c r="OQ427" i="5" s="1"/>
  <c r="OZ427" i="5" s="1"/>
  <c r="A428" i="5"/>
  <c r="J428" i="5" s="1"/>
  <c r="S428" i="5" s="1"/>
  <c r="AB428" i="5" s="1"/>
  <c r="AK428" i="5" s="1"/>
  <c r="AT428" i="5" s="1"/>
  <c r="BC428" i="5" s="1"/>
  <c r="BL428" i="5" s="1"/>
  <c r="BU428" i="5" s="1"/>
  <c r="CD428" i="5" s="1"/>
  <c r="CM428" i="5" s="1"/>
  <c r="CV428" i="5" s="1"/>
  <c r="DE428" i="5" s="1"/>
  <c r="DN428" i="5" s="1"/>
  <c r="DW428" i="5" s="1"/>
  <c r="EF428" i="5" s="1"/>
  <c r="EO428" i="5" s="1"/>
  <c r="EX428" i="5" s="1"/>
  <c r="FG428" i="5" s="1"/>
  <c r="FP428" i="5" s="1"/>
  <c r="FY428" i="5" s="1"/>
  <c r="GH428" i="5" s="1"/>
  <c r="GQ428" i="5" s="1"/>
  <c r="GZ428" i="5" s="1"/>
  <c r="HI428" i="5" s="1"/>
  <c r="HR428" i="5" s="1"/>
  <c r="IA428" i="5" s="1"/>
  <c r="IJ428" i="5" s="1"/>
  <c r="IS428" i="5" s="1"/>
  <c r="JB428" i="5" s="1"/>
  <c r="JK428" i="5" s="1"/>
  <c r="JT428" i="5" s="1"/>
  <c r="KC428" i="5" s="1"/>
  <c r="KL428" i="5" s="1"/>
  <c r="KU428" i="5" s="1"/>
  <c r="LD428" i="5" s="1"/>
  <c r="LM428" i="5" s="1"/>
  <c r="LV428" i="5" s="1"/>
  <c r="ME428" i="5" s="1"/>
  <c r="MN428" i="5" s="1"/>
  <c r="MW428" i="5" s="1"/>
  <c r="NF428" i="5" s="1"/>
  <c r="NO428" i="5" s="1"/>
  <c r="NX428" i="5" s="1"/>
  <c r="OG428" i="5" s="1"/>
  <c r="OP428" i="5" s="1"/>
  <c r="OY428" i="5" s="1"/>
  <c r="H428" i="5"/>
  <c r="Q428" i="5" s="1"/>
  <c r="Z428" i="5" s="1"/>
  <c r="AI428" i="5" s="1"/>
  <c r="AR428" i="5" s="1"/>
  <c r="BA428" i="5" s="1"/>
  <c r="BJ428" i="5" s="1"/>
  <c r="BS428" i="5" s="1"/>
  <c r="CB428" i="5" s="1"/>
  <c r="CK428" i="5" s="1"/>
  <c r="CT428" i="5" s="1"/>
  <c r="DC428" i="5" s="1"/>
  <c r="DL428" i="5" s="1"/>
  <c r="DU428" i="5" s="1"/>
  <c r="ED428" i="5" s="1"/>
  <c r="EM428" i="5" s="1"/>
  <c r="EV428" i="5" s="1"/>
  <c r="FE428" i="5" s="1"/>
  <c r="FN428" i="5" s="1"/>
  <c r="FW428" i="5" s="1"/>
  <c r="GF428" i="5" s="1"/>
  <c r="GO428" i="5" s="1"/>
  <c r="GX428" i="5" s="1"/>
  <c r="HG428" i="5" s="1"/>
  <c r="HP428" i="5" s="1"/>
  <c r="HY428" i="5" s="1"/>
  <c r="IH428" i="5" s="1"/>
  <c r="IQ428" i="5" s="1"/>
  <c r="IZ428" i="5" s="1"/>
  <c r="JI428" i="5" s="1"/>
  <c r="JR428" i="5" s="1"/>
  <c r="KA428" i="5" s="1"/>
  <c r="KJ428" i="5" s="1"/>
  <c r="KS428" i="5" s="1"/>
  <c r="LB428" i="5" s="1"/>
  <c r="LK428" i="5" s="1"/>
  <c r="LT428" i="5" s="1"/>
  <c r="MC428" i="5" s="1"/>
  <c r="ML428" i="5" s="1"/>
  <c r="MU428" i="5" s="1"/>
  <c r="ND428" i="5" s="1"/>
  <c r="NM428" i="5" s="1"/>
  <c r="NV428" i="5" s="1"/>
  <c r="OE428" i="5" s="1"/>
  <c r="ON428" i="5" s="1"/>
  <c r="OW428" i="5" s="1"/>
  <c r="PF428" i="5" s="1"/>
  <c r="PF431" i="5"/>
  <c r="PF432" i="5"/>
  <c r="PF433" i="5"/>
  <c r="PF434" i="5"/>
  <c r="PF435" i="5"/>
  <c r="PF436" i="5"/>
  <c r="PF437" i="5"/>
  <c r="B442" i="5"/>
  <c r="K442" i="5" s="1"/>
  <c r="T442" i="5" s="1"/>
  <c r="AC442" i="5" s="1"/>
  <c r="AL442" i="5" s="1"/>
  <c r="AU442" i="5" s="1"/>
  <c r="BD442" i="5" s="1"/>
  <c r="BM442" i="5" s="1"/>
  <c r="BV442" i="5" s="1"/>
  <c r="CE442" i="5" s="1"/>
  <c r="CN442" i="5" s="1"/>
  <c r="CW442" i="5" s="1"/>
  <c r="DF442" i="5" s="1"/>
  <c r="DO442" i="5" s="1"/>
  <c r="DX442" i="5" s="1"/>
  <c r="EG442" i="5" s="1"/>
  <c r="EP442" i="5" s="1"/>
  <c r="EY442" i="5" s="1"/>
  <c r="FH442" i="5" s="1"/>
  <c r="FQ442" i="5" s="1"/>
  <c r="FZ442" i="5" s="1"/>
  <c r="GI442" i="5" s="1"/>
  <c r="GR442" i="5" s="1"/>
  <c r="HA442" i="5" s="1"/>
  <c r="HJ442" i="5" s="1"/>
  <c r="HS442" i="5" s="1"/>
  <c r="IB442" i="5" s="1"/>
  <c r="IK442" i="5" s="1"/>
  <c r="IT442" i="5" s="1"/>
  <c r="JC442" i="5" s="1"/>
  <c r="JL442" i="5" s="1"/>
  <c r="JU442" i="5" s="1"/>
  <c r="KD442" i="5" s="1"/>
  <c r="KM442" i="5" s="1"/>
  <c r="KV442" i="5" s="1"/>
  <c r="LE442" i="5" s="1"/>
  <c r="LN442" i="5" s="1"/>
  <c r="LW442" i="5" s="1"/>
  <c r="MF442" i="5" s="1"/>
  <c r="MO442" i="5" s="1"/>
  <c r="MX442" i="5" s="1"/>
  <c r="NG442" i="5" s="1"/>
  <c r="NP442" i="5" s="1"/>
  <c r="NY442" i="5" s="1"/>
  <c r="OH442" i="5" s="1"/>
  <c r="OQ442" i="5" s="1"/>
  <c r="OZ442" i="5" s="1"/>
  <c r="A443" i="5"/>
  <c r="J443" i="5" s="1"/>
  <c r="S443" i="5" s="1"/>
  <c r="AB443" i="5" s="1"/>
  <c r="AK443" i="5" s="1"/>
  <c r="AT443" i="5" s="1"/>
  <c r="BC443" i="5" s="1"/>
  <c r="BL443" i="5" s="1"/>
  <c r="BU443" i="5" s="1"/>
  <c r="CD443" i="5" s="1"/>
  <c r="CM443" i="5" s="1"/>
  <c r="CV443" i="5" s="1"/>
  <c r="DE443" i="5" s="1"/>
  <c r="DN443" i="5" s="1"/>
  <c r="DW443" i="5" s="1"/>
  <c r="EF443" i="5" s="1"/>
  <c r="EO443" i="5" s="1"/>
  <c r="EX443" i="5" s="1"/>
  <c r="FG443" i="5" s="1"/>
  <c r="FP443" i="5" s="1"/>
  <c r="FY443" i="5" s="1"/>
  <c r="GH443" i="5" s="1"/>
  <c r="GQ443" i="5" s="1"/>
  <c r="GZ443" i="5" s="1"/>
  <c r="HI443" i="5" s="1"/>
  <c r="HR443" i="5" s="1"/>
  <c r="IA443" i="5" s="1"/>
  <c r="IJ443" i="5" s="1"/>
  <c r="IS443" i="5" s="1"/>
  <c r="JB443" i="5" s="1"/>
  <c r="JK443" i="5" s="1"/>
  <c r="JT443" i="5" s="1"/>
  <c r="KC443" i="5" s="1"/>
  <c r="KL443" i="5" s="1"/>
  <c r="KU443" i="5" s="1"/>
  <c r="LD443" i="5" s="1"/>
  <c r="LM443" i="5" s="1"/>
  <c r="LV443" i="5" s="1"/>
  <c r="ME443" i="5" s="1"/>
  <c r="MN443" i="5" s="1"/>
  <c r="MW443" i="5" s="1"/>
  <c r="NF443" i="5" s="1"/>
  <c r="NO443" i="5" s="1"/>
  <c r="NX443" i="5" s="1"/>
  <c r="OG443" i="5" s="1"/>
  <c r="OP443" i="5" s="1"/>
  <c r="OY443" i="5" s="1"/>
  <c r="H443" i="5"/>
  <c r="Q443" i="5" s="1"/>
  <c r="Z443" i="5" s="1"/>
  <c r="AI443" i="5" s="1"/>
  <c r="AR443" i="5" s="1"/>
  <c r="BA443" i="5" s="1"/>
  <c r="BJ443" i="5" s="1"/>
  <c r="BS443" i="5" s="1"/>
  <c r="CB443" i="5" s="1"/>
  <c r="CK443" i="5" s="1"/>
  <c r="CT443" i="5" s="1"/>
  <c r="DC443" i="5" s="1"/>
  <c r="DL443" i="5" s="1"/>
  <c r="DU443" i="5" s="1"/>
  <c r="ED443" i="5" s="1"/>
  <c r="EM443" i="5" s="1"/>
  <c r="EV443" i="5" s="1"/>
  <c r="FE443" i="5" s="1"/>
  <c r="FN443" i="5" s="1"/>
  <c r="FW443" i="5" s="1"/>
  <c r="GF443" i="5" s="1"/>
  <c r="GO443" i="5" s="1"/>
  <c r="GX443" i="5" s="1"/>
  <c r="HG443" i="5" s="1"/>
  <c r="HP443" i="5" s="1"/>
  <c r="HY443" i="5" s="1"/>
  <c r="IH443" i="5" s="1"/>
  <c r="IQ443" i="5" s="1"/>
  <c r="IZ443" i="5" s="1"/>
  <c r="JI443" i="5" s="1"/>
  <c r="JR443" i="5" s="1"/>
  <c r="KA443" i="5" s="1"/>
  <c r="KJ443" i="5" s="1"/>
  <c r="KS443" i="5" s="1"/>
  <c r="LB443" i="5" s="1"/>
  <c r="LK443" i="5" s="1"/>
  <c r="LT443" i="5" s="1"/>
  <c r="MC443" i="5" s="1"/>
  <c r="ML443" i="5" s="1"/>
  <c r="MU443" i="5" s="1"/>
  <c r="ND443" i="5" s="1"/>
  <c r="NM443" i="5" s="1"/>
  <c r="NV443" i="5" s="1"/>
  <c r="OE443" i="5" s="1"/>
  <c r="ON443" i="5" s="1"/>
  <c r="OW443" i="5" s="1"/>
  <c r="PF443" i="5" s="1"/>
  <c r="PF445" i="5"/>
  <c r="PF446" i="5"/>
  <c r="PF447" i="5"/>
  <c r="PF448" i="5"/>
  <c r="PF449" i="5"/>
  <c r="PF450" i="5"/>
  <c r="PF451" i="5"/>
  <c r="PF452" i="5"/>
  <c r="B457" i="5"/>
  <c r="K457" i="5" s="1"/>
  <c r="T457" i="5" s="1"/>
  <c r="AC457" i="5" s="1"/>
  <c r="AL457" i="5" s="1"/>
  <c r="AU457" i="5" s="1"/>
  <c r="BD457" i="5" s="1"/>
  <c r="BM457" i="5" s="1"/>
  <c r="BV457" i="5" s="1"/>
  <c r="CE457" i="5" s="1"/>
  <c r="CN457" i="5" s="1"/>
  <c r="CW457" i="5" s="1"/>
  <c r="DF457" i="5" s="1"/>
  <c r="DO457" i="5" s="1"/>
  <c r="DX457" i="5" s="1"/>
  <c r="EG457" i="5" s="1"/>
  <c r="EP457" i="5" s="1"/>
  <c r="EY457" i="5" s="1"/>
  <c r="FH457" i="5" s="1"/>
  <c r="FQ457" i="5" s="1"/>
  <c r="FZ457" i="5" s="1"/>
  <c r="GI457" i="5" s="1"/>
  <c r="GR457" i="5" s="1"/>
  <c r="HA457" i="5" s="1"/>
  <c r="HJ457" i="5" s="1"/>
  <c r="HS457" i="5" s="1"/>
  <c r="IB457" i="5" s="1"/>
  <c r="IK457" i="5" s="1"/>
  <c r="IT457" i="5" s="1"/>
  <c r="JC457" i="5" s="1"/>
  <c r="JL457" i="5" s="1"/>
  <c r="JU457" i="5" s="1"/>
  <c r="KD457" i="5" s="1"/>
  <c r="KM457" i="5" s="1"/>
  <c r="KV457" i="5" s="1"/>
  <c r="LE457" i="5" s="1"/>
  <c r="LN457" i="5" s="1"/>
  <c r="LW457" i="5" s="1"/>
  <c r="MF457" i="5" s="1"/>
  <c r="MO457" i="5" s="1"/>
  <c r="MX457" i="5" s="1"/>
  <c r="NG457" i="5" s="1"/>
  <c r="NP457" i="5" s="1"/>
  <c r="NY457" i="5" s="1"/>
  <c r="OH457" i="5" s="1"/>
  <c r="OQ457" i="5" s="1"/>
  <c r="OZ457" i="5" s="1"/>
  <c r="A458" i="5"/>
  <c r="J458" i="5" s="1"/>
  <c r="S458" i="5" s="1"/>
  <c r="AB458" i="5" s="1"/>
  <c r="AK458" i="5" s="1"/>
  <c r="AT458" i="5" s="1"/>
  <c r="BC458" i="5" s="1"/>
  <c r="BL458" i="5" s="1"/>
  <c r="BU458" i="5" s="1"/>
  <c r="CD458" i="5" s="1"/>
  <c r="CM458" i="5" s="1"/>
  <c r="CV458" i="5" s="1"/>
  <c r="DE458" i="5" s="1"/>
  <c r="DN458" i="5" s="1"/>
  <c r="DW458" i="5" s="1"/>
  <c r="EF458" i="5" s="1"/>
  <c r="EO458" i="5" s="1"/>
  <c r="EX458" i="5" s="1"/>
  <c r="FG458" i="5" s="1"/>
  <c r="FP458" i="5" s="1"/>
  <c r="FY458" i="5" s="1"/>
  <c r="GH458" i="5" s="1"/>
  <c r="GQ458" i="5" s="1"/>
  <c r="GZ458" i="5" s="1"/>
  <c r="HI458" i="5" s="1"/>
  <c r="HR458" i="5" s="1"/>
  <c r="IA458" i="5" s="1"/>
  <c r="IJ458" i="5" s="1"/>
  <c r="IS458" i="5" s="1"/>
  <c r="JB458" i="5" s="1"/>
  <c r="JK458" i="5" s="1"/>
  <c r="JT458" i="5" s="1"/>
  <c r="KC458" i="5" s="1"/>
  <c r="KL458" i="5" s="1"/>
  <c r="KU458" i="5" s="1"/>
  <c r="LD458" i="5" s="1"/>
  <c r="LM458" i="5" s="1"/>
  <c r="LV458" i="5" s="1"/>
  <c r="ME458" i="5" s="1"/>
  <c r="MN458" i="5" s="1"/>
  <c r="MW458" i="5" s="1"/>
  <c r="NF458" i="5" s="1"/>
  <c r="NO458" i="5" s="1"/>
  <c r="NX458" i="5" s="1"/>
  <c r="OG458" i="5" s="1"/>
  <c r="OP458" i="5" s="1"/>
  <c r="OY458" i="5" s="1"/>
  <c r="H458" i="5"/>
  <c r="Q458" i="5" s="1"/>
  <c r="Z458" i="5" s="1"/>
  <c r="AI458" i="5" s="1"/>
  <c r="AR458" i="5" s="1"/>
  <c r="BA458" i="5" s="1"/>
  <c r="BJ458" i="5" s="1"/>
  <c r="BS458" i="5" s="1"/>
  <c r="CB458" i="5" s="1"/>
  <c r="CK458" i="5" s="1"/>
  <c r="CT458" i="5" s="1"/>
  <c r="DC458" i="5" s="1"/>
  <c r="DL458" i="5" s="1"/>
  <c r="DU458" i="5" s="1"/>
  <c r="ED458" i="5" s="1"/>
  <c r="EM458" i="5" s="1"/>
  <c r="EV458" i="5" s="1"/>
  <c r="FE458" i="5" s="1"/>
  <c r="FN458" i="5" s="1"/>
  <c r="FW458" i="5" s="1"/>
  <c r="GF458" i="5" s="1"/>
  <c r="GO458" i="5" s="1"/>
  <c r="GX458" i="5" s="1"/>
  <c r="HG458" i="5" s="1"/>
  <c r="HP458" i="5" s="1"/>
  <c r="HY458" i="5" s="1"/>
  <c r="IH458" i="5" s="1"/>
  <c r="IQ458" i="5" s="1"/>
  <c r="IZ458" i="5" s="1"/>
  <c r="JI458" i="5" s="1"/>
  <c r="JR458" i="5" s="1"/>
  <c r="KA458" i="5" s="1"/>
  <c r="KJ458" i="5" s="1"/>
  <c r="KS458" i="5" s="1"/>
  <c r="LB458" i="5" s="1"/>
  <c r="LK458" i="5" s="1"/>
  <c r="LT458" i="5" s="1"/>
  <c r="MC458" i="5" s="1"/>
  <c r="ML458" i="5" s="1"/>
  <c r="MU458" i="5" s="1"/>
  <c r="ND458" i="5" s="1"/>
  <c r="NM458" i="5" s="1"/>
  <c r="NV458" i="5" s="1"/>
  <c r="OE458" i="5" s="1"/>
  <c r="ON458" i="5" s="1"/>
  <c r="OW458" i="5" s="1"/>
  <c r="PF458" i="5" s="1"/>
  <c r="PF460" i="5"/>
  <c r="PF461" i="5"/>
  <c r="PF462" i="5"/>
  <c r="PF463" i="5"/>
  <c r="PF464" i="5"/>
  <c r="PF465" i="5"/>
  <c r="PF466" i="5"/>
  <c r="PF467" i="5"/>
  <c r="B472" i="5"/>
  <c r="K472" i="5" s="1"/>
  <c r="T472" i="5" s="1"/>
  <c r="AC472" i="5" s="1"/>
  <c r="AL472" i="5" s="1"/>
  <c r="AU472" i="5" s="1"/>
  <c r="BD472" i="5" s="1"/>
  <c r="BM472" i="5" s="1"/>
  <c r="BV472" i="5" s="1"/>
  <c r="CE472" i="5" s="1"/>
  <c r="CN472" i="5" s="1"/>
  <c r="CW472" i="5" s="1"/>
  <c r="DF472" i="5" s="1"/>
  <c r="DO472" i="5" s="1"/>
  <c r="DX472" i="5" s="1"/>
  <c r="EG472" i="5" s="1"/>
  <c r="EP472" i="5" s="1"/>
  <c r="EY472" i="5" s="1"/>
  <c r="FH472" i="5" s="1"/>
  <c r="FQ472" i="5" s="1"/>
  <c r="FZ472" i="5" s="1"/>
  <c r="GI472" i="5" s="1"/>
  <c r="GR472" i="5" s="1"/>
  <c r="HA472" i="5" s="1"/>
  <c r="HJ472" i="5" s="1"/>
  <c r="HS472" i="5" s="1"/>
  <c r="IB472" i="5" s="1"/>
  <c r="IK472" i="5" s="1"/>
  <c r="IT472" i="5" s="1"/>
  <c r="JC472" i="5" s="1"/>
  <c r="JL472" i="5" s="1"/>
  <c r="JU472" i="5" s="1"/>
  <c r="KD472" i="5" s="1"/>
  <c r="KM472" i="5" s="1"/>
  <c r="KV472" i="5" s="1"/>
  <c r="LE472" i="5" s="1"/>
  <c r="LN472" i="5" s="1"/>
  <c r="LW472" i="5" s="1"/>
  <c r="MF472" i="5" s="1"/>
  <c r="MO472" i="5" s="1"/>
  <c r="MX472" i="5" s="1"/>
  <c r="NG472" i="5" s="1"/>
  <c r="NP472" i="5" s="1"/>
  <c r="NY472" i="5" s="1"/>
  <c r="OH472" i="5" s="1"/>
  <c r="OQ472" i="5" s="1"/>
  <c r="OZ472" i="5" s="1"/>
  <c r="A473" i="5"/>
  <c r="J473" i="5" s="1"/>
  <c r="S473" i="5" s="1"/>
  <c r="AB473" i="5" s="1"/>
  <c r="AK473" i="5" s="1"/>
  <c r="AT473" i="5" s="1"/>
  <c r="BC473" i="5" s="1"/>
  <c r="BL473" i="5" s="1"/>
  <c r="BU473" i="5" s="1"/>
  <c r="CD473" i="5" s="1"/>
  <c r="CM473" i="5" s="1"/>
  <c r="CV473" i="5" s="1"/>
  <c r="DE473" i="5" s="1"/>
  <c r="DN473" i="5" s="1"/>
  <c r="DW473" i="5" s="1"/>
  <c r="EF473" i="5" s="1"/>
  <c r="EO473" i="5" s="1"/>
  <c r="EX473" i="5" s="1"/>
  <c r="FG473" i="5" s="1"/>
  <c r="FP473" i="5" s="1"/>
  <c r="FY473" i="5" s="1"/>
  <c r="GH473" i="5" s="1"/>
  <c r="GQ473" i="5" s="1"/>
  <c r="GZ473" i="5" s="1"/>
  <c r="HI473" i="5" s="1"/>
  <c r="HR473" i="5" s="1"/>
  <c r="IA473" i="5" s="1"/>
  <c r="IJ473" i="5" s="1"/>
  <c r="IS473" i="5" s="1"/>
  <c r="JB473" i="5" s="1"/>
  <c r="JK473" i="5" s="1"/>
  <c r="JT473" i="5" s="1"/>
  <c r="KC473" i="5" s="1"/>
  <c r="KL473" i="5" s="1"/>
  <c r="KU473" i="5" s="1"/>
  <c r="LD473" i="5" s="1"/>
  <c r="LM473" i="5" s="1"/>
  <c r="LV473" i="5" s="1"/>
  <c r="ME473" i="5" s="1"/>
  <c r="MN473" i="5" s="1"/>
  <c r="MW473" i="5" s="1"/>
  <c r="NF473" i="5" s="1"/>
  <c r="NO473" i="5" s="1"/>
  <c r="NX473" i="5" s="1"/>
  <c r="OG473" i="5" s="1"/>
  <c r="OP473" i="5" s="1"/>
  <c r="OY473" i="5" s="1"/>
  <c r="Q473" i="5"/>
  <c r="Z473" i="5" s="1"/>
  <c r="AI473" i="5" s="1"/>
  <c r="AR473" i="5" s="1"/>
  <c r="BA473" i="5" s="1"/>
  <c r="BJ473" i="5" s="1"/>
  <c r="BS473" i="5" s="1"/>
  <c r="CB473" i="5" s="1"/>
  <c r="CK473" i="5" s="1"/>
  <c r="CT473" i="5" s="1"/>
  <c r="DC473" i="5" s="1"/>
  <c r="DL473" i="5" s="1"/>
  <c r="DU473" i="5" s="1"/>
  <c r="ED473" i="5" s="1"/>
  <c r="EM473" i="5" s="1"/>
  <c r="EV473" i="5" s="1"/>
  <c r="FE473" i="5" s="1"/>
  <c r="FN473" i="5" s="1"/>
  <c r="FW473" i="5" s="1"/>
  <c r="GF473" i="5" s="1"/>
  <c r="GO473" i="5" s="1"/>
  <c r="GX473" i="5" s="1"/>
  <c r="HG473" i="5" s="1"/>
  <c r="HP473" i="5" s="1"/>
  <c r="HY473" i="5" s="1"/>
  <c r="IH473" i="5" s="1"/>
  <c r="IQ473" i="5" s="1"/>
  <c r="IZ473" i="5" s="1"/>
  <c r="JI473" i="5" s="1"/>
  <c r="JR473" i="5" s="1"/>
  <c r="KA473" i="5" s="1"/>
  <c r="KJ473" i="5" s="1"/>
  <c r="KS473" i="5" s="1"/>
  <c r="LB473" i="5" s="1"/>
  <c r="LK473" i="5" s="1"/>
  <c r="LT473" i="5" s="1"/>
  <c r="MC473" i="5" s="1"/>
  <c r="ML473" i="5" s="1"/>
  <c r="MU473" i="5" s="1"/>
  <c r="ND473" i="5" s="1"/>
  <c r="NM473" i="5" s="1"/>
  <c r="NV473" i="5" s="1"/>
  <c r="OE473" i="5" s="1"/>
  <c r="ON473" i="5" s="1"/>
  <c r="OW473" i="5" s="1"/>
  <c r="PF473" i="5" s="1"/>
  <c r="PF475" i="5"/>
  <c r="PF476" i="5"/>
  <c r="PF477" i="5"/>
  <c r="PF478" i="5"/>
  <c r="PF479" i="5"/>
  <c r="PF480" i="5"/>
  <c r="PF481" i="5"/>
  <c r="PF482" i="5"/>
  <c r="B487" i="5"/>
  <c r="K487" i="5" s="1"/>
  <c r="T487" i="5" s="1"/>
  <c r="AC487" i="5" s="1"/>
  <c r="AL487" i="5" s="1"/>
  <c r="AU487" i="5" s="1"/>
  <c r="BD487" i="5" s="1"/>
  <c r="BM487" i="5" s="1"/>
  <c r="BV487" i="5" s="1"/>
  <c r="CE487" i="5" s="1"/>
  <c r="CN487" i="5" s="1"/>
  <c r="CW487" i="5" s="1"/>
  <c r="DF487" i="5" s="1"/>
  <c r="DO487" i="5" s="1"/>
  <c r="DX487" i="5" s="1"/>
  <c r="EG487" i="5" s="1"/>
  <c r="EP487" i="5" s="1"/>
  <c r="EY487" i="5" s="1"/>
  <c r="FH487" i="5" s="1"/>
  <c r="FQ487" i="5" s="1"/>
  <c r="FZ487" i="5" s="1"/>
  <c r="GI487" i="5" s="1"/>
  <c r="GR487" i="5" s="1"/>
  <c r="HA487" i="5" s="1"/>
  <c r="HJ487" i="5" s="1"/>
  <c r="HS487" i="5" s="1"/>
  <c r="IB487" i="5" s="1"/>
  <c r="IK487" i="5" s="1"/>
  <c r="IT487" i="5" s="1"/>
  <c r="JC487" i="5" s="1"/>
  <c r="JL487" i="5" s="1"/>
  <c r="JU487" i="5" s="1"/>
  <c r="KD487" i="5" s="1"/>
  <c r="KM487" i="5" s="1"/>
  <c r="KV487" i="5" s="1"/>
  <c r="LE487" i="5" s="1"/>
  <c r="LN487" i="5" s="1"/>
  <c r="LW487" i="5" s="1"/>
  <c r="MF487" i="5" s="1"/>
  <c r="MO487" i="5" s="1"/>
  <c r="MX487" i="5" s="1"/>
  <c r="NG487" i="5" s="1"/>
  <c r="NP487" i="5" s="1"/>
  <c r="NY487" i="5" s="1"/>
  <c r="OH487" i="5" s="1"/>
  <c r="OQ487" i="5" s="1"/>
  <c r="OZ487" i="5" s="1"/>
  <c r="A488" i="5"/>
  <c r="J488" i="5" s="1"/>
  <c r="S488" i="5" s="1"/>
  <c r="AB488" i="5" s="1"/>
  <c r="AK488" i="5" s="1"/>
  <c r="AT488" i="5" s="1"/>
  <c r="BC488" i="5" s="1"/>
  <c r="BL488" i="5" s="1"/>
  <c r="BU488" i="5" s="1"/>
  <c r="CD488" i="5" s="1"/>
  <c r="CM488" i="5" s="1"/>
  <c r="CV488" i="5" s="1"/>
  <c r="DE488" i="5" s="1"/>
  <c r="DN488" i="5" s="1"/>
  <c r="DW488" i="5" s="1"/>
  <c r="EF488" i="5" s="1"/>
  <c r="EO488" i="5" s="1"/>
  <c r="EX488" i="5" s="1"/>
  <c r="FG488" i="5" s="1"/>
  <c r="FP488" i="5" s="1"/>
  <c r="FY488" i="5" s="1"/>
  <c r="GH488" i="5" s="1"/>
  <c r="GQ488" i="5" s="1"/>
  <c r="GZ488" i="5" s="1"/>
  <c r="HI488" i="5" s="1"/>
  <c r="HR488" i="5" s="1"/>
  <c r="IA488" i="5" s="1"/>
  <c r="IJ488" i="5" s="1"/>
  <c r="IS488" i="5" s="1"/>
  <c r="JB488" i="5" s="1"/>
  <c r="JK488" i="5" s="1"/>
  <c r="JT488" i="5" s="1"/>
  <c r="KC488" i="5" s="1"/>
  <c r="KL488" i="5" s="1"/>
  <c r="KU488" i="5" s="1"/>
  <c r="LD488" i="5" s="1"/>
  <c r="LM488" i="5" s="1"/>
  <c r="LV488" i="5" s="1"/>
  <c r="ME488" i="5" s="1"/>
  <c r="MN488" i="5" s="1"/>
  <c r="MW488" i="5" s="1"/>
  <c r="NF488" i="5" s="1"/>
  <c r="NO488" i="5" s="1"/>
  <c r="NX488" i="5" s="1"/>
  <c r="OG488" i="5" s="1"/>
  <c r="OP488" i="5" s="1"/>
  <c r="OY488" i="5" s="1"/>
  <c r="H488" i="5"/>
  <c r="Q488" i="5" s="1"/>
  <c r="Z488" i="5" s="1"/>
  <c r="AI488" i="5" s="1"/>
  <c r="AR488" i="5" s="1"/>
  <c r="BA488" i="5" s="1"/>
  <c r="BJ488" i="5" s="1"/>
  <c r="BS488" i="5" s="1"/>
  <c r="CB488" i="5" s="1"/>
  <c r="CK488" i="5" s="1"/>
  <c r="CT488" i="5" s="1"/>
  <c r="DC488" i="5" s="1"/>
  <c r="DL488" i="5" s="1"/>
  <c r="DU488" i="5" s="1"/>
  <c r="ED488" i="5" s="1"/>
  <c r="EM488" i="5" s="1"/>
  <c r="EV488" i="5" s="1"/>
  <c r="FE488" i="5" s="1"/>
  <c r="FN488" i="5" s="1"/>
  <c r="FW488" i="5" s="1"/>
  <c r="GF488" i="5" s="1"/>
  <c r="GO488" i="5" s="1"/>
  <c r="GX488" i="5" s="1"/>
  <c r="HG488" i="5" s="1"/>
  <c r="HP488" i="5" s="1"/>
  <c r="HY488" i="5" s="1"/>
  <c r="IH488" i="5" s="1"/>
  <c r="IQ488" i="5" s="1"/>
  <c r="IZ488" i="5" s="1"/>
  <c r="JI488" i="5" s="1"/>
  <c r="JR488" i="5" s="1"/>
  <c r="KA488" i="5" s="1"/>
  <c r="KJ488" i="5" s="1"/>
  <c r="KS488" i="5" s="1"/>
  <c r="LB488" i="5" s="1"/>
  <c r="LK488" i="5" s="1"/>
  <c r="LT488" i="5" s="1"/>
  <c r="MC488" i="5" s="1"/>
  <c r="ML488" i="5" s="1"/>
  <c r="MU488" i="5" s="1"/>
  <c r="ND488" i="5" s="1"/>
  <c r="NM488" i="5" s="1"/>
  <c r="NV488" i="5" s="1"/>
  <c r="OE488" i="5" s="1"/>
  <c r="ON488" i="5" s="1"/>
  <c r="OW488" i="5" s="1"/>
  <c r="PF488" i="5" s="1"/>
  <c r="PF490" i="5"/>
  <c r="PF491" i="5"/>
  <c r="PF492" i="5"/>
  <c r="PF493" i="5"/>
  <c r="PF494" i="5"/>
  <c r="PF495" i="5"/>
  <c r="PF496" i="5"/>
  <c r="PF497" i="5"/>
  <c r="B502" i="5"/>
  <c r="K502" i="5" s="1"/>
  <c r="T502" i="5" s="1"/>
  <c r="AC502" i="5" s="1"/>
  <c r="AL502" i="5" s="1"/>
  <c r="AU502" i="5" s="1"/>
  <c r="BD502" i="5" s="1"/>
  <c r="BM502" i="5" s="1"/>
  <c r="BV502" i="5" s="1"/>
  <c r="CE502" i="5" s="1"/>
  <c r="CN502" i="5" s="1"/>
  <c r="CW502" i="5" s="1"/>
  <c r="DF502" i="5" s="1"/>
  <c r="DO502" i="5" s="1"/>
  <c r="DX502" i="5" s="1"/>
  <c r="EG502" i="5" s="1"/>
  <c r="EP502" i="5" s="1"/>
  <c r="EY502" i="5" s="1"/>
  <c r="FH502" i="5" s="1"/>
  <c r="FQ502" i="5" s="1"/>
  <c r="FZ502" i="5" s="1"/>
  <c r="GI502" i="5" s="1"/>
  <c r="GR502" i="5" s="1"/>
  <c r="HA502" i="5" s="1"/>
  <c r="HJ502" i="5" s="1"/>
  <c r="HS502" i="5" s="1"/>
  <c r="IB502" i="5" s="1"/>
  <c r="IK502" i="5" s="1"/>
  <c r="IT502" i="5" s="1"/>
  <c r="JC502" i="5" s="1"/>
  <c r="JL502" i="5" s="1"/>
  <c r="JU502" i="5" s="1"/>
  <c r="KD502" i="5" s="1"/>
  <c r="KM502" i="5" s="1"/>
  <c r="KV502" i="5" s="1"/>
  <c r="LE502" i="5" s="1"/>
  <c r="LN502" i="5" s="1"/>
  <c r="LW502" i="5" s="1"/>
  <c r="MF502" i="5" s="1"/>
  <c r="MO502" i="5" s="1"/>
  <c r="MX502" i="5" s="1"/>
  <c r="NG502" i="5" s="1"/>
  <c r="NP502" i="5" s="1"/>
  <c r="NY502" i="5" s="1"/>
  <c r="OH502" i="5" s="1"/>
  <c r="OQ502" i="5" s="1"/>
  <c r="OZ502" i="5" s="1"/>
  <c r="A503" i="5"/>
  <c r="J503" i="5" s="1"/>
  <c r="S503" i="5" s="1"/>
  <c r="AB503" i="5" s="1"/>
  <c r="AK503" i="5" s="1"/>
  <c r="AT503" i="5" s="1"/>
  <c r="BC503" i="5" s="1"/>
  <c r="BL503" i="5" s="1"/>
  <c r="BU503" i="5" s="1"/>
  <c r="CD503" i="5" s="1"/>
  <c r="CM503" i="5" s="1"/>
  <c r="CV503" i="5" s="1"/>
  <c r="DE503" i="5" s="1"/>
  <c r="DN503" i="5" s="1"/>
  <c r="DW503" i="5" s="1"/>
  <c r="EF503" i="5" s="1"/>
  <c r="EO503" i="5" s="1"/>
  <c r="EX503" i="5" s="1"/>
  <c r="FG503" i="5" s="1"/>
  <c r="FP503" i="5" s="1"/>
  <c r="FY503" i="5" s="1"/>
  <c r="GH503" i="5" s="1"/>
  <c r="GQ503" i="5" s="1"/>
  <c r="GZ503" i="5" s="1"/>
  <c r="HI503" i="5" s="1"/>
  <c r="HR503" i="5" s="1"/>
  <c r="IA503" i="5" s="1"/>
  <c r="IJ503" i="5" s="1"/>
  <c r="IS503" i="5" s="1"/>
  <c r="JB503" i="5" s="1"/>
  <c r="JK503" i="5" s="1"/>
  <c r="JT503" i="5" s="1"/>
  <c r="KC503" i="5" s="1"/>
  <c r="KL503" i="5" s="1"/>
  <c r="KU503" i="5" s="1"/>
  <c r="LD503" i="5" s="1"/>
  <c r="LM503" i="5" s="1"/>
  <c r="LV503" i="5" s="1"/>
  <c r="ME503" i="5" s="1"/>
  <c r="MN503" i="5" s="1"/>
  <c r="MW503" i="5" s="1"/>
  <c r="NF503" i="5" s="1"/>
  <c r="NO503" i="5" s="1"/>
  <c r="NX503" i="5" s="1"/>
  <c r="OG503" i="5" s="1"/>
  <c r="OP503" i="5" s="1"/>
  <c r="OY503" i="5" s="1"/>
  <c r="H503" i="5"/>
  <c r="Q503" i="5" s="1"/>
  <c r="Z503" i="5" s="1"/>
  <c r="AI503" i="5" s="1"/>
  <c r="AR503" i="5" s="1"/>
  <c r="BA503" i="5" s="1"/>
  <c r="BJ503" i="5" s="1"/>
  <c r="BS503" i="5" s="1"/>
  <c r="CB503" i="5" s="1"/>
  <c r="CK503" i="5" s="1"/>
  <c r="CT503" i="5" s="1"/>
  <c r="DC503" i="5" s="1"/>
  <c r="DL503" i="5" s="1"/>
  <c r="DU503" i="5" s="1"/>
  <c r="ED503" i="5" s="1"/>
  <c r="EM503" i="5" s="1"/>
  <c r="EV503" i="5" s="1"/>
  <c r="FE503" i="5" s="1"/>
  <c r="FN503" i="5" s="1"/>
  <c r="FW503" i="5" s="1"/>
  <c r="GF503" i="5" s="1"/>
  <c r="GO503" i="5" s="1"/>
  <c r="GX503" i="5" s="1"/>
  <c r="HG503" i="5" s="1"/>
  <c r="HP503" i="5" s="1"/>
  <c r="HY503" i="5" s="1"/>
  <c r="IH503" i="5" s="1"/>
  <c r="IQ503" i="5" s="1"/>
  <c r="IZ503" i="5" s="1"/>
  <c r="JI503" i="5" s="1"/>
  <c r="JR503" i="5" s="1"/>
  <c r="KA503" i="5" s="1"/>
  <c r="KJ503" i="5" s="1"/>
  <c r="KS503" i="5" s="1"/>
  <c r="LB503" i="5" s="1"/>
  <c r="LK503" i="5" s="1"/>
  <c r="LT503" i="5" s="1"/>
  <c r="MC503" i="5" s="1"/>
  <c r="ML503" i="5" s="1"/>
  <c r="MU503" i="5" s="1"/>
  <c r="ND503" i="5" s="1"/>
  <c r="NM503" i="5" s="1"/>
  <c r="NV503" i="5" s="1"/>
  <c r="OE503" i="5" s="1"/>
  <c r="ON503" i="5" s="1"/>
  <c r="OW503" i="5" s="1"/>
  <c r="PF503" i="5" s="1"/>
  <c r="PF506" i="5"/>
  <c r="PF507" i="5"/>
  <c r="PF508" i="5"/>
  <c r="PF509" i="5"/>
  <c r="PF510" i="5"/>
  <c r="PF511" i="5"/>
  <c r="PF512" i="5"/>
  <c r="B532" i="5"/>
  <c r="K532" i="5" s="1"/>
  <c r="T532" i="5" s="1"/>
  <c r="AC532" i="5" s="1"/>
  <c r="AL532" i="5" s="1"/>
  <c r="AU532" i="5" s="1"/>
  <c r="BD532" i="5" s="1"/>
  <c r="BM532" i="5" s="1"/>
  <c r="BV532" i="5" s="1"/>
  <c r="CE532" i="5" s="1"/>
  <c r="CN532" i="5" s="1"/>
  <c r="CW532" i="5" s="1"/>
  <c r="DF532" i="5" s="1"/>
  <c r="DO532" i="5" s="1"/>
  <c r="DX532" i="5" s="1"/>
  <c r="EG532" i="5" s="1"/>
  <c r="EP532" i="5" s="1"/>
  <c r="EY532" i="5" s="1"/>
  <c r="FH532" i="5" s="1"/>
  <c r="FQ532" i="5" s="1"/>
  <c r="FZ532" i="5" s="1"/>
  <c r="GI532" i="5" s="1"/>
  <c r="GR532" i="5" s="1"/>
  <c r="HA532" i="5" s="1"/>
  <c r="HJ532" i="5" s="1"/>
  <c r="HS532" i="5" s="1"/>
  <c r="IB532" i="5" s="1"/>
  <c r="IK532" i="5" s="1"/>
  <c r="IT532" i="5" s="1"/>
  <c r="JC532" i="5" s="1"/>
  <c r="JL532" i="5" s="1"/>
  <c r="JU532" i="5" s="1"/>
  <c r="KD532" i="5" s="1"/>
  <c r="KM532" i="5" s="1"/>
  <c r="KV532" i="5" s="1"/>
  <c r="LE532" i="5" s="1"/>
  <c r="LN532" i="5" s="1"/>
  <c r="LW532" i="5" s="1"/>
  <c r="MF532" i="5" s="1"/>
  <c r="MO532" i="5" s="1"/>
  <c r="MX532" i="5" s="1"/>
  <c r="NG532" i="5" s="1"/>
  <c r="NP532" i="5" s="1"/>
  <c r="NY532" i="5" s="1"/>
  <c r="OH532" i="5" s="1"/>
  <c r="OQ532" i="5" s="1"/>
  <c r="OZ532" i="5" s="1"/>
  <c r="A533" i="5"/>
  <c r="J533" i="5" s="1"/>
  <c r="S533" i="5" s="1"/>
  <c r="AB533" i="5" s="1"/>
  <c r="AK533" i="5" s="1"/>
  <c r="AT533" i="5" s="1"/>
  <c r="BC533" i="5" s="1"/>
  <c r="BL533" i="5" s="1"/>
  <c r="BU533" i="5" s="1"/>
  <c r="CD533" i="5" s="1"/>
  <c r="CM533" i="5" s="1"/>
  <c r="CV533" i="5" s="1"/>
  <c r="DE533" i="5" s="1"/>
  <c r="DN533" i="5" s="1"/>
  <c r="DW533" i="5" s="1"/>
  <c r="EF533" i="5" s="1"/>
  <c r="EO533" i="5" s="1"/>
  <c r="EX533" i="5" s="1"/>
  <c r="FG533" i="5" s="1"/>
  <c r="FP533" i="5" s="1"/>
  <c r="FY533" i="5" s="1"/>
  <c r="GH533" i="5" s="1"/>
  <c r="GQ533" i="5" s="1"/>
  <c r="GZ533" i="5" s="1"/>
  <c r="HI533" i="5" s="1"/>
  <c r="HR533" i="5" s="1"/>
  <c r="IA533" i="5" s="1"/>
  <c r="IJ533" i="5" s="1"/>
  <c r="IS533" i="5" s="1"/>
  <c r="JB533" i="5" s="1"/>
  <c r="JK533" i="5" s="1"/>
  <c r="JT533" i="5" s="1"/>
  <c r="KC533" i="5" s="1"/>
  <c r="KL533" i="5" s="1"/>
  <c r="KU533" i="5" s="1"/>
  <c r="LD533" i="5" s="1"/>
  <c r="LM533" i="5" s="1"/>
  <c r="LV533" i="5" s="1"/>
  <c r="ME533" i="5" s="1"/>
  <c r="MN533" i="5" s="1"/>
  <c r="MW533" i="5" s="1"/>
  <c r="NF533" i="5" s="1"/>
  <c r="NO533" i="5" s="1"/>
  <c r="NX533" i="5" s="1"/>
  <c r="OG533" i="5" s="1"/>
  <c r="OP533" i="5" s="1"/>
  <c r="OY533" i="5" s="1"/>
  <c r="H533" i="5"/>
  <c r="Q533" i="5" s="1"/>
  <c r="Z533" i="5" s="1"/>
  <c r="AI533" i="5" s="1"/>
  <c r="AR533" i="5" s="1"/>
  <c r="BA533" i="5" s="1"/>
  <c r="BJ533" i="5" s="1"/>
  <c r="BS533" i="5" s="1"/>
  <c r="CB533" i="5" s="1"/>
  <c r="CK533" i="5" s="1"/>
  <c r="CT533" i="5" s="1"/>
  <c r="DC533" i="5" s="1"/>
  <c r="DL533" i="5" s="1"/>
  <c r="DU533" i="5" s="1"/>
  <c r="ED533" i="5" s="1"/>
  <c r="EM533" i="5" s="1"/>
  <c r="EV533" i="5" s="1"/>
  <c r="FE533" i="5" s="1"/>
  <c r="FN533" i="5" s="1"/>
  <c r="FW533" i="5" s="1"/>
  <c r="GF533" i="5" s="1"/>
  <c r="GO533" i="5" s="1"/>
  <c r="GX533" i="5" s="1"/>
  <c r="HG533" i="5" s="1"/>
  <c r="HP533" i="5" s="1"/>
  <c r="HY533" i="5" s="1"/>
  <c r="IH533" i="5" s="1"/>
  <c r="IQ533" i="5" s="1"/>
  <c r="IZ533" i="5" s="1"/>
  <c r="JI533" i="5" s="1"/>
  <c r="JR533" i="5" s="1"/>
  <c r="KA533" i="5" s="1"/>
  <c r="KJ533" i="5" s="1"/>
  <c r="KS533" i="5" s="1"/>
  <c r="LB533" i="5" s="1"/>
  <c r="LK533" i="5" s="1"/>
  <c r="LT533" i="5" s="1"/>
  <c r="MC533" i="5" s="1"/>
  <c r="ML533" i="5" s="1"/>
  <c r="MU533" i="5" s="1"/>
  <c r="ND533" i="5" s="1"/>
  <c r="NM533" i="5" s="1"/>
  <c r="NV533" i="5" s="1"/>
  <c r="OE533" i="5" s="1"/>
  <c r="ON533" i="5" s="1"/>
  <c r="OW533" i="5" s="1"/>
  <c r="PF533" i="5" s="1"/>
  <c r="PF535" i="5"/>
  <c r="PF536" i="5"/>
  <c r="PF537" i="5"/>
  <c r="PF538" i="5"/>
  <c r="PF539" i="5"/>
  <c r="PF540" i="5"/>
  <c r="PF541" i="5"/>
  <c r="PF542" i="5"/>
  <c r="B547" i="5"/>
  <c r="K547" i="5" s="1"/>
  <c r="T547" i="5" s="1"/>
  <c r="AC547" i="5" s="1"/>
  <c r="AL547" i="5" s="1"/>
  <c r="AU547" i="5" s="1"/>
  <c r="BD547" i="5" s="1"/>
  <c r="BM547" i="5" s="1"/>
  <c r="BV547" i="5" s="1"/>
  <c r="CE547" i="5" s="1"/>
  <c r="CN547" i="5" s="1"/>
  <c r="CW547" i="5" s="1"/>
  <c r="DF547" i="5" s="1"/>
  <c r="DO547" i="5" s="1"/>
  <c r="DX547" i="5" s="1"/>
  <c r="EG547" i="5" s="1"/>
  <c r="EP547" i="5" s="1"/>
  <c r="EY547" i="5" s="1"/>
  <c r="FH547" i="5" s="1"/>
  <c r="FQ547" i="5" s="1"/>
  <c r="FZ547" i="5" s="1"/>
  <c r="GI547" i="5" s="1"/>
  <c r="GR547" i="5" s="1"/>
  <c r="HA547" i="5" s="1"/>
  <c r="HJ547" i="5" s="1"/>
  <c r="HS547" i="5" s="1"/>
  <c r="IB547" i="5" s="1"/>
  <c r="IK547" i="5" s="1"/>
  <c r="IT547" i="5" s="1"/>
  <c r="JC547" i="5" s="1"/>
  <c r="JL547" i="5" s="1"/>
  <c r="JU547" i="5" s="1"/>
  <c r="KD547" i="5" s="1"/>
  <c r="KM547" i="5" s="1"/>
  <c r="KV547" i="5" s="1"/>
  <c r="LE547" i="5" s="1"/>
  <c r="LN547" i="5" s="1"/>
  <c r="LW547" i="5" s="1"/>
  <c r="MF547" i="5" s="1"/>
  <c r="MO547" i="5" s="1"/>
  <c r="MX547" i="5" s="1"/>
  <c r="NG547" i="5" s="1"/>
  <c r="NP547" i="5" s="1"/>
  <c r="NY547" i="5" s="1"/>
  <c r="OH547" i="5" s="1"/>
  <c r="OQ547" i="5" s="1"/>
  <c r="OZ547" i="5" s="1"/>
  <c r="A548" i="5"/>
  <c r="J548" i="5" s="1"/>
  <c r="S548" i="5" s="1"/>
  <c r="AB548" i="5" s="1"/>
  <c r="AK548" i="5" s="1"/>
  <c r="AT548" i="5" s="1"/>
  <c r="BC548" i="5" s="1"/>
  <c r="BL548" i="5" s="1"/>
  <c r="BU548" i="5" s="1"/>
  <c r="CD548" i="5" s="1"/>
  <c r="CM548" i="5" s="1"/>
  <c r="CV548" i="5" s="1"/>
  <c r="DE548" i="5" s="1"/>
  <c r="DN548" i="5" s="1"/>
  <c r="DW548" i="5" s="1"/>
  <c r="EF548" i="5" s="1"/>
  <c r="EO548" i="5" s="1"/>
  <c r="EX548" i="5" s="1"/>
  <c r="FG548" i="5" s="1"/>
  <c r="FP548" i="5" s="1"/>
  <c r="FY548" i="5" s="1"/>
  <c r="GH548" i="5" s="1"/>
  <c r="GQ548" i="5" s="1"/>
  <c r="GZ548" i="5" s="1"/>
  <c r="HI548" i="5" s="1"/>
  <c r="HR548" i="5" s="1"/>
  <c r="IA548" i="5" s="1"/>
  <c r="IJ548" i="5" s="1"/>
  <c r="IS548" i="5" s="1"/>
  <c r="JB548" i="5" s="1"/>
  <c r="JK548" i="5" s="1"/>
  <c r="JT548" i="5" s="1"/>
  <c r="KC548" i="5" s="1"/>
  <c r="KL548" i="5" s="1"/>
  <c r="KU548" i="5" s="1"/>
  <c r="LD548" i="5" s="1"/>
  <c r="LM548" i="5" s="1"/>
  <c r="LV548" i="5" s="1"/>
  <c r="ME548" i="5" s="1"/>
  <c r="MN548" i="5" s="1"/>
  <c r="MW548" i="5" s="1"/>
  <c r="NF548" i="5" s="1"/>
  <c r="NO548" i="5" s="1"/>
  <c r="NX548" i="5" s="1"/>
  <c r="OG548" i="5" s="1"/>
  <c r="OP548" i="5" s="1"/>
  <c r="OY548" i="5" s="1"/>
  <c r="H548" i="5"/>
  <c r="Q548" i="5" s="1"/>
  <c r="Z548" i="5" s="1"/>
  <c r="AI548" i="5" s="1"/>
  <c r="AR548" i="5" s="1"/>
  <c r="BA548" i="5" s="1"/>
  <c r="BJ548" i="5" s="1"/>
  <c r="BS548" i="5" s="1"/>
  <c r="CB548" i="5" s="1"/>
  <c r="CK548" i="5" s="1"/>
  <c r="CT548" i="5" s="1"/>
  <c r="DC548" i="5" s="1"/>
  <c r="DL548" i="5" s="1"/>
  <c r="DU548" i="5" s="1"/>
  <c r="ED548" i="5" s="1"/>
  <c r="EM548" i="5" s="1"/>
  <c r="EV548" i="5" s="1"/>
  <c r="FE548" i="5" s="1"/>
  <c r="FN548" i="5" s="1"/>
  <c r="FW548" i="5" s="1"/>
  <c r="GF548" i="5" s="1"/>
  <c r="GO548" i="5" s="1"/>
  <c r="GX548" i="5" s="1"/>
  <c r="HG548" i="5" s="1"/>
  <c r="HP548" i="5" s="1"/>
  <c r="HY548" i="5" s="1"/>
  <c r="IH548" i="5" s="1"/>
  <c r="IQ548" i="5" s="1"/>
  <c r="IZ548" i="5" s="1"/>
  <c r="JI548" i="5" s="1"/>
  <c r="JR548" i="5" s="1"/>
  <c r="KA548" i="5" s="1"/>
  <c r="KJ548" i="5" s="1"/>
  <c r="KS548" i="5" s="1"/>
  <c r="LB548" i="5" s="1"/>
  <c r="LK548" i="5" s="1"/>
  <c r="LT548" i="5" s="1"/>
  <c r="MC548" i="5" s="1"/>
  <c r="ML548" i="5" s="1"/>
  <c r="MU548" i="5" s="1"/>
  <c r="ND548" i="5" s="1"/>
  <c r="NM548" i="5" s="1"/>
  <c r="NV548" i="5" s="1"/>
  <c r="OE548" i="5" s="1"/>
  <c r="ON548" i="5" s="1"/>
  <c r="OW548" i="5" s="1"/>
  <c r="PF548" i="5" s="1"/>
  <c r="PF550" i="5"/>
  <c r="PF551" i="5"/>
  <c r="PF552" i="5"/>
  <c r="PF553" i="5"/>
  <c r="PF554" i="5"/>
  <c r="PF555" i="5"/>
  <c r="PF556" i="5"/>
  <c r="PF557" i="5"/>
  <c r="B577" i="5"/>
  <c r="K577" i="5" s="1"/>
  <c r="T577" i="5" s="1"/>
  <c r="AC577" i="5" s="1"/>
  <c r="AL577" i="5" s="1"/>
  <c r="AU577" i="5" s="1"/>
  <c r="BD577" i="5" s="1"/>
  <c r="BM577" i="5" s="1"/>
  <c r="BV577" i="5" s="1"/>
  <c r="CE577" i="5" s="1"/>
  <c r="CN577" i="5" s="1"/>
  <c r="CW577" i="5" s="1"/>
  <c r="DF577" i="5" s="1"/>
  <c r="DO577" i="5" s="1"/>
  <c r="DX577" i="5" s="1"/>
  <c r="EG577" i="5" s="1"/>
  <c r="EP577" i="5" s="1"/>
  <c r="EY577" i="5" s="1"/>
  <c r="FH577" i="5" s="1"/>
  <c r="FQ577" i="5" s="1"/>
  <c r="FZ577" i="5" s="1"/>
  <c r="GI577" i="5" s="1"/>
  <c r="GR577" i="5" s="1"/>
  <c r="HA577" i="5" s="1"/>
  <c r="HJ577" i="5" s="1"/>
  <c r="HS577" i="5" s="1"/>
  <c r="IB577" i="5" s="1"/>
  <c r="IK577" i="5" s="1"/>
  <c r="IT577" i="5" s="1"/>
  <c r="JC577" i="5" s="1"/>
  <c r="JL577" i="5" s="1"/>
  <c r="JU577" i="5" s="1"/>
  <c r="KD577" i="5" s="1"/>
  <c r="KM577" i="5" s="1"/>
  <c r="KV577" i="5" s="1"/>
  <c r="LE577" i="5" s="1"/>
  <c r="LN577" i="5" s="1"/>
  <c r="LW577" i="5" s="1"/>
  <c r="MF577" i="5" s="1"/>
  <c r="MO577" i="5" s="1"/>
  <c r="MX577" i="5" s="1"/>
  <c r="NG577" i="5" s="1"/>
  <c r="NP577" i="5" s="1"/>
  <c r="NY577" i="5" s="1"/>
  <c r="OH577" i="5" s="1"/>
  <c r="OQ577" i="5" s="1"/>
  <c r="OZ577" i="5" s="1"/>
  <c r="A578" i="5"/>
  <c r="J578" i="5" s="1"/>
  <c r="S578" i="5" s="1"/>
  <c r="AB578" i="5" s="1"/>
  <c r="AK578" i="5" s="1"/>
  <c r="AT578" i="5" s="1"/>
  <c r="BC578" i="5" s="1"/>
  <c r="BL578" i="5" s="1"/>
  <c r="BU578" i="5" s="1"/>
  <c r="CD578" i="5" s="1"/>
  <c r="CM578" i="5" s="1"/>
  <c r="CV578" i="5" s="1"/>
  <c r="DE578" i="5" s="1"/>
  <c r="DN578" i="5" s="1"/>
  <c r="DW578" i="5" s="1"/>
  <c r="EF578" i="5" s="1"/>
  <c r="EO578" i="5" s="1"/>
  <c r="EX578" i="5" s="1"/>
  <c r="FG578" i="5" s="1"/>
  <c r="FP578" i="5" s="1"/>
  <c r="FY578" i="5" s="1"/>
  <c r="GH578" i="5" s="1"/>
  <c r="GQ578" i="5" s="1"/>
  <c r="GZ578" i="5" s="1"/>
  <c r="HI578" i="5" s="1"/>
  <c r="HR578" i="5" s="1"/>
  <c r="IA578" i="5" s="1"/>
  <c r="IJ578" i="5" s="1"/>
  <c r="IS578" i="5" s="1"/>
  <c r="JB578" i="5" s="1"/>
  <c r="JK578" i="5" s="1"/>
  <c r="JT578" i="5" s="1"/>
  <c r="KC578" i="5" s="1"/>
  <c r="KL578" i="5" s="1"/>
  <c r="KU578" i="5" s="1"/>
  <c r="LD578" i="5" s="1"/>
  <c r="LM578" i="5" s="1"/>
  <c r="LV578" i="5" s="1"/>
  <c r="ME578" i="5" s="1"/>
  <c r="MN578" i="5" s="1"/>
  <c r="MW578" i="5" s="1"/>
  <c r="NF578" i="5" s="1"/>
  <c r="NO578" i="5" s="1"/>
  <c r="NX578" i="5" s="1"/>
  <c r="OG578" i="5" s="1"/>
  <c r="OP578" i="5" s="1"/>
  <c r="OY578" i="5" s="1"/>
  <c r="H578" i="5"/>
  <c r="Q578" i="5" s="1"/>
  <c r="Z578" i="5" s="1"/>
  <c r="AI578" i="5" s="1"/>
  <c r="AR578" i="5" s="1"/>
  <c r="BA578" i="5" s="1"/>
  <c r="BJ578" i="5" s="1"/>
  <c r="BS578" i="5" s="1"/>
  <c r="CB578" i="5" s="1"/>
  <c r="CK578" i="5" s="1"/>
  <c r="CT578" i="5" s="1"/>
  <c r="DC578" i="5" s="1"/>
  <c r="DL578" i="5" s="1"/>
  <c r="DU578" i="5" s="1"/>
  <c r="ED578" i="5" s="1"/>
  <c r="EM578" i="5" s="1"/>
  <c r="EV578" i="5" s="1"/>
  <c r="FE578" i="5" s="1"/>
  <c r="FN578" i="5" s="1"/>
  <c r="FW578" i="5" s="1"/>
  <c r="GF578" i="5" s="1"/>
  <c r="GO578" i="5" s="1"/>
  <c r="GX578" i="5" s="1"/>
  <c r="HG578" i="5" s="1"/>
  <c r="HP578" i="5" s="1"/>
  <c r="HY578" i="5" s="1"/>
  <c r="IH578" i="5" s="1"/>
  <c r="IQ578" i="5" s="1"/>
  <c r="IZ578" i="5" s="1"/>
  <c r="JI578" i="5" s="1"/>
  <c r="JR578" i="5" s="1"/>
  <c r="KA578" i="5" s="1"/>
  <c r="KJ578" i="5" s="1"/>
  <c r="KS578" i="5" s="1"/>
  <c r="LB578" i="5" s="1"/>
  <c r="LK578" i="5" s="1"/>
  <c r="LT578" i="5" s="1"/>
  <c r="MC578" i="5" s="1"/>
  <c r="ML578" i="5" s="1"/>
  <c r="MU578" i="5" s="1"/>
  <c r="ND578" i="5" s="1"/>
  <c r="NM578" i="5" s="1"/>
  <c r="NV578" i="5" s="1"/>
  <c r="OE578" i="5" s="1"/>
  <c r="ON578" i="5" s="1"/>
  <c r="OW578" i="5" s="1"/>
  <c r="PF578" i="5" s="1"/>
  <c r="PF580" i="5"/>
  <c r="PF581" i="5"/>
  <c r="PF582" i="5"/>
  <c r="PF583" i="5"/>
  <c r="PF584" i="5"/>
  <c r="PF585" i="5"/>
  <c r="PF586" i="5"/>
  <c r="PF587" i="5"/>
  <c r="B592" i="5"/>
  <c r="K592" i="5" s="1"/>
  <c r="T592" i="5" s="1"/>
  <c r="AC592" i="5" s="1"/>
  <c r="AL592" i="5" s="1"/>
  <c r="AU592" i="5" s="1"/>
  <c r="BD592" i="5" s="1"/>
  <c r="BM592" i="5" s="1"/>
  <c r="BV592" i="5" s="1"/>
  <c r="CE592" i="5" s="1"/>
  <c r="CN592" i="5" s="1"/>
  <c r="CW592" i="5" s="1"/>
  <c r="DF592" i="5" s="1"/>
  <c r="DO592" i="5" s="1"/>
  <c r="DX592" i="5" s="1"/>
  <c r="EG592" i="5" s="1"/>
  <c r="EP592" i="5" s="1"/>
  <c r="EY592" i="5" s="1"/>
  <c r="FH592" i="5" s="1"/>
  <c r="FQ592" i="5" s="1"/>
  <c r="FZ592" i="5" s="1"/>
  <c r="GI592" i="5" s="1"/>
  <c r="GR592" i="5" s="1"/>
  <c r="HA592" i="5" s="1"/>
  <c r="HJ592" i="5" s="1"/>
  <c r="HS592" i="5" s="1"/>
  <c r="IB592" i="5" s="1"/>
  <c r="IK592" i="5" s="1"/>
  <c r="IT592" i="5" s="1"/>
  <c r="JC592" i="5" s="1"/>
  <c r="JL592" i="5" s="1"/>
  <c r="JU592" i="5" s="1"/>
  <c r="KD592" i="5" s="1"/>
  <c r="KM592" i="5" s="1"/>
  <c r="KV592" i="5" s="1"/>
  <c r="LE592" i="5" s="1"/>
  <c r="LN592" i="5" s="1"/>
  <c r="LW592" i="5" s="1"/>
  <c r="MF592" i="5" s="1"/>
  <c r="MO592" i="5" s="1"/>
  <c r="MX592" i="5" s="1"/>
  <c r="NG592" i="5" s="1"/>
  <c r="NP592" i="5" s="1"/>
  <c r="NY592" i="5" s="1"/>
  <c r="OH592" i="5" s="1"/>
  <c r="OQ592" i="5" s="1"/>
  <c r="OZ592" i="5" s="1"/>
  <c r="A593" i="5"/>
  <c r="J593" i="5" s="1"/>
  <c r="S593" i="5" s="1"/>
  <c r="AB593" i="5" s="1"/>
  <c r="AK593" i="5" s="1"/>
  <c r="AT593" i="5" s="1"/>
  <c r="BC593" i="5" s="1"/>
  <c r="BL593" i="5" s="1"/>
  <c r="BU593" i="5" s="1"/>
  <c r="CD593" i="5" s="1"/>
  <c r="CM593" i="5" s="1"/>
  <c r="CV593" i="5" s="1"/>
  <c r="DE593" i="5" s="1"/>
  <c r="DN593" i="5" s="1"/>
  <c r="DW593" i="5" s="1"/>
  <c r="EF593" i="5" s="1"/>
  <c r="EO593" i="5" s="1"/>
  <c r="EX593" i="5" s="1"/>
  <c r="FG593" i="5" s="1"/>
  <c r="FP593" i="5" s="1"/>
  <c r="FY593" i="5" s="1"/>
  <c r="GH593" i="5" s="1"/>
  <c r="GQ593" i="5" s="1"/>
  <c r="GZ593" i="5" s="1"/>
  <c r="HI593" i="5" s="1"/>
  <c r="HR593" i="5" s="1"/>
  <c r="IA593" i="5" s="1"/>
  <c r="IJ593" i="5" s="1"/>
  <c r="IS593" i="5" s="1"/>
  <c r="JB593" i="5" s="1"/>
  <c r="JK593" i="5" s="1"/>
  <c r="JT593" i="5" s="1"/>
  <c r="KC593" i="5" s="1"/>
  <c r="KL593" i="5" s="1"/>
  <c r="KU593" i="5" s="1"/>
  <c r="LD593" i="5" s="1"/>
  <c r="LM593" i="5" s="1"/>
  <c r="LV593" i="5" s="1"/>
  <c r="ME593" i="5" s="1"/>
  <c r="MN593" i="5" s="1"/>
  <c r="MW593" i="5" s="1"/>
  <c r="NF593" i="5" s="1"/>
  <c r="NO593" i="5" s="1"/>
  <c r="NX593" i="5" s="1"/>
  <c r="OG593" i="5" s="1"/>
  <c r="OP593" i="5" s="1"/>
  <c r="OY593" i="5" s="1"/>
  <c r="H593" i="5"/>
  <c r="Q593" i="5" s="1"/>
  <c r="Z593" i="5" s="1"/>
  <c r="AI593" i="5" s="1"/>
  <c r="AR593" i="5" s="1"/>
  <c r="BA593" i="5" s="1"/>
  <c r="BJ593" i="5" s="1"/>
  <c r="BS593" i="5" s="1"/>
  <c r="CB593" i="5" s="1"/>
  <c r="CK593" i="5" s="1"/>
  <c r="CT593" i="5" s="1"/>
  <c r="DC593" i="5" s="1"/>
  <c r="DL593" i="5" s="1"/>
  <c r="DU593" i="5" s="1"/>
  <c r="ED593" i="5" s="1"/>
  <c r="EM593" i="5" s="1"/>
  <c r="EV593" i="5" s="1"/>
  <c r="FE593" i="5" s="1"/>
  <c r="FN593" i="5" s="1"/>
  <c r="FW593" i="5" s="1"/>
  <c r="GF593" i="5" s="1"/>
  <c r="GO593" i="5" s="1"/>
  <c r="GX593" i="5" s="1"/>
  <c r="HG593" i="5" s="1"/>
  <c r="HP593" i="5" s="1"/>
  <c r="HY593" i="5" s="1"/>
  <c r="IH593" i="5" s="1"/>
  <c r="IQ593" i="5" s="1"/>
  <c r="IZ593" i="5" s="1"/>
  <c r="JI593" i="5" s="1"/>
  <c r="JR593" i="5" s="1"/>
  <c r="KA593" i="5" s="1"/>
  <c r="KJ593" i="5" s="1"/>
  <c r="KS593" i="5" s="1"/>
  <c r="LB593" i="5" s="1"/>
  <c r="LK593" i="5" s="1"/>
  <c r="LT593" i="5" s="1"/>
  <c r="MC593" i="5" s="1"/>
  <c r="ML593" i="5" s="1"/>
  <c r="MU593" i="5" s="1"/>
  <c r="ND593" i="5" s="1"/>
  <c r="NM593" i="5" s="1"/>
  <c r="NV593" i="5" s="1"/>
  <c r="OE593" i="5" s="1"/>
  <c r="ON593" i="5" s="1"/>
  <c r="OW593" i="5" s="1"/>
  <c r="PF593" i="5" s="1"/>
  <c r="PF595" i="5"/>
  <c r="PF596" i="5"/>
  <c r="PF597" i="5"/>
  <c r="PF598" i="5"/>
  <c r="PF599" i="5"/>
  <c r="PF600" i="5"/>
  <c r="PF601" i="5"/>
  <c r="PF602" i="5"/>
  <c r="B607" i="5"/>
  <c r="K607" i="5" s="1"/>
  <c r="T607" i="5" s="1"/>
  <c r="AC607" i="5" s="1"/>
  <c r="AL607" i="5" s="1"/>
  <c r="AU607" i="5" s="1"/>
  <c r="BD607" i="5" s="1"/>
  <c r="BM607" i="5" s="1"/>
  <c r="BV607" i="5" s="1"/>
  <c r="CE607" i="5" s="1"/>
  <c r="CN607" i="5" s="1"/>
  <c r="CW607" i="5" s="1"/>
  <c r="DF607" i="5" s="1"/>
  <c r="DO607" i="5" s="1"/>
  <c r="DX607" i="5" s="1"/>
  <c r="EG607" i="5" s="1"/>
  <c r="EP607" i="5" s="1"/>
  <c r="EY607" i="5" s="1"/>
  <c r="FH607" i="5" s="1"/>
  <c r="FQ607" i="5" s="1"/>
  <c r="FZ607" i="5" s="1"/>
  <c r="GI607" i="5" s="1"/>
  <c r="GR607" i="5" s="1"/>
  <c r="HA607" i="5" s="1"/>
  <c r="HJ607" i="5" s="1"/>
  <c r="HS607" i="5" s="1"/>
  <c r="IB607" i="5" s="1"/>
  <c r="IK607" i="5" s="1"/>
  <c r="IT607" i="5" s="1"/>
  <c r="JC607" i="5" s="1"/>
  <c r="JL607" i="5" s="1"/>
  <c r="JU607" i="5" s="1"/>
  <c r="KD607" i="5" s="1"/>
  <c r="KM607" i="5" s="1"/>
  <c r="KV607" i="5" s="1"/>
  <c r="LE607" i="5" s="1"/>
  <c r="LN607" i="5" s="1"/>
  <c r="LW607" i="5" s="1"/>
  <c r="MF607" i="5" s="1"/>
  <c r="MO607" i="5" s="1"/>
  <c r="MX607" i="5" s="1"/>
  <c r="NG607" i="5" s="1"/>
  <c r="NP607" i="5" s="1"/>
  <c r="NY607" i="5" s="1"/>
  <c r="OH607" i="5" s="1"/>
  <c r="OQ607" i="5" s="1"/>
  <c r="OZ607" i="5" s="1"/>
  <c r="A608" i="5"/>
  <c r="J608" i="5" s="1"/>
  <c r="S608" i="5" s="1"/>
  <c r="AB608" i="5" s="1"/>
  <c r="AK608" i="5" s="1"/>
  <c r="AT608" i="5" s="1"/>
  <c r="BC608" i="5" s="1"/>
  <c r="BL608" i="5" s="1"/>
  <c r="BU608" i="5" s="1"/>
  <c r="CD608" i="5" s="1"/>
  <c r="CM608" i="5" s="1"/>
  <c r="CV608" i="5" s="1"/>
  <c r="DE608" i="5" s="1"/>
  <c r="DN608" i="5" s="1"/>
  <c r="DW608" i="5" s="1"/>
  <c r="EF608" i="5" s="1"/>
  <c r="EO608" i="5" s="1"/>
  <c r="EX608" i="5" s="1"/>
  <c r="FG608" i="5" s="1"/>
  <c r="FP608" i="5" s="1"/>
  <c r="FY608" i="5" s="1"/>
  <c r="GH608" i="5" s="1"/>
  <c r="GQ608" i="5" s="1"/>
  <c r="GZ608" i="5" s="1"/>
  <c r="HI608" i="5" s="1"/>
  <c r="HR608" i="5" s="1"/>
  <c r="IA608" i="5" s="1"/>
  <c r="IJ608" i="5" s="1"/>
  <c r="IS608" i="5" s="1"/>
  <c r="JB608" i="5" s="1"/>
  <c r="JK608" i="5" s="1"/>
  <c r="JT608" i="5" s="1"/>
  <c r="KC608" i="5" s="1"/>
  <c r="KL608" i="5" s="1"/>
  <c r="KU608" i="5" s="1"/>
  <c r="LD608" i="5" s="1"/>
  <c r="LM608" i="5" s="1"/>
  <c r="LV608" i="5" s="1"/>
  <c r="ME608" i="5" s="1"/>
  <c r="MN608" i="5" s="1"/>
  <c r="MW608" i="5" s="1"/>
  <c r="NF608" i="5" s="1"/>
  <c r="NO608" i="5" s="1"/>
  <c r="NX608" i="5" s="1"/>
  <c r="OG608" i="5" s="1"/>
  <c r="OP608" i="5" s="1"/>
  <c r="OY608" i="5" s="1"/>
  <c r="H608" i="5"/>
  <c r="Q608" i="5" s="1"/>
  <c r="Z608" i="5" s="1"/>
  <c r="AI608" i="5" s="1"/>
  <c r="AR608" i="5" s="1"/>
  <c r="BA608" i="5" s="1"/>
  <c r="BJ608" i="5" s="1"/>
  <c r="BS608" i="5" s="1"/>
  <c r="CB608" i="5" s="1"/>
  <c r="CK608" i="5" s="1"/>
  <c r="CT608" i="5" s="1"/>
  <c r="DC608" i="5" s="1"/>
  <c r="DL608" i="5" s="1"/>
  <c r="DU608" i="5" s="1"/>
  <c r="ED608" i="5" s="1"/>
  <c r="EM608" i="5" s="1"/>
  <c r="EV608" i="5" s="1"/>
  <c r="FE608" i="5" s="1"/>
  <c r="FN608" i="5" s="1"/>
  <c r="FW608" i="5" s="1"/>
  <c r="GF608" i="5" s="1"/>
  <c r="GO608" i="5" s="1"/>
  <c r="GX608" i="5" s="1"/>
  <c r="HG608" i="5" s="1"/>
  <c r="HP608" i="5" s="1"/>
  <c r="HY608" i="5" s="1"/>
  <c r="IH608" i="5" s="1"/>
  <c r="IQ608" i="5" s="1"/>
  <c r="IZ608" i="5" s="1"/>
  <c r="JI608" i="5" s="1"/>
  <c r="JR608" i="5" s="1"/>
  <c r="KA608" i="5" s="1"/>
  <c r="KJ608" i="5" s="1"/>
  <c r="KS608" i="5" s="1"/>
  <c r="LB608" i="5" s="1"/>
  <c r="LK608" i="5" s="1"/>
  <c r="LT608" i="5" s="1"/>
  <c r="MC608" i="5" s="1"/>
  <c r="ML608" i="5" s="1"/>
  <c r="MU608" i="5" s="1"/>
  <c r="ND608" i="5" s="1"/>
  <c r="NM608" i="5" s="1"/>
  <c r="NV608" i="5" s="1"/>
  <c r="OE608" i="5" s="1"/>
  <c r="ON608" i="5" s="1"/>
  <c r="OW608" i="5" s="1"/>
  <c r="PF608" i="5" s="1"/>
  <c r="PF610" i="5"/>
  <c r="PF611" i="5"/>
  <c r="PF612" i="5"/>
  <c r="PF613" i="5"/>
  <c r="PF614" i="5"/>
  <c r="PF615" i="5"/>
  <c r="PF616" i="5"/>
  <c r="PF617" i="5"/>
  <c r="B622" i="5"/>
  <c r="K622" i="5" s="1"/>
  <c r="T622" i="5" s="1"/>
  <c r="AC622" i="5" s="1"/>
  <c r="AL622" i="5" s="1"/>
  <c r="AU622" i="5" s="1"/>
  <c r="BD622" i="5" s="1"/>
  <c r="BM622" i="5" s="1"/>
  <c r="BV622" i="5" s="1"/>
  <c r="CE622" i="5" s="1"/>
  <c r="CN622" i="5" s="1"/>
  <c r="CW622" i="5" s="1"/>
  <c r="DF622" i="5" s="1"/>
  <c r="DO622" i="5" s="1"/>
  <c r="DX622" i="5" s="1"/>
  <c r="EG622" i="5" s="1"/>
  <c r="EP622" i="5" s="1"/>
  <c r="EY622" i="5" s="1"/>
  <c r="FH622" i="5" s="1"/>
  <c r="FQ622" i="5" s="1"/>
  <c r="FZ622" i="5" s="1"/>
  <c r="GI622" i="5" s="1"/>
  <c r="GR622" i="5" s="1"/>
  <c r="HA622" i="5" s="1"/>
  <c r="HJ622" i="5" s="1"/>
  <c r="HS622" i="5" s="1"/>
  <c r="IB622" i="5" s="1"/>
  <c r="IK622" i="5" s="1"/>
  <c r="IT622" i="5" s="1"/>
  <c r="JC622" i="5" s="1"/>
  <c r="JL622" i="5" s="1"/>
  <c r="JU622" i="5" s="1"/>
  <c r="KD622" i="5" s="1"/>
  <c r="KM622" i="5" s="1"/>
  <c r="KV622" i="5" s="1"/>
  <c r="LE622" i="5" s="1"/>
  <c r="LN622" i="5" s="1"/>
  <c r="LW622" i="5" s="1"/>
  <c r="MF622" i="5" s="1"/>
  <c r="MO622" i="5" s="1"/>
  <c r="MX622" i="5" s="1"/>
  <c r="NG622" i="5" s="1"/>
  <c r="NP622" i="5" s="1"/>
  <c r="NY622" i="5" s="1"/>
  <c r="OH622" i="5" s="1"/>
  <c r="OQ622" i="5" s="1"/>
  <c r="OZ622" i="5" s="1"/>
  <c r="A623" i="5"/>
  <c r="J623" i="5" s="1"/>
  <c r="S623" i="5" s="1"/>
  <c r="AB623" i="5" s="1"/>
  <c r="AK623" i="5" s="1"/>
  <c r="AT623" i="5" s="1"/>
  <c r="BC623" i="5" s="1"/>
  <c r="BL623" i="5" s="1"/>
  <c r="BU623" i="5" s="1"/>
  <c r="CD623" i="5" s="1"/>
  <c r="CM623" i="5" s="1"/>
  <c r="CV623" i="5" s="1"/>
  <c r="DE623" i="5" s="1"/>
  <c r="DN623" i="5" s="1"/>
  <c r="DW623" i="5" s="1"/>
  <c r="EF623" i="5" s="1"/>
  <c r="EO623" i="5" s="1"/>
  <c r="EX623" i="5" s="1"/>
  <c r="FG623" i="5" s="1"/>
  <c r="FP623" i="5" s="1"/>
  <c r="FY623" i="5" s="1"/>
  <c r="GH623" i="5" s="1"/>
  <c r="GQ623" i="5" s="1"/>
  <c r="GZ623" i="5" s="1"/>
  <c r="HI623" i="5" s="1"/>
  <c r="HR623" i="5" s="1"/>
  <c r="IA623" i="5" s="1"/>
  <c r="IJ623" i="5" s="1"/>
  <c r="IS623" i="5" s="1"/>
  <c r="JB623" i="5" s="1"/>
  <c r="JK623" i="5" s="1"/>
  <c r="JT623" i="5" s="1"/>
  <c r="KC623" i="5" s="1"/>
  <c r="KL623" i="5" s="1"/>
  <c r="KU623" i="5" s="1"/>
  <c r="LD623" i="5" s="1"/>
  <c r="LM623" i="5" s="1"/>
  <c r="LV623" i="5" s="1"/>
  <c r="ME623" i="5" s="1"/>
  <c r="MN623" i="5" s="1"/>
  <c r="MW623" i="5" s="1"/>
  <c r="NF623" i="5" s="1"/>
  <c r="NO623" i="5" s="1"/>
  <c r="NX623" i="5" s="1"/>
  <c r="OG623" i="5" s="1"/>
  <c r="OP623" i="5" s="1"/>
  <c r="OY623" i="5" s="1"/>
  <c r="H623" i="5"/>
  <c r="Q623" i="5" s="1"/>
  <c r="Z623" i="5" s="1"/>
  <c r="AI623" i="5" s="1"/>
  <c r="AR623" i="5" s="1"/>
  <c r="BA623" i="5" s="1"/>
  <c r="BJ623" i="5" s="1"/>
  <c r="BS623" i="5" s="1"/>
  <c r="CB623" i="5" s="1"/>
  <c r="CK623" i="5" s="1"/>
  <c r="CT623" i="5" s="1"/>
  <c r="DC623" i="5" s="1"/>
  <c r="DL623" i="5" s="1"/>
  <c r="DU623" i="5" s="1"/>
  <c r="ED623" i="5" s="1"/>
  <c r="EM623" i="5" s="1"/>
  <c r="EV623" i="5" s="1"/>
  <c r="FE623" i="5" s="1"/>
  <c r="FN623" i="5" s="1"/>
  <c r="FW623" i="5" s="1"/>
  <c r="GF623" i="5" s="1"/>
  <c r="GO623" i="5" s="1"/>
  <c r="GX623" i="5" s="1"/>
  <c r="HG623" i="5" s="1"/>
  <c r="HP623" i="5" s="1"/>
  <c r="HY623" i="5" s="1"/>
  <c r="IH623" i="5" s="1"/>
  <c r="IQ623" i="5" s="1"/>
  <c r="IZ623" i="5" s="1"/>
  <c r="JI623" i="5" s="1"/>
  <c r="JR623" i="5" s="1"/>
  <c r="KA623" i="5" s="1"/>
  <c r="KJ623" i="5" s="1"/>
  <c r="KS623" i="5" s="1"/>
  <c r="LB623" i="5" s="1"/>
  <c r="LK623" i="5" s="1"/>
  <c r="LT623" i="5" s="1"/>
  <c r="MC623" i="5" s="1"/>
  <c r="ML623" i="5" s="1"/>
  <c r="MU623" i="5" s="1"/>
  <c r="ND623" i="5" s="1"/>
  <c r="NM623" i="5" s="1"/>
  <c r="NV623" i="5" s="1"/>
  <c r="OE623" i="5" s="1"/>
  <c r="ON623" i="5" s="1"/>
  <c r="OW623" i="5" s="1"/>
  <c r="PF623" i="5" s="1"/>
  <c r="PF625" i="5"/>
  <c r="PF626" i="5"/>
  <c r="PF627" i="5"/>
  <c r="PF628" i="5"/>
  <c r="PF629" i="5"/>
  <c r="PF630" i="5"/>
  <c r="PF631" i="5"/>
  <c r="PF632" i="5"/>
  <c r="B637" i="5"/>
  <c r="K637" i="5" s="1"/>
  <c r="T637" i="5" s="1"/>
  <c r="AC637" i="5" s="1"/>
  <c r="AL637" i="5" s="1"/>
  <c r="AU637" i="5" s="1"/>
  <c r="BD637" i="5" s="1"/>
  <c r="BM637" i="5" s="1"/>
  <c r="BV637" i="5" s="1"/>
  <c r="CE637" i="5" s="1"/>
  <c r="CN637" i="5" s="1"/>
  <c r="CW637" i="5" s="1"/>
  <c r="DF637" i="5" s="1"/>
  <c r="DO637" i="5" s="1"/>
  <c r="DX637" i="5" s="1"/>
  <c r="EG637" i="5" s="1"/>
  <c r="EP637" i="5" s="1"/>
  <c r="EY637" i="5" s="1"/>
  <c r="FH637" i="5" s="1"/>
  <c r="FQ637" i="5" s="1"/>
  <c r="FZ637" i="5" s="1"/>
  <c r="GI637" i="5" s="1"/>
  <c r="GR637" i="5" s="1"/>
  <c r="HA637" i="5" s="1"/>
  <c r="HJ637" i="5" s="1"/>
  <c r="HS637" i="5" s="1"/>
  <c r="IB637" i="5" s="1"/>
  <c r="IK637" i="5" s="1"/>
  <c r="IT637" i="5" s="1"/>
  <c r="JC637" i="5" s="1"/>
  <c r="JL637" i="5" s="1"/>
  <c r="JU637" i="5" s="1"/>
  <c r="KD637" i="5" s="1"/>
  <c r="KM637" i="5" s="1"/>
  <c r="KV637" i="5" s="1"/>
  <c r="LE637" i="5" s="1"/>
  <c r="LN637" i="5" s="1"/>
  <c r="LW637" i="5" s="1"/>
  <c r="MF637" i="5" s="1"/>
  <c r="MO637" i="5" s="1"/>
  <c r="MX637" i="5" s="1"/>
  <c r="NG637" i="5" s="1"/>
  <c r="NP637" i="5" s="1"/>
  <c r="NY637" i="5" s="1"/>
  <c r="OH637" i="5" s="1"/>
  <c r="OQ637" i="5" s="1"/>
  <c r="OZ637" i="5" s="1"/>
  <c r="A638" i="5"/>
  <c r="J638" i="5" s="1"/>
  <c r="S638" i="5" s="1"/>
  <c r="AB638" i="5" s="1"/>
  <c r="AK638" i="5" s="1"/>
  <c r="AT638" i="5" s="1"/>
  <c r="BC638" i="5" s="1"/>
  <c r="BL638" i="5" s="1"/>
  <c r="BU638" i="5" s="1"/>
  <c r="CD638" i="5" s="1"/>
  <c r="CM638" i="5" s="1"/>
  <c r="CV638" i="5" s="1"/>
  <c r="DE638" i="5" s="1"/>
  <c r="DN638" i="5" s="1"/>
  <c r="DW638" i="5" s="1"/>
  <c r="EF638" i="5" s="1"/>
  <c r="EO638" i="5" s="1"/>
  <c r="EX638" i="5" s="1"/>
  <c r="FG638" i="5" s="1"/>
  <c r="FP638" i="5" s="1"/>
  <c r="FY638" i="5" s="1"/>
  <c r="GH638" i="5" s="1"/>
  <c r="GQ638" i="5" s="1"/>
  <c r="GZ638" i="5" s="1"/>
  <c r="HI638" i="5" s="1"/>
  <c r="HR638" i="5" s="1"/>
  <c r="IA638" i="5" s="1"/>
  <c r="IJ638" i="5" s="1"/>
  <c r="IS638" i="5" s="1"/>
  <c r="JB638" i="5" s="1"/>
  <c r="JK638" i="5" s="1"/>
  <c r="JT638" i="5" s="1"/>
  <c r="KC638" i="5" s="1"/>
  <c r="KL638" i="5" s="1"/>
  <c r="KU638" i="5" s="1"/>
  <c r="LD638" i="5" s="1"/>
  <c r="LM638" i="5" s="1"/>
  <c r="LV638" i="5" s="1"/>
  <c r="ME638" i="5" s="1"/>
  <c r="MN638" i="5" s="1"/>
  <c r="MW638" i="5" s="1"/>
  <c r="NF638" i="5" s="1"/>
  <c r="NO638" i="5" s="1"/>
  <c r="NX638" i="5" s="1"/>
  <c r="OG638" i="5" s="1"/>
  <c r="OP638" i="5" s="1"/>
  <c r="OY638" i="5" s="1"/>
  <c r="H638" i="5"/>
  <c r="Q638" i="5" s="1"/>
  <c r="Z638" i="5" s="1"/>
  <c r="AI638" i="5" s="1"/>
  <c r="AR638" i="5" s="1"/>
  <c r="BA638" i="5" s="1"/>
  <c r="BJ638" i="5" s="1"/>
  <c r="BS638" i="5" s="1"/>
  <c r="CB638" i="5" s="1"/>
  <c r="CK638" i="5" s="1"/>
  <c r="CT638" i="5" s="1"/>
  <c r="DC638" i="5" s="1"/>
  <c r="DL638" i="5" s="1"/>
  <c r="DU638" i="5" s="1"/>
  <c r="ED638" i="5" s="1"/>
  <c r="EM638" i="5" s="1"/>
  <c r="EV638" i="5" s="1"/>
  <c r="FE638" i="5" s="1"/>
  <c r="FN638" i="5" s="1"/>
  <c r="FW638" i="5" s="1"/>
  <c r="GF638" i="5" s="1"/>
  <c r="GO638" i="5" s="1"/>
  <c r="GX638" i="5" s="1"/>
  <c r="HG638" i="5" s="1"/>
  <c r="HP638" i="5" s="1"/>
  <c r="HY638" i="5" s="1"/>
  <c r="IH638" i="5" s="1"/>
  <c r="IQ638" i="5" s="1"/>
  <c r="IZ638" i="5" s="1"/>
  <c r="JI638" i="5" s="1"/>
  <c r="JR638" i="5" s="1"/>
  <c r="KA638" i="5" s="1"/>
  <c r="KJ638" i="5" s="1"/>
  <c r="KS638" i="5" s="1"/>
  <c r="LB638" i="5" s="1"/>
  <c r="LK638" i="5" s="1"/>
  <c r="LT638" i="5" s="1"/>
  <c r="MC638" i="5" s="1"/>
  <c r="ML638" i="5" s="1"/>
  <c r="MU638" i="5" s="1"/>
  <c r="ND638" i="5" s="1"/>
  <c r="NM638" i="5" s="1"/>
  <c r="NV638" i="5" s="1"/>
  <c r="OE638" i="5" s="1"/>
  <c r="ON638" i="5" s="1"/>
  <c r="OW638" i="5" s="1"/>
  <c r="PF638" i="5" s="1"/>
  <c r="PF640" i="5"/>
  <c r="PF641" i="5"/>
  <c r="PF642" i="5"/>
  <c r="PF643" i="5"/>
  <c r="PF644" i="5"/>
  <c r="PF645" i="5"/>
  <c r="PF646" i="5"/>
  <c r="PF647" i="5"/>
  <c r="B652" i="5"/>
  <c r="K652" i="5" s="1"/>
  <c r="T652" i="5" s="1"/>
  <c r="AC652" i="5" s="1"/>
  <c r="AL652" i="5" s="1"/>
  <c r="AU652" i="5" s="1"/>
  <c r="BD652" i="5" s="1"/>
  <c r="BM652" i="5" s="1"/>
  <c r="BV652" i="5" s="1"/>
  <c r="CE652" i="5" s="1"/>
  <c r="CN652" i="5" s="1"/>
  <c r="CW652" i="5" s="1"/>
  <c r="DF652" i="5" s="1"/>
  <c r="DO652" i="5" s="1"/>
  <c r="DX652" i="5" s="1"/>
  <c r="EG652" i="5" s="1"/>
  <c r="EP652" i="5" s="1"/>
  <c r="EY652" i="5" s="1"/>
  <c r="FH652" i="5" s="1"/>
  <c r="FQ652" i="5" s="1"/>
  <c r="FZ652" i="5" s="1"/>
  <c r="GI652" i="5" s="1"/>
  <c r="GR652" i="5" s="1"/>
  <c r="HA652" i="5" s="1"/>
  <c r="HJ652" i="5" s="1"/>
  <c r="HS652" i="5" s="1"/>
  <c r="IB652" i="5" s="1"/>
  <c r="IK652" i="5" s="1"/>
  <c r="IT652" i="5" s="1"/>
  <c r="JC652" i="5" s="1"/>
  <c r="JL652" i="5" s="1"/>
  <c r="JU652" i="5" s="1"/>
  <c r="KD652" i="5" s="1"/>
  <c r="KM652" i="5" s="1"/>
  <c r="KV652" i="5" s="1"/>
  <c r="LE652" i="5" s="1"/>
  <c r="LN652" i="5" s="1"/>
  <c r="LW652" i="5" s="1"/>
  <c r="MF652" i="5" s="1"/>
  <c r="MO652" i="5" s="1"/>
  <c r="MX652" i="5" s="1"/>
  <c r="NG652" i="5" s="1"/>
  <c r="NP652" i="5" s="1"/>
  <c r="NY652" i="5" s="1"/>
  <c r="OH652" i="5" s="1"/>
  <c r="OQ652" i="5" s="1"/>
  <c r="OZ652" i="5" s="1"/>
  <c r="A653" i="5"/>
  <c r="J653" i="5" s="1"/>
  <c r="S653" i="5" s="1"/>
  <c r="AB653" i="5" s="1"/>
  <c r="AK653" i="5" s="1"/>
  <c r="AT653" i="5" s="1"/>
  <c r="BC653" i="5" s="1"/>
  <c r="BL653" i="5" s="1"/>
  <c r="BU653" i="5" s="1"/>
  <c r="CD653" i="5" s="1"/>
  <c r="CM653" i="5" s="1"/>
  <c r="CV653" i="5" s="1"/>
  <c r="DE653" i="5" s="1"/>
  <c r="DN653" i="5" s="1"/>
  <c r="DW653" i="5" s="1"/>
  <c r="EF653" i="5" s="1"/>
  <c r="EO653" i="5" s="1"/>
  <c r="EX653" i="5" s="1"/>
  <c r="FG653" i="5" s="1"/>
  <c r="FP653" i="5" s="1"/>
  <c r="FY653" i="5" s="1"/>
  <c r="GH653" i="5" s="1"/>
  <c r="GQ653" i="5" s="1"/>
  <c r="GZ653" i="5" s="1"/>
  <c r="HI653" i="5" s="1"/>
  <c r="HR653" i="5" s="1"/>
  <c r="IA653" i="5" s="1"/>
  <c r="IJ653" i="5" s="1"/>
  <c r="IS653" i="5" s="1"/>
  <c r="JB653" i="5" s="1"/>
  <c r="JK653" i="5" s="1"/>
  <c r="JT653" i="5" s="1"/>
  <c r="KC653" i="5" s="1"/>
  <c r="KL653" i="5" s="1"/>
  <c r="KU653" i="5" s="1"/>
  <c r="LD653" i="5" s="1"/>
  <c r="LM653" i="5" s="1"/>
  <c r="LV653" i="5" s="1"/>
  <c r="ME653" i="5" s="1"/>
  <c r="MN653" i="5" s="1"/>
  <c r="MW653" i="5" s="1"/>
  <c r="NF653" i="5" s="1"/>
  <c r="NO653" i="5" s="1"/>
  <c r="NX653" i="5" s="1"/>
  <c r="OG653" i="5" s="1"/>
  <c r="OP653" i="5" s="1"/>
  <c r="OY653" i="5" s="1"/>
  <c r="H653" i="5"/>
  <c r="Q653" i="5" s="1"/>
  <c r="Z653" i="5" s="1"/>
  <c r="AI653" i="5" s="1"/>
  <c r="AR653" i="5" s="1"/>
  <c r="BA653" i="5" s="1"/>
  <c r="BJ653" i="5" s="1"/>
  <c r="BS653" i="5" s="1"/>
  <c r="CB653" i="5" s="1"/>
  <c r="CK653" i="5" s="1"/>
  <c r="CT653" i="5" s="1"/>
  <c r="DC653" i="5" s="1"/>
  <c r="DL653" i="5" s="1"/>
  <c r="DU653" i="5" s="1"/>
  <c r="ED653" i="5" s="1"/>
  <c r="EM653" i="5" s="1"/>
  <c r="EV653" i="5" s="1"/>
  <c r="FE653" i="5" s="1"/>
  <c r="FN653" i="5" s="1"/>
  <c r="FW653" i="5" s="1"/>
  <c r="GF653" i="5" s="1"/>
  <c r="GO653" i="5" s="1"/>
  <c r="GX653" i="5" s="1"/>
  <c r="HG653" i="5" s="1"/>
  <c r="HP653" i="5" s="1"/>
  <c r="HY653" i="5" s="1"/>
  <c r="IH653" i="5" s="1"/>
  <c r="IQ653" i="5" s="1"/>
  <c r="IZ653" i="5" s="1"/>
  <c r="JI653" i="5" s="1"/>
  <c r="JR653" i="5" s="1"/>
  <c r="KA653" i="5" s="1"/>
  <c r="KJ653" i="5" s="1"/>
  <c r="KS653" i="5" s="1"/>
  <c r="LB653" i="5" s="1"/>
  <c r="LK653" i="5" s="1"/>
  <c r="LT653" i="5" s="1"/>
  <c r="MC653" i="5" s="1"/>
  <c r="ML653" i="5" s="1"/>
  <c r="MU653" i="5" s="1"/>
  <c r="ND653" i="5" s="1"/>
  <c r="NM653" i="5" s="1"/>
  <c r="NV653" i="5" s="1"/>
  <c r="OE653" i="5" s="1"/>
  <c r="ON653" i="5" s="1"/>
  <c r="OW653" i="5" s="1"/>
  <c r="PF653" i="5" s="1"/>
  <c r="PF655" i="5"/>
  <c r="PF656" i="5"/>
  <c r="PF657" i="5"/>
  <c r="PF658" i="5"/>
  <c r="PF659" i="5"/>
  <c r="PF660" i="5"/>
  <c r="PF661" i="5"/>
  <c r="PF662" i="5"/>
  <c r="B667" i="5"/>
  <c r="K667" i="5" s="1"/>
  <c r="T667" i="5" s="1"/>
  <c r="AC667" i="5" s="1"/>
  <c r="AL667" i="5" s="1"/>
  <c r="AU667" i="5" s="1"/>
  <c r="BD667" i="5" s="1"/>
  <c r="BM667" i="5" s="1"/>
  <c r="BV667" i="5" s="1"/>
  <c r="CE667" i="5" s="1"/>
  <c r="CN667" i="5" s="1"/>
  <c r="CW667" i="5" s="1"/>
  <c r="DF667" i="5" s="1"/>
  <c r="DO667" i="5" s="1"/>
  <c r="DX667" i="5" s="1"/>
  <c r="EG667" i="5" s="1"/>
  <c r="EP667" i="5" s="1"/>
  <c r="EY667" i="5" s="1"/>
  <c r="FH667" i="5" s="1"/>
  <c r="FQ667" i="5" s="1"/>
  <c r="FZ667" i="5" s="1"/>
  <c r="GI667" i="5" s="1"/>
  <c r="GR667" i="5" s="1"/>
  <c r="HA667" i="5" s="1"/>
  <c r="HJ667" i="5" s="1"/>
  <c r="HS667" i="5" s="1"/>
  <c r="IB667" i="5" s="1"/>
  <c r="IK667" i="5" s="1"/>
  <c r="IT667" i="5" s="1"/>
  <c r="JC667" i="5" s="1"/>
  <c r="JL667" i="5" s="1"/>
  <c r="JU667" i="5" s="1"/>
  <c r="KD667" i="5" s="1"/>
  <c r="KM667" i="5" s="1"/>
  <c r="KV667" i="5" s="1"/>
  <c r="LE667" i="5" s="1"/>
  <c r="LN667" i="5" s="1"/>
  <c r="LW667" i="5" s="1"/>
  <c r="MF667" i="5" s="1"/>
  <c r="MO667" i="5" s="1"/>
  <c r="MX667" i="5" s="1"/>
  <c r="NG667" i="5" s="1"/>
  <c r="NP667" i="5" s="1"/>
  <c r="NY667" i="5" s="1"/>
  <c r="OH667" i="5" s="1"/>
  <c r="OQ667" i="5" s="1"/>
  <c r="OZ667" i="5" s="1"/>
  <c r="A668" i="5"/>
  <c r="J668" i="5" s="1"/>
  <c r="S668" i="5" s="1"/>
  <c r="AB668" i="5" s="1"/>
  <c r="AK668" i="5" s="1"/>
  <c r="AT668" i="5" s="1"/>
  <c r="BC668" i="5" s="1"/>
  <c r="BL668" i="5" s="1"/>
  <c r="BU668" i="5" s="1"/>
  <c r="CD668" i="5" s="1"/>
  <c r="CM668" i="5" s="1"/>
  <c r="CV668" i="5" s="1"/>
  <c r="DE668" i="5" s="1"/>
  <c r="DN668" i="5" s="1"/>
  <c r="DW668" i="5" s="1"/>
  <c r="EF668" i="5" s="1"/>
  <c r="EO668" i="5" s="1"/>
  <c r="EX668" i="5" s="1"/>
  <c r="FG668" i="5" s="1"/>
  <c r="FP668" i="5" s="1"/>
  <c r="FY668" i="5" s="1"/>
  <c r="GH668" i="5" s="1"/>
  <c r="GQ668" i="5" s="1"/>
  <c r="GZ668" i="5" s="1"/>
  <c r="HI668" i="5" s="1"/>
  <c r="HR668" i="5" s="1"/>
  <c r="IA668" i="5" s="1"/>
  <c r="IJ668" i="5" s="1"/>
  <c r="IS668" i="5" s="1"/>
  <c r="JB668" i="5" s="1"/>
  <c r="JK668" i="5" s="1"/>
  <c r="JT668" i="5" s="1"/>
  <c r="KC668" i="5" s="1"/>
  <c r="KL668" i="5" s="1"/>
  <c r="KU668" i="5" s="1"/>
  <c r="LD668" i="5" s="1"/>
  <c r="LM668" i="5" s="1"/>
  <c r="LV668" i="5" s="1"/>
  <c r="ME668" i="5" s="1"/>
  <c r="MN668" i="5" s="1"/>
  <c r="MW668" i="5" s="1"/>
  <c r="NF668" i="5" s="1"/>
  <c r="NO668" i="5" s="1"/>
  <c r="NX668" i="5" s="1"/>
  <c r="OG668" i="5" s="1"/>
  <c r="OP668" i="5" s="1"/>
  <c r="OY668" i="5" s="1"/>
  <c r="H668" i="5"/>
  <c r="Q668" i="5" s="1"/>
  <c r="Z668" i="5" s="1"/>
  <c r="AI668" i="5" s="1"/>
  <c r="AR668" i="5" s="1"/>
  <c r="BA668" i="5" s="1"/>
  <c r="BJ668" i="5" s="1"/>
  <c r="BS668" i="5" s="1"/>
  <c r="CB668" i="5" s="1"/>
  <c r="CK668" i="5" s="1"/>
  <c r="CT668" i="5" s="1"/>
  <c r="DC668" i="5" s="1"/>
  <c r="DL668" i="5" s="1"/>
  <c r="DU668" i="5" s="1"/>
  <c r="ED668" i="5" s="1"/>
  <c r="EM668" i="5" s="1"/>
  <c r="EV668" i="5" s="1"/>
  <c r="FE668" i="5" s="1"/>
  <c r="FN668" i="5" s="1"/>
  <c r="FW668" i="5" s="1"/>
  <c r="GF668" i="5" s="1"/>
  <c r="GO668" i="5" s="1"/>
  <c r="GX668" i="5" s="1"/>
  <c r="HG668" i="5" s="1"/>
  <c r="HP668" i="5" s="1"/>
  <c r="HY668" i="5" s="1"/>
  <c r="IH668" i="5" s="1"/>
  <c r="IQ668" i="5" s="1"/>
  <c r="IZ668" i="5" s="1"/>
  <c r="JI668" i="5" s="1"/>
  <c r="JR668" i="5" s="1"/>
  <c r="KA668" i="5" s="1"/>
  <c r="KJ668" i="5" s="1"/>
  <c r="KS668" i="5" s="1"/>
  <c r="LB668" i="5" s="1"/>
  <c r="LK668" i="5" s="1"/>
  <c r="LT668" i="5" s="1"/>
  <c r="MC668" i="5" s="1"/>
  <c r="ML668" i="5" s="1"/>
  <c r="MU668" i="5" s="1"/>
  <c r="ND668" i="5" s="1"/>
  <c r="NM668" i="5" s="1"/>
  <c r="NV668" i="5" s="1"/>
  <c r="OE668" i="5" s="1"/>
  <c r="ON668" i="5" s="1"/>
  <c r="OW668" i="5" s="1"/>
  <c r="PF668" i="5" s="1"/>
  <c r="PF670" i="5"/>
  <c r="PF671" i="5"/>
  <c r="PF672" i="5"/>
  <c r="PF673" i="5"/>
  <c r="PF674" i="5"/>
  <c r="PF675" i="5"/>
  <c r="PF676" i="5"/>
  <c r="PF677" i="5"/>
  <c r="B682" i="5"/>
  <c r="K682" i="5" s="1"/>
  <c r="T682" i="5" s="1"/>
  <c r="AC682" i="5" s="1"/>
  <c r="AL682" i="5" s="1"/>
  <c r="AU682" i="5" s="1"/>
  <c r="BD682" i="5" s="1"/>
  <c r="BM682" i="5" s="1"/>
  <c r="BV682" i="5" s="1"/>
  <c r="CE682" i="5" s="1"/>
  <c r="CN682" i="5" s="1"/>
  <c r="CW682" i="5" s="1"/>
  <c r="DF682" i="5" s="1"/>
  <c r="DO682" i="5" s="1"/>
  <c r="DX682" i="5" s="1"/>
  <c r="EG682" i="5" s="1"/>
  <c r="EP682" i="5" s="1"/>
  <c r="EY682" i="5" s="1"/>
  <c r="FH682" i="5" s="1"/>
  <c r="FQ682" i="5" s="1"/>
  <c r="FZ682" i="5" s="1"/>
  <c r="GI682" i="5" s="1"/>
  <c r="GR682" i="5" s="1"/>
  <c r="HA682" i="5" s="1"/>
  <c r="HJ682" i="5" s="1"/>
  <c r="HS682" i="5" s="1"/>
  <c r="IB682" i="5" s="1"/>
  <c r="IK682" i="5" s="1"/>
  <c r="IT682" i="5" s="1"/>
  <c r="JC682" i="5" s="1"/>
  <c r="JL682" i="5" s="1"/>
  <c r="JU682" i="5" s="1"/>
  <c r="KD682" i="5" s="1"/>
  <c r="KM682" i="5" s="1"/>
  <c r="KV682" i="5" s="1"/>
  <c r="LE682" i="5" s="1"/>
  <c r="LN682" i="5" s="1"/>
  <c r="LW682" i="5" s="1"/>
  <c r="MF682" i="5" s="1"/>
  <c r="MO682" i="5" s="1"/>
  <c r="MX682" i="5" s="1"/>
  <c r="NG682" i="5" s="1"/>
  <c r="NP682" i="5" s="1"/>
  <c r="NY682" i="5" s="1"/>
  <c r="OH682" i="5" s="1"/>
  <c r="OQ682" i="5" s="1"/>
  <c r="OZ682" i="5" s="1"/>
  <c r="A683" i="5"/>
  <c r="J683" i="5" s="1"/>
  <c r="S683" i="5" s="1"/>
  <c r="AB683" i="5" s="1"/>
  <c r="AK683" i="5" s="1"/>
  <c r="AT683" i="5" s="1"/>
  <c r="BC683" i="5" s="1"/>
  <c r="BL683" i="5" s="1"/>
  <c r="BU683" i="5" s="1"/>
  <c r="CD683" i="5" s="1"/>
  <c r="CM683" i="5" s="1"/>
  <c r="CV683" i="5" s="1"/>
  <c r="DE683" i="5" s="1"/>
  <c r="DN683" i="5" s="1"/>
  <c r="DW683" i="5" s="1"/>
  <c r="EF683" i="5" s="1"/>
  <c r="EO683" i="5" s="1"/>
  <c r="EX683" i="5" s="1"/>
  <c r="FG683" i="5" s="1"/>
  <c r="FP683" i="5" s="1"/>
  <c r="FY683" i="5" s="1"/>
  <c r="GH683" i="5" s="1"/>
  <c r="GQ683" i="5" s="1"/>
  <c r="GZ683" i="5" s="1"/>
  <c r="HI683" i="5" s="1"/>
  <c r="HR683" i="5" s="1"/>
  <c r="IA683" i="5" s="1"/>
  <c r="IJ683" i="5" s="1"/>
  <c r="IS683" i="5" s="1"/>
  <c r="JB683" i="5" s="1"/>
  <c r="JK683" i="5" s="1"/>
  <c r="JT683" i="5" s="1"/>
  <c r="KC683" i="5" s="1"/>
  <c r="KL683" i="5" s="1"/>
  <c r="KU683" i="5" s="1"/>
  <c r="LD683" i="5" s="1"/>
  <c r="LM683" i="5" s="1"/>
  <c r="LV683" i="5" s="1"/>
  <c r="ME683" i="5" s="1"/>
  <c r="MN683" i="5" s="1"/>
  <c r="MW683" i="5" s="1"/>
  <c r="NF683" i="5" s="1"/>
  <c r="NO683" i="5" s="1"/>
  <c r="NX683" i="5" s="1"/>
  <c r="OG683" i="5" s="1"/>
  <c r="OP683" i="5" s="1"/>
  <c r="OY683" i="5" s="1"/>
  <c r="H683" i="5"/>
  <c r="Q683" i="5" s="1"/>
  <c r="Z683" i="5" s="1"/>
  <c r="AI683" i="5" s="1"/>
  <c r="AR683" i="5" s="1"/>
  <c r="BA683" i="5" s="1"/>
  <c r="BJ683" i="5" s="1"/>
  <c r="BS683" i="5" s="1"/>
  <c r="CB683" i="5" s="1"/>
  <c r="CK683" i="5" s="1"/>
  <c r="CT683" i="5" s="1"/>
  <c r="DC683" i="5" s="1"/>
  <c r="DL683" i="5" s="1"/>
  <c r="DU683" i="5" s="1"/>
  <c r="ED683" i="5" s="1"/>
  <c r="EM683" i="5" s="1"/>
  <c r="EV683" i="5" s="1"/>
  <c r="FE683" i="5" s="1"/>
  <c r="FN683" i="5" s="1"/>
  <c r="FW683" i="5" s="1"/>
  <c r="GF683" i="5" s="1"/>
  <c r="GO683" i="5" s="1"/>
  <c r="GX683" i="5" s="1"/>
  <c r="HG683" i="5" s="1"/>
  <c r="HP683" i="5" s="1"/>
  <c r="HY683" i="5" s="1"/>
  <c r="IH683" i="5" s="1"/>
  <c r="IQ683" i="5" s="1"/>
  <c r="IZ683" i="5" s="1"/>
  <c r="JI683" i="5" s="1"/>
  <c r="JR683" i="5" s="1"/>
  <c r="KA683" i="5" s="1"/>
  <c r="KJ683" i="5" s="1"/>
  <c r="KS683" i="5" s="1"/>
  <c r="LB683" i="5" s="1"/>
  <c r="LK683" i="5" s="1"/>
  <c r="LT683" i="5" s="1"/>
  <c r="MC683" i="5" s="1"/>
  <c r="ML683" i="5" s="1"/>
  <c r="MU683" i="5" s="1"/>
  <c r="ND683" i="5" s="1"/>
  <c r="NM683" i="5" s="1"/>
  <c r="NV683" i="5" s="1"/>
  <c r="OE683" i="5" s="1"/>
  <c r="ON683" i="5" s="1"/>
  <c r="OW683" i="5" s="1"/>
  <c r="PF683" i="5" s="1"/>
  <c r="PF685" i="5"/>
  <c r="PF686" i="5"/>
  <c r="PF687" i="5"/>
  <c r="PF688" i="5"/>
  <c r="PF689" i="5"/>
  <c r="PF690" i="5"/>
  <c r="PF691" i="5"/>
  <c r="PF692" i="5"/>
  <c r="B697" i="5"/>
  <c r="K697" i="5" s="1"/>
  <c r="T697" i="5" s="1"/>
  <c r="AC697" i="5" s="1"/>
  <c r="AL697" i="5" s="1"/>
  <c r="AU697" i="5" s="1"/>
  <c r="BD697" i="5" s="1"/>
  <c r="BM697" i="5" s="1"/>
  <c r="BV697" i="5" s="1"/>
  <c r="CE697" i="5" s="1"/>
  <c r="CN697" i="5" s="1"/>
  <c r="CW697" i="5" s="1"/>
  <c r="DF697" i="5" s="1"/>
  <c r="DO697" i="5" s="1"/>
  <c r="DX697" i="5" s="1"/>
  <c r="EG697" i="5" s="1"/>
  <c r="EP697" i="5" s="1"/>
  <c r="EY697" i="5" s="1"/>
  <c r="FH697" i="5" s="1"/>
  <c r="FQ697" i="5" s="1"/>
  <c r="FZ697" i="5" s="1"/>
  <c r="GI697" i="5" s="1"/>
  <c r="GR697" i="5" s="1"/>
  <c r="HA697" i="5" s="1"/>
  <c r="HJ697" i="5" s="1"/>
  <c r="HS697" i="5" s="1"/>
  <c r="IB697" i="5" s="1"/>
  <c r="IK697" i="5" s="1"/>
  <c r="IT697" i="5" s="1"/>
  <c r="JC697" i="5" s="1"/>
  <c r="JL697" i="5" s="1"/>
  <c r="JU697" i="5" s="1"/>
  <c r="KD697" i="5" s="1"/>
  <c r="KM697" i="5" s="1"/>
  <c r="KV697" i="5" s="1"/>
  <c r="LE697" i="5" s="1"/>
  <c r="LN697" i="5" s="1"/>
  <c r="LW697" i="5" s="1"/>
  <c r="MF697" i="5" s="1"/>
  <c r="MO697" i="5" s="1"/>
  <c r="MX697" i="5" s="1"/>
  <c r="NG697" i="5" s="1"/>
  <c r="NP697" i="5" s="1"/>
  <c r="NY697" i="5" s="1"/>
  <c r="OH697" i="5" s="1"/>
  <c r="OQ697" i="5" s="1"/>
  <c r="OZ697" i="5" s="1"/>
  <c r="A698" i="5"/>
  <c r="J698" i="5" s="1"/>
  <c r="S698" i="5" s="1"/>
  <c r="AB698" i="5" s="1"/>
  <c r="AK698" i="5" s="1"/>
  <c r="AT698" i="5" s="1"/>
  <c r="BC698" i="5" s="1"/>
  <c r="BL698" i="5" s="1"/>
  <c r="BU698" i="5" s="1"/>
  <c r="CD698" i="5" s="1"/>
  <c r="CM698" i="5" s="1"/>
  <c r="CV698" i="5" s="1"/>
  <c r="DE698" i="5" s="1"/>
  <c r="DN698" i="5" s="1"/>
  <c r="DW698" i="5" s="1"/>
  <c r="EF698" i="5" s="1"/>
  <c r="EO698" i="5" s="1"/>
  <c r="EX698" i="5" s="1"/>
  <c r="FG698" i="5" s="1"/>
  <c r="FP698" i="5" s="1"/>
  <c r="FY698" i="5" s="1"/>
  <c r="GH698" i="5" s="1"/>
  <c r="GQ698" i="5" s="1"/>
  <c r="GZ698" i="5" s="1"/>
  <c r="HI698" i="5" s="1"/>
  <c r="HR698" i="5" s="1"/>
  <c r="IA698" i="5" s="1"/>
  <c r="IJ698" i="5" s="1"/>
  <c r="IS698" i="5" s="1"/>
  <c r="JB698" i="5" s="1"/>
  <c r="JK698" i="5" s="1"/>
  <c r="JT698" i="5" s="1"/>
  <c r="KC698" i="5" s="1"/>
  <c r="KL698" i="5" s="1"/>
  <c r="KU698" i="5" s="1"/>
  <c r="LD698" i="5" s="1"/>
  <c r="LM698" i="5" s="1"/>
  <c r="LV698" i="5" s="1"/>
  <c r="ME698" i="5" s="1"/>
  <c r="MN698" i="5" s="1"/>
  <c r="MW698" i="5" s="1"/>
  <c r="NF698" i="5" s="1"/>
  <c r="NO698" i="5" s="1"/>
  <c r="NX698" i="5" s="1"/>
  <c r="OG698" i="5" s="1"/>
  <c r="OP698" i="5" s="1"/>
  <c r="OY698" i="5" s="1"/>
  <c r="H698" i="5"/>
  <c r="Q698" i="5" s="1"/>
  <c r="Z698" i="5" s="1"/>
  <c r="AI698" i="5" s="1"/>
  <c r="AR698" i="5" s="1"/>
  <c r="BA698" i="5" s="1"/>
  <c r="BJ698" i="5" s="1"/>
  <c r="BS698" i="5" s="1"/>
  <c r="CB698" i="5" s="1"/>
  <c r="CK698" i="5" s="1"/>
  <c r="CT698" i="5" s="1"/>
  <c r="DC698" i="5" s="1"/>
  <c r="DL698" i="5" s="1"/>
  <c r="DU698" i="5" s="1"/>
  <c r="ED698" i="5" s="1"/>
  <c r="EM698" i="5" s="1"/>
  <c r="EV698" i="5" s="1"/>
  <c r="FE698" i="5" s="1"/>
  <c r="FN698" i="5" s="1"/>
  <c r="FW698" i="5" s="1"/>
  <c r="GF698" i="5" s="1"/>
  <c r="GO698" i="5" s="1"/>
  <c r="GX698" i="5" s="1"/>
  <c r="HG698" i="5" s="1"/>
  <c r="HP698" i="5" s="1"/>
  <c r="HY698" i="5" s="1"/>
  <c r="IH698" i="5" s="1"/>
  <c r="IQ698" i="5" s="1"/>
  <c r="IZ698" i="5" s="1"/>
  <c r="JI698" i="5" s="1"/>
  <c r="JR698" i="5" s="1"/>
  <c r="KA698" i="5" s="1"/>
  <c r="KJ698" i="5" s="1"/>
  <c r="KS698" i="5" s="1"/>
  <c r="LB698" i="5" s="1"/>
  <c r="LK698" i="5" s="1"/>
  <c r="LT698" i="5" s="1"/>
  <c r="MC698" i="5" s="1"/>
  <c r="ML698" i="5" s="1"/>
  <c r="MU698" i="5" s="1"/>
  <c r="ND698" i="5" s="1"/>
  <c r="NM698" i="5" s="1"/>
  <c r="NV698" i="5" s="1"/>
  <c r="OE698" i="5" s="1"/>
  <c r="ON698" i="5" s="1"/>
  <c r="OW698" i="5" s="1"/>
  <c r="PF698" i="5" s="1"/>
  <c r="PF700" i="5"/>
  <c r="PF701" i="5"/>
  <c r="PF702" i="5"/>
  <c r="PF703" i="5"/>
  <c r="PF704" i="5"/>
  <c r="PF705" i="5"/>
  <c r="PF706" i="5"/>
  <c r="PF707" i="5"/>
  <c r="B712" i="5"/>
  <c r="K712" i="5" s="1"/>
  <c r="T712" i="5" s="1"/>
  <c r="AC712" i="5" s="1"/>
  <c r="AL712" i="5" s="1"/>
  <c r="AU712" i="5" s="1"/>
  <c r="BD712" i="5" s="1"/>
  <c r="BM712" i="5" s="1"/>
  <c r="BV712" i="5" s="1"/>
  <c r="CE712" i="5" s="1"/>
  <c r="CN712" i="5" s="1"/>
  <c r="CW712" i="5" s="1"/>
  <c r="DF712" i="5" s="1"/>
  <c r="DO712" i="5" s="1"/>
  <c r="DX712" i="5" s="1"/>
  <c r="EG712" i="5" s="1"/>
  <c r="EP712" i="5" s="1"/>
  <c r="EY712" i="5" s="1"/>
  <c r="FH712" i="5" s="1"/>
  <c r="FQ712" i="5" s="1"/>
  <c r="FZ712" i="5" s="1"/>
  <c r="GI712" i="5" s="1"/>
  <c r="GR712" i="5" s="1"/>
  <c r="HA712" i="5" s="1"/>
  <c r="HJ712" i="5" s="1"/>
  <c r="HS712" i="5" s="1"/>
  <c r="IB712" i="5" s="1"/>
  <c r="IK712" i="5" s="1"/>
  <c r="IT712" i="5" s="1"/>
  <c r="JC712" i="5" s="1"/>
  <c r="JL712" i="5" s="1"/>
  <c r="JU712" i="5" s="1"/>
  <c r="KD712" i="5" s="1"/>
  <c r="KM712" i="5" s="1"/>
  <c r="KV712" i="5" s="1"/>
  <c r="LE712" i="5" s="1"/>
  <c r="LN712" i="5" s="1"/>
  <c r="LW712" i="5" s="1"/>
  <c r="MF712" i="5" s="1"/>
  <c r="MO712" i="5" s="1"/>
  <c r="MX712" i="5" s="1"/>
  <c r="NG712" i="5" s="1"/>
  <c r="NP712" i="5" s="1"/>
  <c r="NY712" i="5" s="1"/>
  <c r="OH712" i="5" s="1"/>
  <c r="OQ712" i="5" s="1"/>
  <c r="OZ712" i="5" s="1"/>
  <c r="A713" i="5"/>
  <c r="J713" i="5" s="1"/>
  <c r="S713" i="5" s="1"/>
  <c r="AB713" i="5" s="1"/>
  <c r="AK713" i="5" s="1"/>
  <c r="AT713" i="5" s="1"/>
  <c r="BC713" i="5" s="1"/>
  <c r="BL713" i="5" s="1"/>
  <c r="BU713" i="5" s="1"/>
  <c r="CD713" i="5" s="1"/>
  <c r="CM713" i="5" s="1"/>
  <c r="CV713" i="5" s="1"/>
  <c r="DE713" i="5" s="1"/>
  <c r="DN713" i="5" s="1"/>
  <c r="DW713" i="5" s="1"/>
  <c r="EF713" i="5" s="1"/>
  <c r="EO713" i="5" s="1"/>
  <c r="EX713" i="5" s="1"/>
  <c r="FG713" i="5" s="1"/>
  <c r="FP713" i="5" s="1"/>
  <c r="FY713" i="5" s="1"/>
  <c r="GH713" i="5" s="1"/>
  <c r="GQ713" i="5" s="1"/>
  <c r="GZ713" i="5" s="1"/>
  <c r="HI713" i="5" s="1"/>
  <c r="HR713" i="5" s="1"/>
  <c r="IA713" i="5" s="1"/>
  <c r="IJ713" i="5" s="1"/>
  <c r="IS713" i="5" s="1"/>
  <c r="JB713" i="5" s="1"/>
  <c r="JK713" i="5" s="1"/>
  <c r="JT713" i="5" s="1"/>
  <c r="KC713" i="5" s="1"/>
  <c r="KL713" i="5" s="1"/>
  <c r="KU713" i="5" s="1"/>
  <c r="LD713" i="5" s="1"/>
  <c r="LM713" i="5" s="1"/>
  <c r="LV713" i="5" s="1"/>
  <c r="ME713" i="5" s="1"/>
  <c r="MN713" i="5" s="1"/>
  <c r="MW713" i="5" s="1"/>
  <c r="NF713" i="5" s="1"/>
  <c r="NO713" i="5" s="1"/>
  <c r="NX713" i="5" s="1"/>
  <c r="OG713" i="5" s="1"/>
  <c r="OP713" i="5" s="1"/>
  <c r="OY713" i="5" s="1"/>
  <c r="H713" i="5"/>
  <c r="Q713" i="5" s="1"/>
  <c r="Z713" i="5" s="1"/>
  <c r="AI713" i="5" s="1"/>
  <c r="AR713" i="5" s="1"/>
  <c r="BA713" i="5" s="1"/>
  <c r="BJ713" i="5" s="1"/>
  <c r="BS713" i="5" s="1"/>
  <c r="CB713" i="5" s="1"/>
  <c r="CK713" i="5" s="1"/>
  <c r="CT713" i="5" s="1"/>
  <c r="DC713" i="5" s="1"/>
  <c r="DL713" i="5" s="1"/>
  <c r="DU713" i="5" s="1"/>
  <c r="ED713" i="5" s="1"/>
  <c r="EM713" i="5" s="1"/>
  <c r="EV713" i="5" s="1"/>
  <c r="FE713" i="5" s="1"/>
  <c r="FN713" i="5" s="1"/>
  <c r="FW713" i="5" s="1"/>
  <c r="GF713" i="5" s="1"/>
  <c r="GO713" i="5" s="1"/>
  <c r="GX713" i="5" s="1"/>
  <c r="HG713" i="5" s="1"/>
  <c r="HP713" i="5" s="1"/>
  <c r="HY713" i="5" s="1"/>
  <c r="IH713" i="5" s="1"/>
  <c r="IQ713" i="5" s="1"/>
  <c r="IZ713" i="5" s="1"/>
  <c r="JI713" i="5" s="1"/>
  <c r="JR713" i="5" s="1"/>
  <c r="KA713" i="5" s="1"/>
  <c r="KJ713" i="5" s="1"/>
  <c r="KS713" i="5" s="1"/>
  <c r="LB713" i="5" s="1"/>
  <c r="LK713" i="5" s="1"/>
  <c r="LT713" i="5" s="1"/>
  <c r="MC713" i="5" s="1"/>
  <c r="ML713" i="5" s="1"/>
  <c r="MU713" i="5" s="1"/>
  <c r="ND713" i="5" s="1"/>
  <c r="NM713" i="5" s="1"/>
  <c r="NV713" i="5" s="1"/>
  <c r="OE713" i="5" s="1"/>
  <c r="ON713" i="5" s="1"/>
  <c r="OW713" i="5" s="1"/>
  <c r="PF713" i="5" s="1"/>
  <c r="PF716" i="5"/>
  <c r="PF717" i="5"/>
  <c r="PF718" i="5"/>
  <c r="PF719" i="5"/>
  <c r="PF720" i="5"/>
  <c r="PF721" i="5"/>
  <c r="PF722" i="5"/>
  <c r="B727" i="5"/>
  <c r="K727" i="5" s="1"/>
  <c r="T727" i="5" s="1"/>
  <c r="AC727" i="5" s="1"/>
  <c r="AL727" i="5" s="1"/>
  <c r="AU727" i="5" s="1"/>
  <c r="BD727" i="5" s="1"/>
  <c r="BM727" i="5" s="1"/>
  <c r="BV727" i="5" s="1"/>
  <c r="CE727" i="5" s="1"/>
  <c r="CN727" i="5" s="1"/>
  <c r="CW727" i="5" s="1"/>
  <c r="DF727" i="5" s="1"/>
  <c r="DO727" i="5" s="1"/>
  <c r="DX727" i="5" s="1"/>
  <c r="EG727" i="5" s="1"/>
  <c r="EP727" i="5" s="1"/>
  <c r="EY727" i="5" s="1"/>
  <c r="FH727" i="5" s="1"/>
  <c r="FQ727" i="5" s="1"/>
  <c r="FZ727" i="5" s="1"/>
  <c r="GI727" i="5" s="1"/>
  <c r="GR727" i="5" s="1"/>
  <c r="HA727" i="5" s="1"/>
  <c r="HJ727" i="5" s="1"/>
  <c r="HS727" i="5" s="1"/>
  <c r="IB727" i="5" s="1"/>
  <c r="IK727" i="5" s="1"/>
  <c r="IT727" i="5" s="1"/>
  <c r="JC727" i="5" s="1"/>
  <c r="JL727" i="5" s="1"/>
  <c r="JU727" i="5" s="1"/>
  <c r="KD727" i="5" s="1"/>
  <c r="KM727" i="5" s="1"/>
  <c r="KV727" i="5" s="1"/>
  <c r="LE727" i="5" s="1"/>
  <c r="LN727" i="5" s="1"/>
  <c r="LW727" i="5" s="1"/>
  <c r="MF727" i="5" s="1"/>
  <c r="MO727" i="5" s="1"/>
  <c r="MX727" i="5" s="1"/>
  <c r="NG727" i="5" s="1"/>
  <c r="NP727" i="5" s="1"/>
  <c r="NY727" i="5" s="1"/>
  <c r="OH727" i="5" s="1"/>
  <c r="OQ727" i="5" s="1"/>
  <c r="OZ727" i="5" s="1"/>
  <c r="A728" i="5"/>
  <c r="J728" i="5" s="1"/>
  <c r="S728" i="5" s="1"/>
  <c r="AB728" i="5" s="1"/>
  <c r="AK728" i="5" s="1"/>
  <c r="AT728" i="5" s="1"/>
  <c r="BC728" i="5" s="1"/>
  <c r="BL728" i="5" s="1"/>
  <c r="BU728" i="5" s="1"/>
  <c r="CD728" i="5" s="1"/>
  <c r="CM728" i="5" s="1"/>
  <c r="CV728" i="5" s="1"/>
  <c r="DE728" i="5" s="1"/>
  <c r="DN728" i="5" s="1"/>
  <c r="DW728" i="5" s="1"/>
  <c r="EF728" i="5" s="1"/>
  <c r="EO728" i="5" s="1"/>
  <c r="EX728" i="5" s="1"/>
  <c r="FG728" i="5" s="1"/>
  <c r="FP728" i="5" s="1"/>
  <c r="FY728" i="5" s="1"/>
  <c r="GH728" i="5" s="1"/>
  <c r="GQ728" i="5" s="1"/>
  <c r="GZ728" i="5" s="1"/>
  <c r="HI728" i="5" s="1"/>
  <c r="HR728" i="5" s="1"/>
  <c r="IA728" i="5" s="1"/>
  <c r="IJ728" i="5" s="1"/>
  <c r="IS728" i="5" s="1"/>
  <c r="JB728" i="5" s="1"/>
  <c r="JK728" i="5" s="1"/>
  <c r="JT728" i="5" s="1"/>
  <c r="KC728" i="5" s="1"/>
  <c r="KL728" i="5" s="1"/>
  <c r="KU728" i="5" s="1"/>
  <c r="LD728" i="5" s="1"/>
  <c r="LM728" i="5" s="1"/>
  <c r="LV728" i="5" s="1"/>
  <c r="ME728" i="5" s="1"/>
  <c r="MN728" i="5" s="1"/>
  <c r="MW728" i="5" s="1"/>
  <c r="NF728" i="5" s="1"/>
  <c r="NO728" i="5" s="1"/>
  <c r="NX728" i="5" s="1"/>
  <c r="OG728" i="5" s="1"/>
  <c r="OP728" i="5" s="1"/>
  <c r="OY728" i="5" s="1"/>
  <c r="H728" i="5"/>
  <c r="Q728" i="5" s="1"/>
  <c r="Z728" i="5" s="1"/>
  <c r="AI728" i="5" s="1"/>
  <c r="AR728" i="5" s="1"/>
  <c r="BA728" i="5" s="1"/>
  <c r="BJ728" i="5" s="1"/>
  <c r="BS728" i="5" s="1"/>
  <c r="CB728" i="5" s="1"/>
  <c r="CK728" i="5" s="1"/>
  <c r="CT728" i="5" s="1"/>
  <c r="DC728" i="5" s="1"/>
  <c r="DL728" i="5" s="1"/>
  <c r="DU728" i="5" s="1"/>
  <c r="ED728" i="5" s="1"/>
  <c r="EM728" i="5" s="1"/>
  <c r="EV728" i="5" s="1"/>
  <c r="FE728" i="5" s="1"/>
  <c r="FN728" i="5" s="1"/>
  <c r="FW728" i="5" s="1"/>
  <c r="GF728" i="5" s="1"/>
  <c r="GO728" i="5" s="1"/>
  <c r="GX728" i="5" s="1"/>
  <c r="HG728" i="5" s="1"/>
  <c r="HP728" i="5" s="1"/>
  <c r="HY728" i="5" s="1"/>
  <c r="IH728" i="5" s="1"/>
  <c r="IQ728" i="5" s="1"/>
  <c r="IZ728" i="5" s="1"/>
  <c r="JI728" i="5" s="1"/>
  <c r="JR728" i="5" s="1"/>
  <c r="KA728" i="5" s="1"/>
  <c r="KJ728" i="5" s="1"/>
  <c r="KS728" i="5" s="1"/>
  <c r="LB728" i="5" s="1"/>
  <c r="LK728" i="5" s="1"/>
  <c r="LT728" i="5" s="1"/>
  <c r="MC728" i="5" s="1"/>
  <c r="ML728" i="5" s="1"/>
  <c r="MU728" i="5" s="1"/>
  <c r="ND728" i="5" s="1"/>
  <c r="NM728" i="5" s="1"/>
  <c r="NV728" i="5" s="1"/>
  <c r="OE728" i="5" s="1"/>
  <c r="ON728" i="5" s="1"/>
  <c r="OW728" i="5" s="1"/>
  <c r="PF728" i="5" s="1"/>
  <c r="PF730" i="5"/>
  <c r="PF731" i="5"/>
  <c r="PF732" i="5"/>
  <c r="PF733" i="5"/>
  <c r="PF734" i="5"/>
  <c r="PF735" i="5"/>
  <c r="PF736" i="5"/>
  <c r="PF737" i="5"/>
  <c r="B742" i="5"/>
  <c r="K742" i="5" s="1"/>
  <c r="T742" i="5" s="1"/>
  <c r="AC742" i="5" s="1"/>
  <c r="AL742" i="5" s="1"/>
  <c r="AU742" i="5" s="1"/>
  <c r="BD742" i="5" s="1"/>
  <c r="BM742" i="5" s="1"/>
  <c r="BV742" i="5" s="1"/>
  <c r="CE742" i="5" s="1"/>
  <c r="CN742" i="5" s="1"/>
  <c r="CW742" i="5" s="1"/>
  <c r="DF742" i="5" s="1"/>
  <c r="DO742" i="5" s="1"/>
  <c r="DX742" i="5" s="1"/>
  <c r="EG742" i="5" s="1"/>
  <c r="EP742" i="5" s="1"/>
  <c r="EY742" i="5" s="1"/>
  <c r="FH742" i="5" s="1"/>
  <c r="FQ742" i="5" s="1"/>
  <c r="FZ742" i="5" s="1"/>
  <c r="GI742" i="5" s="1"/>
  <c r="GR742" i="5" s="1"/>
  <c r="HA742" i="5" s="1"/>
  <c r="HJ742" i="5" s="1"/>
  <c r="HS742" i="5" s="1"/>
  <c r="IB742" i="5" s="1"/>
  <c r="IK742" i="5" s="1"/>
  <c r="IT742" i="5" s="1"/>
  <c r="JC742" i="5" s="1"/>
  <c r="JL742" i="5" s="1"/>
  <c r="JU742" i="5" s="1"/>
  <c r="KD742" i="5" s="1"/>
  <c r="KM742" i="5" s="1"/>
  <c r="KV742" i="5" s="1"/>
  <c r="LE742" i="5" s="1"/>
  <c r="LN742" i="5" s="1"/>
  <c r="LW742" i="5" s="1"/>
  <c r="MF742" i="5" s="1"/>
  <c r="MO742" i="5" s="1"/>
  <c r="MX742" i="5" s="1"/>
  <c r="NG742" i="5" s="1"/>
  <c r="NP742" i="5" s="1"/>
  <c r="NY742" i="5" s="1"/>
  <c r="OH742" i="5" s="1"/>
  <c r="OQ742" i="5" s="1"/>
  <c r="OZ742" i="5" s="1"/>
  <c r="A743" i="5"/>
  <c r="J743" i="5" s="1"/>
  <c r="S743" i="5" s="1"/>
  <c r="AB743" i="5" s="1"/>
  <c r="AK743" i="5" s="1"/>
  <c r="AT743" i="5" s="1"/>
  <c r="BC743" i="5" s="1"/>
  <c r="BL743" i="5" s="1"/>
  <c r="BU743" i="5" s="1"/>
  <c r="CD743" i="5" s="1"/>
  <c r="CM743" i="5" s="1"/>
  <c r="CV743" i="5" s="1"/>
  <c r="DE743" i="5" s="1"/>
  <c r="DN743" i="5" s="1"/>
  <c r="DW743" i="5" s="1"/>
  <c r="EF743" i="5" s="1"/>
  <c r="EO743" i="5" s="1"/>
  <c r="EX743" i="5" s="1"/>
  <c r="FG743" i="5" s="1"/>
  <c r="FP743" i="5" s="1"/>
  <c r="FY743" i="5" s="1"/>
  <c r="GH743" i="5" s="1"/>
  <c r="GQ743" i="5" s="1"/>
  <c r="GZ743" i="5" s="1"/>
  <c r="HI743" i="5" s="1"/>
  <c r="HR743" i="5" s="1"/>
  <c r="IA743" i="5" s="1"/>
  <c r="IJ743" i="5" s="1"/>
  <c r="IS743" i="5" s="1"/>
  <c r="JB743" i="5" s="1"/>
  <c r="JK743" i="5" s="1"/>
  <c r="JT743" i="5" s="1"/>
  <c r="KC743" i="5" s="1"/>
  <c r="KL743" i="5" s="1"/>
  <c r="KU743" i="5" s="1"/>
  <c r="LD743" i="5" s="1"/>
  <c r="LM743" i="5" s="1"/>
  <c r="LV743" i="5" s="1"/>
  <c r="ME743" i="5" s="1"/>
  <c r="MN743" i="5" s="1"/>
  <c r="MW743" i="5" s="1"/>
  <c r="NF743" i="5" s="1"/>
  <c r="NO743" i="5" s="1"/>
  <c r="NX743" i="5" s="1"/>
  <c r="OG743" i="5" s="1"/>
  <c r="OP743" i="5" s="1"/>
  <c r="OY743" i="5" s="1"/>
  <c r="H743" i="5"/>
  <c r="Q743" i="5" s="1"/>
  <c r="Z743" i="5" s="1"/>
  <c r="AI743" i="5" s="1"/>
  <c r="AR743" i="5" s="1"/>
  <c r="BA743" i="5" s="1"/>
  <c r="BJ743" i="5" s="1"/>
  <c r="BS743" i="5" s="1"/>
  <c r="CB743" i="5" s="1"/>
  <c r="CK743" i="5" s="1"/>
  <c r="CT743" i="5" s="1"/>
  <c r="DC743" i="5" s="1"/>
  <c r="DL743" i="5" s="1"/>
  <c r="DU743" i="5" s="1"/>
  <c r="ED743" i="5" s="1"/>
  <c r="EM743" i="5" s="1"/>
  <c r="EV743" i="5" s="1"/>
  <c r="FE743" i="5" s="1"/>
  <c r="FN743" i="5" s="1"/>
  <c r="FW743" i="5" s="1"/>
  <c r="GF743" i="5" s="1"/>
  <c r="GO743" i="5" s="1"/>
  <c r="GX743" i="5" s="1"/>
  <c r="HG743" i="5" s="1"/>
  <c r="HP743" i="5" s="1"/>
  <c r="HY743" i="5" s="1"/>
  <c r="IH743" i="5" s="1"/>
  <c r="IQ743" i="5" s="1"/>
  <c r="IZ743" i="5" s="1"/>
  <c r="JI743" i="5" s="1"/>
  <c r="JR743" i="5" s="1"/>
  <c r="KA743" i="5" s="1"/>
  <c r="KJ743" i="5" s="1"/>
  <c r="KS743" i="5" s="1"/>
  <c r="LB743" i="5" s="1"/>
  <c r="LK743" i="5" s="1"/>
  <c r="LT743" i="5" s="1"/>
  <c r="MC743" i="5" s="1"/>
  <c r="ML743" i="5" s="1"/>
  <c r="MU743" i="5" s="1"/>
  <c r="ND743" i="5" s="1"/>
  <c r="NM743" i="5" s="1"/>
  <c r="NV743" i="5" s="1"/>
  <c r="OE743" i="5" s="1"/>
  <c r="ON743" i="5" s="1"/>
  <c r="OW743" i="5" s="1"/>
  <c r="PF743" i="5" s="1"/>
  <c r="PF745" i="5"/>
  <c r="PF746" i="5"/>
  <c r="PF747" i="5"/>
  <c r="PF748" i="5"/>
  <c r="PF749" i="5"/>
  <c r="PF750" i="5"/>
  <c r="PF751" i="5"/>
  <c r="PF752" i="5"/>
  <c r="BA30" i="5"/>
  <c r="BA31" i="5"/>
  <c r="BA32" i="5"/>
  <c r="BA33" i="5"/>
  <c r="BA86" i="5"/>
  <c r="BA87" i="5"/>
  <c r="BA88" i="5"/>
  <c r="BA89" i="5"/>
  <c r="BA90" i="5"/>
  <c r="BA91" i="5"/>
  <c r="BA92" i="5"/>
  <c r="BA93" i="5"/>
  <c r="BA180" i="5"/>
  <c r="BA181" i="5"/>
  <c r="BA182" i="5"/>
  <c r="BA183" i="5"/>
  <c r="BA195" i="5"/>
  <c r="BA196" i="5"/>
  <c r="BA197" i="5"/>
  <c r="BA198" i="5"/>
  <c r="BA209" i="5"/>
  <c r="BA210" i="5"/>
  <c r="BA211" i="5"/>
  <c r="BA212" i="5"/>
  <c r="BA213" i="5"/>
  <c r="BA254" i="5"/>
  <c r="BA255" i="5"/>
  <c r="BA256" i="5"/>
  <c r="BA257" i="5"/>
  <c r="BA281" i="5"/>
  <c r="BA282" i="5"/>
  <c r="BA283" i="5"/>
  <c r="BA284" i="5"/>
  <c r="BA285" i="5"/>
  <c r="BA286" i="5"/>
  <c r="BA287" i="5"/>
  <c r="BA296" i="5"/>
  <c r="BA297" i="5"/>
  <c r="BA298" i="5"/>
  <c r="BA299" i="5"/>
  <c r="BA300" i="5"/>
  <c r="BA301" i="5"/>
  <c r="BA302" i="5"/>
  <c r="BA311" i="5"/>
  <c r="BA312" i="5"/>
  <c r="BA313" i="5"/>
  <c r="BA314" i="5"/>
  <c r="BA315" i="5"/>
  <c r="BA316" i="5"/>
  <c r="BA317" i="5"/>
  <c r="AC4" i="5"/>
  <c r="F6" i="1"/>
  <c r="D6" i="1"/>
  <c r="F7" i="1"/>
  <c r="G7" i="1" s="1"/>
  <c r="F8" i="1"/>
  <c r="G8" i="1" s="1"/>
  <c r="D9" i="1"/>
  <c r="T4" i="5"/>
  <c r="K4" i="5"/>
  <c r="A69" i="1"/>
  <c r="A68" i="1"/>
  <c r="A67" i="1"/>
  <c r="A66" i="1"/>
  <c r="B196" i="4"/>
  <c r="B66" i="1" s="1"/>
  <c r="C196" i="4"/>
  <c r="C26" i="2"/>
  <c r="C36" i="2" s="1"/>
  <c r="B26" i="2"/>
  <c r="B36" i="2" s="1"/>
  <c r="B25" i="2"/>
  <c r="B35" i="2" s="1"/>
  <c r="A9" i="2"/>
  <c r="A19" i="2" s="1"/>
  <c r="A29" i="2" s="1"/>
  <c r="A39" i="2" s="1"/>
  <c r="A8" i="2"/>
  <c r="A18" i="2" s="1"/>
  <c r="A28" i="2" s="1"/>
  <c r="A38" i="2" s="1"/>
  <c r="B7" i="2"/>
  <c r="B17" i="2" s="1"/>
  <c r="B27" i="2" s="1"/>
  <c r="B37" i="2" s="1"/>
  <c r="A7" i="2"/>
  <c r="A17" i="2" s="1"/>
  <c r="A27" i="2" s="1"/>
  <c r="A37" i="2" s="1"/>
  <c r="A36" i="2"/>
  <c r="A35" i="2"/>
  <c r="A4" i="2"/>
  <c r="A14" i="2" s="1"/>
  <c r="A24" i="2" s="1"/>
  <c r="A34" i="2" s="1"/>
  <c r="A53" i="1"/>
  <c r="B53" i="1"/>
  <c r="G195" i="4"/>
  <c r="A48" i="1"/>
  <c r="A55" i="1" s="1"/>
  <c r="A54" i="1"/>
  <c r="G178" i="4"/>
  <c r="A169" i="1"/>
  <c r="B169" i="1"/>
  <c r="A168" i="1"/>
  <c r="B168" i="1"/>
  <c r="A167" i="1"/>
  <c r="A166" i="1"/>
  <c r="B167" i="1"/>
  <c r="B166" i="1"/>
  <c r="A165" i="1"/>
  <c r="B165" i="1"/>
  <c r="G177" i="4"/>
  <c r="G176" i="4"/>
  <c r="G70" i="4"/>
  <c r="G71" i="4"/>
  <c r="C93" i="6"/>
  <c r="B93" i="6"/>
  <c r="A93" i="6"/>
  <c r="A444" i="1"/>
  <c r="A460" i="1" s="1"/>
  <c r="A464" i="1"/>
  <c r="A465" i="1"/>
  <c r="C92" i="6"/>
  <c r="B92" i="6"/>
  <c r="A92" i="6"/>
  <c r="C91" i="6"/>
  <c r="B91" i="6"/>
  <c r="A91" i="6"/>
  <c r="B89" i="6"/>
  <c r="A89" i="6"/>
  <c r="C88" i="6"/>
  <c r="B88" i="6"/>
  <c r="A88" i="6"/>
  <c r="C86" i="6"/>
  <c r="C85" i="6"/>
  <c r="B86" i="6"/>
  <c r="B85" i="6"/>
  <c r="A86" i="6"/>
  <c r="A85" i="6"/>
  <c r="C84" i="6"/>
  <c r="C83" i="6"/>
  <c r="B84" i="6"/>
  <c r="B83" i="6"/>
  <c r="A84" i="6"/>
  <c r="A83" i="6"/>
  <c r="C81" i="6"/>
  <c r="C80" i="6"/>
  <c r="B81" i="6"/>
  <c r="B80" i="6"/>
  <c r="A81" i="6"/>
  <c r="A80" i="6"/>
  <c r="B78" i="6"/>
  <c r="A78" i="6"/>
  <c r="C77" i="6"/>
  <c r="C75" i="6"/>
  <c r="A75" i="6"/>
  <c r="B75" i="6"/>
  <c r="B77" i="6"/>
  <c r="A77" i="6"/>
  <c r="C74" i="6"/>
  <c r="B74" i="6"/>
  <c r="A74" i="6"/>
  <c r="B72" i="6"/>
  <c r="A72" i="6"/>
  <c r="C70" i="6"/>
  <c r="B70" i="6"/>
  <c r="A70" i="6"/>
  <c r="C67" i="6"/>
  <c r="B67" i="6"/>
  <c r="A67" i="6"/>
  <c r="C65" i="6"/>
  <c r="B65" i="6"/>
  <c r="A65" i="6"/>
  <c r="B63" i="6"/>
  <c r="A63" i="6"/>
  <c r="C62" i="6"/>
  <c r="B62" i="6"/>
  <c r="A62" i="6"/>
  <c r="C60" i="6"/>
  <c r="B60" i="6"/>
  <c r="A60" i="6"/>
  <c r="C59" i="6"/>
  <c r="B59" i="6"/>
  <c r="A59" i="6"/>
  <c r="C58" i="6"/>
  <c r="B58" i="6"/>
  <c r="A58" i="6"/>
  <c r="C56" i="6"/>
  <c r="B56" i="6"/>
  <c r="A56" i="6"/>
  <c r="C54" i="6"/>
  <c r="B54" i="6"/>
  <c r="A54" i="6"/>
  <c r="B52" i="6"/>
  <c r="A52" i="6"/>
  <c r="C51" i="6"/>
  <c r="C50" i="6"/>
  <c r="B51" i="6"/>
  <c r="B50" i="6"/>
  <c r="A51" i="6"/>
  <c r="A50" i="6"/>
  <c r="C48" i="6"/>
  <c r="C47" i="6"/>
  <c r="B48" i="6"/>
  <c r="B47" i="6"/>
  <c r="A48" i="6"/>
  <c r="A47" i="6"/>
  <c r="C45" i="6"/>
  <c r="B45" i="6"/>
  <c r="A45" i="6"/>
  <c r="B43" i="6"/>
  <c r="A43" i="6"/>
  <c r="C41" i="6"/>
  <c r="B41" i="6"/>
  <c r="A41" i="6"/>
  <c r="C40" i="6"/>
  <c r="B40" i="6"/>
  <c r="A40" i="6"/>
  <c r="C39" i="6"/>
  <c r="B39" i="6"/>
  <c r="A39" i="6"/>
  <c r="B37" i="6"/>
  <c r="A37" i="6"/>
  <c r="C36" i="6"/>
  <c r="B36" i="6"/>
  <c r="A36" i="6"/>
  <c r="C34" i="6"/>
  <c r="B34" i="6"/>
  <c r="A34" i="6"/>
  <c r="B32" i="6"/>
  <c r="A32" i="6"/>
  <c r="C31" i="6"/>
  <c r="B31" i="6"/>
  <c r="A31" i="6"/>
  <c r="B29" i="6"/>
  <c r="A29" i="6"/>
  <c r="C28" i="6"/>
  <c r="B28" i="6"/>
  <c r="A28" i="6"/>
  <c r="C27" i="6"/>
  <c r="B27" i="6"/>
  <c r="A27" i="6"/>
  <c r="C25" i="6"/>
  <c r="B25" i="6"/>
  <c r="A25" i="6"/>
  <c r="A22" i="6"/>
  <c r="C21" i="6"/>
  <c r="B21" i="6"/>
  <c r="A21" i="6"/>
  <c r="C17" i="6"/>
  <c r="B17" i="6"/>
  <c r="A17" i="6"/>
  <c r="B15" i="6"/>
  <c r="A15" i="6"/>
  <c r="C14" i="6"/>
  <c r="B14" i="6"/>
  <c r="A14" i="6"/>
  <c r="C13" i="6"/>
  <c r="B13" i="6"/>
  <c r="A13" i="6"/>
  <c r="C12" i="6"/>
  <c r="C11" i="6"/>
  <c r="B12" i="6"/>
  <c r="A12" i="6"/>
  <c r="B11" i="6"/>
  <c r="A11" i="6"/>
  <c r="C10" i="6"/>
  <c r="B10" i="6"/>
  <c r="A10" i="6"/>
  <c r="C9" i="6"/>
  <c r="B9" i="6"/>
  <c r="A9" i="6"/>
  <c r="C7" i="6"/>
  <c r="B7" i="6"/>
  <c r="A7" i="6"/>
  <c r="B5" i="6"/>
  <c r="A5" i="6"/>
  <c r="AR311" i="5"/>
  <c r="AR312" i="5"/>
  <c r="AR313" i="5"/>
  <c r="AR314" i="5"/>
  <c r="AR315" i="5"/>
  <c r="AR316" i="5"/>
  <c r="AR317" i="5"/>
  <c r="AR296" i="5"/>
  <c r="AR297" i="5"/>
  <c r="AR298" i="5"/>
  <c r="AR299" i="5"/>
  <c r="AR300" i="5"/>
  <c r="AR301" i="5"/>
  <c r="AR302" i="5"/>
  <c r="AR281" i="5"/>
  <c r="AR282" i="5"/>
  <c r="AR283" i="5"/>
  <c r="AR284" i="5"/>
  <c r="AR285" i="5"/>
  <c r="AR286" i="5"/>
  <c r="AR287" i="5"/>
  <c r="AR254" i="5"/>
  <c r="AR255" i="5"/>
  <c r="AR256" i="5"/>
  <c r="AR257" i="5"/>
  <c r="AR209" i="5"/>
  <c r="AR210" i="5"/>
  <c r="AR211" i="5"/>
  <c r="AR212" i="5"/>
  <c r="AR213" i="5"/>
  <c r="AR195" i="5"/>
  <c r="AR196" i="5"/>
  <c r="AR197" i="5"/>
  <c r="AR198" i="5"/>
  <c r="AR180" i="5"/>
  <c r="AR181" i="5"/>
  <c r="AR182" i="5"/>
  <c r="AR183" i="5"/>
  <c r="AR86" i="5"/>
  <c r="AR87" i="5"/>
  <c r="AR88" i="5"/>
  <c r="AR89" i="5"/>
  <c r="AR90" i="5"/>
  <c r="AR91" i="5"/>
  <c r="AR92" i="5"/>
  <c r="AR93" i="5"/>
  <c r="AR30" i="5"/>
  <c r="AR31" i="5"/>
  <c r="AR32" i="5"/>
  <c r="AR33" i="5"/>
  <c r="AI311" i="5"/>
  <c r="AI312" i="5"/>
  <c r="AI313" i="5"/>
  <c r="AI314" i="5"/>
  <c r="AI315" i="5"/>
  <c r="AI316" i="5"/>
  <c r="AI317" i="5"/>
  <c r="AI296" i="5"/>
  <c r="AI297" i="5"/>
  <c r="AI298" i="5"/>
  <c r="AI299" i="5"/>
  <c r="AI300" i="5"/>
  <c r="AI301" i="5"/>
  <c r="AI302" i="5"/>
  <c r="AI281" i="5"/>
  <c r="AI282" i="5"/>
  <c r="AI283" i="5"/>
  <c r="AI284" i="5"/>
  <c r="AI285" i="5"/>
  <c r="AI286" i="5"/>
  <c r="AI287" i="5"/>
  <c r="AI254" i="5"/>
  <c r="AI255" i="5"/>
  <c r="AI256" i="5"/>
  <c r="AI257" i="5"/>
  <c r="AI209" i="5"/>
  <c r="AI210" i="5"/>
  <c r="AI211" i="5"/>
  <c r="AI212" i="5"/>
  <c r="AI213" i="5"/>
  <c r="AI195" i="5"/>
  <c r="AI196" i="5"/>
  <c r="AI197" i="5"/>
  <c r="AI198" i="5"/>
  <c r="AI180" i="5"/>
  <c r="AI181" i="5"/>
  <c r="AI182" i="5"/>
  <c r="AI183" i="5"/>
  <c r="AI86" i="5"/>
  <c r="AI87" i="5"/>
  <c r="AI88" i="5"/>
  <c r="AI89" i="5"/>
  <c r="AI90" i="5"/>
  <c r="AI91" i="5"/>
  <c r="AI92" i="5"/>
  <c r="AI93" i="5"/>
  <c r="AI30" i="5"/>
  <c r="AI31" i="5"/>
  <c r="AI32" i="5"/>
  <c r="AI33" i="5"/>
  <c r="Z311" i="5"/>
  <c r="Z312" i="5"/>
  <c r="Z313" i="5"/>
  <c r="Z314" i="5"/>
  <c r="Z315" i="5"/>
  <c r="Z316" i="5"/>
  <c r="Z317" i="5"/>
  <c r="Z297" i="5"/>
  <c r="Z298" i="5"/>
  <c r="Z299" i="5"/>
  <c r="Z300" i="5"/>
  <c r="Z301" i="5"/>
  <c r="Z302" i="5"/>
  <c r="Z281" i="5"/>
  <c r="Z282" i="5"/>
  <c r="Z283" i="5"/>
  <c r="Z284" i="5"/>
  <c r="Z285" i="5"/>
  <c r="Z286" i="5"/>
  <c r="Z287" i="5"/>
  <c r="Z254" i="5"/>
  <c r="Z255" i="5"/>
  <c r="Z256" i="5"/>
  <c r="Z257" i="5"/>
  <c r="Z209" i="5"/>
  <c r="Z210" i="5"/>
  <c r="Z211" i="5"/>
  <c r="Z212" i="5"/>
  <c r="Z213" i="5"/>
  <c r="Z195" i="5"/>
  <c r="Z196" i="5"/>
  <c r="Z197" i="5"/>
  <c r="Z198" i="5"/>
  <c r="Z180" i="5"/>
  <c r="Z181" i="5"/>
  <c r="Z182" i="5"/>
  <c r="Z183" i="5"/>
  <c r="Z86" i="5"/>
  <c r="Z87" i="5"/>
  <c r="Z88" i="5"/>
  <c r="Z89" i="5"/>
  <c r="Z90" i="5"/>
  <c r="Z91" i="5"/>
  <c r="Z92" i="5"/>
  <c r="Z93" i="5"/>
  <c r="Z30" i="5"/>
  <c r="Z31" i="5"/>
  <c r="Z32" i="5"/>
  <c r="Z33" i="5"/>
  <c r="Q745" i="5"/>
  <c r="Q746" i="5"/>
  <c r="Q747" i="5"/>
  <c r="Q748" i="5"/>
  <c r="Q749" i="5"/>
  <c r="Q750" i="5"/>
  <c r="Q751" i="5"/>
  <c r="Q752" i="5"/>
  <c r="Q730" i="5"/>
  <c r="Q731" i="5"/>
  <c r="Q732" i="5"/>
  <c r="Q733" i="5"/>
  <c r="Q734" i="5"/>
  <c r="Q735" i="5"/>
  <c r="Q736" i="5"/>
  <c r="Q737" i="5"/>
  <c r="Q715" i="5"/>
  <c r="Q716" i="5"/>
  <c r="Q717" i="5"/>
  <c r="Q718" i="5"/>
  <c r="Q719" i="5"/>
  <c r="Q720" i="5"/>
  <c r="Q721" i="5"/>
  <c r="Q722" i="5"/>
  <c r="Q700" i="5"/>
  <c r="Q701" i="5"/>
  <c r="Q702" i="5"/>
  <c r="Q703" i="5"/>
  <c r="Q704" i="5"/>
  <c r="Q705" i="5"/>
  <c r="Q706" i="5"/>
  <c r="Q707" i="5"/>
  <c r="Q685" i="5"/>
  <c r="Q686" i="5"/>
  <c r="Q687" i="5"/>
  <c r="Q688" i="5"/>
  <c r="Q689" i="5"/>
  <c r="Q690" i="5"/>
  <c r="Q691" i="5"/>
  <c r="Q692" i="5"/>
  <c r="Q670" i="5"/>
  <c r="Q671" i="5"/>
  <c r="Q672" i="5"/>
  <c r="Q673" i="5"/>
  <c r="Q674" i="5"/>
  <c r="Q675" i="5"/>
  <c r="Q676" i="5"/>
  <c r="Q677" i="5"/>
  <c r="Q655" i="5"/>
  <c r="Q656" i="5"/>
  <c r="Q657" i="5"/>
  <c r="Q658" i="5"/>
  <c r="Q659" i="5"/>
  <c r="Q660" i="5"/>
  <c r="Q661" i="5"/>
  <c r="Q662" i="5"/>
  <c r="Q640" i="5"/>
  <c r="Q641" i="5"/>
  <c r="Q642" i="5"/>
  <c r="Q643" i="5"/>
  <c r="Q644" i="5"/>
  <c r="Q645" i="5"/>
  <c r="Q646" i="5"/>
  <c r="Q647" i="5"/>
  <c r="Q625" i="5"/>
  <c r="Q626" i="5"/>
  <c r="Q627" i="5"/>
  <c r="Q628" i="5"/>
  <c r="Q629" i="5"/>
  <c r="Q630" i="5"/>
  <c r="Q631" i="5"/>
  <c r="Q632" i="5"/>
  <c r="Q610" i="5"/>
  <c r="Q611" i="5"/>
  <c r="Q612" i="5"/>
  <c r="Q613" i="5"/>
  <c r="Q614" i="5"/>
  <c r="Q615" i="5"/>
  <c r="Q616" i="5"/>
  <c r="Q617" i="5"/>
  <c r="Q595" i="5"/>
  <c r="Q596" i="5"/>
  <c r="Q597" i="5"/>
  <c r="Q598" i="5"/>
  <c r="Q599" i="5"/>
  <c r="Q600" i="5"/>
  <c r="Q601" i="5"/>
  <c r="Q602" i="5"/>
  <c r="Q580" i="5"/>
  <c r="Q581" i="5"/>
  <c r="Q582" i="5"/>
  <c r="Q583" i="5"/>
  <c r="Q584" i="5"/>
  <c r="Q585" i="5"/>
  <c r="Q586" i="5"/>
  <c r="Q587" i="5"/>
  <c r="Q550" i="5"/>
  <c r="Q551" i="5"/>
  <c r="Q552" i="5"/>
  <c r="Q553" i="5"/>
  <c r="Q554" i="5"/>
  <c r="Q555" i="5"/>
  <c r="Q556" i="5"/>
  <c r="Q557" i="5"/>
  <c r="Q535" i="5"/>
  <c r="Q536" i="5"/>
  <c r="Q537" i="5"/>
  <c r="Q538" i="5"/>
  <c r="Q539" i="5"/>
  <c r="Q540" i="5"/>
  <c r="Q541" i="5"/>
  <c r="Q542" i="5"/>
  <c r="Q505" i="5"/>
  <c r="Q506" i="5"/>
  <c r="Q507" i="5"/>
  <c r="Q508" i="5"/>
  <c r="Q509" i="5"/>
  <c r="Q510" i="5"/>
  <c r="Q511" i="5"/>
  <c r="Q512" i="5"/>
  <c r="Q490" i="5"/>
  <c r="Q491" i="5"/>
  <c r="Q492" i="5"/>
  <c r="Q493" i="5"/>
  <c r="Q494" i="5"/>
  <c r="Q495" i="5"/>
  <c r="Q496" i="5"/>
  <c r="Q497" i="5"/>
  <c r="Q475" i="5"/>
  <c r="Q476" i="5"/>
  <c r="Q477" i="5"/>
  <c r="Q478" i="5"/>
  <c r="Q479" i="5"/>
  <c r="Q480" i="5"/>
  <c r="Q481" i="5"/>
  <c r="Q482" i="5"/>
  <c r="Q460" i="5"/>
  <c r="Q461" i="5"/>
  <c r="Q462" i="5"/>
  <c r="Q463" i="5"/>
  <c r="Q464" i="5"/>
  <c r="Q465" i="5"/>
  <c r="Q466" i="5"/>
  <c r="Q467" i="5"/>
  <c r="Q445" i="5"/>
  <c r="Q446" i="5"/>
  <c r="Q447" i="5"/>
  <c r="Q448" i="5"/>
  <c r="Q449" i="5"/>
  <c r="Q450" i="5"/>
  <c r="Q451" i="5"/>
  <c r="Q452" i="5"/>
  <c r="Q430" i="5"/>
  <c r="Q431" i="5"/>
  <c r="Q432" i="5"/>
  <c r="Q433" i="5"/>
  <c r="Q434" i="5"/>
  <c r="Q435" i="5"/>
  <c r="Q436" i="5"/>
  <c r="Q437" i="5"/>
  <c r="Q415" i="5"/>
  <c r="Q416" i="5"/>
  <c r="Q417" i="5"/>
  <c r="Q418" i="5"/>
  <c r="Q419" i="5"/>
  <c r="Q420" i="5"/>
  <c r="Q421" i="5"/>
  <c r="Q422" i="5"/>
  <c r="Q400" i="5"/>
  <c r="Q401" i="5"/>
  <c r="Q402" i="5"/>
  <c r="Q403" i="5"/>
  <c r="Q404" i="5"/>
  <c r="Q405" i="5"/>
  <c r="Q406" i="5"/>
  <c r="Q407" i="5"/>
  <c r="Q385" i="5"/>
  <c r="Q386" i="5"/>
  <c r="Q387" i="5"/>
  <c r="Q388" i="5"/>
  <c r="Q389" i="5"/>
  <c r="Q390" i="5"/>
  <c r="Q391" i="5"/>
  <c r="Q392" i="5"/>
  <c r="Q355" i="5"/>
  <c r="Q356" i="5"/>
  <c r="Q357" i="5"/>
  <c r="Q358" i="5"/>
  <c r="Q359" i="5"/>
  <c r="Q360" i="5"/>
  <c r="Q361" i="5"/>
  <c r="Q362" i="5"/>
  <c r="Q340" i="5"/>
  <c r="Q341" i="5"/>
  <c r="Q342" i="5"/>
  <c r="Q343" i="5"/>
  <c r="Q344" i="5"/>
  <c r="Q345" i="5"/>
  <c r="Q346" i="5"/>
  <c r="Q347" i="5"/>
  <c r="Q101" i="5"/>
  <c r="Q102" i="5"/>
  <c r="Q103" i="5"/>
  <c r="Q104" i="5"/>
  <c r="Q105" i="5"/>
  <c r="Q106" i="5"/>
  <c r="Q107" i="5"/>
  <c r="Q108" i="5"/>
  <c r="Q86" i="5"/>
  <c r="Q87" i="5"/>
  <c r="Q88" i="5"/>
  <c r="Q89" i="5"/>
  <c r="Q90" i="5"/>
  <c r="Q91" i="5"/>
  <c r="Q92" i="5"/>
  <c r="Q93" i="5"/>
  <c r="Q26" i="5"/>
  <c r="Q27" i="5"/>
  <c r="Q28" i="5"/>
  <c r="Q29" i="5"/>
  <c r="Q30" i="5"/>
  <c r="Q31" i="5"/>
  <c r="Q32" i="5"/>
  <c r="Q33" i="5"/>
  <c r="H745" i="5"/>
  <c r="H746" i="5"/>
  <c r="H747" i="5"/>
  <c r="H748" i="5"/>
  <c r="H749" i="5"/>
  <c r="H750" i="5"/>
  <c r="H751" i="5"/>
  <c r="H752" i="5"/>
  <c r="H730" i="5"/>
  <c r="H731" i="5"/>
  <c r="H732" i="5"/>
  <c r="H733" i="5"/>
  <c r="H734" i="5"/>
  <c r="H735" i="5"/>
  <c r="H736" i="5"/>
  <c r="H737" i="5"/>
  <c r="H715" i="5"/>
  <c r="H716" i="5"/>
  <c r="H717" i="5"/>
  <c r="H718" i="5"/>
  <c r="H719" i="5"/>
  <c r="H720" i="5"/>
  <c r="H721" i="5"/>
  <c r="H722" i="5"/>
  <c r="H700" i="5"/>
  <c r="H701" i="5"/>
  <c r="H702" i="5"/>
  <c r="H703" i="5"/>
  <c r="H704" i="5"/>
  <c r="H705" i="5"/>
  <c r="H706" i="5"/>
  <c r="H707" i="5"/>
  <c r="H685" i="5"/>
  <c r="H686" i="5"/>
  <c r="H687" i="5"/>
  <c r="H688" i="5"/>
  <c r="H689" i="5"/>
  <c r="H690" i="5"/>
  <c r="H691" i="5"/>
  <c r="H692" i="5"/>
  <c r="H670" i="5"/>
  <c r="H671" i="5"/>
  <c r="H672" i="5"/>
  <c r="H673" i="5"/>
  <c r="H674" i="5"/>
  <c r="H675" i="5"/>
  <c r="H676" i="5"/>
  <c r="H677" i="5"/>
  <c r="H655" i="5"/>
  <c r="H656" i="5"/>
  <c r="H657" i="5"/>
  <c r="H658" i="5"/>
  <c r="H659" i="5"/>
  <c r="H660" i="5"/>
  <c r="H661" i="5"/>
  <c r="H662" i="5"/>
  <c r="H640" i="5"/>
  <c r="H641" i="5"/>
  <c r="H642" i="5"/>
  <c r="H643" i="5"/>
  <c r="H644" i="5"/>
  <c r="H645" i="5"/>
  <c r="H646" i="5"/>
  <c r="H647" i="5"/>
  <c r="H625" i="5"/>
  <c r="H626" i="5"/>
  <c r="H627" i="5"/>
  <c r="H628" i="5"/>
  <c r="H629" i="5"/>
  <c r="H630" i="5"/>
  <c r="H631" i="5"/>
  <c r="H632" i="5"/>
  <c r="H610" i="5"/>
  <c r="H611" i="5"/>
  <c r="H612" i="5"/>
  <c r="H613" i="5"/>
  <c r="H614" i="5"/>
  <c r="H615" i="5"/>
  <c r="H616" i="5"/>
  <c r="H617" i="5"/>
  <c r="H595" i="5"/>
  <c r="H596" i="5"/>
  <c r="H597" i="5"/>
  <c r="H598" i="5"/>
  <c r="H599" i="5"/>
  <c r="H600" i="5"/>
  <c r="H601" i="5"/>
  <c r="H602" i="5"/>
  <c r="H580" i="5"/>
  <c r="H581" i="5"/>
  <c r="H582" i="5"/>
  <c r="H583" i="5"/>
  <c r="H584" i="5"/>
  <c r="H585" i="5"/>
  <c r="H586" i="5"/>
  <c r="H587" i="5"/>
  <c r="H550" i="5"/>
  <c r="H551" i="5"/>
  <c r="H552" i="5"/>
  <c r="H553" i="5"/>
  <c r="H554" i="5"/>
  <c r="H555" i="5"/>
  <c r="H556" i="5"/>
  <c r="H557" i="5"/>
  <c r="H535" i="5"/>
  <c r="H536" i="5"/>
  <c r="H537" i="5"/>
  <c r="H538" i="5"/>
  <c r="H539" i="5"/>
  <c r="H540" i="5"/>
  <c r="H541" i="5"/>
  <c r="H542" i="5"/>
  <c r="H505" i="5"/>
  <c r="H506" i="5"/>
  <c r="H507" i="5"/>
  <c r="H508" i="5"/>
  <c r="H509" i="5"/>
  <c r="H510" i="5"/>
  <c r="H511" i="5"/>
  <c r="H512" i="5"/>
  <c r="H490" i="5"/>
  <c r="H491" i="5"/>
  <c r="H492" i="5"/>
  <c r="H493" i="5"/>
  <c r="H494" i="5"/>
  <c r="H495" i="5"/>
  <c r="H496" i="5"/>
  <c r="H497" i="5"/>
  <c r="H475" i="5"/>
  <c r="H476" i="5"/>
  <c r="H477" i="5"/>
  <c r="H478" i="5"/>
  <c r="H479" i="5"/>
  <c r="H480" i="5"/>
  <c r="H481" i="5"/>
  <c r="H482" i="5"/>
  <c r="H460" i="5"/>
  <c r="H461" i="5"/>
  <c r="H462" i="5"/>
  <c r="H463" i="5"/>
  <c r="H464" i="5"/>
  <c r="H465" i="5"/>
  <c r="H466" i="5"/>
  <c r="H467" i="5"/>
  <c r="H445" i="5"/>
  <c r="H446" i="5"/>
  <c r="H447" i="5"/>
  <c r="H448" i="5"/>
  <c r="H449" i="5"/>
  <c r="H450" i="5"/>
  <c r="H451" i="5"/>
  <c r="H452" i="5"/>
  <c r="H430" i="5"/>
  <c r="H431" i="5"/>
  <c r="H432" i="5"/>
  <c r="H433" i="5"/>
  <c r="H434" i="5"/>
  <c r="H435" i="5"/>
  <c r="H436" i="5"/>
  <c r="H437" i="5"/>
  <c r="H415" i="5"/>
  <c r="H416" i="5"/>
  <c r="H417" i="5"/>
  <c r="H418" i="5"/>
  <c r="H419" i="5"/>
  <c r="H420" i="5"/>
  <c r="H421" i="5"/>
  <c r="H422" i="5"/>
  <c r="H400" i="5"/>
  <c r="H401" i="5"/>
  <c r="H402" i="5"/>
  <c r="H403" i="5"/>
  <c r="H404" i="5"/>
  <c r="H405" i="5"/>
  <c r="H406" i="5"/>
  <c r="H407" i="5"/>
  <c r="H385" i="5"/>
  <c r="H386" i="5"/>
  <c r="H387" i="5"/>
  <c r="H388" i="5"/>
  <c r="H389" i="5"/>
  <c r="H390" i="5"/>
  <c r="H391" i="5"/>
  <c r="H392" i="5"/>
  <c r="H370" i="5"/>
  <c r="H371" i="5"/>
  <c r="H372" i="5"/>
  <c r="H373" i="5"/>
  <c r="H374" i="5"/>
  <c r="H375" i="5"/>
  <c r="H376" i="5"/>
  <c r="H377" i="5"/>
  <c r="H355" i="5"/>
  <c r="H356" i="5"/>
  <c r="H357" i="5"/>
  <c r="H358" i="5"/>
  <c r="H359" i="5"/>
  <c r="H360" i="5"/>
  <c r="H361" i="5"/>
  <c r="H362" i="5"/>
  <c r="H340" i="5"/>
  <c r="H341" i="5"/>
  <c r="H342" i="5"/>
  <c r="H343" i="5"/>
  <c r="H344" i="5"/>
  <c r="H345" i="5"/>
  <c r="H346" i="5"/>
  <c r="H347" i="5"/>
  <c r="H310" i="5"/>
  <c r="H311" i="5"/>
  <c r="H312" i="5"/>
  <c r="H313" i="5"/>
  <c r="H314" i="5"/>
  <c r="H315" i="5"/>
  <c r="H316" i="5"/>
  <c r="H317" i="5"/>
  <c r="H295" i="5"/>
  <c r="H296" i="5"/>
  <c r="H297" i="5"/>
  <c r="H298" i="5"/>
  <c r="H299" i="5"/>
  <c r="H300" i="5"/>
  <c r="H301" i="5"/>
  <c r="H302" i="5"/>
  <c r="H280" i="5"/>
  <c r="H281" i="5"/>
  <c r="H282" i="5"/>
  <c r="H283" i="5"/>
  <c r="H284" i="5"/>
  <c r="H285" i="5"/>
  <c r="H286" i="5"/>
  <c r="H287" i="5"/>
  <c r="H265" i="5"/>
  <c r="H266" i="5"/>
  <c r="H267" i="5"/>
  <c r="H268" i="5"/>
  <c r="H269" i="5"/>
  <c r="H270" i="5"/>
  <c r="H271" i="5"/>
  <c r="H272" i="5"/>
  <c r="H250" i="5"/>
  <c r="H251" i="5"/>
  <c r="H252" i="5"/>
  <c r="H253" i="5"/>
  <c r="H254" i="5"/>
  <c r="H255" i="5"/>
  <c r="H256" i="5"/>
  <c r="H257" i="5"/>
  <c r="H221" i="5"/>
  <c r="H236" i="5"/>
  <c r="H237" i="5"/>
  <c r="H238" i="5"/>
  <c r="H239" i="5"/>
  <c r="H240" i="5"/>
  <c r="H241" i="5"/>
  <c r="H242" i="5"/>
  <c r="H206" i="5"/>
  <c r="H207" i="5"/>
  <c r="H208" i="5"/>
  <c r="H209" i="5"/>
  <c r="H210" i="5"/>
  <c r="H211" i="5"/>
  <c r="H212" i="5"/>
  <c r="H213" i="5"/>
  <c r="H191" i="5"/>
  <c r="H192" i="5"/>
  <c r="H193" i="5"/>
  <c r="H194" i="5"/>
  <c r="H195" i="5"/>
  <c r="H196" i="5"/>
  <c r="H197" i="5"/>
  <c r="H198" i="5"/>
  <c r="H176" i="5"/>
  <c r="H177" i="5"/>
  <c r="H178" i="5"/>
  <c r="H179" i="5"/>
  <c r="H180" i="5"/>
  <c r="H181" i="5"/>
  <c r="H182" i="5"/>
  <c r="H183" i="5"/>
  <c r="H146" i="5"/>
  <c r="H147" i="5"/>
  <c r="H148" i="5"/>
  <c r="H149" i="5"/>
  <c r="H150" i="5"/>
  <c r="H151" i="5"/>
  <c r="H152" i="5"/>
  <c r="H153" i="5"/>
  <c r="H116" i="5"/>
  <c r="H117" i="5"/>
  <c r="H118" i="5"/>
  <c r="H119" i="5"/>
  <c r="H120" i="5"/>
  <c r="H121" i="5"/>
  <c r="H122" i="5"/>
  <c r="H123" i="5"/>
  <c r="H101" i="5"/>
  <c r="H102" i="5"/>
  <c r="H103" i="5"/>
  <c r="H104" i="5"/>
  <c r="H105" i="5"/>
  <c r="H106" i="5"/>
  <c r="H107" i="5"/>
  <c r="H108" i="5"/>
  <c r="H86" i="5"/>
  <c r="H87" i="5"/>
  <c r="H88" i="5"/>
  <c r="H89" i="5"/>
  <c r="H90" i="5"/>
  <c r="H91" i="5"/>
  <c r="H92" i="5"/>
  <c r="H93" i="5"/>
  <c r="H71" i="5"/>
  <c r="H72" i="5"/>
  <c r="H73" i="5"/>
  <c r="H74" i="5"/>
  <c r="H75" i="5"/>
  <c r="H76" i="5"/>
  <c r="H77" i="5"/>
  <c r="H78" i="5"/>
  <c r="H56" i="5"/>
  <c r="H57" i="5"/>
  <c r="H58" i="5"/>
  <c r="H59" i="5"/>
  <c r="H60" i="5"/>
  <c r="H61" i="5"/>
  <c r="H62" i="5"/>
  <c r="H63" i="5"/>
  <c r="H41" i="5"/>
  <c r="H42" i="5"/>
  <c r="H43" i="5"/>
  <c r="H44" i="5"/>
  <c r="H45" i="5"/>
  <c r="H46" i="5"/>
  <c r="H47" i="5"/>
  <c r="H48" i="5"/>
  <c r="H26" i="5"/>
  <c r="H27" i="5"/>
  <c r="H28" i="5"/>
  <c r="H29" i="5"/>
  <c r="H30" i="5"/>
  <c r="H31" i="5"/>
  <c r="H32" i="5"/>
  <c r="H33" i="5"/>
  <c r="H11" i="5"/>
  <c r="H12" i="5"/>
  <c r="H13" i="5"/>
  <c r="H14" i="5"/>
  <c r="H15" i="5"/>
  <c r="H16" i="5"/>
  <c r="H17" i="5"/>
  <c r="H18" i="5"/>
  <c r="A417" i="1"/>
  <c r="A416" i="1"/>
  <c r="A415" i="1"/>
  <c r="A414" i="1"/>
  <c r="A413" i="1"/>
  <c r="A412" i="1"/>
  <c r="A411" i="1"/>
  <c r="A403" i="1"/>
  <c r="A402" i="1"/>
  <c r="A400" i="1"/>
  <c r="A399" i="1"/>
  <c r="A344" i="1"/>
  <c r="A359" i="1" s="1"/>
  <c r="A367" i="1" s="1"/>
  <c r="A382" i="1" s="1"/>
  <c r="A390" i="1" s="1"/>
  <c r="A389" i="1"/>
  <c r="A388" i="1"/>
  <c r="A398" i="1" s="1"/>
  <c r="A380" i="1"/>
  <c r="A401" i="1" s="1"/>
  <c r="A379" i="1"/>
  <c r="A378" i="1"/>
  <c r="A377" i="1"/>
  <c r="A370" i="1"/>
  <c r="A369" i="1"/>
  <c r="A366" i="1"/>
  <c r="A365" i="1"/>
  <c r="A376" i="1" s="1"/>
  <c r="A348" i="1"/>
  <c r="A347" i="1"/>
  <c r="A357" i="1" s="1"/>
  <c r="A346" i="1"/>
  <c r="A356" i="1" s="1"/>
  <c r="A345" i="1"/>
  <c r="A343" i="1"/>
  <c r="A358" i="1" s="1"/>
  <c r="A368" i="1" s="1"/>
  <c r="A381" i="1" s="1"/>
  <c r="A391" i="1" s="1"/>
  <c r="A404" i="1" s="1"/>
  <c r="A342" i="1"/>
  <c r="A355" i="1" s="1"/>
  <c r="A341" i="1"/>
  <c r="A354" i="1" s="1"/>
  <c r="B333" i="1"/>
  <c r="A333" i="1"/>
  <c r="A326" i="1"/>
  <c r="A320" i="1"/>
  <c r="A318" i="1"/>
  <c r="A315" i="1"/>
  <c r="A206" i="1"/>
  <c r="A253" i="1" s="1"/>
  <c r="A282" i="1" s="1"/>
  <c r="A301" i="1" s="1"/>
  <c r="A274" i="1"/>
  <c r="A300" i="1"/>
  <c r="A307" i="1" s="1"/>
  <c r="A294" i="1"/>
  <c r="A281" i="1"/>
  <c r="A273" i="1"/>
  <c r="A252" i="1"/>
  <c r="A242" i="1" s="1"/>
  <c r="A246" i="1"/>
  <c r="A257" i="1" s="1"/>
  <c r="A267" i="1" s="1"/>
  <c r="A208" i="1"/>
  <c r="A217" i="1" s="1"/>
  <c r="A244" i="1" s="1"/>
  <c r="A255" i="1" s="1"/>
  <c r="A265" i="1" s="1"/>
  <c r="G36" i="4"/>
  <c r="F207" i="1" s="1"/>
  <c r="A207" i="1"/>
  <c r="A216" i="1" s="1"/>
  <c r="A243" i="1" s="1"/>
  <c r="A254" i="1" s="1"/>
  <c r="A264" i="1" s="1"/>
  <c r="A235" i="1"/>
  <c r="A233" i="1"/>
  <c r="A236" i="1"/>
  <c r="A232" i="1"/>
  <c r="A231" i="1"/>
  <c r="A205" i="1"/>
  <c r="G30" i="4"/>
  <c r="F205" i="1" s="1"/>
  <c r="A196" i="1"/>
  <c r="A189" i="1"/>
  <c r="A198" i="1" s="1"/>
  <c r="A188" i="1"/>
  <c r="A197" i="1" s="1"/>
  <c r="A187" i="1"/>
  <c r="A186" i="1"/>
  <c r="A177" i="1"/>
  <c r="A75" i="1"/>
  <c r="A122" i="1" s="1"/>
  <c r="A130" i="1"/>
  <c r="A129" i="1"/>
  <c r="A132" i="1"/>
  <c r="A111" i="1"/>
  <c r="A120" i="1" s="1"/>
  <c r="A72" i="1"/>
  <c r="A86" i="1" s="1"/>
  <c r="A98" i="1" s="1"/>
  <c r="A119" i="1" s="1"/>
  <c r="A73" i="1"/>
  <c r="A87" i="1" s="1"/>
  <c r="A99" i="1" s="1"/>
  <c r="A112" i="1" s="1"/>
  <c r="B76" i="1"/>
  <c r="B89" i="1" s="1"/>
  <c r="B101" i="1" s="1"/>
  <c r="A76" i="1"/>
  <c r="A89" i="1" s="1"/>
  <c r="A101" i="1" s="1"/>
  <c r="A79" i="1"/>
  <c r="A91" i="1" s="1"/>
  <c r="A103" i="1" s="1"/>
  <c r="A78" i="1"/>
  <c r="B77" i="1"/>
  <c r="B90" i="1" s="1"/>
  <c r="B102" i="1" s="1"/>
  <c r="A77" i="1"/>
  <c r="A90" i="1" s="1"/>
  <c r="A102" i="1" s="1"/>
  <c r="A74" i="1"/>
  <c r="A88" i="1" s="1"/>
  <c r="A100" i="1" s="1"/>
  <c r="A47" i="1"/>
  <c r="A59" i="1" s="1"/>
  <c r="A35" i="1"/>
  <c r="A9" i="1"/>
  <c r="A8" i="1"/>
  <c r="A7" i="1"/>
  <c r="A6" i="1"/>
  <c r="A26" i="2"/>
  <c r="G191" i="4"/>
  <c r="G190" i="4"/>
  <c r="G188" i="4"/>
  <c r="A25" i="2"/>
  <c r="A6" i="2"/>
  <c r="A16" i="2" s="1"/>
  <c r="A5" i="2"/>
  <c r="A15" i="2" s="1"/>
  <c r="G54" i="4"/>
  <c r="G55" i="4"/>
  <c r="G189" i="4"/>
  <c r="G186" i="4"/>
  <c r="G187" i="4"/>
  <c r="G185" i="4"/>
  <c r="G5" i="4"/>
  <c r="G6" i="4"/>
  <c r="G9" i="4"/>
  <c r="G10" i="4"/>
  <c r="F234" i="1" s="1"/>
  <c r="G11" i="4"/>
  <c r="G12" i="4"/>
  <c r="G174" i="4"/>
  <c r="G35" i="4"/>
  <c r="G175" i="4"/>
  <c r="G19" i="4"/>
  <c r="G56" i="4"/>
  <c r="G26" i="4"/>
  <c r="G63" i="4"/>
  <c r="G64" i="4"/>
  <c r="G65" i="4"/>
  <c r="G66" i="4"/>
  <c r="G67" i="4"/>
  <c r="G68" i="4"/>
  <c r="G69" i="4"/>
  <c r="G142" i="4"/>
  <c r="G16" i="4"/>
  <c r="G17" i="4"/>
  <c r="G18" i="4"/>
  <c r="G61" i="4"/>
  <c r="G62" i="4"/>
  <c r="F141" i="1" s="1"/>
  <c r="G21" i="4"/>
  <c r="G22" i="4"/>
  <c r="G31" i="4"/>
  <c r="G32" i="4"/>
  <c r="G33" i="4"/>
  <c r="G158" i="4"/>
  <c r="G60" i="4"/>
  <c r="G23" i="4"/>
  <c r="G24" i="4"/>
  <c r="G25" i="4"/>
  <c r="G171" i="4"/>
  <c r="F190" i="1" s="1"/>
  <c r="F199" i="1" s="1"/>
  <c r="F209" i="1" s="1"/>
  <c r="G172" i="4"/>
  <c r="G173" i="4"/>
  <c r="G41" i="4"/>
  <c r="G42" i="4"/>
  <c r="G43" i="4"/>
  <c r="G44" i="4"/>
  <c r="G45" i="4"/>
  <c r="G49" i="4"/>
  <c r="G50" i="4"/>
  <c r="F102" i="1" s="1"/>
  <c r="G51" i="4"/>
  <c r="G52" i="4"/>
  <c r="G53" i="4"/>
  <c r="G80" i="4"/>
  <c r="F427" i="1" s="1"/>
  <c r="G81" i="4"/>
  <c r="G82" i="4"/>
  <c r="F429" i="1" s="1"/>
  <c r="G83" i="4"/>
  <c r="F430" i="1" s="1"/>
  <c r="G84" i="4"/>
  <c r="F431" i="1" s="1"/>
  <c r="G85" i="4"/>
  <c r="F432" i="1" s="1"/>
  <c r="G86" i="4"/>
  <c r="G87" i="4"/>
  <c r="F434" i="1" s="1"/>
  <c r="G88" i="4"/>
  <c r="F435" i="1" s="1"/>
  <c r="G89" i="4"/>
  <c r="F436" i="1" s="1"/>
  <c r="G90" i="4"/>
  <c r="F437" i="1" s="1"/>
  <c r="G91" i="4"/>
  <c r="G92" i="4"/>
  <c r="F428" i="1" s="1"/>
  <c r="G93" i="4"/>
  <c r="G94" i="4"/>
  <c r="G98" i="4"/>
  <c r="G99" i="4"/>
  <c r="G100" i="4"/>
  <c r="G101" i="4"/>
  <c r="G102" i="4"/>
  <c r="G103" i="4"/>
  <c r="G104" i="4"/>
  <c r="F419" i="1" s="1"/>
  <c r="G419" i="1" s="1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20" i="4"/>
  <c r="G139" i="4"/>
  <c r="G140" i="4"/>
  <c r="G141" i="4"/>
  <c r="G146" i="4"/>
  <c r="G147" i="4"/>
  <c r="G148" i="4"/>
  <c r="G149" i="4"/>
  <c r="G150" i="4"/>
  <c r="G151" i="4"/>
  <c r="G152" i="4"/>
  <c r="G153" i="4"/>
  <c r="G154" i="4"/>
  <c r="G155" i="4"/>
  <c r="G156" i="4"/>
  <c r="G161" i="4"/>
  <c r="G162" i="4"/>
  <c r="G163" i="4"/>
  <c r="G164" i="4"/>
  <c r="G165" i="4"/>
  <c r="G166" i="4"/>
  <c r="G167" i="4"/>
  <c r="G168" i="4"/>
  <c r="G157" i="4"/>
  <c r="G169" i="4"/>
  <c r="G170" i="4"/>
  <c r="G4" i="4"/>
  <c r="F317" i="1" s="1"/>
  <c r="AF47" i="3"/>
  <c r="AF46" i="3"/>
  <c r="AF45" i="3"/>
  <c r="AF44" i="3"/>
  <c r="AF43" i="3"/>
  <c r="AF42" i="3"/>
  <c r="AF41" i="3"/>
  <c r="AF40" i="3"/>
  <c r="AA45" i="3"/>
  <c r="AA44" i="3"/>
  <c r="AA43" i="3"/>
  <c r="AA42" i="3"/>
  <c r="AA41" i="3"/>
  <c r="AA40" i="3"/>
  <c r="AA47" i="3"/>
  <c r="AA46" i="3"/>
  <c r="AA53" i="3"/>
  <c r="AA52" i="3"/>
  <c r="AA51" i="3"/>
  <c r="AA50" i="3"/>
  <c r="AA49" i="3"/>
  <c r="AA48" i="3"/>
  <c r="X11" i="3"/>
  <c r="X10" i="3"/>
  <c r="W7" i="3"/>
  <c r="X7" i="3" s="1"/>
  <c r="S11" i="3"/>
  <c r="S10" i="3"/>
  <c r="R7" i="3"/>
  <c r="S7" i="3"/>
  <c r="N11" i="3"/>
  <c r="N10" i="3"/>
  <c r="M7" i="3"/>
  <c r="N7" i="3"/>
  <c r="I11" i="3"/>
  <c r="I10" i="3"/>
  <c r="B29" i="3"/>
  <c r="B30" i="3" s="1"/>
  <c r="D11" i="3"/>
  <c r="D10" i="3"/>
  <c r="B8" i="3"/>
  <c r="C7" i="3"/>
  <c r="G7" i="3" s="1"/>
  <c r="H7" i="3" s="1"/>
  <c r="I7" i="3" s="1"/>
  <c r="C5" i="3"/>
  <c r="AB30" i="3" s="1"/>
  <c r="AC30" i="3" s="1"/>
  <c r="I12" i="3" l="1"/>
  <c r="D7" i="3"/>
  <c r="LK263" i="5"/>
  <c r="OE214" i="5"/>
  <c r="CK28" i="6" s="1"/>
  <c r="B530" i="5"/>
  <c r="B545" i="5" s="1"/>
  <c r="B560" i="5" s="1"/>
  <c r="K560" i="5" s="1"/>
  <c r="T560" i="5" s="1"/>
  <c r="AC560" i="5" s="1"/>
  <c r="AL560" i="5" s="1"/>
  <c r="AU560" i="5" s="1"/>
  <c r="BD560" i="5" s="1"/>
  <c r="BM560" i="5" s="1"/>
  <c r="BV560" i="5" s="1"/>
  <c r="CE560" i="5" s="1"/>
  <c r="CN560" i="5" s="1"/>
  <c r="CW560" i="5" s="1"/>
  <c r="DF560" i="5" s="1"/>
  <c r="DO560" i="5" s="1"/>
  <c r="DX560" i="5" s="1"/>
  <c r="EG560" i="5" s="1"/>
  <c r="EP560" i="5" s="1"/>
  <c r="EY560" i="5" s="1"/>
  <c r="FH560" i="5" s="1"/>
  <c r="FQ560" i="5" s="1"/>
  <c r="FZ560" i="5" s="1"/>
  <c r="GI560" i="5" s="1"/>
  <c r="GR560" i="5" s="1"/>
  <c r="HA560" i="5" s="1"/>
  <c r="HJ560" i="5" s="1"/>
  <c r="HS560" i="5" s="1"/>
  <c r="IB560" i="5" s="1"/>
  <c r="IK560" i="5" s="1"/>
  <c r="IT560" i="5" s="1"/>
  <c r="JC560" i="5" s="1"/>
  <c r="JL560" i="5" s="1"/>
  <c r="JU560" i="5" s="1"/>
  <c r="KD560" i="5" s="1"/>
  <c r="KM560" i="5" s="1"/>
  <c r="KV560" i="5" s="1"/>
  <c r="LE560" i="5" s="1"/>
  <c r="LN560" i="5" s="1"/>
  <c r="LW560" i="5" s="1"/>
  <c r="MF560" i="5" s="1"/>
  <c r="MO560" i="5" s="1"/>
  <c r="MX560" i="5" s="1"/>
  <c r="NG560" i="5" s="1"/>
  <c r="NP560" i="5" s="1"/>
  <c r="NY560" i="5" s="1"/>
  <c r="OH560" i="5" s="1"/>
  <c r="OQ560" i="5" s="1"/>
  <c r="OZ560" i="5" s="1"/>
  <c r="B515" i="5"/>
  <c r="K515" i="5" s="1"/>
  <c r="T515" i="5" s="1"/>
  <c r="AC515" i="5" s="1"/>
  <c r="AL515" i="5" s="1"/>
  <c r="AU515" i="5" s="1"/>
  <c r="BD515" i="5" s="1"/>
  <c r="BM515" i="5" s="1"/>
  <c r="BV515" i="5" s="1"/>
  <c r="CE515" i="5" s="1"/>
  <c r="CN515" i="5" s="1"/>
  <c r="CW515" i="5" s="1"/>
  <c r="DF515" i="5" s="1"/>
  <c r="DO515" i="5" s="1"/>
  <c r="DX515" i="5" s="1"/>
  <c r="EG515" i="5" s="1"/>
  <c r="EP515" i="5" s="1"/>
  <c r="EY515" i="5" s="1"/>
  <c r="FH515" i="5" s="1"/>
  <c r="FQ515" i="5" s="1"/>
  <c r="FZ515" i="5" s="1"/>
  <c r="GI515" i="5" s="1"/>
  <c r="GR515" i="5" s="1"/>
  <c r="HA515" i="5" s="1"/>
  <c r="HJ515" i="5" s="1"/>
  <c r="HS515" i="5" s="1"/>
  <c r="IB515" i="5" s="1"/>
  <c r="IK515" i="5" s="1"/>
  <c r="IT515" i="5" s="1"/>
  <c r="JC515" i="5" s="1"/>
  <c r="JL515" i="5" s="1"/>
  <c r="JU515" i="5" s="1"/>
  <c r="KD515" i="5" s="1"/>
  <c r="KM515" i="5" s="1"/>
  <c r="KV515" i="5" s="1"/>
  <c r="LE515" i="5" s="1"/>
  <c r="LN515" i="5" s="1"/>
  <c r="LW515" i="5" s="1"/>
  <c r="MF515" i="5" s="1"/>
  <c r="MO515" i="5" s="1"/>
  <c r="MX515" i="5" s="1"/>
  <c r="NG515" i="5" s="1"/>
  <c r="NP515" i="5" s="1"/>
  <c r="NY515" i="5" s="1"/>
  <c r="OH515" i="5" s="1"/>
  <c r="OQ515" i="5" s="1"/>
  <c r="OZ515" i="5" s="1"/>
  <c r="Z243" i="5"/>
  <c r="G31" i="6" s="1"/>
  <c r="AI243" i="5"/>
  <c r="I31" i="6" s="1"/>
  <c r="AR243" i="5"/>
  <c r="K31" i="6" s="1"/>
  <c r="BA243" i="5"/>
  <c r="M31" i="6" s="1"/>
  <c r="DC243" i="5"/>
  <c r="Y31" i="6" s="1"/>
  <c r="FW243" i="5"/>
  <c r="AO31" i="6" s="1"/>
  <c r="IQ243" i="5"/>
  <c r="BE31" i="6" s="1"/>
  <c r="LK243" i="5"/>
  <c r="BU31" i="6" s="1"/>
  <c r="OE243" i="5"/>
  <c r="CK31" i="6" s="1"/>
  <c r="E35" i="2"/>
  <c r="F35" i="2" s="1"/>
  <c r="D17" i="10"/>
  <c r="H24" i="11"/>
  <c r="C20" i="3"/>
  <c r="E20" i="3" s="1"/>
  <c r="E15" i="2"/>
  <c r="F15" i="2" s="1"/>
  <c r="C8" i="3"/>
  <c r="D23" i="3" s="1"/>
  <c r="D24" i="3" s="1"/>
  <c r="E24" i="3" s="1"/>
  <c r="D12" i="3"/>
  <c r="N12" i="3"/>
  <c r="S12" i="3"/>
  <c r="AB12" i="3"/>
  <c r="AB47" i="3" s="1"/>
  <c r="E36" i="2"/>
  <c r="F36" i="2" s="1"/>
  <c r="F12" i="9"/>
  <c r="D12" i="8" s="1"/>
  <c r="F12" i="8" s="1"/>
  <c r="H12" i="8" s="1"/>
  <c r="AB24" i="3"/>
  <c r="AC24" i="3" s="1"/>
  <c r="J18" i="10"/>
  <c r="C16" i="3"/>
  <c r="E16" i="3" s="1"/>
  <c r="G5" i="3"/>
  <c r="X12" i="3"/>
  <c r="AB36" i="3"/>
  <c r="AC36" i="3" s="1"/>
  <c r="H252" i="1"/>
  <c r="G252" i="1" s="1"/>
  <c r="F242" i="1"/>
  <c r="H242" i="1" s="1"/>
  <c r="BJ243" i="5"/>
  <c r="O31" i="6" s="1"/>
  <c r="BS243" i="5"/>
  <c r="Q31" i="6" s="1"/>
  <c r="CB243" i="5"/>
  <c r="S31" i="6" s="1"/>
  <c r="CK243" i="5"/>
  <c r="U31" i="6" s="1"/>
  <c r="CT243" i="5"/>
  <c r="W31" i="6" s="1"/>
  <c r="DL243" i="5"/>
  <c r="AA31" i="6" s="1"/>
  <c r="DU243" i="5"/>
  <c r="AC31" i="6" s="1"/>
  <c r="ED243" i="5"/>
  <c r="AE31" i="6" s="1"/>
  <c r="EM243" i="5"/>
  <c r="AG31" i="6" s="1"/>
  <c r="EV243" i="5"/>
  <c r="AI31" i="6" s="1"/>
  <c r="FE243" i="5"/>
  <c r="AK31" i="6" s="1"/>
  <c r="FN243" i="5"/>
  <c r="AM31" i="6" s="1"/>
  <c r="GF243" i="5"/>
  <c r="AQ31" i="6" s="1"/>
  <c r="GO243" i="5"/>
  <c r="AS31" i="6" s="1"/>
  <c r="GX243" i="5"/>
  <c r="AU31" i="6" s="1"/>
  <c r="HG243" i="5"/>
  <c r="AW31" i="6" s="1"/>
  <c r="HP243" i="5"/>
  <c r="AY31" i="6" s="1"/>
  <c r="HY243" i="5"/>
  <c r="BA31" i="6" s="1"/>
  <c r="IH243" i="5"/>
  <c r="BC31" i="6" s="1"/>
  <c r="IZ243" i="5"/>
  <c r="BG31" i="6" s="1"/>
  <c r="JI243" i="5"/>
  <c r="BI31" i="6" s="1"/>
  <c r="JR243" i="5"/>
  <c r="BK31" i="6" s="1"/>
  <c r="KA243" i="5"/>
  <c r="BM31" i="6" s="1"/>
  <c r="KJ243" i="5"/>
  <c r="BO31" i="6" s="1"/>
  <c r="KS243" i="5"/>
  <c r="BQ31" i="6" s="1"/>
  <c r="LB243" i="5"/>
  <c r="BS31" i="6" s="1"/>
  <c r="LT243" i="5"/>
  <c r="BW31" i="6" s="1"/>
  <c r="MC243" i="5"/>
  <c r="BY31" i="6" s="1"/>
  <c r="ML243" i="5"/>
  <c r="CA31" i="6" s="1"/>
  <c r="MU243" i="5"/>
  <c r="CC31" i="6" s="1"/>
  <c r="ND243" i="5"/>
  <c r="CE31" i="6" s="1"/>
  <c r="NM243" i="5"/>
  <c r="CG31" i="6" s="1"/>
  <c r="NV243" i="5"/>
  <c r="CI31" i="6" s="1"/>
  <c r="ON243" i="5"/>
  <c r="CM31" i="6" s="1"/>
  <c r="OW243" i="5"/>
  <c r="CO31" i="6" s="1"/>
  <c r="PF243" i="5"/>
  <c r="CQ31" i="6" s="1"/>
  <c r="OW124" i="5"/>
  <c r="CO17" i="6" s="1"/>
  <c r="NV124" i="5"/>
  <c r="CI17" i="6" s="1"/>
  <c r="CK468" i="5"/>
  <c r="U59" i="6" s="1"/>
  <c r="OE34" i="5"/>
  <c r="FW34" i="5"/>
  <c r="DC34" i="5"/>
  <c r="LB738" i="5"/>
  <c r="HP723" i="5"/>
  <c r="AY88" i="6" s="1"/>
  <c r="B425" i="5"/>
  <c r="K425" i="5" s="1"/>
  <c r="T425" i="5" s="1"/>
  <c r="AC425" i="5" s="1"/>
  <c r="AL425" i="5" s="1"/>
  <c r="AU425" i="5" s="1"/>
  <c r="BD425" i="5" s="1"/>
  <c r="BM425" i="5" s="1"/>
  <c r="BV425" i="5" s="1"/>
  <c r="CE425" i="5" s="1"/>
  <c r="CN425" i="5" s="1"/>
  <c r="CW425" i="5" s="1"/>
  <c r="DF425" i="5" s="1"/>
  <c r="DO425" i="5" s="1"/>
  <c r="DX425" i="5" s="1"/>
  <c r="EG425" i="5" s="1"/>
  <c r="EP425" i="5" s="1"/>
  <c r="EY425" i="5" s="1"/>
  <c r="FH425" i="5" s="1"/>
  <c r="FQ425" i="5" s="1"/>
  <c r="FZ425" i="5" s="1"/>
  <c r="GI425" i="5" s="1"/>
  <c r="GR425" i="5" s="1"/>
  <c r="HA425" i="5" s="1"/>
  <c r="HJ425" i="5" s="1"/>
  <c r="HS425" i="5" s="1"/>
  <c r="IB425" i="5" s="1"/>
  <c r="IK425" i="5" s="1"/>
  <c r="IT425" i="5" s="1"/>
  <c r="JC425" i="5" s="1"/>
  <c r="JL425" i="5" s="1"/>
  <c r="JU425" i="5" s="1"/>
  <c r="KD425" i="5" s="1"/>
  <c r="KM425" i="5" s="1"/>
  <c r="KV425" i="5" s="1"/>
  <c r="LE425" i="5" s="1"/>
  <c r="LN425" i="5" s="1"/>
  <c r="LW425" i="5" s="1"/>
  <c r="MF425" i="5" s="1"/>
  <c r="MO425" i="5" s="1"/>
  <c r="MX425" i="5" s="1"/>
  <c r="NG425" i="5" s="1"/>
  <c r="NP425" i="5" s="1"/>
  <c r="NY425" i="5" s="1"/>
  <c r="OH425" i="5" s="1"/>
  <c r="OQ425" i="5" s="1"/>
  <c r="OZ425" i="5" s="1"/>
  <c r="K575" i="5"/>
  <c r="T575" i="5" s="1"/>
  <c r="AC575" i="5" s="1"/>
  <c r="AL575" i="5" s="1"/>
  <c r="AU575" i="5" s="1"/>
  <c r="BD575" i="5" s="1"/>
  <c r="BM575" i="5" s="1"/>
  <c r="BV575" i="5" s="1"/>
  <c r="CE575" i="5" s="1"/>
  <c r="CN575" i="5" s="1"/>
  <c r="CW575" i="5" s="1"/>
  <c r="DF575" i="5" s="1"/>
  <c r="DO575" i="5" s="1"/>
  <c r="DX575" i="5" s="1"/>
  <c r="EG575" i="5" s="1"/>
  <c r="EP575" i="5" s="1"/>
  <c r="EY575" i="5" s="1"/>
  <c r="FH575" i="5" s="1"/>
  <c r="FQ575" i="5" s="1"/>
  <c r="FZ575" i="5" s="1"/>
  <c r="GI575" i="5" s="1"/>
  <c r="GR575" i="5" s="1"/>
  <c r="HA575" i="5" s="1"/>
  <c r="HJ575" i="5" s="1"/>
  <c r="HS575" i="5" s="1"/>
  <c r="IB575" i="5" s="1"/>
  <c r="IK575" i="5" s="1"/>
  <c r="IT575" i="5" s="1"/>
  <c r="JC575" i="5" s="1"/>
  <c r="JL575" i="5" s="1"/>
  <c r="JU575" i="5" s="1"/>
  <c r="KD575" i="5" s="1"/>
  <c r="KM575" i="5" s="1"/>
  <c r="KV575" i="5" s="1"/>
  <c r="LE575" i="5" s="1"/>
  <c r="LN575" i="5" s="1"/>
  <c r="LW575" i="5" s="1"/>
  <c r="MF575" i="5" s="1"/>
  <c r="MO575" i="5" s="1"/>
  <c r="MX575" i="5" s="1"/>
  <c r="NG575" i="5" s="1"/>
  <c r="NP575" i="5" s="1"/>
  <c r="NY575" i="5" s="1"/>
  <c r="OH575" i="5" s="1"/>
  <c r="OQ575" i="5" s="1"/>
  <c r="OZ575" i="5" s="1"/>
  <c r="G77" i="1"/>
  <c r="K620" i="5"/>
  <c r="T620" i="5" s="1"/>
  <c r="AC620" i="5" s="1"/>
  <c r="AL620" i="5" s="1"/>
  <c r="AU620" i="5" s="1"/>
  <c r="BD620" i="5" s="1"/>
  <c r="BM620" i="5" s="1"/>
  <c r="BV620" i="5" s="1"/>
  <c r="CE620" i="5" s="1"/>
  <c r="CN620" i="5" s="1"/>
  <c r="CW620" i="5" s="1"/>
  <c r="DF620" i="5" s="1"/>
  <c r="DO620" i="5" s="1"/>
  <c r="DX620" i="5" s="1"/>
  <c r="EG620" i="5" s="1"/>
  <c r="EP620" i="5" s="1"/>
  <c r="EY620" i="5" s="1"/>
  <c r="FH620" i="5" s="1"/>
  <c r="FQ620" i="5" s="1"/>
  <c r="FZ620" i="5" s="1"/>
  <c r="GI620" i="5" s="1"/>
  <c r="GR620" i="5" s="1"/>
  <c r="HA620" i="5" s="1"/>
  <c r="HJ620" i="5" s="1"/>
  <c r="HS620" i="5" s="1"/>
  <c r="IB620" i="5" s="1"/>
  <c r="IK620" i="5" s="1"/>
  <c r="IT620" i="5" s="1"/>
  <c r="JC620" i="5" s="1"/>
  <c r="JL620" i="5" s="1"/>
  <c r="JU620" i="5" s="1"/>
  <c r="KD620" i="5" s="1"/>
  <c r="KM620" i="5" s="1"/>
  <c r="KV620" i="5" s="1"/>
  <c r="LE620" i="5" s="1"/>
  <c r="LN620" i="5" s="1"/>
  <c r="LW620" i="5" s="1"/>
  <c r="MF620" i="5" s="1"/>
  <c r="MO620" i="5" s="1"/>
  <c r="MX620" i="5" s="1"/>
  <c r="NG620" i="5" s="1"/>
  <c r="NP620" i="5" s="1"/>
  <c r="NY620" i="5" s="1"/>
  <c r="OH620" i="5" s="1"/>
  <c r="OQ620" i="5" s="1"/>
  <c r="OZ620" i="5" s="1"/>
  <c r="D422" i="1"/>
  <c r="E16" i="2"/>
  <c r="F16" i="2" s="1"/>
  <c r="G190" i="1"/>
  <c r="G208" i="1"/>
  <c r="B141" i="5"/>
  <c r="K141" i="5" s="1"/>
  <c r="T141" i="5" s="1"/>
  <c r="AC141" i="5" s="1"/>
  <c r="AL141" i="5" s="1"/>
  <c r="AU141" i="5" s="1"/>
  <c r="BD141" i="5" s="1"/>
  <c r="BM141" i="5" s="1"/>
  <c r="BV141" i="5" s="1"/>
  <c r="CE141" i="5" s="1"/>
  <c r="CN141" i="5" s="1"/>
  <c r="CW141" i="5" s="1"/>
  <c r="DF141" i="5" s="1"/>
  <c r="DO141" i="5" s="1"/>
  <c r="DX141" i="5" s="1"/>
  <c r="EG141" i="5" s="1"/>
  <c r="EP141" i="5" s="1"/>
  <c r="EY141" i="5" s="1"/>
  <c r="FH141" i="5" s="1"/>
  <c r="FQ141" i="5" s="1"/>
  <c r="FZ141" i="5" s="1"/>
  <c r="GI141" i="5" s="1"/>
  <c r="GR141" i="5" s="1"/>
  <c r="HA141" i="5" s="1"/>
  <c r="HJ141" i="5" s="1"/>
  <c r="HS141" i="5" s="1"/>
  <c r="IB141" i="5" s="1"/>
  <c r="IK141" i="5" s="1"/>
  <c r="IT141" i="5" s="1"/>
  <c r="JC141" i="5" s="1"/>
  <c r="JL141" i="5" s="1"/>
  <c r="JU141" i="5" s="1"/>
  <c r="KD141" i="5" s="1"/>
  <c r="KM141" i="5" s="1"/>
  <c r="KV141" i="5" s="1"/>
  <c r="LE141" i="5" s="1"/>
  <c r="LN141" i="5" s="1"/>
  <c r="LW141" i="5" s="1"/>
  <c r="MF141" i="5" s="1"/>
  <c r="MO141" i="5" s="1"/>
  <c r="MX141" i="5" s="1"/>
  <c r="NG141" i="5" s="1"/>
  <c r="NP141" i="5" s="1"/>
  <c r="NY141" i="5" s="1"/>
  <c r="OH141" i="5" s="1"/>
  <c r="OQ141" i="5" s="1"/>
  <c r="OZ141" i="5" s="1"/>
  <c r="G111" i="1"/>
  <c r="K111" i="5"/>
  <c r="T111" i="5" s="1"/>
  <c r="AC111" i="5" s="1"/>
  <c r="AL111" i="5" s="1"/>
  <c r="AU111" i="5" s="1"/>
  <c r="BD111" i="5" s="1"/>
  <c r="BM111" i="5" s="1"/>
  <c r="BV111" i="5" s="1"/>
  <c r="CE111" i="5" s="1"/>
  <c r="CN111" i="5" s="1"/>
  <c r="CW111" i="5" s="1"/>
  <c r="DF111" i="5" s="1"/>
  <c r="DO111" i="5" s="1"/>
  <c r="DX111" i="5" s="1"/>
  <c r="EG111" i="5" s="1"/>
  <c r="EP111" i="5" s="1"/>
  <c r="EY111" i="5" s="1"/>
  <c r="FH111" i="5" s="1"/>
  <c r="FQ111" i="5" s="1"/>
  <c r="FZ111" i="5" s="1"/>
  <c r="GI111" i="5" s="1"/>
  <c r="GR111" i="5" s="1"/>
  <c r="HA111" i="5" s="1"/>
  <c r="HJ111" i="5" s="1"/>
  <c r="HS111" i="5" s="1"/>
  <c r="IB111" i="5" s="1"/>
  <c r="IK111" i="5" s="1"/>
  <c r="IT111" i="5" s="1"/>
  <c r="JC111" i="5" s="1"/>
  <c r="JL111" i="5" s="1"/>
  <c r="JU111" i="5" s="1"/>
  <c r="KD111" i="5" s="1"/>
  <c r="KM111" i="5" s="1"/>
  <c r="KV111" i="5" s="1"/>
  <c r="LE111" i="5" s="1"/>
  <c r="LN111" i="5" s="1"/>
  <c r="LW111" i="5" s="1"/>
  <c r="MF111" i="5" s="1"/>
  <c r="MO111" i="5" s="1"/>
  <c r="MX111" i="5" s="1"/>
  <c r="NG111" i="5" s="1"/>
  <c r="NP111" i="5" s="1"/>
  <c r="NY111" i="5" s="1"/>
  <c r="OH111" i="5" s="1"/>
  <c r="OQ111" i="5" s="1"/>
  <c r="OZ111" i="5" s="1"/>
  <c r="G188" i="1"/>
  <c r="A21" i="1"/>
  <c r="K81" i="5"/>
  <c r="T81" i="5" s="1"/>
  <c r="AC81" i="5" s="1"/>
  <c r="AL81" i="5" s="1"/>
  <c r="AU81" i="5" s="1"/>
  <c r="BD81" i="5" s="1"/>
  <c r="BM81" i="5" s="1"/>
  <c r="BV81" i="5" s="1"/>
  <c r="CE81" i="5" s="1"/>
  <c r="CN81" i="5" s="1"/>
  <c r="CW81" i="5" s="1"/>
  <c r="DF81" i="5" s="1"/>
  <c r="DO81" i="5" s="1"/>
  <c r="DX81" i="5" s="1"/>
  <c r="EG81" i="5" s="1"/>
  <c r="EP81" i="5" s="1"/>
  <c r="EY81" i="5" s="1"/>
  <c r="FH81" i="5" s="1"/>
  <c r="FQ81" i="5" s="1"/>
  <c r="FZ81" i="5" s="1"/>
  <c r="GI81" i="5" s="1"/>
  <c r="GR81" i="5" s="1"/>
  <c r="HA81" i="5" s="1"/>
  <c r="HJ81" i="5" s="1"/>
  <c r="HS81" i="5" s="1"/>
  <c r="IB81" i="5" s="1"/>
  <c r="IK81" i="5" s="1"/>
  <c r="IT81" i="5" s="1"/>
  <c r="JC81" i="5" s="1"/>
  <c r="JL81" i="5" s="1"/>
  <c r="JU81" i="5" s="1"/>
  <c r="KD81" i="5" s="1"/>
  <c r="KM81" i="5" s="1"/>
  <c r="KV81" i="5" s="1"/>
  <c r="LE81" i="5" s="1"/>
  <c r="LN81" i="5" s="1"/>
  <c r="LW81" i="5" s="1"/>
  <c r="MF81" i="5" s="1"/>
  <c r="MO81" i="5" s="1"/>
  <c r="MX81" i="5" s="1"/>
  <c r="NG81" i="5" s="1"/>
  <c r="NP81" i="5" s="1"/>
  <c r="NY81" i="5" s="1"/>
  <c r="OH81" i="5" s="1"/>
  <c r="OQ81" i="5" s="1"/>
  <c r="OZ81" i="5" s="1"/>
  <c r="G141" i="1"/>
  <c r="G197" i="1"/>
  <c r="K335" i="5"/>
  <c r="T335" i="5" s="1"/>
  <c r="AC335" i="5" s="1"/>
  <c r="AL335" i="5" s="1"/>
  <c r="AU335" i="5" s="1"/>
  <c r="BD335" i="5" s="1"/>
  <c r="BM335" i="5" s="1"/>
  <c r="BV335" i="5" s="1"/>
  <c r="CE335" i="5" s="1"/>
  <c r="CN335" i="5" s="1"/>
  <c r="CW335" i="5" s="1"/>
  <c r="DF335" i="5" s="1"/>
  <c r="DO335" i="5" s="1"/>
  <c r="DX335" i="5" s="1"/>
  <c r="EG335" i="5" s="1"/>
  <c r="EP335" i="5" s="1"/>
  <c r="EY335" i="5" s="1"/>
  <c r="FH335" i="5" s="1"/>
  <c r="FQ335" i="5" s="1"/>
  <c r="FZ335" i="5" s="1"/>
  <c r="GI335" i="5" s="1"/>
  <c r="GR335" i="5" s="1"/>
  <c r="HA335" i="5" s="1"/>
  <c r="HJ335" i="5" s="1"/>
  <c r="HS335" i="5" s="1"/>
  <c r="IB335" i="5" s="1"/>
  <c r="IK335" i="5" s="1"/>
  <c r="IT335" i="5" s="1"/>
  <c r="JC335" i="5" s="1"/>
  <c r="JL335" i="5" s="1"/>
  <c r="JU335" i="5" s="1"/>
  <c r="KD335" i="5" s="1"/>
  <c r="KM335" i="5" s="1"/>
  <c r="KV335" i="5" s="1"/>
  <c r="LE335" i="5" s="1"/>
  <c r="LN335" i="5" s="1"/>
  <c r="LW335" i="5" s="1"/>
  <c r="MF335" i="5" s="1"/>
  <c r="MO335" i="5" s="1"/>
  <c r="MX335" i="5" s="1"/>
  <c r="NG335" i="5" s="1"/>
  <c r="NP335" i="5" s="1"/>
  <c r="NY335" i="5" s="1"/>
  <c r="OH335" i="5" s="1"/>
  <c r="OQ335" i="5" s="1"/>
  <c r="OZ335" i="5" s="1"/>
  <c r="B350" i="5"/>
  <c r="D30" i="1"/>
  <c r="G318" i="1"/>
  <c r="G168" i="1"/>
  <c r="KS64" i="5"/>
  <c r="IQ34" i="5"/>
  <c r="Q588" i="5"/>
  <c r="E74" i="6" s="1"/>
  <c r="KJ438" i="5"/>
  <c r="BO56" i="6" s="1"/>
  <c r="OW393" i="5"/>
  <c r="OW79" i="5"/>
  <c r="OE768" i="5"/>
  <c r="LK768" i="5"/>
  <c r="BU93" i="6" s="1"/>
  <c r="IQ768" i="5"/>
  <c r="BE93" i="6" s="1"/>
  <c r="FW768" i="5"/>
  <c r="AO93" i="6" s="1"/>
  <c r="DC768" i="5"/>
  <c r="Y93" i="6" s="1"/>
  <c r="AI768" i="5"/>
  <c r="I93" i="6" s="1"/>
  <c r="H19" i="5"/>
  <c r="ND648" i="5"/>
  <c r="CE81" i="6" s="1"/>
  <c r="EV648" i="5"/>
  <c r="DC184" i="5"/>
  <c r="Y25" i="6" s="1"/>
  <c r="FN139" i="5"/>
  <c r="GX753" i="5"/>
  <c r="AU92" i="6" s="1"/>
  <c r="CB708" i="5"/>
  <c r="DU288" i="5"/>
  <c r="AC39" i="6" s="1"/>
  <c r="JR169" i="5"/>
  <c r="BK24" i="6" s="1"/>
  <c r="ND708" i="5"/>
  <c r="CE86" i="6" s="1"/>
  <c r="ND363" i="5"/>
  <c r="CB363" i="5"/>
  <c r="OE348" i="5"/>
  <c r="CK45" i="6" s="1"/>
  <c r="IQ348" i="5"/>
  <c r="BE45" i="6" s="1"/>
  <c r="BA124" i="5"/>
  <c r="M17" i="6" s="1"/>
  <c r="NV633" i="5"/>
  <c r="CI80" i="6" s="1"/>
  <c r="LB633" i="5"/>
  <c r="IH633" i="5"/>
  <c r="BC80" i="6" s="1"/>
  <c r="FN633" i="5"/>
  <c r="CT633" i="5"/>
  <c r="GF633" i="5"/>
  <c r="AQ80" i="6" s="1"/>
  <c r="LT633" i="5"/>
  <c r="IZ633" i="5"/>
  <c r="BG80" i="6" s="1"/>
  <c r="IH423" i="5"/>
  <c r="BC54" i="6" s="1"/>
  <c r="H94" i="5"/>
  <c r="H258" i="5"/>
  <c r="Q708" i="5"/>
  <c r="E86" i="6" s="1"/>
  <c r="MU663" i="5"/>
  <c r="CC83" i="6" s="1"/>
  <c r="HG663" i="5"/>
  <c r="AW83" i="6" s="1"/>
  <c r="LB468" i="5"/>
  <c r="BS59" i="6" s="1"/>
  <c r="FN468" i="5"/>
  <c r="AM59" i="6" s="1"/>
  <c r="NM468" i="5"/>
  <c r="HY468" i="5"/>
  <c r="BA59" i="6" s="1"/>
  <c r="MU468" i="5"/>
  <c r="KA468" i="5"/>
  <c r="BM59" i="6" s="1"/>
  <c r="HG468" i="5"/>
  <c r="EM468" i="5"/>
  <c r="AG59" i="6" s="1"/>
  <c r="BS468" i="5"/>
  <c r="Q59" i="6" s="1"/>
  <c r="IQ109" i="5"/>
  <c r="BE14" i="6" s="1"/>
  <c r="EM49" i="5"/>
  <c r="AG10" i="6" s="1"/>
  <c r="BS49" i="5"/>
  <c r="OE49" i="5"/>
  <c r="LK49" i="5"/>
  <c r="IQ49" i="5"/>
  <c r="BE10" i="6" s="1"/>
  <c r="FW49" i="5"/>
  <c r="AO10" i="6" s="1"/>
  <c r="DC49" i="5"/>
  <c r="OW49" i="5"/>
  <c r="MC49" i="5"/>
  <c r="BY10" i="6" s="1"/>
  <c r="JI49" i="5"/>
  <c r="BI10" i="6" s="1"/>
  <c r="GO49" i="5"/>
  <c r="AS10" i="6" s="1"/>
  <c r="DU49" i="5"/>
  <c r="NV49" i="5"/>
  <c r="CI10" i="6" s="1"/>
  <c r="LB49" i="5"/>
  <c r="IH49" i="5"/>
  <c r="BC10" i="6" s="1"/>
  <c r="FN49" i="5"/>
  <c r="AM10" i="6" s="1"/>
  <c r="CT49" i="5"/>
  <c r="W10" i="6" s="1"/>
  <c r="KS154" i="5"/>
  <c r="BQ21" i="6" s="1"/>
  <c r="NM154" i="5"/>
  <c r="CG21" i="6" s="1"/>
  <c r="NV154" i="5"/>
  <c r="CI21" i="6" s="1"/>
  <c r="OW154" i="5"/>
  <c r="CO21" i="6" s="1"/>
  <c r="AR663" i="5"/>
  <c r="AR753" i="5"/>
  <c r="EV663" i="5"/>
  <c r="ON408" i="5"/>
  <c r="CM51" i="6" s="1"/>
  <c r="G199" i="1"/>
  <c r="K275" i="5"/>
  <c r="T275" i="5" s="1"/>
  <c r="AC275" i="5" s="1"/>
  <c r="AL275" i="5" s="1"/>
  <c r="AU275" i="5" s="1"/>
  <c r="BD275" i="5" s="1"/>
  <c r="BM275" i="5" s="1"/>
  <c r="BV275" i="5" s="1"/>
  <c r="CE275" i="5" s="1"/>
  <c r="CN275" i="5" s="1"/>
  <c r="CW275" i="5" s="1"/>
  <c r="DF275" i="5" s="1"/>
  <c r="DO275" i="5" s="1"/>
  <c r="DX275" i="5" s="1"/>
  <c r="EG275" i="5" s="1"/>
  <c r="EP275" i="5" s="1"/>
  <c r="EY275" i="5" s="1"/>
  <c r="FH275" i="5" s="1"/>
  <c r="FQ275" i="5" s="1"/>
  <c r="FZ275" i="5" s="1"/>
  <c r="GI275" i="5" s="1"/>
  <c r="GR275" i="5" s="1"/>
  <c r="HA275" i="5" s="1"/>
  <c r="HJ275" i="5" s="1"/>
  <c r="HS275" i="5" s="1"/>
  <c r="IB275" i="5" s="1"/>
  <c r="IK275" i="5" s="1"/>
  <c r="IT275" i="5" s="1"/>
  <c r="JC275" i="5" s="1"/>
  <c r="JL275" i="5" s="1"/>
  <c r="JU275" i="5" s="1"/>
  <c r="KD275" i="5" s="1"/>
  <c r="KM275" i="5" s="1"/>
  <c r="KV275" i="5" s="1"/>
  <c r="LE275" i="5" s="1"/>
  <c r="LN275" i="5" s="1"/>
  <c r="LW275" i="5" s="1"/>
  <c r="MF275" i="5" s="1"/>
  <c r="MO275" i="5" s="1"/>
  <c r="MX275" i="5" s="1"/>
  <c r="NG275" i="5" s="1"/>
  <c r="NP275" i="5" s="1"/>
  <c r="NY275" i="5" s="1"/>
  <c r="OH275" i="5" s="1"/>
  <c r="OQ275" i="5" s="1"/>
  <c r="OZ275" i="5" s="1"/>
  <c r="K51" i="5"/>
  <c r="T51" i="5" s="1"/>
  <c r="AC51" i="5" s="1"/>
  <c r="AL51" i="5" s="1"/>
  <c r="AU51" i="5" s="1"/>
  <c r="BD51" i="5" s="1"/>
  <c r="BM51" i="5" s="1"/>
  <c r="BV51" i="5" s="1"/>
  <c r="CE51" i="5" s="1"/>
  <c r="CN51" i="5" s="1"/>
  <c r="CW51" i="5" s="1"/>
  <c r="DF51" i="5" s="1"/>
  <c r="DO51" i="5" s="1"/>
  <c r="DX51" i="5" s="1"/>
  <c r="EG51" i="5" s="1"/>
  <c r="EP51" i="5" s="1"/>
  <c r="EY51" i="5" s="1"/>
  <c r="FH51" i="5" s="1"/>
  <c r="FQ51" i="5" s="1"/>
  <c r="FZ51" i="5" s="1"/>
  <c r="GI51" i="5" s="1"/>
  <c r="GR51" i="5" s="1"/>
  <c r="HA51" i="5" s="1"/>
  <c r="HJ51" i="5" s="1"/>
  <c r="HS51" i="5" s="1"/>
  <c r="IB51" i="5" s="1"/>
  <c r="IK51" i="5" s="1"/>
  <c r="IT51" i="5" s="1"/>
  <c r="JC51" i="5" s="1"/>
  <c r="JL51" i="5" s="1"/>
  <c r="JU51" i="5" s="1"/>
  <c r="KD51" i="5" s="1"/>
  <c r="KM51" i="5" s="1"/>
  <c r="KV51" i="5" s="1"/>
  <c r="LE51" i="5" s="1"/>
  <c r="LN51" i="5" s="1"/>
  <c r="LW51" i="5" s="1"/>
  <c r="MF51" i="5" s="1"/>
  <c r="MO51" i="5" s="1"/>
  <c r="MX51" i="5" s="1"/>
  <c r="NG51" i="5" s="1"/>
  <c r="NP51" i="5" s="1"/>
  <c r="NY51" i="5" s="1"/>
  <c r="OH51" i="5" s="1"/>
  <c r="OQ51" i="5" s="1"/>
  <c r="OZ51" i="5" s="1"/>
  <c r="K21" i="5"/>
  <c r="T21" i="5" s="1"/>
  <c r="AC21" i="5" s="1"/>
  <c r="AL21" i="5" s="1"/>
  <c r="AU21" i="5" s="1"/>
  <c r="BD21" i="5" s="1"/>
  <c r="BM21" i="5" s="1"/>
  <c r="BV21" i="5" s="1"/>
  <c r="CE21" i="5" s="1"/>
  <c r="CN21" i="5" s="1"/>
  <c r="CW21" i="5" s="1"/>
  <c r="DF21" i="5" s="1"/>
  <c r="DO21" i="5" s="1"/>
  <c r="DX21" i="5" s="1"/>
  <c r="EG21" i="5" s="1"/>
  <c r="EP21" i="5" s="1"/>
  <c r="EY21" i="5" s="1"/>
  <c r="FH21" i="5" s="1"/>
  <c r="FQ21" i="5" s="1"/>
  <c r="FZ21" i="5" s="1"/>
  <c r="GI21" i="5" s="1"/>
  <c r="GR21" i="5" s="1"/>
  <c r="HA21" i="5" s="1"/>
  <c r="HJ21" i="5" s="1"/>
  <c r="HS21" i="5" s="1"/>
  <c r="IB21" i="5" s="1"/>
  <c r="IK21" i="5" s="1"/>
  <c r="IT21" i="5" s="1"/>
  <c r="JC21" i="5" s="1"/>
  <c r="JL21" i="5" s="1"/>
  <c r="JU21" i="5" s="1"/>
  <c r="KD21" i="5" s="1"/>
  <c r="KM21" i="5" s="1"/>
  <c r="KV21" i="5" s="1"/>
  <c r="LE21" i="5" s="1"/>
  <c r="LN21" i="5" s="1"/>
  <c r="LW21" i="5" s="1"/>
  <c r="MF21" i="5" s="1"/>
  <c r="MO21" i="5" s="1"/>
  <c r="MX21" i="5" s="1"/>
  <c r="NG21" i="5" s="1"/>
  <c r="NP21" i="5" s="1"/>
  <c r="NY21" i="5" s="1"/>
  <c r="OH21" i="5" s="1"/>
  <c r="OQ21" i="5" s="1"/>
  <c r="OZ21" i="5" s="1"/>
  <c r="F159" i="1"/>
  <c r="F170" i="1" s="1"/>
  <c r="G170" i="1" s="1"/>
  <c r="K66" i="5"/>
  <c r="T66" i="5" s="1"/>
  <c r="AC66" i="5" s="1"/>
  <c r="AL66" i="5" s="1"/>
  <c r="AU66" i="5" s="1"/>
  <c r="BD66" i="5" s="1"/>
  <c r="BM66" i="5" s="1"/>
  <c r="BV66" i="5" s="1"/>
  <c r="CE66" i="5" s="1"/>
  <c r="CN66" i="5" s="1"/>
  <c r="CW66" i="5" s="1"/>
  <c r="DF66" i="5" s="1"/>
  <c r="DO66" i="5" s="1"/>
  <c r="DX66" i="5" s="1"/>
  <c r="EG66" i="5" s="1"/>
  <c r="EP66" i="5" s="1"/>
  <c r="EY66" i="5" s="1"/>
  <c r="FH66" i="5" s="1"/>
  <c r="FQ66" i="5" s="1"/>
  <c r="FZ66" i="5" s="1"/>
  <c r="GI66" i="5" s="1"/>
  <c r="GR66" i="5" s="1"/>
  <c r="HA66" i="5" s="1"/>
  <c r="HJ66" i="5" s="1"/>
  <c r="HS66" i="5" s="1"/>
  <c r="IB66" i="5" s="1"/>
  <c r="IK66" i="5" s="1"/>
  <c r="IT66" i="5" s="1"/>
  <c r="JC66" i="5" s="1"/>
  <c r="JL66" i="5" s="1"/>
  <c r="JU66" i="5" s="1"/>
  <c r="KD66" i="5" s="1"/>
  <c r="KM66" i="5" s="1"/>
  <c r="KV66" i="5" s="1"/>
  <c r="LE66" i="5" s="1"/>
  <c r="LN66" i="5" s="1"/>
  <c r="LW66" i="5" s="1"/>
  <c r="MF66" i="5" s="1"/>
  <c r="MO66" i="5" s="1"/>
  <c r="MX66" i="5" s="1"/>
  <c r="NG66" i="5" s="1"/>
  <c r="NP66" i="5" s="1"/>
  <c r="NY66" i="5" s="1"/>
  <c r="OH66" i="5" s="1"/>
  <c r="OQ66" i="5" s="1"/>
  <c r="OZ66" i="5" s="1"/>
  <c r="F376" i="1"/>
  <c r="H376" i="1" s="1"/>
  <c r="G246" i="1"/>
  <c r="F357" i="1"/>
  <c r="G357" i="1" s="1"/>
  <c r="K36" i="5"/>
  <c r="T36" i="5" s="1"/>
  <c r="AC36" i="5" s="1"/>
  <c r="AL36" i="5" s="1"/>
  <c r="AU36" i="5" s="1"/>
  <c r="BD36" i="5" s="1"/>
  <c r="BM36" i="5" s="1"/>
  <c r="BV36" i="5" s="1"/>
  <c r="CE36" i="5" s="1"/>
  <c r="CN36" i="5" s="1"/>
  <c r="CW36" i="5" s="1"/>
  <c r="DF36" i="5" s="1"/>
  <c r="DO36" i="5" s="1"/>
  <c r="DX36" i="5" s="1"/>
  <c r="EG36" i="5" s="1"/>
  <c r="EP36" i="5" s="1"/>
  <c r="EY36" i="5" s="1"/>
  <c r="FH36" i="5" s="1"/>
  <c r="FQ36" i="5" s="1"/>
  <c r="FZ36" i="5" s="1"/>
  <c r="GI36" i="5" s="1"/>
  <c r="GR36" i="5" s="1"/>
  <c r="HA36" i="5" s="1"/>
  <c r="HJ36" i="5" s="1"/>
  <c r="HS36" i="5" s="1"/>
  <c r="IB36" i="5" s="1"/>
  <c r="IK36" i="5" s="1"/>
  <c r="IT36" i="5" s="1"/>
  <c r="JC36" i="5" s="1"/>
  <c r="JL36" i="5" s="1"/>
  <c r="JU36" i="5" s="1"/>
  <c r="KD36" i="5" s="1"/>
  <c r="KM36" i="5" s="1"/>
  <c r="KV36" i="5" s="1"/>
  <c r="LE36" i="5" s="1"/>
  <c r="LN36" i="5" s="1"/>
  <c r="LW36" i="5" s="1"/>
  <c r="MF36" i="5" s="1"/>
  <c r="MO36" i="5" s="1"/>
  <c r="MX36" i="5" s="1"/>
  <c r="NG36" i="5" s="1"/>
  <c r="NP36" i="5" s="1"/>
  <c r="NY36" i="5" s="1"/>
  <c r="OH36" i="5" s="1"/>
  <c r="OQ36" i="5" s="1"/>
  <c r="OZ36" i="5" s="1"/>
  <c r="F401" i="1"/>
  <c r="G401" i="1" s="1"/>
  <c r="G80" i="1"/>
  <c r="K6" i="5"/>
  <c r="T6" i="5" s="1"/>
  <c r="AC6" i="5" s="1"/>
  <c r="AL6" i="5" s="1"/>
  <c r="AU6" i="5" s="1"/>
  <c r="BD6" i="5" s="1"/>
  <c r="BM6" i="5" s="1"/>
  <c r="BV6" i="5" s="1"/>
  <c r="CE6" i="5" s="1"/>
  <c r="CN6" i="5" s="1"/>
  <c r="CW6" i="5" s="1"/>
  <c r="DF6" i="5" s="1"/>
  <c r="DO6" i="5" s="1"/>
  <c r="DX6" i="5" s="1"/>
  <c r="EG6" i="5" s="1"/>
  <c r="EP6" i="5" s="1"/>
  <c r="EY6" i="5" s="1"/>
  <c r="FH6" i="5" s="1"/>
  <c r="FQ6" i="5" s="1"/>
  <c r="FZ6" i="5" s="1"/>
  <c r="GI6" i="5" s="1"/>
  <c r="GR6" i="5" s="1"/>
  <c r="HA6" i="5" s="1"/>
  <c r="HJ6" i="5" s="1"/>
  <c r="HS6" i="5" s="1"/>
  <c r="IB6" i="5" s="1"/>
  <c r="IK6" i="5" s="1"/>
  <c r="IT6" i="5" s="1"/>
  <c r="JC6" i="5" s="1"/>
  <c r="JL6" i="5" s="1"/>
  <c r="JU6" i="5" s="1"/>
  <c r="KD6" i="5" s="1"/>
  <c r="KM6" i="5" s="1"/>
  <c r="KV6" i="5" s="1"/>
  <c r="LE6" i="5" s="1"/>
  <c r="LN6" i="5" s="1"/>
  <c r="LW6" i="5" s="1"/>
  <c r="MF6" i="5" s="1"/>
  <c r="MO6" i="5" s="1"/>
  <c r="MX6" i="5" s="1"/>
  <c r="NG6" i="5" s="1"/>
  <c r="NP6" i="5" s="1"/>
  <c r="NY6" i="5" s="1"/>
  <c r="OH6" i="5" s="1"/>
  <c r="OQ6" i="5" s="1"/>
  <c r="OZ6" i="5" s="1"/>
  <c r="D37" i="1"/>
  <c r="DL633" i="5"/>
  <c r="AI109" i="5"/>
  <c r="NV738" i="5"/>
  <c r="CT738" i="5"/>
  <c r="KJ738" i="5"/>
  <c r="KJ723" i="5"/>
  <c r="BO88" i="6" s="1"/>
  <c r="GX723" i="5"/>
  <c r="AU88" i="6" s="1"/>
  <c r="LB693" i="5"/>
  <c r="KA663" i="5"/>
  <c r="BM83" i="6" s="1"/>
  <c r="EM663" i="5"/>
  <c r="KJ603" i="5"/>
  <c r="EV603" i="5"/>
  <c r="MU603" i="5"/>
  <c r="CC75" i="6" s="1"/>
  <c r="BS603" i="5"/>
  <c r="OW498" i="5"/>
  <c r="IZ94" i="5"/>
  <c r="AR498" i="5"/>
  <c r="K62" i="6" s="1"/>
  <c r="NV708" i="5"/>
  <c r="IH708" i="5"/>
  <c r="BC86" i="6" s="1"/>
  <c r="FN708" i="5"/>
  <c r="CT708" i="5"/>
  <c r="KJ708" i="5"/>
  <c r="HP708" i="5"/>
  <c r="AY86" i="6" s="1"/>
  <c r="LT693" i="5"/>
  <c r="CB648" i="5"/>
  <c r="KJ648" i="5"/>
  <c r="PF618" i="5"/>
  <c r="ED618" i="5"/>
  <c r="OE618" i="5"/>
  <c r="LK618" i="5"/>
  <c r="FW618" i="5"/>
  <c r="DC618" i="5"/>
  <c r="DL558" i="5"/>
  <c r="OW513" i="5"/>
  <c r="CO65" i="6" s="1"/>
  <c r="MC513" i="5"/>
  <c r="BY65" i="6" s="1"/>
  <c r="JI513" i="5"/>
  <c r="BI65" i="6" s="1"/>
  <c r="GO513" i="5"/>
  <c r="AS65" i="6" s="1"/>
  <c r="DU513" i="5"/>
  <c r="AC65" i="6" s="1"/>
  <c r="ON513" i="5"/>
  <c r="CM65" i="6" s="1"/>
  <c r="LT513" i="5"/>
  <c r="BW65" i="6" s="1"/>
  <c r="IZ513" i="5"/>
  <c r="BG65" i="6" s="1"/>
  <c r="GF513" i="5"/>
  <c r="AQ65" i="6" s="1"/>
  <c r="DL513" i="5"/>
  <c r="AA65" i="6" s="1"/>
  <c r="Z663" i="5"/>
  <c r="AR408" i="5"/>
  <c r="ND753" i="5"/>
  <c r="CB753" i="5"/>
  <c r="PF753" i="5"/>
  <c r="ML753" i="5"/>
  <c r="BJ753" i="5"/>
  <c r="IZ693" i="5"/>
  <c r="BG85" i="6" s="1"/>
  <c r="LK648" i="5"/>
  <c r="NM633" i="5"/>
  <c r="CG80" i="6" s="1"/>
  <c r="CK633" i="5"/>
  <c r="MC498" i="5"/>
  <c r="BY62" i="6" s="1"/>
  <c r="JI498" i="5"/>
  <c r="BI62" i="6" s="1"/>
  <c r="ON633" i="5"/>
  <c r="CM80" i="6" s="1"/>
  <c r="Q109" i="5"/>
  <c r="E14" i="6" s="1"/>
  <c r="Q423" i="5"/>
  <c r="E54" i="6" s="1"/>
  <c r="Z753" i="5"/>
  <c r="Z513" i="5"/>
  <c r="G65" i="6" s="1"/>
  <c r="AR273" i="5"/>
  <c r="K36" i="6" s="1"/>
  <c r="BA348" i="5"/>
  <c r="BA288" i="5"/>
  <c r="M39" i="6" s="1"/>
  <c r="BA184" i="5"/>
  <c r="M25" i="6" s="1"/>
  <c r="KJ753" i="5"/>
  <c r="HP753" i="5"/>
  <c r="ED753" i="5"/>
  <c r="ND723" i="5"/>
  <c r="CE88" i="6" s="1"/>
  <c r="EV723" i="5"/>
  <c r="AI88" i="6" s="1"/>
  <c r="CB723" i="5"/>
  <c r="S88" i="6" s="1"/>
  <c r="LB708" i="5"/>
  <c r="EV708" i="5"/>
  <c r="MU708" i="5"/>
  <c r="CC86" i="6" s="1"/>
  <c r="KA708" i="5"/>
  <c r="BM86" i="6" s="1"/>
  <c r="HG708" i="5"/>
  <c r="AW86" i="6" s="1"/>
  <c r="EM708" i="5"/>
  <c r="BS708" i="5"/>
  <c r="HP648" i="5"/>
  <c r="AY81" i="6" s="1"/>
  <c r="H588" i="5"/>
  <c r="H633" i="5"/>
  <c r="Z318" i="5"/>
  <c r="G41" i="6" s="1"/>
  <c r="Z363" i="5"/>
  <c r="Z408" i="5"/>
  <c r="AI738" i="5"/>
  <c r="AR79" i="5"/>
  <c r="BA468" i="5"/>
  <c r="M59" i="6" s="1"/>
  <c r="BA423" i="5"/>
  <c r="M54" i="6" s="1"/>
  <c r="BA378" i="5"/>
  <c r="M48" i="6" s="1"/>
  <c r="BS663" i="5"/>
  <c r="H408" i="5"/>
  <c r="Z94" i="5"/>
  <c r="Z258" i="5"/>
  <c r="G34" i="6" s="1"/>
  <c r="AI199" i="5"/>
  <c r="I27" i="6" s="1"/>
  <c r="AI633" i="5"/>
  <c r="AI678" i="5"/>
  <c r="AI723" i="5"/>
  <c r="I88" i="6" s="1"/>
  <c r="BA633" i="5"/>
  <c r="BA618" i="5"/>
  <c r="BA558" i="5"/>
  <c r="BA498" i="5"/>
  <c r="M62" i="6" s="1"/>
  <c r="BA49" i="5"/>
  <c r="M10" i="6" s="1"/>
  <c r="EV753" i="5"/>
  <c r="JR753" i="5"/>
  <c r="NV678" i="5"/>
  <c r="CI84" i="6" s="1"/>
  <c r="PF678" i="5"/>
  <c r="FN588" i="5"/>
  <c r="CT588" i="5"/>
  <c r="BJ543" i="5"/>
  <c r="GO498" i="5"/>
  <c r="AS62" i="6" s="1"/>
  <c r="DU498" i="5"/>
  <c r="AC62" i="6" s="1"/>
  <c r="GO453" i="5"/>
  <c r="AS58" i="6" s="1"/>
  <c r="H273" i="5"/>
  <c r="H303" i="5"/>
  <c r="H318" i="5"/>
  <c r="H363" i="5"/>
  <c r="H378" i="5"/>
  <c r="H498" i="5"/>
  <c r="Q453" i="5"/>
  <c r="E58" i="6" s="1"/>
  <c r="Q723" i="5"/>
  <c r="E88" i="6" s="1"/>
  <c r="Q738" i="5"/>
  <c r="E91" i="6" s="1"/>
  <c r="Z49" i="5"/>
  <c r="G10" i="6" s="1"/>
  <c r="Z64" i="5"/>
  <c r="AI468" i="5"/>
  <c r="I59" i="6" s="1"/>
  <c r="AI483" i="5"/>
  <c r="AI513" i="5"/>
  <c r="I65" i="6" s="1"/>
  <c r="AI588" i="5"/>
  <c r="AI603" i="5"/>
  <c r="AR513" i="5"/>
  <c r="K65" i="6" s="1"/>
  <c r="IH738" i="5"/>
  <c r="BC91" i="6" s="1"/>
  <c r="FN738" i="5"/>
  <c r="ND738" i="5"/>
  <c r="CE91" i="6" s="1"/>
  <c r="HP738" i="5"/>
  <c r="AY91" i="6" s="1"/>
  <c r="EV738" i="5"/>
  <c r="CB738" i="5"/>
  <c r="PF723" i="5"/>
  <c r="CQ88" i="6" s="1"/>
  <c r="ML723" i="5"/>
  <c r="CA88" i="6" s="1"/>
  <c r="JR723" i="5"/>
  <c r="BK88" i="6" s="1"/>
  <c r="ED723" i="5"/>
  <c r="AE88" i="6" s="1"/>
  <c r="BJ723" i="5"/>
  <c r="O88" i="6" s="1"/>
  <c r="KS678" i="5"/>
  <c r="JR64" i="5"/>
  <c r="LT453" i="5"/>
  <c r="BW58" i="6" s="1"/>
  <c r="GF453" i="5"/>
  <c r="AQ58" i="6" s="1"/>
  <c r="DU393" i="5"/>
  <c r="ON393" i="5"/>
  <c r="CM50" i="6" s="1"/>
  <c r="LK393" i="5"/>
  <c r="CK199" i="5"/>
  <c r="U27" i="6" s="1"/>
  <c r="FN423" i="5"/>
  <c r="HP393" i="5"/>
  <c r="AY50" i="6" s="1"/>
  <c r="KA393" i="5"/>
  <c r="BM50" i="6" s="1"/>
  <c r="GF393" i="5"/>
  <c r="AQ50" i="6" s="1"/>
  <c r="FW393" i="5"/>
  <c r="FE199" i="5"/>
  <c r="AK27" i="6" s="1"/>
  <c r="KA438" i="5"/>
  <c r="BM56" i="6" s="1"/>
  <c r="KA423" i="5"/>
  <c r="BM54" i="6" s="1"/>
  <c r="HG423" i="5"/>
  <c r="AW54" i="6" s="1"/>
  <c r="HY318" i="5"/>
  <c r="BA41" i="6" s="1"/>
  <c r="ML318" i="5"/>
  <c r="CA41" i="6" s="1"/>
  <c r="GX318" i="5"/>
  <c r="AU41" i="6" s="1"/>
  <c r="BJ318" i="5"/>
  <c r="O41" i="6" s="1"/>
  <c r="ND438" i="5"/>
  <c r="CE56" i="6" s="1"/>
  <c r="HP438" i="5"/>
  <c r="AY56" i="6" s="1"/>
  <c r="EV438" i="5"/>
  <c r="AI56" i="6" s="1"/>
  <c r="CB438" i="5"/>
  <c r="S56" i="6" s="1"/>
  <c r="MU438" i="5"/>
  <c r="CC56" i="6" s="1"/>
  <c r="HG438" i="5"/>
  <c r="AW56" i="6" s="1"/>
  <c r="EM438" i="5"/>
  <c r="AG56" i="6" s="1"/>
  <c r="BS438" i="5"/>
  <c r="Q56" i="6" s="1"/>
  <c r="OE408" i="5"/>
  <c r="CK51" i="6" s="1"/>
  <c r="LK408" i="5"/>
  <c r="IQ408" i="5"/>
  <c r="BE51" i="6" s="1"/>
  <c r="FW408" i="5"/>
  <c r="DC408" i="5"/>
  <c r="IH378" i="5"/>
  <c r="BC48" i="6" s="1"/>
  <c r="GO378" i="5"/>
  <c r="AS48" i="6" s="1"/>
  <c r="OE378" i="5"/>
  <c r="CK48" i="6" s="1"/>
  <c r="FW378" i="5"/>
  <c r="AO48" i="6" s="1"/>
  <c r="DC378" i="5"/>
  <c r="Y48" i="6" s="1"/>
  <c r="ND303" i="5"/>
  <c r="CE40" i="6" s="1"/>
  <c r="KJ303" i="5"/>
  <c r="BO40" i="6" s="1"/>
  <c r="EM303" i="5"/>
  <c r="AG40" i="6" s="1"/>
  <c r="BS303" i="5"/>
  <c r="Q40" i="6" s="1"/>
  <c r="MC303" i="5"/>
  <c r="BY40" i="6" s="1"/>
  <c r="JI303" i="5"/>
  <c r="BI40" i="6" s="1"/>
  <c r="GO303" i="5"/>
  <c r="AS40" i="6" s="1"/>
  <c r="DU303" i="5"/>
  <c r="AC40" i="6" s="1"/>
  <c r="BS214" i="5"/>
  <c r="Q28" i="6" s="1"/>
  <c r="MU49" i="5"/>
  <c r="CC10" i="6" s="1"/>
  <c r="OW453" i="5"/>
  <c r="DU453" i="5"/>
  <c r="AC58" i="6" s="1"/>
  <c r="LT408" i="5"/>
  <c r="IZ408" i="5"/>
  <c r="BG51" i="6" s="1"/>
  <c r="HP363" i="5"/>
  <c r="EV363" i="5"/>
  <c r="OW303" i="5"/>
  <c r="NM288" i="5"/>
  <c r="CG39" i="6" s="1"/>
  <c r="KS288" i="5"/>
  <c r="BQ39" i="6" s="1"/>
  <c r="HY288" i="5"/>
  <c r="BA39" i="6" s="1"/>
  <c r="FE288" i="5"/>
  <c r="AK39" i="6" s="1"/>
  <c r="CK288" i="5"/>
  <c r="U39" i="6" s="1"/>
  <c r="OE184" i="5"/>
  <c r="CK25" i="6" s="1"/>
  <c r="IQ184" i="5"/>
  <c r="BE25" i="6" s="1"/>
  <c r="FW184" i="5"/>
  <c r="AO25" i="6" s="1"/>
  <c r="FE49" i="5"/>
  <c r="AK10" i="6" s="1"/>
  <c r="ON498" i="5"/>
  <c r="CM62" i="6" s="1"/>
  <c r="LT498" i="5"/>
  <c r="BW62" i="6" s="1"/>
  <c r="ND483" i="5"/>
  <c r="KJ483" i="5"/>
  <c r="HP483" i="5"/>
  <c r="AY60" i="6" s="1"/>
  <c r="CB483" i="5"/>
  <c r="MU483" i="5"/>
  <c r="CC60" i="6" s="1"/>
  <c r="HG483" i="5"/>
  <c r="AW60" i="6" s="1"/>
  <c r="BS483" i="5"/>
  <c r="MC453" i="5"/>
  <c r="BY58" i="6" s="1"/>
  <c r="JI453" i="5"/>
  <c r="ON453" i="5"/>
  <c r="IZ453" i="5"/>
  <c r="DL453" i="5"/>
  <c r="AA58" i="6" s="1"/>
  <c r="NV423" i="5"/>
  <c r="CI54" i="6" s="1"/>
  <c r="CT423" i="5"/>
  <c r="W54" i="6" s="1"/>
  <c r="MU423" i="5"/>
  <c r="CC54" i="6" s="1"/>
  <c r="BS423" i="5"/>
  <c r="Q54" i="6" s="1"/>
  <c r="OE423" i="5"/>
  <c r="CK54" i="6" s="1"/>
  <c r="LK423" i="5"/>
  <c r="IQ423" i="5"/>
  <c r="BE54" i="6" s="1"/>
  <c r="FW423" i="5"/>
  <c r="AO54" i="6" s="1"/>
  <c r="DC423" i="5"/>
  <c r="Y54" i="6" s="1"/>
  <c r="OE363" i="5"/>
  <c r="LK363" i="5"/>
  <c r="IQ363" i="5"/>
  <c r="FW363" i="5"/>
  <c r="DC363" i="5"/>
  <c r="KJ363" i="5"/>
  <c r="PF348" i="5"/>
  <c r="ML348" i="5"/>
  <c r="JR348" i="5"/>
  <c r="HG273" i="5"/>
  <c r="AW36" i="6" s="1"/>
  <c r="EM273" i="5"/>
  <c r="AG36" i="6" s="1"/>
  <c r="NV258" i="5"/>
  <c r="CI34" i="6" s="1"/>
  <c r="ML64" i="5"/>
  <c r="BJ64" i="5"/>
  <c r="PF64" i="5"/>
  <c r="GX64" i="5"/>
  <c r="AU11" i="6" s="1"/>
  <c r="ED64" i="5"/>
  <c r="IZ34" i="5"/>
  <c r="GF34" i="5"/>
  <c r="AQ9" i="6" s="1"/>
  <c r="JI124" i="5"/>
  <c r="BI17" i="6" s="1"/>
  <c r="H169" i="5"/>
  <c r="LK34" i="5"/>
  <c r="OE19" i="5"/>
  <c r="CK7" i="6" s="1"/>
  <c r="MU19" i="5"/>
  <c r="CC7" i="6" s="1"/>
  <c r="LK19" i="5"/>
  <c r="BU7" i="6" s="1"/>
  <c r="FW19" i="5"/>
  <c r="AO7" i="6" s="1"/>
  <c r="EM19" i="5"/>
  <c r="AG7" i="6" s="1"/>
  <c r="CT139" i="5"/>
  <c r="Z139" i="5"/>
  <c r="HY199" i="5"/>
  <c r="BA27" i="6" s="1"/>
  <c r="CB109" i="5"/>
  <c r="NM64" i="5"/>
  <c r="HY64" i="5"/>
  <c r="BA11" i="6" s="1"/>
  <c r="CK64" i="5"/>
  <c r="KA49" i="5"/>
  <c r="HG49" i="5"/>
  <c r="AW10" i="6" s="1"/>
  <c r="NM49" i="5"/>
  <c r="CG10" i="6" s="1"/>
  <c r="KS49" i="5"/>
  <c r="HY49" i="5"/>
  <c r="BA10" i="6" s="1"/>
  <c r="CK49" i="5"/>
  <c r="U10" i="6" s="1"/>
  <c r="PF169" i="5"/>
  <c r="CQ24" i="6" s="1"/>
  <c r="NV169" i="5"/>
  <c r="CI24" i="6" s="1"/>
  <c r="NM169" i="5"/>
  <c r="CG24" i="6" s="1"/>
  <c r="ND169" i="5"/>
  <c r="CE24" i="6" s="1"/>
  <c r="ML169" i="5"/>
  <c r="CA24" i="6" s="1"/>
  <c r="KJ169" i="5"/>
  <c r="BO24" i="6" s="1"/>
  <c r="FN169" i="5"/>
  <c r="AM24" i="6" s="1"/>
  <c r="ED169" i="5"/>
  <c r="AE24" i="6" s="1"/>
  <c r="PF258" i="5"/>
  <c r="CQ34" i="6" s="1"/>
  <c r="ML258" i="5"/>
  <c r="JR258" i="5"/>
  <c r="BK34" i="6" s="1"/>
  <c r="GX258" i="5"/>
  <c r="AU34" i="6" s="1"/>
  <c r="ED258" i="5"/>
  <c r="AE34" i="6" s="1"/>
  <c r="BJ258" i="5"/>
  <c r="O34" i="6" s="1"/>
  <c r="PF184" i="5"/>
  <c r="CQ25" i="6" s="1"/>
  <c r="ML184" i="5"/>
  <c r="CA25" i="6" s="1"/>
  <c r="JR184" i="5"/>
  <c r="BK25" i="6" s="1"/>
  <c r="GX184" i="5"/>
  <c r="AU25" i="6" s="1"/>
  <c r="ED184" i="5"/>
  <c r="AE25" i="6" s="1"/>
  <c r="BJ184" i="5"/>
  <c r="ND109" i="5"/>
  <c r="KJ109" i="5"/>
  <c r="ND79" i="5"/>
  <c r="CE12" i="6" s="1"/>
  <c r="KJ79" i="5"/>
  <c r="HP79" i="5"/>
  <c r="AY12" i="6" s="1"/>
  <c r="EV79" i="5"/>
  <c r="CB79" i="5"/>
  <c r="NM79" i="5"/>
  <c r="KS79" i="5"/>
  <c r="HY79" i="5"/>
  <c r="BA12" i="6" s="1"/>
  <c r="FE79" i="5"/>
  <c r="CK79" i="5"/>
  <c r="NV79" i="5"/>
  <c r="CI12" i="6" s="1"/>
  <c r="LB79" i="5"/>
  <c r="IH79" i="5"/>
  <c r="BC12" i="6" s="1"/>
  <c r="FN79" i="5"/>
  <c r="CT79" i="5"/>
  <c r="MC79" i="5"/>
  <c r="JI79" i="5"/>
  <c r="BI12" i="6" s="1"/>
  <c r="GO79" i="5"/>
  <c r="MC124" i="5"/>
  <c r="BY17" i="6" s="1"/>
  <c r="HG124" i="5"/>
  <c r="AW17" i="6" s="1"/>
  <c r="DU124" i="5"/>
  <c r="AC17" i="6" s="1"/>
  <c r="HG154" i="5"/>
  <c r="AW21" i="6" s="1"/>
  <c r="NM94" i="5"/>
  <c r="HY94" i="5"/>
  <c r="CK94" i="5"/>
  <c r="FW139" i="5"/>
  <c r="CK154" i="5"/>
  <c r="U21" i="6" s="1"/>
  <c r="ED154" i="5"/>
  <c r="AE21" i="6" s="1"/>
  <c r="LT94" i="5"/>
  <c r="ON94" i="5"/>
  <c r="GF94" i="5"/>
  <c r="DL94" i="5"/>
  <c r="BJ154" i="5"/>
  <c r="O21" i="6" s="1"/>
  <c r="KS94" i="5"/>
  <c r="FE94" i="5"/>
  <c r="DU79" i="5"/>
  <c r="FE64" i="5"/>
  <c r="GX19" i="5"/>
  <c r="AU7" i="6" s="1"/>
  <c r="EM124" i="5"/>
  <c r="AG17" i="6" s="1"/>
  <c r="Z169" i="5"/>
  <c r="G24" i="6" s="1"/>
  <c r="Q258" i="5"/>
  <c r="E34" i="6" s="1"/>
  <c r="H333" i="5"/>
  <c r="Q468" i="5"/>
  <c r="E59" i="6" s="1"/>
  <c r="Q498" i="5"/>
  <c r="E62" i="6" s="1"/>
  <c r="Q558" i="5"/>
  <c r="E70" i="6" s="1"/>
  <c r="Q618" i="5"/>
  <c r="E77" i="6" s="1"/>
  <c r="Q753" i="5"/>
  <c r="E92" i="6" s="1"/>
  <c r="Z633" i="5"/>
  <c r="AI214" i="5"/>
  <c r="I28" i="6" s="1"/>
  <c r="AI288" i="5"/>
  <c r="I39" i="6" s="1"/>
  <c r="AI348" i="5"/>
  <c r="AI378" i="5"/>
  <c r="I48" i="6" s="1"/>
  <c r="AI423" i="5"/>
  <c r="I54" i="6" s="1"/>
  <c r="AR543" i="5"/>
  <c r="AR603" i="5"/>
  <c r="AR648" i="5"/>
  <c r="AR693" i="5"/>
  <c r="BA738" i="5"/>
  <c r="BA723" i="5"/>
  <c r="M88" i="6" s="1"/>
  <c r="BA678" i="5"/>
  <c r="BA588" i="5"/>
  <c r="OW753" i="5"/>
  <c r="MC753" i="5"/>
  <c r="JI753" i="5"/>
  <c r="GO753" i="5"/>
  <c r="AS92" i="6" s="1"/>
  <c r="DU753" i="5"/>
  <c r="NM708" i="5"/>
  <c r="CG86" i="6" s="1"/>
  <c r="KS708" i="5"/>
  <c r="HY708" i="5"/>
  <c r="BA86" i="6" s="1"/>
  <c r="FE708" i="5"/>
  <c r="CK708" i="5"/>
  <c r="NV693" i="5"/>
  <c r="IH693" i="5"/>
  <c r="BC85" i="6" s="1"/>
  <c r="FN693" i="5"/>
  <c r="CT693" i="5"/>
  <c r="PF693" i="5"/>
  <c r="ML693" i="5"/>
  <c r="JR693" i="5"/>
  <c r="BK85" i="6" s="1"/>
  <c r="GX693" i="5"/>
  <c r="ED693" i="5"/>
  <c r="BJ693" i="5"/>
  <c r="OE648" i="5"/>
  <c r="CK81" i="6" s="1"/>
  <c r="KS633" i="5"/>
  <c r="HY633" i="5"/>
  <c r="BA80" i="6" s="1"/>
  <c r="FE633" i="5"/>
  <c r="ML543" i="5"/>
  <c r="JR543" i="5"/>
  <c r="GX543" i="5"/>
  <c r="ED543" i="5"/>
  <c r="H124" i="5"/>
  <c r="H348" i="5"/>
  <c r="H723" i="5"/>
  <c r="H34" i="5"/>
  <c r="H79" i="5"/>
  <c r="H109" i="5"/>
  <c r="H154" i="5"/>
  <c r="H184" i="5"/>
  <c r="H243" i="5"/>
  <c r="H288" i="5"/>
  <c r="H453" i="5"/>
  <c r="Q79" i="5"/>
  <c r="E12" i="6" s="1"/>
  <c r="Q603" i="5"/>
  <c r="E75" i="6" s="1"/>
  <c r="Q633" i="5"/>
  <c r="E80" i="6" s="1"/>
  <c r="Q648" i="5"/>
  <c r="E81" i="6" s="1"/>
  <c r="Q693" i="5"/>
  <c r="E85" i="6" s="1"/>
  <c r="Z199" i="5"/>
  <c r="G27" i="6" s="1"/>
  <c r="AI258" i="5"/>
  <c r="I34" i="6" s="1"/>
  <c r="AI273" i="5"/>
  <c r="I36" i="6" s="1"/>
  <c r="AI363" i="5"/>
  <c r="AI393" i="5"/>
  <c r="AI408" i="5"/>
  <c r="AI453" i="5"/>
  <c r="I58" i="6" s="1"/>
  <c r="AI498" i="5"/>
  <c r="I62" i="6" s="1"/>
  <c r="AI543" i="5"/>
  <c r="AI648" i="5"/>
  <c r="AR378" i="5"/>
  <c r="K48" i="6" s="1"/>
  <c r="AR678" i="5"/>
  <c r="AR723" i="5"/>
  <c r="K88" i="6" s="1"/>
  <c r="AR738" i="5"/>
  <c r="BA693" i="5"/>
  <c r="BA648" i="5"/>
  <c r="BA603" i="5"/>
  <c r="BA543" i="5"/>
  <c r="BA453" i="5"/>
  <c r="M58" i="6" s="1"/>
  <c r="MU738" i="5"/>
  <c r="CC91" i="6" s="1"/>
  <c r="KA738" i="5"/>
  <c r="BM91" i="6" s="1"/>
  <c r="HG738" i="5"/>
  <c r="AW91" i="6" s="1"/>
  <c r="EM738" i="5"/>
  <c r="BS738" i="5"/>
  <c r="OW723" i="5"/>
  <c r="CO88" i="6" s="1"/>
  <c r="MC723" i="5"/>
  <c r="BY88" i="6" s="1"/>
  <c r="JI723" i="5"/>
  <c r="BI88" i="6" s="1"/>
  <c r="GO723" i="5"/>
  <c r="AS88" i="6" s="1"/>
  <c r="DU723" i="5"/>
  <c r="AC88" i="6" s="1"/>
  <c r="ND693" i="5"/>
  <c r="CE85" i="6" s="1"/>
  <c r="KJ693" i="5"/>
  <c r="HP693" i="5"/>
  <c r="AY85" i="6" s="1"/>
  <c r="EV693" i="5"/>
  <c r="CB693" i="5"/>
  <c r="MU693" i="5"/>
  <c r="CC85" i="6" s="1"/>
  <c r="KA693" i="5"/>
  <c r="BM85" i="6" s="1"/>
  <c r="HG693" i="5"/>
  <c r="AW85" i="6" s="1"/>
  <c r="EM693" i="5"/>
  <c r="BS693" i="5"/>
  <c r="OW693" i="5"/>
  <c r="MC693" i="5"/>
  <c r="JI693" i="5"/>
  <c r="BI85" i="6" s="1"/>
  <c r="GO693" i="5"/>
  <c r="DU693" i="5"/>
  <c r="ON693" i="5"/>
  <c r="CM85" i="6" s="1"/>
  <c r="GF693" i="5"/>
  <c r="DL693" i="5"/>
  <c r="HY678" i="5"/>
  <c r="BA84" i="6" s="1"/>
  <c r="FE678" i="5"/>
  <c r="IQ618" i="5"/>
  <c r="HG603" i="5"/>
  <c r="AW75" i="6" s="1"/>
  <c r="PF543" i="5"/>
  <c r="JR678" i="5"/>
  <c r="BK84" i="6" s="1"/>
  <c r="IQ648" i="5"/>
  <c r="BE81" i="6" s="1"/>
  <c r="DC648" i="5"/>
  <c r="FE648" i="5"/>
  <c r="BJ678" i="5"/>
  <c r="Z79" i="5"/>
  <c r="Z393" i="5"/>
  <c r="AI618" i="5"/>
  <c r="AI663" i="5"/>
  <c r="AI708" i="5"/>
  <c r="AR34" i="5"/>
  <c r="AR184" i="5"/>
  <c r="K25" i="6" s="1"/>
  <c r="AR633" i="5"/>
  <c r="BA753" i="5"/>
  <c r="BA483" i="5"/>
  <c r="BA438" i="5"/>
  <c r="M56" i="6" s="1"/>
  <c r="BA393" i="5"/>
  <c r="BA303" i="5"/>
  <c r="M40" i="6" s="1"/>
  <c r="BA258" i="5"/>
  <c r="M34" i="6" s="1"/>
  <c r="BA199" i="5"/>
  <c r="M27" i="6" s="1"/>
  <c r="BA94" i="5"/>
  <c r="NV753" i="5"/>
  <c r="CI92" i="6" s="1"/>
  <c r="LB753" i="5"/>
  <c r="IH753" i="5"/>
  <c r="FN753" i="5"/>
  <c r="CT753" i="5"/>
  <c r="FW678" i="5"/>
  <c r="LB588" i="5"/>
  <c r="FW648" i="5"/>
  <c r="KS648" i="5"/>
  <c r="CK648" i="5"/>
  <c r="H393" i="5"/>
  <c r="AI318" i="5"/>
  <c r="I41" i="6" s="1"/>
  <c r="H64" i="5"/>
  <c r="H214" i="5"/>
  <c r="H543" i="5"/>
  <c r="H558" i="5"/>
  <c r="H618" i="5"/>
  <c r="H663" i="5"/>
  <c r="Q64" i="5"/>
  <c r="E11" i="6" s="1"/>
  <c r="Q678" i="5"/>
  <c r="E84" i="6" s="1"/>
  <c r="Z288" i="5"/>
  <c r="G39" i="6" s="1"/>
  <c r="Z423" i="5"/>
  <c r="G54" i="6" s="1"/>
  <c r="Z453" i="5"/>
  <c r="G58" i="6" s="1"/>
  <c r="Z468" i="5"/>
  <c r="G59" i="6" s="1"/>
  <c r="Z558" i="5"/>
  <c r="Z618" i="5"/>
  <c r="AI303" i="5"/>
  <c r="I40" i="6" s="1"/>
  <c r="AI438" i="5"/>
  <c r="I56" i="6" s="1"/>
  <c r="AI753" i="5"/>
  <c r="AR64" i="5"/>
  <c r="AR109" i="5"/>
  <c r="AR214" i="5"/>
  <c r="K28" i="6" s="1"/>
  <c r="AR348" i="5"/>
  <c r="BA663" i="5"/>
  <c r="BA363" i="5"/>
  <c r="BA318" i="5"/>
  <c r="M41" i="6" s="1"/>
  <c r="BA214" i="5"/>
  <c r="M28" i="6" s="1"/>
  <c r="BA109" i="5"/>
  <c r="BA64" i="5"/>
  <c r="MU753" i="5"/>
  <c r="KA753" i="5"/>
  <c r="HG753" i="5"/>
  <c r="EM753" i="5"/>
  <c r="BS753" i="5"/>
  <c r="ON753" i="5"/>
  <c r="LT753" i="5"/>
  <c r="IZ753" i="5"/>
  <c r="GF753" i="5"/>
  <c r="AQ92" i="6" s="1"/>
  <c r="DL753" i="5"/>
  <c r="OE753" i="5"/>
  <c r="LK753" i="5"/>
  <c r="IQ753" i="5"/>
  <c r="FW753" i="5"/>
  <c r="DC753" i="5"/>
  <c r="NM753" i="5"/>
  <c r="KS753" i="5"/>
  <c r="HY753" i="5"/>
  <c r="FE753" i="5"/>
  <c r="CK753" i="5"/>
  <c r="ON738" i="5"/>
  <c r="CM91" i="6" s="1"/>
  <c r="LT738" i="5"/>
  <c r="IZ738" i="5"/>
  <c r="BG91" i="6" s="1"/>
  <c r="GF738" i="5"/>
  <c r="DL738" i="5"/>
  <c r="NV723" i="5"/>
  <c r="CI88" i="6" s="1"/>
  <c r="LB723" i="5"/>
  <c r="BS88" i="6" s="1"/>
  <c r="IH723" i="5"/>
  <c r="BC88" i="6" s="1"/>
  <c r="FN723" i="5"/>
  <c r="AM88" i="6" s="1"/>
  <c r="CT723" i="5"/>
  <c r="W88" i="6" s="1"/>
  <c r="KJ663" i="5"/>
  <c r="HP663" i="5"/>
  <c r="AY83" i="6" s="1"/>
  <c r="CB663" i="5"/>
  <c r="GF558" i="5"/>
  <c r="NM648" i="5"/>
  <c r="CG81" i="6" s="1"/>
  <c r="HY648" i="5"/>
  <c r="BA81" i="6" s="1"/>
  <c r="H423" i="5"/>
  <c r="H513" i="5"/>
  <c r="H708" i="5"/>
  <c r="Z303" i="5"/>
  <c r="G40" i="6" s="1"/>
  <c r="Z483" i="5"/>
  <c r="H648" i="5"/>
  <c r="H678" i="5"/>
  <c r="H693" i="5"/>
  <c r="H753" i="5"/>
  <c r="Q408" i="5"/>
  <c r="E51" i="6" s="1"/>
  <c r="Z34" i="5"/>
  <c r="Z273" i="5"/>
  <c r="G36" i="6" s="1"/>
  <c r="Z543" i="5"/>
  <c r="Z588" i="5"/>
  <c r="Z603" i="5"/>
  <c r="Z648" i="5"/>
  <c r="Z693" i="5"/>
  <c r="AI558" i="5"/>
  <c r="AR94" i="5"/>
  <c r="AR199" i="5"/>
  <c r="K27" i="6" s="1"/>
  <c r="AR318" i="5"/>
  <c r="K41" i="6" s="1"/>
  <c r="AR363" i="5"/>
  <c r="AR453" i="5"/>
  <c r="K58" i="6" s="1"/>
  <c r="BA513" i="5"/>
  <c r="M65" i="6" s="1"/>
  <c r="BA34" i="5"/>
  <c r="PF738" i="5"/>
  <c r="ML738" i="5"/>
  <c r="JR738" i="5"/>
  <c r="BK91" i="6" s="1"/>
  <c r="GX738" i="5"/>
  <c r="ED738" i="5"/>
  <c r="BJ738" i="5"/>
  <c r="OW738" i="5"/>
  <c r="MC738" i="5"/>
  <c r="JI738" i="5"/>
  <c r="BI91" i="6" s="1"/>
  <c r="GO738" i="5"/>
  <c r="DU738" i="5"/>
  <c r="OE738" i="5"/>
  <c r="CK91" i="6" s="1"/>
  <c r="LK738" i="5"/>
  <c r="IQ738" i="5"/>
  <c r="BE91" i="6" s="1"/>
  <c r="FW738" i="5"/>
  <c r="DC738" i="5"/>
  <c r="ON723" i="5"/>
  <c r="CM88" i="6" s="1"/>
  <c r="LT723" i="5"/>
  <c r="BW88" i="6" s="1"/>
  <c r="IZ723" i="5"/>
  <c r="BG88" i="6" s="1"/>
  <c r="GF723" i="5"/>
  <c r="AQ88" i="6" s="1"/>
  <c r="DL723" i="5"/>
  <c r="AA88" i="6" s="1"/>
  <c r="OE723" i="5"/>
  <c r="CK88" i="6" s="1"/>
  <c r="LK723" i="5"/>
  <c r="BU88" i="6" s="1"/>
  <c r="IQ723" i="5"/>
  <c r="BE88" i="6" s="1"/>
  <c r="FW723" i="5"/>
  <c r="AO88" i="6" s="1"/>
  <c r="DC723" i="5"/>
  <c r="Y88" i="6" s="1"/>
  <c r="NM723" i="5"/>
  <c r="CG88" i="6" s="1"/>
  <c r="KS723" i="5"/>
  <c r="BQ88" i="6" s="1"/>
  <c r="HY723" i="5"/>
  <c r="BA88" i="6" s="1"/>
  <c r="FE723" i="5"/>
  <c r="AK88" i="6" s="1"/>
  <c r="CK723" i="5"/>
  <c r="U88" i="6" s="1"/>
  <c r="ON708" i="5"/>
  <c r="CM86" i="6" s="1"/>
  <c r="LT708" i="5"/>
  <c r="IZ708" i="5"/>
  <c r="BG86" i="6" s="1"/>
  <c r="GF708" i="5"/>
  <c r="DL708" i="5"/>
  <c r="FW603" i="5"/>
  <c r="ND513" i="5"/>
  <c r="CE65" i="6" s="1"/>
  <c r="KJ513" i="5"/>
  <c r="BO65" i="6" s="1"/>
  <c r="HP513" i="5"/>
  <c r="AY65" i="6" s="1"/>
  <c r="EV513" i="5"/>
  <c r="AI65" i="6" s="1"/>
  <c r="CB513" i="5"/>
  <c r="S65" i="6" s="1"/>
  <c r="H483" i="5"/>
  <c r="Z109" i="5"/>
  <c r="Z348" i="5"/>
  <c r="H468" i="5"/>
  <c r="H738" i="5"/>
  <c r="Q34" i="5"/>
  <c r="E9" i="6" s="1"/>
  <c r="Q49" i="5"/>
  <c r="E10" i="6" s="1"/>
  <c r="Q94" i="5"/>
  <c r="E13" i="6" s="1"/>
  <c r="CS13" i="6" s="1"/>
  <c r="Q513" i="5"/>
  <c r="E65" i="6" s="1"/>
  <c r="Z214" i="5"/>
  <c r="G28" i="6" s="1"/>
  <c r="Z378" i="5"/>
  <c r="G48" i="6" s="1"/>
  <c r="Z678" i="5"/>
  <c r="Z708" i="5"/>
  <c r="Z723" i="5"/>
  <c r="G88" i="6" s="1"/>
  <c r="Z738" i="5"/>
  <c r="AI49" i="5"/>
  <c r="I10" i="6" s="1"/>
  <c r="AI94" i="5"/>
  <c r="AI693" i="5"/>
  <c r="AR258" i="5"/>
  <c r="K34" i="6" s="1"/>
  <c r="AR303" i="5"/>
  <c r="K40" i="6" s="1"/>
  <c r="AR393" i="5"/>
  <c r="AR438" i="5"/>
  <c r="K56" i="6" s="1"/>
  <c r="AR483" i="5"/>
  <c r="AR588" i="5"/>
  <c r="BA408" i="5"/>
  <c r="BA273" i="5"/>
  <c r="M36" i="6" s="1"/>
  <c r="PF708" i="5"/>
  <c r="ML708" i="5"/>
  <c r="JR708" i="5"/>
  <c r="BK86" i="6" s="1"/>
  <c r="GX708" i="5"/>
  <c r="ED708" i="5"/>
  <c r="ND663" i="5"/>
  <c r="CE83" i="6" s="1"/>
  <c r="PF663" i="5"/>
  <c r="ML663" i="5"/>
  <c r="JR663" i="5"/>
  <c r="BK83" i="6" s="1"/>
  <c r="GX663" i="5"/>
  <c r="AU83" i="6" s="1"/>
  <c r="ED663" i="5"/>
  <c r="BJ663" i="5"/>
  <c r="ON663" i="5"/>
  <c r="CM83" i="6" s="1"/>
  <c r="LT663" i="5"/>
  <c r="IZ663" i="5"/>
  <c r="BG83" i="6" s="1"/>
  <c r="GF663" i="5"/>
  <c r="AQ83" i="6" s="1"/>
  <c r="DL663" i="5"/>
  <c r="NV663" i="5"/>
  <c r="CI83" i="6" s="1"/>
  <c r="LB663" i="5"/>
  <c r="IH663" i="5"/>
  <c r="BC83" i="6" s="1"/>
  <c r="FN663" i="5"/>
  <c r="CT663" i="5"/>
  <c r="ML618" i="5"/>
  <c r="JR618" i="5"/>
  <c r="GX618" i="5"/>
  <c r="AU77" i="6" s="1"/>
  <c r="BJ618" i="5"/>
  <c r="LK603" i="5"/>
  <c r="NV588" i="5"/>
  <c r="IH588" i="5"/>
  <c r="BC74" i="6" s="1"/>
  <c r="ON558" i="5"/>
  <c r="CM70" i="6" s="1"/>
  <c r="LT558" i="5"/>
  <c r="IZ558" i="5"/>
  <c r="BG70" i="6" s="1"/>
  <c r="H438" i="5"/>
  <c r="Q543" i="5"/>
  <c r="E67" i="6" s="1"/>
  <c r="Z184" i="5"/>
  <c r="G25" i="6" s="1"/>
  <c r="Z438" i="5"/>
  <c r="G56" i="6" s="1"/>
  <c r="H49" i="5"/>
  <c r="H199" i="5"/>
  <c r="H603" i="5"/>
  <c r="Q348" i="5"/>
  <c r="E45" i="6" s="1"/>
  <c r="Q363" i="5"/>
  <c r="E47" i="6" s="1"/>
  <c r="Q393" i="5"/>
  <c r="E50" i="6" s="1"/>
  <c r="Q438" i="5"/>
  <c r="E56" i="6" s="1"/>
  <c r="Q483" i="5"/>
  <c r="E60" i="6" s="1"/>
  <c r="Q663" i="5"/>
  <c r="E83" i="6" s="1"/>
  <c r="Z498" i="5"/>
  <c r="G62" i="6" s="1"/>
  <c r="AI34" i="5"/>
  <c r="AI64" i="5"/>
  <c r="AI79" i="5"/>
  <c r="AI184" i="5"/>
  <c r="I25" i="6" s="1"/>
  <c r="AR49" i="5"/>
  <c r="K10" i="6" s="1"/>
  <c r="AR288" i="5"/>
  <c r="K39" i="6" s="1"/>
  <c r="AR423" i="5"/>
  <c r="AR468" i="5"/>
  <c r="K59" i="6" s="1"/>
  <c r="AR558" i="5"/>
  <c r="AR618" i="5"/>
  <c r="AR708" i="5"/>
  <c r="BA708" i="5"/>
  <c r="BA79" i="5"/>
  <c r="NM738" i="5"/>
  <c r="CG91" i="6" s="1"/>
  <c r="KS738" i="5"/>
  <c r="HY738" i="5"/>
  <c r="BA91" i="6" s="1"/>
  <c r="FE738" i="5"/>
  <c r="CK738" i="5"/>
  <c r="MU723" i="5"/>
  <c r="CC88" i="6" s="1"/>
  <c r="KA723" i="5"/>
  <c r="BM88" i="6" s="1"/>
  <c r="HG723" i="5"/>
  <c r="AW88" i="6" s="1"/>
  <c r="EM723" i="5"/>
  <c r="AG88" i="6" s="1"/>
  <c r="BS723" i="5"/>
  <c r="Q88" i="6" s="1"/>
  <c r="MU648" i="5"/>
  <c r="CC81" i="6" s="1"/>
  <c r="KA648" i="5"/>
  <c r="BM81" i="6" s="1"/>
  <c r="HG648" i="5"/>
  <c r="AW81" i="6" s="1"/>
  <c r="EM648" i="5"/>
  <c r="BS648" i="5"/>
  <c r="OW648" i="5"/>
  <c r="MC648" i="5"/>
  <c r="JI648" i="5"/>
  <c r="BI81" i="6" s="1"/>
  <c r="GO648" i="5"/>
  <c r="AS81" i="6" s="1"/>
  <c r="DU648" i="5"/>
  <c r="MU633" i="5"/>
  <c r="CC80" i="6" s="1"/>
  <c r="KA633" i="5"/>
  <c r="HG633" i="5"/>
  <c r="AW80" i="6" s="1"/>
  <c r="EM633" i="5"/>
  <c r="BS633" i="5"/>
  <c r="ND603" i="5"/>
  <c r="CE75" i="6" s="1"/>
  <c r="HP603" i="5"/>
  <c r="AY75" i="6" s="1"/>
  <c r="CB603" i="5"/>
  <c r="KA603" i="5"/>
  <c r="EM603" i="5"/>
  <c r="NM558" i="5"/>
  <c r="CG70" i="6" s="1"/>
  <c r="KS558" i="5"/>
  <c r="HY558" i="5"/>
  <c r="BA70" i="6" s="1"/>
  <c r="FE558" i="5"/>
  <c r="CK558" i="5"/>
  <c r="ND558" i="5"/>
  <c r="CE70" i="6" s="1"/>
  <c r="KJ558" i="5"/>
  <c r="HP558" i="5"/>
  <c r="AY70" i="6" s="1"/>
  <c r="EV558" i="5"/>
  <c r="CB558" i="5"/>
  <c r="OW543" i="5"/>
  <c r="MC543" i="5"/>
  <c r="JI543" i="5"/>
  <c r="BI67" i="6" s="1"/>
  <c r="GO543" i="5"/>
  <c r="DU543" i="5"/>
  <c r="ON543" i="5"/>
  <c r="CM67" i="6" s="1"/>
  <c r="LT543" i="5"/>
  <c r="IZ543" i="5"/>
  <c r="BG67" i="6" s="1"/>
  <c r="GF543" i="5"/>
  <c r="DL543" i="5"/>
  <c r="NM543" i="5"/>
  <c r="CG67" i="6" s="1"/>
  <c r="KS543" i="5"/>
  <c r="HY543" i="5"/>
  <c r="BA67" i="6" s="1"/>
  <c r="FE543" i="5"/>
  <c r="CK543" i="5"/>
  <c r="ND543" i="5"/>
  <c r="CE67" i="6" s="1"/>
  <c r="KJ543" i="5"/>
  <c r="HP543" i="5"/>
  <c r="AY67" i="6" s="1"/>
  <c r="EV543" i="5"/>
  <c r="CB543" i="5"/>
  <c r="MU543" i="5"/>
  <c r="CC67" i="6" s="1"/>
  <c r="KA543" i="5"/>
  <c r="HG543" i="5"/>
  <c r="AW67" i="6" s="1"/>
  <c r="EM543" i="5"/>
  <c r="BS543" i="5"/>
  <c r="IH468" i="5"/>
  <c r="KS468" i="5"/>
  <c r="BQ59" i="6" s="1"/>
  <c r="FE468" i="5"/>
  <c r="AK59" i="6" s="1"/>
  <c r="OW663" i="5"/>
  <c r="MC663" i="5"/>
  <c r="JI663" i="5"/>
  <c r="BI83" i="6" s="1"/>
  <c r="GO663" i="5"/>
  <c r="AS83" i="6" s="1"/>
  <c r="DU663" i="5"/>
  <c r="ND633" i="5"/>
  <c r="CE80" i="6" s="1"/>
  <c r="KJ633" i="5"/>
  <c r="HP633" i="5"/>
  <c r="AY80" i="6" s="1"/>
  <c r="EV633" i="5"/>
  <c r="CB633" i="5"/>
  <c r="PF633" i="5"/>
  <c r="ML633" i="5"/>
  <c r="JR633" i="5"/>
  <c r="BK80" i="6" s="1"/>
  <c r="GX633" i="5"/>
  <c r="AU80" i="6" s="1"/>
  <c r="ED633" i="5"/>
  <c r="BJ633" i="5"/>
  <c r="IZ498" i="5"/>
  <c r="BG62" i="6" s="1"/>
  <c r="DL498" i="5"/>
  <c r="AA62" i="6" s="1"/>
  <c r="OE693" i="5"/>
  <c r="CK85" i="6" s="1"/>
  <c r="LK693" i="5"/>
  <c r="IQ693" i="5"/>
  <c r="BE85" i="6" s="1"/>
  <c r="FW693" i="5"/>
  <c r="DC693" i="5"/>
  <c r="ON648" i="5"/>
  <c r="CM81" i="6" s="1"/>
  <c r="LT648" i="5"/>
  <c r="IZ648" i="5"/>
  <c r="BG81" i="6" s="1"/>
  <c r="GF648" i="5"/>
  <c r="AQ81" i="6" s="1"/>
  <c r="DL648" i="5"/>
  <c r="NV648" i="5"/>
  <c r="CI81" i="6" s="1"/>
  <c r="LB648" i="5"/>
  <c r="IH648" i="5"/>
  <c r="BC81" i="6" s="1"/>
  <c r="FN648" i="5"/>
  <c r="CT648" i="5"/>
  <c r="NM618" i="5"/>
  <c r="KS618" i="5"/>
  <c r="HY618" i="5"/>
  <c r="FE618" i="5"/>
  <c r="CK618" i="5"/>
  <c r="ND618" i="5"/>
  <c r="KJ618" i="5"/>
  <c r="HP618" i="5"/>
  <c r="EV618" i="5"/>
  <c r="CB618" i="5"/>
  <c r="OE558" i="5"/>
  <c r="CK70" i="6" s="1"/>
  <c r="LK558" i="5"/>
  <c r="IQ558" i="5"/>
  <c r="BE70" i="6" s="1"/>
  <c r="FW558" i="5"/>
  <c r="DC558" i="5"/>
  <c r="NV558" i="5"/>
  <c r="LB558" i="5"/>
  <c r="IH558" i="5"/>
  <c r="BC70" i="6" s="1"/>
  <c r="FN558" i="5"/>
  <c r="CT558" i="5"/>
  <c r="MU558" i="5"/>
  <c r="CC70" i="6" s="1"/>
  <c r="KA558" i="5"/>
  <c r="HG558" i="5"/>
  <c r="AW70" i="6" s="1"/>
  <c r="EM558" i="5"/>
  <c r="BS558" i="5"/>
  <c r="PF558" i="5"/>
  <c r="ML558" i="5"/>
  <c r="JR558" i="5"/>
  <c r="BM70" i="6" s="1"/>
  <c r="GX558" i="5"/>
  <c r="ED558" i="5"/>
  <c r="BJ558" i="5"/>
  <c r="OW558" i="5"/>
  <c r="MC558" i="5"/>
  <c r="JI558" i="5"/>
  <c r="BI70" i="6" s="1"/>
  <c r="GO558" i="5"/>
  <c r="DU558" i="5"/>
  <c r="MU678" i="5"/>
  <c r="CC84" i="6" s="1"/>
  <c r="BS678" i="5"/>
  <c r="OE678" i="5"/>
  <c r="CK84" i="6" s="1"/>
  <c r="LK678" i="5"/>
  <c r="IQ678" i="5"/>
  <c r="BE84" i="6" s="1"/>
  <c r="NM678" i="5"/>
  <c r="CG84" i="6" s="1"/>
  <c r="CK678" i="5"/>
  <c r="OW633" i="5"/>
  <c r="MC633" i="5"/>
  <c r="JI633" i="5"/>
  <c r="BI80" i="6" s="1"/>
  <c r="GO633" i="5"/>
  <c r="AS80" i="6" s="1"/>
  <c r="DU633" i="5"/>
  <c r="OE633" i="5"/>
  <c r="CK80" i="6" s="1"/>
  <c r="LK633" i="5"/>
  <c r="IQ633" i="5"/>
  <c r="BE80" i="6" s="1"/>
  <c r="FW633" i="5"/>
  <c r="DC633" i="5"/>
  <c r="ON618" i="5"/>
  <c r="LT618" i="5"/>
  <c r="IZ618" i="5"/>
  <c r="GF618" i="5"/>
  <c r="AQ77" i="6" s="1"/>
  <c r="DL618" i="5"/>
  <c r="NV618" i="5"/>
  <c r="CI77" i="6" s="1"/>
  <c r="LB618" i="5"/>
  <c r="IH618" i="5"/>
  <c r="FN618" i="5"/>
  <c r="CT618" i="5"/>
  <c r="MU618" i="5"/>
  <c r="KA618" i="5"/>
  <c r="HG618" i="5"/>
  <c r="EM618" i="5"/>
  <c r="BS618" i="5"/>
  <c r="EV483" i="5"/>
  <c r="KA483" i="5"/>
  <c r="NM693" i="5"/>
  <c r="CG85" i="6" s="1"/>
  <c r="KS693" i="5"/>
  <c r="HY693" i="5"/>
  <c r="BA85" i="6" s="1"/>
  <c r="FE693" i="5"/>
  <c r="CK693" i="5"/>
  <c r="OE663" i="5"/>
  <c r="CK83" i="6" s="1"/>
  <c r="LK663" i="5"/>
  <c r="IQ663" i="5"/>
  <c r="BE83" i="6" s="1"/>
  <c r="FW663" i="5"/>
  <c r="DC663" i="5"/>
  <c r="NM663" i="5"/>
  <c r="CG83" i="6" s="1"/>
  <c r="KS663" i="5"/>
  <c r="HY663" i="5"/>
  <c r="BA83" i="6" s="1"/>
  <c r="FE663" i="5"/>
  <c r="CK663" i="5"/>
  <c r="NM588" i="5"/>
  <c r="CG74" i="6" s="1"/>
  <c r="KS588" i="5"/>
  <c r="HY588" i="5"/>
  <c r="BA74" i="6" s="1"/>
  <c r="FE588" i="5"/>
  <c r="CK588" i="5"/>
  <c r="ND588" i="5"/>
  <c r="KJ588" i="5"/>
  <c r="HP588" i="5"/>
  <c r="AY74" i="6" s="1"/>
  <c r="EV588" i="5"/>
  <c r="CB588" i="5"/>
  <c r="OW588" i="5"/>
  <c r="MC588" i="5"/>
  <c r="JI588" i="5"/>
  <c r="BI74" i="6" s="1"/>
  <c r="GO588" i="5"/>
  <c r="DU588" i="5"/>
  <c r="ON588" i="5"/>
  <c r="CM74" i="6" s="1"/>
  <c r="LT588" i="5"/>
  <c r="IZ588" i="5"/>
  <c r="BG74" i="6" s="1"/>
  <c r="GF588" i="5"/>
  <c r="DL588" i="5"/>
  <c r="OE588" i="5"/>
  <c r="CK74" i="6" s="1"/>
  <c r="LK588" i="5"/>
  <c r="IQ588" i="5"/>
  <c r="BE74" i="6" s="1"/>
  <c r="FW588" i="5"/>
  <c r="DC588" i="5"/>
  <c r="OE543" i="5"/>
  <c r="CK67" i="6" s="1"/>
  <c r="LK543" i="5"/>
  <c r="IQ543" i="5"/>
  <c r="BE67" i="6" s="1"/>
  <c r="FW543" i="5"/>
  <c r="DC543" i="5"/>
  <c r="NV543" i="5"/>
  <c r="LB543" i="5"/>
  <c r="IH543" i="5"/>
  <c r="BC67" i="6" s="1"/>
  <c r="FN543" i="5"/>
  <c r="CT543" i="5"/>
  <c r="MU513" i="5"/>
  <c r="CC65" i="6" s="1"/>
  <c r="KA513" i="5"/>
  <c r="BM65" i="6" s="1"/>
  <c r="HG513" i="5"/>
  <c r="AW65" i="6" s="1"/>
  <c r="EM513" i="5"/>
  <c r="AG65" i="6" s="1"/>
  <c r="BS513" i="5"/>
  <c r="Q65" i="6" s="1"/>
  <c r="EM483" i="5"/>
  <c r="BJ708" i="5"/>
  <c r="OW708" i="5"/>
  <c r="MC708" i="5"/>
  <c r="JI708" i="5"/>
  <c r="BI86" i="6" s="1"/>
  <c r="GO708" i="5"/>
  <c r="DU708" i="5"/>
  <c r="OE708" i="5"/>
  <c r="CK86" i="6" s="1"/>
  <c r="LK708" i="5"/>
  <c r="IQ708" i="5"/>
  <c r="BE86" i="6" s="1"/>
  <c r="FW708" i="5"/>
  <c r="DC708" i="5"/>
  <c r="KA678" i="5"/>
  <c r="BM84" i="6" s="1"/>
  <c r="HG678" i="5"/>
  <c r="AW84" i="6" s="1"/>
  <c r="EM678" i="5"/>
  <c r="OW618" i="5"/>
  <c r="MC618" i="5"/>
  <c r="JI618" i="5"/>
  <c r="GO618" i="5"/>
  <c r="AS77" i="6" s="1"/>
  <c r="DU618" i="5"/>
  <c r="ML678" i="5"/>
  <c r="LB678" i="5"/>
  <c r="IH678" i="5"/>
  <c r="BC84" i="6" s="1"/>
  <c r="FN678" i="5"/>
  <c r="CT678" i="5"/>
  <c r="GX678" i="5"/>
  <c r="AU84" i="6" s="1"/>
  <c r="ED678" i="5"/>
  <c r="PF648" i="5"/>
  <c r="ML648" i="5"/>
  <c r="JR648" i="5"/>
  <c r="BK81" i="6" s="1"/>
  <c r="GX648" i="5"/>
  <c r="AU81" i="6" s="1"/>
  <c r="ED648" i="5"/>
  <c r="BJ648" i="5"/>
  <c r="PF603" i="5"/>
  <c r="ML603" i="5"/>
  <c r="JR603" i="5"/>
  <c r="BK75" i="6" s="1"/>
  <c r="GX603" i="5"/>
  <c r="ED603" i="5"/>
  <c r="BJ603" i="5"/>
  <c r="OE603" i="5"/>
  <c r="CK75" i="6" s="1"/>
  <c r="IQ603" i="5"/>
  <c r="BE75" i="6" s="1"/>
  <c r="DC603" i="5"/>
  <c r="NV468" i="5"/>
  <c r="CI59" i="6" s="1"/>
  <c r="CT468" i="5"/>
  <c r="W59" i="6" s="1"/>
  <c r="ON438" i="5"/>
  <c r="CM56" i="6" s="1"/>
  <c r="LT438" i="5"/>
  <c r="BW56" i="6" s="1"/>
  <c r="IZ438" i="5"/>
  <c r="BG56" i="6" s="1"/>
  <c r="GF438" i="5"/>
  <c r="AQ56" i="6" s="1"/>
  <c r="DL438" i="5"/>
  <c r="AA56" i="6" s="1"/>
  <c r="PF513" i="5"/>
  <c r="CQ65" i="6" s="1"/>
  <c r="ML513" i="5"/>
  <c r="CA65" i="6" s="1"/>
  <c r="JR513" i="5"/>
  <c r="BK65" i="6" s="1"/>
  <c r="GX513" i="5"/>
  <c r="AU65" i="6" s="1"/>
  <c r="ED513" i="5"/>
  <c r="AE65" i="6" s="1"/>
  <c r="BJ513" i="5"/>
  <c r="O65" i="6" s="1"/>
  <c r="OE513" i="5"/>
  <c r="CK65" i="6" s="1"/>
  <c r="LK513" i="5"/>
  <c r="BU65" i="6" s="1"/>
  <c r="IQ513" i="5"/>
  <c r="BE65" i="6" s="1"/>
  <c r="FW513" i="5"/>
  <c r="AO65" i="6" s="1"/>
  <c r="DC513" i="5"/>
  <c r="Y65" i="6" s="1"/>
  <c r="NV513" i="5"/>
  <c r="CI65" i="6" s="1"/>
  <c r="LB513" i="5"/>
  <c r="BS65" i="6" s="1"/>
  <c r="IH513" i="5"/>
  <c r="BC65" i="6" s="1"/>
  <c r="FN513" i="5"/>
  <c r="AM65" i="6" s="1"/>
  <c r="CT513" i="5"/>
  <c r="W65" i="6" s="1"/>
  <c r="NM513" i="5"/>
  <c r="CG65" i="6" s="1"/>
  <c r="KS513" i="5"/>
  <c r="BQ65" i="6" s="1"/>
  <c r="BA65" i="6"/>
  <c r="FE513" i="5"/>
  <c r="AK65" i="6" s="1"/>
  <c r="CK513" i="5"/>
  <c r="U65" i="6" s="1"/>
  <c r="OW483" i="5"/>
  <c r="MC483" i="5"/>
  <c r="JI483" i="5"/>
  <c r="BI60" i="6" s="1"/>
  <c r="GO483" i="5"/>
  <c r="DU483" i="5"/>
  <c r="DC348" i="5"/>
  <c r="NV453" i="5"/>
  <c r="CI58" i="6" s="1"/>
  <c r="LB453" i="5"/>
  <c r="BS58" i="6" s="1"/>
  <c r="IH453" i="5"/>
  <c r="FN453" i="5"/>
  <c r="AM58" i="6" s="1"/>
  <c r="CT453" i="5"/>
  <c r="W58" i="6" s="1"/>
  <c r="MU378" i="5"/>
  <c r="CC48" i="6" s="1"/>
  <c r="DU378" i="5"/>
  <c r="AC48" i="6" s="1"/>
  <c r="ON303" i="5"/>
  <c r="MC288" i="5"/>
  <c r="BY39" i="6" s="1"/>
  <c r="JI288" i="5"/>
  <c r="BI39" i="6" s="1"/>
  <c r="MU498" i="5"/>
  <c r="CC62" i="6" s="1"/>
  <c r="KA498" i="5"/>
  <c r="BM62" i="6" s="1"/>
  <c r="HG498" i="5"/>
  <c r="AW62" i="6" s="1"/>
  <c r="EM498" i="5"/>
  <c r="AG62" i="6" s="1"/>
  <c r="BS498" i="5"/>
  <c r="Q62" i="6" s="1"/>
  <c r="PF483" i="5"/>
  <c r="ML483" i="5"/>
  <c r="JR483" i="5"/>
  <c r="BK60" i="6" s="1"/>
  <c r="GX483" i="5"/>
  <c r="ED483" i="5"/>
  <c r="BJ483" i="5"/>
  <c r="ON483" i="5"/>
  <c r="CM60" i="6" s="1"/>
  <c r="LT483" i="5"/>
  <c r="IZ483" i="5"/>
  <c r="BG60" i="6" s="1"/>
  <c r="GF483" i="5"/>
  <c r="DL483" i="5"/>
  <c r="NV483" i="5"/>
  <c r="LB483" i="5"/>
  <c r="IH483" i="5"/>
  <c r="BC60" i="6" s="1"/>
  <c r="FN483" i="5"/>
  <c r="CT483" i="5"/>
  <c r="OW438" i="5"/>
  <c r="CO56" i="6" s="1"/>
  <c r="MC438" i="5"/>
  <c r="BY56" i="6" s="1"/>
  <c r="JI438" i="5"/>
  <c r="BI56" i="6" s="1"/>
  <c r="GO438" i="5"/>
  <c r="AS56" i="6" s="1"/>
  <c r="DU438" i="5"/>
  <c r="AC56" i="6" s="1"/>
  <c r="NM423" i="5"/>
  <c r="CG54" i="6" s="1"/>
  <c r="KS423" i="5"/>
  <c r="HY423" i="5"/>
  <c r="BA54" i="6" s="1"/>
  <c r="FE423" i="5"/>
  <c r="AK54" i="6" s="1"/>
  <c r="CK423" i="5"/>
  <c r="PF423" i="5"/>
  <c r="ML423" i="5"/>
  <c r="CA54" i="6" s="1"/>
  <c r="JR423" i="5"/>
  <c r="BK54" i="6" s="1"/>
  <c r="GX423" i="5"/>
  <c r="AU54" i="6" s="1"/>
  <c r="ED423" i="5"/>
  <c r="AE54" i="6" s="1"/>
  <c r="BJ423" i="5"/>
  <c r="O54" i="6" s="1"/>
  <c r="OW423" i="5"/>
  <c r="MC423" i="5"/>
  <c r="JI423" i="5"/>
  <c r="BI54" i="6" s="1"/>
  <c r="GO423" i="5"/>
  <c r="AS54" i="6" s="1"/>
  <c r="DU423" i="5"/>
  <c r="ON423" i="5"/>
  <c r="CM54" i="6" s="1"/>
  <c r="LT423" i="5"/>
  <c r="IZ423" i="5"/>
  <c r="BG54" i="6" s="1"/>
  <c r="GF423" i="5"/>
  <c r="AQ54" i="6" s="1"/>
  <c r="DL423" i="5"/>
  <c r="AA54" i="6" s="1"/>
  <c r="LB423" i="5"/>
  <c r="DL393" i="5"/>
  <c r="FN378" i="5"/>
  <c r="AM48" i="6" s="1"/>
  <c r="GF498" i="5"/>
  <c r="CB498" i="5"/>
  <c r="S62" i="6" s="1"/>
  <c r="PF498" i="5"/>
  <c r="ML498" i="5"/>
  <c r="CA62" i="6" s="1"/>
  <c r="JR498" i="5"/>
  <c r="BK62" i="6" s="1"/>
  <c r="GX498" i="5"/>
  <c r="ED498" i="5"/>
  <c r="AE62" i="6" s="1"/>
  <c r="BJ498" i="5"/>
  <c r="O62" i="6" s="1"/>
  <c r="OE483" i="5"/>
  <c r="CK60" i="6" s="1"/>
  <c r="LK483" i="5"/>
  <c r="IQ483" i="5"/>
  <c r="BE60" i="6" s="1"/>
  <c r="FW483" i="5"/>
  <c r="DC483" i="5"/>
  <c r="NM483" i="5"/>
  <c r="CG60" i="6" s="1"/>
  <c r="KS483" i="5"/>
  <c r="HY483" i="5"/>
  <c r="BA60" i="6" s="1"/>
  <c r="FE483" i="5"/>
  <c r="CK483" i="5"/>
  <c r="ND468" i="5"/>
  <c r="KJ468" i="5"/>
  <c r="BO59" i="6" s="1"/>
  <c r="HP468" i="5"/>
  <c r="EV468" i="5"/>
  <c r="AI59" i="6" s="1"/>
  <c r="CB468" i="5"/>
  <c r="S59" i="6" s="1"/>
  <c r="PF468" i="5"/>
  <c r="ML468" i="5"/>
  <c r="CA59" i="6" s="1"/>
  <c r="JR468" i="5"/>
  <c r="GX468" i="5"/>
  <c r="AU59" i="6" s="1"/>
  <c r="ED468" i="5"/>
  <c r="AE59" i="6" s="1"/>
  <c r="BJ468" i="5"/>
  <c r="O59" i="6" s="1"/>
  <c r="OW468" i="5"/>
  <c r="MC468" i="5"/>
  <c r="BY59" i="6" s="1"/>
  <c r="JI468" i="5"/>
  <c r="GO468" i="5"/>
  <c r="AS59" i="6" s="1"/>
  <c r="DU468" i="5"/>
  <c r="AC59" i="6" s="1"/>
  <c r="ON468" i="5"/>
  <c r="LT468" i="5"/>
  <c r="BW59" i="6" s="1"/>
  <c r="IZ468" i="5"/>
  <c r="GF468" i="5"/>
  <c r="AQ59" i="6" s="1"/>
  <c r="DL468" i="5"/>
  <c r="AA59" i="6" s="1"/>
  <c r="OE453" i="5"/>
  <c r="LK453" i="5"/>
  <c r="BU58" i="6" s="1"/>
  <c r="IQ453" i="5"/>
  <c r="FW453" i="5"/>
  <c r="AO58" i="6" s="1"/>
  <c r="DC453" i="5"/>
  <c r="Y58" i="6" s="1"/>
  <c r="NM453" i="5"/>
  <c r="KS453" i="5"/>
  <c r="BQ58" i="6" s="1"/>
  <c r="HY453" i="5"/>
  <c r="BA58" i="6" s="1"/>
  <c r="FE453" i="5"/>
  <c r="AK58" i="6" s="1"/>
  <c r="CK453" i="5"/>
  <c r="U58" i="6" s="1"/>
  <c r="ND453" i="5"/>
  <c r="KJ453" i="5"/>
  <c r="BO58" i="6" s="1"/>
  <c r="HP453" i="5"/>
  <c r="EV453" i="5"/>
  <c r="AI58" i="6" s="1"/>
  <c r="CB453" i="5"/>
  <c r="S58" i="6" s="1"/>
  <c r="MU453" i="5"/>
  <c r="KA453" i="5"/>
  <c r="BM58" i="6" s="1"/>
  <c r="HG453" i="5"/>
  <c r="EM453" i="5"/>
  <c r="AG58" i="6" s="1"/>
  <c r="BS453" i="5"/>
  <c r="Q58" i="6" s="1"/>
  <c r="LB378" i="5"/>
  <c r="BS48" i="6" s="1"/>
  <c r="OE468" i="5"/>
  <c r="LK468" i="5"/>
  <c r="BU59" i="6" s="1"/>
  <c r="IQ468" i="5"/>
  <c r="FW468" i="5"/>
  <c r="AO59" i="6" s="1"/>
  <c r="DC468" i="5"/>
  <c r="Y59" i="6" s="1"/>
  <c r="PF453" i="5"/>
  <c r="ML453" i="5"/>
  <c r="CA58" i="6" s="1"/>
  <c r="JR453" i="5"/>
  <c r="GX453" i="5"/>
  <c r="AU58" i="6" s="1"/>
  <c r="ED453" i="5"/>
  <c r="AE58" i="6" s="1"/>
  <c r="BJ453" i="5"/>
  <c r="O58" i="6" s="1"/>
  <c r="NM408" i="5"/>
  <c r="CG51" i="6" s="1"/>
  <c r="KS408" i="5"/>
  <c r="HY408" i="5"/>
  <c r="BA51" i="6" s="1"/>
  <c r="FE408" i="5"/>
  <c r="CK408" i="5"/>
  <c r="ND408" i="5"/>
  <c r="CE51" i="6" s="1"/>
  <c r="KJ408" i="5"/>
  <c r="HP408" i="5"/>
  <c r="AY51" i="6" s="1"/>
  <c r="GF408" i="5"/>
  <c r="AQ51" i="6" s="1"/>
  <c r="DL408" i="5"/>
  <c r="ED348" i="5"/>
  <c r="BJ348" i="5"/>
  <c r="PF438" i="5"/>
  <c r="CQ56" i="6" s="1"/>
  <c r="ML438" i="5"/>
  <c r="CA56" i="6" s="1"/>
  <c r="JR438" i="5"/>
  <c r="BK56" i="6" s="1"/>
  <c r="GX438" i="5"/>
  <c r="AU56" i="6" s="1"/>
  <c r="ED438" i="5"/>
  <c r="AE56" i="6" s="1"/>
  <c r="BJ438" i="5"/>
  <c r="O56" i="6" s="1"/>
  <c r="EM423" i="5"/>
  <c r="FE318" i="5"/>
  <c r="AK41" i="6" s="1"/>
  <c r="EV408" i="5"/>
  <c r="CB408" i="5"/>
  <c r="MU408" i="5"/>
  <c r="CC51" i="6" s="1"/>
  <c r="KA408" i="5"/>
  <c r="BM51" i="6" s="1"/>
  <c r="HG408" i="5"/>
  <c r="AW51" i="6" s="1"/>
  <c r="EM408" i="5"/>
  <c r="BS408" i="5"/>
  <c r="PF408" i="5"/>
  <c r="ML408" i="5"/>
  <c r="JR408" i="5"/>
  <c r="BK51" i="6" s="1"/>
  <c r="GX408" i="5"/>
  <c r="ED408" i="5"/>
  <c r="BJ408" i="5"/>
  <c r="OW408" i="5"/>
  <c r="MC408" i="5"/>
  <c r="JI408" i="5"/>
  <c r="BI51" i="6" s="1"/>
  <c r="GO408" i="5"/>
  <c r="AS51" i="6" s="1"/>
  <c r="DU408" i="5"/>
  <c r="JI378" i="5"/>
  <c r="BI48" i="6" s="1"/>
  <c r="PF363" i="5"/>
  <c r="JR363" i="5"/>
  <c r="ED363" i="5"/>
  <c r="OW363" i="5"/>
  <c r="MC363" i="5"/>
  <c r="JI363" i="5"/>
  <c r="GO363" i="5"/>
  <c r="AS47" i="6" s="1"/>
  <c r="DU363" i="5"/>
  <c r="LK348" i="5"/>
  <c r="FW348" i="5"/>
  <c r="NV393" i="5"/>
  <c r="CI50" i="6" s="1"/>
  <c r="LB393" i="5"/>
  <c r="IH393" i="5"/>
  <c r="BC50" i="6" s="1"/>
  <c r="CT393" i="5"/>
  <c r="ND393" i="5"/>
  <c r="CE50" i="6" s="1"/>
  <c r="CB393" i="5"/>
  <c r="MU393" i="5"/>
  <c r="CC50" i="6" s="1"/>
  <c r="HG393" i="5"/>
  <c r="AW50" i="6" s="1"/>
  <c r="EM393" i="5"/>
  <c r="BS393" i="5"/>
  <c r="MC393" i="5"/>
  <c r="JI393" i="5"/>
  <c r="BI50" i="6" s="1"/>
  <c r="GO393" i="5"/>
  <c r="AS50" i="6" s="1"/>
  <c r="LT393" i="5"/>
  <c r="IZ393" i="5"/>
  <c r="BG50" i="6" s="1"/>
  <c r="OE393" i="5"/>
  <c r="CK50" i="6" s="1"/>
  <c r="IQ393" i="5"/>
  <c r="BE50" i="6" s="1"/>
  <c r="DC393" i="5"/>
  <c r="OE303" i="5"/>
  <c r="CK40" i="6" s="1"/>
  <c r="EV303" i="5"/>
  <c r="AI40" i="6" s="1"/>
  <c r="CB303" i="5"/>
  <c r="S40" i="6" s="1"/>
  <c r="JR303" i="5"/>
  <c r="BK40" i="6" s="1"/>
  <c r="GX303" i="5"/>
  <c r="AU40" i="6" s="1"/>
  <c r="ED303" i="5"/>
  <c r="AE40" i="6" s="1"/>
  <c r="IH258" i="5"/>
  <c r="BC34" i="6" s="1"/>
  <c r="NV408" i="5"/>
  <c r="LB408" i="5"/>
  <c r="IH408" i="5"/>
  <c r="BC51" i="6" s="1"/>
  <c r="FN408" i="5"/>
  <c r="CT408" i="5"/>
  <c r="ND378" i="5"/>
  <c r="CE48" i="6" s="1"/>
  <c r="KJ378" i="5"/>
  <c r="BO48" i="6" s="1"/>
  <c r="HP378" i="5"/>
  <c r="AY48" i="6" s="1"/>
  <c r="CB378" i="5"/>
  <c r="S48" i="6" s="1"/>
  <c r="KA378" i="5"/>
  <c r="BM48" i="6" s="1"/>
  <c r="HG378" i="5"/>
  <c r="AW48" i="6" s="1"/>
  <c r="EM378" i="5"/>
  <c r="AG48" i="6" s="1"/>
  <c r="BS378" i="5"/>
  <c r="Q48" i="6" s="1"/>
  <c r="OW378" i="5"/>
  <c r="CO48" i="6" s="1"/>
  <c r="MC378" i="5"/>
  <c r="BY48" i="6" s="1"/>
  <c r="LK378" i="5"/>
  <c r="BU48" i="6" s="1"/>
  <c r="IQ378" i="5"/>
  <c r="BE48" i="6" s="1"/>
  <c r="NV378" i="5"/>
  <c r="CI48" i="6" s="1"/>
  <c r="CT378" i="5"/>
  <c r="W48" i="6" s="1"/>
  <c r="ML363" i="5"/>
  <c r="GX363" i="5"/>
  <c r="AU47" i="6" s="1"/>
  <c r="BJ363" i="5"/>
  <c r="GX348" i="5"/>
  <c r="AU45" i="6" s="1"/>
  <c r="HP303" i="5"/>
  <c r="AY40" i="6" s="1"/>
  <c r="MU303" i="5"/>
  <c r="CC40" i="6" s="1"/>
  <c r="KA303" i="5"/>
  <c r="BM40" i="6" s="1"/>
  <c r="HG303" i="5"/>
  <c r="AW40" i="6" s="1"/>
  <c r="PF303" i="5"/>
  <c r="ML303" i="5"/>
  <c r="CA40" i="6" s="1"/>
  <c r="BJ303" i="5"/>
  <c r="O40" i="6" s="1"/>
  <c r="LT303" i="5"/>
  <c r="BW40" i="6" s="1"/>
  <c r="IZ303" i="5"/>
  <c r="BG40" i="6" s="1"/>
  <c r="GF303" i="5"/>
  <c r="AQ40" i="6" s="1"/>
  <c r="DL303" i="5"/>
  <c r="AA40" i="6" s="1"/>
  <c r="OE288" i="5"/>
  <c r="CK39" i="6" s="1"/>
  <c r="LK288" i="5"/>
  <c r="BU39" i="6" s="1"/>
  <c r="IQ288" i="5"/>
  <c r="BE39" i="6" s="1"/>
  <c r="FW288" i="5"/>
  <c r="AO39" i="6" s="1"/>
  <c r="DC288" i="5"/>
  <c r="Y39" i="6" s="1"/>
  <c r="NV288" i="5"/>
  <c r="CI39" i="6" s="1"/>
  <c r="LB288" i="5"/>
  <c r="BS39" i="6" s="1"/>
  <c r="IH288" i="5"/>
  <c r="BC39" i="6" s="1"/>
  <c r="FN288" i="5"/>
  <c r="AM39" i="6" s="1"/>
  <c r="CT288" i="5"/>
  <c r="W39" i="6" s="1"/>
  <c r="ND288" i="5"/>
  <c r="KJ288" i="5"/>
  <c r="BO39" i="6" s="1"/>
  <c r="HP288" i="5"/>
  <c r="AY39" i="6" s="1"/>
  <c r="EV288" i="5"/>
  <c r="AI39" i="6" s="1"/>
  <c r="CB288" i="5"/>
  <c r="S39" i="6" s="1"/>
  <c r="MU288" i="5"/>
  <c r="CC39" i="6" s="1"/>
  <c r="KA288" i="5"/>
  <c r="BM39" i="6" s="1"/>
  <c r="FN393" i="5"/>
  <c r="KJ393" i="5"/>
  <c r="EV393" i="5"/>
  <c r="PF318" i="5"/>
  <c r="CQ41" i="6" s="1"/>
  <c r="JR318" i="5"/>
  <c r="BK41" i="6" s="1"/>
  <c r="ED318" i="5"/>
  <c r="AE41" i="6" s="1"/>
  <c r="IQ273" i="5"/>
  <c r="BE36" i="6" s="1"/>
  <c r="OE438" i="5"/>
  <c r="CK56" i="6" s="1"/>
  <c r="LK438" i="5"/>
  <c r="BU56" i="6" s="1"/>
  <c r="IQ438" i="5"/>
  <c r="BE56" i="6" s="1"/>
  <c r="FW438" i="5"/>
  <c r="AO56" i="6" s="1"/>
  <c r="DC438" i="5"/>
  <c r="Y56" i="6" s="1"/>
  <c r="PF273" i="5"/>
  <c r="CQ36" i="6" s="1"/>
  <c r="JR273" i="5"/>
  <c r="BK36" i="6" s="1"/>
  <c r="JI273" i="5"/>
  <c r="BI36" i="6" s="1"/>
  <c r="GO273" i="5"/>
  <c r="AS36" i="6" s="1"/>
  <c r="DU273" i="5"/>
  <c r="AC36" i="6" s="1"/>
  <c r="IZ273" i="5"/>
  <c r="BG36" i="6" s="1"/>
  <c r="GF273" i="5"/>
  <c r="AQ36" i="6" s="1"/>
  <c r="DL273" i="5"/>
  <c r="AA36" i="6" s="1"/>
  <c r="NV438" i="5"/>
  <c r="CI56" i="6" s="1"/>
  <c r="LB438" i="5"/>
  <c r="BS56" i="6" s="1"/>
  <c r="IH438" i="5"/>
  <c r="BC56" i="6" s="1"/>
  <c r="FN438" i="5"/>
  <c r="AM56" i="6" s="1"/>
  <c r="CT438" i="5"/>
  <c r="W56" i="6" s="1"/>
  <c r="NM438" i="5"/>
  <c r="CG56" i="6" s="1"/>
  <c r="KS438" i="5"/>
  <c r="BQ56" i="6" s="1"/>
  <c r="HY438" i="5"/>
  <c r="BA56" i="6" s="1"/>
  <c r="FE438" i="5"/>
  <c r="AK56" i="6" s="1"/>
  <c r="CK438" i="5"/>
  <c r="U56" i="6" s="1"/>
  <c r="EV378" i="5"/>
  <c r="AI48" i="6" s="1"/>
  <c r="NM318" i="5"/>
  <c r="CG41" i="6" s="1"/>
  <c r="KS318" i="5"/>
  <c r="BQ41" i="6" s="1"/>
  <c r="CK318" i="5"/>
  <c r="U41" i="6" s="1"/>
  <c r="KA273" i="5"/>
  <c r="BM36" i="6" s="1"/>
  <c r="BS273" i="5"/>
  <c r="Q36" i="6" s="1"/>
  <c r="LB258" i="5"/>
  <c r="ON288" i="5"/>
  <c r="LT288" i="5"/>
  <c r="BW39" i="6" s="1"/>
  <c r="IZ288" i="5"/>
  <c r="BG39" i="6" s="1"/>
  <c r="GF288" i="5"/>
  <c r="AQ39" i="6" s="1"/>
  <c r="DL288" i="5"/>
  <c r="AA39" i="6" s="1"/>
  <c r="ON184" i="5"/>
  <c r="CM25" i="6" s="1"/>
  <c r="LT184" i="5"/>
  <c r="BW25" i="6" s="1"/>
  <c r="IZ184" i="5"/>
  <c r="BG25" i="6" s="1"/>
  <c r="GF184" i="5"/>
  <c r="AQ25" i="6" s="1"/>
  <c r="DL184" i="5"/>
  <c r="AA25" i="6" s="1"/>
  <c r="NV184" i="5"/>
  <c r="CI25" i="6" s="1"/>
  <c r="LB184" i="5"/>
  <c r="BS25" i="6" s="1"/>
  <c r="IH184" i="5"/>
  <c r="BC25" i="6" s="1"/>
  <c r="FN184" i="5"/>
  <c r="AM25" i="6" s="1"/>
  <c r="CT184" i="5"/>
  <c r="W25" i="6" s="1"/>
  <c r="ND184" i="5"/>
  <c r="CE25" i="6" s="1"/>
  <c r="KJ184" i="5"/>
  <c r="BO25" i="6" s="1"/>
  <c r="HP184" i="5"/>
  <c r="AY25" i="6" s="1"/>
  <c r="EV184" i="5"/>
  <c r="AI25" i="6" s="1"/>
  <c r="CB184" i="5"/>
  <c r="S25" i="6" s="1"/>
  <c r="NV273" i="5"/>
  <c r="CI36" i="6" s="1"/>
  <c r="IH273" i="5"/>
  <c r="BC36" i="6" s="1"/>
  <c r="FN273" i="5"/>
  <c r="AM36" i="6" s="1"/>
  <c r="CT273" i="5"/>
  <c r="W36" i="6" s="1"/>
  <c r="KS273" i="5"/>
  <c r="BQ36" i="6" s="1"/>
  <c r="HY273" i="5"/>
  <c r="BA36" i="6" s="1"/>
  <c r="ND258" i="5"/>
  <c r="CE34" i="6" s="1"/>
  <c r="KJ258" i="5"/>
  <c r="BO34" i="6" s="1"/>
  <c r="HP258" i="5"/>
  <c r="AY34" i="6" s="1"/>
  <c r="EV258" i="5"/>
  <c r="AI34" i="6" s="1"/>
  <c r="CB258" i="5"/>
  <c r="S34" i="6" s="1"/>
  <c r="MU258" i="5"/>
  <c r="KA258" i="5"/>
  <c r="BM34" i="6" s="1"/>
  <c r="HG258" i="5"/>
  <c r="AW34" i="6" s="1"/>
  <c r="EM258" i="5"/>
  <c r="AG34" i="6" s="1"/>
  <c r="BS258" i="5"/>
  <c r="Q34" i="6" s="1"/>
  <c r="OW258" i="5"/>
  <c r="MC258" i="5"/>
  <c r="JI258" i="5"/>
  <c r="BI34" i="6" s="1"/>
  <c r="GO258" i="5"/>
  <c r="AS34" i="6" s="1"/>
  <c r="DU258" i="5"/>
  <c r="AC34" i="6" s="1"/>
  <c r="ON258" i="5"/>
  <c r="LT258" i="5"/>
  <c r="IZ258" i="5"/>
  <c r="BG34" i="6" s="1"/>
  <c r="GF258" i="5"/>
  <c r="AQ34" i="6" s="1"/>
  <c r="DL258" i="5"/>
  <c r="AA34" i="6" s="1"/>
  <c r="OE258" i="5"/>
  <c r="LK258" i="5"/>
  <c r="LK265" i="5" s="1"/>
  <c r="IQ258" i="5"/>
  <c r="BE34" i="6" s="1"/>
  <c r="FW258" i="5"/>
  <c r="AO34" i="6" s="1"/>
  <c r="DC258" i="5"/>
  <c r="Y34" i="6" s="1"/>
  <c r="FN258" i="5"/>
  <c r="AM34" i="6" s="1"/>
  <c r="CT258" i="5"/>
  <c r="W34" i="6" s="1"/>
  <c r="HG214" i="5"/>
  <c r="AW28" i="6" s="1"/>
  <c r="JR214" i="5"/>
  <c r="BK28" i="6" s="1"/>
  <c r="HG288" i="5"/>
  <c r="AW39" i="6" s="1"/>
  <c r="EM288" i="5"/>
  <c r="AG39" i="6" s="1"/>
  <c r="BS288" i="5"/>
  <c r="Q39" i="6" s="1"/>
  <c r="PF288" i="5"/>
  <c r="CQ39" i="6" s="1"/>
  <c r="ML288" i="5"/>
  <c r="CA39" i="6" s="1"/>
  <c r="JR288" i="5"/>
  <c r="BK39" i="6" s="1"/>
  <c r="GX288" i="5"/>
  <c r="AU39" i="6" s="1"/>
  <c r="ED288" i="5"/>
  <c r="AE39" i="6" s="1"/>
  <c r="BJ288" i="5"/>
  <c r="O39" i="6" s="1"/>
  <c r="OW288" i="5"/>
  <c r="CO39" i="6" s="1"/>
  <c r="GO288" i="5"/>
  <c r="AS39" i="6" s="1"/>
  <c r="GX273" i="5"/>
  <c r="AU36" i="6" s="1"/>
  <c r="ED273" i="5"/>
  <c r="AE36" i="6" s="1"/>
  <c r="BJ273" i="5"/>
  <c r="O36" i="6" s="1"/>
  <c r="NM258" i="5"/>
  <c r="KS258" i="5"/>
  <c r="BQ34" i="6" s="1"/>
  <c r="HY258" i="5"/>
  <c r="BA34" i="6" s="1"/>
  <c r="FE258" i="5"/>
  <c r="AK34" i="6" s="1"/>
  <c r="CK258" i="5"/>
  <c r="U34" i="6" s="1"/>
  <c r="NM199" i="5"/>
  <c r="CG27" i="6" s="1"/>
  <c r="KS199" i="5"/>
  <c r="BQ27" i="6" s="1"/>
  <c r="ND199" i="5"/>
  <c r="CE27" i="6" s="1"/>
  <c r="KJ199" i="5"/>
  <c r="BO27" i="6" s="1"/>
  <c r="HP199" i="5"/>
  <c r="AY27" i="6" s="1"/>
  <c r="EV199" i="5"/>
  <c r="AI27" i="6" s="1"/>
  <c r="CB199" i="5"/>
  <c r="S27" i="6" s="1"/>
  <c r="FW273" i="5"/>
  <c r="AO36" i="6" s="1"/>
  <c r="DC273" i="5"/>
  <c r="Y36" i="6" s="1"/>
  <c r="FE273" i="5"/>
  <c r="AK36" i="6" s="1"/>
  <c r="CK273" i="5"/>
  <c r="U36" i="6" s="1"/>
  <c r="ND273" i="5"/>
  <c r="CE36" i="6" s="1"/>
  <c r="KJ273" i="5"/>
  <c r="BO36" i="6" s="1"/>
  <c r="HP273" i="5"/>
  <c r="AY36" i="6" s="1"/>
  <c r="EV273" i="5"/>
  <c r="AI36" i="6" s="1"/>
  <c r="CB273" i="5"/>
  <c r="S36" i="6" s="1"/>
  <c r="PF214" i="5"/>
  <c r="CQ28" i="6" s="1"/>
  <c r="BJ214" i="5"/>
  <c r="O28" i="6" s="1"/>
  <c r="ON214" i="5"/>
  <c r="CM28" i="6" s="1"/>
  <c r="LT214" i="5"/>
  <c r="BW28" i="6" s="1"/>
  <c r="IZ214" i="5"/>
  <c r="BG28" i="6" s="1"/>
  <c r="GF214" i="5"/>
  <c r="AQ28" i="6" s="1"/>
  <c r="DL214" i="5"/>
  <c r="AA28" i="6" s="1"/>
  <c r="LK214" i="5"/>
  <c r="BU28" i="6" s="1"/>
  <c r="IQ214" i="5"/>
  <c r="BE28" i="6" s="1"/>
  <c r="FW214" i="5"/>
  <c r="AO28" i="6" s="1"/>
  <c r="DC214" i="5"/>
  <c r="Y28" i="6" s="1"/>
  <c r="NM214" i="5"/>
  <c r="CG28" i="6" s="1"/>
  <c r="KS214" i="5"/>
  <c r="BQ28" i="6" s="1"/>
  <c r="HY214" i="5"/>
  <c r="BA28" i="6" s="1"/>
  <c r="FE214" i="5"/>
  <c r="AK28" i="6" s="1"/>
  <c r="CK214" i="5"/>
  <c r="U28" i="6" s="1"/>
  <c r="ND214" i="5"/>
  <c r="CE28" i="6" s="1"/>
  <c r="KJ214" i="5"/>
  <c r="BO28" i="6" s="1"/>
  <c r="HP214" i="5"/>
  <c r="AY28" i="6" s="1"/>
  <c r="EV214" i="5"/>
  <c r="AI28" i="6" s="1"/>
  <c r="CB214" i="5"/>
  <c r="S28" i="6" s="1"/>
  <c r="MU214" i="5"/>
  <c r="CC28" i="6" s="1"/>
  <c r="KA214" i="5"/>
  <c r="BM28" i="6" s="1"/>
  <c r="EM214" i="5"/>
  <c r="AG28" i="6" s="1"/>
  <c r="ML214" i="5"/>
  <c r="CA28" i="6" s="1"/>
  <c r="GX214" i="5"/>
  <c r="AU28" i="6" s="1"/>
  <c r="ED214" i="5"/>
  <c r="AE28" i="6" s="1"/>
  <c r="NM184" i="5"/>
  <c r="CG25" i="6" s="1"/>
  <c r="KS184" i="5"/>
  <c r="BQ25" i="6" s="1"/>
  <c r="HY184" i="5"/>
  <c r="BA25" i="6" s="1"/>
  <c r="FE184" i="5"/>
  <c r="AK25" i="6" s="1"/>
  <c r="CK184" i="5"/>
  <c r="U25" i="6" s="1"/>
  <c r="OW184" i="5"/>
  <c r="CO25" i="6" s="1"/>
  <c r="LK184" i="5"/>
  <c r="BU25" i="6" s="1"/>
  <c r="OE109" i="5"/>
  <c r="CK14" i="6" s="1"/>
  <c r="LK109" i="5"/>
  <c r="FW109" i="5"/>
  <c r="DC109" i="5"/>
  <c r="NV94" i="5"/>
  <c r="LB94" i="5"/>
  <c r="IH94" i="5"/>
  <c r="FN94" i="5"/>
  <c r="CT94" i="5"/>
  <c r="ND94" i="5"/>
  <c r="KJ94" i="5"/>
  <c r="HP94" i="5"/>
  <c r="EV94" i="5"/>
  <c r="CB94" i="5"/>
  <c r="PF94" i="5"/>
  <c r="ML94" i="5"/>
  <c r="JR94" i="5"/>
  <c r="GX94" i="5"/>
  <c r="ED94" i="5"/>
  <c r="BJ94" i="5"/>
  <c r="GO19" i="5"/>
  <c r="AS7" i="6" s="1"/>
  <c r="FE154" i="5"/>
  <c r="AK21" i="6" s="1"/>
  <c r="HY154" i="5"/>
  <c r="BA21" i="6" s="1"/>
  <c r="OE79" i="5"/>
  <c r="CK12" i="6" s="1"/>
  <c r="LK79" i="5"/>
  <c r="IQ79" i="5"/>
  <c r="BE12" i="6" s="1"/>
  <c r="FW79" i="5"/>
  <c r="DC79" i="5"/>
  <c r="ON79" i="5"/>
  <c r="LT79" i="5"/>
  <c r="IZ79" i="5"/>
  <c r="BG12" i="6" s="1"/>
  <c r="GF79" i="5"/>
  <c r="DL79" i="5"/>
  <c r="PF19" i="5"/>
  <c r="CQ7" i="6" s="1"/>
  <c r="NV19" i="5"/>
  <c r="CI7" i="6" s="1"/>
  <c r="ML19" i="5"/>
  <c r="CA7" i="6" s="1"/>
  <c r="LB19" i="5"/>
  <c r="BS7" i="6" s="1"/>
  <c r="CK19" i="5"/>
  <c r="U7" i="6" s="1"/>
  <c r="MC64" i="5"/>
  <c r="JI64" i="5"/>
  <c r="GO64" i="5"/>
  <c r="AS11" i="6" s="1"/>
  <c r="DU64" i="5"/>
  <c r="OW94" i="5"/>
  <c r="MC94" i="5"/>
  <c r="JI94" i="5"/>
  <c r="GO94" i="5"/>
  <c r="DU94" i="5"/>
  <c r="OE94" i="5"/>
  <c r="LK94" i="5"/>
  <c r="IQ94" i="5"/>
  <c r="FW94" i="5"/>
  <c r="DC94" i="5"/>
  <c r="ON64" i="5"/>
  <c r="LT64" i="5"/>
  <c r="IZ64" i="5"/>
  <c r="BG11" i="6" s="1"/>
  <c r="GF64" i="5"/>
  <c r="DL64" i="5"/>
  <c r="ND49" i="5"/>
  <c r="CE10" i="6" s="1"/>
  <c r="KJ49" i="5"/>
  <c r="HP49" i="5"/>
  <c r="AY10" i="6" s="1"/>
  <c r="EV49" i="5"/>
  <c r="CB49" i="5"/>
  <c r="S10" i="6" s="1"/>
  <c r="MU64" i="5"/>
  <c r="CC11" i="6" s="1"/>
  <c r="KA64" i="5"/>
  <c r="HG64" i="5"/>
  <c r="EM64" i="5"/>
  <c r="BS64" i="5"/>
  <c r="OW64" i="5"/>
  <c r="OE64" i="5"/>
  <c r="LK64" i="5"/>
  <c r="IQ64" i="5"/>
  <c r="BE11" i="6" s="1"/>
  <c r="FW64" i="5"/>
  <c r="AO11" i="6" s="1"/>
  <c r="DC64" i="5"/>
  <c r="ON49" i="5"/>
  <c r="LT49" i="5"/>
  <c r="BW10" i="6" s="1"/>
  <c r="IZ49" i="5"/>
  <c r="BG10" i="6" s="1"/>
  <c r="GF49" i="5"/>
  <c r="AQ10" i="6" s="1"/>
  <c r="DL49" i="5"/>
  <c r="AA10" i="6" s="1"/>
  <c r="OE139" i="5"/>
  <c r="DC139" i="5"/>
  <c r="OW139" i="5"/>
  <c r="MC139" i="5"/>
  <c r="JI139" i="5"/>
  <c r="DU139" i="5"/>
  <c r="BA139" i="5"/>
  <c r="MU184" i="5"/>
  <c r="CC25" i="6" s="1"/>
  <c r="KA184" i="5"/>
  <c r="BM25" i="6" s="1"/>
  <c r="HG184" i="5"/>
  <c r="AW25" i="6" s="1"/>
  <c r="EM184" i="5"/>
  <c r="AG25" i="6" s="1"/>
  <c r="BS184" i="5"/>
  <c r="Q25" i="6" s="1"/>
  <c r="HP109" i="5"/>
  <c r="AY14" i="6" s="1"/>
  <c r="EV109" i="5"/>
  <c r="NM109" i="5"/>
  <c r="CG14" i="6" s="1"/>
  <c r="KS109" i="5"/>
  <c r="HY109" i="5"/>
  <c r="BA14" i="6" s="1"/>
  <c r="FE109" i="5"/>
  <c r="CK109" i="5"/>
  <c r="NV109" i="5"/>
  <c r="LB109" i="5"/>
  <c r="IH109" i="5"/>
  <c r="BC14" i="6" s="1"/>
  <c r="FN109" i="5"/>
  <c r="CT109" i="5"/>
  <c r="IZ19" i="5"/>
  <c r="BG7" i="6" s="1"/>
  <c r="HP19" i="5"/>
  <c r="AY7" i="6" s="1"/>
  <c r="MU199" i="5"/>
  <c r="CC27" i="6" s="1"/>
  <c r="KA199" i="5"/>
  <c r="BM27" i="6" s="1"/>
  <c r="HG199" i="5"/>
  <c r="AW27" i="6" s="1"/>
  <c r="EM199" i="5"/>
  <c r="AG27" i="6" s="1"/>
  <c r="BS199" i="5"/>
  <c r="Q27" i="6" s="1"/>
  <c r="PF199" i="5"/>
  <c r="CQ27" i="6" s="1"/>
  <c r="ML199" i="5"/>
  <c r="CA27" i="6" s="1"/>
  <c r="JR199" i="5"/>
  <c r="BK27" i="6" s="1"/>
  <c r="GX199" i="5"/>
  <c r="AU27" i="6" s="1"/>
  <c r="ED199" i="5"/>
  <c r="AE27" i="6" s="1"/>
  <c r="BJ199" i="5"/>
  <c r="O27" i="6" s="1"/>
  <c r="ON199" i="5"/>
  <c r="CM27" i="6" s="1"/>
  <c r="LT199" i="5"/>
  <c r="BW27" i="6" s="1"/>
  <c r="IZ199" i="5"/>
  <c r="BG27" i="6" s="1"/>
  <c r="GF199" i="5"/>
  <c r="AQ27" i="6" s="1"/>
  <c r="DL199" i="5"/>
  <c r="AA27" i="6" s="1"/>
  <c r="OE199" i="5"/>
  <c r="CK27" i="6" s="1"/>
  <c r="LK199" i="5"/>
  <c r="BU27" i="6" s="1"/>
  <c r="IQ199" i="5"/>
  <c r="BE27" i="6" s="1"/>
  <c r="FW199" i="5"/>
  <c r="AO27" i="6" s="1"/>
  <c r="DC199" i="5"/>
  <c r="Y27" i="6" s="1"/>
  <c r="NV199" i="5"/>
  <c r="CI27" i="6" s="1"/>
  <c r="LB199" i="5"/>
  <c r="BS27" i="6" s="1"/>
  <c r="IH199" i="5"/>
  <c r="BC27" i="6" s="1"/>
  <c r="FN199" i="5"/>
  <c r="AM27" i="6" s="1"/>
  <c r="CT199" i="5"/>
  <c r="W27" i="6" s="1"/>
  <c r="PF79" i="5"/>
  <c r="ML79" i="5"/>
  <c r="CA12" i="6" s="1"/>
  <c r="JR79" i="5"/>
  <c r="BK12" i="6" s="1"/>
  <c r="GX79" i="5"/>
  <c r="AU12" i="6" s="1"/>
  <c r="ED79" i="5"/>
  <c r="BJ79" i="5"/>
  <c r="MU79" i="5"/>
  <c r="KA79" i="5"/>
  <c r="HG79" i="5"/>
  <c r="AW12" i="6" s="1"/>
  <c r="EM79" i="5"/>
  <c r="BS79" i="5"/>
  <c r="EV19" i="5"/>
  <c r="AI7" i="6" s="1"/>
  <c r="DL19" i="5"/>
  <c r="AA7" i="6" s="1"/>
  <c r="LK139" i="5"/>
  <c r="IQ139" i="5"/>
  <c r="AI139" i="5"/>
  <c r="GO139" i="5"/>
  <c r="AS17" i="6" s="1"/>
  <c r="MC184" i="5"/>
  <c r="BY25" i="6" s="1"/>
  <c r="JI184" i="5"/>
  <c r="BI25" i="6" s="1"/>
  <c r="GO184" i="5"/>
  <c r="AS25" i="6" s="1"/>
  <c r="DU184" i="5"/>
  <c r="AC25" i="6" s="1"/>
  <c r="MU94" i="5"/>
  <c r="KA94" i="5"/>
  <c r="HG94" i="5"/>
  <c r="EM94" i="5"/>
  <c r="BS94" i="5"/>
  <c r="NV64" i="5"/>
  <c r="CI11" i="6" s="1"/>
  <c r="LB64" i="5"/>
  <c r="IH64" i="5"/>
  <c r="BC11" i="6" s="1"/>
  <c r="FN64" i="5"/>
  <c r="CT64" i="5"/>
  <c r="ND64" i="5"/>
  <c r="CE11" i="6" s="1"/>
  <c r="KJ64" i="5"/>
  <c r="HP64" i="5"/>
  <c r="AY11" i="6" s="1"/>
  <c r="EV64" i="5"/>
  <c r="CB64" i="5"/>
  <c r="PF49" i="5"/>
  <c r="ML49" i="5"/>
  <c r="JR49" i="5"/>
  <c r="GX49" i="5"/>
  <c r="AU10" i="6" s="1"/>
  <c r="ED49" i="5"/>
  <c r="AE10" i="6" s="1"/>
  <c r="BJ49" i="5"/>
  <c r="O10" i="6" s="1"/>
  <c r="LT34" i="5"/>
  <c r="ON34" i="5"/>
  <c r="DL34" i="5"/>
  <c r="OW19" i="5"/>
  <c r="CO7" i="6" s="1"/>
  <c r="JI19" i="5"/>
  <c r="BI7" i="6" s="1"/>
  <c r="HY19" i="5"/>
  <c r="BA7" i="6" s="1"/>
  <c r="NM19" i="5"/>
  <c r="CG7" i="6" s="1"/>
  <c r="MC19" i="5"/>
  <c r="BY7" i="6" s="1"/>
  <c r="KS19" i="5"/>
  <c r="BQ7" i="6" s="1"/>
  <c r="GF19" i="5"/>
  <c r="AQ7" i="6" s="1"/>
  <c r="DC19" i="5"/>
  <c r="Y7" i="6" s="1"/>
  <c r="BS19" i="5"/>
  <c r="Q7" i="6" s="1"/>
  <c r="EV124" i="5"/>
  <c r="AI17" i="6" s="1"/>
  <c r="BS124" i="5"/>
  <c r="Q17" i="6" s="1"/>
  <c r="AI124" i="5"/>
  <c r="I17" i="6" s="1"/>
  <c r="DU154" i="5"/>
  <c r="AC21" i="6" s="1"/>
  <c r="GX154" i="5"/>
  <c r="AU21" i="6" s="1"/>
  <c r="KA154" i="5"/>
  <c r="BM21" i="6" s="1"/>
  <c r="HP169" i="5"/>
  <c r="AY24" i="6" s="1"/>
  <c r="GX169" i="5"/>
  <c r="AU24" i="6" s="1"/>
  <c r="DC169" i="5"/>
  <c r="Y24" i="6" s="1"/>
  <c r="BS169" i="5"/>
  <c r="Q24" i="6" s="1"/>
  <c r="H573" i="5"/>
  <c r="LK124" i="5"/>
  <c r="BU17" i="6" s="1"/>
  <c r="IH124" i="5"/>
  <c r="BC17" i="6" s="1"/>
  <c r="FE124" i="5"/>
  <c r="AK17" i="6" s="1"/>
  <c r="CB124" i="5"/>
  <c r="S17" i="6" s="1"/>
  <c r="Q154" i="5"/>
  <c r="E21" i="6" s="1"/>
  <c r="DL154" i="5"/>
  <c r="AA21" i="6" s="1"/>
  <c r="GO154" i="5"/>
  <c r="AS21" i="6" s="1"/>
  <c r="JR154" i="5"/>
  <c r="BK21" i="6" s="1"/>
  <c r="MU154" i="5"/>
  <c r="CC21" i="6" s="1"/>
  <c r="KA169" i="5"/>
  <c r="BM24" i="6" s="1"/>
  <c r="EV169" i="5"/>
  <c r="AI24" i="6" s="1"/>
  <c r="Q378" i="5"/>
  <c r="E48" i="6" s="1"/>
  <c r="CB19" i="5"/>
  <c r="S7" i="6" s="1"/>
  <c r="AR19" i="5"/>
  <c r="K7" i="6" s="1"/>
  <c r="H139" i="5"/>
  <c r="LT124" i="5"/>
  <c r="BW17" i="6" s="1"/>
  <c r="IQ124" i="5"/>
  <c r="BE17" i="6" s="1"/>
  <c r="FN124" i="5"/>
  <c r="AM17" i="6" s="1"/>
  <c r="Z154" i="5"/>
  <c r="G21" i="6" s="1"/>
  <c r="DC154" i="5"/>
  <c r="Y21" i="6" s="1"/>
  <c r="GF154" i="5"/>
  <c r="AQ21" i="6" s="1"/>
  <c r="JI154" i="5"/>
  <c r="BI21" i="6" s="1"/>
  <c r="ML154" i="5"/>
  <c r="CA21" i="6" s="1"/>
  <c r="CT169" i="5"/>
  <c r="W24" i="6" s="1"/>
  <c r="CK169" i="5"/>
  <c r="U24" i="6" s="1"/>
  <c r="CB169" i="5"/>
  <c r="S24" i="6" s="1"/>
  <c r="KA333" i="5"/>
  <c r="BM42" i="6" s="1"/>
  <c r="HG333" i="5"/>
  <c r="AW42" i="6" s="1"/>
  <c r="EM333" i="5"/>
  <c r="AG42" i="6" s="1"/>
  <c r="NV333" i="5"/>
  <c r="CI42" i="6" s="1"/>
  <c r="LB333" i="5"/>
  <c r="BS42" i="6" s="1"/>
  <c r="IH333" i="5"/>
  <c r="FN333" i="5"/>
  <c r="AM42" i="6" s="1"/>
  <c r="CT333" i="5"/>
  <c r="W42" i="6" s="1"/>
  <c r="Z333" i="5"/>
  <c r="G42" i="6" s="1"/>
  <c r="OW333" i="5"/>
  <c r="CO42" i="6" s="1"/>
  <c r="MC333" i="5"/>
  <c r="BY42" i="6" s="1"/>
  <c r="JI333" i="5"/>
  <c r="BI42" i="6" s="1"/>
  <c r="GO333" i="5"/>
  <c r="AS42" i="6" s="1"/>
  <c r="DU333" i="5"/>
  <c r="AC42" i="6" s="1"/>
  <c r="BA333" i="5"/>
  <c r="M42" i="6" s="1"/>
  <c r="ND333" i="5"/>
  <c r="CE42" i="6" s="1"/>
  <c r="KJ333" i="5"/>
  <c r="BO42" i="6" s="1"/>
  <c r="HP333" i="5"/>
  <c r="AY42" i="6" s="1"/>
  <c r="EV333" i="5"/>
  <c r="AI42" i="6" s="1"/>
  <c r="CB333" i="5"/>
  <c r="S42" i="6" s="1"/>
  <c r="JR19" i="5"/>
  <c r="BK7" i="6" s="1"/>
  <c r="IH19" i="5"/>
  <c r="BC7" i="6" s="1"/>
  <c r="FE19" i="5"/>
  <c r="AK7" i="6" s="1"/>
  <c r="DU19" i="5"/>
  <c r="AC7" i="6" s="1"/>
  <c r="IZ124" i="5"/>
  <c r="BG17" i="6" s="1"/>
  <c r="GO124" i="5"/>
  <c r="CT124" i="5"/>
  <c r="W17" i="6" s="1"/>
  <c r="CT154" i="5"/>
  <c r="W21" i="6" s="1"/>
  <c r="FW154" i="5"/>
  <c r="AO21" i="6" s="1"/>
  <c r="IZ154" i="5"/>
  <c r="BG21" i="6" s="1"/>
  <c r="MC154" i="5"/>
  <c r="BY21" i="6" s="1"/>
  <c r="PF154" i="5"/>
  <c r="CQ21" i="6" s="1"/>
  <c r="LB169" i="5"/>
  <c r="BS24" i="6" s="1"/>
  <c r="EM169" i="5"/>
  <c r="AG24" i="6" s="1"/>
  <c r="BA19" i="5"/>
  <c r="M7" i="6" s="1"/>
  <c r="Q19" i="5"/>
  <c r="E7" i="6" s="1"/>
  <c r="MU124" i="5"/>
  <c r="CC17" i="6" s="1"/>
  <c r="GX124" i="5"/>
  <c r="GF124" i="5"/>
  <c r="AQ17" i="6" s="1"/>
  <c r="FN154" i="5"/>
  <c r="AM21" i="6" s="1"/>
  <c r="IQ154" i="5"/>
  <c r="BE21" i="6" s="1"/>
  <c r="LT154" i="5"/>
  <c r="BW21" i="6" s="1"/>
  <c r="LK169" i="5"/>
  <c r="BU24" i="6" s="1"/>
  <c r="AI169" i="5"/>
  <c r="I24" i="6" s="1"/>
  <c r="ON19" i="5"/>
  <c r="CM7" i="6" s="1"/>
  <c r="KA19" i="5"/>
  <c r="BM7" i="6" s="1"/>
  <c r="IQ19" i="5"/>
  <c r="BE7" i="6" s="1"/>
  <c r="FN19" i="5"/>
  <c r="AM7" i="6" s="1"/>
  <c r="ED19" i="5"/>
  <c r="AE7" i="6" s="1"/>
  <c r="D33" i="1"/>
  <c r="MU139" i="5"/>
  <c r="KA139" i="5"/>
  <c r="HG139" i="5"/>
  <c r="EM139" i="5"/>
  <c r="BS139" i="5"/>
  <c r="NM139" i="5"/>
  <c r="KS139" i="5"/>
  <c r="HY139" i="5"/>
  <c r="FE139" i="5"/>
  <c r="CK139" i="5"/>
  <c r="KA124" i="5"/>
  <c r="BM17" i="6" s="1"/>
  <c r="BS154" i="5"/>
  <c r="Q21" i="6" s="1"/>
  <c r="IH154" i="5"/>
  <c r="BC21" i="6" s="1"/>
  <c r="LK154" i="5"/>
  <c r="BU21" i="6" s="1"/>
  <c r="ON154" i="5"/>
  <c r="CM21" i="6" s="1"/>
  <c r="OE169" i="5"/>
  <c r="CK24" i="6" s="1"/>
  <c r="MU169" i="5"/>
  <c r="CC24" i="6" s="1"/>
  <c r="KS573" i="5"/>
  <c r="BQ71" i="6" s="1"/>
  <c r="ND19" i="5"/>
  <c r="CE7" i="6" s="1"/>
  <c r="LT19" i="5"/>
  <c r="BW7" i="6" s="1"/>
  <c r="KJ19" i="5"/>
  <c r="BO7" i="6" s="1"/>
  <c r="HG19" i="5"/>
  <c r="AW7" i="6" s="1"/>
  <c r="CT19" i="5"/>
  <c r="W7" i="6" s="1"/>
  <c r="BJ19" i="5"/>
  <c r="O7" i="6" s="1"/>
  <c r="Z19" i="5"/>
  <c r="NV139" i="5"/>
  <c r="CI19" i="6" s="1"/>
  <c r="LB139" i="5"/>
  <c r="IH139" i="5"/>
  <c r="AR124" i="5"/>
  <c r="K17" i="6" s="1"/>
  <c r="EM154" i="5"/>
  <c r="AG21" i="6" s="1"/>
  <c r="LB154" i="5"/>
  <c r="BS21" i="6" s="1"/>
  <c r="ND154" i="5"/>
  <c r="CE21" i="6" s="1"/>
  <c r="OE154" i="5"/>
  <c r="CK21" i="6" s="1"/>
  <c r="IQ169" i="5"/>
  <c r="BE24" i="6" s="1"/>
  <c r="HG169" i="5"/>
  <c r="AW24" i="6" s="1"/>
  <c r="KJ573" i="5"/>
  <c r="BO71" i="6" s="1"/>
  <c r="Q768" i="5"/>
  <c r="E93" i="6" s="1"/>
  <c r="Q303" i="5"/>
  <c r="E40" i="6" s="1"/>
  <c r="PF768" i="5"/>
  <c r="CQ93" i="6" s="1"/>
  <c r="ML768" i="5"/>
  <c r="CA93" i="6" s="1"/>
  <c r="JR768" i="5"/>
  <c r="BK93" i="6" s="1"/>
  <c r="GX768" i="5"/>
  <c r="AU93" i="6" s="1"/>
  <c r="ED768" i="5"/>
  <c r="AE93" i="6" s="1"/>
  <c r="BJ768" i="5"/>
  <c r="O93" i="6" s="1"/>
  <c r="NM768" i="5"/>
  <c r="CG93" i="6" s="1"/>
  <c r="KS768" i="5"/>
  <c r="BQ93" i="6" s="1"/>
  <c r="HY768" i="5"/>
  <c r="BA93" i="6" s="1"/>
  <c r="FE768" i="5"/>
  <c r="AK93" i="6" s="1"/>
  <c r="CK768" i="5"/>
  <c r="U93" i="6" s="1"/>
  <c r="ON768" i="5"/>
  <c r="CM93" i="6" s="1"/>
  <c r="LT768" i="5"/>
  <c r="BW93" i="6" s="1"/>
  <c r="IZ768" i="5"/>
  <c r="BG93" i="6" s="1"/>
  <c r="GF768" i="5"/>
  <c r="AQ93" i="6" s="1"/>
  <c r="DL768" i="5"/>
  <c r="AA93" i="6" s="1"/>
  <c r="AR768" i="5"/>
  <c r="K93" i="6" s="1"/>
  <c r="MU768" i="5"/>
  <c r="CC93" i="6" s="1"/>
  <c r="KA768" i="5"/>
  <c r="BM93" i="6" s="1"/>
  <c r="HG768" i="5"/>
  <c r="AW93" i="6" s="1"/>
  <c r="EM768" i="5"/>
  <c r="AG93" i="6" s="1"/>
  <c r="BS768" i="5"/>
  <c r="Q93" i="6" s="1"/>
  <c r="NV768" i="5"/>
  <c r="CI93" i="6" s="1"/>
  <c r="LB768" i="5"/>
  <c r="BS93" i="6" s="1"/>
  <c r="IH768" i="5"/>
  <c r="BC93" i="6" s="1"/>
  <c r="FN768" i="5"/>
  <c r="AM93" i="6" s="1"/>
  <c r="CT768" i="5"/>
  <c r="W93" i="6" s="1"/>
  <c r="Z768" i="5"/>
  <c r="G93" i="6" s="1"/>
  <c r="OW768" i="5"/>
  <c r="CO93" i="6" s="1"/>
  <c r="MC768" i="5"/>
  <c r="BY93" i="6" s="1"/>
  <c r="JI768" i="5"/>
  <c r="BI93" i="6" s="1"/>
  <c r="GO768" i="5"/>
  <c r="AS93" i="6" s="1"/>
  <c r="DU768" i="5"/>
  <c r="AC93" i="6" s="1"/>
  <c r="BA768" i="5"/>
  <c r="M93" i="6" s="1"/>
  <c r="ND768" i="5"/>
  <c r="CE93" i="6" s="1"/>
  <c r="KJ768" i="5"/>
  <c r="BO93" i="6" s="1"/>
  <c r="HP768" i="5"/>
  <c r="AY93" i="6" s="1"/>
  <c r="EV768" i="5"/>
  <c r="AI93" i="6" s="1"/>
  <c r="CB768" i="5"/>
  <c r="S93" i="6" s="1"/>
  <c r="B305" i="5"/>
  <c r="K290" i="5"/>
  <c r="T290" i="5" s="1"/>
  <c r="AC290" i="5" s="1"/>
  <c r="AL290" i="5" s="1"/>
  <c r="AU290" i="5" s="1"/>
  <c r="BD290" i="5" s="1"/>
  <c r="BM290" i="5" s="1"/>
  <c r="BV290" i="5" s="1"/>
  <c r="CE290" i="5" s="1"/>
  <c r="CN290" i="5" s="1"/>
  <c r="CW290" i="5" s="1"/>
  <c r="DF290" i="5" s="1"/>
  <c r="DO290" i="5" s="1"/>
  <c r="DX290" i="5" s="1"/>
  <c r="EG290" i="5" s="1"/>
  <c r="EP290" i="5" s="1"/>
  <c r="EY290" i="5" s="1"/>
  <c r="FH290" i="5" s="1"/>
  <c r="FQ290" i="5" s="1"/>
  <c r="FZ290" i="5" s="1"/>
  <c r="GI290" i="5" s="1"/>
  <c r="GR290" i="5" s="1"/>
  <c r="HA290" i="5" s="1"/>
  <c r="HJ290" i="5" s="1"/>
  <c r="HS290" i="5" s="1"/>
  <c r="IB290" i="5" s="1"/>
  <c r="IK290" i="5" s="1"/>
  <c r="IT290" i="5" s="1"/>
  <c r="JC290" i="5" s="1"/>
  <c r="JL290" i="5" s="1"/>
  <c r="JU290" i="5" s="1"/>
  <c r="KD290" i="5" s="1"/>
  <c r="KM290" i="5" s="1"/>
  <c r="KV290" i="5" s="1"/>
  <c r="LE290" i="5" s="1"/>
  <c r="LN290" i="5" s="1"/>
  <c r="LW290" i="5" s="1"/>
  <c r="MF290" i="5" s="1"/>
  <c r="MO290" i="5" s="1"/>
  <c r="MX290" i="5" s="1"/>
  <c r="NG290" i="5" s="1"/>
  <c r="NP290" i="5" s="1"/>
  <c r="NY290" i="5" s="1"/>
  <c r="OH290" i="5" s="1"/>
  <c r="OQ290" i="5" s="1"/>
  <c r="OZ290" i="5" s="1"/>
  <c r="G6" i="1"/>
  <c r="D10" i="1" s="1"/>
  <c r="G10" i="1" s="1"/>
  <c r="K545" i="5"/>
  <c r="T545" i="5" s="1"/>
  <c r="AC545" i="5" s="1"/>
  <c r="AL545" i="5" s="1"/>
  <c r="AU545" i="5" s="1"/>
  <c r="BD545" i="5" s="1"/>
  <c r="BM545" i="5" s="1"/>
  <c r="BV545" i="5" s="1"/>
  <c r="CE545" i="5" s="1"/>
  <c r="CN545" i="5" s="1"/>
  <c r="CW545" i="5" s="1"/>
  <c r="DF545" i="5" s="1"/>
  <c r="DO545" i="5" s="1"/>
  <c r="DX545" i="5" s="1"/>
  <c r="EG545" i="5" s="1"/>
  <c r="EP545" i="5" s="1"/>
  <c r="EY545" i="5" s="1"/>
  <c r="FH545" i="5" s="1"/>
  <c r="FQ545" i="5" s="1"/>
  <c r="FZ545" i="5" s="1"/>
  <c r="GI545" i="5" s="1"/>
  <c r="GR545" i="5" s="1"/>
  <c r="HA545" i="5" s="1"/>
  <c r="HJ545" i="5" s="1"/>
  <c r="HS545" i="5" s="1"/>
  <c r="IB545" i="5" s="1"/>
  <c r="IK545" i="5" s="1"/>
  <c r="IT545" i="5" s="1"/>
  <c r="JC545" i="5" s="1"/>
  <c r="JL545" i="5" s="1"/>
  <c r="JU545" i="5" s="1"/>
  <c r="KD545" i="5" s="1"/>
  <c r="KM545" i="5" s="1"/>
  <c r="KV545" i="5" s="1"/>
  <c r="LE545" i="5" s="1"/>
  <c r="LN545" i="5" s="1"/>
  <c r="LW545" i="5" s="1"/>
  <c r="MF545" i="5" s="1"/>
  <c r="MO545" i="5" s="1"/>
  <c r="MX545" i="5" s="1"/>
  <c r="NG545" i="5" s="1"/>
  <c r="NP545" i="5" s="1"/>
  <c r="NY545" i="5" s="1"/>
  <c r="OH545" i="5" s="1"/>
  <c r="OQ545" i="5" s="1"/>
  <c r="OZ545" i="5" s="1"/>
  <c r="K530" i="5"/>
  <c r="T530" i="5" s="1"/>
  <c r="AC530" i="5" s="1"/>
  <c r="AL530" i="5" s="1"/>
  <c r="AU530" i="5" s="1"/>
  <c r="BD530" i="5" s="1"/>
  <c r="BM530" i="5" s="1"/>
  <c r="BV530" i="5" s="1"/>
  <c r="CE530" i="5" s="1"/>
  <c r="CN530" i="5" s="1"/>
  <c r="CW530" i="5" s="1"/>
  <c r="DF530" i="5" s="1"/>
  <c r="DO530" i="5" s="1"/>
  <c r="DX530" i="5" s="1"/>
  <c r="EG530" i="5" s="1"/>
  <c r="EP530" i="5" s="1"/>
  <c r="EY530" i="5" s="1"/>
  <c r="FH530" i="5" s="1"/>
  <c r="FQ530" i="5" s="1"/>
  <c r="FZ530" i="5" s="1"/>
  <c r="GI530" i="5" s="1"/>
  <c r="GR530" i="5" s="1"/>
  <c r="HA530" i="5" s="1"/>
  <c r="HJ530" i="5" s="1"/>
  <c r="HS530" i="5" s="1"/>
  <c r="IB530" i="5" s="1"/>
  <c r="IK530" i="5" s="1"/>
  <c r="IT530" i="5" s="1"/>
  <c r="JC530" i="5" s="1"/>
  <c r="JL530" i="5" s="1"/>
  <c r="JU530" i="5" s="1"/>
  <c r="KD530" i="5" s="1"/>
  <c r="KM530" i="5" s="1"/>
  <c r="KV530" i="5" s="1"/>
  <c r="LE530" i="5" s="1"/>
  <c r="LN530" i="5" s="1"/>
  <c r="LW530" i="5" s="1"/>
  <c r="MF530" i="5" s="1"/>
  <c r="MO530" i="5" s="1"/>
  <c r="MX530" i="5" s="1"/>
  <c r="NG530" i="5" s="1"/>
  <c r="NP530" i="5" s="1"/>
  <c r="NY530" i="5" s="1"/>
  <c r="OH530" i="5" s="1"/>
  <c r="OQ530" i="5" s="1"/>
  <c r="OZ530" i="5" s="1"/>
  <c r="K500" i="5"/>
  <c r="T500" i="5" s="1"/>
  <c r="AC500" i="5" s="1"/>
  <c r="AL500" i="5" s="1"/>
  <c r="AU500" i="5" s="1"/>
  <c r="BD500" i="5" s="1"/>
  <c r="BM500" i="5" s="1"/>
  <c r="BV500" i="5" s="1"/>
  <c r="CE500" i="5" s="1"/>
  <c r="CN500" i="5" s="1"/>
  <c r="CW500" i="5" s="1"/>
  <c r="DF500" i="5" s="1"/>
  <c r="DO500" i="5" s="1"/>
  <c r="DX500" i="5" s="1"/>
  <c r="EG500" i="5" s="1"/>
  <c r="EP500" i="5" s="1"/>
  <c r="EY500" i="5" s="1"/>
  <c r="FH500" i="5" s="1"/>
  <c r="FQ500" i="5" s="1"/>
  <c r="FZ500" i="5" s="1"/>
  <c r="GI500" i="5" s="1"/>
  <c r="GR500" i="5" s="1"/>
  <c r="HA500" i="5" s="1"/>
  <c r="HJ500" i="5" s="1"/>
  <c r="HS500" i="5" s="1"/>
  <c r="IB500" i="5" s="1"/>
  <c r="IK500" i="5" s="1"/>
  <c r="IT500" i="5" s="1"/>
  <c r="JC500" i="5" s="1"/>
  <c r="JL500" i="5" s="1"/>
  <c r="JU500" i="5" s="1"/>
  <c r="KD500" i="5" s="1"/>
  <c r="KM500" i="5" s="1"/>
  <c r="KV500" i="5" s="1"/>
  <c r="LE500" i="5" s="1"/>
  <c r="LN500" i="5" s="1"/>
  <c r="LW500" i="5" s="1"/>
  <c r="MF500" i="5" s="1"/>
  <c r="MO500" i="5" s="1"/>
  <c r="MX500" i="5" s="1"/>
  <c r="NG500" i="5" s="1"/>
  <c r="NP500" i="5" s="1"/>
  <c r="NY500" i="5" s="1"/>
  <c r="OH500" i="5" s="1"/>
  <c r="OQ500" i="5" s="1"/>
  <c r="OZ500" i="5" s="1"/>
  <c r="F198" i="1"/>
  <c r="G198" i="1" s="1"/>
  <c r="F398" i="1"/>
  <c r="H398" i="1" s="1"/>
  <c r="G398" i="1" s="1"/>
  <c r="K725" i="5"/>
  <c r="T725" i="5" s="1"/>
  <c r="AC725" i="5" s="1"/>
  <c r="AL725" i="5" s="1"/>
  <c r="AU725" i="5" s="1"/>
  <c r="BD725" i="5" s="1"/>
  <c r="BM725" i="5" s="1"/>
  <c r="BV725" i="5" s="1"/>
  <c r="CE725" i="5" s="1"/>
  <c r="CN725" i="5" s="1"/>
  <c r="CW725" i="5" s="1"/>
  <c r="DF725" i="5" s="1"/>
  <c r="DO725" i="5" s="1"/>
  <c r="DX725" i="5" s="1"/>
  <c r="EG725" i="5" s="1"/>
  <c r="EP725" i="5" s="1"/>
  <c r="EY725" i="5" s="1"/>
  <c r="FH725" i="5" s="1"/>
  <c r="FQ725" i="5" s="1"/>
  <c r="FZ725" i="5" s="1"/>
  <c r="GI725" i="5" s="1"/>
  <c r="GR725" i="5" s="1"/>
  <c r="HA725" i="5" s="1"/>
  <c r="HJ725" i="5" s="1"/>
  <c r="HS725" i="5" s="1"/>
  <c r="IB725" i="5" s="1"/>
  <c r="IK725" i="5" s="1"/>
  <c r="IT725" i="5" s="1"/>
  <c r="JC725" i="5" s="1"/>
  <c r="JL725" i="5" s="1"/>
  <c r="JU725" i="5" s="1"/>
  <c r="KD725" i="5" s="1"/>
  <c r="KM725" i="5" s="1"/>
  <c r="KV725" i="5" s="1"/>
  <c r="LE725" i="5" s="1"/>
  <c r="LN725" i="5" s="1"/>
  <c r="LW725" i="5" s="1"/>
  <c r="MF725" i="5" s="1"/>
  <c r="MO725" i="5" s="1"/>
  <c r="MX725" i="5" s="1"/>
  <c r="NG725" i="5" s="1"/>
  <c r="NP725" i="5" s="1"/>
  <c r="NY725" i="5" s="1"/>
  <c r="OH725" i="5" s="1"/>
  <c r="OQ725" i="5" s="1"/>
  <c r="OZ725" i="5" s="1"/>
  <c r="G342" i="1"/>
  <c r="G100" i="1"/>
  <c r="G74" i="1"/>
  <c r="K740" i="5"/>
  <c r="T740" i="5" s="1"/>
  <c r="AC740" i="5" s="1"/>
  <c r="AL740" i="5" s="1"/>
  <c r="AU740" i="5" s="1"/>
  <c r="BD740" i="5" s="1"/>
  <c r="BM740" i="5" s="1"/>
  <c r="BV740" i="5" s="1"/>
  <c r="CE740" i="5" s="1"/>
  <c r="CN740" i="5" s="1"/>
  <c r="CW740" i="5" s="1"/>
  <c r="DF740" i="5" s="1"/>
  <c r="DO740" i="5" s="1"/>
  <c r="DX740" i="5" s="1"/>
  <c r="EG740" i="5" s="1"/>
  <c r="EP740" i="5" s="1"/>
  <c r="EY740" i="5" s="1"/>
  <c r="FH740" i="5" s="1"/>
  <c r="FQ740" i="5" s="1"/>
  <c r="FZ740" i="5" s="1"/>
  <c r="GI740" i="5" s="1"/>
  <c r="GR740" i="5" s="1"/>
  <c r="HA740" i="5" s="1"/>
  <c r="HJ740" i="5" s="1"/>
  <c r="HS740" i="5" s="1"/>
  <c r="IB740" i="5" s="1"/>
  <c r="IK740" i="5" s="1"/>
  <c r="IT740" i="5" s="1"/>
  <c r="JC740" i="5" s="1"/>
  <c r="JL740" i="5" s="1"/>
  <c r="JU740" i="5" s="1"/>
  <c r="KD740" i="5" s="1"/>
  <c r="KM740" i="5" s="1"/>
  <c r="KV740" i="5" s="1"/>
  <c r="LE740" i="5" s="1"/>
  <c r="LN740" i="5" s="1"/>
  <c r="LW740" i="5" s="1"/>
  <c r="MF740" i="5" s="1"/>
  <c r="MO740" i="5" s="1"/>
  <c r="MX740" i="5" s="1"/>
  <c r="NG740" i="5" s="1"/>
  <c r="NP740" i="5" s="1"/>
  <c r="NY740" i="5" s="1"/>
  <c r="OH740" i="5" s="1"/>
  <c r="OQ740" i="5" s="1"/>
  <c r="OZ740" i="5" s="1"/>
  <c r="G186" i="1"/>
  <c r="G346" i="1"/>
  <c r="H59" i="1"/>
  <c r="G59" i="1" s="1"/>
  <c r="F218" i="1"/>
  <c r="F245" i="1" s="1"/>
  <c r="F256" i="1" s="1"/>
  <c r="F266" i="1" s="1"/>
  <c r="G266" i="1" s="1"/>
  <c r="G209" i="1"/>
  <c r="F20" i="1"/>
  <c r="F25" i="1" s="1"/>
  <c r="F30" i="1" s="1"/>
  <c r="F37" i="1" s="1"/>
  <c r="F42" i="1" s="1"/>
  <c r="F49" i="1" s="1"/>
  <c r="G15" i="1"/>
  <c r="A172" i="1"/>
  <c r="A182" i="1"/>
  <c r="A192" i="1" s="1"/>
  <c r="F62" i="1"/>
  <c r="F83" i="1" s="1"/>
  <c r="F95" i="1" s="1"/>
  <c r="F107" i="1" s="1"/>
  <c r="F115" i="1" s="1"/>
  <c r="F125" i="1" s="1"/>
  <c r="F135" i="1" s="1"/>
  <c r="F144" i="1" s="1"/>
  <c r="F153" i="1" s="1"/>
  <c r="F162" i="1" s="1"/>
  <c r="F183" i="1" s="1"/>
  <c r="F56" i="1"/>
  <c r="K590" i="5"/>
  <c r="T590" i="5" s="1"/>
  <c r="AC590" i="5" s="1"/>
  <c r="AL590" i="5" s="1"/>
  <c r="AU590" i="5" s="1"/>
  <c r="BD590" i="5" s="1"/>
  <c r="BM590" i="5" s="1"/>
  <c r="BV590" i="5" s="1"/>
  <c r="CE590" i="5" s="1"/>
  <c r="CN590" i="5" s="1"/>
  <c r="CW590" i="5" s="1"/>
  <c r="DF590" i="5" s="1"/>
  <c r="DO590" i="5" s="1"/>
  <c r="DX590" i="5" s="1"/>
  <c r="EG590" i="5" s="1"/>
  <c r="EP590" i="5" s="1"/>
  <c r="EY590" i="5" s="1"/>
  <c r="FH590" i="5" s="1"/>
  <c r="FQ590" i="5" s="1"/>
  <c r="FZ590" i="5" s="1"/>
  <c r="GI590" i="5" s="1"/>
  <c r="GR590" i="5" s="1"/>
  <c r="HA590" i="5" s="1"/>
  <c r="HJ590" i="5" s="1"/>
  <c r="HS590" i="5" s="1"/>
  <c r="IB590" i="5" s="1"/>
  <c r="IK590" i="5" s="1"/>
  <c r="IT590" i="5" s="1"/>
  <c r="JC590" i="5" s="1"/>
  <c r="JL590" i="5" s="1"/>
  <c r="JU590" i="5" s="1"/>
  <c r="KD590" i="5" s="1"/>
  <c r="KM590" i="5" s="1"/>
  <c r="KV590" i="5" s="1"/>
  <c r="LE590" i="5" s="1"/>
  <c r="LN590" i="5" s="1"/>
  <c r="LW590" i="5" s="1"/>
  <c r="MF590" i="5" s="1"/>
  <c r="MO590" i="5" s="1"/>
  <c r="MX590" i="5" s="1"/>
  <c r="NG590" i="5" s="1"/>
  <c r="NP590" i="5" s="1"/>
  <c r="NY590" i="5" s="1"/>
  <c r="OH590" i="5" s="1"/>
  <c r="OQ590" i="5" s="1"/>
  <c r="OZ590" i="5" s="1"/>
  <c r="B605" i="5"/>
  <c r="K605" i="5" s="1"/>
  <c r="T605" i="5" s="1"/>
  <c r="AC605" i="5" s="1"/>
  <c r="AL605" i="5" s="1"/>
  <c r="AU605" i="5" s="1"/>
  <c r="BD605" i="5" s="1"/>
  <c r="BM605" i="5" s="1"/>
  <c r="BV605" i="5" s="1"/>
  <c r="CE605" i="5" s="1"/>
  <c r="CN605" i="5" s="1"/>
  <c r="CW605" i="5" s="1"/>
  <c r="DF605" i="5" s="1"/>
  <c r="DO605" i="5" s="1"/>
  <c r="DX605" i="5" s="1"/>
  <c r="EG605" i="5" s="1"/>
  <c r="EP605" i="5" s="1"/>
  <c r="EY605" i="5" s="1"/>
  <c r="FH605" i="5" s="1"/>
  <c r="FQ605" i="5" s="1"/>
  <c r="FZ605" i="5" s="1"/>
  <c r="GI605" i="5" s="1"/>
  <c r="GR605" i="5" s="1"/>
  <c r="HA605" i="5" s="1"/>
  <c r="HJ605" i="5" s="1"/>
  <c r="HS605" i="5" s="1"/>
  <c r="IB605" i="5" s="1"/>
  <c r="IK605" i="5" s="1"/>
  <c r="IT605" i="5" s="1"/>
  <c r="JC605" i="5" s="1"/>
  <c r="JL605" i="5" s="1"/>
  <c r="JU605" i="5" s="1"/>
  <c r="KD605" i="5" s="1"/>
  <c r="KM605" i="5" s="1"/>
  <c r="KV605" i="5" s="1"/>
  <c r="LE605" i="5" s="1"/>
  <c r="LN605" i="5" s="1"/>
  <c r="LW605" i="5" s="1"/>
  <c r="MF605" i="5" s="1"/>
  <c r="MO605" i="5" s="1"/>
  <c r="MX605" i="5" s="1"/>
  <c r="NG605" i="5" s="1"/>
  <c r="NP605" i="5" s="1"/>
  <c r="NY605" i="5" s="1"/>
  <c r="OH605" i="5" s="1"/>
  <c r="OQ605" i="5" s="1"/>
  <c r="OZ605" i="5" s="1"/>
  <c r="F112" i="1"/>
  <c r="H112" i="1" s="1"/>
  <c r="G99" i="1"/>
  <c r="F382" i="1"/>
  <c r="F390" i="1" s="1"/>
  <c r="G390" i="1" s="1"/>
  <c r="G367" i="1"/>
  <c r="B201" i="5"/>
  <c r="K201" i="5" s="1"/>
  <c r="T201" i="5" s="1"/>
  <c r="AC201" i="5" s="1"/>
  <c r="AL201" i="5" s="1"/>
  <c r="AU201" i="5" s="1"/>
  <c r="BD201" i="5" s="1"/>
  <c r="BM201" i="5" s="1"/>
  <c r="BV201" i="5" s="1"/>
  <c r="CE201" i="5" s="1"/>
  <c r="CN201" i="5" s="1"/>
  <c r="CW201" i="5" s="1"/>
  <c r="DF201" i="5" s="1"/>
  <c r="DO201" i="5" s="1"/>
  <c r="DX201" i="5" s="1"/>
  <c r="EG201" i="5" s="1"/>
  <c r="EP201" i="5" s="1"/>
  <c r="EY201" i="5" s="1"/>
  <c r="FH201" i="5" s="1"/>
  <c r="FQ201" i="5" s="1"/>
  <c r="FZ201" i="5" s="1"/>
  <c r="GI201" i="5" s="1"/>
  <c r="GR201" i="5" s="1"/>
  <c r="HA201" i="5" s="1"/>
  <c r="HJ201" i="5" s="1"/>
  <c r="HS201" i="5" s="1"/>
  <c r="IB201" i="5" s="1"/>
  <c r="IK201" i="5" s="1"/>
  <c r="IT201" i="5" s="1"/>
  <c r="JC201" i="5" s="1"/>
  <c r="JL201" i="5" s="1"/>
  <c r="JU201" i="5" s="1"/>
  <c r="KD201" i="5" s="1"/>
  <c r="KM201" i="5" s="1"/>
  <c r="KV201" i="5" s="1"/>
  <c r="LE201" i="5" s="1"/>
  <c r="LN201" i="5" s="1"/>
  <c r="LW201" i="5" s="1"/>
  <c r="MF201" i="5" s="1"/>
  <c r="MO201" i="5" s="1"/>
  <c r="MX201" i="5" s="1"/>
  <c r="NG201" i="5" s="1"/>
  <c r="NP201" i="5" s="1"/>
  <c r="NY201" i="5" s="1"/>
  <c r="OH201" i="5" s="1"/>
  <c r="OQ201" i="5" s="1"/>
  <c r="OZ201" i="5" s="1"/>
  <c r="K186" i="5"/>
  <c r="T186" i="5" s="1"/>
  <c r="AC186" i="5" s="1"/>
  <c r="AL186" i="5" s="1"/>
  <c r="AU186" i="5" s="1"/>
  <c r="BD186" i="5" s="1"/>
  <c r="BM186" i="5" s="1"/>
  <c r="BV186" i="5" s="1"/>
  <c r="CE186" i="5" s="1"/>
  <c r="CN186" i="5" s="1"/>
  <c r="CW186" i="5" s="1"/>
  <c r="DF186" i="5" s="1"/>
  <c r="DO186" i="5" s="1"/>
  <c r="DX186" i="5" s="1"/>
  <c r="EG186" i="5" s="1"/>
  <c r="EP186" i="5" s="1"/>
  <c r="EY186" i="5" s="1"/>
  <c r="FH186" i="5" s="1"/>
  <c r="FQ186" i="5" s="1"/>
  <c r="FZ186" i="5" s="1"/>
  <c r="GI186" i="5" s="1"/>
  <c r="GR186" i="5" s="1"/>
  <c r="HA186" i="5" s="1"/>
  <c r="HJ186" i="5" s="1"/>
  <c r="HS186" i="5" s="1"/>
  <c r="IB186" i="5" s="1"/>
  <c r="IK186" i="5" s="1"/>
  <c r="IT186" i="5" s="1"/>
  <c r="JC186" i="5" s="1"/>
  <c r="JL186" i="5" s="1"/>
  <c r="JU186" i="5" s="1"/>
  <c r="KD186" i="5" s="1"/>
  <c r="KM186" i="5" s="1"/>
  <c r="KV186" i="5" s="1"/>
  <c r="LE186" i="5" s="1"/>
  <c r="LN186" i="5" s="1"/>
  <c r="LW186" i="5" s="1"/>
  <c r="MF186" i="5" s="1"/>
  <c r="MO186" i="5" s="1"/>
  <c r="MX186" i="5" s="1"/>
  <c r="NG186" i="5" s="1"/>
  <c r="NP186" i="5" s="1"/>
  <c r="NY186" i="5" s="1"/>
  <c r="OH186" i="5" s="1"/>
  <c r="OQ186" i="5" s="1"/>
  <c r="OZ186" i="5" s="1"/>
  <c r="A61" i="1"/>
  <c r="A82" i="1" s="1"/>
  <c r="A94" i="1" s="1"/>
  <c r="A106" i="1" s="1"/>
  <c r="A114" i="1" s="1"/>
  <c r="A124" i="1" s="1"/>
  <c r="A134" i="1" s="1"/>
  <c r="A142" i="1" s="1"/>
  <c r="A151" i="1" s="1"/>
  <c r="A161" i="1" s="1"/>
  <c r="A56" i="1"/>
  <c r="A173" i="1"/>
  <c r="A183" i="1"/>
  <c r="A193" i="1" s="1"/>
  <c r="A202" i="1" s="1"/>
  <c r="A212" i="1" s="1"/>
  <c r="A221" i="1" s="1"/>
  <c r="A228" i="1" s="1"/>
  <c r="A239" i="1" s="1"/>
  <c r="A249" i="1" s="1"/>
  <c r="A260" i="1" s="1"/>
  <c r="A270" i="1" s="1"/>
  <c r="A277" i="1" s="1"/>
  <c r="B650" i="5"/>
  <c r="K635" i="5"/>
  <c r="T635" i="5" s="1"/>
  <c r="AC635" i="5" s="1"/>
  <c r="AL635" i="5" s="1"/>
  <c r="AU635" i="5" s="1"/>
  <c r="BD635" i="5" s="1"/>
  <c r="BM635" i="5" s="1"/>
  <c r="BV635" i="5" s="1"/>
  <c r="CE635" i="5" s="1"/>
  <c r="CN635" i="5" s="1"/>
  <c r="CW635" i="5" s="1"/>
  <c r="DF635" i="5" s="1"/>
  <c r="DO635" i="5" s="1"/>
  <c r="DX635" i="5" s="1"/>
  <c r="EG635" i="5" s="1"/>
  <c r="EP635" i="5" s="1"/>
  <c r="EY635" i="5" s="1"/>
  <c r="FH635" i="5" s="1"/>
  <c r="FQ635" i="5" s="1"/>
  <c r="FZ635" i="5" s="1"/>
  <c r="GI635" i="5" s="1"/>
  <c r="GR635" i="5" s="1"/>
  <c r="HA635" i="5" s="1"/>
  <c r="HJ635" i="5" s="1"/>
  <c r="HS635" i="5" s="1"/>
  <c r="IB635" i="5" s="1"/>
  <c r="IK635" i="5" s="1"/>
  <c r="IT635" i="5" s="1"/>
  <c r="JC635" i="5" s="1"/>
  <c r="JL635" i="5" s="1"/>
  <c r="JU635" i="5" s="1"/>
  <c r="KD635" i="5" s="1"/>
  <c r="KM635" i="5" s="1"/>
  <c r="KV635" i="5" s="1"/>
  <c r="LE635" i="5" s="1"/>
  <c r="LN635" i="5" s="1"/>
  <c r="LW635" i="5" s="1"/>
  <c r="MF635" i="5" s="1"/>
  <c r="MO635" i="5" s="1"/>
  <c r="MX635" i="5" s="1"/>
  <c r="NG635" i="5" s="1"/>
  <c r="NP635" i="5" s="1"/>
  <c r="NY635" i="5" s="1"/>
  <c r="OH635" i="5" s="1"/>
  <c r="OQ635" i="5" s="1"/>
  <c r="OZ635" i="5" s="1"/>
  <c r="A179" i="1"/>
  <c r="A158" i="1"/>
  <c r="G196" i="1"/>
  <c r="G341" i="1"/>
  <c r="D20" i="1"/>
  <c r="D25" i="1" s="1"/>
  <c r="G235" i="1"/>
  <c r="G75" i="1"/>
  <c r="G131" i="1"/>
  <c r="A60" i="1"/>
  <c r="A225" i="1"/>
  <c r="K171" i="5"/>
  <c r="T171" i="5" s="1"/>
  <c r="AC171" i="5" s="1"/>
  <c r="AL171" i="5" s="1"/>
  <c r="AU171" i="5" s="1"/>
  <c r="BD171" i="5" s="1"/>
  <c r="BM171" i="5" s="1"/>
  <c r="BV171" i="5" s="1"/>
  <c r="CE171" i="5" s="1"/>
  <c r="CN171" i="5" s="1"/>
  <c r="CW171" i="5" s="1"/>
  <c r="DF171" i="5" s="1"/>
  <c r="DO171" i="5" s="1"/>
  <c r="DX171" i="5" s="1"/>
  <c r="EG171" i="5" s="1"/>
  <c r="EP171" i="5" s="1"/>
  <c r="EY171" i="5" s="1"/>
  <c r="FH171" i="5" s="1"/>
  <c r="FQ171" i="5" s="1"/>
  <c r="FZ171" i="5" s="1"/>
  <c r="GI171" i="5" s="1"/>
  <c r="GR171" i="5" s="1"/>
  <c r="HA171" i="5" s="1"/>
  <c r="HJ171" i="5" s="1"/>
  <c r="HS171" i="5" s="1"/>
  <c r="IB171" i="5" s="1"/>
  <c r="IK171" i="5" s="1"/>
  <c r="IT171" i="5" s="1"/>
  <c r="JC171" i="5" s="1"/>
  <c r="JL171" i="5" s="1"/>
  <c r="JU171" i="5" s="1"/>
  <c r="KD171" i="5" s="1"/>
  <c r="KM171" i="5" s="1"/>
  <c r="KV171" i="5" s="1"/>
  <c r="LE171" i="5" s="1"/>
  <c r="LN171" i="5" s="1"/>
  <c r="LW171" i="5" s="1"/>
  <c r="MF171" i="5" s="1"/>
  <c r="MO171" i="5" s="1"/>
  <c r="MX171" i="5" s="1"/>
  <c r="NG171" i="5" s="1"/>
  <c r="NP171" i="5" s="1"/>
  <c r="NY171" i="5" s="1"/>
  <c r="OH171" i="5" s="1"/>
  <c r="OQ171" i="5" s="1"/>
  <c r="OZ171" i="5" s="1"/>
  <c r="G263" i="1"/>
  <c r="F103" i="1"/>
  <c r="G103" i="1" s="1"/>
  <c r="G88" i="1"/>
  <c r="G79" i="1"/>
  <c r="G47" i="1"/>
  <c r="D49" i="1" s="1"/>
  <c r="G217" i="1"/>
  <c r="G139" i="1"/>
  <c r="G267" i="1"/>
  <c r="H232" i="1"/>
  <c r="G232" i="1" s="1"/>
  <c r="G359" i="1"/>
  <c r="G444" i="1"/>
  <c r="G87" i="1"/>
  <c r="G73" i="1"/>
  <c r="K12" i="12"/>
  <c r="K11" i="12"/>
  <c r="K13" i="12"/>
  <c r="A405" i="1"/>
  <c r="A392" i="1"/>
  <c r="F445" i="1"/>
  <c r="G428" i="1"/>
  <c r="C15" i="3"/>
  <c r="E15" i="3" s="1"/>
  <c r="E18" i="3"/>
  <c r="G6" i="3"/>
  <c r="G8" i="3" s="1"/>
  <c r="AB18" i="3"/>
  <c r="AC18" i="3" s="1"/>
  <c r="F447" i="1"/>
  <c r="G430" i="1"/>
  <c r="H234" i="1"/>
  <c r="G234" i="1" s="1"/>
  <c r="D26" i="3"/>
  <c r="E26" i="3" s="1"/>
  <c r="G437" i="1"/>
  <c r="F454" i="1"/>
  <c r="F446" i="1"/>
  <c r="G429" i="1"/>
  <c r="ON678" i="5"/>
  <c r="CM84" i="6" s="1"/>
  <c r="LT678" i="5"/>
  <c r="IZ678" i="5"/>
  <c r="BG84" i="6" s="1"/>
  <c r="GF678" i="5"/>
  <c r="AQ84" i="6" s="1"/>
  <c r="DL678" i="5"/>
  <c r="E19" i="3"/>
  <c r="D5" i="3"/>
  <c r="F453" i="1"/>
  <c r="G436" i="1"/>
  <c r="OW678" i="5"/>
  <c r="MC678" i="5"/>
  <c r="JI678" i="5"/>
  <c r="BI84" i="6" s="1"/>
  <c r="GO678" i="5"/>
  <c r="AS84" i="6" s="1"/>
  <c r="DU678" i="5"/>
  <c r="DC678" i="5"/>
  <c r="G317" i="1"/>
  <c r="F327" i="1"/>
  <c r="AB6" i="3"/>
  <c r="AC6" i="3" s="1"/>
  <c r="AC12" i="3"/>
  <c r="F452" i="1"/>
  <c r="G435" i="1"/>
  <c r="F443" i="1"/>
  <c r="G443" i="1" s="1"/>
  <c r="G427" i="1"/>
  <c r="F451" i="1"/>
  <c r="G434" i="1"/>
  <c r="F216" i="1"/>
  <c r="F243" i="1" s="1"/>
  <c r="F254" i="1" s="1"/>
  <c r="G207" i="1"/>
  <c r="H205" i="1"/>
  <c r="G205" i="1" s="1"/>
  <c r="ND678" i="5"/>
  <c r="CE84" i="6" s="1"/>
  <c r="KJ678" i="5"/>
  <c r="HP678" i="5"/>
  <c r="AY84" i="6" s="1"/>
  <c r="EV678" i="5"/>
  <c r="CB678" i="5"/>
  <c r="C14" i="3"/>
  <c r="E14" i="3" s="1"/>
  <c r="H5" i="3"/>
  <c r="F449" i="1"/>
  <c r="G432" i="1"/>
  <c r="F448" i="1"/>
  <c r="G431" i="1"/>
  <c r="OW603" i="5"/>
  <c r="MC603" i="5"/>
  <c r="JI603" i="5"/>
  <c r="BI75" i="6" s="1"/>
  <c r="GO603" i="5"/>
  <c r="DU603" i="5"/>
  <c r="ON603" i="5"/>
  <c r="CM75" i="6" s="1"/>
  <c r="LT603" i="5"/>
  <c r="IZ603" i="5"/>
  <c r="BG75" i="6" s="1"/>
  <c r="GF603" i="5"/>
  <c r="DL603" i="5"/>
  <c r="NV603" i="5"/>
  <c r="LB603" i="5"/>
  <c r="IH603" i="5"/>
  <c r="BC75" i="6" s="1"/>
  <c r="FN603" i="5"/>
  <c r="CT603" i="5"/>
  <c r="NM603" i="5"/>
  <c r="CG75" i="6" s="1"/>
  <c r="KS603" i="5"/>
  <c r="HY603" i="5"/>
  <c r="BA75" i="6" s="1"/>
  <c r="FE603" i="5"/>
  <c r="CK603" i="5"/>
  <c r="MU588" i="5"/>
  <c r="CC74" i="6" s="1"/>
  <c r="KA588" i="5"/>
  <c r="BM74" i="6" s="1"/>
  <c r="HG588" i="5"/>
  <c r="AW74" i="6" s="1"/>
  <c r="EM588" i="5"/>
  <c r="BS588" i="5"/>
  <c r="PF588" i="5"/>
  <c r="ML588" i="5"/>
  <c r="JR588" i="5"/>
  <c r="BK74" i="6" s="1"/>
  <c r="GX588" i="5"/>
  <c r="ED588" i="5"/>
  <c r="BJ588" i="5"/>
  <c r="OE498" i="5"/>
  <c r="CK62" i="6" s="1"/>
  <c r="LK498" i="5"/>
  <c r="BU62" i="6" s="1"/>
  <c r="IQ498" i="5"/>
  <c r="BE62" i="6" s="1"/>
  <c r="FW498" i="5"/>
  <c r="AO62" i="6" s="1"/>
  <c r="DC498" i="5"/>
  <c r="Y62" i="6" s="1"/>
  <c r="NM498" i="5"/>
  <c r="CG62" i="6" s="1"/>
  <c r="KS498" i="5"/>
  <c r="BQ62" i="6" s="1"/>
  <c r="HY498" i="5"/>
  <c r="BA62" i="6" s="1"/>
  <c r="FE498" i="5"/>
  <c r="AK62" i="6" s="1"/>
  <c r="CK498" i="5"/>
  <c r="U62" i="6" s="1"/>
  <c r="ND498" i="5"/>
  <c r="CE62" i="6" s="1"/>
  <c r="KJ498" i="5"/>
  <c r="BO62" i="6" s="1"/>
  <c r="HP498" i="5"/>
  <c r="AY62" i="6" s="1"/>
  <c r="EV498" i="5"/>
  <c r="AI62" i="6" s="1"/>
  <c r="NV498" i="5"/>
  <c r="LB498" i="5"/>
  <c r="BS62" i="6" s="1"/>
  <c r="IH498" i="5"/>
  <c r="BC62" i="6" s="1"/>
  <c r="FN498" i="5"/>
  <c r="AM62" i="6" s="1"/>
  <c r="CT498" i="5"/>
  <c r="W62" i="6" s="1"/>
  <c r="ND423" i="5"/>
  <c r="KJ423" i="5"/>
  <c r="HP423" i="5"/>
  <c r="AY54" i="6" s="1"/>
  <c r="EV423" i="5"/>
  <c r="AI54" i="6" s="1"/>
  <c r="CB423" i="5"/>
  <c r="S54" i="6" s="1"/>
  <c r="NM378" i="5"/>
  <c r="CG48" i="6" s="1"/>
  <c r="KS378" i="5"/>
  <c r="BQ48" i="6" s="1"/>
  <c r="HY378" i="5"/>
  <c r="BA48" i="6" s="1"/>
  <c r="FE378" i="5"/>
  <c r="AK48" i="6" s="1"/>
  <c r="CK378" i="5"/>
  <c r="U48" i="6" s="1"/>
  <c r="MU363" i="5"/>
  <c r="KA363" i="5"/>
  <c r="HG363" i="5"/>
  <c r="EM363" i="5"/>
  <c r="BS363" i="5"/>
  <c r="NM393" i="5"/>
  <c r="CG50" i="6" s="1"/>
  <c r="KS393" i="5"/>
  <c r="HY393" i="5"/>
  <c r="BA50" i="6" s="1"/>
  <c r="FE393" i="5"/>
  <c r="CK393" i="5"/>
  <c r="ND318" i="5"/>
  <c r="CE41" i="6" s="1"/>
  <c r="KJ318" i="5"/>
  <c r="BO41" i="6" s="1"/>
  <c r="HP318" i="5"/>
  <c r="AY41" i="6" s="1"/>
  <c r="EV318" i="5"/>
  <c r="AI41" i="6" s="1"/>
  <c r="CB318" i="5"/>
  <c r="S41" i="6" s="1"/>
  <c r="MU318" i="5"/>
  <c r="CC41" i="6" s="1"/>
  <c r="KA318" i="5"/>
  <c r="BM41" i="6" s="1"/>
  <c r="HG318" i="5"/>
  <c r="AW41" i="6" s="1"/>
  <c r="EM318" i="5"/>
  <c r="AG41" i="6" s="1"/>
  <c r="BS318" i="5"/>
  <c r="Q41" i="6" s="1"/>
  <c r="OW348" i="5"/>
  <c r="MC348" i="5"/>
  <c r="JI348" i="5"/>
  <c r="BI45" i="6" s="1"/>
  <c r="GO348" i="5"/>
  <c r="AS45" i="6" s="1"/>
  <c r="DU348" i="5"/>
  <c r="ON348" i="5"/>
  <c r="CM45" i="6" s="1"/>
  <c r="LT348" i="5"/>
  <c r="IZ348" i="5"/>
  <c r="BG45" i="6" s="1"/>
  <c r="GF348" i="5"/>
  <c r="AQ45" i="6" s="1"/>
  <c r="DL348" i="5"/>
  <c r="PF378" i="5"/>
  <c r="CQ48" i="6" s="1"/>
  <c r="ML378" i="5"/>
  <c r="CA48" i="6" s="1"/>
  <c r="JR378" i="5"/>
  <c r="BK48" i="6" s="1"/>
  <c r="GX378" i="5"/>
  <c r="AU48" i="6" s="1"/>
  <c r="ED378" i="5"/>
  <c r="AE48" i="6" s="1"/>
  <c r="BJ378" i="5"/>
  <c r="O48" i="6" s="1"/>
  <c r="ON363" i="5"/>
  <c r="LT363" i="5"/>
  <c r="IZ363" i="5"/>
  <c r="GF363" i="5"/>
  <c r="AQ47" i="6" s="1"/>
  <c r="DL363" i="5"/>
  <c r="OW318" i="5"/>
  <c r="CO41" i="6" s="1"/>
  <c r="MC318" i="5"/>
  <c r="BY41" i="6" s="1"/>
  <c r="JI318" i="5"/>
  <c r="BI41" i="6" s="1"/>
  <c r="GO318" i="5"/>
  <c r="AS41" i="6" s="1"/>
  <c r="DU318" i="5"/>
  <c r="AC41" i="6" s="1"/>
  <c r="PF393" i="5"/>
  <c r="ML393" i="5"/>
  <c r="JR393" i="5"/>
  <c r="BK50" i="6" s="1"/>
  <c r="GX393" i="5"/>
  <c r="AU50" i="6" s="1"/>
  <c r="ED393" i="5"/>
  <c r="BJ393" i="5"/>
  <c r="NV348" i="5"/>
  <c r="CI45" i="6" s="1"/>
  <c r="LB348" i="5"/>
  <c r="IH348" i="5"/>
  <c r="BC45" i="6" s="1"/>
  <c r="FN348" i="5"/>
  <c r="CT348" i="5"/>
  <c r="ON378" i="5"/>
  <c r="CM48" i="6" s="1"/>
  <c r="LT378" i="5"/>
  <c r="BW48" i="6" s="1"/>
  <c r="IZ378" i="5"/>
  <c r="BG48" i="6" s="1"/>
  <c r="GF378" i="5"/>
  <c r="AQ48" i="6" s="1"/>
  <c r="DL378" i="5"/>
  <c r="AA48" i="6" s="1"/>
  <c r="NM348" i="5"/>
  <c r="CG45" i="6" s="1"/>
  <c r="KS348" i="5"/>
  <c r="HY348" i="5"/>
  <c r="BA45" i="6" s="1"/>
  <c r="FE348" i="5"/>
  <c r="CK348" i="5"/>
  <c r="NV363" i="5"/>
  <c r="CI47" i="6" s="1"/>
  <c r="LB363" i="5"/>
  <c r="IH363" i="5"/>
  <c r="FN363" i="5"/>
  <c r="CT363" i="5"/>
  <c r="NM363" i="5"/>
  <c r="KS363" i="5"/>
  <c r="HY363" i="5"/>
  <c r="FE363" i="5"/>
  <c r="CK363" i="5"/>
  <c r="ON318" i="5"/>
  <c r="CM41" i="6" s="1"/>
  <c r="LT318" i="5"/>
  <c r="BW41" i="6" s="1"/>
  <c r="IZ318" i="5"/>
  <c r="BG41" i="6" s="1"/>
  <c r="GF318" i="5"/>
  <c r="AQ41" i="6" s="1"/>
  <c r="DL318" i="5"/>
  <c r="AA41" i="6" s="1"/>
  <c r="OE318" i="5"/>
  <c r="CK41" i="6" s="1"/>
  <c r="LK318" i="5"/>
  <c r="BU41" i="6" s="1"/>
  <c r="IQ318" i="5"/>
  <c r="BE41" i="6" s="1"/>
  <c r="FW318" i="5"/>
  <c r="AO41" i="6" s="1"/>
  <c r="DC318" i="5"/>
  <c r="Y41" i="6" s="1"/>
  <c r="NV318" i="5"/>
  <c r="CI41" i="6" s="1"/>
  <c r="LB318" i="5"/>
  <c r="BS41" i="6" s="1"/>
  <c r="IH318" i="5"/>
  <c r="BC41" i="6" s="1"/>
  <c r="FN318" i="5"/>
  <c r="AM41" i="6" s="1"/>
  <c r="CT318" i="5"/>
  <c r="W41" i="6" s="1"/>
  <c r="ND348" i="5"/>
  <c r="CE45" i="6" s="1"/>
  <c r="KJ348" i="5"/>
  <c r="HP348" i="5"/>
  <c r="AY45" i="6" s="1"/>
  <c r="EV348" i="5"/>
  <c r="CB348" i="5"/>
  <c r="MU348" i="5"/>
  <c r="CC45" i="6" s="1"/>
  <c r="KA348" i="5"/>
  <c r="HG348" i="5"/>
  <c r="AW45" i="6" s="1"/>
  <c r="EM348" i="5"/>
  <c r="BS348" i="5"/>
  <c r="CM40" i="6"/>
  <c r="LK303" i="5"/>
  <c r="BU40" i="6" s="1"/>
  <c r="IQ303" i="5"/>
  <c r="BE40" i="6" s="1"/>
  <c r="FW303" i="5"/>
  <c r="AO40" i="6" s="1"/>
  <c r="DC303" i="5"/>
  <c r="Y40" i="6" s="1"/>
  <c r="NV303" i="5"/>
  <c r="LB303" i="5"/>
  <c r="BS40" i="6" s="1"/>
  <c r="IH303" i="5"/>
  <c r="BC40" i="6" s="1"/>
  <c r="FN303" i="5"/>
  <c r="AM40" i="6" s="1"/>
  <c r="CT303" i="5"/>
  <c r="W40" i="6" s="1"/>
  <c r="NM303" i="5"/>
  <c r="KS303" i="5"/>
  <c r="BQ40" i="6" s="1"/>
  <c r="HY303" i="5"/>
  <c r="BA40" i="6" s="1"/>
  <c r="FE303" i="5"/>
  <c r="AK40" i="6" s="1"/>
  <c r="CK303" i="5"/>
  <c r="U40" i="6" s="1"/>
  <c r="CE39" i="6"/>
  <c r="OW214" i="5"/>
  <c r="CO28" i="6" s="1"/>
  <c r="MC214" i="5"/>
  <c r="BY28" i="6" s="1"/>
  <c r="JI214" i="5"/>
  <c r="BI28" i="6" s="1"/>
  <c r="GO214" i="5"/>
  <c r="AS28" i="6" s="1"/>
  <c r="DU214" i="5"/>
  <c r="AC28" i="6" s="1"/>
  <c r="OW199" i="5"/>
  <c r="CO27" i="6" s="1"/>
  <c r="MC199" i="5"/>
  <c r="BY27" i="6" s="1"/>
  <c r="JI199" i="5"/>
  <c r="BI27" i="6" s="1"/>
  <c r="GO199" i="5"/>
  <c r="AS27" i="6" s="1"/>
  <c r="DU199" i="5"/>
  <c r="AC27" i="6" s="1"/>
  <c r="B260" i="5"/>
  <c r="K260" i="5" s="1"/>
  <c r="T260" i="5" s="1"/>
  <c r="AC260" i="5" s="1"/>
  <c r="AL260" i="5" s="1"/>
  <c r="AU260" i="5" s="1"/>
  <c r="BD260" i="5" s="1"/>
  <c r="BM260" i="5" s="1"/>
  <c r="BV260" i="5" s="1"/>
  <c r="CE260" i="5" s="1"/>
  <c r="CN260" i="5" s="1"/>
  <c r="CW260" i="5" s="1"/>
  <c r="DF260" i="5" s="1"/>
  <c r="DO260" i="5" s="1"/>
  <c r="DX260" i="5" s="1"/>
  <c r="EG260" i="5" s="1"/>
  <c r="EP260" i="5" s="1"/>
  <c r="EY260" i="5" s="1"/>
  <c r="FH260" i="5" s="1"/>
  <c r="FQ260" i="5" s="1"/>
  <c r="FZ260" i="5" s="1"/>
  <c r="GI260" i="5" s="1"/>
  <c r="GR260" i="5" s="1"/>
  <c r="HA260" i="5" s="1"/>
  <c r="HJ260" i="5" s="1"/>
  <c r="HS260" i="5" s="1"/>
  <c r="IB260" i="5" s="1"/>
  <c r="IK260" i="5" s="1"/>
  <c r="IT260" i="5" s="1"/>
  <c r="JC260" i="5" s="1"/>
  <c r="JL260" i="5" s="1"/>
  <c r="JU260" i="5" s="1"/>
  <c r="KD260" i="5" s="1"/>
  <c r="KM260" i="5" s="1"/>
  <c r="KV260" i="5" s="1"/>
  <c r="LE260" i="5" s="1"/>
  <c r="LN260" i="5" s="1"/>
  <c r="LW260" i="5" s="1"/>
  <c r="MF260" i="5" s="1"/>
  <c r="MO260" i="5" s="1"/>
  <c r="MX260" i="5" s="1"/>
  <c r="NG260" i="5" s="1"/>
  <c r="NP260" i="5" s="1"/>
  <c r="NY260" i="5" s="1"/>
  <c r="OH260" i="5" s="1"/>
  <c r="OQ260" i="5" s="1"/>
  <c r="OZ260" i="5" s="1"/>
  <c r="NV214" i="5"/>
  <c r="CI28" i="6" s="1"/>
  <c r="LB214" i="5"/>
  <c r="BS28" i="6" s="1"/>
  <c r="IH214" i="5"/>
  <c r="BC28" i="6" s="1"/>
  <c r="FN214" i="5"/>
  <c r="AM28" i="6" s="1"/>
  <c r="CT214" i="5"/>
  <c r="W28" i="6" s="1"/>
  <c r="ON109" i="5"/>
  <c r="CM14" i="6" s="1"/>
  <c r="LT109" i="5"/>
  <c r="IZ109" i="5"/>
  <c r="BG14" i="6" s="1"/>
  <c r="GF109" i="5"/>
  <c r="DL109" i="5"/>
  <c r="OW109" i="5"/>
  <c r="MC109" i="5"/>
  <c r="JI109" i="5"/>
  <c r="BI14" i="6" s="1"/>
  <c r="GO109" i="5"/>
  <c r="DU109" i="5"/>
  <c r="PF109" i="5"/>
  <c r="ML109" i="5"/>
  <c r="JR109" i="5"/>
  <c r="GX109" i="5"/>
  <c r="ED109" i="5"/>
  <c r="BJ109" i="5"/>
  <c r="MU109" i="5"/>
  <c r="CC14" i="6" s="1"/>
  <c r="KA109" i="5"/>
  <c r="BM14" i="6" s="1"/>
  <c r="HG109" i="5"/>
  <c r="AW14" i="6" s="1"/>
  <c r="EM109" i="5"/>
  <c r="BS109" i="5"/>
  <c r="NV34" i="5"/>
  <c r="CI9" i="6" s="1"/>
  <c r="LB34" i="5"/>
  <c r="IH34" i="5"/>
  <c r="FN34" i="5"/>
  <c r="CT34" i="5"/>
  <c r="ND34" i="5"/>
  <c r="KJ34" i="5"/>
  <c r="HP34" i="5"/>
  <c r="EV34" i="5"/>
  <c r="CB34" i="5"/>
  <c r="PF34" i="5"/>
  <c r="ML34" i="5"/>
  <c r="JR34" i="5"/>
  <c r="GX34" i="5"/>
  <c r="AU9" i="6" s="1"/>
  <c r="ED34" i="5"/>
  <c r="BJ34" i="5"/>
  <c r="NM34" i="5"/>
  <c r="KS34" i="5"/>
  <c r="HY34" i="5"/>
  <c r="FE34" i="5"/>
  <c r="CK34" i="5"/>
  <c r="MU34" i="5"/>
  <c r="KA34" i="5"/>
  <c r="HG34" i="5"/>
  <c r="EM34" i="5"/>
  <c r="BS34" i="5"/>
  <c r="OW34" i="5"/>
  <c r="MC34" i="5"/>
  <c r="JI34" i="5"/>
  <c r="GO34" i="5"/>
  <c r="AS9" i="6" s="1"/>
  <c r="DU34" i="5"/>
  <c r="ON139" i="5"/>
  <c r="LT139" i="5"/>
  <c r="IZ139" i="5"/>
  <c r="GF139" i="5"/>
  <c r="AQ19" i="6" s="1"/>
  <c r="DL139" i="5"/>
  <c r="AR139" i="5"/>
  <c r="PF139" i="5"/>
  <c r="ML139" i="5"/>
  <c r="JR139" i="5"/>
  <c r="GX139" i="5"/>
  <c r="AU17" i="6" s="1"/>
  <c r="ED139" i="5"/>
  <c r="BJ139" i="5"/>
  <c r="ND139" i="5"/>
  <c r="KJ139" i="5"/>
  <c r="HP139" i="5"/>
  <c r="EV139" i="5"/>
  <c r="CB139" i="5"/>
  <c r="Q139" i="5"/>
  <c r="E19" i="6" s="1"/>
  <c r="AI19" i="5"/>
  <c r="I7" i="6" s="1"/>
  <c r="D55" i="1"/>
  <c r="FW124" i="5"/>
  <c r="AO17" i="6" s="1"/>
  <c r="CK124" i="5"/>
  <c r="U17" i="6" s="1"/>
  <c r="PF124" i="5"/>
  <c r="CQ17" i="6" s="1"/>
  <c r="ND124" i="5"/>
  <c r="CE17" i="6" s="1"/>
  <c r="ED124" i="5"/>
  <c r="AE17" i="6" s="1"/>
  <c r="DC124" i="5"/>
  <c r="Y17" i="6" s="1"/>
  <c r="Q124" i="5"/>
  <c r="E17" i="6" s="1"/>
  <c r="CB154" i="5"/>
  <c r="S21" i="6" s="1"/>
  <c r="ON124" i="5"/>
  <c r="CM17" i="6" s="1"/>
  <c r="OE124" i="5"/>
  <c r="CK17" i="6" s="1"/>
  <c r="NM124" i="5"/>
  <c r="CG17" i="6" s="1"/>
  <c r="LB124" i="5"/>
  <c r="BS17" i="6" s="1"/>
  <c r="HP124" i="5"/>
  <c r="AY17" i="6" s="1"/>
  <c r="DL124" i="5"/>
  <c r="AA17" i="6" s="1"/>
  <c r="AI154" i="5"/>
  <c r="I21" i="6" s="1"/>
  <c r="AR154" i="5"/>
  <c r="K21" i="6" s="1"/>
  <c r="BA154" i="5"/>
  <c r="M21" i="6" s="1"/>
  <c r="EV154" i="5"/>
  <c r="AI21" i="6" s="1"/>
  <c r="ML124" i="5"/>
  <c r="CA17" i="6" s="1"/>
  <c r="KJ124" i="5"/>
  <c r="BO17" i="6" s="1"/>
  <c r="HY124" i="5"/>
  <c r="BA17" i="6" s="1"/>
  <c r="BJ124" i="5"/>
  <c r="O17" i="6" s="1"/>
  <c r="HP154" i="5"/>
  <c r="AY21" i="6" s="1"/>
  <c r="KS124" i="5"/>
  <c r="BQ17" i="6" s="1"/>
  <c r="KJ154" i="5"/>
  <c r="BO21" i="6" s="1"/>
  <c r="JR124" i="5"/>
  <c r="BK17" i="6" s="1"/>
  <c r="Z124" i="5"/>
  <c r="G17" i="6" s="1"/>
  <c r="F265" i="1"/>
  <c r="G265" i="1" s="1"/>
  <c r="F307" i="1"/>
  <c r="G307" i="1" s="1"/>
  <c r="G300" i="1"/>
  <c r="FW169" i="5"/>
  <c r="AO24" i="6" s="1"/>
  <c r="G273" i="1"/>
  <c r="G257" i="1"/>
  <c r="G242" i="1"/>
  <c r="G244" i="1"/>
  <c r="H233" i="1"/>
  <c r="G233" i="1" s="1"/>
  <c r="G368" i="1"/>
  <c r="F381" i="1"/>
  <c r="G236" i="1"/>
  <c r="G343" i="1"/>
  <c r="FE169" i="5"/>
  <c r="AK24" i="6" s="1"/>
  <c r="F90" i="1"/>
  <c r="KS169" i="5"/>
  <c r="BQ24" i="6" s="1"/>
  <c r="G358" i="1"/>
  <c r="IH169" i="5"/>
  <c r="BC24" i="6" s="1"/>
  <c r="HY169" i="5"/>
  <c r="BA24" i="6" s="1"/>
  <c r="MU333" i="5"/>
  <c r="CC42" i="6" s="1"/>
  <c r="BS333" i="5"/>
  <c r="Q42" i="6" s="1"/>
  <c r="F18" i="2"/>
  <c r="G344" i="1"/>
  <c r="F89" i="1"/>
  <c r="F28" i="2"/>
  <c r="OE573" i="5"/>
  <c r="LK573" i="5"/>
  <c r="BU71" i="6" s="1"/>
  <c r="IQ573" i="5"/>
  <c r="BE71" i="6" s="1"/>
  <c r="FW573" i="5"/>
  <c r="AO71" i="6" s="1"/>
  <c r="DC573" i="5"/>
  <c r="Y71" i="6" s="1"/>
  <c r="AI573" i="5"/>
  <c r="I71" i="6" s="1"/>
  <c r="PF573" i="5"/>
  <c r="CQ71" i="6" s="1"/>
  <c r="ML573" i="5"/>
  <c r="CA71" i="6" s="1"/>
  <c r="JR573" i="5"/>
  <c r="BK71" i="6" s="1"/>
  <c r="GX573" i="5"/>
  <c r="AU71" i="6" s="1"/>
  <c r="ED573" i="5"/>
  <c r="AE71" i="6" s="1"/>
  <c r="BJ573" i="5"/>
  <c r="O71" i="6" s="1"/>
  <c r="NM573" i="5"/>
  <c r="CG71" i="6" s="1"/>
  <c r="HY573" i="5"/>
  <c r="BA71" i="6" s="1"/>
  <c r="FE573" i="5"/>
  <c r="AK71" i="6" s="1"/>
  <c r="CK573" i="5"/>
  <c r="U71" i="6" s="1"/>
  <c r="MU573" i="5"/>
  <c r="CC71" i="6" s="1"/>
  <c r="KA573" i="5"/>
  <c r="BM71" i="6" s="1"/>
  <c r="HG573" i="5"/>
  <c r="AW71" i="6" s="1"/>
  <c r="EM573" i="5"/>
  <c r="AG71" i="6" s="1"/>
  <c r="BS573" i="5"/>
  <c r="Q71" i="6" s="1"/>
  <c r="NV573" i="5"/>
  <c r="CI71" i="6" s="1"/>
  <c r="LB573" i="5"/>
  <c r="BS71" i="6" s="1"/>
  <c r="IH573" i="5"/>
  <c r="BC71" i="6" s="1"/>
  <c r="FN573" i="5"/>
  <c r="AM71" i="6" s="1"/>
  <c r="CT573" i="5"/>
  <c r="W71" i="6" s="1"/>
  <c r="Z573" i="5"/>
  <c r="G71" i="6" s="1"/>
  <c r="OW573" i="5"/>
  <c r="CO71" i="6" s="1"/>
  <c r="MC573" i="5"/>
  <c r="BY71" i="6" s="1"/>
  <c r="JI573" i="5"/>
  <c r="BI71" i="6" s="1"/>
  <c r="GO573" i="5"/>
  <c r="AS71" i="6" s="1"/>
  <c r="DU573" i="5"/>
  <c r="AC71" i="6" s="1"/>
  <c r="BA573" i="5"/>
  <c r="M71" i="6" s="1"/>
  <c r="ND573" i="5"/>
  <c r="CE71" i="6" s="1"/>
  <c r="HP573" i="5"/>
  <c r="AY71" i="6" s="1"/>
  <c r="EV573" i="5"/>
  <c r="AI71" i="6" s="1"/>
  <c r="CB573" i="5"/>
  <c r="S71" i="6" s="1"/>
  <c r="G122" i="1"/>
  <c r="OW169" i="5"/>
  <c r="CO24" i="6" s="1"/>
  <c r="ON169" i="5"/>
  <c r="CM24" i="6" s="1"/>
  <c r="JI169" i="5"/>
  <c r="BI24" i="6" s="1"/>
  <c r="IZ169" i="5"/>
  <c r="BG24" i="6" s="1"/>
  <c r="DU169" i="5"/>
  <c r="AC24" i="6" s="1"/>
  <c r="DL169" i="5"/>
  <c r="AA24" i="6" s="1"/>
  <c r="Q199" i="5"/>
  <c r="E27" i="6" s="1"/>
  <c r="OE333" i="5"/>
  <c r="CK42" i="6" s="1"/>
  <c r="LK333" i="5"/>
  <c r="BU42" i="6" s="1"/>
  <c r="IQ333" i="5"/>
  <c r="FW333" i="5"/>
  <c r="AO42" i="6" s="1"/>
  <c r="DC333" i="5"/>
  <c r="Y42" i="6" s="1"/>
  <c r="AI333" i="5"/>
  <c r="I42" i="6" s="1"/>
  <c r="PF333" i="5"/>
  <c r="CQ42" i="6" s="1"/>
  <c r="ML333" i="5"/>
  <c r="CA42" i="6" s="1"/>
  <c r="JR333" i="5"/>
  <c r="BK42" i="6" s="1"/>
  <c r="GX333" i="5"/>
  <c r="AU42" i="6" s="1"/>
  <c r="ED333" i="5"/>
  <c r="AE42" i="6" s="1"/>
  <c r="BJ333" i="5"/>
  <c r="O42" i="6" s="1"/>
  <c r="NM333" i="5"/>
  <c r="CG42" i="6" s="1"/>
  <c r="KS333" i="5"/>
  <c r="BQ42" i="6" s="1"/>
  <c r="HY333" i="5"/>
  <c r="BA42" i="6" s="1"/>
  <c r="FE333" i="5"/>
  <c r="AK42" i="6" s="1"/>
  <c r="CK333" i="5"/>
  <c r="U42" i="6" s="1"/>
  <c r="ON333" i="5"/>
  <c r="CM42" i="6" s="1"/>
  <c r="LT333" i="5"/>
  <c r="BW42" i="6" s="1"/>
  <c r="IZ333" i="5"/>
  <c r="BG42" i="6" s="1"/>
  <c r="GF333" i="5"/>
  <c r="AQ42" i="6" s="1"/>
  <c r="DL333" i="5"/>
  <c r="AA42" i="6" s="1"/>
  <c r="AR333" i="5"/>
  <c r="K42" i="6" s="1"/>
  <c r="ON573" i="5"/>
  <c r="CM71" i="6" s="1"/>
  <c r="LT573" i="5"/>
  <c r="BW71" i="6" s="1"/>
  <c r="IZ573" i="5"/>
  <c r="BG71" i="6" s="1"/>
  <c r="GF573" i="5"/>
  <c r="AQ71" i="6" s="1"/>
  <c r="DL573" i="5"/>
  <c r="AA71" i="6" s="1"/>
  <c r="AR573" i="5"/>
  <c r="K71" i="6" s="1"/>
  <c r="Q184" i="5"/>
  <c r="E25" i="6" s="1"/>
  <c r="Q214" i="5"/>
  <c r="E28" i="6" s="1"/>
  <c r="Q243" i="5"/>
  <c r="E31" i="6" s="1"/>
  <c r="BJ169" i="5"/>
  <c r="BA169" i="5"/>
  <c r="M24" i="6" s="1"/>
  <c r="AR169" i="5"/>
  <c r="K24" i="6" s="1"/>
  <c r="Q273" i="5"/>
  <c r="E36" i="6" s="1"/>
  <c r="MC169" i="5"/>
  <c r="BY24" i="6" s="1"/>
  <c r="LT169" i="5"/>
  <c r="BW24" i="6" s="1"/>
  <c r="GO169" i="5"/>
  <c r="AS24" i="6" s="1"/>
  <c r="GF169" i="5"/>
  <c r="AQ24" i="6" s="1"/>
  <c r="F24" i="2"/>
  <c r="E34" i="2"/>
  <c r="F34" i="2" s="1"/>
  <c r="Q169" i="5"/>
  <c r="E24" i="6" s="1"/>
  <c r="F4" i="2"/>
  <c r="Q333" i="5"/>
  <c r="E42" i="6" s="1"/>
  <c r="F8" i="2"/>
  <c r="Q573" i="5"/>
  <c r="E71" i="6" s="1"/>
  <c r="H92" i="1"/>
  <c r="G92" i="1" s="1"/>
  <c r="F104" i="1"/>
  <c r="Q318" i="5"/>
  <c r="E41" i="6" s="1"/>
  <c r="Q288" i="5"/>
  <c r="E39" i="6" s="1"/>
  <c r="F157" i="1"/>
  <c r="G157" i="1" s="1"/>
  <c r="H768" i="5"/>
  <c r="G68" i="7"/>
  <c r="H14" i="8"/>
  <c r="K22" i="12"/>
  <c r="L22" i="12" s="1"/>
  <c r="CS71" i="6" l="1"/>
  <c r="CS19" i="6"/>
  <c r="D52" i="1" s="1"/>
  <c r="CK34" i="6"/>
  <c r="BW34" i="6"/>
  <c r="CO34" i="6"/>
  <c r="CS60" i="6"/>
  <c r="CS45" i="6"/>
  <c r="CS9" i="6"/>
  <c r="D13" i="1" s="1"/>
  <c r="CS84" i="6"/>
  <c r="D375" i="1" s="1"/>
  <c r="CS81" i="6"/>
  <c r="D353" i="1" s="1"/>
  <c r="CS75" i="6"/>
  <c r="D325" i="1" s="1"/>
  <c r="CS77" i="6"/>
  <c r="D332" i="1" s="1"/>
  <c r="CA34" i="6"/>
  <c r="CS91" i="6"/>
  <c r="D426" i="1" s="1"/>
  <c r="CS58" i="6"/>
  <c r="CS86" i="6"/>
  <c r="D397" i="1" s="1"/>
  <c r="G218" i="1"/>
  <c r="CS62" i="6"/>
  <c r="CS93" i="6"/>
  <c r="CG34" i="6"/>
  <c r="BU34" i="6"/>
  <c r="LK266" i="5"/>
  <c r="CM34" i="6"/>
  <c r="BY34" i="6"/>
  <c r="CC34" i="6"/>
  <c r="BS34" i="6"/>
  <c r="CS50" i="6"/>
  <c r="D204" i="1" s="1"/>
  <c r="CE74" i="6"/>
  <c r="CS74" i="6" s="1"/>
  <c r="D314" i="1" s="1"/>
  <c r="CE74" i="5"/>
  <c r="CS83" i="6"/>
  <c r="D364" i="1" s="1"/>
  <c r="CS47" i="6"/>
  <c r="CS10" i="6"/>
  <c r="CS51" i="6"/>
  <c r="D214" i="1" s="1"/>
  <c r="CS11" i="6"/>
  <c r="CS85" i="6"/>
  <c r="D387" i="1" s="1"/>
  <c r="CS80" i="6"/>
  <c r="D340" i="1" s="1"/>
  <c r="CS12" i="6"/>
  <c r="BM67" i="6"/>
  <c r="BK67" i="6"/>
  <c r="CS92" i="6"/>
  <c r="D442" i="1" s="1"/>
  <c r="CS70" i="6"/>
  <c r="D299" i="1" s="1"/>
  <c r="CS59" i="6"/>
  <c r="D251" i="1" s="1"/>
  <c r="CS54" i="6"/>
  <c r="D224" i="1" s="1"/>
  <c r="CS88" i="6"/>
  <c r="D410" i="1" s="1"/>
  <c r="CS14" i="6"/>
  <c r="D40" i="1" s="1"/>
  <c r="LT263" i="5"/>
  <c r="LK267" i="5"/>
  <c r="LK268" i="5"/>
  <c r="LK269" i="5" s="1"/>
  <c r="LK270" i="5" s="1"/>
  <c r="LK271" i="5" s="1"/>
  <c r="LK272" i="5" s="1"/>
  <c r="LB265" i="5"/>
  <c r="CS17" i="6"/>
  <c r="D46" i="1" s="1"/>
  <c r="D459" i="1"/>
  <c r="CS65" i="6"/>
  <c r="D280" i="1" s="1"/>
  <c r="CS56" i="6"/>
  <c r="D230" i="1" s="1"/>
  <c r="CS48" i="6"/>
  <c r="D195" i="1" s="1"/>
  <c r="CS41" i="6"/>
  <c r="CS31" i="6"/>
  <c r="D110" i="1" s="1"/>
  <c r="CS28" i="6"/>
  <c r="D97" i="1" s="1"/>
  <c r="CS27" i="6"/>
  <c r="D85" i="1" s="1"/>
  <c r="CS21" i="6"/>
  <c r="D58" i="1" s="1"/>
  <c r="CS7" i="6"/>
  <c r="D5" i="1" s="1"/>
  <c r="J10" i="1" s="1"/>
  <c r="D22" i="3"/>
  <c r="E22" i="3" s="1"/>
  <c r="B440" i="5"/>
  <c r="B455" i="5" s="1"/>
  <c r="E23" i="3"/>
  <c r="CO40" i="6"/>
  <c r="A285" i="1"/>
  <c r="G256" i="1"/>
  <c r="D28" i="1"/>
  <c r="F173" i="1"/>
  <c r="D191" i="1"/>
  <c r="D321" i="1"/>
  <c r="G382" i="1"/>
  <c r="F392" i="1"/>
  <c r="G392" i="1" s="1"/>
  <c r="D200" i="1"/>
  <c r="G159" i="1"/>
  <c r="A201" i="1"/>
  <c r="A211" i="1" s="1"/>
  <c r="A220" i="1" s="1"/>
  <c r="A226" i="1" s="1"/>
  <c r="A237" i="1" s="1"/>
  <c r="A248" i="1" s="1"/>
  <c r="A259" i="1" s="1"/>
  <c r="A269" i="1" s="1"/>
  <c r="A276" i="1" s="1"/>
  <c r="G42" i="1"/>
  <c r="G112" i="1"/>
  <c r="D114" i="1" s="1"/>
  <c r="F405" i="1"/>
  <c r="G405" i="1" s="1"/>
  <c r="G245" i="1"/>
  <c r="F193" i="1"/>
  <c r="F202" i="1" s="1"/>
  <c r="F212" i="1" s="1"/>
  <c r="F221" i="1" s="1"/>
  <c r="F228" i="1" s="1"/>
  <c r="F239" i="1" s="1"/>
  <c r="F249" i="1" s="1"/>
  <c r="F260" i="1" s="1"/>
  <c r="F270" i="1" s="1"/>
  <c r="F277" i="1" s="1"/>
  <c r="D262" i="1"/>
  <c r="D241" i="1"/>
  <c r="CM39" i="6"/>
  <c r="D372" i="1"/>
  <c r="G25" i="1"/>
  <c r="J15" i="1"/>
  <c r="G376" i="1"/>
  <c r="CQ40" i="6"/>
  <c r="D185" i="1"/>
  <c r="K440" i="5"/>
  <c r="T440" i="5" s="1"/>
  <c r="AC440" i="5" s="1"/>
  <c r="AL440" i="5" s="1"/>
  <c r="AU440" i="5" s="1"/>
  <c r="BD440" i="5" s="1"/>
  <c r="BM440" i="5" s="1"/>
  <c r="BV440" i="5" s="1"/>
  <c r="CE440" i="5" s="1"/>
  <c r="CN440" i="5" s="1"/>
  <c r="CW440" i="5" s="1"/>
  <c r="DF440" i="5" s="1"/>
  <c r="DO440" i="5" s="1"/>
  <c r="DX440" i="5" s="1"/>
  <c r="EG440" i="5" s="1"/>
  <c r="EP440" i="5" s="1"/>
  <c r="EY440" i="5" s="1"/>
  <c r="FH440" i="5" s="1"/>
  <c r="FQ440" i="5" s="1"/>
  <c r="FZ440" i="5" s="1"/>
  <c r="GI440" i="5" s="1"/>
  <c r="GR440" i="5" s="1"/>
  <c r="HA440" i="5" s="1"/>
  <c r="HJ440" i="5" s="1"/>
  <c r="HS440" i="5" s="1"/>
  <c r="IB440" i="5" s="1"/>
  <c r="IK440" i="5" s="1"/>
  <c r="IT440" i="5" s="1"/>
  <c r="JC440" i="5" s="1"/>
  <c r="JL440" i="5" s="1"/>
  <c r="JU440" i="5" s="1"/>
  <c r="KD440" i="5" s="1"/>
  <c r="KM440" i="5" s="1"/>
  <c r="KV440" i="5" s="1"/>
  <c r="LE440" i="5" s="1"/>
  <c r="LN440" i="5" s="1"/>
  <c r="LW440" i="5" s="1"/>
  <c r="MF440" i="5" s="1"/>
  <c r="MO440" i="5" s="1"/>
  <c r="MX440" i="5" s="1"/>
  <c r="NG440" i="5" s="1"/>
  <c r="NP440" i="5" s="1"/>
  <c r="NY440" i="5" s="1"/>
  <c r="OH440" i="5" s="1"/>
  <c r="OQ440" i="5" s="1"/>
  <c r="OZ440" i="5" s="1"/>
  <c r="D272" i="1"/>
  <c r="D18" i="1"/>
  <c r="G30" i="1"/>
  <c r="A199" i="1"/>
  <c r="A209" i="1" s="1"/>
  <c r="A218" i="1" s="1"/>
  <c r="A245" i="1" s="1"/>
  <c r="A256" i="1" s="1"/>
  <c r="A266" i="1" s="1"/>
  <c r="G49" i="1"/>
  <c r="G37" i="1"/>
  <c r="J37" i="1" s="1"/>
  <c r="B320" i="5"/>
  <c r="K320" i="5" s="1"/>
  <c r="T320" i="5" s="1"/>
  <c r="AC320" i="5" s="1"/>
  <c r="AL320" i="5" s="1"/>
  <c r="AU320" i="5" s="1"/>
  <c r="BD320" i="5" s="1"/>
  <c r="BM320" i="5" s="1"/>
  <c r="BV320" i="5" s="1"/>
  <c r="CE320" i="5" s="1"/>
  <c r="CN320" i="5" s="1"/>
  <c r="CW320" i="5" s="1"/>
  <c r="DF320" i="5" s="1"/>
  <c r="DO320" i="5" s="1"/>
  <c r="DX320" i="5" s="1"/>
  <c r="EG320" i="5" s="1"/>
  <c r="EP320" i="5" s="1"/>
  <c r="EY320" i="5" s="1"/>
  <c r="FH320" i="5" s="1"/>
  <c r="FQ320" i="5" s="1"/>
  <c r="FZ320" i="5" s="1"/>
  <c r="GI320" i="5" s="1"/>
  <c r="GR320" i="5" s="1"/>
  <c r="HA320" i="5" s="1"/>
  <c r="HJ320" i="5" s="1"/>
  <c r="HS320" i="5" s="1"/>
  <c r="IB320" i="5" s="1"/>
  <c r="IK320" i="5" s="1"/>
  <c r="IT320" i="5" s="1"/>
  <c r="JC320" i="5" s="1"/>
  <c r="JL320" i="5" s="1"/>
  <c r="JU320" i="5" s="1"/>
  <c r="KD320" i="5" s="1"/>
  <c r="KM320" i="5" s="1"/>
  <c r="KV320" i="5" s="1"/>
  <c r="LE320" i="5" s="1"/>
  <c r="LN320" i="5" s="1"/>
  <c r="LW320" i="5" s="1"/>
  <c r="MF320" i="5" s="1"/>
  <c r="MO320" i="5" s="1"/>
  <c r="MX320" i="5" s="1"/>
  <c r="NG320" i="5" s="1"/>
  <c r="NP320" i="5" s="1"/>
  <c r="NY320" i="5" s="1"/>
  <c r="OH320" i="5" s="1"/>
  <c r="OQ320" i="5" s="1"/>
  <c r="OZ320" i="5" s="1"/>
  <c r="K305" i="5"/>
  <c r="T305" i="5" s="1"/>
  <c r="AC305" i="5" s="1"/>
  <c r="AL305" i="5" s="1"/>
  <c r="AU305" i="5" s="1"/>
  <c r="BD305" i="5" s="1"/>
  <c r="BM305" i="5" s="1"/>
  <c r="BV305" i="5" s="1"/>
  <c r="CE305" i="5" s="1"/>
  <c r="CN305" i="5" s="1"/>
  <c r="CW305" i="5" s="1"/>
  <c r="DF305" i="5" s="1"/>
  <c r="DO305" i="5" s="1"/>
  <c r="DX305" i="5" s="1"/>
  <c r="EG305" i="5" s="1"/>
  <c r="EP305" i="5" s="1"/>
  <c r="EY305" i="5" s="1"/>
  <c r="FH305" i="5" s="1"/>
  <c r="FQ305" i="5" s="1"/>
  <c r="FZ305" i="5" s="1"/>
  <c r="GI305" i="5" s="1"/>
  <c r="GR305" i="5" s="1"/>
  <c r="HA305" i="5" s="1"/>
  <c r="HJ305" i="5" s="1"/>
  <c r="HS305" i="5" s="1"/>
  <c r="IB305" i="5" s="1"/>
  <c r="IK305" i="5" s="1"/>
  <c r="IT305" i="5" s="1"/>
  <c r="JC305" i="5" s="1"/>
  <c r="JL305" i="5" s="1"/>
  <c r="JU305" i="5" s="1"/>
  <c r="KD305" i="5" s="1"/>
  <c r="KM305" i="5" s="1"/>
  <c r="KV305" i="5" s="1"/>
  <c r="LE305" i="5" s="1"/>
  <c r="LN305" i="5" s="1"/>
  <c r="LW305" i="5" s="1"/>
  <c r="MF305" i="5" s="1"/>
  <c r="MO305" i="5" s="1"/>
  <c r="MX305" i="5" s="1"/>
  <c r="NG305" i="5" s="1"/>
  <c r="NP305" i="5" s="1"/>
  <c r="NY305" i="5" s="1"/>
  <c r="OH305" i="5" s="1"/>
  <c r="OQ305" i="5" s="1"/>
  <c r="OZ305" i="5" s="1"/>
  <c r="G20" i="1"/>
  <c r="D350" i="1"/>
  <c r="G216" i="1"/>
  <c r="G243" i="1"/>
  <c r="F61" i="1"/>
  <c r="F82" i="1" s="1"/>
  <c r="F94" i="1" s="1"/>
  <c r="F106" i="1" s="1"/>
  <c r="F114" i="1" s="1"/>
  <c r="F124" i="1" s="1"/>
  <c r="F134" i="1" s="1"/>
  <c r="F142" i="1" s="1"/>
  <c r="F151" i="1" s="1"/>
  <c r="F161" i="1" s="1"/>
  <c r="F181" i="1" s="1"/>
  <c r="F55" i="1"/>
  <c r="G55" i="1" s="1"/>
  <c r="J55" i="1" s="1"/>
  <c r="K650" i="5"/>
  <c r="T650" i="5" s="1"/>
  <c r="AC650" i="5" s="1"/>
  <c r="AL650" i="5" s="1"/>
  <c r="AU650" i="5" s="1"/>
  <c r="BD650" i="5" s="1"/>
  <c r="BM650" i="5" s="1"/>
  <c r="BV650" i="5" s="1"/>
  <c r="CE650" i="5" s="1"/>
  <c r="CN650" i="5" s="1"/>
  <c r="CW650" i="5" s="1"/>
  <c r="DF650" i="5" s="1"/>
  <c r="DO650" i="5" s="1"/>
  <c r="DX650" i="5" s="1"/>
  <c r="EG650" i="5" s="1"/>
  <c r="EP650" i="5" s="1"/>
  <c r="EY650" i="5" s="1"/>
  <c r="FH650" i="5" s="1"/>
  <c r="FQ650" i="5" s="1"/>
  <c r="FZ650" i="5" s="1"/>
  <c r="GI650" i="5" s="1"/>
  <c r="GR650" i="5" s="1"/>
  <c r="HA650" i="5" s="1"/>
  <c r="HJ650" i="5" s="1"/>
  <c r="HS650" i="5" s="1"/>
  <c r="IB650" i="5" s="1"/>
  <c r="IK650" i="5" s="1"/>
  <c r="IT650" i="5" s="1"/>
  <c r="JC650" i="5" s="1"/>
  <c r="JL650" i="5" s="1"/>
  <c r="JU650" i="5" s="1"/>
  <c r="KD650" i="5" s="1"/>
  <c r="KM650" i="5" s="1"/>
  <c r="KV650" i="5" s="1"/>
  <c r="LE650" i="5" s="1"/>
  <c r="LN650" i="5" s="1"/>
  <c r="LW650" i="5" s="1"/>
  <c r="MF650" i="5" s="1"/>
  <c r="MO650" i="5" s="1"/>
  <c r="MX650" i="5" s="1"/>
  <c r="NG650" i="5" s="1"/>
  <c r="NP650" i="5" s="1"/>
  <c r="NY650" i="5" s="1"/>
  <c r="OH650" i="5" s="1"/>
  <c r="OQ650" i="5" s="1"/>
  <c r="OZ650" i="5" s="1"/>
  <c r="B665" i="5"/>
  <c r="H15" i="8"/>
  <c r="F121" i="1"/>
  <c r="H104" i="1"/>
  <c r="G104" i="1" s="1"/>
  <c r="O25" i="6"/>
  <c r="CS25" i="6" s="1"/>
  <c r="O24" i="6"/>
  <c r="D275" i="1"/>
  <c r="F467" i="1"/>
  <c r="G467" i="1" s="1"/>
  <c r="G451" i="1"/>
  <c r="F334" i="1"/>
  <c r="G334" i="1" s="1"/>
  <c r="G327" i="1"/>
  <c r="D19" i="3"/>
  <c r="D8" i="3"/>
  <c r="D15" i="3"/>
  <c r="D20" i="3"/>
  <c r="D18" i="3"/>
  <c r="D16" i="3"/>
  <c r="D14" i="3"/>
  <c r="G70" i="7"/>
  <c r="CU98" i="6"/>
  <c r="BE42" i="6"/>
  <c r="BC42" i="6"/>
  <c r="J19" i="3"/>
  <c r="J18" i="3"/>
  <c r="I5" i="3"/>
  <c r="L5" i="3"/>
  <c r="A171" i="1"/>
  <c r="A181" i="1"/>
  <c r="A191" i="1" s="1"/>
  <c r="A200" i="1" s="1"/>
  <c r="A210" i="1" s="1"/>
  <c r="A219" i="1" s="1"/>
  <c r="A227" i="1" s="1"/>
  <c r="A238" i="1" s="1"/>
  <c r="A247" i="1" s="1"/>
  <c r="A258" i="1" s="1"/>
  <c r="A268" i="1" s="1"/>
  <c r="A275" i="1" s="1"/>
  <c r="G102" i="1"/>
  <c r="G90" i="1"/>
  <c r="D61" i="1"/>
  <c r="CI40" i="6"/>
  <c r="G452" i="1"/>
  <c r="F468" i="1"/>
  <c r="G468" i="1" s="1"/>
  <c r="G445" i="1"/>
  <c r="F461" i="1"/>
  <c r="G461" i="1" s="1"/>
  <c r="D361" i="1"/>
  <c r="F464" i="1"/>
  <c r="G464" i="1" s="1"/>
  <c r="G448" i="1"/>
  <c r="AC47" i="3"/>
  <c r="D182" i="4" s="1"/>
  <c r="F463" i="1"/>
  <c r="G463" i="1" s="1"/>
  <c r="G447" i="1"/>
  <c r="G381" i="1"/>
  <c r="F391" i="1"/>
  <c r="G254" i="1"/>
  <c r="F264" i="1"/>
  <c r="G264" i="1" s="1"/>
  <c r="F462" i="1"/>
  <c r="G462" i="1" s="1"/>
  <c r="G446" i="1"/>
  <c r="G89" i="1"/>
  <c r="F101" i="1"/>
  <c r="G101" i="1" s="1"/>
  <c r="CG40" i="6"/>
  <c r="G449" i="1"/>
  <c r="F465" i="1"/>
  <c r="G465" i="1" s="1"/>
  <c r="F469" i="1"/>
  <c r="G469" i="1" s="1"/>
  <c r="G453" i="1"/>
  <c r="G454" i="1"/>
  <c r="F470" i="1"/>
  <c r="G470" i="1" s="1"/>
  <c r="G29" i="3"/>
  <c r="H6" i="3"/>
  <c r="CS67" i="6" l="1"/>
  <c r="D293" i="1" s="1"/>
  <c r="CS34" i="6"/>
  <c r="D118" i="1" s="1"/>
  <c r="LK273" i="5"/>
  <c r="BU36" i="6" s="1"/>
  <c r="CS42" i="6"/>
  <c r="D164" i="1" s="1"/>
  <c r="A297" i="1"/>
  <c r="A304" i="1" s="1"/>
  <c r="A311" i="1" s="1"/>
  <c r="A323" i="1" s="1"/>
  <c r="A330" i="1" s="1"/>
  <c r="A337" i="1" s="1"/>
  <c r="A351" i="1" s="1"/>
  <c r="A362" i="1" s="1"/>
  <c r="A373" i="1" s="1"/>
  <c r="A385" i="1" s="1"/>
  <c r="A395" i="1" s="1"/>
  <c r="A408" i="1" s="1"/>
  <c r="A423" i="1" s="1"/>
  <c r="A440" i="1" s="1"/>
  <c r="A457" i="1" s="1"/>
  <c r="A473" i="1" s="1"/>
  <c r="A291" i="1"/>
  <c r="MC263" i="5"/>
  <c r="LB266" i="5"/>
  <c r="LB267" i="5" s="1"/>
  <c r="LT265" i="5"/>
  <c r="LT266" i="5" s="1"/>
  <c r="CS40" i="6"/>
  <c r="D146" i="1" s="1"/>
  <c r="CS39" i="6"/>
  <c r="D138" i="1" s="1"/>
  <c r="CS24" i="6"/>
  <c r="D65" i="1" s="1"/>
  <c r="A284" i="1"/>
  <c r="F285" i="1"/>
  <c r="A283" i="1"/>
  <c r="G61" i="1"/>
  <c r="J61" i="1" s="1"/>
  <c r="D384" i="1"/>
  <c r="J42" i="1"/>
  <c r="D247" i="1"/>
  <c r="F191" i="1"/>
  <c r="F200" i="1" s="1"/>
  <c r="D155" i="1"/>
  <c r="J20" i="1"/>
  <c r="K455" i="5"/>
  <c r="T455" i="5" s="1"/>
  <c r="AC455" i="5" s="1"/>
  <c r="AL455" i="5" s="1"/>
  <c r="AU455" i="5" s="1"/>
  <c r="BD455" i="5" s="1"/>
  <c r="BM455" i="5" s="1"/>
  <c r="BV455" i="5" s="1"/>
  <c r="CE455" i="5" s="1"/>
  <c r="CN455" i="5" s="1"/>
  <c r="CW455" i="5" s="1"/>
  <c r="DF455" i="5" s="1"/>
  <c r="DO455" i="5" s="1"/>
  <c r="DX455" i="5" s="1"/>
  <c r="EG455" i="5" s="1"/>
  <c r="EP455" i="5" s="1"/>
  <c r="EY455" i="5" s="1"/>
  <c r="FH455" i="5" s="1"/>
  <c r="FQ455" i="5" s="1"/>
  <c r="FZ455" i="5" s="1"/>
  <c r="GI455" i="5" s="1"/>
  <c r="GR455" i="5" s="1"/>
  <c r="HA455" i="5" s="1"/>
  <c r="HJ455" i="5" s="1"/>
  <c r="HS455" i="5" s="1"/>
  <c r="IB455" i="5" s="1"/>
  <c r="IK455" i="5" s="1"/>
  <c r="IT455" i="5" s="1"/>
  <c r="JC455" i="5" s="1"/>
  <c r="JL455" i="5" s="1"/>
  <c r="JU455" i="5" s="1"/>
  <c r="KD455" i="5" s="1"/>
  <c r="KM455" i="5" s="1"/>
  <c r="KV455" i="5" s="1"/>
  <c r="LE455" i="5" s="1"/>
  <c r="LN455" i="5" s="1"/>
  <c r="LW455" i="5" s="1"/>
  <c r="MF455" i="5" s="1"/>
  <c r="MO455" i="5" s="1"/>
  <c r="MX455" i="5" s="1"/>
  <c r="NG455" i="5" s="1"/>
  <c r="NP455" i="5" s="1"/>
  <c r="NY455" i="5" s="1"/>
  <c r="OH455" i="5" s="1"/>
  <c r="OQ455" i="5" s="1"/>
  <c r="OZ455" i="5" s="1"/>
  <c r="B470" i="5"/>
  <c r="K350" i="5"/>
  <c r="T350" i="5" s="1"/>
  <c r="AC350" i="5" s="1"/>
  <c r="AL350" i="5" s="1"/>
  <c r="AU350" i="5" s="1"/>
  <c r="BD350" i="5" s="1"/>
  <c r="BM350" i="5" s="1"/>
  <c r="BV350" i="5" s="1"/>
  <c r="CE350" i="5" s="1"/>
  <c r="CN350" i="5" s="1"/>
  <c r="CW350" i="5" s="1"/>
  <c r="DF350" i="5" s="1"/>
  <c r="DO350" i="5" s="1"/>
  <c r="DX350" i="5" s="1"/>
  <c r="EG350" i="5" s="1"/>
  <c r="EP350" i="5" s="1"/>
  <c r="EY350" i="5" s="1"/>
  <c r="FH350" i="5" s="1"/>
  <c r="FQ350" i="5" s="1"/>
  <c r="FZ350" i="5" s="1"/>
  <c r="GI350" i="5" s="1"/>
  <c r="GR350" i="5" s="1"/>
  <c r="HA350" i="5" s="1"/>
  <c r="HJ350" i="5" s="1"/>
  <c r="HS350" i="5" s="1"/>
  <c r="IB350" i="5" s="1"/>
  <c r="IK350" i="5" s="1"/>
  <c r="IT350" i="5" s="1"/>
  <c r="JC350" i="5" s="1"/>
  <c r="JL350" i="5" s="1"/>
  <c r="JU350" i="5" s="1"/>
  <c r="KD350" i="5" s="1"/>
  <c r="KM350" i="5" s="1"/>
  <c r="KV350" i="5" s="1"/>
  <c r="LE350" i="5" s="1"/>
  <c r="LN350" i="5" s="1"/>
  <c r="LW350" i="5" s="1"/>
  <c r="MF350" i="5" s="1"/>
  <c r="MO350" i="5" s="1"/>
  <c r="MX350" i="5" s="1"/>
  <c r="NG350" i="5" s="1"/>
  <c r="NP350" i="5" s="1"/>
  <c r="NY350" i="5" s="1"/>
  <c r="OH350" i="5" s="1"/>
  <c r="OQ350" i="5" s="1"/>
  <c r="OZ350" i="5" s="1"/>
  <c r="B365" i="5"/>
  <c r="K665" i="5"/>
  <c r="T665" i="5" s="1"/>
  <c r="AC665" i="5" s="1"/>
  <c r="AL665" i="5" s="1"/>
  <c r="AU665" i="5" s="1"/>
  <c r="BD665" i="5" s="1"/>
  <c r="BM665" i="5" s="1"/>
  <c r="BV665" i="5" s="1"/>
  <c r="CE665" i="5" s="1"/>
  <c r="CN665" i="5" s="1"/>
  <c r="CW665" i="5" s="1"/>
  <c r="DF665" i="5" s="1"/>
  <c r="DO665" i="5" s="1"/>
  <c r="DX665" i="5" s="1"/>
  <c r="EG665" i="5" s="1"/>
  <c r="EP665" i="5" s="1"/>
  <c r="EY665" i="5" s="1"/>
  <c r="FH665" i="5" s="1"/>
  <c r="FQ665" i="5" s="1"/>
  <c r="FZ665" i="5" s="1"/>
  <c r="GI665" i="5" s="1"/>
  <c r="GR665" i="5" s="1"/>
  <c r="HA665" i="5" s="1"/>
  <c r="HJ665" i="5" s="1"/>
  <c r="HS665" i="5" s="1"/>
  <c r="IB665" i="5" s="1"/>
  <c r="IK665" i="5" s="1"/>
  <c r="IT665" i="5" s="1"/>
  <c r="JC665" i="5" s="1"/>
  <c r="JL665" i="5" s="1"/>
  <c r="JU665" i="5" s="1"/>
  <c r="KD665" i="5" s="1"/>
  <c r="KM665" i="5" s="1"/>
  <c r="KV665" i="5" s="1"/>
  <c r="LE665" i="5" s="1"/>
  <c r="LN665" i="5" s="1"/>
  <c r="LW665" i="5" s="1"/>
  <c r="MF665" i="5" s="1"/>
  <c r="MO665" i="5" s="1"/>
  <c r="MX665" i="5" s="1"/>
  <c r="NG665" i="5" s="1"/>
  <c r="NP665" i="5" s="1"/>
  <c r="NY665" i="5" s="1"/>
  <c r="OH665" i="5" s="1"/>
  <c r="OQ665" i="5" s="1"/>
  <c r="OZ665" i="5" s="1"/>
  <c r="B680" i="5"/>
  <c r="G114" i="1"/>
  <c r="J114" i="1" s="1"/>
  <c r="J109" i="1" s="1"/>
  <c r="M109" i="1" s="1"/>
  <c r="AB17" i="3"/>
  <c r="AC17" i="3" s="1"/>
  <c r="AB23" i="3"/>
  <c r="AC23" i="3" s="1"/>
  <c r="AB11" i="3"/>
  <c r="AC11" i="3" s="1"/>
  <c r="AB29" i="3"/>
  <c r="AC29" i="3" s="1"/>
  <c r="AB35" i="3"/>
  <c r="AC35" i="3" s="1"/>
  <c r="AB5" i="3"/>
  <c r="H8" i="3"/>
  <c r="H20" i="3"/>
  <c r="J20" i="3" s="1"/>
  <c r="I6" i="3"/>
  <c r="H14" i="3"/>
  <c r="J14" i="3" s="1"/>
  <c r="H16" i="3"/>
  <c r="J16" i="3" s="1"/>
  <c r="I26" i="3"/>
  <c r="J26" i="3" s="1"/>
  <c r="H15" i="3"/>
  <c r="J15" i="3" s="1"/>
  <c r="F404" i="1"/>
  <c r="G404" i="1" s="1"/>
  <c r="G391" i="1"/>
  <c r="G30" i="3"/>
  <c r="L6" i="3"/>
  <c r="M5" i="3"/>
  <c r="I19" i="3"/>
  <c r="I18" i="3"/>
  <c r="E10" i="3"/>
  <c r="E5" i="3"/>
  <c r="E27" i="3" s="1"/>
  <c r="D176" i="1"/>
  <c r="D71" i="1"/>
  <c r="D328" i="1"/>
  <c r="G121" i="1"/>
  <c r="F128" i="1"/>
  <c r="D306" i="1"/>
  <c r="D335" i="1"/>
  <c r="D268" i="1"/>
  <c r="D23" i="1"/>
  <c r="J25" i="1" s="1"/>
  <c r="D219" i="1"/>
  <c r="J30" i="1"/>
  <c r="J49" i="1"/>
  <c r="LT267" i="5" l="1"/>
  <c r="A295" i="1"/>
  <c r="A289" i="1"/>
  <c r="A296" i="1"/>
  <c r="A303" i="1" s="1"/>
  <c r="A310" i="1" s="1"/>
  <c r="A322" i="1" s="1"/>
  <c r="A336" i="1" s="1"/>
  <c r="A349" i="1" s="1"/>
  <c r="A360" i="1" s="1"/>
  <c r="A371" i="1" s="1"/>
  <c r="A383" i="1" s="1"/>
  <c r="A393" i="1" s="1"/>
  <c r="A406" i="1" s="1"/>
  <c r="A421" i="1" s="1"/>
  <c r="A439" i="1" s="1"/>
  <c r="A456" i="1" s="1"/>
  <c r="A472" i="1" s="1"/>
  <c r="A290" i="1"/>
  <c r="LT268" i="5"/>
  <c r="ML263" i="5"/>
  <c r="MC265" i="5"/>
  <c r="LB268" i="5"/>
  <c r="F297" i="1"/>
  <c r="F304" i="1" s="1"/>
  <c r="F311" i="1" s="1"/>
  <c r="F323" i="1" s="1"/>
  <c r="F330" i="1" s="1"/>
  <c r="F337" i="1" s="1"/>
  <c r="F351" i="1" s="1"/>
  <c r="F362" i="1" s="1"/>
  <c r="F373" i="1" s="1"/>
  <c r="F385" i="1" s="1"/>
  <c r="F395" i="1" s="1"/>
  <c r="F408" i="1" s="1"/>
  <c r="F423" i="1" s="1"/>
  <c r="F440" i="1" s="1"/>
  <c r="F457" i="1" s="1"/>
  <c r="F473" i="1" s="1"/>
  <c r="F291" i="1"/>
  <c r="J45" i="1"/>
  <c r="M45" i="1" s="1"/>
  <c r="A329" i="1"/>
  <c r="A302" i="1"/>
  <c r="A309" i="1" s="1"/>
  <c r="A321" i="1" s="1"/>
  <c r="A328" i="1" s="1"/>
  <c r="A335" i="1" s="1"/>
  <c r="A350" i="1" s="1"/>
  <c r="A361" i="1" s="1"/>
  <c r="A372" i="1" s="1"/>
  <c r="A384" i="1" s="1"/>
  <c r="A394" i="1" s="1"/>
  <c r="A407" i="1" s="1"/>
  <c r="A422" i="1" s="1"/>
  <c r="A438" i="1" s="1"/>
  <c r="A455" i="1" s="1"/>
  <c r="A471" i="1" s="1"/>
  <c r="A308" i="1"/>
  <c r="G191" i="1"/>
  <c r="J191" i="1" s="1"/>
  <c r="F210" i="1"/>
  <c r="F219" i="1" s="1"/>
  <c r="F227" i="1" s="1"/>
  <c r="F238" i="1" s="1"/>
  <c r="F247" i="1" s="1"/>
  <c r="G200" i="1"/>
  <c r="J200" i="1" s="1"/>
  <c r="J4" i="1"/>
  <c r="M4" i="1" s="1"/>
  <c r="K470" i="5"/>
  <c r="T470" i="5" s="1"/>
  <c r="AC470" i="5" s="1"/>
  <c r="AL470" i="5" s="1"/>
  <c r="AU470" i="5" s="1"/>
  <c r="BD470" i="5" s="1"/>
  <c r="BM470" i="5" s="1"/>
  <c r="BV470" i="5" s="1"/>
  <c r="CE470" i="5" s="1"/>
  <c r="CN470" i="5" s="1"/>
  <c r="CW470" i="5" s="1"/>
  <c r="DF470" i="5" s="1"/>
  <c r="DO470" i="5" s="1"/>
  <c r="DX470" i="5" s="1"/>
  <c r="EG470" i="5" s="1"/>
  <c r="EP470" i="5" s="1"/>
  <c r="EY470" i="5" s="1"/>
  <c r="FH470" i="5" s="1"/>
  <c r="FQ470" i="5" s="1"/>
  <c r="FZ470" i="5" s="1"/>
  <c r="GI470" i="5" s="1"/>
  <c r="GR470" i="5" s="1"/>
  <c r="HA470" i="5" s="1"/>
  <c r="HJ470" i="5" s="1"/>
  <c r="HS470" i="5" s="1"/>
  <c r="IB470" i="5" s="1"/>
  <c r="IK470" i="5" s="1"/>
  <c r="IT470" i="5" s="1"/>
  <c r="JC470" i="5" s="1"/>
  <c r="JL470" i="5" s="1"/>
  <c r="JU470" i="5" s="1"/>
  <c r="KD470" i="5" s="1"/>
  <c r="KM470" i="5" s="1"/>
  <c r="KV470" i="5" s="1"/>
  <c r="LE470" i="5" s="1"/>
  <c r="LN470" i="5" s="1"/>
  <c r="LW470" i="5" s="1"/>
  <c r="MF470" i="5" s="1"/>
  <c r="MO470" i="5" s="1"/>
  <c r="MX470" i="5" s="1"/>
  <c r="NG470" i="5" s="1"/>
  <c r="NP470" i="5" s="1"/>
  <c r="NY470" i="5" s="1"/>
  <c r="OH470" i="5" s="1"/>
  <c r="OQ470" i="5" s="1"/>
  <c r="OZ470" i="5" s="1"/>
  <c r="B485" i="5"/>
  <c r="K365" i="5"/>
  <c r="T365" i="5" s="1"/>
  <c r="AC365" i="5" s="1"/>
  <c r="AL365" i="5" s="1"/>
  <c r="AU365" i="5" s="1"/>
  <c r="BD365" i="5" s="1"/>
  <c r="BM365" i="5" s="1"/>
  <c r="BV365" i="5" s="1"/>
  <c r="CE365" i="5" s="1"/>
  <c r="CN365" i="5" s="1"/>
  <c r="CW365" i="5" s="1"/>
  <c r="DF365" i="5" s="1"/>
  <c r="DO365" i="5" s="1"/>
  <c r="DX365" i="5" s="1"/>
  <c r="EG365" i="5" s="1"/>
  <c r="EP365" i="5" s="1"/>
  <c r="EY365" i="5" s="1"/>
  <c r="FH365" i="5" s="1"/>
  <c r="FQ365" i="5" s="1"/>
  <c r="FZ365" i="5" s="1"/>
  <c r="GI365" i="5" s="1"/>
  <c r="GR365" i="5" s="1"/>
  <c r="HA365" i="5" s="1"/>
  <c r="HJ365" i="5" s="1"/>
  <c r="HS365" i="5" s="1"/>
  <c r="IB365" i="5" s="1"/>
  <c r="IK365" i="5" s="1"/>
  <c r="IT365" i="5" s="1"/>
  <c r="JC365" i="5" s="1"/>
  <c r="JL365" i="5" s="1"/>
  <c r="JU365" i="5" s="1"/>
  <c r="KD365" i="5" s="1"/>
  <c r="KM365" i="5" s="1"/>
  <c r="KV365" i="5" s="1"/>
  <c r="LE365" i="5" s="1"/>
  <c r="LN365" i="5" s="1"/>
  <c r="LW365" i="5" s="1"/>
  <c r="MF365" i="5" s="1"/>
  <c r="MO365" i="5" s="1"/>
  <c r="MX365" i="5" s="1"/>
  <c r="NG365" i="5" s="1"/>
  <c r="NP365" i="5" s="1"/>
  <c r="NY365" i="5" s="1"/>
  <c r="OH365" i="5" s="1"/>
  <c r="OQ365" i="5" s="1"/>
  <c r="OZ365" i="5" s="1"/>
  <c r="B380" i="5"/>
  <c r="B695" i="5"/>
  <c r="K680" i="5"/>
  <c r="T680" i="5" s="1"/>
  <c r="AC680" i="5" s="1"/>
  <c r="AL680" i="5" s="1"/>
  <c r="AU680" i="5" s="1"/>
  <c r="BD680" i="5" s="1"/>
  <c r="BM680" i="5" s="1"/>
  <c r="BV680" i="5" s="1"/>
  <c r="CE680" i="5" s="1"/>
  <c r="CN680" i="5" s="1"/>
  <c r="CW680" i="5" s="1"/>
  <c r="DF680" i="5" s="1"/>
  <c r="DO680" i="5" s="1"/>
  <c r="DX680" i="5" s="1"/>
  <c r="EG680" i="5" s="1"/>
  <c r="EP680" i="5" s="1"/>
  <c r="EY680" i="5" s="1"/>
  <c r="FH680" i="5" s="1"/>
  <c r="FQ680" i="5" s="1"/>
  <c r="FZ680" i="5" s="1"/>
  <c r="GI680" i="5" s="1"/>
  <c r="GR680" i="5" s="1"/>
  <c r="HA680" i="5" s="1"/>
  <c r="HJ680" i="5" s="1"/>
  <c r="HS680" i="5" s="1"/>
  <c r="IB680" i="5" s="1"/>
  <c r="IK680" i="5" s="1"/>
  <c r="IT680" i="5" s="1"/>
  <c r="JC680" i="5" s="1"/>
  <c r="JL680" i="5" s="1"/>
  <c r="JU680" i="5" s="1"/>
  <c r="KD680" i="5" s="1"/>
  <c r="KM680" i="5" s="1"/>
  <c r="KV680" i="5" s="1"/>
  <c r="LE680" i="5" s="1"/>
  <c r="LN680" i="5" s="1"/>
  <c r="LW680" i="5" s="1"/>
  <c r="MF680" i="5" s="1"/>
  <c r="MO680" i="5" s="1"/>
  <c r="MX680" i="5" s="1"/>
  <c r="NG680" i="5" s="1"/>
  <c r="NP680" i="5" s="1"/>
  <c r="NY680" i="5" s="1"/>
  <c r="OH680" i="5" s="1"/>
  <c r="OQ680" i="5" s="1"/>
  <c r="OZ680" i="5" s="1"/>
  <c r="I16" i="3"/>
  <c r="I15" i="3"/>
  <c r="I8" i="3"/>
  <c r="J10" i="3" s="1"/>
  <c r="I14" i="3"/>
  <c r="I20" i="3"/>
  <c r="F149" i="1"/>
  <c r="F140" i="1" s="1"/>
  <c r="G140" i="1" s="1"/>
  <c r="D142" i="1" s="1"/>
  <c r="G142" i="1" s="1"/>
  <c r="J142" i="1" s="1"/>
  <c r="G128" i="1"/>
  <c r="F182" i="4"/>
  <c r="E30" i="3"/>
  <c r="E29" i="3"/>
  <c r="AD30" i="3"/>
  <c r="AE30" i="3" s="1"/>
  <c r="AG30" i="3" s="1"/>
  <c r="AD12" i="3"/>
  <c r="AD18" i="3"/>
  <c r="AE18" i="3" s="1"/>
  <c r="AG18" i="3" s="1"/>
  <c r="AD24" i="3"/>
  <c r="AE24" i="3" s="1"/>
  <c r="AG24" i="3" s="1"/>
  <c r="AD36" i="3"/>
  <c r="AE36" i="3" s="1"/>
  <c r="AG36" i="3" s="1"/>
  <c r="AD6" i="3"/>
  <c r="AE6" i="3" s="1"/>
  <c r="AG6" i="3" s="1"/>
  <c r="O19" i="3"/>
  <c r="N5" i="3"/>
  <c r="O18" i="3"/>
  <c r="Q5" i="3"/>
  <c r="D394" i="1"/>
  <c r="I23" i="3"/>
  <c r="I22" i="3"/>
  <c r="J22" i="3" s="1"/>
  <c r="M6" i="3"/>
  <c r="L8" i="3"/>
  <c r="L29" i="3"/>
  <c r="D407" i="1"/>
  <c r="AB46" i="3"/>
  <c r="AC5" i="3"/>
  <c r="LB269" i="5" l="1"/>
  <c r="MC266" i="5"/>
  <c r="MU263" i="5"/>
  <c r="ML265" i="5"/>
  <c r="ML266" i="5" s="1"/>
  <c r="MC267" i="5"/>
  <c r="LT269" i="5"/>
  <c r="LT270" i="5"/>
  <c r="J5" i="3"/>
  <c r="G219" i="1"/>
  <c r="F258" i="1"/>
  <c r="F268" i="1" s="1"/>
  <c r="G247" i="1"/>
  <c r="J247" i="1" s="1"/>
  <c r="K485" i="5"/>
  <c r="T485" i="5" s="1"/>
  <c r="AC485" i="5" s="1"/>
  <c r="AL485" i="5" s="1"/>
  <c r="AU485" i="5" s="1"/>
  <c r="BD485" i="5" s="1"/>
  <c r="BM485" i="5" s="1"/>
  <c r="BV485" i="5" s="1"/>
  <c r="CE485" i="5" s="1"/>
  <c r="CN485" i="5" s="1"/>
  <c r="CW485" i="5" s="1"/>
  <c r="DF485" i="5" s="1"/>
  <c r="DO485" i="5" s="1"/>
  <c r="DX485" i="5" s="1"/>
  <c r="EG485" i="5" s="1"/>
  <c r="EP485" i="5" s="1"/>
  <c r="EY485" i="5" s="1"/>
  <c r="FH485" i="5" s="1"/>
  <c r="FQ485" i="5" s="1"/>
  <c r="FZ485" i="5" s="1"/>
  <c r="GI485" i="5" s="1"/>
  <c r="GR485" i="5" s="1"/>
  <c r="HA485" i="5" s="1"/>
  <c r="HJ485" i="5" s="1"/>
  <c r="HS485" i="5" s="1"/>
  <c r="IB485" i="5" s="1"/>
  <c r="IK485" i="5" s="1"/>
  <c r="IT485" i="5" s="1"/>
  <c r="JC485" i="5" s="1"/>
  <c r="JL485" i="5" s="1"/>
  <c r="JU485" i="5" s="1"/>
  <c r="KD485" i="5" s="1"/>
  <c r="KM485" i="5" s="1"/>
  <c r="KV485" i="5" s="1"/>
  <c r="LE485" i="5" s="1"/>
  <c r="LN485" i="5" s="1"/>
  <c r="LW485" i="5" s="1"/>
  <c r="MF485" i="5" s="1"/>
  <c r="MO485" i="5" s="1"/>
  <c r="MX485" i="5" s="1"/>
  <c r="NG485" i="5" s="1"/>
  <c r="NP485" i="5" s="1"/>
  <c r="NY485" i="5" s="1"/>
  <c r="OH485" i="5" s="1"/>
  <c r="OQ485" i="5" s="1"/>
  <c r="OZ485" i="5" s="1"/>
  <c r="K380" i="5"/>
  <c r="T380" i="5" s="1"/>
  <c r="AC380" i="5" s="1"/>
  <c r="AL380" i="5" s="1"/>
  <c r="AU380" i="5" s="1"/>
  <c r="BD380" i="5" s="1"/>
  <c r="BM380" i="5" s="1"/>
  <c r="BV380" i="5" s="1"/>
  <c r="CE380" i="5" s="1"/>
  <c r="CN380" i="5" s="1"/>
  <c r="CW380" i="5" s="1"/>
  <c r="DF380" i="5" s="1"/>
  <c r="DO380" i="5" s="1"/>
  <c r="DX380" i="5" s="1"/>
  <c r="EG380" i="5" s="1"/>
  <c r="EP380" i="5" s="1"/>
  <c r="EY380" i="5" s="1"/>
  <c r="FH380" i="5" s="1"/>
  <c r="FQ380" i="5" s="1"/>
  <c r="FZ380" i="5" s="1"/>
  <c r="GI380" i="5" s="1"/>
  <c r="GR380" i="5" s="1"/>
  <c r="HA380" i="5" s="1"/>
  <c r="HJ380" i="5" s="1"/>
  <c r="HS380" i="5" s="1"/>
  <c r="IB380" i="5" s="1"/>
  <c r="IK380" i="5" s="1"/>
  <c r="IT380" i="5" s="1"/>
  <c r="JC380" i="5" s="1"/>
  <c r="JL380" i="5" s="1"/>
  <c r="JU380" i="5" s="1"/>
  <c r="KD380" i="5" s="1"/>
  <c r="KM380" i="5" s="1"/>
  <c r="KV380" i="5" s="1"/>
  <c r="LE380" i="5" s="1"/>
  <c r="LN380" i="5" s="1"/>
  <c r="LW380" i="5" s="1"/>
  <c r="MF380" i="5" s="1"/>
  <c r="MO380" i="5" s="1"/>
  <c r="MX380" i="5" s="1"/>
  <c r="NG380" i="5" s="1"/>
  <c r="NP380" i="5" s="1"/>
  <c r="NY380" i="5" s="1"/>
  <c r="OH380" i="5" s="1"/>
  <c r="OQ380" i="5" s="1"/>
  <c r="OZ380" i="5" s="1"/>
  <c r="B395" i="5"/>
  <c r="K395" i="5" s="1"/>
  <c r="T395" i="5" s="1"/>
  <c r="AC395" i="5" s="1"/>
  <c r="AL395" i="5" s="1"/>
  <c r="AU395" i="5" s="1"/>
  <c r="BD395" i="5" s="1"/>
  <c r="BM395" i="5" s="1"/>
  <c r="BV395" i="5" s="1"/>
  <c r="CE395" i="5" s="1"/>
  <c r="CN395" i="5" s="1"/>
  <c r="CW395" i="5" s="1"/>
  <c r="DF395" i="5" s="1"/>
  <c r="DO395" i="5" s="1"/>
  <c r="DX395" i="5" s="1"/>
  <c r="EG395" i="5" s="1"/>
  <c r="EP395" i="5" s="1"/>
  <c r="EY395" i="5" s="1"/>
  <c r="FH395" i="5" s="1"/>
  <c r="FQ395" i="5" s="1"/>
  <c r="FZ395" i="5" s="1"/>
  <c r="GI395" i="5" s="1"/>
  <c r="GR395" i="5" s="1"/>
  <c r="HA395" i="5" s="1"/>
  <c r="HJ395" i="5" s="1"/>
  <c r="HS395" i="5" s="1"/>
  <c r="IB395" i="5" s="1"/>
  <c r="IK395" i="5" s="1"/>
  <c r="IT395" i="5" s="1"/>
  <c r="JC395" i="5" s="1"/>
  <c r="JL395" i="5" s="1"/>
  <c r="JU395" i="5" s="1"/>
  <c r="KD395" i="5" s="1"/>
  <c r="KM395" i="5" s="1"/>
  <c r="KV395" i="5" s="1"/>
  <c r="LE395" i="5" s="1"/>
  <c r="LN395" i="5" s="1"/>
  <c r="LW395" i="5" s="1"/>
  <c r="MF395" i="5" s="1"/>
  <c r="MO395" i="5" s="1"/>
  <c r="MX395" i="5" s="1"/>
  <c r="NG395" i="5" s="1"/>
  <c r="NP395" i="5" s="1"/>
  <c r="NY395" i="5" s="1"/>
  <c r="OH395" i="5" s="1"/>
  <c r="OQ395" i="5" s="1"/>
  <c r="OZ395" i="5" s="1"/>
  <c r="B710" i="5"/>
  <c r="K695" i="5"/>
  <c r="T695" i="5" s="1"/>
  <c r="AC695" i="5" s="1"/>
  <c r="AL695" i="5" s="1"/>
  <c r="AU695" i="5" s="1"/>
  <c r="BD695" i="5" s="1"/>
  <c r="BM695" i="5" s="1"/>
  <c r="BV695" i="5" s="1"/>
  <c r="CE695" i="5" s="1"/>
  <c r="CN695" i="5" s="1"/>
  <c r="CW695" i="5" s="1"/>
  <c r="DF695" i="5" s="1"/>
  <c r="DO695" i="5" s="1"/>
  <c r="DX695" i="5" s="1"/>
  <c r="EG695" i="5" s="1"/>
  <c r="EP695" i="5" s="1"/>
  <c r="EY695" i="5" s="1"/>
  <c r="FH695" i="5" s="1"/>
  <c r="FQ695" i="5" s="1"/>
  <c r="FZ695" i="5" s="1"/>
  <c r="GI695" i="5" s="1"/>
  <c r="GR695" i="5" s="1"/>
  <c r="HA695" i="5" s="1"/>
  <c r="HJ695" i="5" s="1"/>
  <c r="HS695" i="5" s="1"/>
  <c r="IB695" i="5" s="1"/>
  <c r="IK695" i="5" s="1"/>
  <c r="IT695" i="5" s="1"/>
  <c r="JC695" i="5" s="1"/>
  <c r="JL695" i="5" s="1"/>
  <c r="JU695" i="5" s="1"/>
  <c r="KD695" i="5" s="1"/>
  <c r="KM695" i="5" s="1"/>
  <c r="KV695" i="5" s="1"/>
  <c r="LE695" i="5" s="1"/>
  <c r="LN695" i="5" s="1"/>
  <c r="LW695" i="5" s="1"/>
  <c r="MF695" i="5" s="1"/>
  <c r="MO695" i="5" s="1"/>
  <c r="MX695" i="5" s="1"/>
  <c r="NG695" i="5" s="1"/>
  <c r="NP695" i="5" s="1"/>
  <c r="NY695" i="5" s="1"/>
  <c r="OH695" i="5" s="1"/>
  <c r="OQ695" i="5" s="1"/>
  <c r="OZ695" i="5" s="1"/>
  <c r="F179" i="1"/>
  <c r="G179" i="1" s="1"/>
  <c r="F158" i="1"/>
  <c r="G158" i="1" s="1"/>
  <c r="G149" i="1"/>
  <c r="AD47" i="3"/>
  <c r="AE12" i="3"/>
  <c r="Q6" i="3"/>
  <c r="R5" i="3"/>
  <c r="N26" i="3"/>
  <c r="O26" i="3" s="1"/>
  <c r="M20" i="3"/>
  <c r="O20" i="3" s="1"/>
  <c r="M8" i="3"/>
  <c r="M16" i="3"/>
  <c r="O16" i="3" s="1"/>
  <c r="N6" i="3"/>
  <c r="M15" i="3"/>
  <c r="O15" i="3" s="1"/>
  <c r="M14" i="3"/>
  <c r="O14" i="3" s="1"/>
  <c r="N19" i="3"/>
  <c r="N18" i="3"/>
  <c r="L30" i="3"/>
  <c r="AC46" i="3"/>
  <c r="J23" i="3"/>
  <c r="I24" i="3"/>
  <c r="J24" i="3" s="1"/>
  <c r="G182" i="4"/>
  <c r="F48" i="1" s="1"/>
  <c r="MC268" i="5" l="1"/>
  <c r="MC269" i="5" s="1"/>
  <c r="MC270" i="5" s="1"/>
  <c r="MC271" i="5" s="1"/>
  <c r="MC272" i="5" s="1"/>
  <c r="J219" i="1"/>
  <c r="LT271" i="5"/>
  <c r="LT272" i="5" s="1"/>
  <c r="LT273" i="5" s="1"/>
  <c r="BW36" i="6" s="1"/>
  <c r="ML267" i="5"/>
  <c r="ML268" i="5" s="1"/>
  <c r="ND263" i="5"/>
  <c r="NM263" i="5" s="1"/>
  <c r="MU265" i="5"/>
  <c r="MU266" i="5" s="1"/>
  <c r="MU267" i="5" s="1"/>
  <c r="LB270" i="5"/>
  <c r="J27" i="3"/>
  <c r="AD5" i="3" s="1"/>
  <c r="F275" i="1"/>
  <c r="F283" i="1" s="1"/>
  <c r="F289" i="1" s="1"/>
  <c r="G289" i="1" s="1"/>
  <c r="G268" i="1"/>
  <c r="J268" i="1" s="1"/>
  <c r="K710" i="5"/>
  <c r="T710" i="5" s="1"/>
  <c r="AC710" i="5" s="1"/>
  <c r="AL710" i="5" s="1"/>
  <c r="AU710" i="5" s="1"/>
  <c r="BD710" i="5" s="1"/>
  <c r="BM710" i="5" s="1"/>
  <c r="BV710" i="5" s="1"/>
  <c r="CE710" i="5" s="1"/>
  <c r="CN710" i="5" s="1"/>
  <c r="CW710" i="5" s="1"/>
  <c r="DF710" i="5" s="1"/>
  <c r="DO710" i="5" s="1"/>
  <c r="DX710" i="5" s="1"/>
  <c r="EG710" i="5" s="1"/>
  <c r="EP710" i="5" s="1"/>
  <c r="EY710" i="5" s="1"/>
  <c r="FH710" i="5" s="1"/>
  <c r="FQ710" i="5" s="1"/>
  <c r="FZ710" i="5" s="1"/>
  <c r="GI710" i="5" s="1"/>
  <c r="GR710" i="5" s="1"/>
  <c r="HA710" i="5" s="1"/>
  <c r="HJ710" i="5" s="1"/>
  <c r="HS710" i="5" s="1"/>
  <c r="IB710" i="5" s="1"/>
  <c r="IK710" i="5" s="1"/>
  <c r="IT710" i="5" s="1"/>
  <c r="JC710" i="5" s="1"/>
  <c r="JL710" i="5" s="1"/>
  <c r="JU710" i="5" s="1"/>
  <c r="KD710" i="5" s="1"/>
  <c r="KM710" i="5" s="1"/>
  <c r="KV710" i="5" s="1"/>
  <c r="LE710" i="5" s="1"/>
  <c r="LN710" i="5" s="1"/>
  <c r="LW710" i="5" s="1"/>
  <c r="MF710" i="5" s="1"/>
  <c r="MO710" i="5" s="1"/>
  <c r="MX710" i="5" s="1"/>
  <c r="NG710" i="5" s="1"/>
  <c r="NP710" i="5" s="1"/>
  <c r="NY710" i="5" s="1"/>
  <c r="OH710" i="5" s="1"/>
  <c r="OQ710" i="5" s="1"/>
  <c r="OZ710" i="5" s="1"/>
  <c r="AD17" i="3"/>
  <c r="AE17" i="3" s="1"/>
  <c r="AG17" i="3" s="1"/>
  <c r="AD23" i="3"/>
  <c r="AE23" i="3" s="1"/>
  <c r="AG23" i="3" s="1"/>
  <c r="AD35" i="3"/>
  <c r="AE35" i="3" s="1"/>
  <c r="AG35" i="3" s="1"/>
  <c r="AD11" i="3"/>
  <c r="AE11" i="3" s="1"/>
  <c r="AG11" i="3" s="1"/>
  <c r="J29" i="3"/>
  <c r="J30" i="3"/>
  <c r="D151" i="1"/>
  <c r="G151" i="1" s="1"/>
  <c r="J151" i="1" s="1"/>
  <c r="N16" i="3"/>
  <c r="N20" i="3"/>
  <c r="N15" i="3"/>
  <c r="N14" i="3"/>
  <c r="N8" i="3"/>
  <c r="O10" i="3" s="1"/>
  <c r="D161" i="1"/>
  <c r="G161" i="1" s="1"/>
  <c r="J161" i="1" s="1"/>
  <c r="N22" i="3"/>
  <c r="O22" i="3" s="1"/>
  <c r="N23" i="3"/>
  <c r="G48" i="1"/>
  <c r="F54" i="1"/>
  <c r="G54" i="1" s="1"/>
  <c r="F60" i="1"/>
  <c r="G60" i="1" s="1"/>
  <c r="T19" i="3"/>
  <c r="T18" i="3"/>
  <c r="S5" i="3"/>
  <c r="V5" i="3"/>
  <c r="Q29" i="3"/>
  <c r="R6" i="3"/>
  <c r="Q8" i="3"/>
  <c r="AG12" i="3"/>
  <c r="AG47" i="3" s="1"/>
  <c r="AE47" i="3"/>
  <c r="ML269" i="5" l="1"/>
  <c r="LB271" i="5"/>
  <c r="LB272" i="5"/>
  <c r="MU268" i="5"/>
  <c r="MC273" i="5"/>
  <c r="BY36" i="6" s="1"/>
  <c r="J289" i="1"/>
  <c r="NV263" i="5"/>
  <c r="OE263" i="5" s="1"/>
  <c r="NM265" i="5"/>
  <c r="AD29" i="3"/>
  <c r="AE29" i="3" s="1"/>
  <c r="AG29" i="3" s="1"/>
  <c r="G275" i="1"/>
  <c r="J275" i="1" s="1"/>
  <c r="D62" i="1"/>
  <c r="G62" i="1" s="1"/>
  <c r="K62" i="1" s="1"/>
  <c r="I60" i="1"/>
  <c r="D50" i="1"/>
  <c r="G50" i="1" s="1"/>
  <c r="K50" i="1" s="1"/>
  <c r="I48" i="1"/>
  <c r="N24" i="3"/>
  <c r="O24" i="3" s="1"/>
  <c r="O23" i="3"/>
  <c r="D56" i="1"/>
  <c r="G56" i="1" s="1"/>
  <c r="K56" i="1" s="1"/>
  <c r="I54" i="1"/>
  <c r="Q30" i="3"/>
  <c r="V6" i="3"/>
  <c r="W5" i="3"/>
  <c r="AB16" i="3"/>
  <c r="AB4" i="3"/>
  <c r="R8" i="3"/>
  <c r="AB22" i="3"/>
  <c r="AB10" i="3"/>
  <c r="S6" i="3"/>
  <c r="AB28" i="3"/>
  <c r="R14" i="3"/>
  <c r="T14" i="3" s="1"/>
  <c r="R20" i="3"/>
  <c r="T20" i="3" s="1"/>
  <c r="R15" i="3"/>
  <c r="T15" i="3" s="1"/>
  <c r="AB34" i="3"/>
  <c r="S26" i="3"/>
  <c r="T26" i="3" s="1"/>
  <c r="R16" i="3"/>
  <c r="T16" i="3" s="1"/>
  <c r="S19" i="3"/>
  <c r="S18" i="3"/>
  <c r="O5" i="3"/>
  <c r="J137" i="1"/>
  <c r="M137" i="1" s="1"/>
  <c r="AD46" i="3"/>
  <c r="AE5" i="3"/>
  <c r="MU270" i="5" l="1"/>
  <c r="MU271" i="5" s="1"/>
  <c r="O27" i="3"/>
  <c r="NM266" i="5"/>
  <c r="ON263" i="5"/>
  <c r="OE265" i="5"/>
  <c r="OE266" i="5" s="1"/>
  <c r="MU269" i="5"/>
  <c r="LB273" i="5"/>
  <c r="BS36" i="6" s="1"/>
  <c r="ML270" i="5"/>
  <c r="ML271" i="5" s="1"/>
  <c r="ML272" i="5" s="1"/>
  <c r="G52" i="1"/>
  <c r="D19" i="6" s="1"/>
  <c r="K45" i="1"/>
  <c r="N45" i="1" s="1"/>
  <c r="G58" i="1"/>
  <c r="C63" i="1" s="1"/>
  <c r="F295" i="1"/>
  <c r="G46" i="1"/>
  <c r="C51" i="1" s="1"/>
  <c r="I45" i="1"/>
  <c r="AC16" i="3"/>
  <c r="AB42" i="3"/>
  <c r="Y19" i="3"/>
  <c r="Y18" i="3"/>
  <c r="X5" i="3"/>
  <c r="AB44" i="3"/>
  <c r="AC28" i="3"/>
  <c r="V8" i="3"/>
  <c r="V29" i="3"/>
  <c r="W6" i="3"/>
  <c r="AC10" i="3"/>
  <c r="AB41" i="3"/>
  <c r="AB43" i="3"/>
  <c r="AC22" i="3"/>
  <c r="D21" i="6"/>
  <c r="CT21" i="6" s="1"/>
  <c r="S20" i="3"/>
  <c r="S14" i="3"/>
  <c r="S16" i="3"/>
  <c r="S15" i="3"/>
  <c r="S8" i="3"/>
  <c r="T10" i="3" s="1"/>
  <c r="AG5" i="3"/>
  <c r="AG46" i="3" s="1"/>
  <c r="AE46" i="3"/>
  <c r="AB45" i="3"/>
  <c r="AC34" i="3"/>
  <c r="S23" i="3"/>
  <c r="S22" i="3"/>
  <c r="T22" i="3" s="1"/>
  <c r="F183" i="4"/>
  <c r="F184" i="4" s="1"/>
  <c r="O29" i="3"/>
  <c r="O30" i="3"/>
  <c r="AC4" i="3"/>
  <c r="AB40" i="3"/>
  <c r="MU272" i="5" l="1"/>
  <c r="MU273" i="5" s="1"/>
  <c r="CC36" i="6" s="1"/>
  <c r="L44" i="1"/>
  <c r="NM267" i="5"/>
  <c r="OE267" i="5"/>
  <c r="OW263" i="5"/>
  <c r="ON265" i="5"/>
  <c r="ML273" i="5"/>
  <c r="CA36" i="6" s="1"/>
  <c r="H19" i="6"/>
  <c r="H18" i="6" s="1"/>
  <c r="H21" i="6"/>
  <c r="H20" i="6" s="1"/>
  <c r="T5" i="3"/>
  <c r="D15" i="11"/>
  <c r="D17" i="11"/>
  <c r="H17" i="11" s="1"/>
  <c r="C57" i="1"/>
  <c r="D17" i="6"/>
  <c r="R17" i="6" s="1"/>
  <c r="R16" i="6" s="1"/>
  <c r="L45" i="1"/>
  <c r="F302" i="1"/>
  <c r="F309" i="1" s="1"/>
  <c r="F321" i="1" s="1"/>
  <c r="G295" i="1"/>
  <c r="J295" i="1" s="1"/>
  <c r="AC41" i="3"/>
  <c r="AC44" i="3"/>
  <c r="CT20" i="6"/>
  <c r="BB17" i="6"/>
  <c r="BB16" i="6" s="1"/>
  <c r="CB17" i="6"/>
  <c r="CB16" i="6" s="1"/>
  <c r="AC45" i="3"/>
  <c r="P21" i="6"/>
  <c r="P20" i="6" s="1"/>
  <c r="BL21" i="6"/>
  <c r="BL20" i="6" s="1"/>
  <c r="N19" i="6"/>
  <c r="N18" i="6" s="1"/>
  <c r="F19" i="6"/>
  <c r="F18" i="6" s="1"/>
  <c r="BZ21" i="6"/>
  <c r="BZ20" i="6" s="1"/>
  <c r="Z19" i="6"/>
  <c r="Z18" i="6" s="1"/>
  <c r="CN21" i="6"/>
  <c r="CN20" i="6" s="1"/>
  <c r="AL19" i="6"/>
  <c r="AL18" i="6" s="1"/>
  <c r="AX19" i="6"/>
  <c r="AX18" i="6" s="1"/>
  <c r="BJ19" i="6"/>
  <c r="BJ18" i="6" s="1"/>
  <c r="AH21" i="6"/>
  <c r="AH20" i="6" s="1"/>
  <c r="CH19" i="6"/>
  <c r="CH18" i="6" s="1"/>
  <c r="AV21" i="6"/>
  <c r="AV20" i="6" s="1"/>
  <c r="BV19" i="6"/>
  <c r="BV18" i="6" s="1"/>
  <c r="BX19" i="6"/>
  <c r="BX18" i="6" s="1"/>
  <c r="BN21" i="6"/>
  <c r="BN20" i="6" s="1"/>
  <c r="CR19" i="6"/>
  <c r="CR18" i="6" s="1"/>
  <c r="CL21" i="6"/>
  <c r="CL20" i="6" s="1"/>
  <c r="BR19" i="6"/>
  <c r="BR18" i="6" s="1"/>
  <c r="BF21" i="6"/>
  <c r="BF20" i="6" s="1"/>
  <c r="Z21" i="6"/>
  <c r="Z20" i="6" s="1"/>
  <c r="CN19" i="6"/>
  <c r="CN18" i="6" s="1"/>
  <c r="CF21" i="6"/>
  <c r="CF20" i="6" s="1"/>
  <c r="T21" i="6"/>
  <c r="T20" i="6" s="1"/>
  <c r="AD19" i="6"/>
  <c r="AD18" i="6" s="1"/>
  <c r="BL19" i="6"/>
  <c r="BL18" i="6" s="1"/>
  <c r="AZ21" i="6"/>
  <c r="AZ20" i="6" s="1"/>
  <c r="CF19" i="6"/>
  <c r="CF18" i="6" s="1"/>
  <c r="BX21" i="6"/>
  <c r="BX20" i="6" s="1"/>
  <c r="BF19" i="6"/>
  <c r="BF18" i="6" s="1"/>
  <c r="AR21" i="6"/>
  <c r="AR20" i="6" s="1"/>
  <c r="AL21" i="6"/>
  <c r="AL20" i="6" s="1"/>
  <c r="CB19" i="6"/>
  <c r="CB18" i="6" s="1"/>
  <c r="BR21" i="6"/>
  <c r="BR20" i="6" s="1"/>
  <c r="R19" i="6"/>
  <c r="R18" i="6" s="1"/>
  <c r="CR21" i="6"/>
  <c r="CR20" i="6" s="1"/>
  <c r="AZ19" i="6"/>
  <c r="AZ18" i="6" s="1"/>
  <c r="AJ21" i="6"/>
  <c r="AJ20" i="6" s="1"/>
  <c r="BT19" i="6"/>
  <c r="BT18" i="6" s="1"/>
  <c r="BH21" i="6"/>
  <c r="BH20" i="6" s="1"/>
  <c r="AT19" i="6"/>
  <c r="AT18" i="6" s="1"/>
  <c r="AD21" i="6"/>
  <c r="AD20" i="6" s="1"/>
  <c r="AX21" i="6"/>
  <c r="AX20" i="6" s="1"/>
  <c r="BP19" i="6"/>
  <c r="BP18" i="6" s="1"/>
  <c r="BD21" i="6"/>
  <c r="BD20" i="6" s="1"/>
  <c r="CD21" i="6"/>
  <c r="CD20" i="6" s="1"/>
  <c r="AN19" i="6"/>
  <c r="AN18" i="6" s="1"/>
  <c r="V21" i="6"/>
  <c r="V20" i="6" s="1"/>
  <c r="BH19" i="6"/>
  <c r="BH18" i="6" s="1"/>
  <c r="AT21" i="6"/>
  <c r="AT20" i="6" s="1"/>
  <c r="AH19" i="6"/>
  <c r="AH18" i="6" s="1"/>
  <c r="BJ21" i="6"/>
  <c r="BJ20" i="6" s="1"/>
  <c r="BD19" i="6"/>
  <c r="BD18" i="6" s="1"/>
  <c r="AP21" i="6"/>
  <c r="AP20" i="6" s="1"/>
  <c r="CL19" i="6"/>
  <c r="CL18" i="6" s="1"/>
  <c r="BP21" i="6"/>
  <c r="BP20" i="6" s="1"/>
  <c r="AB19" i="6"/>
  <c r="AB18" i="6" s="1"/>
  <c r="AV19" i="6"/>
  <c r="AV18" i="6" s="1"/>
  <c r="AF21" i="6"/>
  <c r="AF20" i="6" s="1"/>
  <c r="V19" i="6"/>
  <c r="V18" i="6" s="1"/>
  <c r="BV21" i="6"/>
  <c r="BV20" i="6" s="1"/>
  <c r="AR19" i="6"/>
  <c r="AR18" i="6" s="1"/>
  <c r="AB21" i="6"/>
  <c r="AB20" i="6" s="1"/>
  <c r="BZ19" i="6"/>
  <c r="BZ18" i="6" s="1"/>
  <c r="BB21" i="6"/>
  <c r="BB20" i="6" s="1"/>
  <c r="P19" i="6"/>
  <c r="P18" i="6" s="1"/>
  <c r="AJ19" i="6"/>
  <c r="AJ18" i="6" s="1"/>
  <c r="R21" i="6"/>
  <c r="R20" i="6" s="1"/>
  <c r="J19" i="6"/>
  <c r="J18" i="6" s="1"/>
  <c r="CH21" i="6"/>
  <c r="CH20" i="6" s="1"/>
  <c r="AF19" i="6"/>
  <c r="AF18" i="6" s="1"/>
  <c r="L21" i="6"/>
  <c r="L20" i="6" s="1"/>
  <c r="BN19" i="6"/>
  <c r="BN18" i="6" s="1"/>
  <c r="AN21" i="6"/>
  <c r="AN20" i="6" s="1"/>
  <c r="CT19" i="6"/>
  <c r="CT18" i="6" s="1"/>
  <c r="CP21" i="6"/>
  <c r="CP20" i="6" s="1"/>
  <c r="X19" i="6"/>
  <c r="X18" i="6" s="1"/>
  <c r="CP19" i="6"/>
  <c r="CP18" i="6" s="1"/>
  <c r="CJ21" i="6"/>
  <c r="CJ20" i="6" s="1"/>
  <c r="T19" i="6"/>
  <c r="T18" i="6" s="1"/>
  <c r="BB19" i="6"/>
  <c r="BB18" i="6" s="1"/>
  <c r="X21" i="6"/>
  <c r="X20" i="6" s="1"/>
  <c r="CJ19" i="6"/>
  <c r="CJ18" i="6" s="1"/>
  <c r="CB21" i="6"/>
  <c r="CB20" i="6" s="1"/>
  <c r="L19" i="6"/>
  <c r="L18" i="6" s="1"/>
  <c r="CD19" i="6"/>
  <c r="CD18" i="6" s="1"/>
  <c r="BT21" i="6"/>
  <c r="BT20" i="6" s="1"/>
  <c r="N21" i="6"/>
  <c r="N20" i="6" s="1"/>
  <c r="F21" i="6"/>
  <c r="F20" i="6" s="1"/>
  <c r="AP19" i="6"/>
  <c r="AP18" i="6" s="1"/>
  <c r="J21" i="6"/>
  <c r="J20" i="6" s="1"/>
  <c r="X18" i="3"/>
  <c r="X19" i="3"/>
  <c r="AC40" i="3"/>
  <c r="AC43" i="3"/>
  <c r="D183" i="4" s="1"/>
  <c r="W8" i="3"/>
  <c r="X6" i="3"/>
  <c r="W20" i="3"/>
  <c r="Y20" i="3" s="1"/>
  <c r="W15" i="3"/>
  <c r="Y15" i="3" s="1"/>
  <c r="W16" i="3"/>
  <c r="Y16" i="3" s="1"/>
  <c r="W14" i="3"/>
  <c r="Y14" i="3" s="1"/>
  <c r="X26" i="3"/>
  <c r="Y26" i="3" s="1"/>
  <c r="S24" i="3"/>
  <c r="T24" i="3" s="1"/>
  <c r="T23" i="3"/>
  <c r="H15" i="11"/>
  <c r="V30" i="3"/>
  <c r="AC42" i="3"/>
  <c r="OE269" i="5" l="1"/>
  <c r="OE270" i="5" s="1"/>
  <c r="OE268" i="5"/>
  <c r="ON266" i="5"/>
  <c r="ON267" i="5" s="1"/>
  <c r="ON268" i="5" s="1"/>
  <c r="PF263" i="5"/>
  <c r="OW265" i="5"/>
  <c r="OE271" i="5"/>
  <c r="OE272" i="5" s="1"/>
  <c r="NM268" i="5"/>
  <c r="NM269" i="5" s="1"/>
  <c r="NM270" i="5" s="1"/>
  <c r="AL17" i="6"/>
  <c r="AL16" i="6" s="1"/>
  <c r="H17" i="6"/>
  <c r="H16" i="6" s="1"/>
  <c r="CF17" i="6"/>
  <c r="CF16" i="6" s="1"/>
  <c r="BJ17" i="6"/>
  <c r="BJ16" i="6" s="1"/>
  <c r="V17" i="6"/>
  <c r="V16" i="6" s="1"/>
  <c r="T17" i="6"/>
  <c r="T16" i="6" s="1"/>
  <c r="BV17" i="6"/>
  <c r="BV16" i="6" s="1"/>
  <c r="AX17" i="6"/>
  <c r="AX16" i="6" s="1"/>
  <c r="CR17" i="6"/>
  <c r="CR16" i="6" s="1"/>
  <c r="BD17" i="6"/>
  <c r="BD16" i="6" s="1"/>
  <c r="CT17" i="6"/>
  <c r="AH17" i="6"/>
  <c r="AH16" i="6" s="1"/>
  <c r="AZ17" i="6"/>
  <c r="AZ16" i="6" s="1"/>
  <c r="AF17" i="6"/>
  <c r="AF16" i="6" s="1"/>
  <c r="CP17" i="6"/>
  <c r="CP16" i="6" s="1"/>
  <c r="AN17" i="6"/>
  <c r="AN16" i="6" s="1"/>
  <c r="BN17" i="6"/>
  <c r="BN16" i="6" s="1"/>
  <c r="CD17" i="6"/>
  <c r="CD16" i="6" s="1"/>
  <c r="AJ17" i="6"/>
  <c r="AJ16" i="6" s="1"/>
  <c r="BZ17" i="6"/>
  <c r="BZ16" i="6" s="1"/>
  <c r="CH17" i="6"/>
  <c r="CH16" i="6" s="1"/>
  <c r="BP17" i="6"/>
  <c r="BP16" i="6" s="1"/>
  <c r="F17" i="6"/>
  <c r="F16" i="6" s="1"/>
  <c r="P17" i="6"/>
  <c r="P16" i="6" s="1"/>
  <c r="AT17" i="6"/>
  <c r="AT16" i="6" s="1"/>
  <c r="BF17" i="6"/>
  <c r="BF16" i="6" s="1"/>
  <c r="BR17" i="6"/>
  <c r="BR16" i="6" s="1"/>
  <c r="AB17" i="6"/>
  <c r="AB16" i="6" s="1"/>
  <c r="AP17" i="6"/>
  <c r="AP16" i="6" s="1"/>
  <c r="X17" i="6"/>
  <c r="X16" i="6" s="1"/>
  <c r="AD17" i="6"/>
  <c r="AD16" i="6" s="1"/>
  <c r="L17" i="6"/>
  <c r="L16" i="6" s="1"/>
  <c r="Z17" i="6"/>
  <c r="Z16" i="6" s="1"/>
  <c r="BL17" i="6"/>
  <c r="BL16" i="6" s="1"/>
  <c r="N17" i="6"/>
  <c r="N16" i="6" s="1"/>
  <c r="CN17" i="6"/>
  <c r="CN16" i="6" s="1"/>
  <c r="AV17" i="6"/>
  <c r="AV16" i="6" s="1"/>
  <c r="BX17" i="6"/>
  <c r="BX16" i="6" s="1"/>
  <c r="CL17" i="6"/>
  <c r="CL16" i="6" s="1"/>
  <c r="BH17" i="6"/>
  <c r="BH16" i="6" s="1"/>
  <c r="J17" i="6"/>
  <c r="J16" i="6" s="1"/>
  <c r="CJ17" i="6"/>
  <c r="CJ16" i="6" s="1"/>
  <c r="AR17" i="6"/>
  <c r="AR16" i="6" s="1"/>
  <c r="BT17" i="6"/>
  <c r="BT16" i="6" s="1"/>
  <c r="T27" i="3"/>
  <c r="AD28" i="3" s="1"/>
  <c r="F328" i="1"/>
  <c r="G321" i="1"/>
  <c r="J321" i="1" s="1"/>
  <c r="H18" i="11"/>
  <c r="T30" i="3"/>
  <c r="X16" i="3"/>
  <c r="X20" i="3"/>
  <c r="X8" i="3"/>
  <c r="Y10" i="3" s="1"/>
  <c r="X15" i="3"/>
  <c r="X14" i="3"/>
  <c r="X23" i="3"/>
  <c r="X22" i="3"/>
  <c r="Y22" i="3" s="1"/>
  <c r="G183" i="4"/>
  <c r="F9" i="1" s="1"/>
  <c r="G9" i="1" s="1"/>
  <c r="D184" i="4"/>
  <c r="AD16" i="3" l="1"/>
  <c r="AD10" i="3"/>
  <c r="AD34" i="3"/>
  <c r="T29" i="3"/>
  <c r="NM271" i="5"/>
  <c r="AD22" i="3"/>
  <c r="AD43" i="3" s="1"/>
  <c r="OW269" i="5"/>
  <c r="NM272" i="5"/>
  <c r="NM273" i="5" s="1"/>
  <c r="CG36" i="6" s="1"/>
  <c r="OW266" i="5"/>
  <c r="OE273" i="5"/>
  <c r="CK36" i="6" s="1"/>
  <c r="OW267" i="5"/>
  <c r="OW268" i="5" s="1"/>
  <c r="ON269" i="5"/>
  <c r="ON270" i="5" s="1"/>
  <c r="CT16" i="6"/>
  <c r="CU15" i="6" s="1"/>
  <c r="CV15" i="6" s="1"/>
  <c r="AD4" i="3"/>
  <c r="AD40" i="3" s="1"/>
  <c r="F335" i="1"/>
  <c r="G328" i="1"/>
  <c r="J328" i="1" s="1"/>
  <c r="AD41" i="3"/>
  <c r="AE10" i="3"/>
  <c r="Y23" i="3"/>
  <c r="X24" i="3"/>
  <c r="Y24" i="3" s="1"/>
  <c r="G184" i="4"/>
  <c r="F14" i="1" s="1"/>
  <c r="E7" i="2"/>
  <c r="AD42" i="3"/>
  <c r="AE16" i="3"/>
  <c r="D11" i="1"/>
  <c r="G11" i="1" s="1"/>
  <c r="K11" i="1" s="1"/>
  <c r="I9" i="1"/>
  <c r="AD45" i="3"/>
  <c r="AE34" i="3"/>
  <c r="Y5" i="3"/>
  <c r="AD44" i="3"/>
  <c r="AE28" i="3"/>
  <c r="AE22" i="3" l="1"/>
  <c r="OW270" i="5"/>
  <c r="OW271" i="5" s="1"/>
  <c r="AE4" i="3"/>
  <c r="OW272" i="5"/>
  <c r="OW273" i="5" s="1"/>
  <c r="CO36" i="6" s="1"/>
  <c r="ON271" i="5"/>
  <c r="ON272" i="5" s="1"/>
  <c r="ON273" i="5" s="1"/>
  <c r="CM36" i="6" s="1"/>
  <c r="CS36" i="6" s="1"/>
  <c r="D127" i="1" s="1"/>
  <c r="Y27" i="3"/>
  <c r="Y29" i="3" s="1"/>
  <c r="F350" i="1"/>
  <c r="G335" i="1"/>
  <c r="J335" i="1" s="1"/>
  <c r="J313" i="1" s="1"/>
  <c r="M313" i="1" s="1"/>
  <c r="E17" i="2"/>
  <c r="F7" i="2"/>
  <c r="AE44" i="3"/>
  <c r="AG28" i="3"/>
  <c r="AE45" i="3"/>
  <c r="AG34" i="3"/>
  <c r="F19" i="1"/>
  <c r="G14" i="1"/>
  <c r="AG22" i="3"/>
  <c r="AE43" i="3"/>
  <c r="G5" i="1"/>
  <c r="AE40" i="3"/>
  <c r="AG4" i="3"/>
  <c r="AE42" i="3"/>
  <c r="AG16" i="3"/>
  <c r="AE41" i="3"/>
  <c r="AG10" i="3"/>
  <c r="Y30" i="3" l="1"/>
  <c r="F361" i="1"/>
  <c r="G350" i="1"/>
  <c r="J350" i="1" s="1"/>
  <c r="AG45" i="3"/>
  <c r="AG37" i="3"/>
  <c r="AG38" i="3" s="1"/>
  <c r="AE53" i="3" s="1"/>
  <c r="AG31" i="3"/>
  <c r="AG32" i="3" s="1"/>
  <c r="AE52" i="3" s="1"/>
  <c r="AG44" i="3"/>
  <c r="AG25" i="3"/>
  <c r="AG26" i="3" s="1"/>
  <c r="AE51" i="3" s="1"/>
  <c r="AG43" i="3"/>
  <c r="AG13" i="3"/>
  <c r="AG14" i="3" s="1"/>
  <c r="AE49" i="3" s="1"/>
  <c r="AG41" i="3"/>
  <c r="D9" i="2"/>
  <c r="F9" i="2" s="1"/>
  <c r="F10" i="2" s="1"/>
  <c r="D192" i="4" s="1"/>
  <c r="C12" i="1"/>
  <c r="D7" i="6"/>
  <c r="AG19" i="3"/>
  <c r="AG20" i="3" s="1"/>
  <c r="AE50" i="3" s="1"/>
  <c r="AG42" i="3"/>
  <c r="E27" i="2"/>
  <c r="F17" i="2"/>
  <c r="D16" i="1"/>
  <c r="G16" i="1" s="1"/>
  <c r="K16" i="1" s="1"/>
  <c r="I14" i="1"/>
  <c r="AG7" i="3"/>
  <c r="AG8" i="3" s="1"/>
  <c r="AE48" i="3" s="1"/>
  <c r="AG40" i="3"/>
  <c r="F24" i="1"/>
  <c r="G19" i="1"/>
  <c r="H7" i="6" l="1"/>
  <c r="H6" i="6" s="1"/>
  <c r="F7" i="6"/>
  <c r="F372" i="1"/>
  <c r="G361" i="1"/>
  <c r="J361" i="1" s="1"/>
  <c r="G13" i="1"/>
  <c r="D19" i="2"/>
  <c r="F19" i="2" s="1"/>
  <c r="F20" i="2" s="1"/>
  <c r="D193" i="4" s="1"/>
  <c r="E37" i="2"/>
  <c r="F37" i="2" s="1"/>
  <c r="F27" i="2"/>
  <c r="G24" i="1"/>
  <c r="F29" i="1"/>
  <c r="N7" i="6"/>
  <c r="N6" i="6" s="1"/>
  <c r="AD7" i="6"/>
  <c r="AD6" i="6" s="1"/>
  <c r="BZ7" i="6"/>
  <c r="BZ6" i="6" s="1"/>
  <c r="AJ7" i="6"/>
  <c r="AJ6" i="6" s="1"/>
  <c r="CF7" i="6"/>
  <c r="CF6" i="6" s="1"/>
  <c r="AP7" i="6"/>
  <c r="AP6" i="6" s="1"/>
  <c r="CL7" i="6"/>
  <c r="CL6" i="6" s="1"/>
  <c r="AV7" i="6"/>
  <c r="AV6" i="6" s="1"/>
  <c r="CR7" i="6"/>
  <c r="CR6" i="6" s="1"/>
  <c r="BB7" i="6"/>
  <c r="BB6" i="6" s="1"/>
  <c r="L7" i="6"/>
  <c r="L6" i="6" s="1"/>
  <c r="BH7" i="6"/>
  <c r="BH6" i="6" s="1"/>
  <c r="R7" i="6"/>
  <c r="R6" i="6" s="1"/>
  <c r="BN7" i="6"/>
  <c r="BN6" i="6" s="1"/>
  <c r="X7" i="6"/>
  <c r="X6" i="6" s="1"/>
  <c r="BT7" i="6"/>
  <c r="BT6" i="6" s="1"/>
  <c r="F6" i="6"/>
  <c r="BF7" i="6"/>
  <c r="BF6" i="6" s="1"/>
  <c r="BV7" i="6"/>
  <c r="BV6" i="6" s="1"/>
  <c r="Z7" i="6"/>
  <c r="Z6" i="6" s="1"/>
  <c r="AZ7" i="6"/>
  <c r="AZ6" i="6" s="1"/>
  <c r="BP7" i="6"/>
  <c r="BP6" i="6" s="1"/>
  <c r="T7" i="6"/>
  <c r="T6" i="6" s="1"/>
  <c r="CP7" i="6"/>
  <c r="CP6" i="6" s="1"/>
  <c r="AT7" i="6"/>
  <c r="AT6" i="6" s="1"/>
  <c r="J7" i="6"/>
  <c r="J6" i="6" s="1"/>
  <c r="BJ7" i="6"/>
  <c r="BJ6" i="6" s="1"/>
  <c r="CJ7" i="6"/>
  <c r="CJ6" i="6" s="1"/>
  <c r="AN7" i="6"/>
  <c r="AN6" i="6" s="1"/>
  <c r="BD7" i="6"/>
  <c r="BD6" i="6" s="1"/>
  <c r="CD7" i="6"/>
  <c r="CD6" i="6" s="1"/>
  <c r="AH7" i="6"/>
  <c r="AH6" i="6" s="1"/>
  <c r="AX7" i="6"/>
  <c r="AX6" i="6" s="1"/>
  <c r="BX7" i="6"/>
  <c r="BX6" i="6" s="1"/>
  <c r="AB7" i="6"/>
  <c r="AB6" i="6" s="1"/>
  <c r="CN7" i="6"/>
  <c r="CN6" i="6" s="1"/>
  <c r="AR7" i="6"/>
  <c r="AR6" i="6" s="1"/>
  <c r="BR7" i="6"/>
  <c r="BR6" i="6" s="1"/>
  <c r="V7" i="6"/>
  <c r="V6" i="6" s="1"/>
  <c r="CH7" i="6"/>
  <c r="CH6" i="6" s="1"/>
  <c r="AL7" i="6"/>
  <c r="AL6" i="6" s="1"/>
  <c r="BL7" i="6"/>
  <c r="BL6" i="6" s="1"/>
  <c r="P7" i="6"/>
  <c r="P6" i="6" s="1"/>
  <c r="CB7" i="6"/>
  <c r="CB6" i="6" s="1"/>
  <c r="AF7" i="6"/>
  <c r="AF6" i="6" s="1"/>
  <c r="CT7" i="6"/>
  <c r="D21" i="1"/>
  <c r="G21" i="1" s="1"/>
  <c r="K21" i="1" s="1"/>
  <c r="I19" i="1"/>
  <c r="F132" i="1"/>
  <c r="F206" i="1"/>
  <c r="G192" i="4"/>
  <c r="F433" i="1" s="1"/>
  <c r="D9" i="6"/>
  <c r="H9" i="6" s="1"/>
  <c r="C17" i="1"/>
  <c r="F384" i="1" l="1"/>
  <c r="G372" i="1"/>
  <c r="J372" i="1" s="1"/>
  <c r="G18" i="1"/>
  <c r="D10" i="6" s="1"/>
  <c r="H10" i="6" s="1"/>
  <c r="F36" i="1"/>
  <c r="G29" i="1"/>
  <c r="G132" i="1"/>
  <c r="D26" i="1"/>
  <c r="G26" i="1" s="1"/>
  <c r="K26" i="1" s="1"/>
  <c r="I24" i="1"/>
  <c r="F253" i="1"/>
  <c r="F225" i="1"/>
  <c r="H206" i="1"/>
  <c r="G206" i="1" s="1"/>
  <c r="D29" i="2"/>
  <c r="F29" i="2" s="1"/>
  <c r="F30" i="2" s="1"/>
  <c r="D194" i="4" s="1"/>
  <c r="D39" i="2"/>
  <c r="F39" i="2" s="1"/>
  <c r="F40" i="2"/>
  <c r="D196" i="4" s="1"/>
  <c r="F169" i="1"/>
  <c r="G169" i="1" s="1"/>
  <c r="F177" i="1"/>
  <c r="G193" i="4"/>
  <c r="CT6" i="6"/>
  <c r="J9" i="6"/>
  <c r="Z9" i="6"/>
  <c r="BT9" i="6"/>
  <c r="BX9" i="6"/>
  <c r="CL9" i="6"/>
  <c r="AJ9" i="6"/>
  <c r="AN9" i="6"/>
  <c r="BB9" i="6"/>
  <c r="BP9" i="6"/>
  <c r="CH9" i="6"/>
  <c r="R9" i="6"/>
  <c r="AF9" i="6"/>
  <c r="AX9" i="6"/>
  <c r="CR9" i="6"/>
  <c r="N9" i="6"/>
  <c r="BH9" i="6"/>
  <c r="BL9" i="6"/>
  <c r="BZ9" i="6"/>
  <c r="CN9" i="6"/>
  <c r="F9" i="6"/>
  <c r="X9" i="6"/>
  <c r="AB9" i="6"/>
  <c r="AP9" i="6"/>
  <c r="BD9" i="6"/>
  <c r="BV9" i="6"/>
  <c r="T9" i="6"/>
  <c r="AL9" i="6"/>
  <c r="CF9" i="6"/>
  <c r="CJ9" i="6"/>
  <c r="L9" i="6"/>
  <c r="P9" i="6"/>
  <c r="AD9" i="6"/>
  <c r="AR9" i="6"/>
  <c r="BJ9" i="6"/>
  <c r="BN9" i="6"/>
  <c r="CB9" i="6"/>
  <c r="AV9" i="6"/>
  <c r="AZ9" i="6"/>
  <c r="AT9" i="6"/>
  <c r="CD9" i="6"/>
  <c r="V9" i="6"/>
  <c r="CT9" i="6"/>
  <c r="BF9" i="6"/>
  <c r="CP9" i="6"/>
  <c r="AH9" i="6"/>
  <c r="BR9" i="6"/>
  <c r="F450" i="1"/>
  <c r="G433" i="1"/>
  <c r="C22" i="1" l="1"/>
  <c r="F394" i="1"/>
  <c r="G384" i="1"/>
  <c r="J384" i="1" s="1"/>
  <c r="F72" i="1"/>
  <c r="F231" i="1"/>
  <c r="G194" i="4"/>
  <c r="D134" i="1"/>
  <c r="G134" i="1" s="1"/>
  <c r="J134" i="1" s="1"/>
  <c r="F282" i="1"/>
  <c r="H253" i="1"/>
  <c r="G253" i="1" s="1"/>
  <c r="F66" i="1"/>
  <c r="G196" i="4"/>
  <c r="H177" i="1"/>
  <c r="G177" i="1" s="1"/>
  <c r="D31" i="1"/>
  <c r="G31" i="1" s="1"/>
  <c r="K31" i="1" s="1"/>
  <c r="I29" i="1"/>
  <c r="D172" i="1"/>
  <c r="G172" i="1" s="1"/>
  <c r="J172" i="1" s="1"/>
  <c r="G23" i="1"/>
  <c r="F41" i="1"/>
  <c r="G36" i="1"/>
  <c r="D210" i="1"/>
  <c r="G210" i="1" s="1"/>
  <c r="J210" i="1" s="1"/>
  <c r="D438" i="1"/>
  <c r="G450" i="1"/>
  <c r="F466" i="1"/>
  <c r="G466" i="1" s="1"/>
  <c r="J10" i="6"/>
  <c r="BJ10" i="6"/>
  <c r="Z10" i="6"/>
  <c r="CH10" i="6"/>
  <c r="F10" i="6"/>
  <c r="AX10" i="6"/>
  <c r="N10" i="6"/>
  <c r="BV10" i="6"/>
  <c r="AL10" i="6"/>
  <c r="AV10" i="6"/>
  <c r="CL10" i="6"/>
  <c r="AD10" i="6"/>
  <c r="BD10" i="6"/>
  <c r="CP10" i="6"/>
  <c r="V10" i="6"/>
  <c r="CF10" i="6"/>
  <c r="AN10" i="6"/>
  <c r="BZ10" i="6"/>
  <c r="X10" i="6"/>
  <c r="BN10" i="6"/>
  <c r="R10" i="6"/>
  <c r="AR10" i="6"/>
  <c r="CD10" i="6"/>
  <c r="BH10" i="6"/>
  <c r="CJ10" i="6"/>
  <c r="AB10" i="6"/>
  <c r="CN10" i="6"/>
  <c r="BR10" i="6"/>
  <c r="CR10" i="6"/>
  <c r="L10" i="6"/>
  <c r="BB10" i="6"/>
  <c r="CB10" i="6"/>
  <c r="AF10" i="6"/>
  <c r="BF10" i="6"/>
  <c r="AJ10" i="6"/>
  <c r="BX10" i="6"/>
  <c r="P10" i="6"/>
  <c r="T10" i="6"/>
  <c r="BT10" i="6"/>
  <c r="BL10" i="6"/>
  <c r="AP10" i="6"/>
  <c r="BP10" i="6"/>
  <c r="AT10" i="6"/>
  <c r="AZ10" i="6"/>
  <c r="AH10" i="6"/>
  <c r="CT10" i="6"/>
  <c r="H225" i="1"/>
  <c r="G225" i="1" s="1"/>
  <c r="G28" i="1" l="1"/>
  <c r="C32" i="1" s="1"/>
  <c r="F407" i="1"/>
  <c r="G394" i="1"/>
  <c r="J394" i="1" s="1"/>
  <c r="D227" i="1"/>
  <c r="G227" i="1" s="1"/>
  <c r="J227" i="1" s="1"/>
  <c r="D181" i="1"/>
  <c r="G181" i="1" s="1"/>
  <c r="J181" i="1" s="1"/>
  <c r="J175" i="1" s="1"/>
  <c r="M175" i="1" s="1"/>
  <c r="D471" i="1"/>
  <c r="H66" i="1"/>
  <c r="G66" i="1" s="1"/>
  <c r="D258" i="1"/>
  <c r="G258" i="1" s="1"/>
  <c r="J258" i="1" s="1"/>
  <c r="D455" i="1"/>
  <c r="F301" i="1"/>
  <c r="G282" i="1"/>
  <c r="D38" i="1"/>
  <c r="G38" i="1" s="1"/>
  <c r="K38" i="1" s="1"/>
  <c r="I36" i="1"/>
  <c r="H231" i="1"/>
  <c r="G231" i="1" s="1"/>
  <c r="F81" i="1"/>
  <c r="G41" i="1"/>
  <c r="D11" i="6"/>
  <c r="H11" i="6" s="1"/>
  <c r="C27" i="1"/>
  <c r="F86" i="1"/>
  <c r="H72" i="1"/>
  <c r="G72" i="1" s="1"/>
  <c r="G33" i="1" l="1"/>
  <c r="D12" i="6"/>
  <c r="CH12" i="6" s="1"/>
  <c r="F422" i="1"/>
  <c r="G407" i="1"/>
  <c r="J407" i="1" s="1"/>
  <c r="D82" i="1"/>
  <c r="G82" i="1" s="1"/>
  <c r="J82" i="1" s="1"/>
  <c r="F308" i="1"/>
  <c r="G308" i="1" s="1"/>
  <c r="G301" i="1"/>
  <c r="D13" i="6"/>
  <c r="H13" i="6" s="1"/>
  <c r="C39" i="1"/>
  <c r="D43" i="1"/>
  <c r="G43" i="1" s="1"/>
  <c r="K43" i="1" s="1"/>
  <c r="K4" i="1" s="1"/>
  <c r="I41" i="1"/>
  <c r="I4" i="1" s="1"/>
  <c r="D238" i="1"/>
  <c r="G238" i="1" s="1"/>
  <c r="J238" i="1" s="1"/>
  <c r="F98" i="1"/>
  <c r="H86" i="1"/>
  <c r="G86" i="1" s="1"/>
  <c r="F93" i="1"/>
  <c r="F67" i="1"/>
  <c r="G67" i="1" s="1"/>
  <c r="G81" i="1"/>
  <c r="N12" i="6"/>
  <c r="BX12" i="6"/>
  <c r="BB12" i="6"/>
  <c r="AT12" i="6"/>
  <c r="BL12" i="6"/>
  <c r="AB12" i="6"/>
  <c r="AZ12" i="6"/>
  <c r="AX12" i="6"/>
  <c r="T11" i="6"/>
  <c r="BR11" i="6"/>
  <c r="N11" i="6"/>
  <c r="AF11" i="6"/>
  <c r="AL11" i="6"/>
  <c r="AP11" i="6"/>
  <c r="AT11" i="6"/>
  <c r="BD11" i="6"/>
  <c r="BP11" i="6"/>
  <c r="CL11" i="6"/>
  <c r="J11" i="6"/>
  <c r="V11" i="6"/>
  <c r="AZ11" i="6"/>
  <c r="CF11" i="6"/>
  <c r="P11" i="6"/>
  <c r="AB11" i="6"/>
  <c r="AH11" i="6"/>
  <c r="BJ11" i="6"/>
  <c r="CN11" i="6"/>
  <c r="X11" i="6"/>
  <c r="AN11" i="6"/>
  <c r="AR11" i="6"/>
  <c r="AV11" i="6"/>
  <c r="BN11" i="6"/>
  <c r="CH11" i="6"/>
  <c r="CP11" i="6"/>
  <c r="AD11" i="6"/>
  <c r="BB11" i="6"/>
  <c r="BH11" i="6"/>
  <c r="BX11" i="6"/>
  <c r="CB11" i="6"/>
  <c r="Z11" i="6"/>
  <c r="AJ11" i="6"/>
  <c r="AX11" i="6"/>
  <c r="BF11" i="6"/>
  <c r="BL11" i="6"/>
  <c r="BT11" i="6"/>
  <c r="CD11" i="6"/>
  <c r="CJ11" i="6"/>
  <c r="L11" i="6"/>
  <c r="R11" i="6"/>
  <c r="BZ11" i="6"/>
  <c r="CR11" i="6"/>
  <c r="F11" i="6"/>
  <c r="BV11" i="6"/>
  <c r="CT11" i="6"/>
  <c r="D68" i="1"/>
  <c r="G68" i="1" s="1"/>
  <c r="J68" i="1" s="1"/>
  <c r="D283" i="1"/>
  <c r="G283" i="1" s="1"/>
  <c r="J283" i="1" s="1"/>
  <c r="L12" i="6" l="1"/>
  <c r="H12" i="6"/>
  <c r="BJ12" i="6"/>
  <c r="CP12" i="6"/>
  <c r="BH12" i="6"/>
  <c r="AF12" i="6"/>
  <c r="AN12" i="6"/>
  <c r="BV12" i="6"/>
  <c r="Z12" i="6"/>
  <c r="AH12" i="6"/>
  <c r="T12" i="6"/>
  <c r="CB12" i="6"/>
  <c r="BD12" i="6"/>
  <c r="CN12" i="6"/>
  <c r="J12" i="6"/>
  <c r="R12" i="6"/>
  <c r="CD12" i="6"/>
  <c r="AJ12" i="6"/>
  <c r="V12" i="6"/>
  <c r="CJ12" i="6"/>
  <c r="AV12" i="6"/>
  <c r="BR12" i="6"/>
  <c r="X12" i="6"/>
  <c r="BT12" i="6"/>
  <c r="CT12" i="6"/>
  <c r="AL12" i="6"/>
  <c r="CF12" i="6"/>
  <c r="BN12" i="6"/>
  <c r="AP12" i="6"/>
  <c r="BZ12" i="6"/>
  <c r="CR12" i="6"/>
  <c r="BP12" i="6"/>
  <c r="F12" i="6"/>
  <c r="CL12" i="6"/>
  <c r="BF12" i="6"/>
  <c r="AR12" i="6"/>
  <c r="AD12" i="6"/>
  <c r="P12" i="6"/>
  <c r="F438" i="1"/>
  <c r="G422" i="1"/>
  <c r="J422" i="1" s="1"/>
  <c r="J339" i="1" s="1"/>
  <c r="M339" i="1" s="1"/>
  <c r="G40" i="1"/>
  <c r="C44" i="1" s="1"/>
  <c r="D94" i="1"/>
  <c r="G94" i="1" s="1"/>
  <c r="J94" i="1" s="1"/>
  <c r="G93" i="1"/>
  <c r="F105" i="1"/>
  <c r="P13" i="6"/>
  <c r="AV13" i="6"/>
  <c r="BN13" i="6"/>
  <c r="CB13" i="6"/>
  <c r="CP13" i="6"/>
  <c r="F13" i="6"/>
  <c r="L13" i="6"/>
  <c r="AD13" i="6"/>
  <c r="AR13" i="6"/>
  <c r="BF13" i="6"/>
  <c r="BJ13" i="6"/>
  <c r="V13" i="6"/>
  <c r="Z13" i="6"/>
  <c r="BT13" i="6"/>
  <c r="CL13" i="6"/>
  <c r="AJ13" i="6"/>
  <c r="BB13" i="6"/>
  <c r="BP13" i="6"/>
  <c r="CD13" i="6"/>
  <c r="CH13" i="6"/>
  <c r="R13" i="6"/>
  <c r="AF13" i="6"/>
  <c r="AT13" i="6"/>
  <c r="AX13" i="6"/>
  <c r="CR13" i="6"/>
  <c r="J13" i="6"/>
  <c r="N13" i="6"/>
  <c r="BH13" i="6"/>
  <c r="BZ13" i="6"/>
  <c r="CN13" i="6"/>
  <c r="T13" i="6"/>
  <c r="AH13" i="6"/>
  <c r="AL13" i="6"/>
  <c r="CF13" i="6"/>
  <c r="BD13" i="6"/>
  <c r="X13" i="6"/>
  <c r="BR13" i="6"/>
  <c r="BV13" i="6"/>
  <c r="AP13" i="6"/>
  <c r="AB13" i="6"/>
  <c r="CT13" i="6"/>
  <c r="BL13" i="6"/>
  <c r="AN13" i="6"/>
  <c r="BX13" i="6"/>
  <c r="AZ13" i="6"/>
  <c r="CJ13" i="6"/>
  <c r="F119" i="1"/>
  <c r="G119" i="1" s="1"/>
  <c r="H98" i="1"/>
  <c r="G98" i="1" s="1"/>
  <c r="D302" i="1"/>
  <c r="G302" i="1" s="1"/>
  <c r="J302" i="1" s="1"/>
  <c r="D309" i="1"/>
  <c r="G309" i="1" s="1"/>
  <c r="J309" i="1" s="1"/>
  <c r="L4" i="1"/>
  <c r="L3" i="1"/>
  <c r="D83" i="1"/>
  <c r="G83" i="1" s="1"/>
  <c r="K83" i="1" s="1"/>
  <c r="I81" i="1"/>
  <c r="D69" i="1"/>
  <c r="G69" i="1" s="1"/>
  <c r="I67" i="1"/>
  <c r="N4" i="1"/>
  <c r="D14" i="6" l="1"/>
  <c r="BT14" i="6" s="1"/>
  <c r="BT8" i="6" s="1"/>
  <c r="F455" i="1"/>
  <c r="G438" i="1"/>
  <c r="J438" i="1" s="1"/>
  <c r="G71" i="1"/>
  <c r="D25" i="6" s="1"/>
  <c r="H25" i="6" s="1"/>
  <c r="J279" i="1"/>
  <c r="M279" i="1" s="1"/>
  <c r="D106" i="1"/>
  <c r="G106" i="1" s="1"/>
  <c r="J106" i="1" s="1"/>
  <c r="J64" i="1" s="1"/>
  <c r="D124" i="1"/>
  <c r="G124" i="1" s="1"/>
  <c r="J124" i="1" s="1"/>
  <c r="J117" i="1" s="1"/>
  <c r="M117" i="1" s="1"/>
  <c r="K69" i="1"/>
  <c r="G65" i="1"/>
  <c r="G105" i="1"/>
  <c r="F113" i="1"/>
  <c r="D95" i="1"/>
  <c r="G95" i="1" s="1"/>
  <c r="K95" i="1" s="1"/>
  <c r="I93" i="1"/>
  <c r="CH14" i="6" l="1"/>
  <c r="CH8" i="6" s="1"/>
  <c r="CT14" i="6"/>
  <c r="AH14" i="6"/>
  <c r="AH8" i="6" s="1"/>
  <c r="H14" i="6"/>
  <c r="H8" i="6" s="1"/>
  <c r="BD14" i="6"/>
  <c r="BD8" i="6" s="1"/>
  <c r="AR14" i="6"/>
  <c r="AR8" i="6" s="1"/>
  <c r="AT14" i="6"/>
  <c r="AT8" i="6" s="1"/>
  <c r="CN14" i="6"/>
  <c r="CN8" i="6" s="1"/>
  <c r="AJ14" i="6"/>
  <c r="AJ8" i="6" s="1"/>
  <c r="CR14" i="6"/>
  <c r="CR8" i="6" s="1"/>
  <c r="BX14" i="6"/>
  <c r="BX8" i="6" s="1"/>
  <c r="AL14" i="6"/>
  <c r="AL8" i="6" s="1"/>
  <c r="CP14" i="6"/>
  <c r="CP8" i="6" s="1"/>
  <c r="AD14" i="6"/>
  <c r="AD8" i="6" s="1"/>
  <c r="BN14" i="6"/>
  <c r="BN8" i="6" s="1"/>
  <c r="F14" i="6"/>
  <c r="F8" i="6" s="1"/>
  <c r="AF14" i="6"/>
  <c r="AF8" i="6" s="1"/>
  <c r="AN14" i="6"/>
  <c r="AN8" i="6" s="1"/>
  <c r="L14" i="6"/>
  <c r="L8" i="6" s="1"/>
  <c r="CB14" i="6"/>
  <c r="CB8" i="6" s="1"/>
  <c r="T14" i="6"/>
  <c r="T8" i="6" s="1"/>
  <c r="BB14" i="6"/>
  <c r="BB8" i="6" s="1"/>
  <c r="BR14" i="6"/>
  <c r="BR8" i="6" s="1"/>
  <c r="BZ14" i="6"/>
  <c r="BZ8" i="6" s="1"/>
  <c r="N14" i="6"/>
  <c r="N8" i="6" s="1"/>
  <c r="BH14" i="6"/>
  <c r="BH8" i="6" s="1"/>
  <c r="CJ14" i="6"/>
  <c r="CJ8" i="6" s="1"/>
  <c r="X14" i="6"/>
  <c r="X8" i="6" s="1"/>
  <c r="BL14" i="6"/>
  <c r="BL8" i="6" s="1"/>
  <c r="CD14" i="6"/>
  <c r="CD8" i="6" s="1"/>
  <c r="Z14" i="6"/>
  <c r="Z8" i="6" s="1"/>
  <c r="BJ14" i="6"/>
  <c r="BJ8" i="6" s="1"/>
  <c r="P14" i="6"/>
  <c r="P8" i="6" s="1"/>
  <c r="CF14" i="6"/>
  <c r="CF8" i="6" s="1"/>
  <c r="R14" i="6"/>
  <c r="R8" i="6" s="1"/>
  <c r="CL14" i="6"/>
  <c r="CL8" i="6" s="1"/>
  <c r="AP14" i="6"/>
  <c r="AP8" i="6" s="1"/>
  <c r="J14" i="6"/>
  <c r="J8" i="6" s="1"/>
  <c r="AB14" i="6"/>
  <c r="AB8" i="6" s="1"/>
  <c r="BV14" i="6"/>
  <c r="BV8" i="6" s="1"/>
  <c r="AX14" i="6"/>
  <c r="AX8" i="6" s="1"/>
  <c r="BP14" i="6"/>
  <c r="BP8" i="6" s="1"/>
  <c r="V14" i="6"/>
  <c r="V8" i="6" s="1"/>
  <c r="BF14" i="6"/>
  <c r="BF8" i="6" s="1"/>
  <c r="AZ14" i="6"/>
  <c r="AZ8" i="6" s="1"/>
  <c r="AV14" i="6"/>
  <c r="AV8" i="6" s="1"/>
  <c r="C84" i="1"/>
  <c r="F471" i="1"/>
  <c r="G471" i="1" s="1"/>
  <c r="J471" i="1" s="1"/>
  <c r="G455" i="1"/>
  <c r="J455" i="1" s="1"/>
  <c r="G85" i="1"/>
  <c r="C96" i="1" s="1"/>
  <c r="F123" i="1"/>
  <c r="G113" i="1"/>
  <c r="D107" i="1"/>
  <c r="G107" i="1" s="1"/>
  <c r="K107" i="1" s="1"/>
  <c r="K64" i="1" s="1"/>
  <c r="I105" i="1"/>
  <c r="I64" i="1" s="1"/>
  <c r="D24" i="6"/>
  <c r="H24" i="6" s="1"/>
  <c r="H23" i="6" s="1"/>
  <c r="C70" i="1"/>
  <c r="CT8" i="6"/>
  <c r="CU5" i="6" s="1"/>
  <c r="CV5" i="6" s="1"/>
  <c r="F25" i="6"/>
  <c r="V25" i="6"/>
  <c r="AR25" i="6"/>
  <c r="BP25" i="6"/>
  <c r="CD25" i="6"/>
  <c r="BB25" i="6"/>
  <c r="BN25" i="6"/>
  <c r="CJ25" i="6"/>
  <c r="X25" i="6"/>
  <c r="AH25" i="6"/>
  <c r="AB25" i="6"/>
  <c r="CL25" i="6"/>
  <c r="CR25" i="6"/>
  <c r="CN25" i="6"/>
  <c r="CB25" i="6"/>
  <c r="AD25" i="6"/>
  <c r="AX25" i="6"/>
  <c r="AF25" i="6"/>
  <c r="BX25" i="6"/>
  <c r="CP25" i="6"/>
  <c r="P25" i="6"/>
  <c r="AT25" i="6"/>
  <c r="BH25" i="6"/>
  <c r="J25" i="6"/>
  <c r="L25" i="6"/>
  <c r="Z25" i="6"/>
  <c r="BD25" i="6"/>
  <c r="BJ25" i="6"/>
  <c r="BT25" i="6"/>
  <c r="AN25" i="6"/>
  <c r="BR25" i="6"/>
  <c r="BV25" i="6"/>
  <c r="BZ25" i="6"/>
  <c r="N25" i="6"/>
  <c r="AJ25" i="6"/>
  <c r="AZ25" i="6"/>
  <c r="BL25" i="6"/>
  <c r="CH25" i="6"/>
  <c r="R25" i="6"/>
  <c r="AL25" i="6"/>
  <c r="BF25" i="6"/>
  <c r="AP25" i="6"/>
  <c r="T25" i="6"/>
  <c r="AV25" i="6"/>
  <c r="CF25" i="6"/>
  <c r="CT25" i="6"/>
  <c r="M64" i="1"/>
  <c r="D27" i="6" l="1"/>
  <c r="J425" i="1"/>
  <c r="M425" i="1" s="1"/>
  <c r="G97" i="1"/>
  <c r="C108" i="1" s="1"/>
  <c r="L64" i="1"/>
  <c r="L63" i="1"/>
  <c r="N64" i="1"/>
  <c r="D115" i="1"/>
  <c r="G115" i="1" s="1"/>
  <c r="K115" i="1" s="1"/>
  <c r="K109" i="1" s="1"/>
  <c r="N109" i="1" s="1"/>
  <c r="I113" i="1"/>
  <c r="I109" i="1" s="1"/>
  <c r="AF27" i="6"/>
  <c r="F133" i="1"/>
  <c r="G123" i="1"/>
  <c r="N24" i="6"/>
  <c r="N23" i="6" s="1"/>
  <c r="AD24" i="6"/>
  <c r="AD23" i="6" s="1"/>
  <c r="AT24" i="6"/>
  <c r="AT23" i="6" s="1"/>
  <c r="BJ24" i="6"/>
  <c r="BJ23" i="6" s="1"/>
  <c r="BZ24" i="6"/>
  <c r="BZ23" i="6" s="1"/>
  <c r="CP24" i="6"/>
  <c r="CP23" i="6" s="1"/>
  <c r="P24" i="6"/>
  <c r="P23" i="6" s="1"/>
  <c r="AF24" i="6"/>
  <c r="AF23" i="6" s="1"/>
  <c r="AV24" i="6"/>
  <c r="AV23" i="6" s="1"/>
  <c r="BL24" i="6"/>
  <c r="BL23" i="6" s="1"/>
  <c r="CB24" i="6"/>
  <c r="CB23" i="6" s="1"/>
  <c r="CR24" i="6"/>
  <c r="CR23" i="6" s="1"/>
  <c r="V24" i="6"/>
  <c r="V23" i="6" s="1"/>
  <c r="AP24" i="6"/>
  <c r="AP23" i="6" s="1"/>
  <c r="BN24" i="6"/>
  <c r="BN23" i="6" s="1"/>
  <c r="CH24" i="6"/>
  <c r="CH23" i="6" s="1"/>
  <c r="X24" i="6"/>
  <c r="X23" i="6" s="1"/>
  <c r="AR24" i="6"/>
  <c r="AR23" i="6" s="1"/>
  <c r="BP24" i="6"/>
  <c r="BP23" i="6" s="1"/>
  <c r="CJ24" i="6"/>
  <c r="CJ23" i="6" s="1"/>
  <c r="Z24" i="6"/>
  <c r="Z23" i="6" s="1"/>
  <c r="AX24" i="6"/>
  <c r="AX23" i="6" s="1"/>
  <c r="BR24" i="6"/>
  <c r="BR23" i="6" s="1"/>
  <c r="CL24" i="6"/>
  <c r="CL23" i="6" s="1"/>
  <c r="AB24" i="6"/>
  <c r="AB23" i="6" s="1"/>
  <c r="AZ24" i="6"/>
  <c r="AZ23" i="6" s="1"/>
  <c r="BT24" i="6"/>
  <c r="BT23" i="6" s="1"/>
  <c r="CN24" i="6"/>
  <c r="CN23" i="6" s="1"/>
  <c r="J24" i="6"/>
  <c r="J23" i="6" s="1"/>
  <c r="AH24" i="6"/>
  <c r="AH23" i="6" s="1"/>
  <c r="BB24" i="6"/>
  <c r="BB23" i="6" s="1"/>
  <c r="BV24" i="6"/>
  <c r="BV23" i="6" s="1"/>
  <c r="F24" i="6"/>
  <c r="F23" i="6" s="1"/>
  <c r="L24" i="6"/>
  <c r="L23" i="6" s="1"/>
  <c r="AJ24" i="6"/>
  <c r="AJ23" i="6" s="1"/>
  <c r="BD24" i="6"/>
  <c r="BD23" i="6" s="1"/>
  <c r="BX24" i="6"/>
  <c r="BX23" i="6" s="1"/>
  <c r="R24" i="6"/>
  <c r="R23" i="6" s="1"/>
  <c r="AL24" i="6"/>
  <c r="AL23" i="6" s="1"/>
  <c r="BF24" i="6"/>
  <c r="BF23" i="6" s="1"/>
  <c r="CD24" i="6"/>
  <c r="CD23" i="6" s="1"/>
  <c r="T24" i="6"/>
  <c r="T23" i="6" s="1"/>
  <c r="AN24" i="6"/>
  <c r="AN23" i="6" s="1"/>
  <c r="BH24" i="6"/>
  <c r="BH23" i="6" s="1"/>
  <c r="CF24" i="6"/>
  <c r="CF23" i="6" s="1"/>
  <c r="CT24" i="6"/>
  <c r="AJ27" i="6" l="1"/>
  <c r="H27" i="6"/>
  <c r="L27" i="6"/>
  <c r="CP27" i="6"/>
  <c r="BH27" i="6"/>
  <c r="BB27" i="6"/>
  <c r="D28" i="6"/>
  <c r="CR28" i="6" s="1"/>
  <c r="AD27" i="6"/>
  <c r="CH27" i="6"/>
  <c r="CF27" i="6"/>
  <c r="N27" i="6"/>
  <c r="BR27" i="6"/>
  <c r="BN27" i="6"/>
  <c r="CN27" i="6"/>
  <c r="AZ27" i="6"/>
  <c r="CL27" i="6"/>
  <c r="T27" i="6"/>
  <c r="CD27" i="6"/>
  <c r="AV27" i="6"/>
  <c r="BJ27" i="6"/>
  <c r="V27" i="6"/>
  <c r="BP27" i="6"/>
  <c r="BT27" i="6"/>
  <c r="Z27" i="6"/>
  <c r="CJ27" i="6"/>
  <c r="CT27" i="6"/>
  <c r="CR27" i="6"/>
  <c r="AR27" i="6"/>
  <c r="AH27" i="6"/>
  <c r="J27" i="6"/>
  <c r="BD27" i="6"/>
  <c r="BL27" i="6"/>
  <c r="AN27" i="6"/>
  <c r="AT27" i="6"/>
  <c r="BV27" i="6"/>
  <c r="X27" i="6"/>
  <c r="P27" i="6"/>
  <c r="AP27" i="6"/>
  <c r="AX27" i="6"/>
  <c r="F27" i="6"/>
  <c r="BZ27" i="6"/>
  <c r="AB27" i="6"/>
  <c r="BF27" i="6"/>
  <c r="CB27" i="6"/>
  <c r="BX27" i="6"/>
  <c r="R27" i="6"/>
  <c r="AL27" i="6"/>
  <c r="F143" i="1"/>
  <c r="G133" i="1"/>
  <c r="L109" i="1"/>
  <c r="L108" i="1"/>
  <c r="CT23" i="6"/>
  <c r="AD28" i="6"/>
  <c r="AL28" i="6"/>
  <c r="N28" i="6"/>
  <c r="D125" i="1"/>
  <c r="G125" i="1" s="1"/>
  <c r="K125" i="1" s="1"/>
  <c r="I123" i="1"/>
  <c r="G110" i="1"/>
  <c r="J28" i="6" l="1"/>
  <c r="J26" i="6" s="1"/>
  <c r="AF28" i="6"/>
  <c r="AF26" i="6" s="1"/>
  <c r="AT28" i="6"/>
  <c r="BF28" i="6"/>
  <c r="BJ28" i="6"/>
  <c r="BJ26" i="6" s="1"/>
  <c r="T28" i="6"/>
  <c r="T26" i="6" s="1"/>
  <c r="BH28" i="6"/>
  <c r="L28" i="6"/>
  <c r="L26" i="6" s="1"/>
  <c r="CH28" i="6"/>
  <c r="CH26" i="6" s="1"/>
  <c r="CT28" i="6"/>
  <c r="AV28" i="6"/>
  <c r="CP28" i="6"/>
  <c r="CP26" i="6" s="1"/>
  <c r="BL28" i="6"/>
  <c r="BT28" i="6"/>
  <c r="BT26" i="6" s="1"/>
  <c r="R28" i="6"/>
  <c r="R26" i="6" s="1"/>
  <c r="AX28" i="6"/>
  <c r="AX26" i="6" s="1"/>
  <c r="F28" i="6"/>
  <c r="F26" i="6" s="1"/>
  <c r="Z28" i="6"/>
  <c r="Z26" i="6" s="1"/>
  <c r="AJ28" i="6"/>
  <c r="AJ26" i="6" s="1"/>
  <c r="BB28" i="6"/>
  <c r="BB26" i="6" s="1"/>
  <c r="AB28" i="6"/>
  <c r="AB26" i="6" s="1"/>
  <c r="V28" i="6"/>
  <c r="V26" i="6" s="1"/>
  <c r="AR28" i="6"/>
  <c r="X28" i="6"/>
  <c r="CN28" i="6"/>
  <c r="CN26" i="6" s="1"/>
  <c r="CL28" i="6"/>
  <c r="CL26" i="6" s="1"/>
  <c r="BR28" i="6"/>
  <c r="BV28" i="6"/>
  <c r="H28" i="6"/>
  <c r="H26" i="6" s="1"/>
  <c r="AZ28" i="6"/>
  <c r="AZ26" i="6" s="1"/>
  <c r="AP28" i="6"/>
  <c r="AP26" i="6" s="1"/>
  <c r="AH28" i="6"/>
  <c r="AH26" i="6" s="1"/>
  <c r="AN28" i="6"/>
  <c r="AN26" i="6" s="1"/>
  <c r="CB28" i="6"/>
  <c r="CB26" i="6" s="1"/>
  <c r="P28" i="6"/>
  <c r="BP28" i="6"/>
  <c r="BP26" i="6" s="1"/>
  <c r="CJ28" i="6"/>
  <c r="CJ26" i="6" s="1"/>
  <c r="BZ28" i="6"/>
  <c r="BZ26" i="6" s="1"/>
  <c r="BN28" i="6"/>
  <c r="BN26" i="6" s="1"/>
  <c r="BX28" i="6"/>
  <c r="BX26" i="6" s="1"/>
  <c r="CF28" i="6"/>
  <c r="CF26" i="6" s="1"/>
  <c r="BD28" i="6"/>
  <c r="BD26" i="6" s="1"/>
  <c r="CD28" i="6"/>
  <c r="CD26" i="6" s="1"/>
  <c r="AD26" i="6"/>
  <c r="BH26" i="6"/>
  <c r="X26" i="6"/>
  <c r="CR26" i="6"/>
  <c r="AV26" i="6"/>
  <c r="AT26" i="6"/>
  <c r="P26" i="6"/>
  <c r="BV26" i="6"/>
  <c r="AR26" i="6"/>
  <c r="BF26" i="6"/>
  <c r="N26" i="6"/>
  <c r="BR26" i="6"/>
  <c r="BL26" i="6"/>
  <c r="AL26" i="6"/>
  <c r="I133" i="1"/>
  <c r="I117" i="1" s="1"/>
  <c r="D135" i="1"/>
  <c r="G135" i="1" s="1"/>
  <c r="K135" i="1" s="1"/>
  <c r="K117" i="1" s="1"/>
  <c r="D31" i="6"/>
  <c r="H31" i="6" s="1"/>
  <c r="H30" i="6" s="1"/>
  <c r="C116" i="1"/>
  <c r="F152" i="1"/>
  <c r="G143" i="1"/>
  <c r="CT26" i="6"/>
  <c r="G118" i="1"/>
  <c r="N117" i="1" l="1"/>
  <c r="L117" i="1"/>
  <c r="L116" i="1"/>
  <c r="D34" i="6"/>
  <c r="H34" i="6" s="1"/>
  <c r="H33" i="6" s="1"/>
  <c r="C126" i="1"/>
  <c r="D144" i="1"/>
  <c r="G144" i="1" s="1"/>
  <c r="K144" i="1" s="1"/>
  <c r="I143" i="1"/>
  <c r="F160" i="1"/>
  <c r="G152" i="1"/>
  <c r="F31" i="6"/>
  <c r="F30" i="6" s="1"/>
  <c r="Z31" i="6"/>
  <c r="Z30" i="6" s="1"/>
  <c r="AP31" i="6"/>
  <c r="AP30" i="6" s="1"/>
  <c r="AR31" i="6"/>
  <c r="AR30" i="6" s="1"/>
  <c r="AH31" i="6"/>
  <c r="AH30" i="6" s="1"/>
  <c r="AJ31" i="6"/>
  <c r="AJ30" i="6" s="1"/>
  <c r="BD31" i="6"/>
  <c r="BD30" i="6" s="1"/>
  <c r="BF31" i="6"/>
  <c r="BF30" i="6" s="1"/>
  <c r="AL31" i="6"/>
  <c r="AL30" i="6" s="1"/>
  <c r="X31" i="6"/>
  <c r="X30" i="6" s="1"/>
  <c r="L31" i="6"/>
  <c r="L30" i="6" s="1"/>
  <c r="CB31" i="6"/>
  <c r="CB30" i="6" s="1"/>
  <c r="AN31" i="6"/>
  <c r="AN30" i="6" s="1"/>
  <c r="BT31" i="6"/>
  <c r="BT30" i="6" s="1"/>
  <c r="BZ31" i="6"/>
  <c r="BZ30" i="6" s="1"/>
  <c r="CT31" i="6"/>
  <c r="AF31" i="6"/>
  <c r="AF30" i="6" s="1"/>
  <c r="BJ31" i="6"/>
  <c r="BJ30" i="6" s="1"/>
  <c r="CF31" i="6"/>
  <c r="CF30" i="6" s="1"/>
  <c r="AV31" i="6"/>
  <c r="AV30" i="6" s="1"/>
  <c r="CD31" i="6"/>
  <c r="CD30" i="6" s="1"/>
  <c r="BH31" i="6"/>
  <c r="BH30" i="6" s="1"/>
  <c r="R31" i="6"/>
  <c r="R30" i="6" s="1"/>
  <c r="T31" i="6"/>
  <c r="T30" i="6" s="1"/>
  <c r="CJ31" i="6"/>
  <c r="CJ30" i="6" s="1"/>
  <c r="AZ31" i="6"/>
  <c r="AZ30" i="6" s="1"/>
  <c r="CL31" i="6"/>
  <c r="CL30" i="6" s="1"/>
  <c r="BP31" i="6"/>
  <c r="BP30" i="6" s="1"/>
  <c r="CH31" i="6"/>
  <c r="CH30" i="6" s="1"/>
  <c r="AX31" i="6"/>
  <c r="AX30" i="6" s="1"/>
  <c r="AB31" i="6"/>
  <c r="AB30" i="6" s="1"/>
  <c r="AT31" i="6"/>
  <c r="AT30" i="6" s="1"/>
  <c r="BN31" i="6"/>
  <c r="BN30" i="6" s="1"/>
  <c r="BR31" i="6"/>
  <c r="BR30" i="6" s="1"/>
  <c r="BV31" i="6"/>
  <c r="BV30" i="6" s="1"/>
  <c r="J31" i="6"/>
  <c r="J30" i="6" s="1"/>
  <c r="N31" i="6"/>
  <c r="N30" i="6" s="1"/>
  <c r="BL31" i="6"/>
  <c r="BL30" i="6" s="1"/>
  <c r="BB31" i="6"/>
  <c r="BB30" i="6" s="1"/>
  <c r="CP31" i="6"/>
  <c r="CP30" i="6" s="1"/>
  <c r="CN31" i="6"/>
  <c r="CN30" i="6" s="1"/>
  <c r="P31" i="6"/>
  <c r="P30" i="6" s="1"/>
  <c r="V31" i="6"/>
  <c r="V30" i="6" s="1"/>
  <c r="BX31" i="6"/>
  <c r="BX30" i="6" s="1"/>
  <c r="AD31" i="6"/>
  <c r="AD30" i="6" s="1"/>
  <c r="CR31" i="6"/>
  <c r="CR30" i="6" s="1"/>
  <c r="CU22" i="6"/>
  <c r="G127" i="1"/>
  <c r="G138" i="1" l="1"/>
  <c r="D39" i="6" s="1"/>
  <c r="H39" i="6" s="1"/>
  <c r="J34" i="6"/>
  <c r="J33" i="6" s="1"/>
  <c r="BX34" i="6"/>
  <c r="BX33" i="6" s="1"/>
  <c r="CB34" i="6"/>
  <c r="CB33" i="6" s="1"/>
  <c r="CH34" i="6"/>
  <c r="CH33" i="6" s="1"/>
  <c r="CP34" i="6"/>
  <c r="CP33" i="6" s="1"/>
  <c r="Z34" i="6"/>
  <c r="Z33" i="6" s="1"/>
  <c r="BT34" i="6"/>
  <c r="BT33" i="6" s="1"/>
  <c r="BZ34" i="6"/>
  <c r="BZ33" i="6" s="1"/>
  <c r="CR34" i="6"/>
  <c r="CR33" i="6" s="1"/>
  <c r="BF34" i="6"/>
  <c r="BF33" i="6" s="1"/>
  <c r="BL34" i="6"/>
  <c r="BL33" i="6" s="1"/>
  <c r="BV34" i="6"/>
  <c r="BV33" i="6" s="1"/>
  <c r="CJ34" i="6"/>
  <c r="CJ33" i="6" s="1"/>
  <c r="BR34" i="6"/>
  <c r="BR33" i="6" s="1"/>
  <c r="CD34" i="6"/>
  <c r="CD33" i="6" s="1"/>
  <c r="CL34" i="6"/>
  <c r="CL33" i="6" s="1"/>
  <c r="AH34" i="6"/>
  <c r="AH33" i="6" s="1"/>
  <c r="BJ34" i="6"/>
  <c r="BJ33" i="6" s="1"/>
  <c r="CF34" i="6"/>
  <c r="CF33" i="6" s="1"/>
  <c r="AR34" i="6"/>
  <c r="AR33" i="6" s="1"/>
  <c r="BB34" i="6"/>
  <c r="BB33" i="6" s="1"/>
  <c r="BH34" i="6"/>
  <c r="BH33" i="6" s="1"/>
  <c r="CN34" i="6"/>
  <c r="CN33" i="6" s="1"/>
  <c r="AF34" i="6"/>
  <c r="AF33" i="6" s="1"/>
  <c r="V34" i="6"/>
  <c r="V33" i="6" s="1"/>
  <c r="AD34" i="6"/>
  <c r="AD33" i="6" s="1"/>
  <c r="AJ34" i="6"/>
  <c r="AJ33" i="6" s="1"/>
  <c r="X34" i="6"/>
  <c r="X33" i="6" s="1"/>
  <c r="AP34" i="6"/>
  <c r="AP33" i="6" s="1"/>
  <c r="AZ34" i="6"/>
  <c r="AZ33" i="6" s="1"/>
  <c r="L34" i="6"/>
  <c r="L33" i="6" s="1"/>
  <c r="T34" i="6"/>
  <c r="T33" i="6" s="1"/>
  <c r="R34" i="6"/>
  <c r="R33" i="6" s="1"/>
  <c r="BD34" i="6"/>
  <c r="BD33" i="6" s="1"/>
  <c r="AX34" i="6"/>
  <c r="AX33" i="6" s="1"/>
  <c r="AB34" i="6"/>
  <c r="AB33" i="6" s="1"/>
  <c r="AV34" i="6"/>
  <c r="AV33" i="6" s="1"/>
  <c r="F34" i="6"/>
  <c r="F33" i="6" s="1"/>
  <c r="P34" i="6"/>
  <c r="P33" i="6" s="1"/>
  <c r="BN34" i="6"/>
  <c r="BN33" i="6" s="1"/>
  <c r="BP34" i="6"/>
  <c r="BP33" i="6" s="1"/>
  <c r="AT34" i="6"/>
  <c r="AT33" i="6" s="1"/>
  <c r="AL34" i="6"/>
  <c r="AL33" i="6" s="1"/>
  <c r="AN34" i="6"/>
  <c r="AN33" i="6" s="1"/>
  <c r="N34" i="6"/>
  <c r="N33" i="6" s="1"/>
  <c r="CT34" i="6"/>
  <c r="D153" i="1"/>
  <c r="G153" i="1" s="1"/>
  <c r="K153" i="1" s="1"/>
  <c r="I152" i="1"/>
  <c r="D36" i="6"/>
  <c r="H36" i="6" s="1"/>
  <c r="H35" i="6" s="1"/>
  <c r="C136" i="1"/>
  <c r="CT30" i="6"/>
  <c r="F182" i="1"/>
  <c r="F192" i="1" s="1"/>
  <c r="F171" i="1"/>
  <c r="G171" i="1" s="1"/>
  <c r="G160" i="1"/>
  <c r="CV22" i="6"/>
  <c r="C145" i="1" l="1"/>
  <c r="G146" i="1"/>
  <c r="AR36" i="6"/>
  <c r="AR35" i="6" s="1"/>
  <c r="CN36" i="6"/>
  <c r="CN35" i="6" s="1"/>
  <c r="CH36" i="6"/>
  <c r="CH35" i="6" s="1"/>
  <c r="Z36" i="6"/>
  <c r="Z35" i="6" s="1"/>
  <c r="BX36" i="6"/>
  <c r="BX35" i="6" s="1"/>
  <c r="CB36" i="6"/>
  <c r="CB35" i="6" s="1"/>
  <c r="CP36" i="6"/>
  <c r="CP35" i="6" s="1"/>
  <c r="BL36" i="6"/>
  <c r="BL35" i="6" s="1"/>
  <c r="BT36" i="6"/>
  <c r="BT35" i="6" s="1"/>
  <c r="CR36" i="6"/>
  <c r="CR35" i="6" s="1"/>
  <c r="AZ36" i="6"/>
  <c r="AZ35" i="6" s="1"/>
  <c r="BD36" i="6"/>
  <c r="BD35" i="6" s="1"/>
  <c r="BP36" i="6"/>
  <c r="BP35" i="6" s="1"/>
  <c r="CD36" i="6"/>
  <c r="CD35" i="6" s="1"/>
  <c r="CJ36" i="6"/>
  <c r="CJ35" i="6" s="1"/>
  <c r="CL36" i="6"/>
  <c r="CL35" i="6" s="1"/>
  <c r="CF36" i="6"/>
  <c r="CF35" i="6" s="1"/>
  <c r="AN36" i="6"/>
  <c r="AN35" i="6" s="1"/>
  <c r="AX36" i="6"/>
  <c r="AX35" i="6" s="1"/>
  <c r="AV36" i="6"/>
  <c r="AV35" i="6" s="1"/>
  <c r="P36" i="6"/>
  <c r="P35" i="6" s="1"/>
  <c r="BB36" i="6"/>
  <c r="BB35" i="6" s="1"/>
  <c r="J36" i="6"/>
  <c r="J35" i="6" s="1"/>
  <c r="F36" i="6"/>
  <c r="F35" i="6" s="1"/>
  <c r="N36" i="6"/>
  <c r="N35" i="6" s="1"/>
  <c r="AH36" i="6"/>
  <c r="AH35" i="6" s="1"/>
  <c r="BF36" i="6"/>
  <c r="BF35" i="6" s="1"/>
  <c r="T36" i="6"/>
  <c r="T35" i="6" s="1"/>
  <c r="BH36" i="6"/>
  <c r="BH35" i="6" s="1"/>
  <c r="R36" i="6"/>
  <c r="R35" i="6" s="1"/>
  <c r="L36" i="6"/>
  <c r="L35" i="6" s="1"/>
  <c r="BJ36" i="6"/>
  <c r="BJ35" i="6" s="1"/>
  <c r="V36" i="6"/>
  <c r="V35" i="6" s="1"/>
  <c r="X36" i="6"/>
  <c r="X35" i="6" s="1"/>
  <c r="BN36" i="6"/>
  <c r="BN35" i="6" s="1"/>
  <c r="AB36" i="6"/>
  <c r="AB35" i="6" s="1"/>
  <c r="AD36" i="6"/>
  <c r="AD35" i="6" s="1"/>
  <c r="BR36" i="6"/>
  <c r="BR35" i="6" s="1"/>
  <c r="AF36" i="6"/>
  <c r="AF35" i="6" s="1"/>
  <c r="AP36" i="6"/>
  <c r="AP35" i="6" s="1"/>
  <c r="BV36" i="6"/>
  <c r="BV35" i="6" s="1"/>
  <c r="AL36" i="6"/>
  <c r="AL35" i="6" s="1"/>
  <c r="AJ36" i="6"/>
  <c r="AJ35" i="6" s="1"/>
  <c r="AT36" i="6"/>
  <c r="AT35" i="6" s="1"/>
  <c r="BZ36" i="6"/>
  <c r="BZ35" i="6" s="1"/>
  <c r="CT36" i="6"/>
  <c r="CU29" i="6"/>
  <c r="D40" i="6"/>
  <c r="H40" i="6" s="1"/>
  <c r="C154" i="1"/>
  <c r="D162" i="1"/>
  <c r="G162" i="1" s="1"/>
  <c r="K162" i="1" s="1"/>
  <c r="K137" i="1" s="1"/>
  <c r="I160" i="1"/>
  <c r="I137" i="1" s="1"/>
  <c r="D173" i="1"/>
  <c r="G173" i="1" s="1"/>
  <c r="K173" i="1" s="1"/>
  <c r="I171" i="1"/>
  <c r="G182" i="1"/>
  <c r="CT33" i="6"/>
  <c r="F39" i="6"/>
  <c r="R39" i="6"/>
  <c r="AD39" i="6"/>
  <c r="AH39" i="6"/>
  <c r="CB39" i="6"/>
  <c r="P39" i="6"/>
  <c r="AT39" i="6"/>
  <c r="AN39" i="6"/>
  <c r="CF39" i="6"/>
  <c r="AP39" i="6"/>
  <c r="N39" i="6"/>
  <c r="X39" i="6"/>
  <c r="BD39" i="6"/>
  <c r="CJ39" i="6"/>
  <c r="CN39" i="6"/>
  <c r="AF39" i="6"/>
  <c r="Z39" i="6"/>
  <c r="BH39" i="6"/>
  <c r="AV39" i="6"/>
  <c r="AJ39" i="6"/>
  <c r="CR39" i="6"/>
  <c r="J39" i="6"/>
  <c r="AL39" i="6"/>
  <c r="BL39" i="6"/>
  <c r="AR39" i="6"/>
  <c r="BV39" i="6"/>
  <c r="CT39" i="6"/>
  <c r="T39" i="6"/>
  <c r="AZ39" i="6"/>
  <c r="BT39" i="6"/>
  <c r="BJ39" i="6"/>
  <c r="BZ39" i="6"/>
  <c r="BP39" i="6"/>
  <c r="V39" i="6"/>
  <c r="AX39" i="6"/>
  <c r="BB39" i="6"/>
  <c r="CP39" i="6"/>
  <c r="CD39" i="6"/>
  <c r="CH39" i="6"/>
  <c r="BR39" i="6"/>
  <c r="L39" i="6"/>
  <c r="AB39" i="6"/>
  <c r="BF39" i="6"/>
  <c r="BX39" i="6"/>
  <c r="CL39" i="6"/>
  <c r="BN39" i="6"/>
  <c r="G164" i="1" l="1"/>
  <c r="D42" i="6" s="1"/>
  <c r="H42" i="6" s="1"/>
  <c r="G155" i="1"/>
  <c r="C163" i="1" s="1"/>
  <c r="N137" i="1"/>
  <c r="CV29" i="6"/>
  <c r="CT35" i="6"/>
  <c r="L136" i="1"/>
  <c r="L137" i="1"/>
  <c r="I182" i="1"/>
  <c r="D183" i="1"/>
  <c r="G183" i="1" s="1"/>
  <c r="K183" i="1" s="1"/>
  <c r="P40" i="6"/>
  <c r="AD40" i="6"/>
  <c r="AR40" i="6"/>
  <c r="AX40" i="6"/>
  <c r="BH40" i="6"/>
  <c r="CF40" i="6"/>
  <c r="CN40" i="6"/>
  <c r="AL40" i="6"/>
  <c r="AP40" i="6"/>
  <c r="BF40" i="6"/>
  <c r="BV40" i="6"/>
  <c r="BX40" i="6"/>
  <c r="BZ40" i="6"/>
  <c r="CH40" i="6"/>
  <c r="CP40" i="6"/>
  <c r="BT40" i="6"/>
  <c r="CB40" i="6"/>
  <c r="CR40" i="6"/>
  <c r="J40" i="6"/>
  <c r="BP40" i="6"/>
  <c r="BR40" i="6"/>
  <c r="AN40" i="6"/>
  <c r="CL40" i="6"/>
  <c r="CJ40" i="6"/>
  <c r="BJ40" i="6"/>
  <c r="AH40" i="6"/>
  <c r="CD40" i="6"/>
  <c r="F40" i="6"/>
  <c r="AV40" i="6"/>
  <c r="X40" i="6"/>
  <c r="BD40" i="6"/>
  <c r="Z40" i="6"/>
  <c r="AJ40" i="6"/>
  <c r="T40" i="6"/>
  <c r="AZ40" i="6"/>
  <c r="N40" i="6"/>
  <c r="AF40" i="6"/>
  <c r="R40" i="6"/>
  <c r="BB40" i="6"/>
  <c r="V40" i="6"/>
  <c r="AB40" i="6"/>
  <c r="BL40" i="6"/>
  <c r="BN40" i="6"/>
  <c r="L40" i="6"/>
  <c r="AT40" i="6"/>
  <c r="CT40" i="6"/>
  <c r="C174" i="1" l="1"/>
  <c r="D41" i="6"/>
  <c r="CJ41" i="6" s="1"/>
  <c r="CJ38" i="6" s="1"/>
  <c r="G176" i="1"/>
  <c r="D45" i="6" s="1"/>
  <c r="H45" i="6" s="1"/>
  <c r="H44" i="6" s="1"/>
  <c r="CU32" i="6"/>
  <c r="CV32" i="6" s="1"/>
  <c r="F201" i="1"/>
  <c r="G192" i="1"/>
  <c r="AD41" i="6"/>
  <c r="AD38" i="6" s="1"/>
  <c r="F42" i="6"/>
  <c r="AN42" i="6"/>
  <c r="BF42" i="6"/>
  <c r="AH42" i="6"/>
  <c r="BT42" i="6"/>
  <c r="CP42" i="6"/>
  <c r="P42" i="6"/>
  <c r="BJ42" i="6"/>
  <c r="BP42" i="6"/>
  <c r="T42" i="6"/>
  <c r="N42" i="6"/>
  <c r="L42" i="6"/>
  <c r="BN42" i="6"/>
  <c r="J42" i="6"/>
  <c r="AZ42" i="6"/>
  <c r="BX42" i="6"/>
  <c r="CR42" i="6"/>
  <c r="R42" i="6"/>
  <c r="AL42" i="6"/>
  <c r="BR42" i="6"/>
  <c r="AD42" i="6"/>
  <c r="BH42" i="6"/>
  <c r="CF42" i="6"/>
  <c r="V42" i="6"/>
  <c r="AP42" i="6"/>
  <c r="BV42" i="6"/>
  <c r="BZ42" i="6"/>
  <c r="Z42" i="6"/>
  <c r="CN42" i="6"/>
  <c r="AB42" i="6"/>
  <c r="AT42" i="6"/>
  <c r="BD42" i="6"/>
  <c r="CD42" i="6"/>
  <c r="BL42" i="6"/>
  <c r="AR42" i="6"/>
  <c r="AF42" i="6"/>
  <c r="AX42" i="6"/>
  <c r="AV42" i="6"/>
  <c r="CH42" i="6"/>
  <c r="CB42" i="6"/>
  <c r="AJ42" i="6"/>
  <c r="BB42" i="6"/>
  <c r="X42" i="6"/>
  <c r="CL42" i="6"/>
  <c r="CJ42" i="6"/>
  <c r="CT42" i="6"/>
  <c r="V41" i="6" l="1"/>
  <c r="V38" i="6" s="1"/>
  <c r="H41" i="6"/>
  <c r="H38" i="6" s="1"/>
  <c r="AH41" i="6"/>
  <c r="AH38" i="6" s="1"/>
  <c r="N41" i="6"/>
  <c r="N38" i="6" s="1"/>
  <c r="BV41" i="6"/>
  <c r="BV38" i="6" s="1"/>
  <c r="AR41" i="6"/>
  <c r="AR38" i="6" s="1"/>
  <c r="P41" i="6"/>
  <c r="P38" i="6" s="1"/>
  <c r="AF41" i="6"/>
  <c r="AF38" i="6" s="1"/>
  <c r="J41" i="6"/>
  <c r="J38" i="6" s="1"/>
  <c r="CF41" i="6"/>
  <c r="CF38" i="6" s="1"/>
  <c r="Z41" i="6"/>
  <c r="Z38" i="6" s="1"/>
  <c r="L41" i="6"/>
  <c r="L38" i="6" s="1"/>
  <c r="X41" i="6"/>
  <c r="X38" i="6" s="1"/>
  <c r="T41" i="6"/>
  <c r="T38" i="6" s="1"/>
  <c r="AP41" i="6"/>
  <c r="AP38" i="6" s="1"/>
  <c r="AB41" i="6"/>
  <c r="AB38" i="6" s="1"/>
  <c r="BJ41" i="6"/>
  <c r="BJ38" i="6" s="1"/>
  <c r="BR41" i="6"/>
  <c r="BR38" i="6" s="1"/>
  <c r="CD41" i="6"/>
  <c r="CD38" i="6" s="1"/>
  <c r="CR41" i="6"/>
  <c r="CR38" i="6" s="1"/>
  <c r="CP41" i="6"/>
  <c r="CP38" i="6" s="1"/>
  <c r="BF41" i="6"/>
  <c r="BF38" i="6" s="1"/>
  <c r="BB41" i="6"/>
  <c r="BB38" i="6" s="1"/>
  <c r="BN41" i="6"/>
  <c r="BN38" i="6" s="1"/>
  <c r="F41" i="6"/>
  <c r="F38" i="6" s="1"/>
  <c r="CT41" i="6"/>
  <c r="AT41" i="6"/>
  <c r="AT38" i="6" s="1"/>
  <c r="BH41" i="6"/>
  <c r="BH38" i="6" s="1"/>
  <c r="BD41" i="6"/>
  <c r="BD38" i="6" s="1"/>
  <c r="R41" i="6"/>
  <c r="R38" i="6" s="1"/>
  <c r="AX41" i="6"/>
  <c r="AX38" i="6" s="1"/>
  <c r="CB41" i="6"/>
  <c r="CB38" i="6" s="1"/>
  <c r="CH41" i="6"/>
  <c r="CH38" i="6" s="1"/>
  <c r="AN41" i="6"/>
  <c r="AN38" i="6" s="1"/>
  <c r="BX41" i="6"/>
  <c r="BX38" i="6" s="1"/>
  <c r="BT41" i="6"/>
  <c r="BT38" i="6" s="1"/>
  <c r="BP41" i="6"/>
  <c r="BP38" i="6" s="1"/>
  <c r="BL41" i="6"/>
  <c r="BL38" i="6" s="1"/>
  <c r="AJ41" i="6"/>
  <c r="AJ38" i="6" s="1"/>
  <c r="AL41" i="6"/>
  <c r="AL38" i="6" s="1"/>
  <c r="AZ41" i="6"/>
  <c r="AZ38" i="6" s="1"/>
  <c r="AV41" i="6"/>
  <c r="AV38" i="6" s="1"/>
  <c r="BZ41" i="6"/>
  <c r="BZ38" i="6" s="1"/>
  <c r="CN41" i="6"/>
  <c r="CN38" i="6" s="1"/>
  <c r="CL41" i="6"/>
  <c r="CL38" i="6" s="1"/>
  <c r="C184" i="1"/>
  <c r="AV45" i="6"/>
  <c r="AV44" i="6" s="1"/>
  <c r="L45" i="6"/>
  <c r="L44" i="6" s="1"/>
  <c r="CD45" i="6"/>
  <c r="CD44" i="6" s="1"/>
  <c r="CJ45" i="6"/>
  <c r="CJ44" i="6" s="1"/>
  <c r="CL45" i="6"/>
  <c r="CL44" i="6" s="1"/>
  <c r="BH45" i="6"/>
  <c r="BH44" i="6" s="1"/>
  <c r="CF45" i="6"/>
  <c r="CF44" i="6" s="1"/>
  <c r="CN45" i="6"/>
  <c r="CN44" i="6" s="1"/>
  <c r="BX45" i="6"/>
  <c r="BX44" i="6" s="1"/>
  <c r="BT45" i="6"/>
  <c r="BT44" i="6" s="1"/>
  <c r="CH45" i="6"/>
  <c r="CH44" i="6" s="1"/>
  <c r="CP45" i="6"/>
  <c r="CP44" i="6" s="1"/>
  <c r="BD45" i="6"/>
  <c r="BD44" i="6" s="1"/>
  <c r="CB45" i="6"/>
  <c r="CB44" i="6" s="1"/>
  <c r="BP45" i="6"/>
  <c r="BP44" i="6" s="1"/>
  <c r="CR45" i="6"/>
  <c r="CR44" i="6" s="1"/>
  <c r="F45" i="6"/>
  <c r="F44" i="6" s="1"/>
  <c r="AD45" i="6"/>
  <c r="AD44" i="6" s="1"/>
  <c r="BL45" i="6"/>
  <c r="BL44" i="6" s="1"/>
  <c r="N45" i="6"/>
  <c r="N44" i="6" s="1"/>
  <c r="J45" i="6"/>
  <c r="J44" i="6" s="1"/>
  <c r="BJ45" i="6"/>
  <c r="BJ44" i="6" s="1"/>
  <c r="P45" i="6"/>
  <c r="P44" i="6" s="1"/>
  <c r="R45" i="6"/>
  <c r="R44" i="6" s="1"/>
  <c r="AL45" i="6"/>
  <c r="AL44" i="6" s="1"/>
  <c r="BN45" i="6"/>
  <c r="BN44" i="6" s="1"/>
  <c r="AR45" i="6"/>
  <c r="AR44" i="6" s="1"/>
  <c r="V45" i="6"/>
  <c r="V44" i="6" s="1"/>
  <c r="AH45" i="6"/>
  <c r="AH44" i="6" s="1"/>
  <c r="BR45" i="6"/>
  <c r="BR44" i="6" s="1"/>
  <c r="T45" i="6"/>
  <c r="T44" i="6" s="1"/>
  <c r="AP45" i="6"/>
  <c r="AP44" i="6" s="1"/>
  <c r="BV45" i="6"/>
  <c r="BV44" i="6" s="1"/>
  <c r="AB45" i="6"/>
  <c r="AB44" i="6" s="1"/>
  <c r="AT45" i="6"/>
  <c r="AT44" i="6" s="1"/>
  <c r="BZ45" i="6"/>
  <c r="BZ44" i="6" s="1"/>
  <c r="AF45" i="6"/>
  <c r="AF44" i="6" s="1"/>
  <c r="AX45" i="6"/>
  <c r="AX44" i="6" s="1"/>
  <c r="X45" i="6"/>
  <c r="X44" i="6" s="1"/>
  <c r="AJ45" i="6"/>
  <c r="AJ44" i="6" s="1"/>
  <c r="BB45" i="6"/>
  <c r="BB44" i="6" s="1"/>
  <c r="Z45" i="6"/>
  <c r="Z44" i="6" s="1"/>
  <c r="AN45" i="6"/>
  <c r="AN44" i="6" s="1"/>
  <c r="BF45" i="6"/>
  <c r="BF44" i="6" s="1"/>
  <c r="AZ45" i="6"/>
  <c r="AZ44" i="6" s="1"/>
  <c r="CT45" i="6"/>
  <c r="D193" i="1"/>
  <c r="G193" i="1" s="1"/>
  <c r="K193" i="1" s="1"/>
  <c r="I192" i="1"/>
  <c r="F211" i="1"/>
  <c r="G201" i="1"/>
  <c r="CT38" i="6" l="1"/>
  <c r="CU37" i="6" s="1"/>
  <c r="G185" i="1"/>
  <c r="C194" i="1" s="1"/>
  <c r="D202" i="1"/>
  <c r="G202" i="1" s="1"/>
  <c r="K202" i="1" s="1"/>
  <c r="I201" i="1"/>
  <c r="F220" i="1"/>
  <c r="G211" i="1"/>
  <c r="CT44" i="6"/>
  <c r="D47" i="6" l="1"/>
  <c r="H47" i="6" s="1"/>
  <c r="G195" i="1"/>
  <c r="C203" i="1" s="1"/>
  <c r="I211" i="1"/>
  <c r="D212" i="1"/>
  <c r="G212" i="1" s="1"/>
  <c r="K212" i="1" s="1"/>
  <c r="F226" i="1"/>
  <c r="G220" i="1"/>
  <c r="CV37" i="6"/>
  <c r="R47" i="6" l="1"/>
  <c r="F47" i="6"/>
  <c r="BD47" i="6"/>
  <c r="BR47" i="6"/>
  <c r="AF47" i="6"/>
  <c r="P47" i="6"/>
  <c r="CB47" i="6"/>
  <c r="CJ47" i="6"/>
  <c r="AN47" i="6"/>
  <c r="X47" i="6"/>
  <c r="BN47" i="6"/>
  <c r="BZ47" i="6"/>
  <c r="CD47" i="6"/>
  <c r="BV47" i="6"/>
  <c r="CN47" i="6"/>
  <c r="BP47" i="6"/>
  <c r="BB47" i="6"/>
  <c r="BX47" i="6"/>
  <c r="BF47" i="6"/>
  <c r="AD47" i="6"/>
  <c r="AL47" i="6"/>
  <c r="T47" i="6"/>
  <c r="CT47" i="6"/>
  <c r="BH47" i="6"/>
  <c r="AR47" i="6"/>
  <c r="AJ47" i="6"/>
  <c r="V47" i="6"/>
  <c r="BT47" i="6"/>
  <c r="AV47" i="6"/>
  <c r="CP47" i="6"/>
  <c r="N47" i="6"/>
  <c r="AP47" i="6"/>
  <c r="CL47" i="6"/>
  <c r="AZ47" i="6"/>
  <c r="J47" i="6"/>
  <c r="BJ47" i="6"/>
  <c r="CR47" i="6"/>
  <c r="AH47" i="6"/>
  <c r="L47" i="6"/>
  <c r="CF47" i="6"/>
  <c r="BL47" i="6"/>
  <c r="CH47" i="6"/>
  <c r="AT47" i="6"/>
  <c r="Z47" i="6"/>
  <c r="AX47" i="6"/>
  <c r="AB47" i="6"/>
  <c r="D48" i="6"/>
  <c r="H48" i="6" s="1"/>
  <c r="H46" i="6" s="1"/>
  <c r="G204" i="1"/>
  <c r="D50" i="6" s="1"/>
  <c r="H50" i="6" s="1"/>
  <c r="D221" i="1"/>
  <c r="G221" i="1" s="1"/>
  <c r="I220" i="1"/>
  <c r="I175" i="1" s="1"/>
  <c r="F237" i="1"/>
  <c r="G226" i="1"/>
  <c r="K221" i="1" l="1"/>
  <c r="K175" i="1" s="1"/>
  <c r="G214" i="1"/>
  <c r="BB48" i="6"/>
  <c r="BB46" i="6" s="1"/>
  <c r="BH48" i="6"/>
  <c r="BH46" i="6" s="1"/>
  <c r="CH48" i="6"/>
  <c r="CH46" i="6" s="1"/>
  <c r="CD48" i="6"/>
  <c r="CD46" i="6" s="1"/>
  <c r="BD48" i="6"/>
  <c r="BD46" i="6" s="1"/>
  <c r="CF48" i="6"/>
  <c r="CF46" i="6" s="1"/>
  <c r="X48" i="6"/>
  <c r="X46" i="6" s="1"/>
  <c r="AJ48" i="6"/>
  <c r="AJ46" i="6" s="1"/>
  <c r="AN48" i="6"/>
  <c r="AN46" i="6" s="1"/>
  <c r="AR48" i="6"/>
  <c r="AR46" i="6" s="1"/>
  <c r="CN48" i="6"/>
  <c r="CN46" i="6" s="1"/>
  <c r="AX48" i="6"/>
  <c r="AX46" i="6" s="1"/>
  <c r="AP48" i="6"/>
  <c r="AP46" i="6" s="1"/>
  <c r="BL48" i="6"/>
  <c r="BL46" i="6" s="1"/>
  <c r="C213" i="1"/>
  <c r="AV48" i="6"/>
  <c r="AV46" i="6" s="1"/>
  <c r="L48" i="6"/>
  <c r="L46" i="6" s="1"/>
  <c r="BX48" i="6"/>
  <c r="BX46" i="6" s="1"/>
  <c r="T48" i="6"/>
  <c r="T46" i="6" s="1"/>
  <c r="CP48" i="6"/>
  <c r="CP46" i="6" s="1"/>
  <c r="BT48" i="6"/>
  <c r="BT46" i="6" s="1"/>
  <c r="CT48" i="6"/>
  <c r="Z48" i="6"/>
  <c r="Z46" i="6" s="1"/>
  <c r="AB48" i="6"/>
  <c r="AB46" i="6" s="1"/>
  <c r="AL48" i="6"/>
  <c r="AL46" i="6" s="1"/>
  <c r="AH48" i="6"/>
  <c r="AH46" i="6" s="1"/>
  <c r="N48" i="6"/>
  <c r="N46" i="6" s="1"/>
  <c r="AD48" i="6"/>
  <c r="AD46" i="6" s="1"/>
  <c r="AF48" i="6"/>
  <c r="AF46" i="6" s="1"/>
  <c r="CL48" i="6"/>
  <c r="CL46" i="6" s="1"/>
  <c r="CB48" i="6"/>
  <c r="CB46" i="6" s="1"/>
  <c r="V48" i="6"/>
  <c r="V46" i="6" s="1"/>
  <c r="BZ48" i="6"/>
  <c r="BZ46" i="6" s="1"/>
  <c r="BF48" i="6"/>
  <c r="BF46" i="6" s="1"/>
  <c r="BJ48" i="6"/>
  <c r="BJ46" i="6" s="1"/>
  <c r="J48" i="6"/>
  <c r="J46" i="6" s="1"/>
  <c r="CJ48" i="6"/>
  <c r="CJ46" i="6" s="1"/>
  <c r="AZ48" i="6"/>
  <c r="AZ46" i="6" s="1"/>
  <c r="BR48" i="6"/>
  <c r="BR46" i="6" s="1"/>
  <c r="P48" i="6"/>
  <c r="P46" i="6" s="1"/>
  <c r="CR48" i="6"/>
  <c r="CR46" i="6" s="1"/>
  <c r="F48" i="6"/>
  <c r="F46" i="6" s="1"/>
  <c r="AT48" i="6"/>
  <c r="AT46" i="6" s="1"/>
  <c r="R48" i="6"/>
  <c r="R46" i="6" s="1"/>
  <c r="BN48" i="6"/>
  <c r="BN46" i="6" s="1"/>
  <c r="BV48" i="6"/>
  <c r="BV46" i="6" s="1"/>
  <c r="BP48" i="6"/>
  <c r="BP46" i="6" s="1"/>
  <c r="D51" i="6"/>
  <c r="H51" i="6" s="1"/>
  <c r="H49" i="6" s="1"/>
  <c r="L174" i="1"/>
  <c r="L175" i="1"/>
  <c r="D228" i="1"/>
  <c r="G228" i="1" s="1"/>
  <c r="K228" i="1" s="1"/>
  <c r="I226" i="1"/>
  <c r="F248" i="1"/>
  <c r="G237" i="1"/>
  <c r="R50" i="6"/>
  <c r="AH50" i="6"/>
  <c r="AX50" i="6"/>
  <c r="X50" i="6"/>
  <c r="AN50" i="6"/>
  <c r="BD50" i="6"/>
  <c r="BT50" i="6"/>
  <c r="CJ50" i="6"/>
  <c r="N50" i="6"/>
  <c r="AD50" i="6"/>
  <c r="AT50" i="6"/>
  <c r="BJ50" i="6"/>
  <c r="BZ50" i="6"/>
  <c r="CP50" i="6"/>
  <c r="F50" i="6"/>
  <c r="T50" i="6"/>
  <c r="AJ50" i="6"/>
  <c r="AZ50" i="6"/>
  <c r="P50" i="6"/>
  <c r="AF50" i="6"/>
  <c r="AV50" i="6"/>
  <c r="BL50" i="6"/>
  <c r="CB50" i="6"/>
  <c r="CR50" i="6"/>
  <c r="V50" i="6"/>
  <c r="BH50" i="6"/>
  <c r="CH50" i="6"/>
  <c r="J50" i="6"/>
  <c r="AL50" i="6"/>
  <c r="BR50" i="6"/>
  <c r="Z50" i="6"/>
  <c r="BB50" i="6"/>
  <c r="L50" i="6"/>
  <c r="AP50" i="6"/>
  <c r="AB50" i="6"/>
  <c r="CL50" i="6"/>
  <c r="AR50" i="6"/>
  <c r="BV50" i="6"/>
  <c r="CD50" i="6"/>
  <c r="BF50" i="6"/>
  <c r="BN50" i="6"/>
  <c r="CF50" i="6"/>
  <c r="CN50" i="6"/>
  <c r="BP50" i="6"/>
  <c r="BX50" i="6"/>
  <c r="CT50" i="6"/>
  <c r="N175" i="1"/>
  <c r="C222" i="1" l="1"/>
  <c r="CT46" i="6"/>
  <c r="D239" i="1"/>
  <c r="G239" i="1" s="1"/>
  <c r="K239" i="1" s="1"/>
  <c r="I237" i="1"/>
  <c r="L51" i="6"/>
  <c r="L49" i="6" s="1"/>
  <c r="AB51" i="6"/>
  <c r="AB49" i="6" s="1"/>
  <c r="AR51" i="6"/>
  <c r="AR49" i="6" s="1"/>
  <c r="R51" i="6"/>
  <c r="R49" i="6" s="1"/>
  <c r="AH51" i="6"/>
  <c r="AH49" i="6" s="1"/>
  <c r="AX51" i="6"/>
  <c r="AX49" i="6" s="1"/>
  <c r="BN51" i="6"/>
  <c r="BN49" i="6" s="1"/>
  <c r="CD51" i="6"/>
  <c r="CD49" i="6" s="1"/>
  <c r="F51" i="6"/>
  <c r="F49" i="6" s="1"/>
  <c r="X51" i="6"/>
  <c r="X49" i="6" s="1"/>
  <c r="AN51" i="6"/>
  <c r="AN49" i="6" s="1"/>
  <c r="BD51" i="6"/>
  <c r="BD49" i="6" s="1"/>
  <c r="BT51" i="6"/>
  <c r="BT49" i="6" s="1"/>
  <c r="CJ51" i="6"/>
  <c r="CJ49" i="6" s="1"/>
  <c r="N51" i="6"/>
  <c r="N49" i="6" s="1"/>
  <c r="AD51" i="6"/>
  <c r="AD49" i="6" s="1"/>
  <c r="AT51" i="6"/>
  <c r="AT49" i="6" s="1"/>
  <c r="J51" i="6"/>
  <c r="J49" i="6" s="1"/>
  <c r="Z51" i="6"/>
  <c r="Z49" i="6" s="1"/>
  <c r="AP51" i="6"/>
  <c r="AP49" i="6" s="1"/>
  <c r="BF51" i="6"/>
  <c r="BF49" i="6" s="1"/>
  <c r="BV51" i="6"/>
  <c r="BV49" i="6" s="1"/>
  <c r="CL51" i="6"/>
  <c r="CL49" i="6" s="1"/>
  <c r="AJ51" i="6"/>
  <c r="AJ49" i="6" s="1"/>
  <c r="BP51" i="6"/>
  <c r="BP49" i="6" s="1"/>
  <c r="BX51" i="6"/>
  <c r="BX49" i="6" s="1"/>
  <c r="CP51" i="6"/>
  <c r="CP49" i="6" s="1"/>
  <c r="V51" i="6"/>
  <c r="V49" i="6" s="1"/>
  <c r="AZ51" i="6"/>
  <c r="AZ49" i="6" s="1"/>
  <c r="BH51" i="6"/>
  <c r="BH49" i="6" s="1"/>
  <c r="BZ51" i="6"/>
  <c r="BZ49" i="6" s="1"/>
  <c r="CH51" i="6"/>
  <c r="CH49" i="6" s="1"/>
  <c r="AL51" i="6"/>
  <c r="AL49" i="6" s="1"/>
  <c r="BJ51" i="6"/>
  <c r="BJ49" i="6" s="1"/>
  <c r="BR51" i="6"/>
  <c r="BR49" i="6" s="1"/>
  <c r="CR51" i="6"/>
  <c r="CR49" i="6" s="1"/>
  <c r="BB51" i="6"/>
  <c r="BB49" i="6" s="1"/>
  <c r="CB51" i="6"/>
  <c r="CB49" i="6" s="1"/>
  <c r="BL51" i="6"/>
  <c r="BL49" i="6" s="1"/>
  <c r="P51" i="6"/>
  <c r="P49" i="6" s="1"/>
  <c r="AF51" i="6"/>
  <c r="AF49" i="6" s="1"/>
  <c r="T51" i="6"/>
  <c r="T49" i="6" s="1"/>
  <c r="AV51" i="6"/>
  <c r="AV49" i="6" s="1"/>
  <c r="CF51" i="6"/>
  <c r="CF49" i="6" s="1"/>
  <c r="CN51" i="6"/>
  <c r="CN49" i="6" s="1"/>
  <c r="CT51" i="6"/>
  <c r="F259" i="1"/>
  <c r="G248" i="1"/>
  <c r="G224" i="1"/>
  <c r="G230" i="1" l="1"/>
  <c r="D249" i="1"/>
  <c r="G249" i="1" s="1"/>
  <c r="K249" i="1" s="1"/>
  <c r="I248" i="1"/>
  <c r="F269" i="1"/>
  <c r="G259" i="1"/>
  <c r="CT49" i="6"/>
  <c r="CU43" i="6" s="1"/>
  <c r="D54" i="6"/>
  <c r="H54" i="6" s="1"/>
  <c r="H53" i="6" s="1"/>
  <c r="C229" i="1"/>
  <c r="D56" i="6" l="1"/>
  <c r="H56" i="6" s="1"/>
  <c r="H55" i="6" s="1"/>
  <c r="C240" i="1"/>
  <c r="AD54" i="6"/>
  <c r="AD53" i="6" s="1"/>
  <c r="AV54" i="6"/>
  <c r="AV53" i="6" s="1"/>
  <c r="BN54" i="6"/>
  <c r="BN53" i="6" s="1"/>
  <c r="F54" i="6"/>
  <c r="F53" i="6" s="1"/>
  <c r="L54" i="6"/>
  <c r="L53" i="6" s="1"/>
  <c r="CF54" i="6"/>
  <c r="CF53" i="6" s="1"/>
  <c r="V54" i="6"/>
  <c r="V53" i="6" s="1"/>
  <c r="BR54" i="6"/>
  <c r="BR53" i="6" s="1"/>
  <c r="AL54" i="6"/>
  <c r="AL53" i="6" s="1"/>
  <c r="CH54" i="6"/>
  <c r="CH53" i="6" s="1"/>
  <c r="AP54" i="6"/>
  <c r="AP53" i="6" s="1"/>
  <c r="AJ54" i="6"/>
  <c r="AJ53" i="6" s="1"/>
  <c r="AB54" i="6"/>
  <c r="AB53" i="6" s="1"/>
  <c r="BX54" i="6"/>
  <c r="BX53" i="6" s="1"/>
  <c r="AR54" i="6"/>
  <c r="AR53" i="6" s="1"/>
  <c r="CN54" i="6"/>
  <c r="CN53" i="6" s="1"/>
  <c r="X54" i="6"/>
  <c r="X53" i="6" s="1"/>
  <c r="R54" i="6"/>
  <c r="R53" i="6" s="1"/>
  <c r="AH54" i="6"/>
  <c r="AH53" i="6" s="1"/>
  <c r="CD54" i="6"/>
  <c r="CD53" i="6" s="1"/>
  <c r="AX54" i="6"/>
  <c r="AX53" i="6" s="1"/>
  <c r="AN54" i="6"/>
  <c r="AN53" i="6" s="1"/>
  <c r="CJ54" i="6"/>
  <c r="CJ53" i="6" s="1"/>
  <c r="BD54" i="6"/>
  <c r="BD53" i="6" s="1"/>
  <c r="AT54" i="6"/>
  <c r="AT53" i="6" s="1"/>
  <c r="CP54" i="6"/>
  <c r="CP53" i="6" s="1"/>
  <c r="N54" i="6"/>
  <c r="N53" i="6" s="1"/>
  <c r="BJ54" i="6"/>
  <c r="BJ53" i="6" s="1"/>
  <c r="AZ54" i="6"/>
  <c r="AZ53" i="6" s="1"/>
  <c r="T54" i="6"/>
  <c r="T53" i="6" s="1"/>
  <c r="BP54" i="6"/>
  <c r="BP53" i="6" s="1"/>
  <c r="CR54" i="6"/>
  <c r="CR53" i="6" s="1"/>
  <c r="CL54" i="6"/>
  <c r="CL53" i="6" s="1"/>
  <c r="J54" i="6"/>
  <c r="J53" i="6" s="1"/>
  <c r="BF54" i="6"/>
  <c r="BF53" i="6" s="1"/>
  <c r="Z54" i="6"/>
  <c r="Z53" i="6" s="1"/>
  <c r="BV54" i="6"/>
  <c r="BV53" i="6" s="1"/>
  <c r="BZ54" i="6"/>
  <c r="BZ53" i="6" s="1"/>
  <c r="BT54" i="6"/>
  <c r="BT53" i="6" s="1"/>
  <c r="P54" i="6"/>
  <c r="P53" i="6" s="1"/>
  <c r="BL54" i="6"/>
  <c r="BL53" i="6" s="1"/>
  <c r="AF54" i="6"/>
  <c r="AF53" i="6" s="1"/>
  <c r="CB54" i="6"/>
  <c r="CB53" i="6" s="1"/>
  <c r="BH54" i="6"/>
  <c r="BH53" i="6" s="1"/>
  <c r="BB54" i="6"/>
  <c r="BB53" i="6" s="1"/>
  <c r="CT54" i="6"/>
  <c r="CV43" i="6"/>
  <c r="D260" i="1"/>
  <c r="G260" i="1" s="1"/>
  <c r="K260" i="1" s="1"/>
  <c r="I259" i="1"/>
  <c r="F276" i="1"/>
  <c r="F284" i="1" s="1"/>
  <c r="F290" i="1" s="1"/>
  <c r="G290" i="1" s="1"/>
  <c r="G269" i="1"/>
  <c r="G241" i="1"/>
  <c r="D291" i="1" l="1"/>
  <c r="G291" i="1" s="1"/>
  <c r="K291" i="1" s="1"/>
  <c r="I290" i="1"/>
  <c r="G287" i="1"/>
  <c r="G251" i="1"/>
  <c r="C261" i="1" s="1"/>
  <c r="D270" i="1"/>
  <c r="G270" i="1" s="1"/>
  <c r="K270" i="1" s="1"/>
  <c r="I269" i="1"/>
  <c r="G276" i="1"/>
  <c r="AL56" i="6"/>
  <c r="AL55" i="6" s="1"/>
  <c r="AZ56" i="6"/>
  <c r="AZ55" i="6" s="1"/>
  <c r="AX56" i="6"/>
  <c r="AX55" i="6" s="1"/>
  <c r="R56" i="6"/>
  <c r="R55" i="6" s="1"/>
  <c r="CN56" i="6"/>
  <c r="CN55" i="6" s="1"/>
  <c r="AP56" i="6"/>
  <c r="AP55" i="6" s="1"/>
  <c r="J56" i="6"/>
  <c r="J55" i="6" s="1"/>
  <c r="L56" i="6"/>
  <c r="L55" i="6" s="1"/>
  <c r="BD56" i="6"/>
  <c r="BD55" i="6" s="1"/>
  <c r="AF56" i="6"/>
  <c r="AF55" i="6" s="1"/>
  <c r="AT56" i="6"/>
  <c r="AT55" i="6" s="1"/>
  <c r="CR56" i="6"/>
  <c r="CR55" i="6" s="1"/>
  <c r="P56" i="6"/>
  <c r="P55" i="6" s="1"/>
  <c r="N56" i="6"/>
  <c r="N55" i="6" s="1"/>
  <c r="BH56" i="6"/>
  <c r="BH55" i="6" s="1"/>
  <c r="BF56" i="6"/>
  <c r="BF55" i="6" s="1"/>
  <c r="BB56" i="6"/>
  <c r="BB55" i="6" s="1"/>
  <c r="CP56" i="6"/>
  <c r="CP55" i="6" s="1"/>
  <c r="T56" i="6"/>
  <c r="T55" i="6" s="1"/>
  <c r="BL56" i="6"/>
  <c r="BL55" i="6" s="1"/>
  <c r="BR56" i="6"/>
  <c r="BR55" i="6" s="1"/>
  <c r="BJ56" i="6"/>
  <c r="BJ55" i="6" s="1"/>
  <c r="BN56" i="6"/>
  <c r="BN55" i="6" s="1"/>
  <c r="F56" i="6"/>
  <c r="F55" i="6" s="1"/>
  <c r="X56" i="6"/>
  <c r="X55" i="6" s="1"/>
  <c r="V56" i="6"/>
  <c r="V55" i="6" s="1"/>
  <c r="BP56" i="6"/>
  <c r="BP55" i="6" s="1"/>
  <c r="CB56" i="6"/>
  <c r="CB55" i="6" s="1"/>
  <c r="AB56" i="6"/>
  <c r="AB55" i="6" s="1"/>
  <c r="CD56" i="6"/>
  <c r="CD55" i="6" s="1"/>
  <c r="Z56" i="6"/>
  <c r="Z55" i="6" s="1"/>
  <c r="AN56" i="6"/>
  <c r="AN55" i="6" s="1"/>
  <c r="BT56" i="6"/>
  <c r="BT55" i="6" s="1"/>
  <c r="CF56" i="6"/>
  <c r="CF55" i="6" s="1"/>
  <c r="CL56" i="6"/>
  <c r="CL55" i="6" s="1"/>
  <c r="AD56" i="6"/>
  <c r="AD55" i="6" s="1"/>
  <c r="AR56" i="6"/>
  <c r="AR55" i="6" s="1"/>
  <c r="BX56" i="6"/>
  <c r="BX55" i="6" s="1"/>
  <c r="CJ56" i="6"/>
  <c r="CJ55" i="6" s="1"/>
  <c r="BZ56" i="6"/>
  <c r="BZ55" i="6" s="1"/>
  <c r="AH56" i="6"/>
  <c r="AH55" i="6" s="1"/>
  <c r="AV56" i="6"/>
  <c r="AV55" i="6" s="1"/>
  <c r="AJ56" i="6"/>
  <c r="AJ55" i="6" s="1"/>
  <c r="BV56" i="6"/>
  <c r="BV55" i="6" s="1"/>
  <c r="CH56" i="6"/>
  <c r="CH55" i="6" s="1"/>
  <c r="CT56" i="6"/>
  <c r="D59" i="6"/>
  <c r="H59" i="6" s="1"/>
  <c r="D58" i="6"/>
  <c r="H58" i="6" s="1"/>
  <c r="C250" i="1"/>
  <c r="CT53" i="6"/>
  <c r="C292" i="1" l="1"/>
  <c r="D68" i="6"/>
  <c r="G262" i="1"/>
  <c r="D60" i="6" s="1"/>
  <c r="H60" i="6" s="1"/>
  <c r="H57" i="6" s="1"/>
  <c r="D277" i="1"/>
  <c r="G277" i="1" s="1"/>
  <c r="K277" i="1" s="1"/>
  <c r="I276" i="1"/>
  <c r="I223" i="1" s="1"/>
  <c r="P59" i="6"/>
  <c r="AR59" i="6"/>
  <c r="BH59" i="6"/>
  <c r="BP59" i="6"/>
  <c r="X59" i="6"/>
  <c r="AV59" i="6"/>
  <c r="BD59" i="6"/>
  <c r="BV59" i="6"/>
  <c r="CJ59" i="6"/>
  <c r="AD59" i="6"/>
  <c r="AX59" i="6"/>
  <c r="BJ59" i="6"/>
  <c r="T59" i="6"/>
  <c r="AF59" i="6"/>
  <c r="BL59" i="6"/>
  <c r="BX59" i="6"/>
  <c r="CR59" i="6"/>
  <c r="AH59" i="6"/>
  <c r="BB59" i="6"/>
  <c r="BN59" i="6"/>
  <c r="CH59" i="6"/>
  <c r="V59" i="6"/>
  <c r="AJ59" i="6"/>
  <c r="AT59" i="6"/>
  <c r="BZ59" i="6"/>
  <c r="AL59" i="6"/>
  <c r="N59" i="6"/>
  <c r="AB59" i="6"/>
  <c r="AN59" i="6"/>
  <c r="BT59" i="6"/>
  <c r="CD59" i="6"/>
  <c r="CN59" i="6"/>
  <c r="F59" i="6"/>
  <c r="CB59" i="6"/>
  <c r="AP59" i="6"/>
  <c r="CF59" i="6"/>
  <c r="CL59" i="6"/>
  <c r="AZ59" i="6"/>
  <c r="CP59" i="6"/>
  <c r="J59" i="6"/>
  <c r="BF59" i="6"/>
  <c r="Z59" i="6"/>
  <c r="BR59" i="6"/>
  <c r="L59" i="6"/>
  <c r="R59" i="6"/>
  <c r="CT59" i="6"/>
  <c r="CT55" i="6"/>
  <c r="L58" i="6"/>
  <c r="AB58" i="6"/>
  <c r="AL58" i="6"/>
  <c r="AZ58" i="6"/>
  <c r="CN58" i="6"/>
  <c r="N58" i="6"/>
  <c r="AH58" i="6"/>
  <c r="CD58" i="6"/>
  <c r="P58" i="6"/>
  <c r="BV58" i="6"/>
  <c r="CP58" i="6"/>
  <c r="F58" i="6"/>
  <c r="AR58" i="6"/>
  <c r="CH58" i="6"/>
  <c r="V58" i="6"/>
  <c r="AT58" i="6"/>
  <c r="BD58" i="6"/>
  <c r="BP58" i="6"/>
  <c r="CJ58" i="6"/>
  <c r="J58" i="6"/>
  <c r="Z58" i="6"/>
  <c r="BF58" i="6"/>
  <c r="BR58" i="6"/>
  <c r="CB58" i="6"/>
  <c r="AX58" i="6"/>
  <c r="BJ58" i="6"/>
  <c r="AN58" i="6"/>
  <c r="T58" i="6"/>
  <c r="BL58" i="6"/>
  <c r="AF58" i="6"/>
  <c r="BX58" i="6"/>
  <c r="BT58" i="6"/>
  <c r="X58" i="6"/>
  <c r="BN58" i="6"/>
  <c r="R58" i="6"/>
  <c r="BH58" i="6"/>
  <c r="BB58" i="6"/>
  <c r="CR58" i="6"/>
  <c r="AV58" i="6"/>
  <c r="CL58" i="6"/>
  <c r="AP58" i="6"/>
  <c r="CF58" i="6"/>
  <c r="AJ58" i="6"/>
  <c r="BZ58" i="6"/>
  <c r="AD58" i="6"/>
  <c r="CT58" i="6"/>
  <c r="C271" i="1" l="1"/>
  <c r="J68" i="6"/>
  <c r="CB68" i="6"/>
  <c r="BT68" i="6"/>
  <c r="BL68" i="6"/>
  <c r="CJ68" i="6"/>
  <c r="X68" i="6"/>
  <c r="BZ68" i="6"/>
  <c r="AL68" i="6"/>
  <c r="F68" i="6"/>
  <c r="BX68" i="6"/>
  <c r="AJ68" i="6"/>
  <c r="CR68" i="6"/>
  <c r="BR68" i="6"/>
  <c r="AT68" i="6"/>
  <c r="V68" i="6"/>
  <c r="BP68" i="6"/>
  <c r="AR68" i="6"/>
  <c r="T68" i="6"/>
  <c r="CD68" i="6"/>
  <c r="BN68" i="6"/>
  <c r="AX68" i="6"/>
  <c r="AH68" i="6"/>
  <c r="R68" i="6"/>
  <c r="H68" i="6"/>
  <c r="P68" i="6"/>
  <c r="AN68" i="6"/>
  <c r="AF68" i="6"/>
  <c r="BD68" i="6"/>
  <c r="AV68" i="6"/>
  <c r="BB68" i="6"/>
  <c r="N68" i="6"/>
  <c r="CP68" i="6"/>
  <c r="BH68" i="6"/>
  <c r="L68" i="6"/>
  <c r="CH68" i="6"/>
  <c r="BJ68" i="6"/>
  <c r="AD68" i="6"/>
  <c r="CF68" i="6"/>
  <c r="AZ68" i="6"/>
  <c r="AB68" i="6"/>
  <c r="CN68" i="6"/>
  <c r="BV68" i="6"/>
  <c r="BF68" i="6"/>
  <c r="AP68" i="6"/>
  <c r="Z68" i="6"/>
  <c r="CL68" i="6"/>
  <c r="CT68" i="6"/>
  <c r="G272" i="1"/>
  <c r="J60" i="6"/>
  <c r="J57" i="6" s="1"/>
  <c r="BX60" i="6"/>
  <c r="BX57" i="6" s="1"/>
  <c r="BL60" i="6"/>
  <c r="BL57" i="6" s="1"/>
  <c r="AN60" i="6"/>
  <c r="AN57" i="6" s="1"/>
  <c r="CD60" i="6"/>
  <c r="CD57" i="6" s="1"/>
  <c r="AZ60" i="6"/>
  <c r="AZ57" i="6" s="1"/>
  <c r="AT60" i="6"/>
  <c r="AT57" i="6" s="1"/>
  <c r="CJ60" i="6"/>
  <c r="CJ57" i="6" s="1"/>
  <c r="F60" i="6"/>
  <c r="F57" i="6" s="1"/>
  <c r="V60" i="6"/>
  <c r="V57" i="6" s="1"/>
  <c r="AJ60" i="6"/>
  <c r="AJ57" i="6" s="1"/>
  <c r="CF60" i="6"/>
  <c r="CF57" i="6" s="1"/>
  <c r="AL60" i="6"/>
  <c r="AL57" i="6" s="1"/>
  <c r="CH60" i="6"/>
  <c r="CH57" i="6" s="1"/>
  <c r="P60" i="6"/>
  <c r="P57" i="6" s="1"/>
  <c r="AP60" i="6"/>
  <c r="AP57" i="6" s="1"/>
  <c r="CL60" i="6"/>
  <c r="CL57" i="6" s="1"/>
  <c r="AR60" i="6"/>
  <c r="AR57" i="6" s="1"/>
  <c r="CN60" i="6"/>
  <c r="CN57" i="6" s="1"/>
  <c r="AV60" i="6"/>
  <c r="AV57" i="6" s="1"/>
  <c r="CR60" i="6"/>
  <c r="CR57" i="6" s="1"/>
  <c r="AX60" i="6"/>
  <c r="AX57" i="6" s="1"/>
  <c r="AB60" i="6"/>
  <c r="AB57" i="6" s="1"/>
  <c r="BB60" i="6"/>
  <c r="BB57" i="6" s="1"/>
  <c r="BD60" i="6"/>
  <c r="BD57" i="6" s="1"/>
  <c r="BR60" i="6"/>
  <c r="BR57" i="6" s="1"/>
  <c r="L60" i="6"/>
  <c r="L57" i="6" s="1"/>
  <c r="BH60" i="6"/>
  <c r="BH57" i="6" s="1"/>
  <c r="N60" i="6"/>
  <c r="N57" i="6" s="1"/>
  <c r="BJ60" i="6"/>
  <c r="BJ57" i="6" s="1"/>
  <c r="CP60" i="6"/>
  <c r="CP57" i="6" s="1"/>
  <c r="R60" i="6"/>
  <c r="R57" i="6" s="1"/>
  <c r="BN60" i="6"/>
  <c r="T60" i="6"/>
  <c r="T57" i="6" s="1"/>
  <c r="BP60" i="6"/>
  <c r="BP57" i="6" s="1"/>
  <c r="AH60" i="6"/>
  <c r="AH57" i="6" s="1"/>
  <c r="X60" i="6"/>
  <c r="X57" i="6" s="1"/>
  <c r="BT60" i="6"/>
  <c r="BT57" i="6" s="1"/>
  <c r="Z60" i="6"/>
  <c r="Z57" i="6" s="1"/>
  <c r="BV60" i="6"/>
  <c r="BV57" i="6" s="1"/>
  <c r="BF60" i="6"/>
  <c r="BF57" i="6" s="1"/>
  <c r="AD60" i="6"/>
  <c r="AD57" i="6" s="1"/>
  <c r="BZ60" i="6"/>
  <c r="BZ57" i="6" s="1"/>
  <c r="AF60" i="6"/>
  <c r="AF57" i="6" s="1"/>
  <c r="CB60" i="6"/>
  <c r="CB57" i="6" s="1"/>
  <c r="CT60" i="6"/>
  <c r="BN57" i="6"/>
  <c r="K223" i="1"/>
  <c r="J223" i="1"/>
  <c r="F296" i="1"/>
  <c r="G284" i="1"/>
  <c r="D62" i="6"/>
  <c r="H62" i="6" s="1"/>
  <c r="H61" i="6" s="1"/>
  <c r="C278" i="1"/>
  <c r="L223" i="1"/>
  <c r="L222" i="1" l="1"/>
  <c r="R62" i="6"/>
  <c r="R61" i="6" s="1"/>
  <c r="BB62" i="6"/>
  <c r="BB61" i="6" s="1"/>
  <c r="CL62" i="6"/>
  <c r="CL61" i="6" s="1"/>
  <c r="BN62" i="6"/>
  <c r="BN61" i="6" s="1"/>
  <c r="AD62" i="6"/>
  <c r="AD61" i="6" s="1"/>
  <c r="BZ62" i="6"/>
  <c r="BZ61" i="6" s="1"/>
  <c r="AJ62" i="6"/>
  <c r="AJ61" i="6" s="1"/>
  <c r="CF62" i="6"/>
  <c r="CF61" i="6" s="1"/>
  <c r="AP62" i="6"/>
  <c r="AP61" i="6" s="1"/>
  <c r="AV62" i="6"/>
  <c r="AV61" i="6" s="1"/>
  <c r="CR62" i="6"/>
  <c r="CR61" i="6" s="1"/>
  <c r="L62" i="6"/>
  <c r="L61" i="6" s="1"/>
  <c r="BH62" i="6"/>
  <c r="BH61" i="6" s="1"/>
  <c r="X62" i="6"/>
  <c r="X61" i="6" s="1"/>
  <c r="BT62" i="6"/>
  <c r="BT61" i="6" s="1"/>
  <c r="AZ62" i="6"/>
  <c r="AZ61" i="6" s="1"/>
  <c r="N62" i="6"/>
  <c r="N61" i="6" s="1"/>
  <c r="BJ62" i="6"/>
  <c r="BJ61" i="6" s="1"/>
  <c r="J62" i="6"/>
  <c r="J61" i="6" s="1"/>
  <c r="BF62" i="6"/>
  <c r="BF61" i="6" s="1"/>
  <c r="T62" i="6"/>
  <c r="T61" i="6" s="1"/>
  <c r="BP62" i="6"/>
  <c r="BP61" i="6" s="1"/>
  <c r="P62" i="6"/>
  <c r="P61" i="6" s="1"/>
  <c r="BL62" i="6"/>
  <c r="BL61" i="6" s="1"/>
  <c r="Z62" i="6"/>
  <c r="Z61" i="6" s="1"/>
  <c r="BV62" i="6"/>
  <c r="BV61" i="6" s="1"/>
  <c r="V62" i="6"/>
  <c r="V61" i="6" s="1"/>
  <c r="BR62" i="6"/>
  <c r="BR61" i="6" s="1"/>
  <c r="AF62" i="6"/>
  <c r="AF61" i="6" s="1"/>
  <c r="CB62" i="6"/>
  <c r="CB61" i="6" s="1"/>
  <c r="AB62" i="6"/>
  <c r="AB61" i="6" s="1"/>
  <c r="BX62" i="6"/>
  <c r="BX61" i="6" s="1"/>
  <c r="AL62" i="6"/>
  <c r="AL61" i="6" s="1"/>
  <c r="CH62" i="6"/>
  <c r="CH61" i="6" s="1"/>
  <c r="AH62" i="6"/>
  <c r="AH61" i="6" s="1"/>
  <c r="CD62" i="6"/>
  <c r="CD61" i="6" s="1"/>
  <c r="AR62" i="6"/>
  <c r="AR61" i="6" s="1"/>
  <c r="CN62" i="6"/>
  <c r="CN61" i="6" s="1"/>
  <c r="F62" i="6"/>
  <c r="F61" i="6" s="1"/>
  <c r="AN62" i="6"/>
  <c r="AN61" i="6" s="1"/>
  <c r="CJ62" i="6"/>
  <c r="CJ61" i="6" s="1"/>
  <c r="AX62" i="6"/>
  <c r="AX61" i="6" s="1"/>
  <c r="AT62" i="6"/>
  <c r="AT61" i="6" s="1"/>
  <c r="CP62" i="6"/>
  <c r="CP61" i="6" s="1"/>
  <c r="BD62" i="6"/>
  <c r="BD61" i="6" s="1"/>
  <c r="CT62" i="6"/>
  <c r="D285" i="1"/>
  <c r="G285" i="1" s="1"/>
  <c r="K285" i="1" s="1"/>
  <c r="I284" i="1"/>
  <c r="F303" i="1"/>
  <c r="G296" i="1"/>
  <c r="M223" i="1"/>
  <c r="J475" i="1"/>
  <c r="N223" i="1"/>
  <c r="CT57" i="6"/>
  <c r="G280" i="1" l="1"/>
  <c r="D65" i="6" s="1"/>
  <c r="H65" i="6" s="1"/>
  <c r="H64" i="6" s="1"/>
  <c r="M475" i="1"/>
  <c r="J476" i="1"/>
  <c r="I296" i="1"/>
  <c r="D297" i="1"/>
  <c r="G297" i="1" s="1"/>
  <c r="K297" i="1" s="1"/>
  <c r="F310" i="1"/>
  <c r="G303" i="1"/>
  <c r="CT61" i="6"/>
  <c r="C286" i="1" l="1"/>
  <c r="D304" i="1"/>
  <c r="G304" i="1" s="1"/>
  <c r="K304" i="1" s="1"/>
  <c r="I303" i="1"/>
  <c r="T65" i="6"/>
  <c r="T64" i="6" s="1"/>
  <c r="AL65" i="6"/>
  <c r="AL64" i="6" s="1"/>
  <c r="L65" i="6"/>
  <c r="L64" i="6" s="1"/>
  <c r="AB65" i="6"/>
  <c r="AB64" i="6" s="1"/>
  <c r="BT65" i="6"/>
  <c r="BT64" i="6" s="1"/>
  <c r="AN65" i="6"/>
  <c r="AN64" i="6" s="1"/>
  <c r="AR65" i="6"/>
  <c r="AR64" i="6" s="1"/>
  <c r="BN65" i="6"/>
  <c r="BN64" i="6" s="1"/>
  <c r="CL65" i="6"/>
  <c r="CL64" i="6" s="1"/>
  <c r="N65" i="6"/>
  <c r="N64" i="6" s="1"/>
  <c r="AX65" i="6"/>
  <c r="AX64" i="6" s="1"/>
  <c r="BB65" i="6"/>
  <c r="BB64" i="6" s="1"/>
  <c r="BP65" i="6"/>
  <c r="BP64" i="6" s="1"/>
  <c r="BV65" i="6"/>
  <c r="BV64" i="6" s="1"/>
  <c r="V65" i="6"/>
  <c r="V64" i="6" s="1"/>
  <c r="AP65" i="6"/>
  <c r="AP64" i="6" s="1"/>
  <c r="BL65" i="6"/>
  <c r="BL64" i="6" s="1"/>
  <c r="AZ65" i="6"/>
  <c r="AZ64" i="6" s="1"/>
  <c r="CB65" i="6"/>
  <c r="CB64" i="6" s="1"/>
  <c r="Z65" i="6"/>
  <c r="Z64" i="6" s="1"/>
  <c r="BD65" i="6"/>
  <c r="BD64" i="6" s="1"/>
  <c r="AT65" i="6"/>
  <c r="AT64" i="6" s="1"/>
  <c r="BF65" i="6"/>
  <c r="BF64" i="6" s="1"/>
  <c r="CJ65" i="6"/>
  <c r="CJ64" i="6" s="1"/>
  <c r="AJ65" i="6"/>
  <c r="AJ64" i="6" s="1"/>
  <c r="AD65" i="6"/>
  <c r="AD64" i="6" s="1"/>
  <c r="BH65" i="6"/>
  <c r="BH64" i="6" s="1"/>
  <c r="BR65" i="6"/>
  <c r="BR64" i="6" s="1"/>
  <c r="CD65" i="6"/>
  <c r="CD64" i="6" s="1"/>
  <c r="BZ65" i="6"/>
  <c r="BZ64" i="6" s="1"/>
  <c r="CP65" i="6"/>
  <c r="CP64" i="6" s="1"/>
  <c r="F65" i="6"/>
  <c r="F64" i="6" s="1"/>
  <c r="CT65" i="6"/>
  <c r="J65" i="6"/>
  <c r="J64" i="6" s="1"/>
  <c r="R65" i="6"/>
  <c r="R64" i="6" s="1"/>
  <c r="AV65" i="6"/>
  <c r="AV64" i="6" s="1"/>
  <c r="BX65" i="6"/>
  <c r="BX64" i="6" s="1"/>
  <c r="CF65" i="6"/>
  <c r="CF64" i="6" s="1"/>
  <c r="CH65" i="6"/>
  <c r="CH64" i="6" s="1"/>
  <c r="P65" i="6"/>
  <c r="P64" i="6" s="1"/>
  <c r="AF65" i="6"/>
  <c r="AF64" i="6" s="1"/>
  <c r="BJ65" i="6"/>
  <c r="BJ64" i="6" s="1"/>
  <c r="AH65" i="6"/>
  <c r="AH64" i="6" s="1"/>
  <c r="X65" i="6"/>
  <c r="X64" i="6" s="1"/>
  <c r="CN65" i="6"/>
  <c r="CN64" i="6" s="1"/>
  <c r="CR65" i="6"/>
  <c r="CR64" i="6" s="1"/>
  <c r="F322" i="1"/>
  <c r="G310" i="1"/>
  <c r="G293" i="1"/>
  <c r="CU52" i="6"/>
  <c r="CV52" i="6" s="1"/>
  <c r="G299" i="1" l="1"/>
  <c r="C305" i="1" s="1"/>
  <c r="CT64" i="6"/>
  <c r="D67" i="6"/>
  <c r="H67" i="6" s="1"/>
  <c r="H66" i="6" s="1"/>
  <c r="C298" i="1"/>
  <c r="D311" i="1"/>
  <c r="G311" i="1" s="1"/>
  <c r="K311" i="1" s="1"/>
  <c r="K279" i="1" s="1"/>
  <c r="I310" i="1"/>
  <c r="I279" i="1" s="1"/>
  <c r="F329" i="1"/>
  <c r="G322" i="1"/>
  <c r="D70" i="6" l="1"/>
  <c r="T70" i="6" s="1"/>
  <c r="G306" i="1"/>
  <c r="D71" i="6" s="1"/>
  <c r="H71" i="6" s="1"/>
  <c r="L278" i="1"/>
  <c r="L279" i="1"/>
  <c r="J67" i="6"/>
  <c r="J66" i="6" s="1"/>
  <c r="T67" i="6"/>
  <c r="T66" i="6" s="1"/>
  <c r="AF67" i="6"/>
  <c r="AF66" i="6" s="1"/>
  <c r="AP67" i="6"/>
  <c r="AP66" i="6" s="1"/>
  <c r="AZ67" i="6"/>
  <c r="AZ66" i="6" s="1"/>
  <c r="BV67" i="6"/>
  <c r="BV66" i="6" s="1"/>
  <c r="CP67" i="6"/>
  <c r="CP66" i="6" s="1"/>
  <c r="V67" i="6"/>
  <c r="V66" i="6" s="1"/>
  <c r="AR67" i="6"/>
  <c r="AR66" i="6" s="1"/>
  <c r="BL67" i="6"/>
  <c r="BL66" i="6" s="1"/>
  <c r="CF67" i="6"/>
  <c r="CF66" i="6" s="1"/>
  <c r="AL67" i="6"/>
  <c r="AL66" i="6" s="1"/>
  <c r="AX67" i="6"/>
  <c r="AX66" i="6" s="1"/>
  <c r="BZ67" i="6"/>
  <c r="BZ66" i="6" s="1"/>
  <c r="CL67" i="6"/>
  <c r="CL66" i="6" s="1"/>
  <c r="X67" i="6"/>
  <c r="X66" i="6" s="1"/>
  <c r="BN67" i="6"/>
  <c r="BN66" i="6" s="1"/>
  <c r="CB67" i="6"/>
  <c r="CB66" i="6" s="1"/>
  <c r="CN67" i="6"/>
  <c r="CN66" i="6" s="1"/>
  <c r="L67" i="6"/>
  <c r="L66" i="6" s="1"/>
  <c r="Z67" i="6"/>
  <c r="Z66" i="6" s="1"/>
  <c r="AN67" i="6"/>
  <c r="AN66" i="6" s="1"/>
  <c r="BB67" i="6"/>
  <c r="BB66" i="6" s="1"/>
  <c r="BP67" i="6"/>
  <c r="BP66" i="6" s="1"/>
  <c r="CR67" i="6"/>
  <c r="CR66" i="6" s="1"/>
  <c r="P67" i="6"/>
  <c r="P66" i="6" s="1"/>
  <c r="AD67" i="6"/>
  <c r="AD66" i="6" s="1"/>
  <c r="AT67" i="6"/>
  <c r="AT66" i="6" s="1"/>
  <c r="BT67" i="6"/>
  <c r="BT66" i="6" s="1"/>
  <c r="BX67" i="6"/>
  <c r="BX66" i="6" s="1"/>
  <c r="AB67" i="6"/>
  <c r="AB66" i="6" s="1"/>
  <c r="BD67" i="6"/>
  <c r="BD66" i="6" s="1"/>
  <c r="CD67" i="6"/>
  <c r="CD66" i="6" s="1"/>
  <c r="BF67" i="6"/>
  <c r="BF66" i="6" s="1"/>
  <c r="CH67" i="6"/>
  <c r="CH66" i="6" s="1"/>
  <c r="F67" i="6"/>
  <c r="F66" i="6" s="1"/>
  <c r="AH67" i="6"/>
  <c r="AH66" i="6" s="1"/>
  <c r="BH67" i="6"/>
  <c r="BH66" i="6" s="1"/>
  <c r="CJ67" i="6"/>
  <c r="CJ66" i="6" s="1"/>
  <c r="AJ67" i="6"/>
  <c r="AJ66" i="6" s="1"/>
  <c r="BJ67" i="6"/>
  <c r="BJ66" i="6" s="1"/>
  <c r="BR67" i="6"/>
  <c r="BR66" i="6" s="1"/>
  <c r="N67" i="6"/>
  <c r="N66" i="6" s="1"/>
  <c r="R67" i="6"/>
  <c r="R66" i="6" s="1"/>
  <c r="AV67" i="6"/>
  <c r="AV66" i="6" s="1"/>
  <c r="CT67" i="6"/>
  <c r="CT66" i="6" s="1"/>
  <c r="D323" i="1"/>
  <c r="G323" i="1" s="1"/>
  <c r="K323" i="1" s="1"/>
  <c r="I322" i="1"/>
  <c r="F336" i="1"/>
  <c r="G329" i="1"/>
  <c r="N279" i="1"/>
  <c r="BV70" i="6"/>
  <c r="R70" i="6"/>
  <c r="P70" i="6" l="1"/>
  <c r="AZ70" i="6"/>
  <c r="J70" i="6"/>
  <c r="N70" i="6"/>
  <c r="AR70" i="6"/>
  <c r="L70" i="6"/>
  <c r="CF70" i="6"/>
  <c r="AL70" i="6"/>
  <c r="AD70" i="6"/>
  <c r="BH70" i="6"/>
  <c r="AB70" i="6"/>
  <c r="CJ70" i="6"/>
  <c r="CH70" i="6"/>
  <c r="CD70" i="6"/>
  <c r="CB70" i="6"/>
  <c r="BR70" i="6"/>
  <c r="AX70" i="6"/>
  <c r="BZ70" i="6"/>
  <c r="CN70" i="6"/>
  <c r="X70" i="6"/>
  <c r="AN70" i="6"/>
  <c r="AJ70" i="6"/>
  <c r="H70" i="6"/>
  <c r="H69" i="6" s="1"/>
  <c r="CT70" i="6"/>
  <c r="CR70" i="6"/>
  <c r="BL70" i="6"/>
  <c r="AF70" i="6"/>
  <c r="CP70" i="6"/>
  <c r="Z70" i="6"/>
  <c r="AP70" i="6"/>
  <c r="CL70" i="6"/>
  <c r="V70" i="6"/>
  <c r="BT70" i="6"/>
  <c r="BN70" i="6"/>
  <c r="BD70" i="6"/>
  <c r="BB70" i="6"/>
  <c r="AV70" i="6"/>
  <c r="AT70" i="6"/>
  <c r="AH70" i="6"/>
  <c r="BP70" i="6"/>
  <c r="BJ70" i="6"/>
  <c r="F70" i="6"/>
  <c r="BX70" i="6"/>
  <c r="BF70" i="6"/>
  <c r="C312" i="1"/>
  <c r="G314" i="1"/>
  <c r="C324" i="1" s="1"/>
  <c r="F349" i="1"/>
  <c r="G336" i="1"/>
  <c r="F71" i="6"/>
  <c r="R71" i="6"/>
  <c r="R69" i="6" s="1"/>
  <c r="J71" i="6"/>
  <c r="J69" i="6" s="1"/>
  <c r="BB71" i="6"/>
  <c r="AP71" i="6"/>
  <c r="X71" i="6"/>
  <c r="X69" i="6" s="1"/>
  <c r="AV71" i="6"/>
  <c r="BH71" i="6"/>
  <c r="BH69" i="6" s="1"/>
  <c r="BL71" i="6"/>
  <c r="AF71" i="6"/>
  <c r="BF71" i="6"/>
  <c r="BJ71" i="6"/>
  <c r="AJ71" i="6"/>
  <c r="AX71" i="6"/>
  <c r="AB71" i="6"/>
  <c r="AB69" i="6" s="1"/>
  <c r="BP71" i="6"/>
  <c r="BT71" i="6"/>
  <c r="AR71" i="6"/>
  <c r="AR69" i="6" s="1"/>
  <c r="BN71" i="6"/>
  <c r="BX71" i="6"/>
  <c r="BR71" i="6"/>
  <c r="AL71" i="6"/>
  <c r="AL69" i="6" s="1"/>
  <c r="V71" i="6"/>
  <c r="BZ71" i="6"/>
  <c r="BZ69" i="6" s="1"/>
  <c r="T71" i="6"/>
  <c r="T69" i="6" s="1"/>
  <c r="CF71" i="6"/>
  <c r="AD71" i="6"/>
  <c r="AD69" i="6" s="1"/>
  <c r="CB71" i="6"/>
  <c r="L71" i="6"/>
  <c r="L69" i="6" s="1"/>
  <c r="AH71" i="6"/>
  <c r="CD71" i="6"/>
  <c r="CD69" i="6" s="1"/>
  <c r="CN71" i="6"/>
  <c r="AN71" i="6"/>
  <c r="AN69" i="6" s="1"/>
  <c r="CJ71" i="6"/>
  <c r="CJ69" i="6" s="1"/>
  <c r="BV71" i="6"/>
  <c r="BV69" i="6" s="1"/>
  <c r="AT71" i="6"/>
  <c r="AZ71" i="6"/>
  <c r="AZ69" i="6" s="1"/>
  <c r="CH71" i="6"/>
  <c r="CR71" i="6"/>
  <c r="CL71" i="6"/>
  <c r="P71" i="6"/>
  <c r="P69" i="6" s="1"/>
  <c r="BD71" i="6"/>
  <c r="Z71" i="6"/>
  <c r="N71" i="6"/>
  <c r="N69" i="6" s="1"/>
  <c r="CP71" i="6"/>
  <c r="CT71" i="6"/>
  <c r="I329" i="1"/>
  <c r="D330" i="1"/>
  <c r="G330" i="1" s="1"/>
  <c r="K330" i="1" s="1"/>
  <c r="BR69" i="6" l="1"/>
  <c r="CF69" i="6"/>
  <c r="CH69" i="6"/>
  <c r="CN69" i="6"/>
  <c r="CB69" i="6"/>
  <c r="BX69" i="6"/>
  <c r="AX69" i="6"/>
  <c r="AF69" i="6"/>
  <c r="V69" i="6"/>
  <c r="AJ69" i="6"/>
  <c r="BF69" i="6"/>
  <c r="BL69" i="6"/>
  <c r="BD69" i="6"/>
  <c r="Z69" i="6"/>
  <c r="BP69" i="6"/>
  <c r="AV69" i="6"/>
  <c r="CP69" i="6"/>
  <c r="BT69" i="6"/>
  <c r="CL69" i="6"/>
  <c r="AT69" i="6"/>
  <c r="BN69" i="6"/>
  <c r="BJ69" i="6"/>
  <c r="BB69" i="6"/>
  <c r="AP69" i="6"/>
  <c r="CR69" i="6"/>
  <c r="AH69" i="6"/>
  <c r="F69" i="6"/>
  <c r="D74" i="6"/>
  <c r="AH74" i="6" s="1"/>
  <c r="AH73" i="6" s="1"/>
  <c r="G325" i="1"/>
  <c r="C331" i="1" s="1"/>
  <c r="CT69" i="6"/>
  <c r="I336" i="1"/>
  <c r="I313" i="1" s="1"/>
  <c r="D337" i="1"/>
  <c r="G337" i="1" s="1"/>
  <c r="K337" i="1" s="1"/>
  <c r="K313" i="1" s="1"/>
  <c r="F360" i="1"/>
  <c r="G349" i="1"/>
  <c r="BR74" i="6" l="1"/>
  <c r="BR73" i="6" s="1"/>
  <c r="D75" i="6"/>
  <c r="H75" i="6" s="1"/>
  <c r="BZ74" i="6"/>
  <c r="BZ73" i="6" s="1"/>
  <c r="T74" i="6"/>
  <c r="T73" i="6" s="1"/>
  <c r="X74" i="6"/>
  <c r="X73" i="6" s="1"/>
  <c r="H74" i="6"/>
  <c r="H73" i="6" s="1"/>
  <c r="AJ74" i="6"/>
  <c r="AJ73" i="6" s="1"/>
  <c r="BT74" i="6"/>
  <c r="BT73" i="6" s="1"/>
  <c r="AT74" i="6"/>
  <c r="AT73" i="6" s="1"/>
  <c r="AR74" i="6"/>
  <c r="AR73" i="6" s="1"/>
  <c r="P74" i="6"/>
  <c r="P73" i="6" s="1"/>
  <c r="AZ74" i="6"/>
  <c r="AZ73" i="6" s="1"/>
  <c r="CN74" i="6"/>
  <c r="CN73" i="6" s="1"/>
  <c r="Z74" i="6"/>
  <c r="Z73" i="6" s="1"/>
  <c r="N74" i="6"/>
  <c r="N73" i="6" s="1"/>
  <c r="CT74" i="6"/>
  <c r="J74" i="6"/>
  <c r="J73" i="6" s="1"/>
  <c r="F74" i="6"/>
  <c r="F73" i="6" s="1"/>
  <c r="AB74" i="6"/>
  <c r="AB73" i="6" s="1"/>
  <c r="CP74" i="6"/>
  <c r="CP73" i="6" s="1"/>
  <c r="CH74" i="6"/>
  <c r="CH73" i="6" s="1"/>
  <c r="BH74" i="6"/>
  <c r="BH73" i="6" s="1"/>
  <c r="AL74" i="6"/>
  <c r="AL73" i="6" s="1"/>
  <c r="BN74" i="6"/>
  <c r="BN73" i="6" s="1"/>
  <c r="BX74" i="6"/>
  <c r="BX73" i="6" s="1"/>
  <c r="BV74" i="6"/>
  <c r="BV73" i="6" s="1"/>
  <c r="BF74" i="6"/>
  <c r="BF73" i="6" s="1"/>
  <c r="CJ74" i="6"/>
  <c r="CJ73" i="6" s="1"/>
  <c r="R74" i="6"/>
  <c r="R73" i="6" s="1"/>
  <c r="L74" i="6"/>
  <c r="L73" i="6" s="1"/>
  <c r="BP74" i="6"/>
  <c r="BP73" i="6" s="1"/>
  <c r="AD74" i="6"/>
  <c r="AD73" i="6" s="1"/>
  <c r="CF74" i="6"/>
  <c r="CF73" i="6" s="1"/>
  <c r="BJ74" i="6"/>
  <c r="BJ73" i="6" s="1"/>
  <c r="BB74" i="6"/>
  <c r="BB73" i="6" s="1"/>
  <c r="AP74" i="6"/>
  <c r="AP73" i="6" s="1"/>
  <c r="CB74" i="6"/>
  <c r="CB73" i="6" s="1"/>
  <c r="CR74" i="6"/>
  <c r="CR73" i="6" s="1"/>
  <c r="CL74" i="6"/>
  <c r="CL73" i="6" s="1"/>
  <c r="V74" i="6"/>
  <c r="V73" i="6" s="1"/>
  <c r="CD74" i="6"/>
  <c r="CD73" i="6" s="1"/>
  <c r="BD74" i="6"/>
  <c r="BD73" i="6" s="1"/>
  <c r="BL74" i="6"/>
  <c r="BL73" i="6" s="1"/>
  <c r="AX74" i="6"/>
  <c r="AX73" i="6" s="1"/>
  <c r="AV74" i="6"/>
  <c r="AV73" i="6" s="1"/>
  <c r="AN74" i="6"/>
  <c r="AN73" i="6" s="1"/>
  <c r="AF74" i="6"/>
  <c r="AF73" i="6" s="1"/>
  <c r="CU63" i="6"/>
  <c r="CV63" i="6" s="1"/>
  <c r="G332" i="1"/>
  <c r="D77" i="6" s="1"/>
  <c r="H77" i="6" s="1"/>
  <c r="H76" i="6" s="1"/>
  <c r="N313" i="1"/>
  <c r="L313" i="1"/>
  <c r="L312" i="1"/>
  <c r="D351" i="1"/>
  <c r="G351" i="1" s="1"/>
  <c r="K351" i="1" s="1"/>
  <c r="I349" i="1"/>
  <c r="F371" i="1"/>
  <c r="G360" i="1"/>
  <c r="R75" i="6"/>
  <c r="AH75" i="6"/>
  <c r="N75" i="6"/>
  <c r="AZ75" i="6"/>
  <c r="BR75" i="6"/>
  <c r="CJ75" i="6"/>
  <c r="BT75" i="6"/>
  <c r="V75" i="6"/>
  <c r="AR75" i="6"/>
  <c r="BP75" i="6"/>
  <c r="BV75" i="6"/>
  <c r="Z75" i="6"/>
  <c r="AV75" i="6"/>
  <c r="BX75" i="6"/>
  <c r="CF75" i="6"/>
  <c r="BJ75" i="6"/>
  <c r="AB75" i="6"/>
  <c r="BZ75" i="6"/>
  <c r="CH75" i="6"/>
  <c r="CN75" i="6"/>
  <c r="BF75" i="6"/>
  <c r="T75" i="6"/>
  <c r="CT75" i="6"/>
  <c r="AP75" i="6" l="1"/>
  <c r="L75" i="6"/>
  <c r="CR75" i="6"/>
  <c r="CL75" i="6"/>
  <c r="AF75" i="6"/>
  <c r="AN75" i="6"/>
  <c r="BH75" i="6"/>
  <c r="BB75" i="6"/>
  <c r="CD75" i="6"/>
  <c r="BL75" i="6"/>
  <c r="CB75" i="6"/>
  <c r="AL75" i="6"/>
  <c r="X75" i="6"/>
  <c r="AJ75" i="6"/>
  <c r="BN75" i="6"/>
  <c r="F75" i="6"/>
  <c r="AT75" i="6"/>
  <c r="BD75" i="6"/>
  <c r="AD75" i="6"/>
  <c r="J75" i="6"/>
  <c r="CP75" i="6"/>
  <c r="P75" i="6"/>
  <c r="AX75" i="6"/>
  <c r="G340" i="1"/>
  <c r="D80" i="6" s="1"/>
  <c r="H80" i="6" s="1"/>
  <c r="C338" i="1"/>
  <c r="CT73" i="6"/>
  <c r="R77" i="6"/>
  <c r="R76" i="6" s="1"/>
  <c r="AB77" i="6"/>
  <c r="AB76" i="6" s="1"/>
  <c r="AX77" i="6"/>
  <c r="AX76" i="6" s="1"/>
  <c r="BR77" i="6"/>
  <c r="BR76" i="6" s="1"/>
  <c r="CN77" i="6"/>
  <c r="CN76" i="6" s="1"/>
  <c r="J77" i="6"/>
  <c r="J76" i="6" s="1"/>
  <c r="V77" i="6"/>
  <c r="V76" i="6" s="1"/>
  <c r="AH77" i="6"/>
  <c r="AH76" i="6" s="1"/>
  <c r="BP77" i="6"/>
  <c r="BP76" i="6" s="1"/>
  <c r="CD77" i="6"/>
  <c r="CD76" i="6" s="1"/>
  <c r="CP77" i="6"/>
  <c r="CP76" i="6" s="1"/>
  <c r="L77" i="6"/>
  <c r="L76" i="6" s="1"/>
  <c r="AT77" i="6"/>
  <c r="AT76" i="6" s="1"/>
  <c r="BF77" i="6"/>
  <c r="BF76" i="6" s="1"/>
  <c r="CF77" i="6"/>
  <c r="CF76" i="6" s="1"/>
  <c r="F77" i="6"/>
  <c r="F76" i="6" s="1"/>
  <c r="AL77" i="6"/>
  <c r="AL76" i="6" s="1"/>
  <c r="BN77" i="6"/>
  <c r="BN76" i="6" s="1"/>
  <c r="X77" i="6"/>
  <c r="X76" i="6" s="1"/>
  <c r="AN77" i="6"/>
  <c r="AN76" i="6" s="1"/>
  <c r="BB77" i="6"/>
  <c r="BB76" i="6" s="1"/>
  <c r="BT77" i="6"/>
  <c r="BT76" i="6" s="1"/>
  <c r="CJ77" i="6"/>
  <c r="CJ76" i="6" s="1"/>
  <c r="Z77" i="6"/>
  <c r="Z76" i="6" s="1"/>
  <c r="BD77" i="6"/>
  <c r="BD76" i="6" s="1"/>
  <c r="BV77" i="6"/>
  <c r="BV76" i="6" s="1"/>
  <c r="P77" i="6"/>
  <c r="P76" i="6" s="1"/>
  <c r="AD77" i="6"/>
  <c r="AD76" i="6" s="1"/>
  <c r="AV77" i="6"/>
  <c r="AV76" i="6" s="1"/>
  <c r="BZ77" i="6"/>
  <c r="BZ76" i="6" s="1"/>
  <c r="CR77" i="6"/>
  <c r="CR76" i="6" s="1"/>
  <c r="CB77" i="6"/>
  <c r="CB76" i="6" s="1"/>
  <c r="BH77" i="6"/>
  <c r="BH76" i="6" s="1"/>
  <c r="CL77" i="6"/>
  <c r="CL76" i="6" s="1"/>
  <c r="BJ77" i="6"/>
  <c r="BJ76" i="6" s="1"/>
  <c r="AF77" i="6"/>
  <c r="AF76" i="6" s="1"/>
  <c r="BL77" i="6"/>
  <c r="BL76" i="6" s="1"/>
  <c r="AJ77" i="6"/>
  <c r="AJ76" i="6" s="1"/>
  <c r="AR77" i="6"/>
  <c r="AR76" i="6" s="1"/>
  <c r="N77" i="6"/>
  <c r="N76" i="6" s="1"/>
  <c r="T77" i="6"/>
  <c r="T76" i="6" s="1"/>
  <c r="AP77" i="6"/>
  <c r="AP76" i="6" s="1"/>
  <c r="AZ77" i="6"/>
  <c r="AZ76" i="6" s="1"/>
  <c r="BX77" i="6"/>
  <c r="BX76" i="6" s="1"/>
  <c r="CH77" i="6"/>
  <c r="CH76" i="6" s="1"/>
  <c r="CT77" i="6"/>
  <c r="D362" i="1"/>
  <c r="G362" i="1" s="1"/>
  <c r="K362" i="1" s="1"/>
  <c r="I360" i="1"/>
  <c r="F383" i="1"/>
  <c r="G371" i="1"/>
  <c r="C352" i="1" l="1"/>
  <c r="G353" i="1"/>
  <c r="F393" i="1"/>
  <c r="G383" i="1"/>
  <c r="D81" i="6"/>
  <c r="H81" i="6" s="1"/>
  <c r="H79" i="6" s="1"/>
  <c r="C363" i="1"/>
  <c r="D373" i="1"/>
  <c r="G373" i="1" s="1"/>
  <c r="K373" i="1" s="1"/>
  <c r="I371" i="1"/>
  <c r="X80" i="6"/>
  <c r="AL80" i="6"/>
  <c r="AR80" i="6"/>
  <c r="BL80" i="6"/>
  <c r="BT80" i="6"/>
  <c r="BZ80" i="6"/>
  <c r="P80" i="6"/>
  <c r="AT80" i="6"/>
  <c r="AZ80" i="6"/>
  <c r="BN80" i="6"/>
  <c r="CB80" i="6"/>
  <c r="T80" i="6"/>
  <c r="AN80" i="6"/>
  <c r="AV80" i="6"/>
  <c r="BD80" i="6"/>
  <c r="BX80" i="6"/>
  <c r="CR80" i="6"/>
  <c r="Z80" i="6"/>
  <c r="CL80" i="6"/>
  <c r="N80" i="6"/>
  <c r="AB80" i="6"/>
  <c r="AJ80" i="6"/>
  <c r="BB80" i="6"/>
  <c r="BJ80" i="6"/>
  <c r="CD80" i="6"/>
  <c r="L80" i="6"/>
  <c r="AF80" i="6"/>
  <c r="BH80" i="6"/>
  <c r="AH80" i="6"/>
  <c r="CN80" i="6"/>
  <c r="R80" i="6"/>
  <c r="CP80" i="6"/>
  <c r="V80" i="6"/>
  <c r="CF80" i="6"/>
  <c r="F80" i="6"/>
  <c r="BP80" i="6"/>
  <c r="AP80" i="6"/>
  <c r="BR80" i="6"/>
  <c r="BV80" i="6"/>
  <c r="AX80" i="6"/>
  <c r="AD80" i="6"/>
  <c r="BF80" i="6"/>
  <c r="CJ80" i="6"/>
  <c r="CH80" i="6"/>
  <c r="J80" i="6"/>
  <c r="CT80" i="6"/>
  <c r="CT76" i="6"/>
  <c r="G364" i="1" l="1"/>
  <c r="D83" i="6" s="1"/>
  <c r="H83" i="6" s="1"/>
  <c r="D385" i="1"/>
  <c r="G385" i="1" s="1"/>
  <c r="K385" i="1" s="1"/>
  <c r="I383" i="1"/>
  <c r="F406" i="1"/>
  <c r="G393" i="1"/>
  <c r="AX81" i="6"/>
  <c r="AX79" i="6" s="1"/>
  <c r="BD81" i="6"/>
  <c r="BD79" i="6" s="1"/>
  <c r="CN81" i="6"/>
  <c r="CN79" i="6" s="1"/>
  <c r="AF81" i="6"/>
  <c r="AF79" i="6" s="1"/>
  <c r="BF81" i="6"/>
  <c r="BF79" i="6" s="1"/>
  <c r="CH81" i="6"/>
  <c r="CH79" i="6" s="1"/>
  <c r="CP81" i="6"/>
  <c r="CP79" i="6" s="1"/>
  <c r="AD81" i="6"/>
  <c r="AD79" i="6" s="1"/>
  <c r="BN81" i="6"/>
  <c r="BN79" i="6" s="1"/>
  <c r="CF81" i="6"/>
  <c r="CF79" i="6" s="1"/>
  <c r="L81" i="6"/>
  <c r="L79" i="6" s="1"/>
  <c r="AZ81" i="6"/>
  <c r="AZ79" i="6" s="1"/>
  <c r="BR81" i="6"/>
  <c r="BR79" i="6" s="1"/>
  <c r="CB81" i="6"/>
  <c r="CB79" i="6" s="1"/>
  <c r="AR81" i="6"/>
  <c r="AR79" i="6" s="1"/>
  <c r="BT81" i="6"/>
  <c r="BT79" i="6" s="1"/>
  <c r="CL81" i="6"/>
  <c r="CL79" i="6" s="1"/>
  <c r="AT81" i="6"/>
  <c r="AT79" i="6" s="1"/>
  <c r="BV81" i="6"/>
  <c r="BV79" i="6" s="1"/>
  <c r="CJ81" i="6"/>
  <c r="CJ79" i="6" s="1"/>
  <c r="P81" i="6"/>
  <c r="P79" i="6" s="1"/>
  <c r="BH81" i="6"/>
  <c r="BH79" i="6" s="1"/>
  <c r="BX81" i="6"/>
  <c r="BX79" i="6" s="1"/>
  <c r="AH81" i="6"/>
  <c r="AH79" i="6" s="1"/>
  <c r="AV81" i="6"/>
  <c r="AV79" i="6" s="1"/>
  <c r="BJ81" i="6"/>
  <c r="BJ79" i="6" s="1"/>
  <c r="X81" i="6"/>
  <c r="X79" i="6" s="1"/>
  <c r="AN81" i="6"/>
  <c r="AN79" i="6" s="1"/>
  <c r="BB81" i="6"/>
  <c r="BB79" i="6" s="1"/>
  <c r="BP81" i="6"/>
  <c r="BP79" i="6" s="1"/>
  <c r="AJ81" i="6"/>
  <c r="AJ79" i="6" s="1"/>
  <c r="BL81" i="6"/>
  <c r="BL79" i="6" s="1"/>
  <c r="CR81" i="6"/>
  <c r="CR79" i="6" s="1"/>
  <c r="AL81" i="6"/>
  <c r="AL79" i="6" s="1"/>
  <c r="AP81" i="6"/>
  <c r="AP79" i="6" s="1"/>
  <c r="BZ81" i="6"/>
  <c r="BZ79" i="6" s="1"/>
  <c r="T81" i="6"/>
  <c r="T79" i="6" s="1"/>
  <c r="CD81" i="6"/>
  <c r="CD79" i="6" s="1"/>
  <c r="F81" i="6"/>
  <c r="F79" i="6" s="1"/>
  <c r="AB81" i="6"/>
  <c r="AB79" i="6" s="1"/>
  <c r="Z81" i="6"/>
  <c r="Z79" i="6" s="1"/>
  <c r="V81" i="6"/>
  <c r="V79" i="6" s="1"/>
  <c r="R81" i="6"/>
  <c r="R79" i="6" s="1"/>
  <c r="CT81" i="6"/>
  <c r="N81" i="6"/>
  <c r="N79" i="6" s="1"/>
  <c r="J81" i="6"/>
  <c r="J79" i="6" s="1"/>
  <c r="CU72" i="6"/>
  <c r="CV72" i="6" s="1"/>
  <c r="C374" i="1" l="1"/>
  <c r="G375" i="1"/>
  <c r="D84" i="6" s="1"/>
  <c r="H84" i="6" s="1"/>
  <c r="V83" i="6"/>
  <c r="BJ83" i="6"/>
  <c r="BN83" i="6"/>
  <c r="AB83" i="6"/>
  <c r="BT83" i="6"/>
  <c r="BX83" i="6"/>
  <c r="CF83" i="6"/>
  <c r="CJ83" i="6"/>
  <c r="CR83" i="6"/>
  <c r="J83" i="6"/>
  <c r="AH83" i="6"/>
  <c r="CD83" i="6"/>
  <c r="N83" i="6"/>
  <c r="AD83" i="6"/>
  <c r="AR83" i="6"/>
  <c r="BD83" i="6"/>
  <c r="BV83" i="6"/>
  <c r="CB83" i="6"/>
  <c r="CL83" i="6"/>
  <c r="X83" i="6"/>
  <c r="AL83" i="6"/>
  <c r="Z83" i="6"/>
  <c r="BP83" i="6"/>
  <c r="CH83" i="6"/>
  <c r="CP83" i="6"/>
  <c r="P83" i="6"/>
  <c r="AN83" i="6"/>
  <c r="AX83" i="6"/>
  <c r="BH83" i="6"/>
  <c r="BR83" i="6"/>
  <c r="BZ83" i="6"/>
  <c r="R83" i="6"/>
  <c r="AT83" i="6"/>
  <c r="CN83" i="6"/>
  <c r="F83" i="6"/>
  <c r="T83" i="6"/>
  <c r="AP83" i="6"/>
  <c r="BL83" i="6"/>
  <c r="AV83" i="6"/>
  <c r="AF83" i="6"/>
  <c r="AZ83" i="6"/>
  <c r="BB83" i="6"/>
  <c r="BF83" i="6"/>
  <c r="L83" i="6"/>
  <c r="AJ83" i="6"/>
  <c r="CT83" i="6"/>
  <c r="CT79" i="6"/>
  <c r="D395" i="1"/>
  <c r="G395" i="1" s="1"/>
  <c r="K395" i="1" s="1"/>
  <c r="I393" i="1"/>
  <c r="F421" i="1"/>
  <c r="F439" i="1" s="1"/>
  <c r="G406" i="1"/>
  <c r="C386" i="1" l="1"/>
  <c r="G387" i="1"/>
  <c r="G421" i="1"/>
  <c r="Z84" i="6"/>
  <c r="AL84" i="6"/>
  <c r="AV84" i="6"/>
  <c r="AZ84" i="6"/>
  <c r="J84" i="6"/>
  <c r="AH84" i="6"/>
  <c r="AR84" i="6"/>
  <c r="BF84" i="6"/>
  <c r="CB84" i="6"/>
  <c r="CN84" i="6"/>
  <c r="F84" i="6"/>
  <c r="AN84" i="6"/>
  <c r="V84" i="6"/>
  <c r="AX84" i="6"/>
  <c r="BJ84" i="6"/>
  <c r="BP84" i="6"/>
  <c r="N84" i="6"/>
  <c r="BD84" i="6"/>
  <c r="BV84" i="6"/>
  <c r="CL84" i="6"/>
  <c r="CR84" i="6"/>
  <c r="CH84" i="6"/>
  <c r="CP84" i="6"/>
  <c r="BH84" i="6"/>
  <c r="BR84" i="6"/>
  <c r="BZ84" i="6"/>
  <c r="CJ84" i="6"/>
  <c r="BB84" i="6"/>
  <c r="BL84" i="6"/>
  <c r="CD84" i="6"/>
  <c r="T84" i="6"/>
  <c r="AP84" i="6"/>
  <c r="X84" i="6"/>
  <c r="AT84" i="6"/>
  <c r="BN84" i="6"/>
  <c r="CF84" i="6"/>
  <c r="BT84" i="6"/>
  <c r="AF84" i="6"/>
  <c r="L84" i="6"/>
  <c r="AJ84" i="6"/>
  <c r="BX84" i="6"/>
  <c r="P84" i="6"/>
  <c r="R84" i="6"/>
  <c r="CT84" i="6"/>
  <c r="AB84" i="6"/>
  <c r="AD84" i="6"/>
  <c r="D408" i="1"/>
  <c r="G408" i="1" s="1"/>
  <c r="K408" i="1" s="1"/>
  <c r="I406" i="1"/>
  <c r="D85" i="6"/>
  <c r="H85" i="6" s="1"/>
  <c r="C396" i="1"/>
  <c r="CV79" i="6"/>
  <c r="G397" i="1" l="1"/>
  <c r="D86" i="6" s="1"/>
  <c r="H86" i="6" s="1"/>
  <c r="H82" i="6" s="1"/>
  <c r="D423" i="1"/>
  <c r="G423" i="1" s="1"/>
  <c r="K423" i="1" s="1"/>
  <c r="I421" i="1"/>
  <c r="BR85" i="6"/>
  <c r="BV85" i="6"/>
  <c r="CD85" i="6"/>
  <c r="CH85" i="6"/>
  <c r="CP85" i="6"/>
  <c r="BJ85" i="6"/>
  <c r="AZ85" i="6"/>
  <c r="BL85" i="6"/>
  <c r="BX85" i="6"/>
  <c r="CF85" i="6"/>
  <c r="AX85" i="6"/>
  <c r="CB85" i="6"/>
  <c r="AL85" i="6"/>
  <c r="AV85" i="6"/>
  <c r="BF85" i="6"/>
  <c r="CR85" i="6"/>
  <c r="X85" i="6"/>
  <c r="CJ85" i="6"/>
  <c r="BT85" i="6"/>
  <c r="CN85" i="6"/>
  <c r="AJ85" i="6"/>
  <c r="CT85" i="6"/>
  <c r="R85" i="6"/>
  <c r="AB85" i="6"/>
  <c r="N85" i="6"/>
  <c r="AD85" i="6"/>
  <c r="AN85" i="6"/>
  <c r="T85" i="6"/>
  <c r="AP85" i="6"/>
  <c r="CL85" i="6"/>
  <c r="AF85" i="6"/>
  <c r="BB85" i="6"/>
  <c r="J85" i="6"/>
  <c r="Z85" i="6"/>
  <c r="F85" i="6"/>
  <c r="BZ85" i="6"/>
  <c r="AR85" i="6"/>
  <c r="BN85" i="6"/>
  <c r="V85" i="6"/>
  <c r="BH85" i="6"/>
  <c r="BD85" i="6"/>
  <c r="AH85" i="6"/>
  <c r="L85" i="6"/>
  <c r="BP85" i="6"/>
  <c r="AT85" i="6"/>
  <c r="P85" i="6"/>
  <c r="C409" i="1" l="1"/>
  <c r="G410" i="1"/>
  <c r="J86" i="6"/>
  <c r="J82" i="6" s="1"/>
  <c r="N86" i="6"/>
  <c r="N82" i="6" s="1"/>
  <c r="AF86" i="6"/>
  <c r="AF82" i="6" s="1"/>
  <c r="AP86" i="6"/>
  <c r="AP82" i="6" s="1"/>
  <c r="BD86" i="6"/>
  <c r="BD82" i="6" s="1"/>
  <c r="BZ86" i="6"/>
  <c r="BZ82" i="6" s="1"/>
  <c r="CL86" i="6"/>
  <c r="CL82" i="6" s="1"/>
  <c r="P86" i="6"/>
  <c r="P82" i="6" s="1"/>
  <c r="V86" i="6"/>
  <c r="V82" i="6" s="1"/>
  <c r="AL86" i="6"/>
  <c r="AL82" i="6" s="1"/>
  <c r="AV86" i="6"/>
  <c r="AV82" i="6" s="1"/>
  <c r="AZ86" i="6"/>
  <c r="AZ82" i="6" s="1"/>
  <c r="BN86" i="6"/>
  <c r="BN82" i="6" s="1"/>
  <c r="R86" i="6"/>
  <c r="R82" i="6" s="1"/>
  <c r="X86" i="6"/>
  <c r="X82" i="6" s="1"/>
  <c r="AT86" i="6"/>
  <c r="AT82" i="6" s="1"/>
  <c r="BF86" i="6"/>
  <c r="BF82" i="6" s="1"/>
  <c r="BR86" i="6"/>
  <c r="BR82" i="6" s="1"/>
  <c r="CH86" i="6"/>
  <c r="CH82" i="6" s="1"/>
  <c r="CN86" i="6"/>
  <c r="CN82" i="6" s="1"/>
  <c r="AJ86" i="6"/>
  <c r="AJ82" i="6" s="1"/>
  <c r="CP86" i="6"/>
  <c r="CP82" i="6" s="1"/>
  <c r="AD86" i="6"/>
  <c r="AD82" i="6" s="1"/>
  <c r="AR86" i="6"/>
  <c r="AR82" i="6" s="1"/>
  <c r="BJ86" i="6"/>
  <c r="BJ82" i="6" s="1"/>
  <c r="BP86" i="6"/>
  <c r="BP82" i="6" s="1"/>
  <c r="CF86" i="6"/>
  <c r="CF82" i="6" s="1"/>
  <c r="F86" i="6"/>
  <c r="F82" i="6" s="1"/>
  <c r="L86" i="6"/>
  <c r="L82" i="6" s="1"/>
  <c r="BX86" i="6"/>
  <c r="BX82" i="6" s="1"/>
  <c r="Z86" i="6"/>
  <c r="Z82" i="6" s="1"/>
  <c r="AB86" i="6"/>
  <c r="AB82" i="6" s="1"/>
  <c r="AN86" i="6"/>
  <c r="AN82" i="6" s="1"/>
  <c r="AX86" i="6"/>
  <c r="AX82" i="6" s="1"/>
  <c r="T86" i="6"/>
  <c r="T82" i="6" s="1"/>
  <c r="AH86" i="6"/>
  <c r="AH82" i="6" s="1"/>
  <c r="BT86" i="6"/>
  <c r="BT82" i="6" s="1"/>
  <c r="BH86" i="6"/>
  <c r="BH82" i="6" s="1"/>
  <c r="CB86" i="6"/>
  <c r="CB82" i="6" s="1"/>
  <c r="CR86" i="6"/>
  <c r="CR82" i="6" s="1"/>
  <c r="BL86" i="6"/>
  <c r="BL82" i="6" s="1"/>
  <c r="CD86" i="6"/>
  <c r="CD82" i="6" s="1"/>
  <c r="CJ86" i="6"/>
  <c r="CJ82" i="6" s="1"/>
  <c r="BV86" i="6"/>
  <c r="BV82" i="6" s="1"/>
  <c r="BB86" i="6"/>
  <c r="BB82" i="6" s="1"/>
  <c r="CT86" i="6"/>
  <c r="D88" i="6"/>
  <c r="C424" i="1"/>
  <c r="H88" i="6" l="1"/>
  <c r="H87" i="6" s="1"/>
  <c r="CT88" i="6"/>
  <c r="K339" i="1"/>
  <c r="I339" i="1"/>
  <c r="F456" i="1"/>
  <c r="G439" i="1"/>
  <c r="X88" i="6"/>
  <c r="AZ88" i="6"/>
  <c r="AF88" i="6"/>
  <c r="BV88" i="6"/>
  <c r="BZ88" i="6"/>
  <c r="AP88" i="6"/>
  <c r="Z88" i="6"/>
  <c r="BD88" i="6"/>
  <c r="BB88" i="6"/>
  <c r="CB88" i="6"/>
  <c r="CH88" i="6"/>
  <c r="F88" i="6"/>
  <c r="AD88" i="6"/>
  <c r="BH88" i="6"/>
  <c r="CF88" i="6"/>
  <c r="CN88" i="6"/>
  <c r="AH88" i="6"/>
  <c r="BL88" i="6"/>
  <c r="N88" i="6"/>
  <c r="CJ88" i="6"/>
  <c r="CR88" i="6"/>
  <c r="AL88" i="6"/>
  <c r="BP88" i="6"/>
  <c r="AB88" i="6"/>
  <c r="AT88" i="6"/>
  <c r="L88" i="6"/>
  <c r="AN88" i="6"/>
  <c r="BT88" i="6"/>
  <c r="BJ88" i="6"/>
  <c r="BF88" i="6"/>
  <c r="BN88" i="6"/>
  <c r="CL88" i="6"/>
  <c r="P88" i="6"/>
  <c r="AR88" i="6"/>
  <c r="BX88" i="6"/>
  <c r="V88" i="6"/>
  <c r="J88" i="6"/>
  <c r="BR88" i="6"/>
  <c r="T88" i="6"/>
  <c r="AV88" i="6"/>
  <c r="R88" i="6"/>
  <c r="AJ88" i="6"/>
  <c r="AX88" i="6"/>
  <c r="CD88" i="6"/>
  <c r="CP88" i="6"/>
  <c r="CT82" i="6"/>
  <c r="I439" i="1" l="1"/>
  <c r="D440" i="1"/>
  <c r="G440" i="1" s="1"/>
  <c r="K440" i="1" s="1"/>
  <c r="F472" i="1"/>
  <c r="G472" i="1" s="1"/>
  <c r="G456" i="1"/>
  <c r="L339" i="1"/>
  <c r="L338" i="1"/>
  <c r="N339" i="1"/>
  <c r="G426" i="1" l="1"/>
  <c r="D91" i="6" s="1"/>
  <c r="AZ87" i="6"/>
  <c r="AT87" i="6"/>
  <c r="I456" i="1"/>
  <c r="D457" i="1"/>
  <c r="G457" i="1" s="1"/>
  <c r="K457" i="1" s="1"/>
  <c r="D473" i="1"/>
  <c r="G473" i="1" s="1"/>
  <c r="K473" i="1" s="1"/>
  <c r="I472" i="1"/>
  <c r="H91" i="6" l="1"/>
  <c r="CT91" i="6"/>
  <c r="I425" i="1"/>
  <c r="L425" i="1" s="1"/>
  <c r="K425" i="1"/>
  <c r="N425" i="1" s="1"/>
  <c r="C441" i="1"/>
  <c r="G459" i="1"/>
  <c r="D93" i="6" s="1"/>
  <c r="P87" i="6"/>
  <c r="BX87" i="6"/>
  <c r="R87" i="6"/>
  <c r="X87" i="6"/>
  <c r="AL87" i="6"/>
  <c r="BL87" i="6"/>
  <c r="CN87" i="6"/>
  <c r="AX87" i="6"/>
  <c r="CH87" i="6"/>
  <c r="AN87" i="6"/>
  <c r="Z87" i="6"/>
  <c r="BJ87" i="6"/>
  <c r="CF87" i="6"/>
  <c r="BB91" i="6"/>
  <c r="AD91" i="6"/>
  <c r="BZ91" i="6"/>
  <c r="AP91" i="6"/>
  <c r="AV91" i="6"/>
  <c r="BH91" i="6"/>
  <c r="R91" i="6"/>
  <c r="CF91" i="6"/>
  <c r="BT91" i="6"/>
  <c r="L91" i="6"/>
  <c r="X91" i="6"/>
  <c r="CL91" i="6"/>
  <c r="CR91" i="6"/>
  <c r="AJ91" i="6"/>
  <c r="BN91" i="6"/>
  <c r="AN91" i="6"/>
  <c r="CJ91" i="6"/>
  <c r="T91" i="6"/>
  <c r="BP91" i="6"/>
  <c r="AT91" i="6"/>
  <c r="CP91" i="6"/>
  <c r="Z91" i="6"/>
  <c r="BV91" i="6"/>
  <c r="AZ91" i="6"/>
  <c r="F91" i="6"/>
  <c r="AF91" i="6"/>
  <c r="CB91" i="6"/>
  <c r="J91" i="6"/>
  <c r="BF91" i="6"/>
  <c r="AL91" i="6"/>
  <c r="CH91" i="6"/>
  <c r="P91" i="6"/>
  <c r="BL91" i="6"/>
  <c r="AR91" i="6"/>
  <c r="CN91" i="6"/>
  <c r="V91" i="6"/>
  <c r="BR91" i="6"/>
  <c r="AX91" i="6"/>
  <c r="AB91" i="6"/>
  <c r="BX91" i="6"/>
  <c r="BD91" i="6"/>
  <c r="AH91" i="6"/>
  <c r="CD91" i="6"/>
  <c r="N91" i="6"/>
  <c r="BJ91" i="6"/>
  <c r="CJ87" i="6"/>
  <c r="V87" i="6"/>
  <c r="AH87" i="6"/>
  <c r="N87" i="6"/>
  <c r="BT87" i="6"/>
  <c r="BV87" i="6"/>
  <c r="AP87" i="6"/>
  <c r="BP87" i="6"/>
  <c r="CR87" i="6"/>
  <c r="CT87" i="6"/>
  <c r="BR87" i="6"/>
  <c r="CD87" i="6"/>
  <c r="BB87" i="6"/>
  <c r="AJ87" i="6"/>
  <c r="CB87" i="6"/>
  <c r="J87" i="6"/>
  <c r="BN87" i="6"/>
  <c r="BD87" i="6"/>
  <c r="AD87" i="6"/>
  <c r="T87" i="6"/>
  <c r="AV87" i="6"/>
  <c r="CP87" i="6"/>
  <c r="BF87" i="6"/>
  <c r="BH87" i="6"/>
  <c r="BZ87" i="6"/>
  <c r="L87" i="6"/>
  <c r="F87" i="6"/>
  <c r="AF87" i="6"/>
  <c r="G442" i="1"/>
  <c r="AB87" i="6"/>
  <c r="CL87" i="6"/>
  <c r="AR87" i="6"/>
  <c r="H93" i="6" l="1"/>
  <c r="CT93" i="6"/>
  <c r="K475" i="1"/>
  <c r="K476" i="1" s="1"/>
  <c r="I475" i="1"/>
  <c r="C474" i="1"/>
  <c r="CU78" i="6"/>
  <c r="CV78" i="6" s="1"/>
  <c r="D92" i="6"/>
  <c r="C458" i="1"/>
  <c r="F93" i="6"/>
  <c r="T93" i="6"/>
  <c r="AH93" i="6"/>
  <c r="AN93" i="6"/>
  <c r="BD93" i="6"/>
  <c r="BL93" i="6"/>
  <c r="CL93" i="6"/>
  <c r="BT93" i="6"/>
  <c r="X93" i="6"/>
  <c r="AR93" i="6"/>
  <c r="BN93" i="6"/>
  <c r="BH93" i="6"/>
  <c r="CP93" i="6"/>
  <c r="AD93" i="6"/>
  <c r="BB93" i="6"/>
  <c r="R93" i="6"/>
  <c r="AP93" i="6"/>
  <c r="N93" i="6"/>
  <c r="AV93" i="6"/>
  <c r="BV93" i="6"/>
  <c r="BX93" i="6"/>
  <c r="Z93" i="6"/>
  <c r="V93" i="6"/>
  <c r="BP93" i="6"/>
  <c r="BZ93" i="6"/>
  <c r="CF93" i="6"/>
  <c r="AJ93" i="6"/>
  <c r="AB93" i="6"/>
  <c r="AX93" i="6"/>
  <c r="CH93" i="6"/>
  <c r="CR93" i="6"/>
  <c r="L93" i="6"/>
  <c r="J93" i="6"/>
  <c r="AL93" i="6"/>
  <c r="AZ93" i="6"/>
  <c r="BF93" i="6"/>
  <c r="CD93" i="6"/>
  <c r="CB93" i="6"/>
  <c r="P93" i="6"/>
  <c r="AF93" i="6"/>
  <c r="AT93" i="6"/>
  <c r="BR93" i="6"/>
  <c r="BJ93" i="6"/>
  <c r="CJ93" i="6"/>
  <c r="CN93" i="6"/>
  <c r="H92" i="6" l="1"/>
  <c r="H90" i="6" s="1"/>
  <c r="CT92" i="6"/>
  <c r="CT90" i="6" s="1"/>
  <c r="CU89" i="6" s="1"/>
  <c r="N475" i="1"/>
  <c r="L474" i="1"/>
  <c r="L475" i="1"/>
  <c r="I476" i="1"/>
  <c r="AX92" i="6"/>
  <c r="AX90" i="6" s="1"/>
  <c r="AT92" i="6"/>
  <c r="AT90" i="6" s="1"/>
  <c r="CP92" i="6"/>
  <c r="CP90" i="6" s="1"/>
  <c r="E5" i="13"/>
  <c r="CL92" i="6"/>
  <c r="CL90" i="6" s="1"/>
  <c r="CR92" i="6"/>
  <c r="CR90" i="6" s="1"/>
  <c r="BD92" i="6"/>
  <c r="BD90" i="6" s="1"/>
  <c r="AZ92" i="6"/>
  <c r="AZ90" i="6" s="1"/>
  <c r="N92" i="6"/>
  <c r="N90" i="6" s="1"/>
  <c r="BJ92" i="6"/>
  <c r="BJ90" i="6" s="1"/>
  <c r="J92" i="6"/>
  <c r="J90" i="6" s="1"/>
  <c r="BF92" i="6"/>
  <c r="BF90" i="6" s="1"/>
  <c r="T92" i="6"/>
  <c r="T90" i="6" s="1"/>
  <c r="BP92" i="6"/>
  <c r="BP90" i="6" s="1"/>
  <c r="P92" i="6"/>
  <c r="P90" i="6" s="1"/>
  <c r="BL92" i="6"/>
  <c r="BL90" i="6" s="1"/>
  <c r="L92" i="6"/>
  <c r="L90" i="6" s="1"/>
  <c r="Z92" i="6"/>
  <c r="Z90" i="6" s="1"/>
  <c r="BV92" i="6"/>
  <c r="BV90" i="6" s="1"/>
  <c r="V92" i="6"/>
  <c r="V90" i="6" s="1"/>
  <c r="BR92" i="6"/>
  <c r="BR90" i="6" s="1"/>
  <c r="AD92" i="6"/>
  <c r="AD90" i="6" s="1"/>
  <c r="R92" i="6"/>
  <c r="R90" i="6" s="1"/>
  <c r="X92" i="6"/>
  <c r="X90" i="6" s="1"/>
  <c r="AF92" i="6"/>
  <c r="AF90" i="6" s="1"/>
  <c r="CB92" i="6"/>
  <c r="CB90" i="6" s="1"/>
  <c r="AB92" i="6"/>
  <c r="AB90" i="6" s="1"/>
  <c r="BX92" i="6"/>
  <c r="BX90" i="6" s="1"/>
  <c r="AV92" i="6"/>
  <c r="AV90" i="6" s="1"/>
  <c r="AJ92" i="6"/>
  <c r="AJ90" i="6" s="1"/>
  <c r="AP92" i="6"/>
  <c r="AP90" i="6" s="1"/>
  <c r="AL92" i="6"/>
  <c r="AL90" i="6" s="1"/>
  <c r="CH92" i="6"/>
  <c r="CH90" i="6" s="1"/>
  <c r="AH92" i="6"/>
  <c r="AH90" i="6" s="1"/>
  <c r="CD92" i="6"/>
  <c r="CD90" i="6" s="1"/>
  <c r="BN92" i="6"/>
  <c r="BN90" i="6" s="1"/>
  <c r="BB92" i="6"/>
  <c r="BB90" i="6" s="1"/>
  <c r="BH92" i="6"/>
  <c r="BH90" i="6" s="1"/>
  <c r="AR92" i="6"/>
  <c r="AR90" i="6" s="1"/>
  <c r="CN92" i="6"/>
  <c r="CN90" i="6" s="1"/>
  <c r="F92" i="6"/>
  <c r="F90" i="6" s="1"/>
  <c r="E4" i="13" s="1"/>
  <c r="AN92" i="6"/>
  <c r="AN90" i="6" s="1"/>
  <c r="CJ92" i="6"/>
  <c r="CJ90" i="6" s="1"/>
  <c r="CF92" i="6"/>
  <c r="CF90" i="6" s="1"/>
  <c r="BT92" i="6"/>
  <c r="BT90" i="6" s="1"/>
  <c r="BZ92" i="6"/>
  <c r="BZ90" i="6" s="1"/>
  <c r="H94" i="6" l="1"/>
  <c r="AN94" i="6"/>
  <c r="BT94" i="6"/>
  <c r="BH94" i="6"/>
  <c r="R94" i="6"/>
  <c r="BV94" i="6"/>
  <c r="BP94" i="6"/>
  <c r="AB94" i="6"/>
  <c r="L94" i="6"/>
  <c r="AF94" i="6"/>
  <c r="F94" i="6"/>
  <c r="BD94" i="6"/>
  <c r="X94" i="6"/>
  <c r="CP94" i="6"/>
  <c r="AP94" i="6"/>
  <c r="BX94" i="6"/>
  <c r="BZ94" i="6"/>
  <c r="AX94" i="6"/>
  <c r="J94" i="6"/>
  <c r="E6" i="13" s="1"/>
  <c r="CD94" i="6"/>
  <c r="E42" i="13" s="1"/>
  <c r="AT94" i="6"/>
  <c r="CN94" i="6"/>
  <c r="CB94" i="6"/>
  <c r="E10" i="13"/>
  <c r="E11" i="13" s="1"/>
  <c r="E12" i="13" s="1"/>
  <c r="E13" i="13" s="1"/>
  <c r="E14" i="13" s="1"/>
  <c r="E15" i="13" s="1"/>
  <c r="E16" i="13" s="1"/>
  <c r="E17" i="13" s="1"/>
  <c r="E18" i="13" s="1"/>
  <c r="E19" i="13" s="1"/>
  <c r="E20" i="13" s="1"/>
  <c r="E21" i="13" s="1"/>
  <c r="E22" i="13" s="1"/>
  <c r="E23" i="13" s="1"/>
  <c r="E24" i="13" s="1"/>
  <c r="E25" i="13" s="1"/>
  <c r="E26" i="13" s="1"/>
  <c r="E27" i="13" s="1"/>
  <c r="E28" i="13" s="1"/>
  <c r="E29" i="13" s="1"/>
  <c r="E30" i="13" s="1"/>
  <c r="E31" i="13" s="1"/>
  <c r="E32" i="13" s="1"/>
  <c r="E33" i="13" s="1"/>
  <c r="E34" i="13" s="1"/>
  <c r="E35" i="13" s="1"/>
  <c r="E36" i="13" s="1"/>
  <c r="E37" i="13" s="1"/>
  <c r="E38" i="13" s="1"/>
  <c r="E39" i="13" s="1"/>
  <c r="E40" i="13" s="1"/>
  <c r="E41" i="13" s="1"/>
  <c r="E7" i="13"/>
  <c r="T94" i="6"/>
  <c r="BL94" i="6"/>
  <c r="AR94" i="6"/>
  <c r="AD94" i="6"/>
  <c r="N94" i="6"/>
  <c r="E8" i="13" s="1"/>
  <c r="Z94" i="6"/>
  <c r="CF94" i="6"/>
  <c r="E43" i="13" s="1"/>
  <c r="E44" i="13" s="1"/>
  <c r="E45" i="13" s="1"/>
  <c r="E46" i="13" s="1"/>
  <c r="E47" i="13" s="1"/>
  <c r="E48" i="13" s="1"/>
  <c r="E49" i="13" s="1"/>
  <c r="CH94" i="6"/>
  <c r="BF94" i="6"/>
  <c r="CJ94" i="6"/>
  <c r="AH94" i="6"/>
  <c r="CL94" i="6"/>
  <c r="BN94" i="6"/>
  <c r="BB94" i="6"/>
  <c r="AV94" i="6"/>
  <c r="V94" i="6"/>
  <c r="AJ94" i="6"/>
  <c r="CR94" i="6"/>
  <c r="AZ94" i="6"/>
  <c r="P94" i="6"/>
  <c r="E9" i="13" s="1"/>
  <c r="BJ94" i="6"/>
  <c r="AL94" i="6"/>
  <c r="BR94" i="6"/>
  <c r="CV89" i="6" l="1"/>
  <c r="CV94" i="6" s="1"/>
  <c r="CU94" i="6" s="1"/>
  <c r="K46" i="12" s="1"/>
  <c r="K32" i="12" l="1"/>
  <c r="K36" i="12" l="1"/>
  <c r="K29" i="12"/>
  <c r="K34" i="12"/>
  <c r="K33" i="12"/>
  <c r="K39" i="12"/>
  <c r="K38" i="12"/>
  <c r="K31" i="12"/>
  <c r="K37" i="12"/>
  <c r="K30" i="12"/>
  <c r="K40" i="12" l="1"/>
  <c r="K42" i="12" l="1"/>
  <c r="K41" i="12"/>
  <c r="I18" i="10" l="1"/>
  <c r="J53" i="10"/>
  <c r="I31" i="10"/>
  <c r="J60" i="10"/>
  <c r="I29" i="10"/>
  <c r="I32" i="10"/>
  <c r="I22" i="10"/>
  <c r="I27" i="10"/>
  <c r="I19" i="10"/>
  <c r="I20" i="10"/>
  <c r="I24" i="10"/>
  <c r="I23" i="10"/>
  <c r="I28" i="10"/>
  <c r="I21" i="10"/>
  <c r="I25" i="10"/>
  <c r="I26" i="10"/>
  <c r="J42" i="10"/>
  <c r="D42" i="10" s="1"/>
  <c r="J45" i="10"/>
  <c r="D45" i="10" s="1"/>
  <c r="J55" i="10"/>
  <c r="D55" i="10" s="1"/>
  <c r="J49" i="10"/>
  <c r="D49" i="10" s="1"/>
  <c r="J47" i="10"/>
  <c r="D47" i="10" s="1"/>
  <c r="J38" i="10"/>
  <c r="D38" i="10" s="1"/>
  <c r="J48" i="10"/>
  <c r="D48" i="10" s="1"/>
  <c r="J52" i="10"/>
  <c r="D52" i="10" s="1"/>
  <c r="J41" i="10"/>
  <c r="D41" i="10" s="1"/>
  <c r="J44" i="10"/>
  <c r="D44" i="10" s="1"/>
  <c r="J46" i="10"/>
  <c r="D46" i="10" s="1"/>
  <c r="J58" i="10"/>
  <c r="D58" i="10" s="1"/>
  <c r="J37" i="10"/>
  <c r="D37" i="10" s="1"/>
  <c r="J51" i="10"/>
  <c r="D51" i="10" s="1"/>
  <c r="J54" i="10"/>
  <c r="D54" i="10" s="1"/>
  <c r="J43" i="10"/>
  <c r="D43" i="10" s="1"/>
  <c r="J50" i="10"/>
  <c r="D50" i="10" s="1"/>
  <c r="J40" i="10"/>
  <c r="D40" i="10" s="1"/>
  <c r="J59" i="10"/>
  <c r="D59" i="10" s="1"/>
  <c r="H39" i="10"/>
  <c r="I39" i="10" s="1"/>
  <c r="J39" i="10" s="1"/>
  <c r="D39" i="10" s="1"/>
  <c r="J36" i="10"/>
  <c r="D36" i="10" s="1"/>
  <c r="D57" i="10" l="1"/>
  <c r="D34" i="10" s="1"/>
  <c r="D62" i="10" s="1"/>
  <c r="H19" i="11" l="1"/>
  <c r="H20" i="11" s="1"/>
  <c r="H26" i="11" s="1"/>
  <c r="H27" i="11" l="1"/>
  <c r="H28" i="11" s="1"/>
  <c r="H31" i="11" l="1"/>
  <c r="H32" i="11" s="1"/>
  <c r="K26" i="12" l="1"/>
  <c r="K25" i="12"/>
  <c r="K27" i="12" l="1"/>
  <c r="L27" i="12" s="1"/>
  <c r="K43" i="12"/>
  <c r="H43" i="12" s="1"/>
  <c r="CU96" i="6"/>
  <c r="K44" i="12"/>
  <c r="H45" i="12" l="1"/>
  <c r="CT95" i="6"/>
  <c r="CU95" i="6" s="1"/>
  <c r="CU97" i="6" s="1"/>
  <c r="H35" i="11" s="1"/>
  <c r="K45" i="12"/>
  <c r="K47" i="12" s="1"/>
  <c r="CU99" i="6" l="1"/>
  <c r="B95" i="1"/>
  <c r="B92" i="1"/>
  <c r="B25" i="1"/>
  <c r="B105" i="1"/>
  <c r="B94" i="1"/>
  <c r="B107" i="1"/>
  <c r="B93" i="1"/>
  <c r="F27" i="1"/>
  <c r="B26" i="1"/>
  <c r="B106" i="1"/>
  <c r="B24" i="1"/>
  <c r="B104" i="1"/>
</calcChain>
</file>

<file path=xl/comments1.xml><?xml version="1.0" encoding="utf-8"?>
<comments xmlns="http://schemas.openxmlformats.org/spreadsheetml/2006/main">
  <authors>
    <author>aRendon</author>
  </authors>
  <commentList>
    <comment ref="D7" authorId="0" shapeId="0">
      <text>
        <r>
          <rPr>
            <b/>
            <sz val="9"/>
            <color indexed="81"/>
            <rFont val="Tahoma"/>
            <family val="2"/>
          </rPr>
          <t>aRendon:</t>
        </r>
        <r>
          <rPr>
            <sz val="9"/>
            <color indexed="81"/>
            <rFont val="Tahoma"/>
            <family val="2"/>
          </rPr>
          <t xml:space="preserve">
Incluye gastos por comisiones
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aRendon:</t>
        </r>
        <r>
          <rPr>
            <sz val="9"/>
            <color indexed="81"/>
            <rFont val="Tahoma"/>
            <family val="2"/>
          </rPr>
          <t xml:space="preserve">
Incluye gastos por comisiones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I17" authorId="0" shape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Costo en el tiempo total del proyecto
</t>
        </r>
      </text>
    </comment>
    <comment ref="I34" authorId="0" shape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Costo en el tiempo total del proyecto
</t>
        </r>
      </text>
    </comment>
    <comment ref="H38" authorId="0" shapeId="0">
      <text>
        <r>
          <rPr>
            <b/>
            <sz val="9"/>
            <color indexed="81"/>
            <rFont val="Tahoma"/>
            <family val="2"/>
          </rPr>
          <t>VIVA:</t>
        </r>
        <r>
          <rPr>
            <sz val="9"/>
            <color indexed="81"/>
            <rFont val="Tahoma"/>
            <family val="2"/>
          </rPr>
          <t xml:space="preserve">
NO MODIFICAR ESTOS VALORES</t>
        </r>
      </text>
    </comment>
    <comment ref="H39" authorId="0" shapeId="0">
      <text>
        <r>
          <rPr>
            <b/>
            <sz val="9"/>
            <color indexed="81"/>
            <rFont val="Tahoma"/>
            <family val="2"/>
          </rPr>
          <t xml:space="preserve">VIVA:
</t>
        </r>
        <r>
          <rPr>
            <sz val="9"/>
            <color indexed="81"/>
            <rFont val="Tahoma"/>
            <family val="2"/>
          </rPr>
          <t xml:space="preserve">No modificar estos valores
</t>
        </r>
      </text>
    </comment>
    <comment ref="H45" authorId="0" shapeId="0">
      <text>
        <r>
          <rPr>
            <b/>
            <sz val="9"/>
            <color indexed="81"/>
            <rFont val="Tahoma"/>
            <family val="2"/>
          </rPr>
          <t>VIVA:</t>
        </r>
        <r>
          <rPr>
            <sz val="9"/>
            <color indexed="81"/>
            <rFont val="Tahoma"/>
            <family val="2"/>
          </rPr>
          <t xml:space="preserve">
No modificar estos valores
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F39" authorId="0" shapeId="0">
      <text>
        <r>
          <rPr>
            <b/>
            <sz val="9"/>
            <color indexed="81"/>
            <rFont val="Tahoma"/>
            <family val="2"/>
          </rPr>
          <t>Se valora dependiente de cada lote</t>
        </r>
      </text>
    </comment>
    <comment ref="G69" authorId="0" shapeId="0">
      <text>
        <r>
          <rPr>
            <sz val="9"/>
            <color indexed="81"/>
            <rFont val="Tahoma"/>
            <family val="2"/>
          </rPr>
          <t>Vincule en esta celda el valor correspondiente al  Costo Directo (C.D) del presupuesto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<sst xmlns="http://schemas.openxmlformats.org/spreadsheetml/2006/main" count="29150" uniqueCount="951">
  <si>
    <t>SUB ANÁLISIS DE PRECIOS UNITARIOS</t>
  </si>
  <si>
    <t>ITEM</t>
  </si>
  <si>
    <t>DESCRIPCIÓN</t>
  </si>
  <si>
    <t>UNIDAD</t>
  </si>
  <si>
    <t>VR. UNITARIO</t>
  </si>
  <si>
    <t>VR. TOTAL</t>
  </si>
  <si>
    <t>Cemento gris 50 kg portland tipo 1</t>
  </si>
  <si>
    <t>Arena de pega</t>
  </si>
  <si>
    <t>Cal hidratada x 10 kg</t>
  </si>
  <si>
    <t>Transporte interno de materiales</t>
  </si>
  <si>
    <t>Herramienta y equipo menor</t>
  </si>
  <si>
    <t>blt</t>
  </si>
  <si>
    <t>m3</t>
  </si>
  <si>
    <t>kg</t>
  </si>
  <si>
    <t>jor</t>
  </si>
  <si>
    <t>m3/k</t>
  </si>
  <si>
    <t>%</t>
  </si>
  <si>
    <t>MORTERO DE PEGA 1:4:1/4</t>
  </si>
  <si>
    <t>CANTIDAD</t>
  </si>
  <si>
    <t>ANÁLISIS DETALLADO DEL PORCENTAJE DE PRESTACIONES SOCIALES PERSONAL DE OBRA</t>
  </si>
  <si>
    <t>SALARIO MÍNIMO</t>
  </si>
  <si>
    <t>SALARIO</t>
  </si>
  <si>
    <t>SUBSIDIO TRANSPORTE MENSUAL</t>
  </si>
  <si>
    <t>TOTAL SALARIO</t>
  </si>
  <si>
    <t>DOTACIÓN PROMEDIO</t>
  </si>
  <si>
    <t>BASE:</t>
  </si>
  <si>
    <t>SALARIO + TTE</t>
  </si>
  <si>
    <t>Ropa de trabajo</t>
  </si>
  <si>
    <t>Calzado</t>
  </si>
  <si>
    <t>TOTAL DOTACIÓN</t>
  </si>
  <si>
    <t>SEGURIDAD SOCIAL</t>
  </si>
  <si>
    <t>Salud</t>
  </si>
  <si>
    <t>Pensión</t>
  </si>
  <si>
    <t>ARL</t>
  </si>
  <si>
    <t>PARAFISCALES</t>
  </si>
  <si>
    <t>Sena</t>
  </si>
  <si>
    <t>I.C.B.F.</t>
  </si>
  <si>
    <t>Caja de Compensación</t>
  </si>
  <si>
    <t>PRESTACIONES SOCIALES</t>
  </si>
  <si>
    <t>Prima anual</t>
  </si>
  <si>
    <t>Cesantía Anual (Art. 310 CST)</t>
  </si>
  <si>
    <t>Intereses de Cesantía</t>
  </si>
  <si>
    <t>DESCANSO REMUNERADO</t>
  </si>
  <si>
    <t>Vacaciones</t>
  </si>
  <si>
    <t>TOTAL</t>
  </si>
  <si>
    <t>RANGO TRABAJADOR</t>
  </si>
  <si>
    <t>AYUDANTE RASO</t>
  </si>
  <si>
    <t>VALOR DÍA</t>
  </si>
  <si>
    <t>VALOR HORA</t>
  </si>
  <si>
    <t>2. MAYOR AL SMMLV Y MENOS DE 2 SMMLV</t>
  </si>
  <si>
    <t>S.M.M.L.V. 2021</t>
  </si>
  <si>
    <t>AYUDANTE ENTENDIDO</t>
  </si>
  <si>
    <t>3. MAYOR A 2 SMMLV</t>
  </si>
  <si>
    <t>OFICIAL</t>
  </si>
  <si>
    <t>4. OFICIALES</t>
  </si>
  <si>
    <t>OFICIALES ESPECIALIZADOS</t>
  </si>
  <si>
    <t>5. PROFESIONALES</t>
  </si>
  <si>
    <t>RESIDENTE</t>
  </si>
  <si>
    <t>ANÁLISIS DE CUADRILLA</t>
  </si>
  <si>
    <t>Oficial 1 Estructuras</t>
  </si>
  <si>
    <t>Ayudante Entendido</t>
  </si>
  <si>
    <t>Ayudante Raso</t>
  </si>
  <si>
    <t>TOTAL MES CUADRILLA</t>
  </si>
  <si>
    <t>TOTAL DÍA CUADRILLA</t>
  </si>
  <si>
    <t>SALARIO BASE</t>
  </si>
  <si>
    <t>F.P.</t>
  </si>
  <si>
    <t>CANT</t>
  </si>
  <si>
    <t>VR. MES</t>
  </si>
  <si>
    <t>CUADRILLA 2. FONTANERÍA Y URBANISMO, ESTRUCTURA METÁLICA</t>
  </si>
  <si>
    <t>Oficial 2 Fontanería y Urbanismo</t>
  </si>
  <si>
    <t>CUADRILLA 1. ESTRUCTURAS</t>
  </si>
  <si>
    <t>CUADRILLA 3. ELÉCTRICA</t>
  </si>
  <si>
    <t>Oficial 3 Eléctrico</t>
  </si>
  <si>
    <t>Oficial 4 (Cerramientos, Act. Sencillas)</t>
  </si>
  <si>
    <t>CUADRILLA 5. MAMPOSTERÍA</t>
  </si>
  <si>
    <t>CUADRILLA 4. OBRA NEGRA (Cerramientos, morteros, colocación grouting)</t>
  </si>
  <si>
    <t>Oficial 5 (Mampostería)</t>
  </si>
  <si>
    <t>CUADRILLA 6. OBRA BLANCA</t>
  </si>
  <si>
    <t>Oficial 6 (Enchapes, acabados, carpintería)</t>
  </si>
  <si>
    <t>VR. DÍA + F.P.</t>
  </si>
  <si>
    <t>SALARIO INDIVIDUAL</t>
  </si>
  <si>
    <t>TOTAL COSTO DIRECTO (m3)</t>
  </si>
  <si>
    <t>COD</t>
  </si>
  <si>
    <t>MATERIALES</t>
  </si>
  <si>
    <t>UN</t>
  </si>
  <si>
    <t>VALOR SIN IVA</t>
  </si>
  <si>
    <t>TPTE EXT</t>
  </si>
  <si>
    <t>IVA - PS</t>
  </si>
  <si>
    <t>VALOR CON IVA O PRESTACIONES SOCIALES</t>
  </si>
  <si>
    <t>cemento blanco</t>
  </si>
  <si>
    <t>cemento gris 50 kg portland tipo I</t>
  </si>
  <si>
    <t>pegacor gris x 25 kg</t>
  </si>
  <si>
    <t>cal hidratada x 10 kg</t>
  </si>
  <si>
    <t>arena triturada para concreto</t>
  </si>
  <si>
    <t>arenilla</t>
  </si>
  <si>
    <t>arena pega</t>
  </si>
  <si>
    <t>triturado 3/4"</t>
  </si>
  <si>
    <t>hidrofugo</t>
  </si>
  <si>
    <t>gl</t>
  </si>
  <si>
    <t>concolor corona - lechada</t>
  </si>
  <si>
    <t>impermeabilizante ed-9 x 5 gl</t>
  </si>
  <si>
    <t>angulo de acero de 2-1/2"x2-1/2"x1/4"</t>
  </si>
  <si>
    <t>m</t>
  </si>
  <si>
    <t>moldura en madera 1/4 bocel x 2,80 m</t>
  </si>
  <si>
    <t>pirlan crudo 3 metros 2.0 cm en aluminio</t>
  </si>
  <si>
    <t>canal plastico tipo raingo</t>
  </si>
  <si>
    <t>u</t>
  </si>
  <si>
    <t>union canal a bajante</t>
  </si>
  <si>
    <t>soporte bajante redondo</t>
  </si>
  <si>
    <t>tapa canal</t>
  </si>
  <si>
    <t>codo bajante</t>
  </si>
  <si>
    <t>tanque 250 l con diametro maximo tapa superior 80 cm</t>
  </si>
  <si>
    <t>acero de refuerzo figurado</t>
  </si>
  <si>
    <t>alambre recocido (alambre cal 18)</t>
  </si>
  <si>
    <t>clavos</t>
  </si>
  <si>
    <t>lb</t>
  </si>
  <si>
    <t>anclaje madera techoline verde x 100u</t>
  </si>
  <si>
    <t>perno en varilla roscada 3/8", incluye dos tuercas</t>
  </si>
  <si>
    <t>tornillo expansivo para anclaje al concreto, incluye anclaje.</t>
  </si>
  <si>
    <t>ceramica egeo blanco 20.5x20.5 ref. 202204001</t>
  </si>
  <si>
    <t>m2</t>
  </si>
  <si>
    <t>baldosin 20x20 cm trafico 3 piso pared</t>
  </si>
  <si>
    <t>plolietileno negro</t>
  </si>
  <si>
    <t>teja verde 2 x 0,95 metros 1.55 m2 techoline</t>
  </si>
  <si>
    <t>malla electrosoldada d84 2.35x6m 18.809kg</t>
  </si>
  <si>
    <t>malla electrosoldada d188 2.35x6m 42.179kg</t>
  </si>
  <si>
    <t>malla electrosoldada d221 2.35x6m 49.399kg</t>
  </si>
  <si>
    <t>estopa blanca 500gr</t>
  </si>
  <si>
    <t>nylon 0.3 mm x 3.0 m</t>
  </si>
  <si>
    <t>saco de fibra</t>
  </si>
  <si>
    <t>bloque de concreto 10x20x40</t>
  </si>
  <si>
    <t>bloque de concreto 12x20x40</t>
  </si>
  <si>
    <t>ladrillo rayado horizontal 10x20x40 ne</t>
  </si>
  <si>
    <t>ladrillo rayado horizontal 15x20x40 ne</t>
  </si>
  <si>
    <t>bloque calado 19x19x15 cm</t>
  </si>
  <si>
    <t>ladrillo calado 20x20x15 cm</t>
  </si>
  <si>
    <t>cuadro en abarco 4"x4" de 3m</t>
  </si>
  <si>
    <t>toma corriente gfci, 125v doble con polo a tierra,15a, con tapa</t>
  </si>
  <si>
    <t>un</t>
  </si>
  <si>
    <t>suiche doble o interruptor</t>
  </si>
  <si>
    <t>plafon</t>
  </si>
  <si>
    <t>breaker de 1x20 a enchufe</t>
  </si>
  <si>
    <t>tuberia pvc conduit de 1/2", fijacion.</t>
  </si>
  <si>
    <t>alambre nro 12 thhn</t>
  </si>
  <si>
    <t>cable encauchetado 3x12 awg</t>
  </si>
  <si>
    <t>caja sencilla pvc con suplemento</t>
  </si>
  <si>
    <t>terminales pvc 1/2" (electrico)</t>
  </si>
  <si>
    <t>curvas pvc 1/2" (electrico)</t>
  </si>
  <si>
    <t>soldadura liquida pvc (1/16 gl)</t>
  </si>
  <si>
    <t>tablero monofasico de distribucion de dos circuitos</t>
  </si>
  <si>
    <t>suiche sencillo o interruptor</t>
  </si>
  <si>
    <t>conectores tipo resorte</t>
  </si>
  <si>
    <t>toma corriente doble</t>
  </si>
  <si>
    <t>soldadura pvc (1/4 gl)</t>
  </si>
  <si>
    <t>union pvc-s ø= 4"</t>
  </si>
  <si>
    <t>codo 45º pvc-s cxc, ø= 2"</t>
  </si>
  <si>
    <t>codo 90º pvc-p ø= 1/2"</t>
  </si>
  <si>
    <t>codo 90º pvc-s cxc, ø= 4".</t>
  </si>
  <si>
    <t>codo 90º pvc-s cxc, ø= 3".</t>
  </si>
  <si>
    <t>codo 45º pvc-s cxc, ø= 4".</t>
  </si>
  <si>
    <t>limpiador pvc x 1/4 de galon</t>
  </si>
  <si>
    <t>rejilla de piso 2" plastica</t>
  </si>
  <si>
    <t>sifon pvc-s ø= 2"</t>
  </si>
  <si>
    <t>union pvc-s ø= 2"</t>
  </si>
  <si>
    <t>codo 90° pvc-s cxc ø= 2"</t>
  </si>
  <si>
    <t>tee pvc-s ø= 2"</t>
  </si>
  <si>
    <t>tapon prueba pvc-s ø= 2"</t>
  </si>
  <si>
    <t>tee pvc-s ø= 3"</t>
  </si>
  <si>
    <t>tee pvc-s ø= 4"</t>
  </si>
  <si>
    <t>tee pvc-p ø= 1/2"</t>
  </si>
  <si>
    <t>abrazadera ti 3"</t>
  </si>
  <si>
    <t>tuberia pvc-p ø= 1/2"</t>
  </si>
  <si>
    <t>tuberia pvc-s ø= 2"</t>
  </si>
  <si>
    <t>tuberia pvc-s ø= 4"</t>
  </si>
  <si>
    <t>tuberia perforada 3"</t>
  </si>
  <si>
    <t>yee reducida pvc-s ø= 4"x2"</t>
  </si>
  <si>
    <t>yee pvc-s ø= 4"</t>
  </si>
  <si>
    <t>yee pvc-s ø= 2"</t>
  </si>
  <si>
    <t>adaptador macho pvc-p Ø= 1/2"</t>
  </si>
  <si>
    <t>yee pvc-s ø= 3"</t>
  </si>
  <si>
    <t>tuberia de polietileno pe-40 de 3"</t>
  </si>
  <si>
    <t>buje soldado pvc-s de 4"x2"</t>
  </si>
  <si>
    <t>adaptador hembra pvc-p Ø= 1/2"</t>
  </si>
  <si>
    <t>tuberia pvc-p ø= 1"</t>
  </si>
  <si>
    <t>bomba resistente, con tubo en acero inoxidable, pequeña valvula de alta calidad que permita el facil movimiento de la bomba, facil de instalar.</t>
  </si>
  <si>
    <t>accesorios 1"</t>
  </si>
  <si>
    <t>tuberia pvc-s ø= 3"</t>
  </si>
  <si>
    <t>union pg 3"</t>
  </si>
  <si>
    <t>union pvc-p ø= 1/2"</t>
  </si>
  <si>
    <t>tapon pvc-p ø= 1/2"</t>
  </si>
  <si>
    <t>tapon prueba pvc-s ø= 4"</t>
  </si>
  <si>
    <t>tapon pvc-s ø= 4"</t>
  </si>
  <si>
    <t>herraje para tapa de 40x40cm - angulo 1/8"x2" - g50</t>
  </si>
  <si>
    <t>valvula de compuerta bronce Ø1/2" rw</t>
  </si>
  <si>
    <t>cinta sellante teflon 1/2"x10m</t>
  </si>
  <si>
    <t>traba quimica fuerza alta para sellos de fuga en tuberia</t>
  </si>
  <si>
    <t>sanitario blanco corona o equivalente</t>
  </si>
  <si>
    <t>lavadero prefabricado en grano blanco 0.60x0.50m</t>
  </si>
  <si>
    <t>kit griferia para lavadero</t>
  </si>
  <si>
    <t>llave jardin 1/2" x 3/4" cromada</t>
  </si>
  <si>
    <t>cabinas para ducha en vidrio templado 6mm incoloro</t>
  </si>
  <si>
    <t>Juego de accesorios (jabonera, toallero y dispensador de papel)</t>
  </si>
  <si>
    <t>acido muritaico</t>
  </si>
  <si>
    <t>lt</t>
  </si>
  <si>
    <t>separol n 20 k</t>
  </si>
  <si>
    <t>estuka pañete 50k</t>
  </si>
  <si>
    <t>sikaflex-1c sl 300cc gris</t>
  </si>
  <si>
    <t>ventana en aluminio crudo</t>
  </si>
  <si>
    <t>brocha</t>
  </si>
  <si>
    <t>papel de lija</t>
  </si>
  <si>
    <t>mo ayudante</t>
  </si>
  <si>
    <t>h</t>
  </si>
  <si>
    <t>mo oficial obra negra</t>
  </si>
  <si>
    <t>cuadrilla 1 oficial + 1 ayudante</t>
  </si>
  <si>
    <t>ensayo de permeabilidad</t>
  </si>
  <si>
    <t>seccion completa andamio 1.20x1.50m</t>
  </si>
  <si>
    <t>d</t>
  </si>
  <si>
    <t>taladro 1/2"-5/8"</t>
  </si>
  <si>
    <t>herramienta y equipo menor</t>
  </si>
  <si>
    <t>cortadora de baldosin</t>
  </si>
  <si>
    <t>can madera comun de 2.80-3.00 m</t>
  </si>
  <si>
    <t>transporte de materiales varios y botada de escombros</t>
  </si>
  <si>
    <t>transporte interno materiales</t>
  </si>
  <si>
    <t>aux mortero de pega 1:4:1/4</t>
  </si>
  <si>
    <t>aux mortero de revoque 1:4:1/4</t>
  </si>
  <si>
    <t>aux concreto 3000 psi (21.1 MPa) -obra- 3/4"</t>
  </si>
  <si>
    <t>liston 2" x 2" x 3.2 m</t>
  </si>
  <si>
    <t>tabla madera comun 1x8" 3.962 m</t>
  </si>
  <si>
    <t>liston 1" x 2" X 3.2 m</t>
  </si>
  <si>
    <t>MORTERO DE REVOQUE 1:4:1/4</t>
  </si>
  <si>
    <t>CONCRETO 300 psi (21.1 mpA) - obra - 3/4"</t>
  </si>
  <si>
    <t>CEMENTOS Y PEGANTES</t>
  </si>
  <si>
    <t>MATERIAL DE PLAYA</t>
  </si>
  <si>
    <t>MADERAS</t>
  </si>
  <si>
    <t>ACEROS Y METALES</t>
  </si>
  <si>
    <t>MATERIALES ELÉCTRICOS</t>
  </si>
  <si>
    <t>MANO DE OBRA Y HERRAMIENTA</t>
  </si>
  <si>
    <t>MAMPOSTERÍA</t>
  </si>
  <si>
    <t>MATERIALES HIDROSANITARIOS</t>
  </si>
  <si>
    <t>AMOBLAMIENTO Y ACCESORIOS</t>
  </si>
  <si>
    <t>ENCHAPES Y ACCESORIOS</t>
  </si>
  <si>
    <t>CUBIERTA Y OTROS</t>
  </si>
  <si>
    <t>ADITIVOS Y OTROS</t>
  </si>
  <si>
    <t>DESCRIPCION</t>
  </si>
  <si>
    <t>VR. UNIT.</t>
  </si>
  <si>
    <t>OBSERVACIONES</t>
  </si>
  <si>
    <t>Mano Obra</t>
  </si>
  <si>
    <t>Transporte</t>
  </si>
  <si>
    <t>Equipo y Herramientas</t>
  </si>
  <si>
    <t>CLV</t>
  </si>
  <si>
    <t>01</t>
  </si>
  <si>
    <t>03</t>
  </si>
  <si>
    <t>04</t>
  </si>
  <si>
    <t>05</t>
  </si>
  <si>
    <t>10</t>
  </si>
  <si>
    <t>11</t>
  </si>
  <si>
    <t>01-01-001</t>
  </si>
  <si>
    <t>liston 2" x 2" X 3 m</t>
  </si>
  <si>
    <t/>
  </si>
  <si>
    <t>02</t>
  </si>
  <si>
    <t>02-01-001</t>
  </si>
  <si>
    <t>03-01-001</t>
  </si>
  <si>
    <t>04-01-001</t>
  </si>
  <si>
    <t>05-01-001</t>
  </si>
  <si>
    <t>SUMINISTRO, TRANSPORTE Y COLOCACION DE CONCRETO FLUIDO PARA DOVELAS EN MAMPOSTERIA ESTRUCTURAL. INCLUYE ACERO DE REFUERZO Y GROUTING DE 21 MPa, ESPACIADAS DE ACUERDO A LOS DISEÑOS, O EN SU DEFECTO CADA 1.20 M Y EN LAS INTERSECCIONES DE MUROS.</t>
  </si>
  <si>
    <t>M</t>
  </si>
  <si>
    <t>M2</t>
  </si>
  <si>
    <t>06</t>
  </si>
  <si>
    <t>06-01-001</t>
  </si>
  <si>
    <t>06-01-002</t>
  </si>
  <si>
    <t>06-01-003</t>
  </si>
  <si>
    <t>07</t>
  </si>
  <si>
    <t>07-01-001</t>
  </si>
  <si>
    <t>SUMINISTRO E INSTALACION DE REVOQUE EN UN ESPESOR MINIMO DE 2 CM Y PULIDO CON LLANA DE MADERA. RELACION 1:4 CON ADICION DE IMPERMEABILIZANTE INTEGRAL; INCLUYE FAJAS, RANURAS, FILETES Y TODOS LOS MATERIALES NECESARIOS PARA SU CORRECTA EJECUCION.</t>
  </si>
  <si>
    <t>APLICACION DE PINTURA VINILICA SOBRE BLOQUE, PARA INTERIORES, DOS MANOS. INCLUYE ADECUACION DE LA SUPERFICIE ANTES DE APLICACION, LIMPIEZA DE SUPERFICIE, RESANES DE PERFORACIONES MENORES, APLICACION FINAL Y TODO LO NECESARIO PARA SU CORRECTO ACABADO.</t>
  </si>
  <si>
    <t>APLICACION DE PINTURA TIPO ESMALTE SOBRE PUERTA METALICA (EL COLOR SERA EL APROBADO POR LA INTERVENTORIA). INCLUYE ANTICORROSIVO, PINTURA DEL MARCO Y DEL ALA,  LIMPIEZA, ESTOPA Y TODO LO NECESARIO PARA SU CORRECTO ACABADO.</t>
  </si>
  <si>
    <t>CENEFA EN MATERIAL CERAMICO; INCLUYE TODOS LOS MATERIALES NECESARIOS PARA SU CORRECTA EJECUCION.</t>
  </si>
  <si>
    <t>8</t>
  </si>
  <si>
    <t>08-01-001</t>
  </si>
  <si>
    <t>MORTERO BASE DE NIVELACION DE PISOS</t>
  </si>
  <si>
    <t>GUARDAESCOBA EN MATERIAL CERAMICO</t>
  </si>
  <si>
    <t>ENCHAPE CERAMICO PARA PISO</t>
  </si>
  <si>
    <t>PIRLAN DE ALUMINIO.</t>
  </si>
  <si>
    <t>U</t>
  </si>
  <si>
    <t>tabla madera comun 1x8" 3,962 m - 3 usos</t>
  </si>
  <si>
    <t>9</t>
  </si>
  <si>
    <t>09-01-001</t>
  </si>
  <si>
    <t>TUBO CORTINERO PARA DUCHA, EN ALUMINIO CRUDO O ANONIZADO.</t>
  </si>
  <si>
    <t>VENTANA EN ALUMINIO ANONIZADO DE 0.30X0.60M TIPO CELOSIA; INCLUYE VIDRIO DE 4MM.</t>
  </si>
  <si>
    <t>COMBO PARA BAÑO INCLUYENDO SANITARIO, LAVAMANOS, TRES INCRUSTACIONES Y DUCHA; INCLUYE ADEMAS, ACCESORIOS Y TODOS LOS MATERIALES NECESARIOS PARA SU CORRECTA EJECUCION.</t>
  </si>
  <si>
    <t>SUMINISTRO E INSTALACION DE REJILLA DE PISO PARA DUCHA. INCLUYE MATERIAL DE PEGA Y TODO LO NECESARIO PARA SU CORRECTA INSTALACION.</t>
  </si>
  <si>
    <t>10-01-001</t>
  </si>
  <si>
    <t>10-01-002</t>
  </si>
  <si>
    <t>11-01-001</t>
  </si>
  <si>
    <t>11-01-002</t>
  </si>
  <si>
    <t>12</t>
  </si>
  <si>
    <t>SALIDA HIDRAULICA DE 1/2".</t>
  </si>
  <si>
    <t>TUBERIA PVC PRESION DE 1/2" RDE 13.5; INCLUYE ACCESORIOS.</t>
  </si>
  <si>
    <t>SALIDA SANITARIA DE 2" INCLUYE MATERIALES, ACCESORIOS Y TODOS LOS ELEMENTOS NECESARIO PARA SU CORRECTA INSTALACION Y FUNCIONAMIENTO.</t>
  </si>
  <si>
    <t>TUBERIA PVC SANITARIA DE 2".</t>
  </si>
  <si>
    <t>SALIDA SANITARIA DE 4" INCLUYE MATERIALES, ACCESORIOS Y TODOS LOS ELEMENTOS NECESARIO PARA SU CORRECTA INSTALACION Y FUNCIONAMIENTO.</t>
  </si>
  <si>
    <t>TUBERIA PVC SANITARIA DE 4".</t>
  </si>
  <si>
    <t>GB</t>
  </si>
  <si>
    <t>SUMINISTRO DE ESTRUCTURA E INSTALACION DE CANOA TIPO RAINGO O EQUIVALENTE; INCLUYE BAJANTE PLASTICO REDONDO, ELEMENTOS DE SOPORTE, CODOS, SELLANTES Y DEMAS ACCESORIOS PARA SU ADECUADO FUNCIONAMIENTO.</t>
  </si>
  <si>
    <t>12-01-001</t>
  </si>
  <si>
    <t>12-01-002</t>
  </si>
  <si>
    <t>12-01-003</t>
  </si>
  <si>
    <t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t>
  </si>
  <si>
    <t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t>
  </si>
  <si>
    <t>CALCULO DE CANTIDADES DE OBRA</t>
  </si>
  <si>
    <t>ELABORÓ:</t>
  </si>
  <si>
    <t>FECHA:</t>
  </si>
  <si>
    <t>CAPITULO:</t>
  </si>
  <si>
    <t>UNIDAD:</t>
  </si>
  <si>
    <t>UBICACIÓN</t>
  </si>
  <si>
    <t>LARGO</t>
  </si>
  <si>
    <t>ANCHO</t>
  </si>
  <si>
    <t>ALTURA</t>
  </si>
  <si>
    <t>CANT.</t>
  </si>
  <si>
    <t>ÁREA</t>
  </si>
  <si>
    <t>MUNICIPIO DE GUADALUPE</t>
  </si>
  <si>
    <t>LOCALIZACION Y REPLANTEO METODO MANUAL. INCLUYE LARGUEROS, NYLON, TRANSPORTE INTERNO Y TODO LO NECESARIO PARA SU CORRECTA EJECUCION.</t>
  </si>
  <si>
    <t>DEMOLICION DE PISO MORTERO; INCLUYE BOTADA.</t>
  </si>
  <si>
    <t>DEMOLICION DE ENCHAPES; INCLUYE BOTADA.</t>
  </si>
  <si>
    <t>RETIRO DE APARATOS SANITARIOS; DESMONTE DE CABINAS, PUERTAS, VENTANAS Y LVD PREFABRICADO O SIMILAR; INCLUYE BOTADA.</t>
  </si>
  <si>
    <t>DESMONTE DE CUBIERTA EN FIBROCEMENTO, ZINC O SIMILAR</t>
  </si>
  <si>
    <t>ADECUACION DE SUPERFICIE PARA REVOQUE.</t>
  </si>
  <si>
    <t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t>
  </si>
  <si>
    <t>M3</t>
  </si>
  <si>
    <t>BOTADA DE MATERIALES RESULTANTES DE EXCAVACIONES, DEMOLICIONES, RETIRO Y DEMAS ACTIVIDADES QUE ASI LO REQUIERAN, ESTE SERA LLEVADO EN VOLQUETA U OTRO MEDIO DE TRANSPORTE AL SITIO DESTINADO.</t>
  </si>
  <si>
    <t>ACERO DE REFUERZO DE FY=420 MPa. COMPRENDE EL SUMINISTRO, TRANSPORTE, CORTE, DOBLAJE, FIGURACION Y COLOCACION DE BARRAS DE ACERO PARA EL REFUERZO DE ESTRUCTURAS Y DEMAS OBRAS QUE REQUIERAN DE ESTE ELEMENTO.</t>
  </si>
  <si>
    <t>KG</t>
  </si>
  <si>
    <t>MEJORAMIENTO DE VIVIENDA EN ZONA RURAL - MUNICIPIO DE GUADALUPE - ANTIOQUIA</t>
  </si>
  <si>
    <t>PRELIMINARES</t>
  </si>
  <si>
    <t>MOVIMIENTOS DE TIERRA</t>
  </si>
  <si>
    <t>ÁREA / VOLUMEN</t>
  </si>
  <si>
    <t>CONCRETOS ESTRUCTURALES</t>
  </si>
  <si>
    <t>ACERO DE REFUERZO</t>
  </si>
  <si>
    <t>MAMPOSTERIAS, DIVISIONES Y ELEMENTOS NO ESTRUCTURALES</t>
  </si>
  <si>
    <t>CUBIERTAS Y CIELOS</t>
  </si>
  <si>
    <t>RECUBRIMIENTOS</t>
  </si>
  <si>
    <t>PISOS Y ZOCALOS</t>
  </si>
  <si>
    <t>CARPINTERIA METALICA Y VIDRIOS</t>
  </si>
  <si>
    <t>APARATOS SANITARIOS, MUEBLES Y GRIFERIAS</t>
  </si>
  <si>
    <t>INSTALACIONES HIDROSANITARIAS</t>
  </si>
  <si>
    <t>INSTALACIONES ELECTRICAS</t>
  </si>
  <si>
    <t>01-01.</t>
  </si>
  <si>
    <t>LOCALIZACIÓN Y REPLANTEO</t>
  </si>
  <si>
    <t>01-02-002</t>
  </si>
  <si>
    <t>01-02-003</t>
  </si>
  <si>
    <t>01-02-004</t>
  </si>
  <si>
    <t>01-02-001</t>
  </si>
  <si>
    <t>01-02-005</t>
  </si>
  <si>
    <t>01-02-006</t>
  </si>
  <si>
    <t>01-02.</t>
  </si>
  <si>
    <t>DEMOLICIONES, DESMONTES Y ADECUACIONES</t>
  </si>
  <si>
    <t>EXCAVACIONES</t>
  </si>
  <si>
    <t>02-01.</t>
  </si>
  <si>
    <t>02-02.</t>
  </si>
  <si>
    <t>03-01.</t>
  </si>
  <si>
    <t>CONCRETOS PARA CIMENTACIÓN</t>
  </si>
  <si>
    <t>03-02.</t>
  </si>
  <si>
    <t>VIGAS SOBRE MAMPOSTERÍA</t>
  </si>
  <si>
    <t>03-02-001</t>
  </si>
  <si>
    <t>ACERO DE REFUERZO PARA ESTRUCTURAS</t>
  </si>
  <si>
    <t>04-01.</t>
  </si>
  <si>
    <t>05-01.</t>
  </si>
  <si>
    <t>DOVELAS</t>
  </si>
  <si>
    <t>05-02.</t>
  </si>
  <si>
    <t>MUROS EN BLOQUE DE CONCRETO</t>
  </si>
  <si>
    <t>05-02-001</t>
  </si>
  <si>
    <t>06-01.</t>
  </si>
  <si>
    <t>CUBIERTA</t>
  </si>
  <si>
    <t>07-01.</t>
  </si>
  <si>
    <t>REVOQUES</t>
  </si>
  <si>
    <t>PINTURAS</t>
  </si>
  <si>
    <t>07-03.</t>
  </si>
  <si>
    <t>ENCHAPES</t>
  </si>
  <si>
    <t>07-03-001</t>
  </si>
  <si>
    <t>07-03-002</t>
  </si>
  <si>
    <t>08-01.</t>
  </si>
  <si>
    <t>BASES PARA PISOS</t>
  </si>
  <si>
    <t>08-02-001</t>
  </si>
  <si>
    <t>08-02.</t>
  </si>
  <si>
    <t>08-03.</t>
  </si>
  <si>
    <t>PISOS EN COCNRETO</t>
  </si>
  <si>
    <t>PISOS EN MATERIALES CERÁMICOS</t>
  </si>
  <si>
    <t>08-03-001</t>
  </si>
  <si>
    <t>08-03-002</t>
  </si>
  <si>
    <t>08-03-003</t>
  </si>
  <si>
    <t>08-04.</t>
  </si>
  <si>
    <t>ACCESORIOS PARA PISOS</t>
  </si>
  <si>
    <t>08-04-001</t>
  </si>
  <si>
    <t>09-01.</t>
  </si>
  <si>
    <t>PUERTAS METÁLICAS</t>
  </si>
  <si>
    <t>09-02.</t>
  </si>
  <si>
    <t>09-02-001</t>
  </si>
  <si>
    <t>09-03.</t>
  </si>
  <si>
    <t>09-03-001</t>
  </si>
  <si>
    <t>10-01.</t>
  </si>
  <si>
    <t>APARATOS SANITARIOS</t>
  </si>
  <si>
    <t>10-02-001</t>
  </si>
  <si>
    <t>10-02.</t>
  </si>
  <si>
    <t>MESONES</t>
  </si>
  <si>
    <t>INSTALACIONES AGUA POTABLE</t>
  </si>
  <si>
    <t>11-01.</t>
  </si>
  <si>
    <t>11-02.</t>
  </si>
  <si>
    <t>INSTALACIONES AGUAS SERVIDAS</t>
  </si>
  <si>
    <t>11-02-001</t>
  </si>
  <si>
    <t>11-02-002</t>
  </si>
  <si>
    <t>11-02-003</t>
  </si>
  <si>
    <t>11-02-004</t>
  </si>
  <si>
    <t>11-03.</t>
  </si>
  <si>
    <t>11-03-001</t>
  </si>
  <si>
    <t>12-01.</t>
  </si>
  <si>
    <t>INSTALACIONES ELÉCTRICAS</t>
  </si>
  <si>
    <t>VR. PARCIAL</t>
  </si>
  <si>
    <t>CANTIDAD TOTAL</t>
  </si>
  <si>
    <t>SUBTOTAL</t>
  </si>
  <si>
    <t>VR. CAPÍTULO</t>
  </si>
  <si>
    <t>APROXIMADO AL PESO</t>
  </si>
  <si>
    <t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t>
  </si>
  <si>
    <t>06-01-004</t>
  </si>
  <si>
    <t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t>
  </si>
  <si>
    <t>Ruana galvanizada C24 L=0.40 m</t>
  </si>
  <si>
    <t>Pintura anticorrosivo</t>
  </si>
  <si>
    <t>Estuka Acrílica SIKA 30 kg</t>
  </si>
  <si>
    <t>cja</t>
  </si>
  <si>
    <t>polietileno negro</t>
  </si>
  <si>
    <t>02-03-001</t>
  </si>
  <si>
    <t>02-02-001</t>
  </si>
  <si>
    <t>LLENOS EN MATERIAL PROVENIENTES DE LA EXCAVACIÓN, COMPACTADOS MECÁNICAMENTE HASTA OBTENER UNA DENSIDAD DEL 95% DE LA MÁXIMA OBTENIDA EN EL ENSAYO DEL PRÓCTOR MODIFICADO. INCLUYE TRANSPORTE INTERNO. SU MEDIDA SERÁ EN SITIO YA COMPACTADO.</t>
  </si>
  <si>
    <t>Compactador tipo Canguro</t>
  </si>
  <si>
    <t>COLOCACIÓN DE CONCRETO DE 14 MPA PARA SOLADO, CON UN ESPESOR DE 0.05 M. INCLUYE EL SUMINISTRO Y EL TRANSPORTE DEL CONCRETO Y TODOS LOS DEMÁS ELEMENTOS NECESARIOS PARA SU CORRECTA CONSTRUCCIÓN, INCLUYE ACARREO INTERNO.</t>
  </si>
  <si>
    <t>CONCRETO 200 psi (14 mpA) - obra - 3/4"</t>
  </si>
  <si>
    <t>COSTO DIRECTO: (M2)</t>
  </si>
  <si>
    <t>COSTO DIRECTO: (U)</t>
  </si>
  <si>
    <t>COSTO DIRECTO: (M3)</t>
  </si>
  <si>
    <t>COSTO DIRECTO: (M)</t>
  </si>
  <si>
    <t>COSTO DIRECTO: (KG)</t>
  </si>
  <si>
    <t>COSTO DIRECTO: (GB)</t>
  </si>
  <si>
    <t>MÓDULO HABITACIÓN</t>
  </si>
  <si>
    <t>MURO 1</t>
  </si>
  <si>
    <t>MURO 2</t>
  </si>
  <si>
    <t>MURO 3</t>
  </si>
  <si>
    <t>DEMOLICION DE MURO EN LADRILLO O TAPIA DE E=10 CM A 50 CM; INCLUYE BOTADA</t>
  </si>
  <si>
    <t>BAÑO</t>
  </si>
  <si>
    <t>LLENOS</t>
  </si>
  <si>
    <t>02-03.</t>
  </si>
  <si>
    <t>BOTADA DE MATERIAL</t>
  </si>
  <si>
    <t>03-01-002</t>
  </si>
  <si>
    <t>03-02-002</t>
  </si>
  <si>
    <t>SUMINISTRO DE PUERTA METALICA TIPO ECONOMICA DE 0.80X2.20 M CAL 20. INCLUYE MARCO, CHAPA ECONOMICA TIPO BAÑO, BISAGRAS Y DEMAS ELEMENTOS PARA SU CORRECTO FUNCIONAMIENTO.</t>
  </si>
  <si>
    <t>VENTANA EN ALUMINIO ANONIZADO DE 1,20X1,20M TIPO CORREDIZA; INCLUYE VIDRIO DE 4MM.</t>
  </si>
  <si>
    <t>09-03-002</t>
  </si>
  <si>
    <t>VENTANAS METÁLICAS</t>
  </si>
  <si>
    <t>CONSTRUCCION DE PISO EN CONCRETO DE 21 MPa, ACABADO ESCOBILLADO, E=10 CM, REFORZADO CON MALLA ELECTROSOLDADA D84. INCLUYE EL CONCRETO, LA MALLA, FORMALETERIA, ARENILLA E=5 CM COMPACTADA, POLIETILENO NEGRO Y TODO LO NECESARIO PARA SU CORRECTA INSTALACION.</t>
  </si>
  <si>
    <t>VIGA DE CIMENTACION EN CONCRETO DE 21 MPa, DE SECCION 0.25X0.20 M. INCLUYE FORMALETA, EQUIPO Y TODO LO NECESARIO PARA SU CORRECTA COLOCACION Y FUNCIONAMIENTO.</t>
  </si>
  <si>
    <t>VIGA DE AMARRE SUPERIOR EN CONCRETO DE 21 MPa SOBRE MAMPOSTERIA, DE SECCION 0.10X0.15 M. INCLUYE FORMALETA, EQUIPO Y TODO LO NECESARIO PARA SU CORRECTA COLOCACION Y FUNCIONAMIENTO.</t>
  </si>
  <si>
    <t>CINTAS DE AMARRE SUPERIOR EN CONCRETO DE 21 MPa SOBRE MAMPOSTERIA, DE SECCION 0.10X0.12 M. INCLUYE FORMALETA, EQUIPO Y TODO LO NECESARIO PARA SU CORRECTA COLOCACION Y FUNCIONAMIENTO.</t>
  </si>
  <si>
    <t xml:space="preserve">liston 2" x 3" x 3.2 m </t>
  </si>
  <si>
    <t>SUMINISTRO, TRANSPORTE E INSTALACION DE SOPORTE (ALFARDAS O CORREAS) EN MADERA DE SOPORTE DE CUBIERTA EN ABARCO O SIMILAR, DE 2"X3", INCLUYE ANCLAJES Y TODO LO NECESARIO PARA SU CORRECTO FUNCIONAMIENTO.</t>
  </si>
  <si>
    <t>KG/M</t>
  </si>
  <si>
    <t>MURO 4</t>
  </si>
  <si>
    <t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t>
  </si>
  <si>
    <t>MURO, EJE-1</t>
  </si>
  <si>
    <t>MURO, EJE-2</t>
  </si>
  <si>
    <t>ENCHAPE EN CERAMICA TIPO EGEO DE CORONA O EQUIVALENTE, PARA COCINA Y DUCHA (EN PISO Y PARED). INCLUYE MORTERO DE E=2 CM, RELACION 1:4 MAS IMPERBEALIZANTE INTEGRAL TIPO SIKA 1 O EQUIVALENTE, LECHADA, PEGA Y TODO LO NECESARIO PARA SU CORRECTA INSTALACION.</t>
  </si>
  <si>
    <t>canal plastico tipo raingo 3 m</t>
  </si>
  <si>
    <t xml:space="preserve">tapa canal </t>
  </si>
  <si>
    <t>tornillo inoxidable</t>
  </si>
  <si>
    <t>Soporte bajante</t>
  </si>
  <si>
    <t>lubricante de silicona</t>
  </si>
  <si>
    <t>TOTAL COSTO DIRECTO</t>
  </si>
  <si>
    <t>ADMINISTRACIÓN</t>
  </si>
  <si>
    <t>UTILIDAD (INCLUIDO IVA)</t>
  </si>
  <si>
    <t>VALOR TOTAL DEL PROYECTO</t>
  </si>
  <si>
    <t>INVERSIÓN AMBIENTAL</t>
  </si>
  <si>
    <t>VALOR PROYECTO</t>
  </si>
  <si>
    <t>CONSTRUCCIÓN DE MÓDULOS DE MEJORAMIENTO DE VIVIENDA</t>
  </si>
  <si>
    <t>COSTO DE INVERSIÓN AMBIENTAL</t>
  </si>
  <si>
    <t>NUMERO DE VIVIENDAS EN EL PROYECTO</t>
  </si>
  <si>
    <t>VR. UNIT</t>
  </si>
  <si>
    <t>DOTACION SEGURIDAD INDUSTRIAL (Se toman por unidad de vivienda)</t>
  </si>
  <si>
    <t>1.1</t>
  </si>
  <si>
    <t>Camilla rigida en polietileno de alta densidad, impermeable, con arnés de seguridad e inmovilizador de cabeza.</t>
  </si>
  <si>
    <t>1.2</t>
  </si>
  <si>
    <t>Botiquín básico de primeros auxilios</t>
  </si>
  <si>
    <t>1.3</t>
  </si>
  <si>
    <t>Extintor de 20 lbs ABC (Incluye dos recargas)</t>
  </si>
  <si>
    <t>1.4</t>
  </si>
  <si>
    <t>Manguera para agua x 50 metros. Incluye boquillas</t>
  </si>
  <si>
    <t xml:space="preserve">un </t>
  </si>
  <si>
    <t>1.5</t>
  </si>
  <si>
    <t>Señalización campamento</t>
  </si>
  <si>
    <t>1.6</t>
  </si>
  <si>
    <t>Baño fijo para campamento (Según Res 2400 de 1979)</t>
  </si>
  <si>
    <t>1.7</t>
  </si>
  <si>
    <t xml:space="preserve">Baño portatil para obra </t>
  </si>
  <si>
    <t>mes</t>
  </si>
  <si>
    <t>DEMARCACIÓN Y SEÑALIZACIÓN</t>
  </si>
  <si>
    <t>2.1</t>
  </si>
  <si>
    <t>Teleras (9 x 135)</t>
  </si>
  <si>
    <t>Plástico (Calibre 4)</t>
  </si>
  <si>
    <t>Cinta Señalización, ancho 0.12m (según manual de comunicaciones)</t>
  </si>
  <si>
    <t>2.4</t>
  </si>
  <si>
    <t>Tela tipo cerramiento color verde (2,100 m ancho)</t>
  </si>
  <si>
    <t>Malla polisombra, para proteger de la contaminacion por polvo (ancho de 3,0m referencia 70%)</t>
  </si>
  <si>
    <t>2.6</t>
  </si>
  <si>
    <t>Señales informativas (aproximación a obra, inicio, fin, carril cerrado,  sendero peatonal.  Tablero rectangular fondo naranja, simbolos y orla negros, lamina galvanizada, calibre 20, altura de 3,50 m). (Alquiler)</t>
  </si>
  <si>
    <t>2.7</t>
  </si>
  <si>
    <t>Señales preventivas (entrada y salida de volquetas, Trabajos en la vía, maquinaria en vía.  En forma de rombo, fondo naranja, color negro para simbolos, tamaño 75 x 90). (Alquiler)</t>
  </si>
  <si>
    <t>Señales preventivas (señales de protección, señales de obra, entre otras).  En forma de rombo, fondo naranja, color negro para simbolos, tamaño 75 x 90). (Alquiler)</t>
  </si>
  <si>
    <t>Paleta de pare y siga (papel grado diamante 45 cm de diametro y paral de 1,50 m de largo)</t>
  </si>
  <si>
    <t>3.</t>
  </si>
  <si>
    <t>DISPOSITIVOS PARA CANALIZACIÓN DE TRÁNSITO</t>
  </si>
  <si>
    <t>3.1</t>
  </si>
  <si>
    <t>Barricadas (1,50 m alto x 2,40 m ancho, con reflectivo grado diamante). (Alquiler)</t>
  </si>
  <si>
    <t>3.2</t>
  </si>
  <si>
    <t>Franjas Barricadas 1,50 x 2,40 m</t>
  </si>
  <si>
    <t>3.3</t>
  </si>
  <si>
    <t>Conos (0,90 m de altura, material plástico color naranja)</t>
  </si>
  <si>
    <t>3.4</t>
  </si>
  <si>
    <t>Balizas  (1,27 m)</t>
  </si>
  <si>
    <t>3.5</t>
  </si>
  <si>
    <t>Pendones para volqueta de 0,7m * 1m con informacion de la obra</t>
  </si>
  <si>
    <t>4.</t>
  </si>
  <si>
    <t>MANEJO DE RESIDUOS SÓLIDOS</t>
  </si>
  <si>
    <t>4.1</t>
  </si>
  <si>
    <t>Canecas de 55 galones para campamento</t>
  </si>
  <si>
    <t>4.2</t>
  </si>
  <si>
    <t>Construcción de juego de tanques sedimentadores en concreto de 21 Mpa, apoyado sobre el terreno, compuesto de dos tanques de concreto de 0,50m de ancho x 0,50m de largo x 0,4m de profundidad (medidas internas) con un espesor de 0,07m, separados 1,0 m entre las caras internas mas cercanas, incluye excavacion, cargue y botada de material sobrante, losa pendentada perimetral a cada tanque de 0,5m de ancho x 0,07m de espesor, tubería PVC 4" entre tanques y 15m entre el segundo tanque y el sitio de disposicion final de las aguas. Incluye acero de refuerzo, materiales y todo lo necesario para su correcta construcción y funcionamiento según diseño.</t>
  </si>
  <si>
    <t>global</t>
  </si>
  <si>
    <t>4.3</t>
  </si>
  <si>
    <t>Construcción de lavadero de llantas en losa de concreto de 20 cm de espesor, de 3,0 metros x 1,50 metros con pendiente transversal hacia el centro y pendiente longitudinal hacia un extremo, mínima del 2% apoyado en una capa de base de 0,20m compactada al 95% del proctor modificado . Incluye acero de refuerzo, excavación, cargue y botada de material sobrante, tubería PVC de 4" para desagüe y todos los demás materiales necesarios para su correcta construcción y funcionamiento según diseño.</t>
  </si>
  <si>
    <t>4.4</t>
  </si>
  <si>
    <t>Construcción de Pozo séptico con capacidad para 1000 lt, incluye el pozo, trampa de grasas, tubería de desagues, sanitarios (2), filtro anaeróbico y todos los demás materiales necesarios para su correcta construcción y funcionamiento.</t>
  </si>
  <si>
    <t>MANEJO DE AGUAS</t>
  </si>
  <si>
    <t>Canastilla plástica con tapa para sumideros</t>
  </si>
  <si>
    <t>Polisombra en sumideros</t>
  </si>
  <si>
    <t>Construcción de obras de prevencion y mitigación de aguas lluvias en el lote (cunetas, cajas, filtros, disipadores, etc)</t>
  </si>
  <si>
    <t>Canecas de 10 galones para campamento</t>
  </si>
  <si>
    <t>ELEMENTOS DE PROTECCION</t>
  </si>
  <si>
    <t>Guantes de carnaza</t>
  </si>
  <si>
    <t>par</t>
  </si>
  <si>
    <t>Guantes de caucho</t>
  </si>
  <si>
    <t>Gafas protectoras</t>
  </si>
  <si>
    <t>Protectores auditivos</t>
  </si>
  <si>
    <t>Tapabocas</t>
  </si>
  <si>
    <t>Cascos</t>
  </si>
  <si>
    <t>Adhesivo con logo para cascos (según manual de comunicaciones)</t>
  </si>
  <si>
    <t>Kit Línea de vida plus. Inlcuye: Arnés multipropósito 4 argollas, línea de vida de 20 metros, frenos arrestador, contrapeso y punto fijo.</t>
  </si>
  <si>
    <t>6.9</t>
  </si>
  <si>
    <t>Construcción de polvorín en concreto de 21 MPa de resistencia, de 1,40m x 1,40m por 2,60m de alto con losa de contrapiso de 20cm, muros y losa de cubierta de espesor 10 cm, con puerta metálica de 2,10m x 0,8m con chapilla de madera en su interior, sistema de ventilación compuesto por dos codos de PVC 4" para ventilación en la losa de cubierta, Incluye acero de refuerzo y todos los demás elementos necesarios para su correcta construcción, según diseño.</t>
  </si>
  <si>
    <t>DOTACIÓN</t>
  </si>
  <si>
    <t>7.1</t>
  </si>
  <si>
    <t>Camisa dril manga larga con dos logos estampados (según manual de comunicaciones)</t>
  </si>
  <si>
    <t>7.2</t>
  </si>
  <si>
    <t>Pantalon dril con un logo estampado (según manual de comunicaciones)</t>
  </si>
  <si>
    <t>Botas caucho</t>
  </si>
  <si>
    <t>Chaleco con tres logos bordados (según manual de comunicaciones)</t>
  </si>
  <si>
    <t>7.5</t>
  </si>
  <si>
    <t>Chalecos para bandereros</t>
  </si>
  <si>
    <t>7.6</t>
  </si>
  <si>
    <t>Abrigos plásticos</t>
  </si>
  <si>
    <t>7.7</t>
  </si>
  <si>
    <t>Carné</t>
  </si>
  <si>
    <t>8.</t>
  </si>
  <si>
    <t>SOCIALIZACIÓN</t>
  </si>
  <si>
    <t>8.1</t>
  </si>
  <si>
    <t>Pasacalles 7m * 0,7m en lona (según manual de comunicaciones)</t>
  </si>
  <si>
    <t>8.2</t>
  </si>
  <si>
    <t>Buzon de sugerencias en acrilico de 0,30m * 0,30m * 0,30m (según manual de comunicaciones)</t>
  </si>
  <si>
    <t>8.3</t>
  </si>
  <si>
    <t>Cartelera informativa de 1,20m * 0,80m en madera con fondo de corcho (según manual de comunicaciones)</t>
  </si>
  <si>
    <t>8.4</t>
  </si>
  <si>
    <t>Volantes informativos del proyecto y durante su ejecucion (según manual de comunicaciones)</t>
  </si>
  <si>
    <t>9.</t>
  </si>
  <si>
    <t>PROVISIONALES</t>
  </si>
  <si>
    <t>9.1</t>
  </si>
  <si>
    <t>Instalación de medidor de acueducto provisional</t>
  </si>
  <si>
    <t>9.2</t>
  </si>
  <si>
    <t>Descarga de aguas lluvias (punto de conexión) provisional</t>
  </si>
  <si>
    <t>9.3</t>
  </si>
  <si>
    <t>Instalación de medidor de energia provisional</t>
  </si>
  <si>
    <t>COSTO DIRECTO DEL PROYECTO</t>
  </si>
  <si>
    <t xml:space="preserve">PORCENTAJE INVERSIÓN AMBIENTAL </t>
  </si>
  <si>
    <t>FIRMAS</t>
  </si>
  <si>
    <t>EMPRESA DE VIVIENDA DE ANTIOQUIA - VIVA</t>
  </si>
  <si>
    <t>DIRECCION DE PLANEACIÓN ESTRATÉGICA</t>
  </si>
  <si>
    <t>COSTO DE GERENCIA INTEGRAL DEL PROYECTO</t>
  </si>
  <si>
    <t>PERSONAL</t>
  </si>
  <si>
    <t>DEDICACIÓN</t>
  </si>
  <si>
    <t>MESES</t>
  </si>
  <si>
    <t>Coordinador General Programa</t>
  </si>
  <si>
    <t>Apoyo Técnico (Supervisor)</t>
  </si>
  <si>
    <t>Apoyo Financiero</t>
  </si>
  <si>
    <t>Apoyo Jurídico</t>
  </si>
  <si>
    <t>Seguimiento GESPROY</t>
  </si>
  <si>
    <t>Trabajador Social</t>
  </si>
  <si>
    <t>Gastos de papelería, comunicaciones, informes, entre otros.</t>
  </si>
  <si>
    <t>Transporte vehiculo contratado</t>
  </si>
  <si>
    <t>TOTAL SUPERVISIÓN</t>
  </si>
  <si>
    <t>COSTO ($) / UN. VIVIENDA</t>
  </si>
  <si>
    <t>N° VIVIENDAS</t>
  </si>
  <si>
    <r>
      <rPr>
        <b/>
        <sz val="10"/>
        <color theme="1"/>
        <rFont val="Arial"/>
        <family val="2"/>
      </rPr>
      <t>NOTA:</t>
    </r>
    <r>
      <rPr>
        <sz val="11"/>
        <color theme="1"/>
        <rFont val="Calibri"/>
        <family val="2"/>
        <scheme val="minor"/>
      </rPr>
      <t xml:space="preserve">
comprende todos los gastos de operación, supervisión administrativa, financiera y técnica que se incurran durante el transcurso del proyecto. Item a cargo de VIVA.</t>
    </r>
  </si>
  <si>
    <t>No</t>
  </si>
  <si>
    <t>Descripción</t>
  </si>
  <si>
    <t>Cantidad</t>
  </si>
  <si>
    <t>Vr. Unitario</t>
  </si>
  <si>
    <t>Total</t>
  </si>
  <si>
    <t>Caja de Resma Carta</t>
  </si>
  <si>
    <t>Caja de Resma Oficio</t>
  </si>
  <si>
    <t>Alquiler de Impresora</t>
  </si>
  <si>
    <t>Toner Tinta</t>
  </si>
  <si>
    <t>Alquiler de Equipo de Computo</t>
  </si>
  <si>
    <t>Servicios INTERNET</t>
  </si>
  <si>
    <t>Servicios Públicos</t>
  </si>
  <si>
    <t>Elementos de Oficina (clic, cd, dvd, etc.)</t>
  </si>
  <si>
    <t>CALCULO DEL FACTOR MULTIPLICADOR</t>
  </si>
  <si>
    <t>SOLO SE DEBEN MODIFICAR LAS CELDAS SOMBREADAS Y EL TEXTO EN COLOR ROJO</t>
  </si>
  <si>
    <t>VALOR DEL CONTRATO</t>
  </si>
  <si>
    <t>NUMERO DE VIVIENDAS</t>
  </si>
  <si>
    <t>PLAZO</t>
  </si>
  <si>
    <t>PERSONAL EN OBRA CON DEDICACION 100%</t>
  </si>
  <si>
    <t>% MINIMO DE DEDUCCIONES POR IMPUESTOS</t>
  </si>
  <si>
    <t>NO MODIFICAR ESTE DATO</t>
  </si>
  <si>
    <t>VALOR CONSIDERADO DE ARRIENDO</t>
  </si>
  <si>
    <t>VALOR CONSIDERADO POR TRANSPORTE</t>
  </si>
  <si>
    <t>VALOR CONSIDERADO POR ALIMENTACION</t>
  </si>
  <si>
    <t>Salario Básico (Nómina Total Mensual)</t>
  </si>
  <si>
    <t>Prestaciones Sociales</t>
  </si>
  <si>
    <t>COSTO MENSUAL</t>
  </si>
  <si>
    <t>COSTO TOTAL</t>
  </si>
  <si>
    <t>% DEL COSTO</t>
  </si>
  <si>
    <t>Cesantía Anual</t>
  </si>
  <si>
    <t>Intereses sobre cesantías (12% anual)</t>
  </si>
  <si>
    <t xml:space="preserve">Vacaciones </t>
  </si>
  <si>
    <t>Sistema de Seguridad Social Integral</t>
  </si>
  <si>
    <t>AFP</t>
  </si>
  <si>
    <t>EPS</t>
  </si>
  <si>
    <t>SENA</t>
  </si>
  <si>
    <t>Dotación (3 veces al año), incluye seguridad industrial y ocupacional</t>
  </si>
  <si>
    <t>Otros</t>
  </si>
  <si>
    <t>Indemnizaciones</t>
  </si>
  <si>
    <t>Otros  INCAPCIDAD NO RECONOCIDA</t>
  </si>
  <si>
    <t>GASTOS GENERALES Y DE ADMINISTRACIÓN
  (expresadas como  porcentaje de 1)</t>
  </si>
  <si>
    <t xml:space="preserve"> MIN</t>
  </si>
  <si>
    <t>MAX</t>
  </si>
  <si>
    <t>Gastos directos no reembolsables</t>
  </si>
  <si>
    <t>Capacitación del personal</t>
  </si>
  <si>
    <t>Servicios publicos e internet</t>
  </si>
  <si>
    <t>Arriendo y residencia de profesionales</t>
  </si>
  <si>
    <t xml:space="preserve">Gastos legales incluye impuestos </t>
  </si>
  <si>
    <t>Gastos bancarios y financieros</t>
  </si>
  <si>
    <t>Equipos de cómputo y software</t>
  </si>
  <si>
    <t>Mantenimiento y reparación de oficinas</t>
  </si>
  <si>
    <t>Vigilancia, aseo y cafetería</t>
  </si>
  <si>
    <t>Útiles, papelería y fotocopias</t>
  </si>
  <si>
    <t>Transporte y vehículos</t>
  </si>
  <si>
    <t xml:space="preserve">Revistas, publicaciones y asociaciones </t>
  </si>
  <si>
    <t>Seguros oficina central</t>
  </si>
  <si>
    <t>Relaciones y representaciones</t>
  </si>
  <si>
    <t>Primeros auxilios</t>
  </si>
  <si>
    <t>Elaboracion y preparacion de ofertas</t>
  </si>
  <si>
    <t xml:space="preserve">Alimentación de profesionales </t>
  </si>
  <si>
    <t>Laboratorio de materiales</t>
  </si>
  <si>
    <t>Salarios y prestaciones no reembolsables</t>
  </si>
  <si>
    <t>Salarios del personal administrativo (especialistas, asesores, etc)</t>
  </si>
  <si>
    <t>Prestaciones sociales del personal administrativo</t>
  </si>
  <si>
    <t>OTROS GASTOS NO RREMBOLSABLES</t>
  </si>
  <si>
    <t>Pólizas y fianzas</t>
  </si>
  <si>
    <t>Salarios y prestaciones sociales</t>
  </si>
  <si>
    <t>Otros amparos (cumplimiento, calidad en el servicio y anticipo)</t>
  </si>
  <si>
    <t>HONORARIOS  (expresadas como  porcentaje de 1)
(Utilidad del consultor y costos no previstos)</t>
  </si>
  <si>
    <t>TOTAL DEL FACTOR MULTIPLICADOR   F = 1 + 2 + 3 + 4 
(redondeado a dos cifras decimales)</t>
  </si>
  <si>
    <t>COSTO ESTIMADO DE INTERVENTORÍA</t>
  </si>
  <si>
    <t>(meses)</t>
  </si>
  <si>
    <t>Item</t>
  </si>
  <si>
    <t>CARGO/OFICIO</t>
  </si>
  <si>
    <t>SUELDO Y/O JORNAL MENSUAL</t>
  </si>
  <si>
    <t>DEDICACIÓN MENSUAL</t>
  </si>
  <si>
    <t>DURACIÓN
 (Meses)</t>
  </si>
  <si>
    <t>VALOR PARCIAL
 ($)</t>
  </si>
  <si>
    <t>(1)</t>
  </si>
  <si>
    <t>(1)*(2)*(3)*(4) = (5)</t>
  </si>
  <si>
    <t>A</t>
  </si>
  <si>
    <t>COSTOS DIRECTOS DE PERSONAL</t>
  </si>
  <si>
    <t>1.</t>
  </si>
  <si>
    <t>Personal Profesional :</t>
  </si>
  <si>
    <t>Residencia</t>
  </si>
  <si>
    <t>1.1.1</t>
  </si>
  <si>
    <t>Auxiliares</t>
  </si>
  <si>
    <t>1.2.1</t>
  </si>
  <si>
    <t>Auxiliar de interventoría</t>
  </si>
  <si>
    <t>5.</t>
  </si>
  <si>
    <t>SUBTOTAL COSTOS DE PERSONAL = (5)</t>
  </si>
  <si>
    <t>6.</t>
  </si>
  <si>
    <t>FACTOR MULTIPLICADOR = (6)</t>
  </si>
  <si>
    <t>A.</t>
  </si>
  <si>
    <t xml:space="preserve">TOTAL COSTOS DE PERSONAL = (5) * (6) = (A) </t>
  </si>
  <si>
    <t>B</t>
  </si>
  <si>
    <t>GASTOS REEMBOLSABLES</t>
  </si>
  <si>
    <t>Asesoria de profesionales especialistas</t>
  </si>
  <si>
    <t xml:space="preserve">Ensayos de laboratorios especiales </t>
  </si>
  <si>
    <t>SUBTOTAL GASTOS REEMBOLSABLES  = (B)</t>
  </si>
  <si>
    <t>C</t>
  </si>
  <si>
    <t>COSTO BÁSICO MENSUAL = (A) + (B) = (C)</t>
  </si>
  <si>
    <t>D</t>
  </si>
  <si>
    <t>IVA = 19% * (C) = ( D)</t>
  </si>
  <si>
    <t>E</t>
  </si>
  <si>
    <t>COSTO TOTAL (B) + (C) = (E)</t>
  </si>
  <si>
    <t>N° DE VIVIENDAS</t>
  </si>
  <si>
    <t>VALOR POR VIVIENDA</t>
  </si>
  <si>
    <t>VALOR EN SMMLV POR VIVIENDA</t>
  </si>
  <si>
    <t xml:space="preserve">VALOR ESTIMADA OBRAS </t>
  </si>
  <si>
    <t>PORCENTAJE DE INTERVENTORÍA RESPECTO A LA OBRA</t>
  </si>
  <si>
    <t>Expresada en %</t>
  </si>
  <si>
    <r>
      <rPr>
        <b/>
        <sz val="10"/>
        <rFont val="Arial"/>
        <family val="2"/>
      </rPr>
      <t>Notas:</t>
    </r>
    <r>
      <rPr>
        <sz val="10"/>
        <rFont val="Arial"/>
        <family val="2"/>
      </rPr>
      <t xml:space="preserve"> </t>
    </r>
  </si>
  <si>
    <t>1. El factor multiplicador incluye los costos de una oficina en el sitio de las obras.</t>
  </si>
  <si>
    <t>2. El valor contenido en el sobre de la OFERTA ECONÓMICA (IVA incluido) del oferente no puede exceder el Costo Estimado de los Servicios (DISPONIBILIDAD PRESUPUESTAL IVA incluido)</t>
  </si>
  <si>
    <t>3. El valor corregido del Factor Multiplicador (FM) presentado por el oferente, no puede ser superior a: redondeado a dos (2) cifras decimales.</t>
  </si>
  <si>
    <t>Directora de Planeación Estratégica</t>
  </si>
  <si>
    <t>Director de Ejecución y Supervisión</t>
  </si>
  <si>
    <t>Empresa de Vivienda de Antioquia -VIVA-</t>
  </si>
  <si>
    <t xml:space="preserve">CÁLCULO DEL AU </t>
  </si>
  <si>
    <t>FECHA</t>
  </si>
  <si>
    <t xml:space="preserve">CANTIDAD </t>
  </si>
  <si>
    <t>SALARIO MENSUAL BÁSICO</t>
  </si>
  <si>
    <t>FACTOR PRESTACIONAL</t>
  </si>
  <si>
    <t xml:space="preserve">DEDICACIÓN </t>
  </si>
  <si>
    <t>DURACIÓN  (MESES)</t>
  </si>
  <si>
    <t>VALOR  PARCIAL</t>
  </si>
  <si>
    <t>Personal Profesional y Técnico</t>
  </si>
  <si>
    <t>Personal Operativo y Administrativo</t>
  </si>
  <si>
    <t>Maestro de Obra (Encargado)</t>
  </si>
  <si>
    <t>Auxiliar Administrativo - Almacenista</t>
  </si>
  <si>
    <t>Cuadrilla Oficios varios</t>
  </si>
  <si>
    <t>Instalaciones Provisionales</t>
  </si>
  <si>
    <t>Servicios públicos provisionales</t>
  </si>
  <si>
    <t>Mes</t>
  </si>
  <si>
    <t>Papelería y Equipos de Oficina</t>
  </si>
  <si>
    <t>Equipo o alquiler Computador</t>
  </si>
  <si>
    <t>Impresora</t>
  </si>
  <si>
    <t>Comunicaciones (Teléfono, fax, Internet, etc.)</t>
  </si>
  <si>
    <t>Papelería, tinta, fotocopias y otros</t>
  </si>
  <si>
    <t>Elaboración de planos necesarios para el recibo de la obra, en planchas de 1 m * 0,7 m (Planos record), medio magnético</t>
  </si>
  <si>
    <t>Global</t>
  </si>
  <si>
    <t>Laboratorio</t>
  </si>
  <si>
    <t>Ensayos de laboratorio (incluye diseños de mezclas para concreto, fallo de cilindros de concreto, ensayo de proctor modificado, toma de densidades de campo, ensayos a bloques, ensayos a elementos prefabricados, ensayos de resistencia al acero y todos los ensayos y diseños necesarios para la correcta ejecución y funcionamiento de las obras.</t>
  </si>
  <si>
    <t>Bancarios</t>
  </si>
  <si>
    <t>Impuesto 4x1000</t>
  </si>
  <si>
    <t>Comisión por Transacciones bancarias</t>
  </si>
  <si>
    <t>Publicidad y Pólizas</t>
  </si>
  <si>
    <t>Porcentaje</t>
  </si>
  <si>
    <t>10.1</t>
  </si>
  <si>
    <t>Suministro, transporte e instalación de Valla de 8,00mt X 4,00mt (contratos de 1.000 millones en adelante)</t>
  </si>
  <si>
    <t>10.2</t>
  </si>
  <si>
    <t>Póliza Buen Manejo del Anticipo</t>
  </si>
  <si>
    <t>10.3</t>
  </si>
  <si>
    <t>Póliza de Cumplimiento</t>
  </si>
  <si>
    <t>10.4</t>
  </si>
  <si>
    <t>Póliza de Estabilidad de Obra</t>
  </si>
  <si>
    <t>10.5</t>
  </si>
  <si>
    <t>Póliza de Pago de Prestaciones Sociales</t>
  </si>
  <si>
    <t>10.6</t>
  </si>
  <si>
    <t>Póliza de Todo Riesgo en Construcción</t>
  </si>
  <si>
    <t>10.7</t>
  </si>
  <si>
    <t>Póliza de Responsabilidad Extracontractual</t>
  </si>
  <si>
    <t>Impuestos</t>
  </si>
  <si>
    <t>12.2 </t>
  </si>
  <si>
    <t>Estampilla Procultura (2%)</t>
  </si>
  <si>
    <t>12.3</t>
  </si>
  <si>
    <t>12.4 </t>
  </si>
  <si>
    <t>Estampilla Prohospital (1%)</t>
  </si>
  <si>
    <t>12.6</t>
  </si>
  <si>
    <t>12.7</t>
  </si>
  <si>
    <t>UTILIDAD</t>
  </si>
  <si>
    <r>
      <t xml:space="preserve">TOTAL AU </t>
    </r>
    <r>
      <rPr>
        <sz val="8"/>
        <color indexed="8"/>
        <rFont val="Arial"/>
        <family val="2"/>
      </rPr>
      <t>(Suma de A + U)</t>
    </r>
  </si>
  <si>
    <t>COSTO DIRECTO</t>
  </si>
  <si>
    <r>
      <t xml:space="preserve">COSTO TOTAL  </t>
    </r>
    <r>
      <rPr>
        <sz val="8"/>
        <color indexed="8"/>
        <rFont val="Arial"/>
        <family val="2"/>
      </rPr>
      <t>(Costo Directo + Total AU)</t>
    </r>
  </si>
  <si>
    <t>Director / Residente de interventoría</t>
  </si>
  <si>
    <t>(2)</t>
  </si>
  <si>
    <t>(3)</t>
  </si>
  <si>
    <t>(4)</t>
  </si>
  <si>
    <t>12.8</t>
  </si>
  <si>
    <t>12.9</t>
  </si>
  <si>
    <t>Estampilla Pro-Bienestar Adulto Mayor (4%)</t>
  </si>
  <si>
    <t>Impuesto a contratos de obra (2%)</t>
  </si>
  <si>
    <t>griferia sencilla para ducha - sevilla cromo o similar</t>
  </si>
  <si>
    <t>tubo cortinero para ducha x 1,5m</t>
  </si>
  <si>
    <t>Fondo de seguridad (5%)</t>
  </si>
  <si>
    <t>Director / Residente de obra</t>
  </si>
  <si>
    <t>Auxiliar Residente de obra (Tecnólogo)</t>
  </si>
  <si>
    <t>soporte para canal</t>
  </si>
  <si>
    <t>adaptador bajante redondo</t>
  </si>
  <si>
    <t>bajante redondo 3" 3m</t>
  </si>
  <si>
    <t>codo 45º pvc-s cxc, ø= 3".</t>
  </si>
  <si>
    <t>AU</t>
  </si>
  <si>
    <t>INVAMB+COSSUP+INTE</t>
  </si>
  <si>
    <t>costo directo</t>
  </si>
  <si>
    <t>interventoria</t>
  </si>
  <si>
    <t>cos supervisión</t>
  </si>
  <si>
    <t>inv ambiental</t>
  </si>
  <si>
    <t>Presupuesto de obra</t>
  </si>
  <si>
    <t>admon</t>
  </si>
  <si>
    <t>utilidad</t>
  </si>
  <si>
    <t>Costo Directo</t>
  </si>
  <si>
    <t>combo de baño Manantial Blanco: sanitario + lavamanos + 3 accesorios blanco - corona</t>
  </si>
  <si>
    <t>Acople con valvula de regulación 1/2 x 1/2 plástica 40 cm- abasto plástica</t>
  </si>
  <si>
    <t>Silicona transparente anti-hongos 300 ml</t>
  </si>
  <si>
    <t>cinta sellante 3/4 x 50 m</t>
  </si>
  <si>
    <t>puerta metalica en lamina cal 22 - inlcuye marco - cerradura</t>
  </si>
  <si>
    <t>Boquilla color blanco/beige x 5k</t>
  </si>
  <si>
    <t>piso goran beige corona 45.8 x 45.8 ref. 458084031 o similar</t>
  </si>
  <si>
    <t>ceramica egeo blanco 20.5x20.5 ref. 202204001 o similar</t>
  </si>
  <si>
    <t>Cenefa decorado pared listello autumn beige cara unica 8 x 25 cm</t>
  </si>
  <si>
    <t>Esmalte blanco superlavable para exterior 1 gl kolor o similar</t>
  </si>
  <si>
    <t>Pintura viniltex pro 650 o similar 5 gl</t>
  </si>
  <si>
    <t>07-02-001</t>
  </si>
  <si>
    <t>07-02-002</t>
  </si>
  <si>
    <t>07-02.</t>
  </si>
  <si>
    <t>sika 1 - Impermeabilizante 4 kg</t>
  </si>
  <si>
    <t>SUMINISTRO, TRANSPORTE E INSTALACION DE SOPORTE (DURMIENTES) DE TEJAS, EN MADERA DE 4"X3", INCLUYE ANCLAJES Y TODO LO NECESARIO PARA SU CORRECTO FUNCIONAMIENTO.</t>
  </si>
  <si>
    <t>liston 4" x 3" X 3 m</t>
  </si>
  <si>
    <t>teja fibrocemento gris #8 2,44 x 0,92</t>
  </si>
  <si>
    <t>SUMINISTRO, TRANSPORTE E INSTALACION DE CUBIERTA EN TEJA FIBROCEMENTO #8 2,44 X 0,92 METROS = 2,25 M2. ETERNIT O SIMILAR, INCLUYE AMARRAS PARA INSTALACION A MADERA, SISTEMAS DE ANCLAJE A CONCRETO Y DE FIJACION ENTRE ESTAS. LA MEDIDA SERA TOMADA EN PENDIENTE DE CUBIERTA.</t>
  </si>
  <si>
    <t>Amarre teja tapa metálica 26 cm cal. 18</t>
  </si>
  <si>
    <t>BENEFICIARIO</t>
  </si>
  <si>
    <t>TIPO DE MEJORAMIENTO</t>
  </si>
  <si>
    <t>VALOR COSTO DIRECTO MEJORAMIENTO</t>
  </si>
  <si>
    <t>TIPOLOGÍA</t>
  </si>
  <si>
    <t>MÓDULO</t>
  </si>
  <si>
    <t>ACCESORIOS METÁLICOS</t>
  </si>
  <si>
    <t>09-01-002</t>
  </si>
  <si>
    <t>Barra de seguridad para baño 32x400 SSD 304 o similar</t>
  </si>
  <si>
    <t>SUMINISTRO DE BARRA DE SEGURIDAD DE BAÑO PARA MOVILIDAD REDUCIDA. INCLUYE ACCESORIOS DE ANCLAJE DEMAS ELEMENTOS PARA SU CORRECTO FUNCIONAMIENTO.</t>
  </si>
  <si>
    <t>09-02-002.</t>
  </si>
  <si>
    <t>PISO BAÑO</t>
  </si>
  <si>
    <t>PUERTA BAÑO</t>
  </si>
  <si>
    <t>MURO 4 Y 5</t>
  </si>
  <si>
    <t>MURO MEZON</t>
  </si>
  <si>
    <t>HABITACIÓN 1</t>
  </si>
  <si>
    <t>PISO</t>
  </si>
  <si>
    <t>PISO COCINA</t>
  </si>
  <si>
    <t>HABITACIÓN 2</t>
  </si>
  <si>
    <t>MEZON</t>
  </si>
  <si>
    <t>MESON</t>
  </si>
  <si>
    <t xml:space="preserve">MESON </t>
  </si>
  <si>
    <t>HABITACIÓN 3</t>
  </si>
  <si>
    <t>SALA</t>
  </si>
  <si>
    <t>COCINA</t>
  </si>
  <si>
    <t>SALA COMEDOR</t>
  </si>
  <si>
    <t>CORREDOR</t>
  </si>
  <si>
    <t>ACCESO</t>
  </si>
  <si>
    <t>HABITACIÓN 4</t>
  </si>
  <si>
    <t>BALCON</t>
  </si>
  <si>
    <t>BALCON 1</t>
  </si>
  <si>
    <t>PARTE DE CORREDOR</t>
  </si>
  <si>
    <t>BALCON 2</t>
  </si>
  <si>
    <t>ACCESO VIVIENDA</t>
  </si>
  <si>
    <t>MESÓN</t>
  </si>
  <si>
    <t>MURO BAÑO</t>
  </si>
  <si>
    <t>PISO MESON</t>
  </si>
  <si>
    <t>DUCHA</t>
  </si>
  <si>
    <t>SALPICADERO</t>
  </si>
  <si>
    <t>SANITARIO</t>
  </si>
  <si>
    <t>LAVAMANOS</t>
  </si>
  <si>
    <t>PUERTA</t>
  </si>
  <si>
    <t>PUERTAS</t>
  </si>
  <si>
    <t>MUROS BAÑO</t>
  </si>
  <si>
    <t>TRAMO TUBERÍA DESAGÜE DE 2"</t>
  </si>
  <si>
    <t>TRAMO TUBERÍA DE ABASTO DE 1/2"</t>
  </si>
  <si>
    <t>BAÑO MUROS</t>
  </si>
  <si>
    <t>PUERTA DUCHA</t>
  </si>
  <si>
    <t>MURO SALPICADERO</t>
  </si>
  <si>
    <t>0.6</t>
  </si>
  <si>
    <t>PISO INFERIOR COCINA</t>
  </si>
  <si>
    <t>MURO DUCHA</t>
  </si>
  <si>
    <t>SALON O PATIO</t>
  </si>
  <si>
    <t>MURO COCINA</t>
  </si>
  <si>
    <t>PATIO</t>
  </si>
  <si>
    <t>BAÑO PISO</t>
  </si>
  <si>
    <t xml:space="preserve"> PISO BAÑO</t>
  </si>
  <si>
    <t>PUERTA 1</t>
  </si>
  <si>
    <t>PUERTA 2</t>
  </si>
  <si>
    <t>PUERTA 3</t>
  </si>
  <si>
    <t>PUERTA 4</t>
  </si>
  <si>
    <t>PUERTA 5</t>
  </si>
  <si>
    <t>PUERTA 6</t>
  </si>
  <si>
    <t>PISOS-LOCATIVO</t>
  </si>
  <si>
    <t>MEJORAMIENTO COCINA</t>
  </si>
  <si>
    <t>MEJORAMIENTO BAÑO</t>
  </si>
  <si>
    <t>PISOS</t>
  </si>
  <si>
    <t>LILIAN ADRIANA GIRALDO SOSA</t>
  </si>
  <si>
    <t>ELIANA MARIA MORENO</t>
  </si>
  <si>
    <t>JOSE IVAN MARTINEZ</t>
  </si>
  <si>
    <t>MARIA EUGENIA MARTINEZ</t>
  </si>
  <si>
    <t>MARIA GLADIS COLORADO</t>
  </si>
  <si>
    <t>MARTHA IRENE BARRIENTOS</t>
  </si>
  <si>
    <t>NESTOR WILLIAM VEGA GUERRA</t>
  </si>
  <si>
    <t>NUBIA ELENA ZAPATA</t>
  </si>
  <si>
    <t>PATRICIA HERMINIA BARRIENTOS</t>
  </si>
  <si>
    <t>PIEDAD YAMILE AGUDELO</t>
  </si>
  <si>
    <t>SONIA MARIA LOPEZ MESA</t>
  </si>
  <si>
    <t>ELIZABETH RUIZ ARBOLEDA</t>
  </si>
  <si>
    <t>FABIO NELSON ALVAREZ</t>
  </si>
  <si>
    <t>JOSE LUIS MOLINA JARAMILLO</t>
  </si>
  <si>
    <t>LILIANA YANETH SANCHEZ</t>
  </si>
  <si>
    <t>LUZ ADIELA BEDOYA</t>
  </si>
  <si>
    <t>MARGARITA MARIA POSADA</t>
  </si>
  <si>
    <t>MARIA INEZ CALLE MONTOYA</t>
  </si>
  <si>
    <t>CARMEN ALICIA CALLE</t>
  </si>
  <si>
    <t>HECTOR ALBEIRO ALVAREZ</t>
  </si>
  <si>
    <t>MARIA ERNESTINA ZAPATA</t>
  </si>
  <si>
    <t>JAIRO ALFONSO GIRALDO</t>
  </si>
  <si>
    <t>JORGE MARIO PALACIO</t>
  </si>
  <si>
    <t>YOLANDA ENITH MARTINEZ</t>
  </si>
  <si>
    <t>MARIA DE JESUS RIVERA</t>
  </si>
  <si>
    <t>ANA LUCIA MONSALVE DUQUE</t>
  </si>
  <si>
    <t>LILIA CASTAÑO DIAS</t>
  </si>
  <si>
    <t>LUZ ADIELA MACIAS</t>
  </si>
  <si>
    <t>CARLOS ARTURO TOBON GALLEGO</t>
  </si>
  <si>
    <t>CAMILO ANTONIO PEREZ</t>
  </si>
  <si>
    <t>JESUS YOANY PEREZ MACIAS</t>
  </si>
  <si>
    <t>RUTH MARINA CALLE</t>
  </si>
  <si>
    <t>DORA ISABEL SOSA RUIZ</t>
  </si>
  <si>
    <t>LILIAN DE JESUS RUIZ</t>
  </si>
  <si>
    <t>MONICA MARIA CASTAÑO</t>
  </si>
  <si>
    <t>FROILAN ALEXIS GALLEGO</t>
  </si>
  <si>
    <t>LUZ ANGELA MARTINEZ</t>
  </si>
  <si>
    <t>NATALIA ANDREA RUA LOPEZ</t>
  </si>
  <si>
    <t>JESUS ALBEIRO HENAO</t>
  </si>
  <si>
    <t>JUAN MANUEL CALLE LOPERA</t>
  </si>
  <si>
    <t xml:space="preserve">JESUS ARCADIO VALENCIA </t>
  </si>
  <si>
    <t>MARIA ARACELY RODRIGUEZ</t>
  </si>
  <si>
    <t>MARIA TRINIDAD SALAZAR</t>
  </si>
  <si>
    <t>MEJORAMIENTO DE VIVIENDA EN ZONA URBANA - MUNICIPIO CAROLINA DEL PRINCIPE - ANTIOQUIA</t>
  </si>
  <si>
    <t xml:space="preserve">SALIO </t>
  </si>
  <si>
    <t>SALIO</t>
  </si>
  <si>
    <t>meson clasico liso 200x60 cm tipo socoda</t>
  </si>
  <si>
    <t>PISOS EN MATERIAL CERAMICO PARA BAÑOS, ANTIDESLIZANTE; INCLUYE MURO DE ENCHARQUE Y TODOS LOS MATERIALES NECESARIOS PARA SU CORRECTA EJECUCION.</t>
  </si>
  <si>
    <t>MESON PARA COCINA CLASICO LISO DE 200X60 CON POCETA Y MEZCLADOR</t>
  </si>
  <si>
    <t>MEJORAMIENTO DE VIVIENDA EN ZONA URBANA - MUNICIPIO DE CAROLINA - ANTIOQUIA</t>
  </si>
  <si>
    <t>ANÁLISIS DE PRECIOS UNITARIOS MEJORAMIENTO DE VIVIENDA EN ZONA URBANA DEL MUNICIPIO DE GUADALUPE</t>
  </si>
  <si>
    <t>MEJORAMIENTO DE VIVIENDA EN ZONA URBANA DEL - MUNICIPIO DE CAROLINA - ANTIOQUIA</t>
  </si>
  <si>
    <t>MUNICIPIO DE CAROLINA</t>
  </si>
  <si>
    <t>LISTA DE BENEFICIARIOS PROYECTO DE MEJORAMIENTO DE VIVIENDA URBANO 2020</t>
  </si>
  <si>
    <t>FORMULARIO DE PRESUPUESTO MEJORAMIENTO DE VIVIENDA EN ZONA URBANA - MUNICIPIO DE CAROLINA - ANTIOQUIA.</t>
  </si>
  <si>
    <t>Tasa Pro-Deporte (2,0%)</t>
  </si>
  <si>
    <t>Impuesot de Industria y Comercio (0,06%)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</si>
</sst>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6">
    <numFmt numFmtId="43" formatCode="_(* #,##0.00_);_(* \(#,##0.00\);_(* &quot;-&quot;??_);_(@_)"/>
    <numFmt numFmtId="164" formatCode="_-&quot;$&quot;\ * #,##0_-;\-&quot;$&quot;\ * #,##0_-;_-&quot;$&quot;\ * &quot;-&quot;_-;_-@_-"/>
    <numFmt numFmtId="165" formatCode="_-* #,##0_-;\-* #,##0_-;_-* &quot;-&quot;_-;_-@_-"/>
    <numFmt numFmtId="166" formatCode="_-&quot;$&quot;\ * #,##0.00_-;\-&quot;$&quot;\ * #,##0.00_-;_-&quot;$&quot;\ * &quot;-&quot;??_-;_-@_-"/>
    <numFmt numFmtId="167" formatCode="_(&quot;$&quot;\ * #,##0.00_);_(&quot;$&quot;\ * \(#,##0.00\);_(&quot;$&quot;\ * &quot;-&quot;??_);_(@_)"/>
    <numFmt numFmtId="168" formatCode="&quot;$&quot;#,##0.00;[Red]\-&quot;$&quot;#,##0.00"/>
    <numFmt numFmtId="169" formatCode="_-&quot;$&quot;* #,##0.00_-;\-&quot;$&quot;* #,##0.00_-;_-&quot;$&quot;* &quot;-&quot;??_-;_-@_-"/>
    <numFmt numFmtId="170" formatCode="_-&quot;$&quot;\ * #,##0.00_-;\-&quot;$&quot;\ * #,##0.00_-;_-&quot;$&quot;\ * &quot;-&quot;_-;_-@_-"/>
    <numFmt numFmtId="171" formatCode="0.0000"/>
    <numFmt numFmtId="172" formatCode="0.000"/>
    <numFmt numFmtId="173" formatCode="#,##0.00000"/>
    <numFmt numFmtId="174" formatCode="0.0%"/>
    <numFmt numFmtId="175" formatCode="_-[$$-240A]\ * #,##0.00_-;\-[$$-240A]\ * #,##0.00_-;_-[$$-240A]\ * &quot;-&quot;??_-;_-@_-"/>
    <numFmt numFmtId="176" formatCode="&quot;$&quot;#,##0.00"/>
    <numFmt numFmtId="177" formatCode="_-[$$-240A]\ * #,##0.00_-;\-[$$-240A]\ * #,##0.00_-;_-[$$-240A]\ * &quot;-&quot;?????_-;_-@_-"/>
    <numFmt numFmtId="178" formatCode="0.00_);[Red]\(0.00\)"/>
    <numFmt numFmtId="179" formatCode="0.0"/>
    <numFmt numFmtId="180" formatCode="_-* #,##0.00_-;\-* #,##0.00_-;_-* &quot;-&quot;_-;_-@_-"/>
    <numFmt numFmtId="181" formatCode="_-* #,##0.000_-;\-* #,##0.000_-;_-* &quot;-&quot;_-;_-@_-"/>
    <numFmt numFmtId="182" formatCode="_ &quot;$&quot;\ * #,##0_ ;_ &quot;$&quot;\ * \-#,##0_ ;_ &quot;$&quot;\ * &quot;-&quot;_ ;_ @_ "/>
    <numFmt numFmtId="183" formatCode="_(&quot;$&quot;\ * #,##0_);_(&quot;$&quot;\ * \(#,##0\);_(&quot;$&quot;\ * &quot;-&quot;??_);_(@_)"/>
    <numFmt numFmtId="184" formatCode="_(* #,##0_);_(* \(#,##0\);_(* &quot;-&quot;??_);_(@_)"/>
    <numFmt numFmtId="185" formatCode="#,##0.0000_);\(#,##0.0000\)"/>
    <numFmt numFmtId="186" formatCode="0.000%"/>
    <numFmt numFmtId="187" formatCode="_(* #,##0.0000_);_(* \(#,##0.0000\);_(* &quot;-&quot;??_);_(@_)"/>
    <numFmt numFmtId="188" formatCode="#,##0.00000_);\(#,##0.00000\)"/>
    <numFmt numFmtId="189" formatCode="_-* #,##0\ _€_-;\-* #,##0\ _€_-;_-* &quot;-&quot;??\ _€_-;_-@_-"/>
    <numFmt numFmtId="190" formatCode="_-* #,##0.00\ _$_-;\-* #,##0.00\ _$_-;_-* &quot;-&quot;??\ _$_-;_-@_-"/>
    <numFmt numFmtId="191" formatCode="#,##0.0000"/>
    <numFmt numFmtId="192" formatCode="&quot;$&quot;\ #,##0"/>
    <numFmt numFmtId="193" formatCode="_ &quot;$&quot;\ * #,##0_ ;_ &quot;$&quot;\ * \-#,##0_ ;_ &quot;$&quot;\ * &quot;-&quot;??_ ;_ @_ "/>
    <numFmt numFmtId="194" formatCode="#,##0.00_ ;\-#,##0.00\ "/>
    <numFmt numFmtId="195" formatCode="[$$-240A]\ #,##0"/>
    <numFmt numFmtId="196" formatCode="_-* #,##0.00\ _€_-;\-* #,##0.00\ _€_-;_-* &quot;-&quot;??\ _€_-;_-@_-"/>
    <numFmt numFmtId="197" formatCode="_-&quot;$&quot;* #,##0_-;\-&quot;$&quot;* #,##0_-;_-&quot;$&quot;* &quot;-&quot;??_-;_-@_-"/>
    <numFmt numFmtId="198" formatCode="0.0000000000000000000000%"/>
  </numFmts>
  <fonts count="5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0"/>
      <name val="Century Gothic"/>
      <family val="2"/>
    </font>
    <font>
      <sz val="10"/>
      <name val="Century Gothic"/>
      <family val="2"/>
    </font>
    <font>
      <b/>
      <sz val="10"/>
      <color theme="0"/>
      <name val="Century Gothic"/>
      <family val="2"/>
    </font>
    <font>
      <b/>
      <sz val="20"/>
      <name val="Century Gothic"/>
      <family val="2"/>
    </font>
    <font>
      <b/>
      <sz val="8"/>
      <name val="Century Gothic"/>
      <family val="2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name val="Century Gothic"/>
      <family val="2"/>
    </font>
    <font>
      <b/>
      <sz val="9"/>
      <name val="Century Gothic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3" tint="-0.249977111117893"/>
      <name val="Arial"/>
      <family val="2"/>
    </font>
    <font>
      <b/>
      <sz val="16"/>
      <color rgb="FF00B05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rgb="FFC00000"/>
      <name val="Arial"/>
      <family val="2"/>
    </font>
    <font>
      <b/>
      <sz val="10"/>
      <color indexed="8"/>
      <name val="Arial"/>
      <family val="2"/>
    </font>
    <font>
      <b/>
      <sz val="10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indexed="81"/>
      <name val="Tahoma"/>
      <family val="2"/>
    </font>
    <font>
      <b/>
      <sz val="12"/>
      <color indexed="8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70C0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2"/>
      <color rgb="FF00B050"/>
      <name val="Arial"/>
      <family val="2"/>
    </font>
    <font>
      <sz val="11"/>
      <color indexed="8"/>
      <name val="Helvetica Neue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 Narrow"/>
      <family val="2"/>
    </font>
    <font>
      <sz val="10"/>
      <name val="Arial Bold"/>
    </font>
    <font>
      <b/>
      <sz val="9"/>
      <name val="Arial Bold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b/>
      <sz val="8"/>
      <color theme="1"/>
      <name val="Arial"/>
      <family val="2"/>
    </font>
    <font>
      <sz val="8"/>
      <color indexed="8"/>
      <name val="Arial"/>
      <family val="2"/>
    </font>
    <font>
      <sz val="10"/>
      <color theme="0"/>
      <name val="Century Gothic"/>
      <family val="2"/>
    </font>
  </fonts>
  <fills count="2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6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6" fillId="0" borderId="0"/>
    <xf numFmtId="165" fontId="1" fillId="0" borderId="0" applyFont="0" applyFill="0" applyBorder="0" applyAlignment="0" applyProtection="0"/>
    <xf numFmtId="182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6" fillId="0" borderId="0"/>
    <xf numFmtId="43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6" fillId="0" borderId="0"/>
    <xf numFmtId="190" fontId="6" fillId="0" borderId="0" applyFont="0" applyFill="0" applyBorder="0" applyAlignment="0" applyProtection="0"/>
    <xf numFmtId="0" fontId="40" fillId="0" borderId="0" applyNumberFormat="0" applyFill="0" applyBorder="0" applyProtection="0">
      <alignment vertical="top"/>
    </xf>
    <xf numFmtId="12" fontId="6" fillId="0" borderId="0" applyFont="0" applyFill="0" applyProtection="0"/>
    <xf numFmtId="168" fontId="6" fillId="0" borderId="0" applyFont="0" applyFill="0" applyBorder="0" applyAlignment="0" applyProtection="0"/>
    <xf numFmtId="196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715">
    <xf numFmtId="0" fontId="0" fillId="0" borderId="0" xfId="0"/>
    <xf numFmtId="0" fontId="0" fillId="3" borderId="0" xfId="0" applyFill="1"/>
    <xf numFmtId="170" fontId="0" fillId="0" borderId="0" xfId="0" applyNumberFormat="1"/>
    <xf numFmtId="170" fontId="0" fillId="0" borderId="0" xfId="1" applyNumberFormat="1" applyFont="1"/>
    <xf numFmtId="0" fontId="0" fillId="0" borderId="0" xfId="0" applyAlignment="1">
      <alignment horizontal="center" vertical="center"/>
    </xf>
    <xf numFmtId="0" fontId="0" fillId="0" borderId="1" xfId="0" applyBorder="1"/>
    <xf numFmtId="164" fontId="0" fillId="0" borderId="1" xfId="1" applyFont="1" applyBorder="1"/>
    <xf numFmtId="164" fontId="0" fillId="0" borderId="1" xfId="0" applyNumberFormat="1" applyBorder="1"/>
    <xf numFmtId="0" fontId="0" fillId="0" borderId="1" xfId="0" applyFill="1" applyBorder="1"/>
    <xf numFmtId="0" fontId="0" fillId="0" borderId="5" xfId="0" applyBorder="1"/>
    <xf numFmtId="164" fontId="0" fillId="0" borderId="5" xfId="0" applyNumberFormat="1" applyBorder="1"/>
    <xf numFmtId="10" fontId="0" fillId="0" borderId="1" xfId="2" applyNumberFormat="1" applyFont="1" applyBorder="1"/>
    <xf numFmtId="166" fontId="0" fillId="0" borderId="1" xfId="0" applyNumberFormat="1" applyBorder="1"/>
    <xf numFmtId="10" fontId="0" fillId="0" borderId="1" xfId="2" applyNumberFormat="1" applyFont="1" applyBorder="1" applyAlignment="1">
      <alignment horizontal="center" vertical="center"/>
    </xf>
    <xf numFmtId="1" fontId="0" fillId="0" borderId="1" xfId="2" applyNumberFormat="1" applyFont="1" applyFill="1" applyBorder="1" applyAlignment="1">
      <alignment horizontal="center" vertical="center"/>
    </xf>
    <xf numFmtId="10" fontId="0" fillId="0" borderId="1" xfId="2" applyNumberFormat="1" applyFont="1" applyFill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7" borderId="6" xfId="0" applyFill="1" applyBorder="1" applyAlignment="1">
      <alignment horizontal="right"/>
    </xf>
    <xf numFmtId="0" fontId="0" fillId="7" borderId="6" xfId="0" applyFill="1" applyBorder="1"/>
    <xf numFmtId="0" fontId="0" fillId="7" borderId="4" xfId="0" applyFill="1" applyBorder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wrapText="1"/>
    </xf>
    <xf numFmtId="0" fontId="0" fillId="7" borderId="3" xfId="0" applyFill="1" applyBorder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0" fillId="0" borderId="1" xfId="0" applyNumberFormat="1" applyBorder="1"/>
    <xf numFmtId="2" fontId="0" fillId="0" borderId="1" xfId="0" applyNumberFormat="1" applyBorder="1" applyAlignment="1">
      <alignment horizontal="center" vertical="center"/>
    </xf>
    <xf numFmtId="171" fontId="0" fillId="0" borderId="1" xfId="0" applyNumberFormat="1" applyBorder="1"/>
    <xf numFmtId="164" fontId="0" fillId="7" borderId="1" xfId="1" applyFont="1" applyFill="1" applyBorder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2" fontId="0" fillId="0" borderId="1" xfId="0" applyNumberFormat="1" applyBorder="1"/>
    <xf numFmtId="0" fontId="0" fillId="0" borderId="0" xfId="1" applyNumberFormat="1" applyFont="1"/>
    <xf numFmtId="170" fontId="0" fillId="0" borderId="0" xfId="0" applyNumberFormat="1" applyAlignment="1">
      <alignment horizontal="center" vertical="center"/>
    </xf>
    <xf numFmtId="170" fontId="2" fillId="0" borderId="0" xfId="0" applyNumberFormat="1" applyFont="1"/>
    <xf numFmtId="10" fontId="0" fillId="0" borderId="1" xfId="0" applyNumberFormat="1" applyBorder="1"/>
    <xf numFmtId="164" fontId="0" fillId="0" borderId="0" xfId="1" applyFont="1"/>
    <xf numFmtId="9" fontId="0" fillId="0" borderId="1" xfId="2" applyNumberFormat="1" applyFont="1" applyBorder="1"/>
    <xf numFmtId="172" fontId="0" fillId="0" borderId="0" xfId="0" applyNumberFormat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 wrapText="1"/>
    </xf>
    <xf numFmtId="0" fontId="0" fillId="8" borderId="1" xfId="0" applyFill="1" applyBorder="1"/>
    <xf numFmtId="164" fontId="0" fillId="8" borderId="1" xfId="1" applyFont="1" applyFill="1" applyBorder="1"/>
    <xf numFmtId="10" fontId="0" fillId="8" borderId="1" xfId="2" applyNumberFormat="1" applyFont="1" applyFill="1" applyBorder="1"/>
    <xf numFmtId="166" fontId="0" fillId="8" borderId="1" xfId="0" applyNumberFormat="1" applyFill="1" applyBorder="1"/>
    <xf numFmtId="0" fontId="2" fillId="8" borderId="1" xfId="0" applyFont="1" applyFill="1" applyBorder="1" applyAlignment="1">
      <alignment horizontal="center"/>
    </xf>
    <xf numFmtId="2" fontId="2" fillId="8" borderId="1" xfId="0" applyNumberFormat="1" applyFont="1" applyFill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centerContinuous" vertical="center"/>
    </xf>
    <xf numFmtId="173" fontId="0" fillId="0" borderId="0" xfId="0" applyNumberFormat="1" applyAlignment="1">
      <alignment horizontal="centerContinuous" vertical="center"/>
    </xf>
    <xf numFmtId="174" fontId="0" fillId="0" borderId="0" xfId="0" applyNumberFormat="1" applyAlignment="1">
      <alignment horizontal="centerContinuous" vertical="center"/>
    </xf>
    <xf numFmtId="175" fontId="0" fillId="0" borderId="0" xfId="0" applyNumberFormat="1" applyAlignment="1">
      <alignment horizontal="centerContinuous" vertical="center"/>
    </xf>
    <xf numFmtId="49" fontId="5" fillId="10" borderId="8" xfId="3" applyNumberFormat="1" applyFont="1" applyFill="1" applyBorder="1" applyAlignment="1">
      <alignment horizontal="center" vertical="center" wrapText="1"/>
    </xf>
    <xf numFmtId="0" fontId="5" fillId="10" borderId="5" xfId="3" applyFont="1" applyFill="1" applyBorder="1" applyAlignment="1">
      <alignment horizontal="center" vertical="center"/>
    </xf>
    <xf numFmtId="173" fontId="5" fillId="10" borderId="5" xfId="1" applyNumberFormat="1" applyFont="1" applyFill="1" applyBorder="1" applyAlignment="1">
      <alignment horizontal="centerContinuous" vertical="center"/>
    </xf>
    <xf numFmtId="174" fontId="5" fillId="10" borderId="5" xfId="2" applyNumberFormat="1" applyFont="1" applyFill="1" applyBorder="1" applyAlignment="1">
      <alignment horizontal="centerContinuous" vertical="center"/>
    </xf>
    <xf numFmtId="175" fontId="5" fillId="10" borderId="5" xfId="1" applyNumberFormat="1" applyFont="1" applyFill="1" applyBorder="1" applyAlignment="1">
      <alignment horizontal="centerContinuous" vertical="center"/>
    </xf>
    <xf numFmtId="4" fontId="5" fillId="10" borderId="5" xfId="3" applyNumberFormat="1" applyFont="1" applyFill="1" applyBorder="1" applyAlignment="1">
      <alignment horizontal="centerContinuous" vertical="center"/>
    </xf>
    <xf numFmtId="0" fontId="2" fillId="0" borderId="0" xfId="0" applyFont="1"/>
    <xf numFmtId="0" fontId="5" fillId="11" borderId="5" xfId="0" applyFont="1" applyFill="1" applyBorder="1"/>
    <xf numFmtId="0" fontId="5" fillId="11" borderId="0" xfId="0" applyFont="1" applyFill="1" applyAlignment="1">
      <alignment wrapText="1"/>
    </xf>
    <xf numFmtId="176" fontId="0" fillId="0" borderId="0" xfId="0" applyNumberFormat="1"/>
    <xf numFmtId="0" fontId="2" fillId="0" borderId="2" xfId="0" applyFont="1" applyBorder="1"/>
    <xf numFmtId="0" fontId="2" fillId="0" borderId="9" xfId="0" applyFont="1" applyBorder="1"/>
    <xf numFmtId="0" fontId="2" fillId="0" borderId="0" xfId="0" applyFont="1" applyBorder="1"/>
    <xf numFmtId="0" fontId="2" fillId="0" borderId="11" xfId="0" applyFont="1" applyBorder="1"/>
    <xf numFmtId="0" fontId="0" fillId="0" borderId="12" xfId="0" applyBorder="1"/>
    <xf numFmtId="0" fontId="0" fillId="0" borderId="12" xfId="0" applyBorder="1" applyAlignment="1">
      <alignment horizontal="center"/>
    </xf>
    <xf numFmtId="173" fontId="0" fillId="0" borderId="12" xfId="0" applyNumberFormat="1" applyBorder="1"/>
    <xf numFmtId="174" fontId="0" fillId="0" borderId="12" xfId="0" applyNumberFormat="1" applyBorder="1"/>
    <xf numFmtId="175" fontId="0" fillId="0" borderId="12" xfId="0" applyNumberFormat="1" applyBorder="1"/>
    <xf numFmtId="0" fontId="0" fillId="0" borderId="2" xfId="0" applyBorder="1"/>
    <xf numFmtId="0" fontId="0" fillId="0" borderId="9" xfId="0" applyBorder="1"/>
    <xf numFmtId="0" fontId="0" fillId="0" borderId="0" xfId="0" applyBorder="1"/>
    <xf numFmtId="0" fontId="0" fillId="0" borderId="11" xfId="0" applyBorder="1"/>
    <xf numFmtId="175" fontId="0" fillId="0" borderId="2" xfId="0" applyNumberFormat="1" applyBorder="1"/>
    <xf numFmtId="10" fontId="0" fillId="0" borderId="12" xfId="2" applyNumberFormat="1" applyFont="1" applyBorder="1"/>
    <xf numFmtId="175" fontId="0" fillId="0" borderId="0" xfId="0" applyNumberFormat="1"/>
    <xf numFmtId="0" fontId="2" fillId="0" borderId="12" xfId="0" applyFont="1" applyBorder="1"/>
    <xf numFmtId="173" fontId="2" fillId="0" borderId="12" xfId="0" applyNumberFormat="1" applyFont="1" applyBorder="1"/>
    <xf numFmtId="174" fontId="2" fillId="0" borderId="12" xfId="0" applyNumberFormat="1" applyFont="1" applyBorder="1"/>
    <xf numFmtId="175" fontId="2" fillId="0" borderId="12" xfId="0" applyNumberFormat="1" applyFont="1" applyBorder="1"/>
    <xf numFmtId="176" fontId="0" fillId="0" borderId="9" xfId="0" applyNumberFormat="1" applyBorder="1"/>
    <xf numFmtId="0" fontId="0" fillId="0" borderId="0" xfId="0" applyNumberFormat="1"/>
    <xf numFmtId="0" fontId="0" fillId="0" borderId="0" xfId="0" applyAlignment="1">
      <alignment horizontal="center"/>
    </xf>
    <xf numFmtId="173" fontId="0" fillId="0" borderId="0" xfId="0" applyNumberFormat="1"/>
    <xf numFmtId="174" fontId="0" fillId="0" borderId="0" xfId="0" applyNumberFormat="1"/>
    <xf numFmtId="0" fontId="0" fillId="0" borderId="7" xfId="0" applyBorder="1"/>
    <xf numFmtId="0" fontId="0" fillId="0" borderId="12" xfId="0" applyBorder="1" applyAlignment="1">
      <alignment horizontal="left"/>
    </xf>
    <xf numFmtId="0" fontId="2" fillId="0" borderId="12" xfId="0" applyFont="1" applyBorder="1" applyAlignment="1">
      <alignment horizontal="left"/>
    </xf>
    <xf numFmtId="164" fontId="0" fillId="0" borderId="2" xfId="1" applyFont="1" applyBorder="1"/>
    <xf numFmtId="4" fontId="7" fillId="12" borderId="10" xfId="4" applyNumberFormat="1" applyFont="1" applyFill="1" applyBorder="1" applyAlignment="1">
      <alignment horizontal="right" vertical="center" wrapText="1"/>
    </xf>
    <xf numFmtId="0" fontId="5" fillId="13" borderId="0" xfId="0" quotePrefix="1" applyFont="1" applyFill="1" applyBorder="1" applyAlignment="1">
      <alignment horizontal="left"/>
    </xf>
    <xf numFmtId="0" fontId="4" fillId="13" borderId="0" xfId="0" applyFont="1" applyFill="1" applyBorder="1"/>
    <xf numFmtId="0" fontId="4" fillId="13" borderId="0" xfId="0" applyFont="1" applyFill="1" applyBorder="1" applyAlignment="1">
      <alignment horizontal="center"/>
    </xf>
    <xf numFmtId="173" fontId="4" fillId="13" borderId="0" xfId="0" applyNumberFormat="1" applyFont="1" applyFill="1" applyBorder="1"/>
    <xf numFmtId="174" fontId="4" fillId="13" borderId="0" xfId="0" applyNumberFormat="1" applyFont="1" applyFill="1" applyBorder="1"/>
    <xf numFmtId="175" fontId="4" fillId="13" borderId="0" xfId="0" applyNumberFormat="1" applyFont="1" applyFill="1" applyBorder="1"/>
    <xf numFmtId="176" fontId="4" fillId="13" borderId="2" xfId="0" applyNumberFormat="1" applyFont="1" applyFill="1" applyBorder="1"/>
    <xf numFmtId="176" fontId="4" fillId="13" borderId="9" xfId="0" applyNumberFormat="1" applyFont="1" applyFill="1" applyBorder="1"/>
    <xf numFmtId="176" fontId="4" fillId="13" borderId="5" xfId="0" applyNumberFormat="1" applyFont="1" applyFill="1" applyBorder="1"/>
    <xf numFmtId="49" fontId="7" fillId="4" borderId="10" xfId="4" quotePrefix="1" applyNumberFormat="1" applyFont="1" applyFill="1" applyBorder="1" applyAlignment="1">
      <alignment horizontal="left" vertical="center" wrapText="1"/>
    </xf>
    <xf numFmtId="0" fontId="7" fillId="4" borderId="10" xfId="4" applyNumberFormat="1" applyFont="1" applyFill="1" applyBorder="1" applyAlignment="1">
      <alignment horizontal="left" vertical="center" wrapText="1"/>
    </xf>
    <xf numFmtId="49" fontId="7" fillId="4" borderId="10" xfId="4" applyNumberFormat="1" applyFont="1" applyFill="1" applyBorder="1" applyAlignment="1">
      <alignment horizontal="center" vertical="center" wrapText="1"/>
    </xf>
    <xf numFmtId="174" fontId="7" fillId="4" borderId="10" xfId="4" applyNumberFormat="1" applyFont="1" applyFill="1" applyBorder="1" applyAlignment="1">
      <alignment horizontal="left" vertical="center" wrapText="1"/>
    </xf>
    <xf numFmtId="175" fontId="7" fillId="4" borderId="10" xfId="4" applyNumberFormat="1" applyFont="1" applyFill="1" applyBorder="1" applyAlignment="1">
      <alignment horizontal="left" vertical="center" wrapText="1"/>
    </xf>
    <xf numFmtId="49" fontId="7" fillId="4" borderId="10" xfId="4" applyNumberFormat="1" applyFont="1" applyFill="1" applyBorder="1" applyAlignment="1">
      <alignment horizontal="left" vertical="center" wrapText="1"/>
    </xf>
    <xf numFmtId="2" fontId="0" fillId="0" borderId="12" xfId="0" applyNumberFormat="1" applyBorder="1" applyAlignment="1">
      <alignment horizontal="left"/>
    </xf>
    <xf numFmtId="177" fontId="0" fillId="0" borderId="12" xfId="0" applyNumberFormat="1" applyBorder="1"/>
    <xf numFmtId="176" fontId="4" fillId="13" borderId="0" xfId="0" applyNumberFormat="1" applyFont="1" applyFill="1"/>
    <xf numFmtId="176" fontId="4" fillId="13" borderId="7" xfId="0" applyNumberFormat="1" applyFont="1" applyFill="1" applyBorder="1"/>
    <xf numFmtId="180" fontId="9" fillId="0" borderId="1" xfId="5" applyNumberFormat="1" applyFont="1" applyFill="1" applyBorder="1" applyAlignment="1">
      <alignment horizontal="right" vertical="top"/>
    </xf>
    <xf numFmtId="0" fontId="8" fillId="0" borderId="1" xfId="0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top"/>
    </xf>
    <xf numFmtId="1" fontId="9" fillId="0" borderId="1" xfId="0" applyNumberFormat="1" applyFont="1" applyFill="1" applyBorder="1" applyAlignment="1">
      <alignment horizontal="center" vertical="top"/>
    </xf>
    <xf numFmtId="4" fontId="9" fillId="0" borderId="1" xfId="0" applyNumberFormat="1" applyFont="1" applyFill="1" applyBorder="1" applyAlignment="1">
      <alignment horizontal="center" vertical="top"/>
    </xf>
    <xf numFmtId="4" fontId="8" fillId="0" borderId="1" xfId="0" applyNumberFormat="1" applyFont="1" applyFill="1" applyBorder="1" applyAlignment="1">
      <alignment horizontal="center" vertical="top"/>
    </xf>
    <xf numFmtId="1" fontId="9" fillId="0" borderId="1" xfId="0" applyNumberFormat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left" vertical="top"/>
    </xf>
    <xf numFmtId="0" fontId="9" fillId="0" borderId="1" xfId="0" applyFont="1" applyFill="1" applyBorder="1" applyAlignment="1">
      <alignment vertical="top"/>
    </xf>
    <xf numFmtId="15" fontId="9" fillId="0" borderId="1" xfId="0" applyNumberFormat="1" applyFont="1" applyFill="1" applyBorder="1" applyAlignment="1">
      <alignment horizontal="center" vertical="top"/>
    </xf>
    <xf numFmtId="0" fontId="0" fillId="0" borderId="1" xfId="0" applyFill="1" applyBorder="1" applyAlignment="1">
      <alignment vertical="top"/>
    </xf>
    <xf numFmtId="1" fontId="8" fillId="0" borderId="1" xfId="0" applyNumberFormat="1" applyFont="1" applyFill="1" applyBorder="1" applyAlignment="1">
      <alignment horizontal="center" vertical="top"/>
    </xf>
    <xf numFmtId="179" fontId="8" fillId="0" borderId="1" xfId="0" applyNumberFormat="1" applyFont="1" applyFill="1" applyBorder="1" applyAlignment="1">
      <alignment horizontal="center" vertical="top"/>
    </xf>
    <xf numFmtId="0" fontId="8" fillId="0" borderId="1" xfId="0" applyFont="1" applyFill="1" applyBorder="1" applyAlignment="1">
      <alignment horizontal="center" vertical="top"/>
    </xf>
    <xf numFmtId="2" fontId="8" fillId="0" borderId="1" xfId="0" applyNumberFormat="1" applyFont="1" applyFill="1" applyBorder="1" applyAlignment="1">
      <alignment horizontal="left" vertical="top"/>
    </xf>
    <xf numFmtId="2" fontId="8" fillId="0" borderId="1" xfId="0" applyNumberFormat="1" applyFont="1" applyFill="1" applyBorder="1" applyAlignment="1">
      <alignment horizontal="center" vertical="top"/>
    </xf>
    <xf numFmtId="178" fontId="8" fillId="0" borderId="1" xfId="0" applyNumberFormat="1" applyFont="1" applyFill="1" applyBorder="1" applyAlignment="1">
      <alignment horizontal="center" vertical="top"/>
    </xf>
    <xf numFmtId="180" fontId="8" fillId="0" borderId="1" xfId="5" applyNumberFormat="1" applyFont="1" applyFill="1" applyBorder="1" applyAlignment="1">
      <alignment horizontal="right" vertical="top"/>
    </xf>
    <xf numFmtId="49" fontId="8" fillId="0" borderId="1" xfId="0" applyNumberFormat="1" applyFont="1" applyFill="1" applyBorder="1" applyAlignment="1">
      <alignment horizontal="center" vertical="top"/>
    </xf>
    <xf numFmtId="1" fontId="9" fillId="14" borderId="1" xfId="0" applyNumberFormat="1" applyFont="1" applyFill="1" applyBorder="1" applyAlignment="1">
      <alignment horizontal="center" vertical="top"/>
    </xf>
    <xf numFmtId="1" fontId="9" fillId="14" borderId="15" xfId="0" applyNumberFormat="1" applyFont="1" applyFill="1" applyBorder="1" applyAlignment="1">
      <alignment horizontal="center" vertical="top"/>
    </xf>
    <xf numFmtId="4" fontId="9" fillId="14" borderId="16" xfId="0" applyNumberFormat="1" applyFont="1" applyFill="1" applyBorder="1" applyAlignment="1">
      <alignment horizontal="center" vertical="top"/>
    </xf>
    <xf numFmtId="4" fontId="8" fillId="14" borderId="8" xfId="0" applyNumberFormat="1" applyFont="1" applyFill="1" applyBorder="1" applyAlignment="1">
      <alignment horizontal="center" vertical="top"/>
    </xf>
    <xf numFmtId="180" fontId="8" fillId="14" borderId="1" xfId="5" applyNumberFormat="1" applyFont="1" applyFill="1" applyBorder="1" applyAlignment="1">
      <alignment horizontal="right" vertical="top"/>
    </xf>
    <xf numFmtId="0" fontId="0" fillId="14" borderId="0" xfId="0" applyFill="1"/>
    <xf numFmtId="0" fontId="8" fillId="0" borderId="1" xfId="0" applyFont="1" applyFill="1" applyBorder="1" applyAlignment="1">
      <alignment horizontal="center" vertical="top" wrapText="1"/>
    </xf>
    <xf numFmtId="0" fontId="0" fillId="13" borderId="1" xfId="0" applyFill="1" applyBorder="1"/>
    <xf numFmtId="0" fontId="0" fillId="4" borderId="1" xfId="0" applyFill="1" applyBorder="1"/>
    <xf numFmtId="49" fontId="0" fillId="0" borderId="1" xfId="0" applyNumberForma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70" fontId="0" fillId="0" borderId="1" xfId="1" applyNumberFormat="1" applyFont="1" applyBorder="1" applyAlignment="1">
      <alignment horizontal="center" vertical="center"/>
    </xf>
    <xf numFmtId="170" fontId="0" fillId="4" borderId="1" xfId="1" applyNumberFormat="1" applyFont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170" fontId="0" fillId="13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top" wrapText="1"/>
    </xf>
    <xf numFmtId="1" fontId="0" fillId="4" borderId="1" xfId="0" applyNumberFormat="1" applyFill="1" applyBorder="1" applyAlignment="1">
      <alignment horizontal="center" vertical="center"/>
    </xf>
    <xf numFmtId="0" fontId="0" fillId="13" borderId="1" xfId="0" applyFill="1" applyBorder="1" applyAlignment="1">
      <alignment wrapText="1"/>
    </xf>
    <xf numFmtId="0" fontId="0" fillId="0" borderId="0" xfId="0" applyFill="1" applyBorder="1"/>
    <xf numFmtId="166" fontId="0" fillId="13" borderId="1" xfId="0" applyNumberFormat="1" applyFill="1" applyBorder="1"/>
    <xf numFmtId="166" fontId="0" fillId="4" borderId="1" xfId="0" applyNumberFormat="1" applyFill="1" applyBorder="1"/>
    <xf numFmtId="0" fontId="7" fillId="15" borderId="10" xfId="4" applyNumberFormat="1" applyFont="1" applyFill="1" applyBorder="1" applyAlignment="1">
      <alignment horizontal="left" vertical="center" wrapText="1"/>
    </xf>
    <xf numFmtId="175" fontId="0" fillId="0" borderId="12" xfId="2" applyNumberFormat="1" applyFont="1" applyBorder="1"/>
    <xf numFmtId="176" fontId="4" fillId="0" borderId="2" xfId="0" applyNumberFormat="1" applyFont="1" applyFill="1" applyBorder="1"/>
    <xf numFmtId="176" fontId="4" fillId="0" borderId="0" xfId="0" applyNumberFormat="1" applyFont="1" applyFill="1" applyBorder="1"/>
    <xf numFmtId="176" fontId="4" fillId="0" borderId="9" xfId="0" applyNumberFormat="1" applyFont="1" applyFill="1" applyBorder="1"/>
    <xf numFmtId="176" fontId="4" fillId="0" borderId="11" xfId="0" applyNumberFormat="1" applyFont="1" applyFill="1" applyBorder="1"/>
    <xf numFmtId="0" fontId="0" fillId="0" borderId="0" xfId="0" applyFill="1"/>
    <xf numFmtId="0" fontId="14" fillId="0" borderId="0" xfId="0" quotePrefix="1" applyFont="1" applyFill="1" applyBorder="1" applyAlignment="1">
      <alignment horizontal="left"/>
    </xf>
    <xf numFmtId="0" fontId="14" fillId="0" borderId="0" xfId="0" applyFont="1" applyFill="1" applyBorder="1"/>
    <xf numFmtId="0" fontId="14" fillId="0" borderId="0" xfId="0" applyFont="1" applyFill="1" applyBorder="1" applyAlignment="1">
      <alignment horizontal="center"/>
    </xf>
    <xf numFmtId="173" fontId="14" fillId="0" borderId="0" xfId="0" applyNumberFormat="1" applyFont="1" applyFill="1" applyBorder="1"/>
    <xf numFmtId="174" fontId="14" fillId="0" borderId="0" xfId="0" applyNumberFormat="1" applyFont="1" applyFill="1" applyBorder="1"/>
    <xf numFmtId="175" fontId="14" fillId="0" borderId="0" xfId="0" applyNumberFormat="1" applyFont="1" applyFill="1" applyBorder="1"/>
    <xf numFmtId="175" fontId="7" fillId="0" borderId="0" xfId="0" applyNumberFormat="1" applyFont="1" applyFill="1" applyBorder="1" applyAlignment="1">
      <alignment horizontal="center"/>
    </xf>
    <xf numFmtId="2" fontId="14" fillId="0" borderId="0" xfId="0" quotePrefix="1" applyNumberFormat="1" applyFont="1" applyFill="1" applyBorder="1" applyAlignment="1">
      <alignment horizontal="left"/>
    </xf>
    <xf numFmtId="175" fontId="2" fillId="0" borderId="12" xfId="0" applyNumberFormat="1" applyFont="1" applyBorder="1" applyAlignment="1">
      <alignment horizontal="center"/>
    </xf>
    <xf numFmtId="1" fontId="9" fillId="0" borderId="1" xfId="0" applyNumberFormat="1" applyFont="1" applyFill="1" applyBorder="1" applyAlignment="1">
      <alignment horizontal="center" vertical="top" wrapText="1"/>
    </xf>
    <xf numFmtId="170" fontId="0" fillId="4" borderId="1" xfId="1" applyNumberFormat="1" applyFont="1" applyFill="1" applyBorder="1"/>
    <xf numFmtId="0" fontId="0" fillId="0" borderId="1" xfId="0" applyBorder="1" applyAlignment="1">
      <alignment vertical="center"/>
    </xf>
    <xf numFmtId="166" fontId="0" fillId="0" borderId="1" xfId="0" applyNumberFormat="1" applyBorder="1" applyAlignment="1">
      <alignment vertical="center"/>
    </xf>
    <xf numFmtId="170" fontId="0" fillId="0" borderId="1" xfId="1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wrapText="1"/>
    </xf>
    <xf numFmtId="49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wrapText="1"/>
    </xf>
    <xf numFmtId="0" fontId="2" fillId="0" borderId="0" xfId="0" applyFont="1" applyBorder="1" applyAlignment="1">
      <alignment horizontal="left"/>
    </xf>
    <xf numFmtId="173" fontId="2" fillId="0" borderId="0" xfId="0" applyNumberFormat="1" applyFont="1" applyBorder="1"/>
    <xf numFmtId="174" fontId="2" fillId="0" borderId="0" xfId="0" applyNumberFormat="1" applyFont="1" applyBorder="1"/>
    <xf numFmtId="175" fontId="2" fillId="0" borderId="0" xfId="0" applyNumberFormat="1" applyFont="1" applyBorder="1"/>
    <xf numFmtId="181" fontId="9" fillId="0" borderId="1" xfId="5" applyNumberFormat="1" applyFont="1" applyFill="1" applyBorder="1" applyAlignment="1">
      <alignment horizontal="right" vertical="top"/>
    </xf>
    <xf numFmtId="1" fontId="9" fillId="0" borderId="1" xfId="0" applyNumberFormat="1" applyFont="1" applyFill="1" applyBorder="1" applyAlignment="1">
      <alignment horizontal="left" vertical="top" wrapText="1"/>
    </xf>
    <xf numFmtId="49" fontId="8" fillId="12" borderId="1" xfId="0" applyNumberFormat="1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center"/>
    </xf>
    <xf numFmtId="166" fontId="2" fillId="13" borderId="1" xfId="0" applyNumberFormat="1" applyFont="1" applyFill="1" applyBorder="1"/>
    <xf numFmtId="0" fontId="0" fillId="13" borderId="0" xfId="0" applyFill="1"/>
    <xf numFmtId="0" fontId="24" fillId="17" borderId="29" xfId="8" applyNumberFormat="1" applyFont="1" applyFill="1" applyBorder="1" applyAlignment="1" applyProtection="1">
      <alignment horizontal="center" vertical="center"/>
      <protection locked="0"/>
    </xf>
    <xf numFmtId="0" fontId="25" fillId="0" borderId="28" xfId="8" applyFont="1" applyFill="1" applyBorder="1" applyAlignment="1" applyProtection="1">
      <alignment horizontal="center" vertical="center" wrapText="1"/>
      <protection locked="0"/>
    </xf>
    <xf numFmtId="0" fontId="25" fillId="0" borderId="1" xfId="8" applyFont="1" applyFill="1" applyBorder="1" applyAlignment="1" applyProtection="1">
      <alignment horizontal="center" vertical="center" wrapText="1"/>
      <protection locked="0"/>
    </xf>
    <xf numFmtId="0" fontId="25" fillId="0" borderId="29" xfId="8" applyFont="1" applyFill="1" applyBorder="1" applyAlignment="1" applyProtection="1">
      <alignment horizontal="center" vertical="center" wrapText="1"/>
      <protection locked="0"/>
    </xf>
    <xf numFmtId="0" fontId="25" fillId="17" borderId="28" xfId="8" applyFont="1" applyFill="1" applyBorder="1" applyAlignment="1" applyProtection="1">
      <alignment horizontal="left" vertical="center"/>
      <protection locked="0"/>
    </xf>
    <xf numFmtId="0" fontId="25" fillId="17" borderId="1" xfId="8" applyFont="1" applyFill="1" applyBorder="1" applyAlignment="1" applyProtection="1">
      <alignment vertical="center"/>
      <protection locked="0"/>
    </xf>
    <xf numFmtId="165" fontId="25" fillId="17" borderId="1" xfId="9" applyFont="1" applyFill="1" applyBorder="1" applyAlignment="1" applyProtection="1">
      <alignment horizontal="center" vertical="center"/>
      <protection locked="0"/>
    </xf>
    <xf numFmtId="0" fontId="25" fillId="17" borderId="29" xfId="8" applyFont="1" applyFill="1" applyBorder="1" applyAlignment="1" applyProtection="1">
      <alignment vertical="center"/>
      <protection locked="0"/>
    </xf>
    <xf numFmtId="0" fontId="23" fillId="0" borderId="28" xfId="8" applyFont="1" applyBorder="1" applyAlignment="1" applyProtection="1">
      <alignment vertical="center"/>
      <protection locked="0"/>
    </xf>
    <xf numFmtId="0" fontId="23" fillId="0" borderId="1" xfId="8" applyFont="1" applyFill="1" applyBorder="1" applyAlignment="1" applyProtection="1">
      <alignment vertical="center" wrapText="1"/>
      <protection locked="0"/>
    </xf>
    <xf numFmtId="0" fontId="23" fillId="0" borderId="1" xfId="8" applyFont="1" applyFill="1" applyBorder="1" applyAlignment="1" applyProtection="1">
      <alignment horizontal="center" vertical="center"/>
      <protection locked="0"/>
    </xf>
    <xf numFmtId="183" fontId="23" fillId="0" borderId="1" xfId="10" applyNumberFormat="1" applyFont="1" applyFill="1" applyBorder="1" applyAlignment="1" applyProtection="1">
      <alignment vertical="center"/>
      <protection locked="0"/>
    </xf>
    <xf numFmtId="183" fontId="23" fillId="0" borderId="29" xfId="10" applyNumberFormat="1" applyFont="1" applyFill="1" applyBorder="1" applyAlignment="1" applyProtection="1">
      <alignment vertical="center"/>
    </xf>
    <xf numFmtId="0" fontId="23" fillId="0" borderId="1" xfId="8" applyFont="1" applyBorder="1" applyAlignment="1" applyProtection="1">
      <alignment vertical="center"/>
      <protection locked="0"/>
    </xf>
    <xf numFmtId="0" fontId="23" fillId="0" borderId="1" xfId="8" applyFont="1" applyBorder="1" applyAlignment="1" applyProtection="1">
      <alignment horizontal="center" vertical="center"/>
      <protection locked="0"/>
    </xf>
    <xf numFmtId="183" fontId="23" fillId="0" borderId="29" xfId="10" applyNumberFormat="1" applyFont="1" applyBorder="1" applyAlignment="1" applyProtection="1">
      <alignment vertical="center"/>
    </xf>
    <xf numFmtId="0" fontId="23" fillId="0" borderId="1" xfId="8" applyFont="1" applyBorder="1" applyAlignment="1" applyProtection="1">
      <alignment horizontal="justify" vertical="center" wrapText="1"/>
      <protection locked="0"/>
    </xf>
    <xf numFmtId="0" fontId="23" fillId="0" borderId="28" xfId="8" applyFont="1" applyBorder="1" applyAlignment="1" applyProtection="1">
      <alignment horizontal="left" vertical="center"/>
      <protection locked="0"/>
    </xf>
    <xf numFmtId="0" fontId="23" fillId="0" borderId="1" xfId="8" applyFont="1" applyBorder="1" applyAlignment="1" applyProtection="1">
      <alignment vertical="center" wrapText="1"/>
      <protection locked="0"/>
    </xf>
    <xf numFmtId="0" fontId="25" fillId="17" borderId="28" xfId="8" applyFont="1" applyFill="1" applyBorder="1" applyAlignment="1" applyProtection="1">
      <alignment vertical="center"/>
      <protection locked="0"/>
    </xf>
    <xf numFmtId="183" fontId="23" fillId="0" borderId="1" xfId="10" applyNumberFormat="1" applyFont="1" applyBorder="1" applyAlignment="1" applyProtection="1">
      <alignment vertical="center"/>
      <protection locked="0"/>
    </xf>
    <xf numFmtId="0" fontId="23" fillId="0" borderId="1" xfId="8" applyFont="1" applyFill="1" applyBorder="1" applyAlignment="1" applyProtection="1">
      <alignment vertical="center"/>
      <protection locked="0"/>
    </xf>
    <xf numFmtId="0" fontId="23" fillId="0" borderId="1" xfId="8" applyFont="1" applyFill="1" applyBorder="1" applyAlignment="1" applyProtection="1">
      <alignment horizontal="justify" vertical="center" wrapText="1"/>
      <protection locked="0"/>
    </xf>
    <xf numFmtId="183" fontId="25" fillId="17" borderId="29" xfId="10" applyNumberFormat="1" applyFont="1" applyFill="1" applyBorder="1" applyAlignment="1" applyProtection="1">
      <alignment vertical="center"/>
    </xf>
    <xf numFmtId="0" fontId="25" fillId="0" borderId="1" xfId="8" applyFont="1" applyFill="1" applyBorder="1" applyAlignment="1" applyProtection="1">
      <alignment vertical="center"/>
      <protection locked="0"/>
    </xf>
    <xf numFmtId="165" fontId="25" fillId="0" borderId="1" xfId="9" applyFont="1" applyFill="1" applyBorder="1" applyAlignment="1" applyProtection="1">
      <alignment horizontal="center" vertical="center"/>
      <protection locked="0"/>
    </xf>
    <xf numFmtId="167" fontId="25" fillId="0" borderId="29" xfId="10" applyNumberFormat="1" applyFont="1" applyFill="1" applyBorder="1" applyAlignment="1" applyProtection="1">
      <alignment horizontal="right" vertical="center"/>
    </xf>
    <xf numFmtId="10" fontId="25" fillId="0" borderId="29" xfId="11" applyNumberFormat="1" applyFont="1" applyFill="1" applyBorder="1" applyAlignment="1" applyProtection="1">
      <alignment horizontal="right" vertical="center"/>
    </xf>
    <xf numFmtId="0" fontId="23" fillId="0" borderId="30" xfId="8" applyFont="1" applyBorder="1" applyAlignment="1" applyProtection="1">
      <alignment vertical="center"/>
      <protection locked="0"/>
    </xf>
    <xf numFmtId="0" fontId="23" fillId="0" borderId="0" xfId="8" applyFont="1" applyBorder="1" applyAlignment="1" applyProtection="1">
      <alignment vertical="center"/>
      <protection locked="0"/>
    </xf>
    <xf numFmtId="0" fontId="23" fillId="0" borderId="0" xfId="8" applyFont="1" applyBorder="1" applyAlignment="1" applyProtection="1">
      <alignment horizontal="center" vertical="center"/>
      <protection locked="0"/>
    </xf>
    <xf numFmtId="165" fontId="23" fillId="0" borderId="0" xfId="9" applyFont="1" applyBorder="1" applyAlignment="1" applyProtection="1">
      <alignment horizontal="center" vertical="center"/>
      <protection locked="0"/>
    </xf>
    <xf numFmtId="0" fontId="23" fillId="0" borderId="31" xfId="8" applyFont="1" applyBorder="1" applyAlignment="1" applyProtection="1">
      <alignment vertical="center"/>
      <protection locked="0"/>
    </xf>
    <xf numFmtId="165" fontId="22" fillId="0" borderId="1" xfId="9" applyFont="1" applyFill="1" applyBorder="1" applyAlignment="1" applyProtection="1">
      <alignment horizontal="center" vertical="center"/>
      <protection locked="0"/>
    </xf>
    <xf numFmtId="165" fontId="6" fillId="0" borderId="1" xfId="9" applyFont="1" applyFill="1" applyBorder="1" applyAlignment="1" applyProtection="1">
      <alignment horizontal="center" vertical="center"/>
      <protection locked="0"/>
    </xf>
    <xf numFmtId="165" fontId="22" fillId="17" borderId="1" xfId="9" applyFont="1" applyFill="1" applyBorder="1" applyAlignment="1" applyProtection="1">
      <alignment horizontal="center" vertical="center"/>
      <protection locked="0"/>
    </xf>
    <xf numFmtId="0" fontId="23" fillId="0" borderId="32" xfId="8" applyFont="1" applyBorder="1" applyAlignment="1" applyProtection="1">
      <alignment vertical="center"/>
      <protection locked="0"/>
    </xf>
    <xf numFmtId="0" fontId="23" fillId="0" borderId="33" xfId="8" applyFont="1" applyBorder="1" applyAlignment="1" applyProtection="1">
      <alignment vertical="center"/>
      <protection locked="0"/>
    </xf>
    <xf numFmtId="0" fontId="23" fillId="0" borderId="33" xfId="8" applyFont="1" applyBorder="1" applyAlignment="1" applyProtection="1">
      <alignment horizontal="center" vertical="center"/>
      <protection locked="0"/>
    </xf>
    <xf numFmtId="165" fontId="23" fillId="0" borderId="33" xfId="9" applyFont="1" applyBorder="1" applyAlignment="1" applyProtection="1">
      <alignment horizontal="center" vertical="center"/>
      <protection locked="0"/>
    </xf>
    <xf numFmtId="0" fontId="23" fillId="0" borderId="34" xfId="8" applyFont="1" applyBorder="1" applyAlignment="1" applyProtection="1">
      <alignment vertical="center"/>
      <protection locked="0"/>
    </xf>
    <xf numFmtId="170" fontId="2" fillId="0" borderId="0" xfId="1" applyNumberFormat="1" applyFont="1"/>
    <xf numFmtId="166" fontId="2" fillId="0" borderId="0" xfId="0" applyNumberFormat="1" applyFont="1"/>
    <xf numFmtId="0" fontId="31" fillId="8" borderId="28" xfId="8" applyFont="1" applyFill="1" applyBorder="1" applyAlignment="1">
      <alignment horizontal="center" vertical="center" wrapText="1"/>
    </xf>
    <xf numFmtId="0" fontId="31" fillId="8" borderId="1" xfId="8" applyFont="1" applyFill="1" applyBorder="1" applyAlignment="1">
      <alignment horizontal="center" vertical="center"/>
    </xf>
    <xf numFmtId="0" fontId="32" fillId="8" borderId="1" xfId="7" applyFont="1" applyFill="1" applyBorder="1" applyAlignment="1">
      <alignment vertical="center"/>
    </xf>
    <xf numFmtId="0" fontId="31" fillId="8" borderId="29" xfId="8" applyFont="1" applyFill="1" applyBorder="1" applyAlignment="1">
      <alignment horizontal="center" vertical="center"/>
    </xf>
    <xf numFmtId="0" fontId="33" fillId="0" borderId="28" xfId="7" applyFont="1" applyBorder="1" applyAlignment="1">
      <alignment horizontal="left" vertical="center" wrapText="1"/>
    </xf>
    <xf numFmtId="0" fontId="6" fillId="0" borderId="1" xfId="8" applyFont="1" applyBorder="1" applyAlignment="1" applyProtection="1">
      <alignment horizontal="center" vertical="center"/>
    </xf>
    <xf numFmtId="164" fontId="34" fillId="18" borderId="1" xfId="12" applyFont="1" applyFill="1" applyBorder="1" applyAlignment="1">
      <alignment vertical="center"/>
    </xf>
    <xf numFmtId="9" fontId="34" fillId="19" borderId="1" xfId="13" applyNumberFormat="1" applyFont="1" applyFill="1" applyBorder="1" applyAlignment="1">
      <alignment horizontal="center" vertical="center"/>
    </xf>
    <xf numFmtId="164" fontId="34" fillId="19" borderId="1" xfId="12" applyFont="1" applyFill="1" applyBorder="1" applyAlignment="1">
      <alignment vertical="center"/>
    </xf>
    <xf numFmtId="0" fontId="34" fillId="19" borderId="1" xfId="8" applyFont="1" applyFill="1" applyBorder="1" applyAlignment="1">
      <alignment horizontal="center" vertical="center"/>
    </xf>
    <xf numFmtId="164" fontId="34" fillId="18" borderId="29" xfId="12" applyFont="1" applyFill="1" applyBorder="1" applyAlignment="1">
      <alignment horizontal="right" vertical="center"/>
    </xf>
    <xf numFmtId="0" fontId="31" fillId="18" borderId="28" xfId="8" applyFont="1" applyFill="1" applyBorder="1" applyAlignment="1">
      <alignment vertical="center" wrapText="1"/>
    </xf>
    <xf numFmtId="0" fontId="31" fillId="18" borderId="1" xfId="8" applyFont="1" applyFill="1" applyBorder="1" applyAlignment="1">
      <alignment vertical="center" wrapText="1"/>
    </xf>
    <xf numFmtId="164" fontId="31" fillId="18" borderId="29" xfId="8" applyNumberFormat="1" applyFont="1" applyFill="1" applyBorder="1" applyAlignment="1">
      <alignment vertical="center" wrapText="1"/>
    </xf>
    <xf numFmtId="0" fontId="24" fillId="17" borderId="1" xfId="8" applyNumberFormat="1" applyFont="1" applyFill="1" applyBorder="1" applyAlignment="1">
      <alignment horizontal="center" vertical="center"/>
    </xf>
    <xf numFmtId="164" fontId="34" fillId="18" borderId="35" xfId="12" applyFont="1" applyFill="1" applyBorder="1" applyAlignment="1">
      <alignment horizontal="right" vertical="center"/>
    </xf>
    <xf numFmtId="0" fontId="22" fillId="17" borderId="1" xfId="7" applyFont="1" applyFill="1" applyBorder="1" applyAlignment="1">
      <alignment horizontal="center" vertical="center"/>
    </xf>
    <xf numFmtId="164" fontId="22" fillId="17" borderId="1" xfId="12" applyFont="1" applyFill="1" applyBorder="1" applyAlignment="1">
      <alignment horizontal="center" vertical="center"/>
    </xf>
    <xf numFmtId="0" fontId="33" fillId="0" borderId="1" xfId="7" applyFont="1" applyBorder="1" applyAlignment="1">
      <alignment horizontal="center" vertical="center"/>
    </xf>
    <xf numFmtId="0" fontId="33" fillId="0" borderId="1" xfId="7" applyFont="1" applyBorder="1" applyAlignment="1">
      <alignment vertical="center"/>
    </xf>
    <xf numFmtId="164" fontId="33" fillId="0" borderId="1" xfId="12" applyFont="1" applyBorder="1" applyAlignment="1">
      <alignment vertical="center"/>
    </xf>
    <xf numFmtId="0" fontId="33" fillId="0" borderId="1" xfId="7" applyFont="1" applyBorder="1" applyAlignment="1">
      <alignment vertical="center" wrapText="1"/>
    </xf>
    <xf numFmtId="164" fontId="35" fillId="0" borderId="1" xfId="12" applyFont="1" applyBorder="1" applyAlignment="1">
      <alignment vertical="center"/>
    </xf>
    <xf numFmtId="0" fontId="33" fillId="0" borderId="0" xfId="14" applyFont="1" applyBorder="1" applyAlignment="1">
      <alignment vertical="center"/>
    </xf>
    <xf numFmtId="0" fontId="33" fillId="0" borderId="0" xfId="14" applyFont="1" applyAlignment="1">
      <alignment vertical="center"/>
    </xf>
    <xf numFmtId="0" fontId="33" fillId="0" borderId="30" xfId="14" applyFont="1" applyBorder="1" applyAlignment="1">
      <alignment vertical="center"/>
    </xf>
    <xf numFmtId="0" fontId="33" fillId="0" borderId="31" xfId="14" applyFont="1" applyBorder="1" applyAlignment="1">
      <alignment vertical="center"/>
    </xf>
    <xf numFmtId="184" fontId="33" fillId="0" borderId="29" xfId="15" applyNumberFormat="1" applyFont="1" applyBorder="1" applyAlignment="1">
      <alignment vertical="center"/>
    </xf>
    <xf numFmtId="0" fontId="26" fillId="17" borderId="1" xfId="14" applyFont="1" applyFill="1" applyBorder="1" applyAlignment="1">
      <alignment vertical="center"/>
    </xf>
    <xf numFmtId="184" fontId="33" fillId="0" borderId="1" xfId="15" applyNumberFormat="1" applyFont="1" applyBorder="1" applyAlignment="1">
      <alignment vertical="center"/>
    </xf>
    <xf numFmtId="184" fontId="33" fillId="0" borderId="0" xfId="15" applyNumberFormat="1" applyFont="1" applyAlignment="1">
      <alignment vertical="center"/>
    </xf>
    <xf numFmtId="0" fontId="26" fillId="17" borderId="29" xfId="14" applyNumberFormat="1" applyFont="1" applyFill="1" applyBorder="1" applyAlignment="1">
      <alignment horizontal="center" vertical="center"/>
    </xf>
    <xf numFmtId="184" fontId="33" fillId="0" borderId="0" xfId="15" applyNumberFormat="1" applyFont="1" applyBorder="1" applyAlignment="1">
      <alignment vertical="center"/>
    </xf>
    <xf numFmtId="0" fontId="26" fillId="17" borderId="29" xfId="14" applyFont="1" applyFill="1" applyBorder="1" applyAlignment="1">
      <alignment horizontal="center" vertical="center"/>
    </xf>
    <xf numFmtId="0" fontId="32" fillId="0" borderId="0" xfId="14" applyFont="1" applyAlignment="1">
      <alignment horizontal="center" vertical="center"/>
    </xf>
    <xf numFmtId="0" fontId="22" fillId="4" borderId="1" xfId="14" applyFont="1" applyFill="1" applyBorder="1" applyAlignment="1">
      <alignment vertical="center"/>
    </xf>
    <xf numFmtId="10" fontId="22" fillId="4" borderId="29" xfId="14" applyNumberFormat="1" applyFont="1" applyFill="1" applyBorder="1" applyAlignment="1">
      <alignment horizontal="center" vertical="center"/>
    </xf>
    <xf numFmtId="183" fontId="26" fillId="17" borderId="29" xfId="16" applyNumberFormat="1" applyFont="1" applyFill="1" applyBorder="1" applyAlignment="1">
      <alignment vertical="center"/>
    </xf>
    <xf numFmtId="166" fontId="33" fillId="0" borderId="0" xfId="14" applyNumberFormat="1" applyFont="1" applyAlignment="1">
      <alignment vertical="center"/>
    </xf>
    <xf numFmtId="183" fontId="33" fillId="0" borderId="0" xfId="14" applyNumberFormat="1" applyFont="1" applyAlignment="1">
      <alignment vertical="center"/>
    </xf>
    <xf numFmtId="0" fontId="22" fillId="17" borderId="28" xfId="14" applyFont="1" applyFill="1" applyBorder="1" applyAlignment="1">
      <alignment horizontal="center" vertical="center"/>
    </xf>
    <xf numFmtId="0" fontId="22" fillId="17" borderId="1" xfId="14" applyFont="1" applyFill="1" applyBorder="1" applyAlignment="1">
      <alignment vertical="center"/>
    </xf>
    <xf numFmtId="10" fontId="32" fillId="17" borderId="29" xfId="13" applyNumberFormat="1" applyFont="1" applyFill="1" applyBorder="1" applyAlignment="1">
      <alignment horizontal="center" vertical="center"/>
    </xf>
    <xf numFmtId="0" fontId="22" fillId="0" borderId="28" xfId="14" applyFont="1" applyBorder="1" applyAlignment="1">
      <alignment horizontal="center" vertical="center"/>
    </xf>
    <xf numFmtId="0" fontId="22" fillId="21" borderId="1" xfId="14" applyFont="1" applyFill="1" applyBorder="1" applyAlignment="1">
      <alignment vertical="center"/>
    </xf>
    <xf numFmtId="185" fontId="33" fillId="0" borderId="29" xfId="15" applyNumberFormat="1" applyFont="1" applyBorder="1" applyAlignment="1">
      <alignment horizontal="center" vertical="center"/>
    </xf>
    <xf numFmtId="0" fontId="33" fillId="0" borderId="1" xfId="14" applyFont="1" applyBorder="1" applyAlignment="1">
      <alignment horizontal="center" vertical="center" wrapText="1"/>
    </xf>
    <xf numFmtId="0" fontId="33" fillId="0" borderId="1" xfId="14" applyFont="1" applyFill="1" applyBorder="1" applyAlignment="1">
      <alignment horizontal="center" vertical="center" wrapText="1"/>
    </xf>
    <xf numFmtId="0" fontId="6" fillId="21" borderId="1" xfId="14" applyFont="1" applyFill="1" applyBorder="1" applyAlignment="1">
      <alignment vertical="center"/>
    </xf>
    <xf numFmtId="10" fontId="33" fillId="0" borderId="29" xfId="13" applyNumberFormat="1" applyFont="1" applyBorder="1" applyAlignment="1">
      <alignment horizontal="center" vertical="center"/>
    </xf>
    <xf numFmtId="0" fontId="33" fillId="0" borderId="1" xfId="14" applyFont="1" applyBorder="1" applyAlignment="1">
      <alignment vertical="center"/>
    </xf>
    <xf numFmtId="186" fontId="33" fillId="0" borderId="1" xfId="17" applyNumberFormat="1" applyFont="1" applyBorder="1" applyAlignment="1">
      <alignment vertical="center"/>
    </xf>
    <xf numFmtId="185" fontId="33" fillId="0" borderId="0" xfId="15" applyNumberFormat="1" applyFont="1" applyBorder="1" applyAlignment="1">
      <alignment horizontal="center" vertical="center"/>
    </xf>
    <xf numFmtId="10" fontId="32" fillId="0" borderId="29" xfId="13" applyNumberFormat="1" applyFont="1" applyBorder="1" applyAlignment="1">
      <alignment horizontal="center" vertical="center"/>
    </xf>
    <xf numFmtId="187" fontId="32" fillId="0" borderId="0" xfId="15" applyNumberFormat="1" applyFont="1" applyBorder="1" applyAlignment="1">
      <alignment horizontal="center" vertical="center"/>
    </xf>
    <xf numFmtId="0" fontId="6" fillId="0" borderId="1" xfId="14" applyFont="1" applyBorder="1" applyAlignment="1">
      <alignment vertical="center"/>
    </xf>
    <xf numFmtId="188" fontId="33" fillId="0" borderId="0" xfId="15" applyNumberFormat="1" applyFont="1" applyBorder="1" applyAlignment="1">
      <alignment horizontal="center" vertical="center"/>
    </xf>
    <xf numFmtId="0" fontId="22" fillId="0" borderId="28" xfId="14" applyFont="1" applyFill="1" applyBorder="1" applyAlignment="1">
      <alignment horizontal="center" vertical="center"/>
    </xf>
    <xf numFmtId="0" fontId="6" fillId="0" borderId="1" xfId="14" applyFont="1" applyFill="1" applyBorder="1" applyAlignment="1">
      <alignment vertical="center"/>
    </xf>
    <xf numFmtId="0" fontId="33" fillId="0" borderId="36" xfId="14" applyFont="1" applyFill="1" applyBorder="1" applyAlignment="1">
      <alignment horizontal="center" vertical="center"/>
    </xf>
    <xf numFmtId="0" fontId="6" fillId="0" borderId="37" xfId="14" applyFont="1" applyFill="1" applyBorder="1" applyAlignment="1">
      <alignment vertical="center"/>
    </xf>
    <xf numFmtId="10" fontId="33" fillId="0" borderId="38" xfId="13" applyNumberFormat="1" applyFont="1" applyBorder="1" applyAlignment="1">
      <alignment horizontal="center" vertical="center"/>
    </xf>
    <xf numFmtId="0" fontId="33" fillId="0" borderId="39" xfId="14" applyFont="1" applyBorder="1" applyAlignment="1">
      <alignment vertical="center"/>
    </xf>
    <xf numFmtId="0" fontId="33" fillId="0" borderId="40" xfId="14" applyFont="1" applyBorder="1" applyAlignment="1">
      <alignment vertical="center"/>
    </xf>
    <xf numFmtId="0" fontId="33" fillId="0" borderId="41" xfId="14" applyFont="1" applyBorder="1" applyAlignment="1">
      <alignment vertical="center"/>
    </xf>
    <xf numFmtId="0" fontId="22" fillId="17" borderId="1" xfId="18" applyFont="1" applyFill="1" applyBorder="1" applyAlignment="1" applyProtection="1">
      <alignment horizontal="justify" vertical="center" wrapText="1"/>
      <protection locked="0"/>
    </xf>
    <xf numFmtId="187" fontId="32" fillId="17" borderId="29" xfId="2" applyNumberFormat="1" applyFont="1" applyFill="1" applyBorder="1" applyAlignment="1">
      <alignment horizontal="center" vertical="center"/>
    </xf>
    <xf numFmtId="0" fontId="26" fillId="17" borderId="1" xfId="14" applyFont="1" applyFill="1" applyBorder="1" applyAlignment="1">
      <alignment horizontal="center" vertical="center" wrapText="1"/>
    </xf>
    <xf numFmtId="0" fontId="33" fillId="0" borderId="0" xfId="14" applyFont="1" applyAlignment="1">
      <alignment horizontal="center" vertical="center"/>
    </xf>
    <xf numFmtId="0" fontId="22" fillId="0" borderId="1" xfId="18" applyFont="1" applyBorder="1" applyAlignment="1" applyProtection="1">
      <alignment horizontal="justify" vertical="center" wrapText="1"/>
      <protection locked="0"/>
    </xf>
    <xf numFmtId="187" fontId="32" fillId="0" borderId="29" xfId="15" applyNumberFormat="1" applyFont="1" applyBorder="1" applyAlignment="1">
      <alignment horizontal="center" vertical="center"/>
    </xf>
    <xf numFmtId="0" fontId="33" fillId="0" borderId="1" xfId="14" applyFont="1" applyFill="1" applyBorder="1" applyAlignment="1">
      <alignment vertical="center"/>
    </xf>
    <xf numFmtId="0" fontId="6" fillId="0" borderId="1" xfId="18" applyFont="1" applyBorder="1" applyAlignment="1" applyProtection="1">
      <alignment horizontal="left" vertical="center" wrapText="1"/>
      <protection locked="0"/>
    </xf>
    <xf numFmtId="183" fontId="26" fillId="17" borderId="1" xfId="16" applyNumberFormat="1" applyFont="1" applyFill="1" applyBorder="1" applyAlignment="1" applyProtection="1">
      <alignment horizontal="center" vertical="center" wrapText="1"/>
      <protection locked="0"/>
    </xf>
    <xf numFmtId="189" fontId="6" fillId="0" borderId="1" xfId="15" applyNumberFormat="1" applyFont="1" applyBorder="1" applyAlignment="1" applyProtection="1">
      <alignment horizontal="center" vertical="center" wrapText="1"/>
      <protection locked="0"/>
    </xf>
    <xf numFmtId="186" fontId="6" fillId="0" borderId="1" xfId="17" applyNumberFormat="1" applyFont="1" applyFill="1" applyBorder="1" applyAlignment="1" applyProtection="1">
      <alignment horizontal="center" vertical="center" wrapText="1"/>
      <protection locked="0"/>
    </xf>
    <xf numFmtId="10" fontId="38" fillId="17" borderId="1" xfId="14" applyNumberFormat="1" applyFont="1" applyFill="1" applyBorder="1" applyAlignment="1">
      <alignment horizontal="center" vertical="center"/>
    </xf>
    <xf numFmtId="183" fontId="22" fillId="4" borderId="1" xfId="16" applyNumberFormat="1" applyFont="1" applyFill="1" applyBorder="1" applyAlignment="1" applyProtection="1">
      <alignment horizontal="center" vertical="center" wrapText="1"/>
      <protection hidden="1"/>
    </xf>
    <xf numFmtId="0" fontId="6" fillId="0" borderId="1" xfId="18" applyFont="1" applyFill="1" applyBorder="1" applyAlignment="1" applyProtection="1">
      <alignment horizontal="left" vertical="center" wrapText="1"/>
      <protection locked="0"/>
    </xf>
    <xf numFmtId="10" fontId="6" fillId="0" borderId="1" xfId="17" applyNumberFormat="1" applyFont="1" applyFill="1" applyBorder="1" applyAlignment="1" applyProtection="1">
      <alignment horizontal="center" vertical="center" wrapText="1"/>
      <protection locked="0"/>
    </xf>
    <xf numFmtId="186" fontId="6" fillId="0" borderId="1" xfId="17" applyNumberFormat="1" applyFont="1" applyFill="1" applyBorder="1" applyAlignment="1" applyProtection="1">
      <alignment horizontal="center" vertical="center" wrapText="1"/>
    </xf>
    <xf numFmtId="0" fontId="22" fillId="0" borderId="1" xfId="18" applyFont="1" applyBorder="1" applyAlignment="1" applyProtection="1">
      <alignment horizontal="left" vertical="center" wrapText="1"/>
      <protection locked="0"/>
    </xf>
    <xf numFmtId="0" fontId="6" fillId="0" borderId="1" xfId="18" applyFont="1" applyBorder="1" applyAlignment="1" applyProtection="1">
      <alignment horizontal="left" vertical="center" wrapText="1" indent="2"/>
      <protection locked="0"/>
    </xf>
    <xf numFmtId="0" fontId="22" fillId="0" borderId="5" xfId="18" applyFont="1" applyBorder="1" applyAlignment="1" applyProtection="1">
      <alignment horizontal="left" vertical="center" wrapText="1"/>
      <protection locked="0"/>
    </xf>
    <xf numFmtId="0" fontId="22" fillId="0" borderId="1" xfId="18" applyFont="1" applyFill="1" applyBorder="1" applyAlignment="1" applyProtection="1">
      <alignment horizontal="left" vertical="center" wrapText="1" indent="1"/>
      <protection locked="0"/>
    </xf>
    <xf numFmtId="0" fontId="33" fillId="0" borderId="28" xfId="14" applyFont="1" applyBorder="1" applyAlignment="1">
      <alignment vertical="center"/>
    </xf>
    <xf numFmtId="0" fontId="6" fillId="0" borderId="1" xfId="18" applyFont="1" applyBorder="1" applyAlignment="1" applyProtection="1">
      <alignment horizontal="left" vertical="center" wrapText="1" indent="3"/>
      <protection locked="0"/>
    </xf>
    <xf numFmtId="183" fontId="26" fillId="17" borderId="1" xfId="16" applyNumberFormat="1" applyFont="1" applyFill="1" applyBorder="1" applyAlignment="1">
      <alignment vertical="center"/>
    </xf>
    <xf numFmtId="0" fontId="22" fillId="0" borderId="1" xfId="18" applyFont="1" applyFill="1" applyBorder="1" applyAlignment="1" applyProtection="1">
      <alignment horizontal="justify" vertical="center" wrapText="1"/>
      <protection locked="0"/>
    </xf>
    <xf numFmtId="191" fontId="22" fillId="0" borderId="29" xfId="19" applyNumberFormat="1" applyFont="1" applyFill="1" applyBorder="1" applyAlignment="1" applyProtection="1">
      <alignment horizontal="center" vertical="center" wrapText="1"/>
      <protection locked="0"/>
    </xf>
    <xf numFmtId="0" fontId="33" fillId="0" borderId="0" xfId="14" applyFont="1" applyFill="1" applyAlignment="1">
      <alignment vertical="center"/>
    </xf>
    <xf numFmtId="0" fontId="33" fillId="0" borderId="0" xfId="14" applyFont="1" applyFill="1" applyBorder="1" applyAlignment="1">
      <alignment vertical="center"/>
    </xf>
    <xf numFmtId="186" fontId="6" fillId="0" borderId="0" xfId="17" applyNumberFormat="1" applyFont="1" applyFill="1" applyBorder="1" applyAlignment="1" applyProtection="1">
      <alignment horizontal="center" vertical="center" wrapText="1"/>
      <protection locked="0"/>
    </xf>
    <xf numFmtId="0" fontId="22" fillId="17" borderId="36" xfId="14" applyFont="1" applyFill="1" applyBorder="1" applyAlignment="1">
      <alignment horizontal="center" vertical="center"/>
    </xf>
    <xf numFmtId="0" fontId="22" fillId="17" borderId="37" xfId="18" applyFont="1" applyFill="1" applyBorder="1" applyAlignment="1" applyProtection="1">
      <alignment horizontal="justify" vertical="center" wrapText="1"/>
      <protection locked="0"/>
    </xf>
    <xf numFmtId="4" fontId="22" fillId="17" borderId="38" xfId="19" applyNumberFormat="1" applyFont="1" applyFill="1" applyBorder="1" applyAlignment="1" applyProtection="1">
      <alignment horizontal="center" vertical="center" wrapText="1"/>
      <protection locked="0"/>
    </xf>
    <xf numFmtId="0" fontId="33" fillId="0" borderId="18" xfId="14" applyFont="1" applyBorder="1" applyAlignment="1">
      <alignment vertical="center"/>
    </xf>
    <xf numFmtId="0" fontId="33" fillId="0" borderId="21" xfId="14" applyFont="1" applyBorder="1" applyAlignment="1">
      <alignment vertical="center"/>
    </xf>
    <xf numFmtId="0" fontId="33" fillId="0" borderId="22" xfId="14" applyFont="1" applyBorder="1" applyAlignment="1">
      <alignment vertical="center"/>
    </xf>
    <xf numFmtId="0" fontId="33" fillId="0" borderId="32" xfId="14" applyFont="1" applyBorder="1" applyAlignment="1">
      <alignment vertical="center"/>
    </xf>
    <xf numFmtId="0" fontId="0" fillId="0" borderId="33" xfId="14" applyFont="1" applyBorder="1" applyAlignment="1">
      <alignment vertical="center"/>
    </xf>
    <xf numFmtId="0" fontId="6" fillId="0" borderId="34" xfId="8" applyFont="1" applyBorder="1" applyAlignment="1" applyProtection="1">
      <alignment vertical="center"/>
    </xf>
    <xf numFmtId="0" fontId="6" fillId="0" borderId="0" xfId="8" applyFont="1" applyBorder="1" applyAlignment="1" applyProtection="1">
      <alignment vertical="center"/>
    </xf>
    <xf numFmtId="0" fontId="6" fillId="0" borderId="0" xfId="8" applyFont="1" applyBorder="1" applyAlignment="1" applyProtection="1">
      <alignment horizontal="right" vertical="center"/>
    </xf>
    <xf numFmtId="0" fontId="22" fillId="0" borderId="30" xfId="8" applyFont="1" applyBorder="1" applyAlignment="1" applyProtection="1">
      <alignment horizontal="center" vertical="center" wrapText="1"/>
    </xf>
    <xf numFmtId="0" fontId="22" fillId="0" borderId="0" xfId="8" applyFont="1" applyBorder="1" applyAlignment="1" applyProtection="1">
      <alignment horizontal="center" vertical="center" wrapText="1"/>
    </xf>
    <xf numFmtId="0" fontId="22" fillId="0" borderId="31" xfId="8" applyFont="1" applyBorder="1" applyAlignment="1" applyProtection="1">
      <alignment horizontal="center" vertical="center" wrapText="1"/>
    </xf>
    <xf numFmtId="0" fontId="22" fillId="0" borderId="5" xfId="8" applyFont="1" applyBorder="1" applyAlignment="1" applyProtection="1">
      <alignment horizontal="center" vertical="center" wrapText="1"/>
    </xf>
    <xf numFmtId="0" fontId="22" fillId="17" borderId="27" xfId="8" applyFont="1" applyFill="1" applyBorder="1" applyAlignment="1" applyProtection="1">
      <alignment horizontal="center" vertical="center" wrapText="1"/>
    </xf>
    <xf numFmtId="0" fontId="22" fillId="0" borderId="28" xfId="8" applyFont="1" applyBorder="1" applyAlignment="1" applyProtection="1">
      <alignment horizontal="center" vertical="center"/>
    </xf>
    <xf numFmtId="0" fontId="22" fillId="0" borderId="1" xfId="8" applyFont="1" applyBorder="1" applyAlignment="1" applyProtection="1">
      <alignment horizontal="center" vertical="center"/>
    </xf>
    <xf numFmtId="0" fontId="22" fillId="0" borderId="1" xfId="8" applyFont="1" applyBorder="1" applyAlignment="1" applyProtection="1">
      <alignment horizontal="center" vertical="center" wrapText="1"/>
    </xf>
    <xf numFmtId="3" fontId="22" fillId="0" borderId="29" xfId="8" applyNumberFormat="1" applyFont="1" applyBorder="1" applyAlignment="1" applyProtection="1">
      <alignment horizontal="center" vertical="center" wrapText="1"/>
    </xf>
    <xf numFmtId="0" fontId="41" fillId="0" borderId="1" xfId="20" applyNumberFormat="1" applyFont="1" applyFill="1" applyBorder="1" applyAlignment="1">
      <alignment horizontal="center" vertical="center"/>
    </xf>
    <xf numFmtId="49" fontId="41" fillId="0" borderId="1" xfId="20" applyNumberFormat="1" applyFont="1" applyFill="1" applyBorder="1" applyAlignment="1">
      <alignment horizontal="center" vertical="center"/>
    </xf>
    <xf numFmtId="0" fontId="41" fillId="0" borderId="29" xfId="20" applyNumberFormat="1" applyFont="1" applyFill="1" applyBorder="1" applyAlignment="1">
      <alignment horizontal="center" vertical="center"/>
    </xf>
    <xf numFmtId="0" fontId="6" fillId="0" borderId="28" xfId="8" applyFont="1" applyBorder="1" applyAlignment="1" applyProtection="1">
      <alignment horizontal="center" vertical="center"/>
    </xf>
    <xf numFmtId="0" fontId="6" fillId="0" borderId="1" xfId="8" applyFont="1" applyBorder="1" applyAlignment="1" applyProtection="1">
      <alignment horizontal="justify" vertical="center" wrapText="1"/>
    </xf>
    <xf numFmtId="192" fontId="6" fillId="0" borderId="1" xfId="8" applyNumberFormat="1" applyFont="1" applyBorder="1" applyAlignment="1" applyProtection="1">
      <alignment horizontal="center" vertical="center"/>
    </xf>
    <xf numFmtId="0" fontId="22" fillId="0" borderId="1" xfId="8" applyFont="1" applyFill="1" applyBorder="1" applyAlignment="1" applyProtection="1">
      <alignment horizontal="center" vertical="center"/>
    </xf>
    <xf numFmtId="9" fontId="6" fillId="0" borderId="1" xfId="13" quotePrefix="1" applyFont="1" applyBorder="1" applyAlignment="1" applyProtection="1">
      <alignment horizontal="center" vertical="center"/>
    </xf>
    <xf numFmtId="179" fontId="6" fillId="0" borderId="1" xfId="8" applyNumberFormat="1" applyFont="1" applyBorder="1" applyAlignment="1" applyProtection="1">
      <alignment horizontal="center" vertical="center"/>
    </xf>
    <xf numFmtId="193" fontId="6" fillId="22" borderId="29" xfId="21" applyNumberFormat="1" applyFont="1" applyFill="1" applyBorder="1" applyAlignment="1" applyProtection="1">
      <alignment vertical="center"/>
    </xf>
    <xf numFmtId="9" fontId="6" fillId="0" borderId="1" xfId="13" applyFont="1" applyBorder="1" applyAlignment="1" applyProtection="1">
      <alignment horizontal="center" vertical="center"/>
    </xf>
    <xf numFmtId="193" fontId="22" fillId="17" borderId="29" xfId="22" applyNumberFormat="1" applyFont="1" applyFill="1" applyBorder="1" applyAlignment="1" applyProtection="1">
      <alignment horizontal="right" vertical="center"/>
    </xf>
    <xf numFmtId="194" fontId="22" fillId="23" borderId="29" xfId="22" applyNumberFormat="1" applyFont="1" applyFill="1" applyBorder="1" applyAlignment="1" applyProtection="1">
      <alignment vertical="center"/>
      <protection locked="0"/>
    </xf>
    <xf numFmtId="0" fontId="6" fillId="0" borderId="28" xfId="20" applyNumberFormat="1" applyFont="1" applyFill="1" applyBorder="1" applyAlignment="1">
      <alignment horizontal="center" vertical="center"/>
    </xf>
    <xf numFmtId="0" fontId="6" fillId="0" borderId="1" xfId="20" applyNumberFormat="1" applyFont="1" applyFill="1" applyBorder="1" applyAlignment="1">
      <alignment horizontal="left" vertical="center"/>
    </xf>
    <xf numFmtId="0" fontId="22" fillId="12" borderId="1" xfId="8" applyFont="1" applyFill="1" applyBorder="1" applyAlignment="1" applyProtection="1">
      <alignment horizontal="center" vertical="center"/>
    </xf>
    <xf numFmtId="195" fontId="42" fillId="0" borderId="29" xfId="20" applyNumberFormat="1" applyFont="1" applyFill="1" applyBorder="1" applyAlignment="1">
      <alignment vertical="center"/>
    </xf>
    <xf numFmtId="0" fontId="1" fillId="0" borderId="3" xfId="7" applyBorder="1"/>
    <xf numFmtId="0" fontId="1" fillId="0" borderId="6" xfId="7" applyBorder="1"/>
    <xf numFmtId="0" fontId="1" fillId="0" borderId="4" xfId="7" applyBorder="1"/>
    <xf numFmtId="9" fontId="42" fillId="0" borderId="1" xfId="13" applyFont="1" applyFill="1" applyBorder="1" applyAlignment="1">
      <alignment horizontal="center" vertical="center"/>
    </xf>
    <xf numFmtId="0" fontId="6" fillId="0" borderId="49" xfId="8" applyFont="1" applyBorder="1" applyAlignment="1" applyProtection="1">
      <alignment horizontal="center" vertical="center"/>
    </xf>
    <xf numFmtId="0" fontId="22" fillId="0" borderId="3" xfId="8" applyFont="1" applyBorder="1" applyAlignment="1" applyProtection="1">
      <alignment horizontal="left" vertical="center"/>
    </xf>
    <xf numFmtId="0" fontId="22" fillId="0" borderId="6" xfId="8" applyFont="1" applyBorder="1" applyAlignment="1" applyProtection="1">
      <alignment horizontal="left" vertical="center"/>
    </xf>
    <xf numFmtId="0" fontId="22" fillId="0" borderId="4" xfId="8" applyFont="1" applyBorder="1" applyAlignment="1" applyProtection="1">
      <alignment horizontal="left" vertical="center"/>
    </xf>
    <xf numFmtId="3" fontId="22" fillId="22" borderId="50" xfId="22" applyNumberFormat="1" applyFont="1" applyFill="1" applyBorder="1" applyAlignment="1" applyProtection="1">
      <alignment horizontal="center" vertical="center"/>
    </xf>
    <xf numFmtId="0" fontId="44" fillId="0" borderId="49" xfId="7" applyFont="1" applyFill="1" applyBorder="1" applyAlignment="1">
      <alignment horizontal="center" vertical="center" wrapText="1"/>
    </xf>
    <xf numFmtId="193" fontId="22" fillId="22" borderId="50" xfId="22" applyNumberFormat="1" applyFont="1" applyFill="1" applyBorder="1" applyAlignment="1" applyProtection="1">
      <alignment horizontal="left" vertical="center"/>
    </xf>
    <xf numFmtId="195" fontId="46" fillId="0" borderId="29" xfId="20" applyNumberFormat="1" applyFont="1" applyFill="1" applyBorder="1" applyAlignment="1">
      <alignment vertical="center"/>
    </xf>
    <xf numFmtId="0" fontId="45" fillId="0" borderId="1" xfId="20" applyNumberFormat="1" applyFont="1" applyFill="1" applyBorder="1" applyAlignment="1">
      <alignment vertical="center"/>
    </xf>
    <xf numFmtId="0" fontId="6" fillId="0" borderId="1" xfId="20" applyNumberFormat="1" applyFont="1" applyFill="1" applyBorder="1" applyAlignment="1">
      <alignment vertical="center"/>
    </xf>
    <xf numFmtId="0" fontId="6" fillId="0" borderId="30" xfId="8" applyFont="1" applyBorder="1" applyAlignment="1" applyProtection="1">
      <alignment horizontal="center" vertical="center"/>
    </xf>
    <xf numFmtId="196" fontId="6" fillId="0" borderId="31" xfId="23" applyFont="1" applyBorder="1" applyAlignment="1" applyProtection="1">
      <alignment vertical="center"/>
    </xf>
    <xf numFmtId="0" fontId="6" fillId="0" borderId="31" xfId="8" applyFont="1" applyBorder="1" applyAlignment="1" applyProtection="1">
      <alignment vertical="center" wrapText="1"/>
    </xf>
    <xf numFmtId="194" fontId="21" fillId="17" borderId="29" xfId="8" applyNumberFormat="1" applyFont="1" applyFill="1" applyBorder="1" applyAlignment="1" applyProtection="1">
      <alignment horizontal="center" vertical="center" wrapText="1"/>
    </xf>
    <xf numFmtId="0" fontId="6" fillId="0" borderId="32" xfId="8" applyFont="1" applyBorder="1" applyAlignment="1" applyProtection="1">
      <alignment horizontal="center" vertical="center"/>
    </xf>
    <xf numFmtId="0" fontId="6" fillId="0" borderId="18" xfId="8" applyFont="1" applyBorder="1" applyAlignment="1" applyProtection="1">
      <alignment horizontal="center" vertical="center"/>
    </xf>
    <xf numFmtId="0" fontId="6" fillId="0" borderId="21" xfId="8" applyFont="1" applyBorder="1" applyAlignment="1" applyProtection="1">
      <alignment vertical="center"/>
    </xf>
    <xf numFmtId="0" fontId="6" fillId="0" borderId="21" xfId="8" applyFont="1" applyBorder="1" applyAlignment="1" applyProtection="1">
      <alignment horizontal="right" vertical="center"/>
    </xf>
    <xf numFmtId="0" fontId="6" fillId="0" borderId="22" xfId="8" applyFont="1" applyBorder="1" applyAlignment="1" applyProtection="1">
      <alignment vertical="center"/>
    </xf>
    <xf numFmtId="0" fontId="6" fillId="0" borderId="31" xfId="8" applyFont="1" applyBorder="1" applyAlignment="1" applyProtection="1">
      <alignment vertical="center"/>
    </xf>
    <xf numFmtId="0" fontId="32" fillId="0" borderId="0" xfId="7" applyFont="1" applyBorder="1" applyAlignment="1">
      <alignment horizontal="center" vertical="center"/>
    </xf>
    <xf numFmtId="0" fontId="33" fillId="0" borderId="30" xfId="7" applyFont="1" applyBorder="1" applyAlignment="1">
      <alignment horizontal="left" vertical="center"/>
    </xf>
    <xf numFmtId="0" fontId="33" fillId="0" borderId="0" xfId="7" applyFont="1" applyBorder="1" applyAlignment="1">
      <alignment horizontal="center" vertical="center" wrapText="1"/>
    </xf>
    <xf numFmtId="4" fontId="6" fillId="0" borderId="0" xfId="7" applyNumberFormat="1" applyFont="1" applyBorder="1" applyAlignment="1">
      <alignment horizontal="center" vertical="center"/>
    </xf>
    <xf numFmtId="0" fontId="6" fillId="0" borderId="0" xfId="8" applyFont="1" applyAlignment="1" applyProtection="1">
      <alignment vertical="center"/>
    </xf>
    <xf numFmtId="0" fontId="22" fillId="0" borderId="30" xfId="8" applyFont="1" applyBorder="1" applyAlignment="1" applyProtection="1">
      <alignment horizontal="center" vertical="center"/>
    </xf>
    <xf numFmtId="4" fontId="22" fillId="0" borderId="0" xfId="7" applyNumberFormat="1" applyFont="1" applyBorder="1" applyAlignment="1">
      <alignment horizontal="center" vertical="center"/>
    </xf>
    <xf numFmtId="0" fontId="32" fillId="0" borderId="0" xfId="7" applyFont="1" applyBorder="1" applyAlignment="1">
      <alignment vertical="center"/>
    </xf>
    <xf numFmtId="0" fontId="22" fillId="0" borderId="0" xfId="8" applyFont="1" applyAlignment="1" applyProtection="1">
      <alignment vertical="center"/>
    </xf>
    <xf numFmtId="0" fontId="32" fillId="0" borderId="31" xfId="7" applyFont="1" applyBorder="1" applyAlignment="1">
      <alignment vertical="center"/>
    </xf>
    <xf numFmtId="0" fontId="6" fillId="0" borderId="33" xfId="8" applyFont="1" applyBorder="1" applyAlignment="1" applyProtection="1">
      <alignment vertical="center"/>
    </xf>
    <xf numFmtId="0" fontId="6" fillId="0" borderId="33" xfId="8" applyFont="1" applyBorder="1" applyAlignment="1" applyProtection="1">
      <alignment horizontal="right" vertical="center"/>
    </xf>
    <xf numFmtId="0" fontId="2" fillId="13" borderId="1" xfId="0" applyFont="1" applyFill="1" applyBorder="1"/>
    <xf numFmtId="0" fontId="2" fillId="13" borderId="0" xfId="0" applyFont="1" applyFill="1"/>
    <xf numFmtId="0" fontId="4" fillId="25" borderId="0" xfId="0" applyFont="1" applyFill="1" applyAlignment="1">
      <alignment horizontal="right" vertical="center" wrapText="1"/>
    </xf>
    <xf numFmtId="14" fontId="4" fillId="25" borderId="0" xfId="0" applyNumberFormat="1" applyFont="1" applyFill="1" applyAlignment="1">
      <alignment horizontal="center" vertical="center" wrapText="1"/>
    </xf>
    <xf numFmtId="0" fontId="1" fillId="0" borderId="0" xfId="24" applyAlignment="1">
      <alignment vertical="center" wrapText="1"/>
    </xf>
    <xf numFmtId="0" fontId="1" fillId="0" borderId="0" xfId="24" applyAlignment="1">
      <alignment wrapText="1"/>
    </xf>
    <xf numFmtId="0" fontId="51" fillId="0" borderId="0" xfId="24" applyFont="1" applyAlignment="1">
      <alignment horizontal="center" vertical="center" wrapText="1"/>
    </xf>
    <xf numFmtId="0" fontId="51" fillId="0" borderId="0" xfId="24" applyFont="1" applyAlignment="1">
      <alignment wrapText="1"/>
    </xf>
    <xf numFmtId="0" fontId="51" fillId="0" borderId="0" xfId="24" applyFont="1" applyAlignment="1">
      <alignment horizontal="center" wrapText="1"/>
    </xf>
    <xf numFmtId="0" fontId="51" fillId="0" borderId="0" xfId="24" applyFont="1" applyAlignment="1">
      <alignment horizontal="right" wrapText="1"/>
    </xf>
    <xf numFmtId="0" fontId="52" fillId="24" borderId="1" xfId="24" applyFont="1" applyFill="1" applyBorder="1" applyAlignment="1">
      <alignment horizontal="center" vertical="center" wrapText="1"/>
    </xf>
    <xf numFmtId="0" fontId="52" fillId="24" borderId="5" xfId="24" applyFont="1" applyFill="1" applyBorder="1" applyAlignment="1">
      <alignment horizontal="center" vertical="center" wrapText="1"/>
    </xf>
    <xf numFmtId="0" fontId="53" fillId="26" borderId="1" xfId="24" applyFont="1" applyFill="1" applyBorder="1" applyAlignment="1">
      <alignment horizontal="center" vertical="center" wrapText="1"/>
    </xf>
    <xf numFmtId="0" fontId="53" fillId="26" borderId="3" xfId="24" applyFont="1" applyFill="1" applyBorder="1" applyAlignment="1">
      <alignment vertical="center" wrapText="1"/>
    </xf>
    <xf numFmtId="0" fontId="53" fillId="26" borderId="6" xfId="24" applyFont="1" applyFill="1" applyBorder="1" applyAlignment="1">
      <alignment vertical="center" wrapText="1"/>
    </xf>
    <xf numFmtId="0" fontId="53" fillId="26" borderId="4" xfId="24" applyFont="1" applyFill="1" applyBorder="1" applyAlignment="1">
      <alignment vertical="center" wrapText="1"/>
    </xf>
    <xf numFmtId="0" fontId="51" fillId="19" borderId="1" xfId="24" applyFont="1" applyFill="1" applyBorder="1" applyAlignment="1">
      <alignment horizontal="center" vertical="center" wrapText="1"/>
    </xf>
    <xf numFmtId="0" fontId="51" fillId="19" borderId="1" xfId="24" applyFont="1" applyFill="1" applyBorder="1" applyAlignment="1">
      <alignment horizontal="justify" vertical="center" wrapText="1"/>
    </xf>
    <xf numFmtId="197" fontId="51" fillId="19" borderId="1" xfId="6" applyNumberFormat="1" applyFont="1" applyFill="1" applyBorder="1" applyAlignment="1">
      <alignment horizontal="right" vertical="center" wrapText="1"/>
    </xf>
    <xf numFmtId="10" fontId="51" fillId="19" borderId="1" xfId="24" applyNumberFormat="1" applyFont="1" applyFill="1" applyBorder="1" applyAlignment="1">
      <alignment horizontal="center" vertical="center" wrapText="1"/>
    </xf>
    <xf numFmtId="9" fontId="51" fillId="19" borderId="1" xfId="2" applyFont="1" applyFill="1" applyBorder="1" applyAlignment="1">
      <alignment horizontal="center" vertical="center" wrapText="1"/>
    </xf>
    <xf numFmtId="2" fontId="51" fillId="19" borderId="1" xfId="24" applyNumberFormat="1" applyFont="1" applyFill="1" applyBorder="1" applyAlignment="1">
      <alignment horizontal="center" vertical="center" wrapText="1"/>
    </xf>
    <xf numFmtId="169" fontId="1" fillId="0" borderId="0" xfId="24" applyNumberFormat="1" applyAlignment="1">
      <alignment vertical="center" wrapText="1"/>
    </xf>
    <xf numFmtId="166" fontId="53" fillId="26" borderId="6" xfId="6" applyFont="1" applyFill="1" applyBorder="1" applyAlignment="1">
      <alignment vertical="center" wrapText="1"/>
    </xf>
    <xf numFmtId="9" fontId="53" fillId="26" borderId="6" xfId="2" applyFont="1" applyFill="1" applyBorder="1" applyAlignment="1">
      <alignment vertical="center" wrapText="1"/>
    </xf>
    <xf numFmtId="0" fontId="51" fillId="0" borderId="1" xfId="24" applyFont="1" applyBorder="1" applyAlignment="1">
      <alignment horizontal="center" vertical="center" wrapText="1"/>
    </xf>
    <xf numFmtId="0" fontId="51" fillId="18" borderId="1" xfId="24" applyFont="1" applyFill="1" applyBorder="1" applyAlignment="1">
      <alignment horizontal="justify" vertical="center" wrapText="1"/>
    </xf>
    <xf numFmtId="0" fontId="51" fillId="18" borderId="1" xfId="24" applyFont="1" applyFill="1" applyBorder="1" applyAlignment="1">
      <alignment horizontal="center" vertical="center" wrapText="1"/>
    </xf>
    <xf numFmtId="197" fontId="51" fillId="18" borderId="1" xfId="6" applyNumberFormat="1" applyFont="1" applyFill="1" applyBorder="1" applyAlignment="1">
      <alignment horizontal="right" vertical="center" wrapText="1"/>
    </xf>
    <xf numFmtId="197" fontId="53" fillId="26" borderId="6" xfId="6" applyNumberFormat="1" applyFont="1" applyFill="1" applyBorder="1" applyAlignment="1">
      <alignment vertical="center" wrapText="1"/>
    </xf>
    <xf numFmtId="0" fontId="53" fillId="26" borderId="6" xfId="24" applyFont="1" applyFill="1" applyBorder="1" applyAlignment="1">
      <alignment horizontal="right" vertical="center" wrapText="1"/>
    </xf>
    <xf numFmtId="0" fontId="51" fillId="0" borderId="1" xfId="24" applyFont="1" applyBorder="1" applyAlignment="1">
      <alignment horizontal="justify" vertical="center" wrapText="1"/>
    </xf>
    <xf numFmtId="186" fontId="51" fillId="0" borderId="1" xfId="2" applyNumberFormat="1" applyFont="1" applyBorder="1" applyAlignment="1">
      <alignment horizontal="center" vertical="center" wrapText="1"/>
    </xf>
    <xf numFmtId="0" fontId="51" fillId="0" borderId="1" xfId="24" applyFont="1" applyBorder="1" applyAlignment="1">
      <alignment horizontal="right" vertical="center" wrapText="1"/>
    </xf>
    <xf numFmtId="0" fontId="53" fillId="26" borderId="6" xfId="24" applyFont="1" applyFill="1" applyBorder="1" applyAlignment="1">
      <alignment horizontal="center" vertical="center" wrapText="1"/>
    </xf>
    <xf numFmtId="0" fontId="53" fillId="3" borderId="1" xfId="24" applyFont="1" applyFill="1" applyBorder="1" applyAlignment="1">
      <alignment horizontal="center" vertical="center" wrapText="1"/>
    </xf>
    <xf numFmtId="0" fontId="53" fillId="3" borderId="3" xfId="24" applyFont="1" applyFill="1" applyBorder="1" applyAlignment="1">
      <alignment vertical="center" wrapText="1"/>
    </xf>
    <xf numFmtId="0" fontId="53" fillId="3" borderId="6" xfId="24" applyFont="1" applyFill="1" applyBorder="1" applyAlignment="1">
      <alignment vertical="center" wrapText="1"/>
    </xf>
    <xf numFmtId="197" fontId="53" fillId="26" borderId="6" xfId="24" applyNumberFormat="1" applyFont="1" applyFill="1" applyBorder="1" applyAlignment="1">
      <alignment horizontal="right" vertical="center" wrapText="1"/>
    </xf>
    <xf numFmtId="176" fontId="1" fillId="0" borderId="0" xfId="24" applyNumberFormat="1" applyAlignment="1">
      <alignment vertical="center" wrapText="1"/>
    </xf>
    <xf numFmtId="0" fontId="51" fillId="0" borderId="1" xfId="24" applyFont="1" applyBorder="1" applyAlignment="1">
      <alignment vertical="center" wrapText="1"/>
    </xf>
    <xf numFmtId="10" fontId="51" fillId="0" borderId="1" xfId="24" applyNumberFormat="1" applyFont="1" applyBorder="1" applyAlignment="1">
      <alignment horizontal="center" vertical="center" wrapText="1"/>
    </xf>
    <xf numFmtId="0" fontId="51" fillId="6" borderId="1" xfId="24" applyFont="1" applyFill="1" applyBorder="1" applyAlignment="1">
      <alignment horizontal="center" vertical="center" wrapText="1"/>
    </xf>
    <xf numFmtId="184" fontId="1" fillId="0" borderId="0" xfId="24" applyNumberFormat="1" applyAlignment="1">
      <alignment vertical="center" wrapText="1"/>
    </xf>
    <xf numFmtId="0" fontId="53" fillId="27" borderId="4" xfId="24" applyFont="1" applyFill="1" applyBorder="1" applyAlignment="1">
      <alignment horizontal="center" vertical="center" wrapText="1"/>
    </xf>
    <xf numFmtId="10" fontId="53" fillId="27" borderId="1" xfId="25" applyNumberFormat="1" applyFont="1" applyFill="1" applyBorder="1" applyAlignment="1">
      <alignment horizontal="center" vertical="center" wrapText="1"/>
    </xf>
    <xf numFmtId="10" fontId="53" fillId="27" borderId="1" xfId="24" applyNumberFormat="1" applyFont="1" applyFill="1" applyBorder="1" applyAlignment="1">
      <alignment horizontal="center" vertical="center" wrapText="1"/>
    </xf>
    <xf numFmtId="0" fontId="53" fillId="27" borderId="6" xfId="24" applyFont="1" applyFill="1" applyBorder="1" applyAlignment="1">
      <alignment horizontal="center" vertical="center" wrapText="1"/>
    </xf>
    <xf numFmtId="10" fontId="2" fillId="0" borderId="0" xfId="2" applyNumberFormat="1" applyFont="1"/>
    <xf numFmtId="2" fontId="0" fillId="0" borderId="0" xfId="6" applyNumberFormat="1" applyFont="1"/>
    <xf numFmtId="166" fontId="0" fillId="0" borderId="0" xfId="0" applyNumberFormat="1"/>
    <xf numFmtId="166" fontId="2" fillId="13" borderId="0" xfId="6" applyFont="1" applyFill="1"/>
    <xf numFmtId="0" fontId="51" fillId="0" borderId="4" xfId="24" applyFont="1" applyBorder="1" applyAlignment="1">
      <alignment vertical="center" wrapText="1"/>
    </xf>
    <xf numFmtId="10" fontId="6" fillId="0" borderId="29" xfId="2" applyNumberFormat="1" applyFont="1" applyFill="1" applyBorder="1" applyAlignment="1">
      <alignment vertical="center"/>
    </xf>
    <xf numFmtId="10" fontId="0" fillId="0" borderId="0" xfId="2" applyNumberFormat="1" applyFont="1"/>
    <xf numFmtId="170" fontId="42" fillId="0" borderId="29" xfId="1" applyNumberFormat="1" applyFont="1" applyFill="1" applyBorder="1" applyAlignment="1">
      <alignment vertical="center"/>
    </xf>
    <xf numFmtId="170" fontId="43" fillId="0" borderId="29" xfId="1" applyNumberFormat="1" applyFont="1" applyFill="1" applyBorder="1" applyAlignment="1">
      <alignment vertical="center"/>
    </xf>
    <xf numFmtId="196" fontId="22" fillId="22" borderId="50" xfId="23" applyNumberFormat="1" applyFont="1" applyFill="1" applyBorder="1" applyAlignment="1" applyProtection="1">
      <alignment horizontal="center" vertical="center"/>
    </xf>
    <xf numFmtId="0" fontId="22" fillId="12" borderId="0" xfId="8" applyFont="1" applyFill="1" applyAlignment="1" applyProtection="1">
      <alignment vertical="center"/>
    </xf>
    <xf numFmtId="4" fontId="6" fillId="12" borderId="0" xfId="7" applyNumberFormat="1" applyFont="1" applyFill="1" applyBorder="1" applyAlignment="1">
      <alignment horizontal="center" vertical="center"/>
    </xf>
    <xf numFmtId="0" fontId="32" fillId="12" borderId="31" xfId="7" applyFont="1" applyFill="1" applyBorder="1" applyAlignment="1">
      <alignment vertical="center"/>
    </xf>
    <xf numFmtId="164" fontId="51" fillId="0" borderId="1" xfId="1" applyFont="1" applyBorder="1" applyAlignment="1">
      <alignment horizontal="right" vertical="center" wrapText="1"/>
    </xf>
    <xf numFmtId="164" fontId="51" fillId="18" borderId="1" xfId="1" applyFont="1" applyFill="1" applyBorder="1" applyAlignment="1">
      <alignment horizontal="right" vertical="center" wrapText="1"/>
    </xf>
    <xf numFmtId="10" fontId="0" fillId="0" borderId="0" xfId="0" applyNumberFormat="1"/>
    <xf numFmtId="164" fontId="53" fillId="26" borderId="4" xfId="1" applyFont="1" applyFill="1" applyBorder="1" applyAlignment="1">
      <alignment vertical="center" wrapText="1"/>
    </xf>
    <xf numFmtId="164" fontId="53" fillId="3" borderId="4" xfId="1" applyFont="1" applyFill="1" applyBorder="1" applyAlignment="1">
      <alignment vertical="center" wrapText="1"/>
    </xf>
    <xf numFmtId="164" fontId="0" fillId="0" borderId="0" xfId="0" applyNumberFormat="1"/>
    <xf numFmtId="0" fontId="48" fillId="0" borderId="0" xfId="0" applyFont="1" applyFill="1" applyBorder="1" applyAlignment="1">
      <alignment horizontal="centerContinuous" vertical="center" wrapText="1"/>
    </xf>
    <xf numFmtId="0" fontId="1" fillId="0" borderId="0" xfId="24" applyFill="1" applyAlignment="1">
      <alignment vertical="center" wrapText="1"/>
    </xf>
    <xf numFmtId="0" fontId="50" fillId="0" borderId="0" xfId="0" applyFont="1" applyFill="1" applyBorder="1" applyAlignment="1">
      <alignment horizontal="centerContinuous" vertical="center" wrapText="1"/>
    </xf>
    <xf numFmtId="9" fontId="0" fillId="0" borderId="0" xfId="2" applyFont="1"/>
    <xf numFmtId="184" fontId="0" fillId="0" borderId="0" xfId="0" applyNumberFormat="1"/>
    <xf numFmtId="166" fontId="0" fillId="0" borderId="0" xfId="0" applyNumberFormat="1" applyFont="1"/>
    <xf numFmtId="170" fontId="1" fillId="0" borderId="0" xfId="1" applyNumberFormat="1" applyAlignment="1">
      <alignment vertical="center" wrapText="1"/>
    </xf>
    <xf numFmtId="198" fontId="0" fillId="0" borderId="0" xfId="2" applyNumberFormat="1" applyFont="1"/>
    <xf numFmtId="0" fontId="0" fillId="0" borderId="12" xfId="0" applyBorder="1" applyAlignment="1"/>
    <xf numFmtId="169" fontId="53" fillId="27" borderId="1" xfId="1" applyNumberFormat="1" applyFont="1" applyFill="1" applyBorder="1" applyAlignment="1">
      <alignment horizontal="right" vertical="center" wrapText="1"/>
    </xf>
    <xf numFmtId="169" fontId="53" fillId="27" borderId="1" xfId="6" applyNumberFormat="1" applyFont="1" applyFill="1" applyBorder="1" applyAlignment="1">
      <alignment horizontal="right" vertical="center" wrapText="1"/>
    </xf>
    <xf numFmtId="49" fontId="0" fillId="0" borderId="1" xfId="0" quotePrefix="1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12" xfId="0" applyFill="1" applyBorder="1"/>
    <xf numFmtId="0" fontId="0" fillId="12" borderId="0" xfId="0" applyFill="1"/>
    <xf numFmtId="1" fontId="9" fillId="19" borderId="1" xfId="0" applyNumberFormat="1" applyFont="1" applyFill="1" applyBorder="1" applyAlignment="1">
      <alignment horizontal="center" vertical="top"/>
    </xf>
    <xf numFmtId="180" fontId="9" fillId="19" borderId="1" xfId="5" applyNumberFormat="1" applyFont="1" applyFill="1" applyBorder="1" applyAlignment="1">
      <alignment horizontal="right" vertical="top"/>
    </xf>
    <xf numFmtId="1" fontId="55" fillId="19" borderId="1" xfId="0" applyNumberFormat="1" applyFont="1" applyFill="1" applyBorder="1" applyAlignment="1">
      <alignment horizontal="center" vertical="top"/>
    </xf>
    <xf numFmtId="2" fontId="0" fillId="0" borderId="1" xfId="0" applyNumberFormat="1" applyFill="1" applyBorder="1" applyAlignment="1">
      <alignment horizontal="center" vertical="center"/>
    </xf>
    <xf numFmtId="166" fontId="0" fillId="0" borderId="1" xfId="0" applyNumberFormat="1" applyFill="1" applyBorder="1" applyAlignment="1">
      <alignment vertical="center"/>
    </xf>
    <xf numFmtId="1" fontId="8" fillId="0" borderId="1" xfId="0" applyNumberFormat="1" applyFont="1" applyFill="1" applyBorder="1" applyAlignment="1">
      <alignment horizontal="center" vertical="top" wrapText="1"/>
    </xf>
    <xf numFmtId="0" fontId="0" fillId="19" borderId="1" xfId="0" applyFill="1" applyBorder="1"/>
    <xf numFmtId="166" fontId="2" fillId="12" borderId="0" xfId="0" applyNumberFormat="1" applyFont="1" applyFill="1"/>
    <xf numFmtId="0" fontId="2" fillId="12" borderId="0" xfId="0" applyFont="1" applyFill="1"/>
    <xf numFmtId="0" fontId="2" fillId="0" borderId="1" xfId="0" applyFont="1" applyBorder="1" applyAlignment="1">
      <alignment horizontal="center" vertical="center" wrapText="1"/>
    </xf>
    <xf numFmtId="0" fontId="0" fillId="12" borderId="1" xfId="0" applyNumberFormat="1" applyFill="1" applyBorder="1" applyAlignment="1">
      <alignment horizontal="center" wrapText="1"/>
    </xf>
    <xf numFmtId="0" fontId="0" fillId="12" borderId="1" xfId="0" applyFill="1" applyBorder="1" applyAlignment="1">
      <alignment horizontal="center" wrapText="1"/>
    </xf>
    <xf numFmtId="0" fontId="0" fillId="12" borderId="1" xfId="0" applyFill="1" applyBorder="1" applyAlignment="1">
      <alignment horizontal="center"/>
    </xf>
    <xf numFmtId="0" fontId="0" fillId="12" borderId="15" xfId="0" applyFill="1" applyBorder="1" applyAlignment="1">
      <alignment horizontal="center" wrapText="1"/>
    </xf>
    <xf numFmtId="0" fontId="0" fillId="12" borderId="8" xfId="0" applyFill="1" applyBorder="1" applyAlignment="1">
      <alignment horizontal="center" wrapText="1"/>
    </xf>
    <xf numFmtId="0" fontId="0" fillId="12" borderId="17" xfId="0" applyFill="1" applyBorder="1" applyAlignment="1">
      <alignment horizontal="center" wrapText="1"/>
    </xf>
    <xf numFmtId="0" fontId="0" fillId="12" borderId="14" xfId="0" applyFill="1" applyBorder="1" applyAlignment="1">
      <alignment horizontal="center" wrapText="1"/>
    </xf>
    <xf numFmtId="0" fontId="0" fillId="15" borderId="1" xfId="0" applyFill="1" applyBorder="1" applyAlignment="1">
      <alignment horizontal="center" wrapText="1"/>
    </xf>
    <xf numFmtId="0" fontId="0" fillId="28" borderId="15" xfId="0" applyFill="1" applyBorder="1" applyAlignment="1">
      <alignment horizontal="center" wrapText="1"/>
    </xf>
    <xf numFmtId="0" fontId="0" fillId="28" borderId="8" xfId="0" applyFill="1" applyBorder="1" applyAlignment="1">
      <alignment horizontal="center" wrapText="1"/>
    </xf>
    <xf numFmtId="0" fontId="0" fillId="28" borderId="17" xfId="0" applyFill="1" applyBorder="1" applyAlignment="1">
      <alignment horizontal="center" wrapText="1"/>
    </xf>
    <xf numFmtId="0" fontId="0" fillId="28" borderId="14" xfId="0" applyFill="1" applyBorder="1" applyAlignment="1">
      <alignment horizontal="center" wrapText="1"/>
    </xf>
    <xf numFmtId="0" fontId="0" fillId="15" borderId="15" xfId="0" applyFill="1" applyBorder="1" applyAlignment="1">
      <alignment horizontal="center" wrapText="1"/>
    </xf>
    <xf numFmtId="0" fontId="0" fillId="15" borderId="8" xfId="0" applyFill="1" applyBorder="1" applyAlignment="1">
      <alignment horizontal="center" wrapText="1"/>
    </xf>
    <xf numFmtId="0" fontId="0" fillId="15" borderId="17" xfId="0" applyFill="1" applyBorder="1" applyAlignment="1">
      <alignment horizontal="center" wrapText="1"/>
    </xf>
    <xf numFmtId="0" fontId="0" fillId="15" borderId="14" xfId="0" applyFill="1" applyBorder="1" applyAlignment="1">
      <alignment horizontal="center" wrapText="1"/>
    </xf>
    <xf numFmtId="0" fontId="0" fillId="13" borderId="1" xfId="0" applyFill="1" applyBorder="1" applyAlignment="1">
      <alignment horizontal="center"/>
    </xf>
    <xf numFmtId="0" fontId="0" fillId="0" borderId="15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14" borderId="15" xfId="0" applyFill="1" applyBorder="1" applyAlignment="1">
      <alignment horizontal="center" wrapText="1"/>
    </xf>
    <xf numFmtId="0" fontId="0" fillId="14" borderId="8" xfId="0" applyFill="1" applyBorder="1" applyAlignment="1">
      <alignment horizontal="center" wrapText="1"/>
    </xf>
    <xf numFmtId="0" fontId="0" fillId="14" borderId="17" xfId="0" applyFill="1" applyBorder="1" applyAlignment="1">
      <alignment horizontal="center" wrapText="1"/>
    </xf>
    <xf numFmtId="0" fontId="0" fillId="14" borderId="14" xfId="0" applyFill="1" applyBorder="1" applyAlignment="1">
      <alignment horizontal="center" wrapText="1"/>
    </xf>
    <xf numFmtId="0" fontId="0" fillId="13" borderId="3" xfId="0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8" borderId="3" xfId="0" applyFill="1" applyBorder="1" applyAlignment="1">
      <alignment horizontal="center"/>
    </xf>
    <xf numFmtId="0" fontId="0" fillId="28" borderId="4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0" fillId="28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12" borderId="3" xfId="0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left" vertical="center" wrapText="1"/>
    </xf>
    <xf numFmtId="1" fontId="9" fillId="0" borderId="5" xfId="0" applyNumberFormat="1" applyFont="1" applyFill="1" applyBorder="1" applyAlignment="1">
      <alignment horizontal="left" vertical="center" wrapText="1"/>
    </xf>
    <xf numFmtId="1" fontId="9" fillId="0" borderId="7" xfId="0" applyNumberFormat="1" applyFont="1" applyFill="1" applyBorder="1" applyAlignment="1">
      <alignment horizontal="left" vertical="center" wrapText="1"/>
    </xf>
    <xf numFmtId="0" fontId="8" fillId="13" borderId="15" xfId="0" applyFont="1" applyFill="1" applyBorder="1" applyAlignment="1">
      <alignment horizontal="center" vertical="center"/>
    </xf>
    <xf numFmtId="0" fontId="8" fillId="13" borderId="16" xfId="0" applyFont="1" applyFill="1" applyBorder="1" applyAlignment="1">
      <alignment horizontal="center" vertical="center"/>
    </xf>
    <xf numFmtId="0" fontId="8" fillId="13" borderId="8" xfId="0" applyFont="1" applyFill="1" applyBorder="1" applyAlignment="1">
      <alignment horizontal="center" vertical="center"/>
    </xf>
    <xf numFmtId="0" fontId="8" fillId="13" borderId="17" xfId="0" applyFont="1" applyFill="1" applyBorder="1" applyAlignment="1">
      <alignment horizontal="center" vertical="center"/>
    </xf>
    <xf numFmtId="0" fontId="8" fillId="13" borderId="13" xfId="0" applyFont="1" applyFill="1" applyBorder="1" applyAlignment="1">
      <alignment horizontal="center" vertical="center"/>
    </xf>
    <xf numFmtId="0" fontId="8" fillId="13" borderId="1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top" wrapText="1"/>
    </xf>
    <xf numFmtId="180" fontId="8" fillId="14" borderId="3" xfId="5" applyNumberFormat="1" applyFont="1" applyFill="1" applyBorder="1" applyAlignment="1">
      <alignment horizontal="center" vertical="top"/>
    </xf>
    <xf numFmtId="180" fontId="8" fillId="14" borderId="6" xfId="5" applyNumberFormat="1" applyFont="1" applyFill="1" applyBorder="1" applyAlignment="1">
      <alignment horizontal="center" vertical="top"/>
    </xf>
    <xf numFmtId="180" fontId="8" fillId="14" borderId="4" xfId="5" applyNumberFormat="1" applyFont="1" applyFill="1" applyBorder="1" applyAlignment="1">
      <alignment horizontal="center" vertical="top"/>
    </xf>
    <xf numFmtId="0" fontId="8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15" fillId="12" borderId="15" xfId="0" applyFont="1" applyFill="1" applyBorder="1" applyAlignment="1">
      <alignment horizontal="center" vertical="center"/>
    </xf>
    <xf numFmtId="0" fontId="15" fillId="12" borderId="16" xfId="0" applyFont="1" applyFill="1" applyBorder="1" applyAlignment="1">
      <alignment horizontal="center" vertical="center"/>
    </xf>
    <xf numFmtId="0" fontId="15" fillId="12" borderId="8" xfId="0" applyFont="1" applyFill="1" applyBorder="1" applyAlignment="1">
      <alignment horizontal="center" vertical="center"/>
    </xf>
    <xf numFmtId="0" fontId="15" fillId="12" borderId="17" xfId="0" applyFont="1" applyFill="1" applyBorder="1" applyAlignment="1">
      <alignment horizontal="center" vertical="center"/>
    </xf>
    <xf numFmtId="0" fontId="15" fillId="12" borderId="13" xfId="0" applyFont="1" applyFill="1" applyBorder="1" applyAlignment="1">
      <alignment horizontal="center" vertical="center"/>
    </xf>
    <xf numFmtId="0" fontId="15" fillId="12" borderId="14" xfId="0" applyFont="1" applyFill="1" applyBorder="1" applyAlignment="1">
      <alignment horizontal="center" vertical="center"/>
    </xf>
    <xf numFmtId="0" fontId="8" fillId="12" borderId="3" xfId="0" applyFont="1" applyFill="1" applyBorder="1" applyAlignment="1">
      <alignment horizontal="center" vertical="top"/>
    </xf>
    <xf numFmtId="0" fontId="8" fillId="12" borderId="6" xfId="0" applyFont="1" applyFill="1" applyBorder="1" applyAlignment="1">
      <alignment horizontal="center" vertical="top"/>
    </xf>
    <xf numFmtId="0" fontId="8" fillId="12" borderId="4" xfId="0" applyFont="1" applyFill="1" applyBorder="1" applyAlignment="1">
      <alignment horizontal="center" vertical="top"/>
    </xf>
    <xf numFmtId="0" fontId="8" fillId="0" borderId="3" xfId="0" applyFont="1" applyFill="1" applyBorder="1" applyAlignment="1">
      <alignment horizontal="center" vertical="top"/>
    </xf>
    <xf numFmtId="0" fontId="8" fillId="0" borderId="6" xfId="0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center" vertical="top"/>
    </xf>
    <xf numFmtId="0" fontId="10" fillId="0" borderId="1" xfId="0" applyFont="1" applyFill="1" applyBorder="1" applyAlignment="1">
      <alignment horizontal="center" vertical="top"/>
    </xf>
    <xf numFmtId="1" fontId="9" fillId="0" borderId="5" xfId="0" applyNumberFormat="1" applyFont="1" applyFill="1" applyBorder="1" applyAlignment="1">
      <alignment horizontal="center" vertical="center"/>
    </xf>
    <xf numFmtId="1" fontId="9" fillId="0" borderId="7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left" vertical="top" wrapText="1"/>
    </xf>
    <xf numFmtId="0" fontId="8" fillId="0" borderId="15" xfId="0" applyFont="1" applyFill="1" applyBorder="1" applyAlignment="1">
      <alignment horizontal="left" vertical="top" wrapText="1"/>
    </xf>
    <xf numFmtId="0" fontId="8" fillId="0" borderId="16" xfId="0" applyFont="1" applyFill="1" applyBorder="1" applyAlignment="1">
      <alignment horizontal="left" vertical="top" wrapText="1"/>
    </xf>
    <xf numFmtId="0" fontId="8" fillId="0" borderId="8" xfId="0" applyFont="1" applyFill="1" applyBorder="1" applyAlignment="1">
      <alignment horizontal="left" vertical="top" wrapText="1"/>
    </xf>
    <xf numFmtId="0" fontId="8" fillId="0" borderId="17" xfId="0" applyFont="1" applyFill="1" applyBorder="1" applyAlignment="1">
      <alignment horizontal="left" vertical="top" wrapText="1"/>
    </xf>
    <xf numFmtId="0" fontId="8" fillId="0" borderId="13" xfId="0" applyFont="1" applyFill="1" applyBorder="1" applyAlignment="1">
      <alignment horizontal="left" vertical="top" wrapText="1"/>
    </xf>
    <xf numFmtId="0" fontId="8" fillId="0" borderId="14" xfId="0" applyFont="1" applyFill="1" applyBorder="1" applyAlignment="1">
      <alignment horizontal="left" vertical="top" wrapText="1"/>
    </xf>
    <xf numFmtId="0" fontId="15" fillId="15" borderId="15" xfId="0" applyFont="1" applyFill="1" applyBorder="1" applyAlignment="1">
      <alignment horizontal="center" vertical="center"/>
    </xf>
    <xf numFmtId="0" fontId="15" fillId="15" borderId="16" xfId="0" applyFont="1" applyFill="1" applyBorder="1" applyAlignment="1">
      <alignment horizontal="center" vertical="center"/>
    </xf>
    <xf numFmtId="0" fontId="15" fillId="15" borderId="8" xfId="0" applyFont="1" applyFill="1" applyBorder="1" applyAlignment="1">
      <alignment horizontal="center" vertical="center"/>
    </xf>
    <xf numFmtId="0" fontId="15" fillId="15" borderId="17" xfId="0" applyFont="1" applyFill="1" applyBorder="1" applyAlignment="1">
      <alignment horizontal="center" vertical="center"/>
    </xf>
    <xf numFmtId="0" fontId="15" fillId="15" borderId="13" xfId="0" applyFont="1" applyFill="1" applyBorder="1" applyAlignment="1">
      <alignment horizontal="center" vertical="center"/>
    </xf>
    <xf numFmtId="0" fontId="15" fillId="15" borderId="14" xfId="0" applyFont="1" applyFill="1" applyBorder="1" applyAlignment="1">
      <alignment horizontal="center" vertical="center"/>
    </xf>
    <xf numFmtId="0" fontId="15" fillId="28" borderId="15" xfId="0" applyFont="1" applyFill="1" applyBorder="1" applyAlignment="1">
      <alignment horizontal="center" vertical="center"/>
    </xf>
    <xf numFmtId="0" fontId="15" fillId="28" borderId="16" xfId="0" applyFont="1" applyFill="1" applyBorder="1" applyAlignment="1">
      <alignment horizontal="center" vertical="center"/>
    </xf>
    <xf numFmtId="0" fontId="15" fillId="28" borderId="8" xfId="0" applyFont="1" applyFill="1" applyBorder="1" applyAlignment="1">
      <alignment horizontal="center" vertical="center"/>
    </xf>
    <xf numFmtId="0" fontId="15" fillId="28" borderId="17" xfId="0" applyFont="1" applyFill="1" applyBorder="1" applyAlignment="1">
      <alignment horizontal="center" vertical="center"/>
    </xf>
    <xf numFmtId="0" fontId="15" fillId="28" borderId="13" xfId="0" applyFont="1" applyFill="1" applyBorder="1" applyAlignment="1">
      <alignment horizontal="center" vertical="center"/>
    </xf>
    <xf numFmtId="0" fontId="15" fillId="28" borderId="14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1" fillId="28" borderId="15" xfId="0" applyFont="1" applyFill="1" applyBorder="1" applyAlignment="1">
      <alignment horizontal="center" vertical="center"/>
    </xf>
    <xf numFmtId="0" fontId="11" fillId="28" borderId="16" xfId="0" applyFont="1" applyFill="1" applyBorder="1" applyAlignment="1">
      <alignment horizontal="center" vertical="center"/>
    </xf>
    <xf numFmtId="0" fontId="11" fillId="28" borderId="8" xfId="0" applyFont="1" applyFill="1" applyBorder="1" applyAlignment="1">
      <alignment horizontal="center" vertical="center"/>
    </xf>
    <xf numFmtId="0" fontId="11" fillId="28" borderId="17" xfId="0" applyFont="1" applyFill="1" applyBorder="1" applyAlignment="1">
      <alignment horizontal="center" vertical="center"/>
    </xf>
    <xf numFmtId="0" fontId="11" fillId="28" borderId="13" xfId="0" applyFont="1" applyFill="1" applyBorder="1" applyAlignment="1">
      <alignment horizontal="center" vertical="center"/>
    </xf>
    <xf numFmtId="0" fontId="11" fillId="28" borderId="14" xfId="0" applyFont="1" applyFill="1" applyBorder="1" applyAlignment="1">
      <alignment horizontal="center" vertical="center"/>
    </xf>
    <xf numFmtId="0" fontId="11" fillId="12" borderId="15" xfId="0" applyFont="1" applyFill="1" applyBorder="1" applyAlignment="1">
      <alignment horizontal="center" vertical="center"/>
    </xf>
    <xf numFmtId="0" fontId="11" fillId="12" borderId="16" xfId="0" applyFont="1" applyFill="1" applyBorder="1" applyAlignment="1">
      <alignment horizontal="center" vertical="center"/>
    </xf>
    <xf numFmtId="0" fontId="11" fillId="12" borderId="8" xfId="0" applyFont="1" applyFill="1" applyBorder="1" applyAlignment="1">
      <alignment horizontal="center" vertical="center"/>
    </xf>
    <xf numFmtId="0" fontId="11" fillId="12" borderId="17" xfId="0" applyFont="1" applyFill="1" applyBorder="1" applyAlignment="1">
      <alignment horizontal="center" vertical="center"/>
    </xf>
    <xf numFmtId="0" fontId="11" fillId="12" borderId="13" xfId="0" applyFont="1" applyFill="1" applyBorder="1" applyAlignment="1">
      <alignment horizontal="center" vertical="center"/>
    </xf>
    <xf numFmtId="0" fontId="11" fillId="12" borderId="14" xfId="0" applyFont="1" applyFill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/>
    </xf>
    <xf numFmtId="0" fontId="2" fillId="16" borderId="0" xfId="0" applyFont="1" applyFill="1" applyAlignment="1">
      <alignment horizontal="center"/>
    </xf>
    <xf numFmtId="0" fontId="18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0" fontId="53" fillId="27" borderId="3" xfId="24" applyFont="1" applyFill="1" applyBorder="1" applyAlignment="1">
      <alignment horizontal="left" vertical="center" wrapText="1"/>
    </xf>
    <xf numFmtId="0" fontId="53" fillId="27" borderId="4" xfId="24" applyFont="1" applyFill="1" applyBorder="1" applyAlignment="1">
      <alignment horizontal="left" vertical="center" wrapText="1"/>
    </xf>
    <xf numFmtId="0" fontId="53" fillId="27" borderId="6" xfId="24" applyFont="1" applyFill="1" applyBorder="1" applyAlignment="1">
      <alignment horizontal="left" vertical="center" wrapText="1"/>
    </xf>
    <xf numFmtId="0" fontId="47" fillId="24" borderId="0" xfId="0" applyFont="1" applyFill="1" applyBorder="1" applyAlignment="1">
      <alignment horizontal="center" vertical="center" wrapText="1"/>
    </xf>
    <xf numFmtId="0" fontId="49" fillId="24" borderId="0" xfId="0" applyFont="1" applyFill="1" applyBorder="1" applyAlignment="1">
      <alignment horizontal="center" vertical="center" wrapText="1"/>
    </xf>
    <xf numFmtId="0" fontId="4" fillId="13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20" fillId="0" borderId="18" xfId="7" applyNumberFormat="1" applyFont="1" applyFill="1" applyBorder="1" applyAlignment="1" applyProtection="1">
      <alignment horizontal="center" vertical="center"/>
    </xf>
    <xf numFmtId="0" fontId="20" fillId="0" borderId="21" xfId="7" applyNumberFormat="1" applyFont="1" applyFill="1" applyBorder="1" applyAlignment="1" applyProtection="1">
      <alignment horizontal="center" vertical="center"/>
    </xf>
    <xf numFmtId="0" fontId="20" fillId="0" borderId="22" xfId="7" applyNumberFormat="1" applyFont="1" applyFill="1" applyBorder="1" applyAlignment="1" applyProtection="1">
      <alignment horizontal="center" vertical="center"/>
    </xf>
    <xf numFmtId="0" fontId="20" fillId="0" borderId="30" xfId="7" applyNumberFormat="1" applyFont="1" applyFill="1" applyBorder="1" applyAlignment="1" applyProtection="1">
      <alignment horizontal="center" vertical="center"/>
    </xf>
    <xf numFmtId="0" fontId="20" fillId="0" borderId="0" xfId="7" applyNumberFormat="1" applyFont="1" applyFill="1" applyBorder="1" applyAlignment="1" applyProtection="1">
      <alignment horizontal="center" vertical="center"/>
    </xf>
    <xf numFmtId="0" fontId="20" fillId="0" borderId="31" xfId="7" applyNumberFormat="1" applyFont="1" applyFill="1" applyBorder="1" applyAlignment="1" applyProtection="1">
      <alignment horizontal="center" vertical="center"/>
    </xf>
    <xf numFmtId="0" fontId="21" fillId="0" borderId="30" xfId="7" applyNumberFormat="1" applyFont="1" applyFill="1" applyBorder="1" applyAlignment="1" applyProtection="1">
      <alignment horizontal="center" vertical="center"/>
    </xf>
    <xf numFmtId="0" fontId="21" fillId="0" borderId="0" xfId="7" applyNumberFormat="1" applyFont="1" applyFill="1" applyBorder="1" applyAlignment="1" applyProtection="1">
      <alignment horizontal="center" vertical="center"/>
    </xf>
    <xf numFmtId="0" fontId="21" fillId="0" borderId="31" xfId="7" applyNumberFormat="1" applyFont="1" applyFill="1" applyBorder="1" applyAlignment="1" applyProtection="1">
      <alignment horizontal="center" vertical="center"/>
    </xf>
    <xf numFmtId="0" fontId="30" fillId="17" borderId="23" xfId="8" applyFont="1" applyFill="1" applyBorder="1" applyAlignment="1" applyProtection="1">
      <alignment horizontal="center" vertical="center"/>
      <protection locked="0"/>
    </xf>
    <xf numFmtId="0" fontId="30" fillId="17" borderId="24" xfId="8" applyFont="1" applyFill="1" applyBorder="1" applyAlignment="1" applyProtection="1">
      <alignment horizontal="center" vertical="center"/>
      <protection locked="0"/>
    </xf>
    <xf numFmtId="0" fontId="30" fillId="17" borderId="25" xfId="8" applyFont="1" applyFill="1" applyBorder="1" applyAlignment="1" applyProtection="1">
      <alignment horizontal="center" vertical="center"/>
      <protection locked="0"/>
    </xf>
    <xf numFmtId="0" fontId="33" fillId="0" borderId="36" xfId="7" applyFont="1" applyBorder="1" applyAlignment="1">
      <alignment horizontal="justify" vertical="center" wrapText="1"/>
    </xf>
    <xf numFmtId="0" fontId="33" fillId="0" borderId="37" xfId="7" applyFont="1" applyBorder="1" applyAlignment="1">
      <alignment horizontal="justify" vertical="center"/>
    </xf>
    <xf numFmtId="0" fontId="33" fillId="0" borderId="38" xfId="7" applyFont="1" applyBorder="1" applyAlignment="1">
      <alignment horizontal="justify" vertical="center"/>
    </xf>
    <xf numFmtId="0" fontId="37" fillId="17" borderId="18" xfId="14" applyFont="1" applyFill="1" applyBorder="1" applyAlignment="1">
      <alignment horizontal="center" vertical="center"/>
    </xf>
    <xf numFmtId="0" fontId="37" fillId="17" borderId="21" xfId="14" applyFont="1" applyFill="1" applyBorder="1" applyAlignment="1">
      <alignment horizontal="center" vertical="center"/>
    </xf>
    <xf numFmtId="0" fontId="37" fillId="17" borderId="22" xfId="14" applyFont="1" applyFill="1" applyBorder="1" applyAlignment="1">
      <alignment horizontal="center" vertical="center"/>
    </xf>
    <xf numFmtId="0" fontId="24" fillId="20" borderId="30" xfId="14" applyFont="1" applyFill="1" applyBorder="1" applyAlignment="1">
      <alignment horizontal="center" vertical="center" wrapText="1"/>
    </xf>
    <xf numFmtId="0" fontId="24" fillId="20" borderId="0" xfId="14" applyFont="1" applyFill="1" applyBorder="1" applyAlignment="1">
      <alignment horizontal="center" vertical="center" wrapText="1"/>
    </xf>
    <xf numFmtId="0" fontId="24" fillId="20" borderId="31" xfId="14" applyFont="1" applyFill="1" applyBorder="1" applyAlignment="1">
      <alignment horizontal="center" vertical="center" wrapText="1"/>
    </xf>
    <xf numFmtId="0" fontId="6" fillId="0" borderId="0" xfId="8" applyFont="1" applyBorder="1" applyAlignment="1" applyProtection="1">
      <alignment horizontal="justify" vertical="center" wrapText="1"/>
    </xf>
    <xf numFmtId="0" fontId="6" fillId="0" borderId="33" xfId="8" applyFont="1" applyBorder="1" applyAlignment="1" applyProtection="1">
      <alignment horizontal="left" vertical="center" wrapText="1"/>
    </xf>
    <xf numFmtId="0" fontId="6" fillId="0" borderId="34" xfId="8" applyFont="1" applyBorder="1" applyAlignment="1" applyProtection="1">
      <alignment horizontal="left" vertical="center" wrapText="1"/>
    </xf>
    <xf numFmtId="0" fontId="6" fillId="0" borderId="1" xfId="20" applyNumberFormat="1" applyFont="1" applyFill="1" applyBorder="1" applyAlignment="1">
      <alignment horizontal="left" vertical="center"/>
    </xf>
    <xf numFmtId="0" fontId="45" fillId="0" borderId="7" xfId="20" applyNumberFormat="1" applyFont="1" applyFill="1" applyBorder="1" applyAlignment="1">
      <alignment horizontal="left" vertical="center"/>
    </xf>
    <xf numFmtId="0" fontId="6" fillId="0" borderId="49" xfId="20" applyNumberFormat="1" applyFont="1" applyFill="1" applyBorder="1" applyAlignment="1">
      <alignment horizontal="center" vertical="center"/>
    </xf>
    <xf numFmtId="0" fontId="6" fillId="0" borderId="6" xfId="20" applyNumberFormat="1" applyFont="1" applyFill="1" applyBorder="1" applyAlignment="1">
      <alignment horizontal="center" vertical="center"/>
    </xf>
    <xf numFmtId="0" fontId="6" fillId="0" borderId="50" xfId="20" applyNumberFormat="1" applyFont="1" applyFill="1" applyBorder="1" applyAlignment="1">
      <alignment horizontal="center" vertical="center"/>
    </xf>
    <xf numFmtId="0" fontId="45" fillId="0" borderId="1" xfId="20" applyNumberFormat="1" applyFont="1" applyFill="1" applyBorder="1" applyAlignment="1">
      <alignment horizontal="left" vertical="center"/>
    </xf>
    <xf numFmtId="0" fontId="6" fillId="0" borderId="0" xfId="8" applyFont="1" applyBorder="1" applyAlignment="1" applyProtection="1">
      <alignment horizontal="left" vertical="center" wrapText="1"/>
    </xf>
    <xf numFmtId="0" fontId="6" fillId="0" borderId="31" xfId="8" applyFont="1" applyBorder="1" applyAlignment="1" applyProtection="1">
      <alignment horizontal="left" vertical="center" wrapText="1"/>
    </xf>
    <xf numFmtId="0" fontId="6" fillId="0" borderId="3" xfId="20" applyNumberFormat="1" applyFont="1" applyFill="1" applyBorder="1" applyAlignment="1">
      <alignment horizontal="left" vertical="center"/>
    </xf>
    <xf numFmtId="0" fontId="6" fillId="0" borderId="6" xfId="20" applyNumberFormat="1" applyFont="1" applyFill="1" applyBorder="1" applyAlignment="1">
      <alignment horizontal="left" vertical="center"/>
    </xf>
    <xf numFmtId="0" fontId="6" fillId="0" borderId="4" xfId="20" applyNumberFormat="1" applyFont="1" applyFill="1" applyBorder="1" applyAlignment="1">
      <alignment horizontal="left" vertical="center"/>
    </xf>
    <xf numFmtId="0" fontId="22" fillId="0" borderId="23" xfId="8" applyFont="1" applyBorder="1" applyAlignment="1" applyProtection="1">
      <alignment horizontal="center" vertical="center" wrapText="1"/>
    </xf>
    <xf numFmtId="0" fontId="22" fillId="0" borderId="24" xfId="8" applyFont="1" applyBorder="1" applyAlignment="1" applyProtection="1">
      <alignment horizontal="center" vertical="center" wrapText="1"/>
    </xf>
    <xf numFmtId="0" fontId="22" fillId="0" borderId="25" xfId="8" applyFont="1" applyBorder="1" applyAlignment="1" applyProtection="1">
      <alignment horizontal="center" vertical="center" wrapText="1"/>
    </xf>
    <xf numFmtId="0" fontId="22" fillId="0" borderId="1" xfId="8" applyFont="1" applyBorder="1" applyAlignment="1" applyProtection="1">
      <alignment horizontal="left" vertical="center"/>
    </xf>
    <xf numFmtId="0" fontId="22" fillId="0" borderId="29" xfId="8" applyFont="1" applyBorder="1" applyAlignment="1" applyProtection="1">
      <alignment horizontal="left" vertical="center"/>
    </xf>
    <xf numFmtId="0" fontId="22" fillId="0" borderId="3" xfId="8" applyFont="1" applyBorder="1" applyAlignment="1" applyProtection="1">
      <alignment horizontal="left" vertical="center"/>
    </xf>
    <xf numFmtId="0" fontId="22" fillId="0" borderId="6" xfId="8" applyFont="1" applyBorder="1" applyAlignment="1" applyProtection="1">
      <alignment horizontal="left" vertical="center"/>
    </xf>
    <xf numFmtId="0" fontId="22" fillId="0" borderId="50" xfId="8" applyFont="1" applyBorder="1" applyAlignment="1" applyProtection="1">
      <alignment horizontal="left" vertical="center"/>
    </xf>
    <xf numFmtId="0" fontId="22" fillId="0" borderId="1" xfId="8" applyFont="1" applyFill="1" applyBorder="1" applyAlignment="1" applyProtection="1">
      <alignment horizontal="left" vertical="center"/>
    </xf>
    <xf numFmtId="0" fontId="22" fillId="12" borderId="1" xfId="8" applyFont="1" applyFill="1" applyBorder="1" applyAlignment="1" applyProtection="1">
      <alignment horizontal="left" vertical="center"/>
    </xf>
    <xf numFmtId="0" fontId="22" fillId="12" borderId="29" xfId="8" applyFont="1" applyFill="1" applyBorder="1" applyAlignment="1" applyProtection="1">
      <alignment horizontal="left" vertical="center"/>
    </xf>
    <xf numFmtId="0" fontId="22" fillId="0" borderId="49" xfId="8" applyFont="1" applyBorder="1" applyAlignment="1" applyProtection="1">
      <alignment horizontal="center" vertical="center" wrapText="1"/>
    </xf>
    <xf numFmtId="0" fontId="22" fillId="0" borderId="6" xfId="8" applyFont="1" applyBorder="1" applyAlignment="1" applyProtection="1">
      <alignment horizontal="center" vertical="center" wrapText="1"/>
    </xf>
    <xf numFmtId="0" fontId="22" fillId="0" borderId="50" xfId="8" applyFont="1" applyBorder="1" applyAlignment="1" applyProtection="1">
      <alignment horizontal="center" vertical="center" wrapText="1"/>
    </xf>
    <xf numFmtId="0" fontId="20" fillId="0" borderId="42" xfId="7" applyNumberFormat="1" applyFont="1" applyFill="1" applyBorder="1" applyAlignment="1" applyProtection="1">
      <alignment horizontal="center" vertical="center"/>
    </xf>
    <xf numFmtId="0" fontId="20" fillId="0" borderId="43" xfId="7" applyNumberFormat="1" applyFont="1" applyFill="1" applyBorder="1" applyAlignment="1" applyProtection="1">
      <alignment horizontal="center" vertical="center"/>
    </xf>
    <xf numFmtId="0" fontId="20" fillId="0" borderId="44" xfId="7" applyNumberFormat="1" applyFont="1" applyFill="1" applyBorder="1" applyAlignment="1" applyProtection="1">
      <alignment horizontal="center" vertical="center"/>
    </xf>
    <xf numFmtId="0" fontId="39" fillId="0" borderId="20" xfId="7" applyNumberFormat="1" applyFont="1" applyFill="1" applyBorder="1" applyAlignment="1" applyProtection="1">
      <alignment horizontal="center" vertical="center"/>
    </xf>
    <xf numFmtId="0" fontId="39" fillId="0" borderId="21" xfId="7" applyNumberFormat="1" applyFont="1" applyFill="1" applyBorder="1" applyAlignment="1" applyProtection="1">
      <alignment horizontal="center" vertical="center"/>
    </xf>
    <xf numFmtId="0" fontId="39" fillId="0" borderId="22" xfId="7" applyNumberFormat="1" applyFont="1" applyFill="1" applyBorder="1" applyAlignment="1" applyProtection="1">
      <alignment horizontal="center" vertical="center"/>
    </xf>
    <xf numFmtId="0" fontId="39" fillId="0" borderId="48" xfId="7" applyNumberFormat="1" applyFont="1" applyFill="1" applyBorder="1" applyAlignment="1" applyProtection="1">
      <alignment horizontal="center" vertical="center"/>
    </xf>
    <xf numFmtId="0" fontId="39" fillId="0" borderId="33" xfId="7" applyNumberFormat="1" applyFont="1" applyFill="1" applyBorder="1" applyAlignment="1" applyProtection="1">
      <alignment horizontal="center" vertical="center"/>
    </xf>
    <xf numFmtId="0" fontId="39" fillId="0" borderId="34" xfId="7" applyNumberFormat="1" applyFont="1" applyFill="1" applyBorder="1" applyAlignment="1" applyProtection="1">
      <alignment horizontal="center" vertical="center"/>
    </xf>
    <xf numFmtId="0" fontId="21" fillId="0" borderId="45" xfId="7" applyNumberFormat="1" applyFont="1" applyFill="1" applyBorder="1" applyAlignment="1" applyProtection="1">
      <alignment horizontal="center" vertical="center"/>
    </xf>
    <xf numFmtId="0" fontId="21" fillId="0" borderId="46" xfId="7" applyNumberFormat="1" applyFont="1" applyFill="1" applyBorder="1" applyAlignment="1" applyProtection="1">
      <alignment horizontal="center" vertical="center"/>
    </xf>
    <xf numFmtId="0" fontId="21" fillId="0" borderId="47" xfId="7" applyNumberFormat="1" applyFont="1" applyFill="1" applyBorder="1" applyAlignment="1" applyProtection="1">
      <alignment horizontal="center" vertical="center"/>
    </xf>
    <xf numFmtId="0" fontId="30" fillId="17" borderId="23" xfId="8" applyFont="1" applyFill="1" applyBorder="1" applyAlignment="1" applyProtection="1">
      <alignment horizontal="center" vertical="center" wrapText="1"/>
      <protection locked="0"/>
    </xf>
    <xf numFmtId="0" fontId="30" fillId="17" borderId="24" xfId="8" applyFont="1" applyFill="1" applyBorder="1" applyAlignment="1" applyProtection="1">
      <alignment horizontal="center" vertical="center" wrapText="1"/>
      <protection locked="0"/>
    </xf>
    <xf numFmtId="0" fontId="30" fillId="17" borderId="25" xfId="8" applyFont="1" applyFill="1" applyBorder="1" applyAlignment="1" applyProtection="1">
      <alignment horizontal="center" vertical="center" wrapText="1"/>
      <protection locked="0"/>
    </xf>
    <xf numFmtId="0" fontId="22" fillId="0" borderId="49" xfId="8" applyFont="1" applyFill="1" applyBorder="1" applyAlignment="1" applyProtection="1">
      <alignment horizontal="center" vertical="center" wrapText="1"/>
    </xf>
    <xf numFmtId="0" fontId="22" fillId="0" borderId="6" xfId="8" applyFont="1" applyFill="1" applyBorder="1" applyAlignment="1" applyProtection="1">
      <alignment horizontal="center" vertical="center" wrapText="1"/>
    </xf>
    <xf numFmtId="0" fontId="22" fillId="0" borderId="50" xfId="8" applyFont="1" applyFill="1" applyBorder="1" applyAlignment="1" applyProtection="1">
      <alignment horizontal="center" vertical="center" wrapText="1"/>
    </xf>
    <xf numFmtId="0" fontId="25" fillId="17" borderId="28" xfId="8" applyFont="1" applyFill="1" applyBorder="1" applyAlignment="1" applyProtection="1">
      <alignment horizontal="left" vertical="center"/>
      <protection locked="0"/>
    </xf>
    <xf numFmtId="0" fontId="25" fillId="17" borderId="1" xfId="8" applyFont="1" applyFill="1" applyBorder="1" applyAlignment="1" applyProtection="1">
      <alignment horizontal="left" vertical="center"/>
      <protection locked="0"/>
    </xf>
    <xf numFmtId="0" fontId="19" fillId="0" borderId="18" xfId="7" applyNumberFormat="1" applyFont="1" applyFill="1" applyBorder="1" applyAlignment="1" applyProtection="1">
      <alignment horizontal="justify" vertical="center"/>
    </xf>
    <xf numFmtId="0" fontId="19" fillId="0" borderId="19" xfId="7" applyNumberFormat="1" applyFont="1" applyFill="1" applyBorder="1" applyAlignment="1" applyProtection="1">
      <alignment horizontal="justify" vertical="center"/>
    </xf>
    <xf numFmtId="0" fontId="20" fillId="0" borderId="20" xfId="7" applyNumberFormat="1" applyFont="1" applyFill="1" applyBorder="1" applyAlignment="1" applyProtection="1">
      <alignment horizontal="center" vertical="center"/>
    </xf>
    <xf numFmtId="0" fontId="21" fillId="0" borderId="23" xfId="7" applyNumberFormat="1" applyFont="1" applyFill="1" applyBorder="1" applyAlignment="1" applyProtection="1">
      <alignment horizontal="center" vertical="center"/>
    </xf>
    <xf numFmtId="0" fontId="21" fillId="0" borderId="24" xfId="7" applyNumberFormat="1" applyFont="1" applyFill="1" applyBorder="1" applyAlignment="1" applyProtection="1">
      <alignment horizontal="center" vertical="center"/>
    </xf>
    <xf numFmtId="0" fontId="21" fillId="0" borderId="25" xfId="7" applyNumberFormat="1" applyFont="1" applyFill="1" applyBorder="1" applyAlignment="1" applyProtection="1">
      <alignment horizontal="center" vertical="center"/>
    </xf>
    <xf numFmtId="0" fontId="22" fillId="3" borderId="26" xfId="8" applyFont="1" applyFill="1" applyBorder="1" applyAlignment="1">
      <alignment horizontal="center" vertical="center" wrapText="1"/>
    </xf>
    <xf numFmtId="0" fontId="22" fillId="3" borderId="5" xfId="8" applyFont="1" applyFill="1" applyBorder="1" applyAlignment="1">
      <alignment horizontal="center" vertical="center" wrapText="1"/>
    </xf>
    <xf numFmtId="0" fontId="22" fillId="3" borderId="27" xfId="8" applyFont="1" applyFill="1" applyBorder="1" applyAlignment="1">
      <alignment horizontal="center" vertical="center" wrapText="1"/>
    </xf>
    <xf numFmtId="0" fontId="23" fillId="0" borderId="28" xfId="8" applyFont="1" applyBorder="1" applyAlignment="1" applyProtection="1">
      <alignment horizontal="right" vertical="center"/>
      <protection locked="0"/>
    </xf>
    <xf numFmtId="0" fontId="23" fillId="0" borderId="1" xfId="8" applyFont="1" applyBorder="1" applyAlignment="1" applyProtection="1">
      <alignment horizontal="right" vertical="center"/>
      <protection locked="0"/>
    </xf>
    <xf numFmtId="0" fontId="33" fillId="0" borderId="1" xfId="7" applyFont="1" applyBorder="1" applyAlignment="1">
      <alignment horizontal="center" vertical="center" wrapText="1"/>
    </xf>
    <xf numFmtId="0" fontId="33" fillId="0" borderId="3" xfId="7" applyFont="1" applyBorder="1" applyAlignment="1">
      <alignment horizontal="center" vertical="center"/>
    </xf>
    <xf numFmtId="0" fontId="33" fillId="0" borderId="6" xfId="7" applyFont="1" applyBorder="1" applyAlignment="1">
      <alignment horizontal="center" vertical="center"/>
    </xf>
    <xf numFmtId="0" fontId="33" fillId="0" borderId="4" xfId="7" applyFont="1" applyBorder="1" applyAlignment="1">
      <alignment horizontal="center" vertical="center"/>
    </xf>
    <xf numFmtId="0" fontId="0" fillId="7" borderId="3" xfId="0" applyFill="1" applyBorder="1" applyAlignment="1">
      <alignment horizontal="right"/>
    </xf>
    <xf numFmtId="0" fontId="0" fillId="7" borderId="6" xfId="0" applyFill="1" applyBorder="1" applyAlignment="1">
      <alignment horizontal="right"/>
    </xf>
    <xf numFmtId="0" fontId="0" fillId="7" borderId="4" xfId="0" applyFill="1" applyBorder="1" applyAlignment="1">
      <alignment horizontal="right"/>
    </xf>
    <xf numFmtId="0" fontId="2" fillId="4" borderId="1" xfId="0" applyFont="1" applyFill="1" applyBorder="1" applyAlignment="1">
      <alignment horizontal="center"/>
    </xf>
    <xf numFmtId="0" fontId="0" fillId="0" borderId="3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5" borderId="7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0" fontId="0" fillId="0" borderId="1" xfId="2" applyNumberFormat="1" applyFont="1" applyBorder="1" applyAlignment="1">
      <alignment horizontal="center" vertical="center"/>
    </xf>
    <xf numFmtId="10" fontId="0" fillId="0" borderId="5" xfId="2" applyNumberFormat="1" applyFont="1" applyBorder="1" applyAlignment="1">
      <alignment horizontal="center" vertic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7" xfId="2" applyNumberFormat="1" applyFont="1" applyBorder="1" applyAlignment="1">
      <alignment horizontal="center" vertical="center"/>
    </xf>
    <xf numFmtId="0" fontId="2" fillId="7" borderId="3" xfId="0" applyFont="1" applyFill="1" applyBorder="1" applyAlignment="1">
      <alignment horizontal="left"/>
    </xf>
    <xf numFmtId="0" fontId="2" fillId="7" borderId="6" xfId="0" applyFont="1" applyFill="1" applyBorder="1" applyAlignment="1">
      <alignment horizontal="left"/>
    </xf>
    <xf numFmtId="0" fontId="2" fillId="6" borderId="1" xfId="0" applyFont="1" applyFill="1" applyBorder="1" applyAlignment="1">
      <alignment horizontal="left"/>
    </xf>
    <xf numFmtId="0" fontId="0" fillId="0" borderId="1" xfId="0" applyBorder="1" applyAlignment="1">
      <alignment horizontal="left"/>
    </xf>
  </cellXfs>
  <cellStyles count="26">
    <cellStyle name="Millares [0]" xfId="5" builtinId="6"/>
    <cellStyle name="Millares [0] 4" xfId="9"/>
    <cellStyle name="Millares 14 2" xfId="15"/>
    <cellStyle name="Millares 22" xfId="23"/>
    <cellStyle name="Millares_PorceIII-FormulFactores" xfId="19"/>
    <cellStyle name="Moneda" xfId="6" builtinId="4"/>
    <cellStyle name="Moneda [0]" xfId="1" builtinId="7"/>
    <cellStyle name="Moneda [0] 2 2" xfId="12"/>
    <cellStyle name="Moneda 3 2" xfId="10"/>
    <cellStyle name="Moneda 6 2" xfId="22"/>
    <cellStyle name="Moneda 8 2" xfId="16"/>
    <cellStyle name="Moneda_presupuesto Colegio calazania 31 de agosto de 2009 1 2" xfId="21"/>
    <cellStyle name="Normal" xfId="0" builtinId="0"/>
    <cellStyle name="Normal 10" xfId="18"/>
    <cellStyle name="Normal 11 2" xfId="14"/>
    <cellStyle name="Normal 12 2" xfId="7"/>
    <cellStyle name="Normal 2 2" xfId="24"/>
    <cellStyle name="Normal 2 2 2 2 2" xfId="8"/>
    <cellStyle name="Normal 2 3 2" xfId="4"/>
    <cellStyle name="Normal 9 2" xfId="20"/>
    <cellStyle name="Normal_GP-125 - Apus Castilla - V01" xfId="3"/>
    <cellStyle name="Porcentaje" xfId="2" builtinId="5"/>
    <cellStyle name="Porcentaje 2 2" xfId="13"/>
    <cellStyle name="Porcentaje 3" xfId="11"/>
    <cellStyle name="Porcentaje 3 2" xfId="17"/>
    <cellStyle name="Porcentual 3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542762</xdr:colOff>
      <xdr:row>1</xdr:row>
      <xdr:rowOff>50759</xdr:rowOff>
    </xdr:from>
    <xdr:ext cx="1468600" cy="766225"/>
    <xdr:pic>
      <xdr:nvPicPr>
        <xdr:cNvPr id="2" name="Imagen 1">
          <a:extLst>
            <a:ext uri="{FF2B5EF4-FFF2-40B4-BE49-F238E27FC236}">
              <a16:creationId xmlns:a16="http://schemas.microsoft.com/office/drawing/2014/main" xmlns="" id="{9F0B501A-8C19-4B06-9067-2692C20EBC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212" y="126959"/>
          <a:ext cx="1468600" cy="76622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621342</xdr:colOff>
      <xdr:row>1</xdr:row>
      <xdr:rowOff>54547</xdr:rowOff>
    </xdr:from>
    <xdr:ext cx="1520259" cy="793178"/>
    <xdr:pic>
      <xdr:nvPicPr>
        <xdr:cNvPr id="2" name="Imagen 1">
          <a:extLst>
            <a:ext uri="{FF2B5EF4-FFF2-40B4-BE49-F238E27FC236}">
              <a16:creationId xmlns:a16="http://schemas.microsoft.com/office/drawing/2014/main" xmlns="" id="{49358719-BF59-4C65-BFC1-B74BFD4A9E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6692" y="130747"/>
          <a:ext cx="1520259" cy="793178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198436</xdr:colOff>
      <xdr:row>1</xdr:row>
      <xdr:rowOff>79376</xdr:rowOff>
    </xdr:from>
    <xdr:ext cx="1468600" cy="766225"/>
    <xdr:pic>
      <xdr:nvPicPr>
        <xdr:cNvPr id="2" name="Imagen 1">
          <a:extLst>
            <a:ext uri="{FF2B5EF4-FFF2-40B4-BE49-F238E27FC236}">
              <a16:creationId xmlns:a16="http://schemas.microsoft.com/office/drawing/2014/main" xmlns="" id="{28B4160E-103B-4743-9160-3A4609AC0F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5836" y="155576"/>
          <a:ext cx="1468600" cy="766225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esupuesto%20ejempl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Presupuesto%20ejempl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"/>
      <sheetName val="RESUMEN GENERAL"/>
      <sheetName val="BENEFICIARIOS"/>
      <sheetName val="8-Costos Administracion"/>
      <sheetName val="9-Inversion Ambiental"/>
      <sheetName val="13-Interventoria"/>
      <sheetName val="10-Presupuesto"/>
      <sheetName val="12-Gastos Varios Supervision"/>
      <sheetName val="11-Costos Supervisión"/>
      <sheetName val="14-Base Calculo FM"/>
      <sheetName val="Apu"/>
      <sheetName val="Aux"/>
      <sheetName val="Ins"/>
      <sheetName val="Precios Mpios"/>
      <sheetName val="CO_0"/>
      <sheetName val="Hoja1"/>
      <sheetName val="Prst Soc"/>
      <sheetName val="Salarios"/>
    </sheetNames>
    <sheetDataSet>
      <sheetData sheetId="0" refreshError="1">
        <row r="1">
          <cell r="B1" t="str">
            <v>MEJORAMIENTO DE VIVIENDA EN ZONA RURAL - MUNICIPIOS DE ANGOSTURA Y CAROLINA DEL PRÍNCIPE - ANTIOQUIA</v>
          </cell>
        </row>
        <row r="9">
          <cell r="B9">
            <v>781242</v>
          </cell>
        </row>
        <row r="11">
          <cell r="B11">
            <v>0.19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H1" t="str">
            <v>MODULO BAÑO</v>
          </cell>
          <cell r="I1">
            <v>0</v>
          </cell>
          <cell r="J1" t="str">
            <v>ANGOSTURA</v>
          </cell>
          <cell r="K1">
            <v>1</v>
          </cell>
          <cell r="L1">
            <v>0</v>
          </cell>
          <cell r="M1">
            <v>2</v>
          </cell>
          <cell r="N1">
            <v>0</v>
          </cell>
          <cell r="O1">
            <v>3</v>
          </cell>
          <cell r="P1">
            <v>0</v>
          </cell>
          <cell r="Q1">
            <v>4</v>
          </cell>
          <cell r="R1">
            <v>0</v>
          </cell>
          <cell r="S1">
            <v>5</v>
          </cell>
          <cell r="T1">
            <v>0</v>
          </cell>
          <cell r="U1">
            <v>6</v>
          </cell>
          <cell r="V1">
            <v>0</v>
          </cell>
          <cell r="W1">
            <v>7</v>
          </cell>
          <cell r="X1">
            <v>0</v>
          </cell>
          <cell r="Y1">
            <v>8</v>
          </cell>
          <cell r="Z1">
            <v>0</v>
          </cell>
          <cell r="AA1">
            <v>9</v>
          </cell>
          <cell r="AB1">
            <v>0</v>
          </cell>
          <cell r="AC1">
            <v>10</v>
          </cell>
          <cell r="AD1">
            <v>0</v>
          </cell>
          <cell r="AE1">
            <v>11</v>
          </cell>
          <cell r="AF1">
            <v>0</v>
          </cell>
          <cell r="AG1">
            <v>12</v>
          </cell>
          <cell r="AH1">
            <v>0</v>
          </cell>
          <cell r="AI1">
            <v>13</v>
          </cell>
          <cell r="AJ1">
            <v>0</v>
          </cell>
          <cell r="AK1">
            <v>14</v>
          </cell>
          <cell r="AL1">
            <v>0</v>
          </cell>
          <cell r="AM1">
            <v>15</v>
          </cell>
          <cell r="AN1">
            <v>0</v>
          </cell>
          <cell r="AO1">
            <v>16</v>
          </cell>
          <cell r="AP1">
            <v>0</v>
          </cell>
          <cell r="AQ1">
            <v>17</v>
          </cell>
          <cell r="AR1">
            <v>0</v>
          </cell>
          <cell r="AS1">
            <v>18</v>
          </cell>
          <cell r="AT1">
            <v>0</v>
          </cell>
          <cell r="AU1">
            <v>19</v>
          </cell>
          <cell r="AV1">
            <v>0</v>
          </cell>
          <cell r="AW1">
            <v>20</v>
          </cell>
          <cell r="AX1">
            <v>0</v>
          </cell>
          <cell r="AY1">
            <v>21</v>
          </cell>
          <cell r="AZ1">
            <v>0</v>
          </cell>
          <cell r="BA1">
            <v>22</v>
          </cell>
          <cell r="BB1">
            <v>0</v>
          </cell>
          <cell r="BC1">
            <v>23</v>
          </cell>
          <cell r="BD1" t="str">
            <v>ANGOSTURA</v>
          </cell>
          <cell r="BE1">
            <v>24</v>
          </cell>
          <cell r="BF1">
            <v>0</v>
          </cell>
          <cell r="BG1">
            <v>25</v>
          </cell>
          <cell r="BH1">
            <v>0</v>
          </cell>
          <cell r="BI1">
            <v>26</v>
          </cell>
          <cell r="BJ1">
            <v>0</v>
          </cell>
          <cell r="BK1">
            <v>27</v>
          </cell>
          <cell r="BL1">
            <v>0</v>
          </cell>
          <cell r="BM1">
            <v>28</v>
          </cell>
          <cell r="BN1">
            <v>0</v>
          </cell>
          <cell r="BO1">
            <v>29</v>
          </cell>
          <cell r="BP1">
            <v>0</v>
          </cell>
          <cell r="BQ1">
            <v>30</v>
          </cell>
          <cell r="BR1">
            <v>0</v>
          </cell>
          <cell r="BS1">
            <v>31</v>
          </cell>
          <cell r="BT1">
            <v>0</v>
          </cell>
          <cell r="BU1">
            <v>32</v>
          </cell>
          <cell r="BV1" t="str">
            <v>CAROLINA DEL PRÍNCIPE</v>
          </cell>
          <cell r="BW1">
            <v>33</v>
          </cell>
          <cell r="BX1">
            <v>0</v>
          </cell>
          <cell r="BY1">
            <v>34</v>
          </cell>
          <cell r="BZ1">
            <v>0</v>
          </cell>
          <cell r="CA1">
            <v>35</v>
          </cell>
          <cell r="CB1" t="str">
            <v>CAROLINA DEL PÍNCIPE</v>
          </cell>
          <cell r="CC1">
            <v>36</v>
          </cell>
          <cell r="CD1">
            <v>0</v>
          </cell>
          <cell r="CE1">
            <v>37</v>
          </cell>
          <cell r="CF1">
            <v>0</v>
          </cell>
          <cell r="CG1">
            <v>38</v>
          </cell>
          <cell r="CH1">
            <v>0</v>
          </cell>
          <cell r="CI1">
            <v>39</v>
          </cell>
          <cell r="CJ1">
            <v>0</v>
          </cell>
          <cell r="CK1">
            <v>0</v>
          </cell>
          <cell r="CL1">
            <v>0</v>
          </cell>
          <cell r="CM1" t="str">
            <v>PLAZO</v>
          </cell>
          <cell r="CN1">
            <v>0</v>
          </cell>
        </row>
        <row r="2">
          <cell r="E2" t="str">
            <v>FORMULARIO DE PRESUPUESTO</v>
          </cell>
          <cell r="H2" t="str">
            <v>UNISAFA</v>
          </cell>
          <cell r="I2">
            <v>0</v>
          </cell>
          <cell r="J2" t="str">
            <v>(1) HEIDE ROSA</v>
          </cell>
          <cell r="K2">
            <v>0</v>
          </cell>
          <cell r="L2" t="str">
            <v>(2) ADRIANA MARIA</v>
          </cell>
          <cell r="M2">
            <v>0</v>
          </cell>
          <cell r="N2" t="str">
            <v>(3) LUZ DARY</v>
          </cell>
          <cell r="O2">
            <v>0</v>
          </cell>
          <cell r="P2" t="str">
            <v>(4) SERGIO HUMBERTO</v>
          </cell>
          <cell r="Q2">
            <v>0</v>
          </cell>
          <cell r="R2" t="str">
            <v>(5) MARIA SOFIA</v>
          </cell>
          <cell r="S2">
            <v>0</v>
          </cell>
          <cell r="T2" t="str">
            <v>(6) CARLOS ALBERTO</v>
          </cell>
          <cell r="U2">
            <v>0</v>
          </cell>
          <cell r="V2" t="str">
            <v>(7) LUZ EDILMA</v>
          </cell>
          <cell r="W2">
            <v>0</v>
          </cell>
          <cell r="X2" t="str">
            <v>(8) PEDRO ANTONIO</v>
          </cell>
          <cell r="Y2">
            <v>0</v>
          </cell>
          <cell r="Z2" t="str">
            <v>(9) ELVIA DEL SOCORRO</v>
          </cell>
          <cell r="AA2">
            <v>0</v>
          </cell>
          <cell r="AB2" t="str">
            <v>(10) ORFA</v>
          </cell>
          <cell r="AC2">
            <v>0</v>
          </cell>
          <cell r="AD2" t="str">
            <v>(11) GUSTAVO ALBERTO</v>
          </cell>
          <cell r="AE2">
            <v>0</v>
          </cell>
          <cell r="AF2" t="str">
            <v>(12) RUBEN</v>
          </cell>
          <cell r="AG2">
            <v>0</v>
          </cell>
          <cell r="AH2" t="str">
            <v>(13) ARNOLDO</v>
          </cell>
          <cell r="AI2">
            <v>0</v>
          </cell>
          <cell r="AJ2" t="str">
            <v>(15) LUZ DARY DE JESÚS</v>
          </cell>
          <cell r="AK2">
            <v>0</v>
          </cell>
          <cell r="AL2" t="str">
            <v>(16) LUZ ESTELA DE FÁTIMA</v>
          </cell>
          <cell r="AM2">
            <v>0</v>
          </cell>
          <cell r="AN2" t="str">
            <v>(17) FRAY LEONY</v>
          </cell>
          <cell r="AO2">
            <v>0</v>
          </cell>
          <cell r="AP2" t="str">
            <v>(18) RUBIELA DE JESÚS</v>
          </cell>
          <cell r="AQ2">
            <v>0</v>
          </cell>
          <cell r="AR2" t="str">
            <v>(19) JUAN DIEGO</v>
          </cell>
          <cell r="AS2">
            <v>0</v>
          </cell>
          <cell r="AT2" t="str">
            <v>(22) NINFA LUCIA</v>
          </cell>
          <cell r="AU2">
            <v>0</v>
          </cell>
          <cell r="AV2" t="str">
            <v>(23) MARIA ALEJANDRA</v>
          </cell>
          <cell r="AW2">
            <v>0</v>
          </cell>
          <cell r="AX2" t="str">
            <v>(24) JULIO CÉSAR</v>
          </cell>
          <cell r="AY2">
            <v>0</v>
          </cell>
          <cell r="AZ2" t="str">
            <v>(25) PAULA ANDREA</v>
          </cell>
          <cell r="BA2">
            <v>0</v>
          </cell>
          <cell r="BB2" t="str">
            <v>(27) RIGOBERTO DE JESÚS</v>
          </cell>
          <cell r="BC2">
            <v>0</v>
          </cell>
          <cell r="BD2" t="str">
            <v>(28) WILLIAM DE JESÚS</v>
          </cell>
          <cell r="BE2">
            <v>0</v>
          </cell>
          <cell r="BF2" t="str">
            <v>(29) INES ELENA</v>
          </cell>
          <cell r="BG2">
            <v>0</v>
          </cell>
          <cell r="BH2" t="str">
            <v>(30) MONICA IRELA</v>
          </cell>
          <cell r="BI2">
            <v>0</v>
          </cell>
          <cell r="BJ2" t="str">
            <v>(31) JOHN ALFONSO</v>
          </cell>
          <cell r="BK2">
            <v>0</v>
          </cell>
          <cell r="BL2" t="str">
            <v>(32) LUIS GONZALO</v>
          </cell>
          <cell r="BM2">
            <v>0</v>
          </cell>
          <cell r="BN2" t="str">
            <v>(33) LETICIA</v>
          </cell>
          <cell r="BO2">
            <v>0</v>
          </cell>
          <cell r="BP2" t="str">
            <v>(34) DANNY LILIANA</v>
          </cell>
          <cell r="BQ2">
            <v>0</v>
          </cell>
          <cell r="BR2" t="str">
            <v>(35) ALBERTO</v>
          </cell>
          <cell r="BS2">
            <v>0</v>
          </cell>
          <cell r="BT2" t="str">
            <v>(36) DORIS MARIA</v>
          </cell>
          <cell r="BU2">
            <v>0</v>
          </cell>
          <cell r="BV2" t="str">
            <v>(37) LUZ ANGELA</v>
          </cell>
          <cell r="BW2">
            <v>0</v>
          </cell>
          <cell r="BX2" t="str">
            <v>(38) DANIEL DE JESUS</v>
          </cell>
          <cell r="BY2">
            <v>0</v>
          </cell>
          <cell r="BZ2" t="str">
            <v>(39) ANA LUISA</v>
          </cell>
          <cell r="CA2">
            <v>0</v>
          </cell>
          <cell r="CB2" t="str">
            <v>(40) MARIA RESFA</v>
          </cell>
          <cell r="CC2">
            <v>0</v>
          </cell>
          <cell r="CD2" t="str">
            <v>(41) LUZ ENID</v>
          </cell>
          <cell r="CE2">
            <v>0</v>
          </cell>
          <cell r="CF2" t="str">
            <v>(42) LUZ AMPARO</v>
          </cell>
          <cell r="CG2">
            <v>0</v>
          </cell>
          <cell r="CH2" t="str">
            <v>(43) JORGE IVAN</v>
          </cell>
          <cell r="CI2">
            <v>0</v>
          </cell>
          <cell r="CJ2">
            <v>0</v>
          </cell>
          <cell r="CK2">
            <v>0</v>
          </cell>
          <cell r="CL2">
            <v>0</v>
          </cell>
          <cell r="CM2">
            <v>4</v>
          </cell>
          <cell r="CN2">
            <v>0</v>
          </cell>
        </row>
        <row r="3">
          <cell r="D3">
            <v>0</v>
          </cell>
          <cell r="E3" t="str">
            <v>MEJORAMIENTO DE VIVIENDA EN ZONA RURAL - MUNICIPIOS DE ANGOSTURA Y CAROLINA DEL PRÍNCIPE - ANTIOQUIA</v>
          </cell>
          <cell r="H3">
            <v>4</v>
          </cell>
          <cell r="I3">
            <v>0</v>
          </cell>
          <cell r="J3" t="str">
            <v>MORA CONTRERAS</v>
          </cell>
          <cell r="K3">
            <v>0</v>
          </cell>
          <cell r="L3" t="str">
            <v>SANCHEZ SOTO</v>
          </cell>
          <cell r="M3">
            <v>0</v>
          </cell>
          <cell r="N3" t="str">
            <v>LOAIZA GARCIA</v>
          </cell>
          <cell r="O3">
            <v>0</v>
          </cell>
          <cell r="P3" t="str">
            <v>LOAIZA VALENCIA</v>
          </cell>
          <cell r="Q3">
            <v>0</v>
          </cell>
          <cell r="R3" t="str">
            <v>SOSA</v>
          </cell>
          <cell r="S3">
            <v>0</v>
          </cell>
          <cell r="T3" t="str">
            <v>ZAPATA</v>
          </cell>
          <cell r="U3">
            <v>0</v>
          </cell>
          <cell r="V3" t="str">
            <v>ATEHORTUA</v>
          </cell>
          <cell r="W3">
            <v>0</v>
          </cell>
          <cell r="X3" t="str">
            <v>SOTO ZAPATA</v>
          </cell>
          <cell r="Y3">
            <v>0</v>
          </cell>
          <cell r="Z3" t="str">
            <v>ACEVEDO DE PIEDRAHITA</v>
          </cell>
          <cell r="AA3">
            <v>0</v>
          </cell>
          <cell r="AB3" t="str">
            <v>JIMENEZ GARCIA</v>
          </cell>
          <cell r="AC3">
            <v>0</v>
          </cell>
          <cell r="AD3" t="str">
            <v>PÉREZ MESA</v>
          </cell>
          <cell r="AE3">
            <v>0</v>
          </cell>
          <cell r="AF3" t="str">
            <v>LONDOÑO</v>
          </cell>
          <cell r="AG3">
            <v>0</v>
          </cell>
          <cell r="AH3" t="str">
            <v>VILLEGAS</v>
          </cell>
          <cell r="AI3">
            <v>0</v>
          </cell>
          <cell r="AJ3" t="str">
            <v/>
          </cell>
          <cell r="AK3">
            <v>0</v>
          </cell>
          <cell r="AL3" t="str">
            <v>EUSSE SOTO</v>
          </cell>
          <cell r="AM3">
            <v>0</v>
          </cell>
          <cell r="AN3" t="str">
            <v>ORREGO GIRALDO</v>
          </cell>
          <cell r="AO3">
            <v>0</v>
          </cell>
          <cell r="AP3" t="str">
            <v>GIRALDO DE ORREGO</v>
          </cell>
          <cell r="AQ3">
            <v>0</v>
          </cell>
          <cell r="AR3" t="str">
            <v>AGUDELO AGUDELO</v>
          </cell>
          <cell r="AS3">
            <v>0</v>
          </cell>
          <cell r="AT3" t="str">
            <v>BETANCUR HINCAPIE</v>
          </cell>
          <cell r="AU3">
            <v>0</v>
          </cell>
          <cell r="AV3" t="str">
            <v>POSADA PORRAS</v>
          </cell>
          <cell r="AW3">
            <v>0</v>
          </cell>
          <cell r="AX3" t="str">
            <v>SOTO RODRIGUEZ</v>
          </cell>
          <cell r="AY3">
            <v>0</v>
          </cell>
          <cell r="AZ3" t="str">
            <v>ARANGO</v>
          </cell>
          <cell r="BA3">
            <v>0</v>
          </cell>
          <cell r="BB3" t="str">
            <v>RESTREPO PARRA</v>
          </cell>
          <cell r="BC3">
            <v>0</v>
          </cell>
          <cell r="BD3" t="str">
            <v>VELEZ ATEHORTUA</v>
          </cell>
          <cell r="BE3">
            <v>0</v>
          </cell>
          <cell r="BF3" t="str">
            <v>GAVIRIA DE HINCAPIE</v>
          </cell>
          <cell r="BG3">
            <v>0</v>
          </cell>
          <cell r="BH3" t="str">
            <v>PAREJA</v>
          </cell>
          <cell r="BI3">
            <v>0</v>
          </cell>
          <cell r="BJ3" t="str">
            <v>PEREZ</v>
          </cell>
          <cell r="BK3">
            <v>0</v>
          </cell>
          <cell r="BL3" t="str">
            <v>ECHAVARRIA</v>
          </cell>
          <cell r="BM3">
            <v>0</v>
          </cell>
          <cell r="BN3" t="str">
            <v>SOTO</v>
          </cell>
          <cell r="BO3">
            <v>0</v>
          </cell>
          <cell r="BP3" t="str">
            <v>AGUDELO</v>
          </cell>
          <cell r="BQ3">
            <v>0</v>
          </cell>
          <cell r="BR3" t="str">
            <v>ATEHORTUA</v>
          </cell>
          <cell r="BS3">
            <v>0</v>
          </cell>
          <cell r="BT3" t="str">
            <v>PEREZ LONDOÑO</v>
          </cell>
          <cell r="BU3">
            <v>0</v>
          </cell>
          <cell r="BV3" t="str">
            <v>ARROYAVE ARANGO</v>
          </cell>
          <cell r="BW3">
            <v>0</v>
          </cell>
          <cell r="BX3" t="str">
            <v>CORTES SEPULVEDA</v>
          </cell>
          <cell r="BY3">
            <v>0</v>
          </cell>
          <cell r="BZ3" t="str">
            <v>MESA PATIÑO</v>
          </cell>
          <cell r="CA3">
            <v>0</v>
          </cell>
          <cell r="CB3" t="str">
            <v>PEREZ PEREZ</v>
          </cell>
          <cell r="CC3">
            <v>0</v>
          </cell>
          <cell r="CD3" t="str">
            <v>GARCIA SANCHEZ</v>
          </cell>
          <cell r="CE3">
            <v>0</v>
          </cell>
          <cell r="CF3" t="str">
            <v>CALLE MONTOYA</v>
          </cell>
          <cell r="CG3">
            <v>0</v>
          </cell>
          <cell r="CH3" t="str">
            <v>ARANGO ARBELAEZ</v>
          </cell>
          <cell r="CI3">
            <v>0</v>
          </cell>
          <cell r="CJ3">
            <v>0</v>
          </cell>
          <cell r="CK3">
            <v>0</v>
          </cell>
          <cell r="CL3">
            <v>0</v>
          </cell>
          <cell r="CM3">
            <v>0</v>
          </cell>
          <cell r="CN3">
            <v>0</v>
          </cell>
        </row>
        <row r="4">
          <cell r="E4">
            <v>0</v>
          </cell>
          <cell r="H4">
            <v>0</v>
          </cell>
          <cell r="I4">
            <v>0</v>
          </cell>
          <cell r="J4">
            <v>1</v>
          </cell>
          <cell r="K4">
            <v>0</v>
          </cell>
          <cell r="L4">
            <v>2</v>
          </cell>
          <cell r="M4">
            <v>0</v>
          </cell>
          <cell r="N4">
            <v>3</v>
          </cell>
          <cell r="O4">
            <v>0</v>
          </cell>
          <cell r="P4">
            <v>4</v>
          </cell>
          <cell r="Q4">
            <v>0</v>
          </cell>
          <cell r="R4">
            <v>5</v>
          </cell>
          <cell r="S4">
            <v>0</v>
          </cell>
          <cell r="T4">
            <v>6</v>
          </cell>
          <cell r="U4">
            <v>0</v>
          </cell>
          <cell r="V4">
            <v>7</v>
          </cell>
          <cell r="W4">
            <v>0</v>
          </cell>
          <cell r="X4">
            <v>8</v>
          </cell>
          <cell r="Y4">
            <v>0</v>
          </cell>
          <cell r="Z4">
            <v>9</v>
          </cell>
          <cell r="AA4">
            <v>0</v>
          </cell>
          <cell r="AB4">
            <v>10</v>
          </cell>
          <cell r="AC4">
            <v>0</v>
          </cell>
          <cell r="AD4">
            <v>11</v>
          </cell>
          <cell r="AE4">
            <v>0</v>
          </cell>
          <cell r="AF4">
            <v>12</v>
          </cell>
          <cell r="AG4">
            <v>0</v>
          </cell>
          <cell r="AH4">
            <v>13</v>
          </cell>
          <cell r="AI4">
            <v>0</v>
          </cell>
          <cell r="AJ4">
            <v>14</v>
          </cell>
          <cell r="AK4">
            <v>0</v>
          </cell>
          <cell r="AL4">
            <v>15</v>
          </cell>
          <cell r="AM4">
            <v>0</v>
          </cell>
          <cell r="AN4">
            <v>16</v>
          </cell>
          <cell r="AO4">
            <v>0</v>
          </cell>
          <cell r="AP4">
            <v>17</v>
          </cell>
          <cell r="AQ4">
            <v>0</v>
          </cell>
          <cell r="AR4">
            <v>18</v>
          </cell>
          <cell r="AS4">
            <v>0</v>
          </cell>
          <cell r="AT4">
            <v>19</v>
          </cell>
          <cell r="AU4">
            <v>0</v>
          </cell>
          <cell r="AV4">
            <v>20</v>
          </cell>
          <cell r="AW4">
            <v>0</v>
          </cell>
          <cell r="AX4">
            <v>21</v>
          </cell>
          <cell r="AY4">
            <v>0</v>
          </cell>
          <cell r="AZ4">
            <v>22</v>
          </cell>
          <cell r="BA4">
            <v>0</v>
          </cell>
          <cell r="BB4">
            <v>23</v>
          </cell>
          <cell r="BC4">
            <v>0</v>
          </cell>
          <cell r="BD4">
            <v>24</v>
          </cell>
          <cell r="BE4">
            <v>0</v>
          </cell>
          <cell r="BF4">
            <v>25</v>
          </cell>
          <cell r="BG4">
            <v>0</v>
          </cell>
          <cell r="BH4">
            <v>26</v>
          </cell>
          <cell r="BI4">
            <v>0</v>
          </cell>
          <cell r="BJ4">
            <v>27</v>
          </cell>
          <cell r="BK4">
            <v>0</v>
          </cell>
          <cell r="BL4">
            <v>28</v>
          </cell>
          <cell r="BM4">
            <v>0</v>
          </cell>
          <cell r="BN4">
            <v>29</v>
          </cell>
          <cell r="BO4">
            <v>0</v>
          </cell>
          <cell r="BP4">
            <v>30</v>
          </cell>
          <cell r="BQ4">
            <v>0</v>
          </cell>
          <cell r="BR4">
            <v>31</v>
          </cell>
          <cell r="BS4">
            <v>0</v>
          </cell>
          <cell r="BT4">
            <v>32</v>
          </cell>
          <cell r="BU4">
            <v>0</v>
          </cell>
          <cell r="BV4">
            <v>33</v>
          </cell>
          <cell r="BW4">
            <v>0</v>
          </cell>
          <cell r="BX4">
            <v>34</v>
          </cell>
          <cell r="BY4">
            <v>0</v>
          </cell>
          <cell r="BZ4">
            <v>35</v>
          </cell>
          <cell r="CA4">
            <v>0</v>
          </cell>
          <cell r="CB4">
            <v>36</v>
          </cell>
          <cell r="CC4">
            <v>0</v>
          </cell>
          <cell r="CD4">
            <v>37</v>
          </cell>
          <cell r="CE4">
            <v>0</v>
          </cell>
          <cell r="CF4">
            <v>38</v>
          </cell>
          <cell r="CG4">
            <v>0</v>
          </cell>
          <cell r="CH4">
            <v>39</v>
          </cell>
          <cell r="CI4">
            <v>0</v>
          </cell>
          <cell r="CJ4">
            <v>0</v>
          </cell>
          <cell r="CK4">
            <v>0</v>
          </cell>
          <cell r="CL4">
            <v>0</v>
          </cell>
          <cell r="CM4">
            <v>0</v>
          </cell>
        </row>
        <row r="5">
          <cell r="D5" t="str">
            <v>Item</v>
          </cell>
          <cell r="E5" t="str">
            <v>Descripcion</v>
          </cell>
          <cell r="F5" t="str">
            <v>Unidad</v>
          </cell>
          <cell r="G5" t="str">
            <v>Vr Unitario</v>
          </cell>
          <cell r="H5" t="str">
            <v>Cant</v>
          </cell>
          <cell r="I5" t="str">
            <v>Vr Parcial</v>
          </cell>
          <cell r="J5" t="str">
            <v>Cant</v>
          </cell>
          <cell r="K5" t="str">
            <v>Vr Parcial</v>
          </cell>
          <cell r="L5" t="str">
            <v>Cant</v>
          </cell>
          <cell r="M5" t="str">
            <v>Vr Parcial</v>
          </cell>
          <cell r="N5" t="str">
            <v>Cant</v>
          </cell>
          <cell r="O5" t="str">
            <v>Vr Parcial</v>
          </cell>
          <cell r="P5" t="str">
            <v>Cant</v>
          </cell>
          <cell r="Q5" t="str">
            <v>Vr Parcial</v>
          </cell>
          <cell r="R5" t="str">
            <v>Cant</v>
          </cell>
          <cell r="S5" t="str">
            <v>Vr Parcial</v>
          </cell>
          <cell r="T5" t="str">
            <v>Cant</v>
          </cell>
          <cell r="U5" t="str">
            <v>Vr Parcial</v>
          </cell>
          <cell r="V5" t="str">
            <v>Cant</v>
          </cell>
          <cell r="W5" t="str">
            <v>Vr Parcial</v>
          </cell>
          <cell r="X5" t="str">
            <v>Cant</v>
          </cell>
          <cell r="Y5" t="str">
            <v>Vr Parcial</v>
          </cell>
          <cell r="Z5" t="str">
            <v>Cant</v>
          </cell>
          <cell r="AA5" t="str">
            <v>Vr Parcial</v>
          </cell>
          <cell r="AB5" t="str">
            <v>Cant</v>
          </cell>
          <cell r="AC5" t="str">
            <v>Vr Parcial</v>
          </cell>
          <cell r="AD5" t="str">
            <v>Cant</v>
          </cell>
          <cell r="AE5" t="str">
            <v>Vr Parcial</v>
          </cell>
          <cell r="AF5" t="str">
            <v>Cant</v>
          </cell>
          <cell r="AG5" t="str">
            <v>Vr Parcial</v>
          </cell>
          <cell r="AH5" t="str">
            <v>Cant</v>
          </cell>
          <cell r="AI5" t="str">
            <v>Vr Parcial</v>
          </cell>
          <cell r="AJ5" t="str">
            <v>Cant</v>
          </cell>
          <cell r="AK5" t="str">
            <v>Vr Parcial</v>
          </cell>
          <cell r="AL5" t="str">
            <v>Cant</v>
          </cell>
          <cell r="AM5" t="str">
            <v>Vr Parcial</v>
          </cell>
          <cell r="AN5" t="str">
            <v>Cant</v>
          </cell>
          <cell r="AO5" t="str">
            <v>Vr Parcial</v>
          </cell>
          <cell r="AP5" t="str">
            <v>Cant</v>
          </cell>
          <cell r="AQ5" t="str">
            <v>Vr Parcial</v>
          </cell>
          <cell r="AR5" t="str">
            <v>Cant</v>
          </cell>
          <cell r="AS5" t="str">
            <v>Vr Parcial</v>
          </cell>
          <cell r="AT5" t="str">
            <v>Cant</v>
          </cell>
          <cell r="AU5" t="str">
            <v>Vr Parcial</v>
          </cell>
          <cell r="AV5" t="str">
            <v>Cant</v>
          </cell>
          <cell r="AW5" t="str">
            <v>Vr Parcial</v>
          </cell>
          <cell r="AX5" t="str">
            <v>Cant</v>
          </cell>
          <cell r="AY5" t="str">
            <v>Vr Parcial</v>
          </cell>
          <cell r="AZ5" t="str">
            <v>Cant</v>
          </cell>
          <cell r="BA5" t="str">
            <v>Vr Parcial</v>
          </cell>
          <cell r="BB5" t="str">
            <v>Cant</v>
          </cell>
          <cell r="BC5" t="str">
            <v>Vr Parcial</v>
          </cell>
          <cell r="BD5" t="str">
            <v>Cant</v>
          </cell>
          <cell r="BE5" t="str">
            <v>Vr Parcial</v>
          </cell>
          <cell r="BF5" t="str">
            <v>Cant</v>
          </cell>
          <cell r="BG5" t="str">
            <v>Vr Parcial</v>
          </cell>
          <cell r="BH5" t="str">
            <v>Cant</v>
          </cell>
          <cell r="BI5" t="str">
            <v>Vr Parcial</v>
          </cell>
          <cell r="BJ5" t="str">
            <v>Cant</v>
          </cell>
          <cell r="BK5" t="str">
            <v>Vr Parcial</v>
          </cell>
          <cell r="BL5" t="str">
            <v>Cant</v>
          </cell>
          <cell r="BM5" t="str">
            <v>Vr Parcial</v>
          </cell>
          <cell r="BN5" t="str">
            <v>Cant</v>
          </cell>
          <cell r="BO5" t="str">
            <v>Vr Parcial</v>
          </cell>
          <cell r="BP5" t="str">
            <v>Cant</v>
          </cell>
          <cell r="BQ5" t="str">
            <v>Vr Parcial</v>
          </cell>
          <cell r="BR5" t="str">
            <v>Cant</v>
          </cell>
          <cell r="BS5" t="str">
            <v>Vr Parcial</v>
          </cell>
          <cell r="BT5" t="str">
            <v>Cant</v>
          </cell>
          <cell r="BU5" t="str">
            <v>Vr Parcial</v>
          </cell>
          <cell r="BV5" t="str">
            <v>Cant</v>
          </cell>
          <cell r="BW5" t="str">
            <v>Vr Parcial</v>
          </cell>
          <cell r="BX5" t="str">
            <v>Cant</v>
          </cell>
          <cell r="BY5" t="str">
            <v>Vr Parcial</v>
          </cell>
          <cell r="BZ5" t="str">
            <v>Cant</v>
          </cell>
          <cell r="CA5" t="str">
            <v>Vr Parcial</v>
          </cell>
          <cell r="CB5" t="str">
            <v>Cant</v>
          </cell>
          <cell r="CC5" t="str">
            <v>Vr Parcial</v>
          </cell>
          <cell r="CD5" t="str">
            <v>Cant</v>
          </cell>
          <cell r="CE5" t="str">
            <v>Vr Parcial</v>
          </cell>
          <cell r="CF5" t="str">
            <v>Cant</v>
          </cell>
          <cell r="CG5" t="str">
            <v>Vr Parcial</v>
          </cell>
          <cell r="CH5" t="str">
            <v>Cant</v>
          </cell>
          <cell r="CI5" t="str">
            <v>Vr Parcial</v>
          </cell>
          <cell r="CJ5" t="str">
            <v>Cantidad Total</v>
          </cell>
          <cell r="CK5" t="str">
            <v>Subtotal</v>
          </cell>
          <cell r="CL5" t="str">
            <v>Vr Capitulo</v>
          </cell>
          <cell r="CM5" t="str">
            <v>Vr Aproximado al peso</v>
          </cell>
          <cell r="CN5">
            <v>0</v>
          </cell>
        </row>
        <row r="6">
          <cell r="D6" t="str">
            <v>01</v>
          </cell>
          <cell r="E6" t="str">
            <v>PRELIMINARES</v>
          </cell>
          <cell r="F6">
            <v>0</v>
          </cell>
          <cell r="G6">
            <v>0</v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  <cell r="V6" t="str">
            <v/>
          </cell>
          <cell r="W6" t="str">
            <v/>
          </cell>
          <cell r="X6" t="str">
            <v/>
          </cell>
          <cell r="Y6" t="str">
            <v/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/>
          </cell>
          <cell r="AF6" t="str">
            <v/>
          </cell>
          <cell r="AG6" t="str">
            <v/>
          </cell>
          <cell r="AH6" t="str">
            <v/>
          </cell>
          <cell r="AI6" t="str">
            <v/>
          </cell>
          <cell r="AJ6" t="str">
            <v/>
          </cell>
          <cell r="AK6" t="str">
            <v/>
          </cell>
          <cell r="AL6" t="str">
            <v/>
          </cell>
          <cell r="AM6" t="str">
            <v/>
          </cell>
          <cell r="AN6" t="str">
            <v/>
          </cell>
          <cell r="AO6" t="str">
            <v/>
          </cell>
          <cell r="AP6" t="str">
            <v/>
          </cell>
          <cell r="AQ6" t="str">
            <v/>
          </cell>
          <cell r="AR6" t="str">
            <v/>
          </cell>
          <cell r="AS6" t="str">
            <v/>
          </cell>
          <cell r="AT6" t="str">
            <v/>
          </cell>
          <cell r="AU6" t="str">
            <v/>
          </cell>
          <cell r="AV6" t="str">
            <v/>
          </cell>
          <cell r="AW6" t="str">
            <v/>
          </cell>
          <cell r="AX6" t="str">
            <v/>
          </cell>
          <cell r="AY6" t="str">
            <v/>
          </cell>
          <cell r="AZ6" t="str">
            <v/>
          </cell>
          <cell r="BA6" t="str">
            <v/>
          </cell>
          <cell r="BB6" t="str">
            <v/>
          </cell>
          <cell r="BC6" t="str">
            <v/>
          </cell>
          <cell r="BD6" t="str">
            <v/>
          </cell>
          <cell r="BE6" t="str">
            <v/>
          </cell>
          <cell r="BF6" t="str">
            <v/>
          </cell>
          <cell r="BG6" t="str">
            <v/>
          </cell>
          <cell r="BH6" t="str">
            <v/>
          </cell>
          <cell r="BI6" t="str">
            <v/>
          </cell>
          <cell r="BJ6" t="str">
            <v/>
          </cell>
          <cell r="BK6" t="str">
            <v/>
          </cell>
          <cell r="BL6" t="str">
            <v/>
          </cell>
          <cell r="BM6" t="str">
            <v/>
          </cell>
          <cell r="BN6" t="str">
            <v/>
          </cell>
          <cell r="BO6" t="str">
            <v/>
          </cell>
          <cell r="BP6" t="str">
            <v/>
          </cell>
          <cell r="BQ6" t="str">
            <v/>
          </cell>
          <cell r="BR6" t="str">
            <v/>
          </cell>
          <cell r="BS6" t="str">
            <v/>
          </cell>
          <cell r="BT6" t="str">
            <v/>
          </cell>
          <cell r="BU6" t="str">
            <v/>
          </cell>
          <cell r="BV6" t="str">
            <v/>
          </cell>
          <cell r="BW6" t="str">
            <v/>
          </cell>
          <cell r="BX6" t="str">
            <v/>
          </cell>
          <cell r="BY6" t="str">
            <v/>
          </cell>
          <cell r="BZ6" t="str">
            <v/>
          </cell>
          <cell r="CA6" t="str">
            <v/>
          </cell>
          <cell r="CB6" t="str">
            <v/>
          </cell>
          <cell r="CC6" t="str">
            <v/>
          </cell>
          <cell r="CD6" t="str">
            <v/>
          </cell>
          <cell r="CE6" t="str">
            <v/>
          </cell>
          <cell r="CF6" t="str">
            <v/>
          </cell>
          <cell r="CG6" t="str">
            <v/>
          </cell>
          <cell r="CH6" t="str">
            <v/>
          </cell>
          <cell r="CI6" t="str">
            <v/>
          </cell>
          <cell r="CJ6">
            <v>0</v>
          </cell>
          <cell r="CK6" t="str">
            <v/>
          </cell>
          <cell r="CL6">
            <v>12013729.310799997</v>
          </cell>
          <cell r="CM6">
            <v>12013729</v>
          </cell>
          <cell r="CN6">
            <v>11894661.970148562</v>
          </cell>
          <cell r="CO6">
            <v>119067.02985143848</v>
          </cell>
          <cell r="CP6">
            <v>29766.757462859619</v>
          </cell>
        </row>
        <row r="7">
          <cell r="D7" t="str">
            <v>01-05</v>
          </cell>
          <cell r="E7" t="str">
            <v>LOCALIZACION Y REPLANTEO</v>
          </cell>
          <cell r="F7">
            <v>0</v>
          </cell>
          <cell r="G7">
            <v>0</v>
          </cell>
          <cell r="H7" t="str">
            <v/>
          </cell>
          <cell r="I7">
            <v>152193.88800000001</v>
          </cell>
          <cell r="J7" t="str">
            <v/>
          </cell>
          <cell r="K7">
            <v>0</v>
          </cell>
          <cell r="L7" t="str">
            <v/>
          </cell>
          <cell r="M7">
            <v>0</v>
          </cell>
          <cell r="N7" t="str">
            <v/>
          </cell>
          <cell r="O7">
            <v>0</v>
          </cell>
          <cell r="P7" t="str">
            <v/>
          </cell>
          <cell r="Q7">
            <v>0</v>
          </cell>
          <cell r="R7" t="str">
            <v/>
          </cell>
          <cell r="S7">
            <v>0</v>
          </cell>
          <cell r="T7" t="str">
            <v/>
          </cell>
          <cell r="U7">
            <v>0</v>
          </cell>
          <cell r="V7" t="str">
            <v/>
          </cell>
          <cell r="W7">
            <v>0</v>
          </cell>
          <cell r="X7" t="str">
            <v/>
          </cell>
          <cell r="Y7">
            <v>0</v>
          </cell>
          <cell r="Z7" t="str">
            <v/>
          </cell>
          <cell r="AA7">
            <v>0</v>
          </cell>
          <cell r="AB7" t="str">
            <v/>
          </cell>
          <cell r="AC7">
            <v>0</v>
          </cell>
          <cell r="AD7" t="str">
            <v/>
          </cell>
          <cell r="AE7">
            <v>0</v>
          </cell>
          <cell r="AF7" t="str">
            <v/>
          </cell>
          <cell r="AG7">
            <v>0</v>
          </cell>
          <cell r="AH7" t="str">
            <v/>
          </cell>
          <cell r="AI7">
            <v>0</v>
          </cell>
          <cell r="AJ7" t="str">
            <v/>
          </cell>
          <cell r="AK7">
            <v>0</v>
          </cell>
          <cell r="AL7" t="str">
            <v/>
          </cell>
          <cell r="AM7">
            <v>0</v>
          </cell>
          <cell r="AN7" t="str">
            <v/>
          </cell>
          <cell r="AO7">
            <v>0</v>
          </cell>
          <cell r="AP7" t="str">
            <v/>
          </cell>
          <cell r="AQ7">
            <v>0</v>
          </cell>
          <cell r="AR7" t="str">
            <v/>
          </cell>
          <cell r="AS7">
            <v>0</v>
          </cell>
          <cell r="AT7" t="str">
            <v/>
          </cell>
          <cell r="AU7">
            <v>0</v>
          </cell>
          <cell r="AV7" t="str">
            <v/>
          </cell>
          <cell r="AW7">
            <v>0</v>
          </cell>
          <cell r="AX7" t="str">
            <v/>
          </cell>
          <cell r="AY7">
            <v>0</v>
          </cell>
          <cell r="AZ7" t="str">
            <v/>
          </cell>
          <cell r="BA7">
            <v>0</v>
          </cell>
          <cell r="BB7" t="str">
            <v/>
          </cell>
          <cell r="BC7">
            <v>0</v>
          </cell>
          <cell r="BD7" t="str">
            <v/>
          </cell>
          <cell r="BE7">
            <v>0</v>
          </cell>
          <cell r="BF7" t="str">
            <v/>
          </cell>
          <cell r="BG7">
            <v>0</v>
          </cell>
          <cell r="BH7" t="str">
            <v/>
          </cell>
          <cell r="BI7">
            <v>0</v>
          </cell>
          <cell r="BJ7" t="str">
            <v/>
          </cell>
          <cell r="BK7">
            <v>0</v>
          </cell>
          <cell r="BL7" t="str">
            <v/>
          </cell>
          <cell r="BM7">
            <v>0</v>
          </cell>
          <cell r="BN7" t="str">
            <v/>
          </cell>
          <cell r="BO7">
            <v>0</v>
          </cell>
          <cell r="BP7" t="str">
            <v/>
          </cell>
          <cell r="BQ7">
            <v>0</v>
          </cell>
          <cell r="BR7" t="str">
            <v/>
          </cell>
          <cell r="BS7">
            <v>0</v>
          </cell>
          <cell r="BT7" t="str">
            <v/>
          </cell>
          <cell r="BU7">
            <v>0</v>
          </cell>
          <cell r="BV7" t="str">
            <v/>
          </cell>
          <cell r="BW7">
            <v>0</v>
          </cell>
          <cell r="BX7" t="str">
            <v/>
          </cell>
          <cell r="BY7">
            <v>0</v>
          </cell>
          <cell r="BZ7" t="str">
            <v/>
          </cell>
          <cell r="CA7">
            <v>0</v>
          </cell>
          <cell r="CB7" t="str">
            <v/>
          </cell>
          <cell r="CC7">
            <v>0</v>
          </cell>
          <cell r="CD7" t="str">
            <v/>
          </cell>
          <cell r="CE7">
            <v>0</v>
          </cell>
          <cell r="CF7" t="str">
            <v/>
          </cell>
          <cell r="CG7">
            <v>0</v>
          </cell>
          <cell r="CH7" t="str">
            <v/>
          </cell>
          <cell r="CI7">
            <v>0</v>
          </cell>
          <cell r="CJ7">
            <v>0</v>
          </cell>
          <cell r="CK7">
            <v>152193.88800000001</v>
          </cell>
          <cell r="CL7" t="str">
            <v/>
          </cell>
          <cell r="CM7">
            <v>152194</v>
          </cell>
          <cell r="CN7">
            <v>11894662.970148601</v>
          </cell>
          <cell r="CO7">
            <v>-11742468.970148601</v>
          </cell>
          <cell r="CP7">
            <v>-2935617.2425371502</v>
          </cell>
        </row>
        <row r="8">
          <cell r="D8" t="str">
            <v>01-05-010</v>
          </cell>
          <cell r="E8" t="str">
            <v>LOCALIZACION Y REPLANTEO METODO MANUAL. INCLUYE LARGUEROS, NYLON, TRANSPORTE INTERNO Y TODO LO NECESARIO PARA SU CORRECTA EJECUCION.</v>
          </cell>
          <cell r="F8" t="str">
            <v>M2</v>
          </cell>
          <cell r="G8">
            <v>6863</v>
          </cell>
          <cell r="H8">
            <v>22.176000000000002</v>
          </cell>
          <cell r="I8">
            <v>152193.88800000001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22.176000000000002</v>
          </cell>
          <cell r="CK8">
            <v>152193.88800000001</v>
          </cell>
          <cell r="CL8" t="str">
            <v/>
          </cell>
          <cell r="CM8">
            <v>152194</v>
          </cell>
          <cell r="CN8">
            <v>11894663.970148601</v>
          </cell>
          <cell r="CO8">
            <v>-11742469.970148601</v>
          </cell>
          <cell r="CP8">
            <v>-2935617.4925371502</v>
          </cell>
          <cell r="CU8">
            <v>0</v>
          </cell>
        </row>
        <row r="9">
          <cell r="D9" t="str">
            <v>01-10</v>
          </cell>
          <cell r="E9" t="str">
            <v>DEMOLICIONES, DESMONTES Y ADECUACIONES</v>
          </cell>
          <cell r="F9">
            <v>0</v>
          </cell>
          <cell r="G9">
            <v>0</v>
          </cell>
          <cell r="H9" t="str">
            <v/>
          </cell>
          <cell r="I9">
            <v>0</v>
          </cell>
          <cell r="J9" t="str">
            <v/>
          </cell>
          <cell r="K9">
            <v>310217.18400000001</v>
          </cell>
          <cell r="L9" t="str">
            <v/>
          </cell>
          <cell r="M9">
            <v>307267.60000000003</v>
          </cell>
          <cell r="N9" t="str">
            <v/>
          </cell>
          <cell r="O9">
            <v>317767.32000000007</v>
          </cell>
          <cell r="P9" t="str">
            <v/>
          </cell>
          <cell r="Q9">
            <v>0</v>
          </cell>
          <cell r="R9" t="str">
            <v/>
          </cell>
          <cell r="S9">
            <v>305646.728</v>
          </cell>
          <cell r="T9" t="str">
            <v/>
          </cell>
          <cell r="U9">
            <v>275816.84000000003</v>
          </cell>
          <cell r="V9" t="str">
            <v/>
          </cell>
          <cell r="W9">
            <v>323958.56</v>
          </cell>
          <cell r="X9" t="str">
            <v/>
          </cell>
          <cell r="Y9">
            <v>216944.64000000001</v>
          </cell>
          <cell r="Z9" t="str">
            <v/>
          </cell>
          <cell r="AA9">
            <v>306591.76</v>
          </cell>
          <cell r="AB9" t="str">
            <v/>
          </cell>
          <cell r="AC9">
            <v>351438.76</v>
          </cell>
          <cell r="AD9" t="str">
            <v/>
          </cell>
          <cell r="AE9">
            <v>333200.71600000001</v>
          </cell>
          <cell r="AF9" t="str">
            <v/>
          </cell>
          <cell r="AG9">
            <v>347169.13199999998</v>
          </cell>
          <cell r="AH9" t="str">
            <v/>
          </cell>
          <cell r="AI9">
            <v>344323.34400000004</v>
          </cell>
          <cell r="AJ9" t="str">
            <v/>
          </cell>
          <cell r="AK9">
            <v>325351.424</v>
          </cell>
          <cell r="AL9" t="str">
            <v/>
          </cell>
          <cell r="AM9">
            <v>282888.96000000002</v>
          </cell>
          <cell r="AN9" t="str">
            <v/>
          </cell>
          <cell r="AO9">
            <v>275338.82400000002</v>
          </cell>
          <cell r="AP9" t="str">
            <v/>
          </cell>
          <cell r="AQ9">
            <v>343171.82</v>
          </cell>
          <cell r="AR9" t="str">
            <v/>
          </cell>
          <cell r="AS9">
            <v>541882</v>
          </cell>
          <cell r="AT9" t="str">
            <v/>
          </cell>
          <cell r="AU9">
            <v>385472.32</v>
          </cell>
          <cell r="AV9" t="str">
            <v/>
          </cell>
          <cell r="AW9">
            <v>292038.18800000002</v>
          </cell>
          <cell r="AX9" t="str">
            <v/>
          </cell>
          <cell r="AY9">
            <v>311741.462</v>
          </cell>
          <cell r="AZ9" t="str">
            <v/>
          </cell>
          <cell r="BA9">
            <v>332643.06000000006</v>
          </cell>
          <cell r="BB9" t="str">
            <v/>
          </cell>
          <cell r="BC9">
            <v>403890.13920000003</v>
          </cell>
          <cell r="BD9" t="str">
            <v/>
          </cell>
          <cell r="BE9">
            <v>498697.30800000002</v>
          </cell>
          <cell r="BF9" t="str">
            <v/>
          </cell>
          <cell r="BG9">
            <v>225681.85200000001</v>
          </cell>
          <cell r="BH9" t="str">
            <v/>
          </cell>
          <cell r="BI9">
            <v>685301.76000000001</v>
          </cell>
          <cell r="BJ9" t="str">
            <v/>
          </cell>
          <cell r="BK9">
            <v>245574.03200000001</v>
          </cell>
          <cell r="BL9" t="str">
            <v/>
          </cell>
          <cell r="BM9">
            <v>177592.76920000004</v>
          </cell>
          <cell r="BN9" t="str">
            <v/>
          </cell>
          <cell r="BO9">
            <v>0</v>
          </cell>
          <cell r="BP9" t="str">
            <v/>
          </cell>
          <cell r="BQ9">
            <v>203475.49200000003</v>
          </cell>
          <cell r="BR9" t="str">
            <v/>
          </cell>
          <cell r="BS9">
            <v>393342.12720000005</v>
          </cell>
          <cell r="BT9" t="str">
            <v/>
          </cell>
          <cell r="BU9">
            <v>260300.6912</v>
          </cell>
          <cell r="BV9" t="str">
            <v/>
          </cell>
          <cell r="BW9">
            <v>254501.85200000001</v>
          </cell>
          <cell r="BX9" t="str">
            <v/>
          </cell>
          <cell r="BY9">
            <v>133042.228</v>
          </cell>
          <cell r="BZ9" t="str">
            <v/>
          </cell>
          <cell r="CA9">
            <v>171390.00999999998</v>
          </cell>
          <cell r="CB9" t="str">
            <v/>
          </cell>
          <cell r="CC9">
            <v>444322.56</v>
          </cell>
          <cell r="CD9" t="str">
            <v/>
          </cell>
          <cell r="CE9">
            <v>159345.64800000002</v>
          </cell>
          <cell r="CF9" t="str">
            <v/>
          </cell>
          <cell r="CG9">
            <v>435832.31999999995</v>
          </cell>
          <cell r="CH9" t="str">
            <v/>
          </cell>
          <cell r="CI9">
            <v>338373.99199999997</v>
          </cell>
          <cell r="CJ9">
            <v>0</v>
          </cell>
          <cell r="CK9">
            <v>11861535.422799999</v>
          </cell>
          <cell r="CL9" t="str">
            <v/>
          </cell>
          <cell r="CM9">
            <v>11861535</v>
          </cell>
          <cell r="CN9">
            <v>11894664.970148601</v>
          </cell>
          <cell r="CO9">
            <v>-33129.970148600638</v>
          </cell>
          <cell r="CP9">
            <v>-8282.4925371501595</v>
          </cell>
        </row>
        <row r="10">
          <cell r="D10" t="str">
            <v>01-10-010</v>
          </cell>
          <cell r="E10" t="str">
            <v>DEMOLICION DE MURO EN LADRILLO DE E=10CM O 15CM; INCLUYE BOTADA</v>
          </cell>
          <cell r="F10" t="str">
            <v>M2</v>
          </cell>
          <cell r="G10">
            <v>10862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  <cell r="CL10" t="str">
            <v/>
          </cell>
          <cell r="CM10">
            <v>0</v>
          </cell>
          <cell r="CN10">
            <v>11894665.970148601</v>
          </cell>
          <cell r="CO10">
            <v>-11894665.970148601</v>
          </cell>
          <cell r="CP10">
            <v>-2973666.4925371502</v>
          </cell>
          <cell r="CU10">
            <v>0</v>
          </cell>
        </row>
        <row r="11">
          <cell r="D11" t="str">
            <v>01-10-020</v>
          </cell>
          <cell r="E11" t="str">
            <v>DEMOLICION DE PISO MORTERO; INCLUYE BOTADA.</v>
          </cell>
          <cell r="F11" t="str">
            <v>M2</v>
          </cell>
          <cell r="G11">
            <v>8448</v>
          </cell>
          <cell r="H11">
            <v>0</v>
          </cell>
          <cell r="I11">
            <v>0</v>
          </cell>
          <cell r="J11">
            <v>2.48</v>
          </cell>
          <cell r="K11">
            <v>20951.04</v>
          </cell>
          <cell r="L11">
            <v>2.4</v>
          </cell>
          <cell r="M11">
            <v>20275.2</v>
          </cell>
          <cell r="N11">
            <v>2.52</v>
          </cell>
          <cell r="O11">
            <v>21288.959999999999</v>
          </cell>
          <cell r="P11">
            <v>0</v>
          </cell>
          <cell r="Q11">
            <v>0</v>
          </cell>
          <cell r="R11">
            <v>2.2109999999999999</v>
          </cell>
          <cell r="S11">
            <v>18678.527999999998</v>
          </cell>
          <cell r="T11">
            <v>2.2000000000000002</v>
          </cell>
          <cell r="U11">
            <v>18585.600000000002</v>
          </cell>
          <cell r="V11">
            <v>2.5299999999999998</v>
          </cell>
          <cell r="W11">
            <v>21373.439999999999</v>
          </cell>
          <cell r="X11">
            <v>1.8</v>
          </cell>
          <cell r="Y11">
            <v>15206.4</v>
          </cell>
          <cell r="Z11">
            <v>2.72</v>
          </cell>
          <cell r="AA11">
            <v>22978.560000000001</v>
          </cell>
          <cell r="AB11">
            <v>3.06</v>
          </cell>
          <cell r="AC11">
            <v>25850.880000000001</v>
          </cell>
          <cell r="AD11">
            <v>2.8380000000000001</v>
          </cell>
          <cell r="AE11">
            <v>23975.423999999999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2.16</v>
          </cell>
          <cell r="AM11">
            <v>18247.68</v>
          </cell>
          <cell r="AN11">
            <v>1.94</v>
          </cell>
          <cell r="AO11">
            <v>16389.12</v>
          </cell>
          <cell r="AP11">
            <v>3.12</v>
          </cell>
          <cell r="AQ11">
            <v>26357.760000000002</v>
          </cell>
          <cell r="AR11">
            <v>4</v>
          </cell>
          <cell r="AS11">
            <v>33792</v>
          </cell>
          <cell r="AT11">
            <v>3.72</v>
          </cell>
          <cell r="AU11">
            <v>31426.560000000001</v>
          </cell>
          <cell r="AV11">
            <v>2.3770000000000002</v>
          </cell>
          <cell r="AW11">
            <v>20080.896000000001</v>
          </cell>
          <cell r="AX11">
            <v>2.56</v>
          </cell>
          <cell r="AY11">
            <v>21626.880000000001</v>
          </cell>
          <cell r="AZ11">
            <v>2.7439999999999998</v>
          </cell>
          <cell r="BA11">
            <v>23181.311999999998</v>
          </cell>
          <cell r="BB11">
            <v>3.6823999999999999</v>
          </cell>
          <cell r="BC11">
            <v>31108.915199999999</v>
          </cell>
          <cell r="BD11">
            <v>14.322000000000001</v>
          </cell>
          <cell r="BE11">
            <v>120992.25600000001</v>
          </cell>
          <cell r="BF11">
            <v>2.9440000000000004</v>
          </cell>
          <cell r="BG11">
            <v>24870.912000000004</v>
          </cell>
          <cell r="BH11">
            <v>81.12</v>
          </cell>
          <cell r="BI11">
            <v>685301.76000000001</v>
          </cell>
          <cell r="BJ11">
            <v>3.4915000000000003</v>
          </cell>
          <cell r="BK11">
            <v>29496.192000000003</v>
          </cell>
          <cell r="BL11">
            <v>1.9863999999999997</v>
          </cell>
          <cell r="BM11">
            <v>16781.107199999999</v>
          </cell>
          <cell r="BN11">
            <v>0</v>
          </cell>
          <cell r="BO11">
            <v>0</v>
          </cell>
          <cell r="BP11">
            <v>2.484</v>
          </cell>
          <cell r="BQ11">
            <v>20984.831999999999</v>
          </cell>
          <cell r="BR11">
            <v>3.9621</v>
          </cell>
          <cell r="BS11">
            <v>33471.820800000001</v>
          </cell>
          <cell r="BT11">
            <v>2.6324000000000005</v>
          </cell>
          <cell r="BU11">
            <v>22238.515200000005</v>
          </cell>
          <cell r="BV11">
            <v>3.4640000000000004</v>
          </cell>
          <cell r="BW11">
            <v>29263.872000000003</v>
          </cell>
          <cell r="BX11">
            <v>2.7370000000000001</v>
          </cell>
          <cell r="BY11">
            <v>23122.175999999999</v>
          </cell>
          <cell r="BZ11">
            <v>2.472</v>
          </cell>
          <cell r="CA11">
            <v>20883.455999999998</v>
          </cell>
          <cell r="CB11">
            <v>52.594999999999999</v>
          </cell>
          <cell r="CC11">
            <v>444322.56</v>
          </cell>
          <cell r="CD11">
            <v>2.7319999999999998</v>
          </cell>
          <cell r="CE11">
            <v>23079.935999999998</v>
          </cell>
          <cell r="CF11">
            <v>51.589999999999996</v>
          </cell>
          <cell r="CG11">
            <v>435832.31999999995</v>
          </cell>
          <cell r="CH11">
            <v>4.4774999999999991</v>
          </cell>
          <cell r="CI11">
            <v>37825.919999999991</v>
          </cell>
          <cell r="CJ11">
            <v>284.07229999999998</v>
          </cell>
          <cell r="CK11">
            <v>2399842.7903999998</v>
          </cell>
          <cell r="CL11" t="str">
            <v/>
          </cell>
          <cell r="CM11">
            <v>2399843</v>
          </cell>
          <cell r="CN11">
            <v>11894666.970148601</v>
          </cell>
          <cell r="CO11">
            <v>-9494823.9701486006</v>
          </cell>
          <cell r="CP11">
            <v>-2373705.9925371502</v>
          </cell>
          <cell r="CU11">
            <v>0</v>
          </cell>
        </row>
        <row r="12">
          <cell r="D12" t="str">
            <v>01-10-030</v>
          </cell>
          <cell r="E12" t="str">
            <v>DEMOLICION DE ENCHAPES; INCLUYE BOTADA.</v>
          </cell>
          <cell r="F12" t="str">
            <v>M2</v>
          </cell>
          <cell r="G12">
            <v>8448</v>
          </cell>
          <cell r="H12">
            <v>0</v>
          </cell>
          <cell r="I12">
            <v>0</v>
          </cell>
          <cell r="J12">
            <v>11.58</v>
          </cell>
          <cell r="K12">
            <v>97827.839999999997</v>
          </cell>
          <cell r="L12">
            <v>11.6</v>
          </cell>
          <cell r="M12">
            <v>97996.800000000003</v>
          </cell>
          <cell r="N12">
            <v>12.000000000000002</v>
          </cell>
          <cell r="O12">
            <v>101376.00000000001</v>
          </cell>
          <cell r="P12">
            <v>0</v>
          </cell>
          <cell r="Q12">
            <v>0</v>
          </cell>
          <cell r="R12">
            <v>12.32</v>
          </cell>
          <cell r="S12">
            <v>104079.36</v>
          </cell>
          <cell r="T12">
            <v>10.8</v>
          </cell>
          <cell r="U12">
            <v>91238.400000000009</v>
          </cell>
          <cell r="V12">
            <v>11.999999999999998</v>
          </cell>
          <cell r="W12">
            <v>101375.99999999999</v>
          </cell>
          <cell r="X12">
            <v>10.799999999999999</v>
          </cell>
          <cell r="Y12">
            <v>91238.399999999994</v>
          </cell>
          <cell r="Z12">
            <v>11.2</v>
          </cell>
          <cell r="AA12">
            <v>94617.599999999991</v>
          </cell>
          <cell r="AB12">
            <v>14</v>
          </cell>
          <cell r="AC12">
            <v>118272</v>
          </cell>
          <cell r="AD12">
            <v>12.28</v>
          </cell>
          <cell r="AE12">
            <v>103741.43999999999</v>
          </cell>
          <cell r="AF12">
            <v>13.879999999999999</v>
          </cell>
          <cell r="AG12">
            <v>117258.23999999999</v>
          </cell>
          <cell r="AH12">
            <v>13.760000000000002</v>
          </cell>
          <cell r="AI12">
            <v>116244.48000000001</v>
          </cell>
          <cell r="AJ12">
            <v>12.959999999999999</v>
          </cell>
          <cell r="AK12">
            <v>109486.07999999999</v>
          </cell>
          <cell r="AL12">
            <v>10.4</v>
          </cell>
          <cell r="AM12">
            <v>87859.199999999997</v>
          </cell>
          <cell r="AN12">
            <v>10.16</v>
          </cell>
          <cell r="AO12">
            <v>85831.680000000008</v>
          </cell>
          <cell r="AP12">
            <v>12.6</v>
          </cell>
          <cell r="AQ12">
            <v>106444.8</v>
          </cell>
          <cell r="AR12">
            <v>22</v>
          </cell>
          <cell r="AS12">
            <v>185856</v>
          </cell>
          <cell r="AT12">
            <v>15.2</v>
          </cell>
          <cell r="AU12">
            <v>128409.59999999999</v>
          </cell>
          <cell r="AV12">
            <v>10.76</v>
          </cell>
          <cell r="AW12">
            <v>90900.479999999996</v>
          </cell>
          <cell r="AX12">
            <v>11.479999999999999</v>
          </cell>
          <cell r="AY12">
            <v>96983.039999999994</v>
          </cell>
          <cell r="AZ12">
            <v>13.32</v>
          </cell>
          <cell r="BA12">
            <v>112527.36</v>
          </cell>
          <cell r="BB12">
            <v>14.959999999999999</v>
          </cell>
          <cell r="BC12">
            <v>126382.07999999999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8.4188000000000009</v>
          </cell>
          <cell r="BS12">
            <v>71122.022400000002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11.787499999999998</v>
          </cell>
          <cell r="CI12">
            <v>99580.799999999988</v>
          </cell>
          <cell r="CJ12">
            <v>300.26629999999994</v>
          </cell>
          <cell r="CK12">
            <v>2536649.7023999994</v>
          </cell>
          <cell r="CL12" t="str">
            <v/>
          </cell>
          <cell r="CM12">
            <v>2536650</v>
          </cell>
          <cell r="CN12">
            <v>11894667.970148601</v>
          </cell>
          <cell r="CO12">
            <v>-9358017.9701486006</v>
          </cell>
          <cell r="CP12">
            <v>-2339504.4925371502</v>
          </cell>
          <cell r="CU12">
            <v>0</v>
          </cell>
        </row>
        <row r="13">
          <cell r="D13" t="str">
            <v>01-10-040</v>
          </cell>
          <cell r="E13" t="str">
            <v>RETIRO DE APARATOS SANITARIOS; DESMONTE DE CABINAS, PUERTAS, VENTANAS Y LVD PREFABRICADO O SIMILAR; INCLUYE BOTADA.</v>
          </cell>
          <cell r="F13" t="str">
            <v>U</v>
          </cell>
          <cell r="G13">
            <v>8448</v>
          </cell>
          <cell r="H13">
            <v>0</v>
          </cell>
          <cell r="I13">
            <v>0</v>
          </cell>
          <cell r="J13">
            <v>2</v>
          </cell>
          <cell r="K13">
            <v>16896</v>
          </cell>
          <cell r="L13">
            <v>2</v>
          </cell>
          <cell r="M13">
            <v>16896</v>
          </cell>
          <cell r="N13">
            <v>2</v>
          </cell>
          <cell r="O13">
            <v>16896</v>
          </cell>
          <cell r="P13">
            <v>0</v>
          </cell>
          <cell r="Q13">
            <v>0</v>
          </cell>
          <cell r="R13">
            <v>2</v>
          </cell>
          <cell r="S13">
            <v>16896</v>
          </cell>
          <cell r="T13">
            <v>0</v>
          </cell>
          <cell r="U13">
            <v>0</v>
          </cell>
          <cell r="V13">
            <v>2</v>
          </cell>
          <cell r="W13">
            <v>16896</v>
          </cell>
          <cell r="X13">
            <v>2</v>
          </cell>
          <cell r="Y13">
            <v>16896</v>
          </cell>
          <cell r="Z13">
            <v>2</v>
          </cell>
          <cell r="AA13">
            <v>16896</v>
          </cell>
          <cell r="AB13">
            <v>2</v>
          </cell>
          <cell r="AC13">
            <v>16896</v>
          </cell>
          <cell r="AD13">
            <v>2</v>
          </cell>
          <cell r="AE13">
            <v>16896</v>
          </cell>
          <cell r="AF13">
            <v>2</v>
          </cell>
          <cell r="AG13">
            <v>16896</v>
          </cell>
          <cell r="AH13">
            <v>2</v>
          </cell>
          <cell r="AI13">
            <v>16896</v>
          </cell>
          <cell r="AJ13">
            <v>2</v>
          </cell>
          <cell r="AK13">
            <v>16896</v>
          </cell>
          <cell r="AL13">
            <v>2</v>
          </cell>
          <cell r="AM13">
            <v>16896</v>
          </cell>
          <cell r="AN13">
            <v>2</v>
          </cell>
          <cell r="AO13">
            <v>16896</v>
          </cell>
          <cell r="AP13">
            <v>2</v>
          </cell>
          <cell r="AQ13">
            <v>16896</v>
          </cell>
          <cell r="AR13">
            <v>2</v>
          </cell>
          <cell r="AS13">
            <v>16896</v>
          </cell>
          <cell r="AT13">
            <v>2</v>
          </cell>
          <cell r="AU13">
            <v>16896</v>
          </cell>
          <cell r="AV13">
            <v>2</v>
          </cell>
          <cell r="AW13">
            <v>16896</v>
          </cell>
          <cell r="AX13">
            <v>2</v>
          </cell>
          <cell r="AY13">
            <v>16896</v>
          </cell>
          <cell r="AZ13">
            <v>2</v>
          </cell>
          <cell r="BA13">
            <v>16896</v>
          </cell>
          <cell r="BB13">
            <v>2</v>
          </cell>
          <cell r="BC13">
            <v>16896</v>
          </cell>
          <cell r="BD13">
            <v>0</v>
          </cell>
          <cell r="BE13">
            <v>0</v>
          </cell>
          <cell r="BF13">
            <v>1</v>
          </cell>
          <cell r="BG13">
            <v>8448</v>
          </cell>
          <cell r="BH13">
            <v>0</v>
          </cell>
          <cell r="BI13">
            <v>0</v>
          </cell>
          <cell r="BJ13">
            <v>1</v>
          </cell>
          <cell r="BK13">
            <v>8448</v>
          </cell>
          <cell r="BL13">
            <v>1</v>
          </cell>
          <cell r="BM13">
            <v>8448</v>
          </cell>
          <cell r="BN13">
            <v>0</v>
          </cell>
          <cell r="BO13">
            <v>0</v>
          </cell>
          <cell r="BP13">
            <v>1</v>
          </cell>
          <cell r="BQ13">
            <v>8448</v>
          </cell>
          <cell r="BR13">
            <v>1</v>
          </cell>
          <cell r="BS13">
            <v>8448</v>
          </cell>
          <cell r="BT13">
            <v>1</v>
          </cell>
          <cell r="BU13">
            <v>8448</v>
          </cell>
          <cell r="BV13">
            <v>1</v>
          </cell>
          <cell r="BW13">
            <v>8448</v>
          </cell>
          <cell r="BX13">
            <v>1</v>
          </cell>
          <cell r="BY13">
            <v>8448</v>
          </cell>
          <cell r="BZ13">
            <v>1</v>
          </cell>
          <cell r="CA13">
            <v>8448</v>
          </cell>
          <cell r="CB13">
            <v>0</v>
          </cell>
          <cell r="CC13">
            <v>0</v>
          </cell>
          <cell r="CD13">
            <v>1</v>
          </cell>
          <cell r="CE13">
            <v>8448</v>
          </cell>
          <cell r="CF13">
            <v>0</v>
          </cell>
          <cell r="CG13">
            <v>0</v>
          </cell>
          <cell r="CH13">
            <v>1</v>
          </cell>
          <cell r="CI13">
            <v>8448</v>
          </cell>
          <cell r="CJ13">
            <v>53</v>
          </cell>
          <cell r="CK13">
            <v>447744</v>
          </cell>
          <cell r="CL13" t="str">
            <v/>
          </cell>
          <cell r="CM13">
            <v>447744</v>
          </cell>
          <cell r="CN13">
            <v>11894668.970148601</v>
          </cell>
          <cell r="CO13">
            <v>-11446924.970148601</v>
          </cell>
          <cell r="CP13">
            <v>-2861731.2425371502</v>
          </cell>
        </row>
        <row r="14">
          <cell r="D14" t="str">
            <v>01-10-050</v>
          </cell>
          <cell r="E14" t="str">
            <v>DEMOLICION DE REVOQUES; INCLUYE BOTADA.</v>
          </cell>
          <cell r="F14" t="str">
            <v>M2</v>
          </cell>
          <cell r="G14">
            <v>8448</v>
          </cell>
          <cell r="H14">
            <v>0</v>
          </cell>
          <cell r="I14">
            <v>0</v>
          </cell>
          <cell r="J14">
            <v>12.576000000000001</v>
          </cell>
          <cell r="K14">
            <v>106242.04800000001</v>
          </cell>
          <cell r="L14">
            <v>12.4</v>
          </cell>
          <cell r="M14">
            <v>104755.2</v>
          </cell>
          <cell r="N14">
            <v>12.840000000000003</v>
          </cell>
          <cell r="O14">
            <v>108472.32000000004</v>
          </cell>
          <cell r="P14">
            <v>0</v>
          </cell>
          <cell r="Q14">
            <v>0</v>
          </cell>
          <cell r="R14">
            <v>11.96</v>
          </cell>
          <cell r="S14">
            <v>101038.08</v>
          </cell>
          <cell r="T14">
            <v>11.96</v>
          </cell>
          <cell r="U14">
            <v>101038.08</v>
          </cell>
          <cell r="V14">
            <v>13.28</v>
          </cell>
          <cell r="W14">
            <v>112189.43999999999</v>
          </cell>
          <cell r="X14">
            <v>11.080000000000002</v>
          </cell>
          <cell r="Y14">
            <v>93603.840000000011</v>
          </cell>
          <cell r="Z14">
            <v>12.400000000000002</v>
          </cell>
          <cell r="AA14">
            <v>104755.20000000001</v>
          </cell>
          <cell r="AB14">
            <v>13.72</v>
          </cell>
          <cell r="AC14">
            <v>115906.56000000001</v>
          </cell>
          <cell r="AD14">
            <v>13.588000000000001</v>
          </cell>
          <cell r="AE14">
            <v>114791.42400000001</v>
          </cell>
          <cell r="AF14">
            <v>15.347999999999999</v>
          </cell>
          <cell r="AG14">
            <v>129659.90399999999</v>
          </cell>
          <cell r="AH14">
            <v>15.216000000000005</v>
          </cell>
          <cell r="AI14">
            <v>128544.76800000004</v>
          </cell>
          <cell r="AJ14">
            <v>14.336</v>
          </cell>
          <cell r="AK14">
            <v>121110.52800000001</v>
          </cell>
          <cell r="AL14">
            <v>11.520000000000001</v>
          </cell>
          <cell r="AM14">
            <v>97320.960000000006</v>
          </cell>
          <cell r="AN14">
            <v>11.256</v>
          </cell>
          <cell r="AO14">
            <v>95090.687999999995</v>
          </cell>
          <cell r="AP14">
            <v>13.940000000000001</v>
          </cell>
          <cell r="AQ14">
            <v>117765.12000000001</v>
          </cell>
          <cell r="AR14">
            <v>22</v>
          </cell>
          <cell r="AS14">
            <v>185856</v>
          </cell>
          <cell r="AT14">
            <v>15.040000000000001</v>
          </cell>
          <cell r="AU14">
            <v>127057.92000000001</v>
          </cell>
          <cell r="AV14">
            <v>11.828000000000003</v>
          </cell>
          <cell r="AW14">
            <v>99922.944000000018</v>
          </cell>
          <cell r="AX14">
            <v>12.698</v>
          </cell>
          <cell r="AY14">
            <v>107272.704</v>
          </cell>
          <cell r="AZ14">
            <v>12.972000000000001</v>
          </cell>
          <cell r="BA14">
            <v>109587.45600000001</v>
          </cell>
          <cell r="BB14">
            <v>16.536000000000001</v>
          </cell>
          <cell r="BC14">
            <v>139696.12800000003</v>
          </cell>
          <cell r="BD14">
            <v>25.388000000000002</v>
          </cell>
          <cell r="BE14">
            <v>214477.82400000002</v>
          </cell>
          <cell r="BF14">
            <v>13.860000000000001</v>
          </cell>
          <cell r="BG14">
            <v>117089.28000000001</v>
          </cell>
          <cell r="BH14">
            <v>0</v>
          </cell>
          <cell r="BI14">
            <v>0</v>
          </cell>
          <cell r="BJ14">
            <v>14.96</v>
          </cell>
          <cell r="BK14">
            <v>126382.08</v>
          </cell>
          <cell r="BL14">
            <v>10.978000000000002</v>
          </cell>
          <cell r="BM14">
            <v>92742.144000000015</v>
          </cell>
          <cell r="BN14">
            <v>0</v>
          </cell>
          <cell r="BO14">
            <v>0</v>
          </cell>
          <cell r="BP14">
            <v>12.540000000000001</v>
          </cell>
          <cell r="BQ14">
            <v>105937.92000000001</v>
          </cell>
          <cell r="BR14">
            <v>20.196000000000002</v>
          </cell>
          <cell r="BS14">
            <v>170615.80800000002</v>
          </cell>
          <cell r="BT14">
            <v>16.544</v>
          </cell>
          <cell r="BU14">
            <v>139763.712</v>
          </cell>
          <cell r="BV14">
            <v>15.620000000000001</v>
          </cell>
          <cell r="BW14">
            <v>131957.76000000001</v>
          </cell>
          <cell r="BX14">
            <v>3.3840000000000003</v>
          </cell>
          <cell r="BY14">
            <v>28588.032000000003</v>
          </cell>
          <cell r="BZ14">
            <v>8.6549999999999994</v>
          </cell>
          <cell r="CA14">
            <v>73117.439999999988</v>
          </cell>
          <cell r="CB14">
            <v>0</v>
          </cell>
          <cell r="CC14">
            <v>0</v>
          </cell>
          <cell r="CD14">
            <v>6.644000000000001</v>
          </cell>
          <cell r="CE14">
            <v>56128.51200000001</v>
          </cell>
          <cell r="CF14">
            <v>0</v>
          </cell>
          <cell r="CG14">
            <v>0</v>
          </cell>
          <cell r="CH14">
            <v>10.965</v>
          </cell>
          <cell r="CI14">
            <v>92632.319999999992</v>
          </cell>
          <cell r="CJ14">
            <v>458.22799999999995</v>
          </cell>
          <cell r="CK14">
            <v>3871110.1439999994</v>
          </cell>
          <cell r="CL14" t="str">
            <v/>
          </cell>
          <cell r="CM14">
            <v>3871110</v>
          </cell>
          <cell r="CN14">
            <v>11894669.970148601</v>
          </cell>
          <cell r="CO14">
            <v>-8023559.9701486006</v>
          </cell>
          <cell r="CP14">
            <v>-2005889.9925371502</v>
          </cell>
        </row>
        <row r="15">
          <cell r="D15" t="str">
            <v>01-10-060</v>
          </cell>
          <cell r="E15" t="str">
            <v>DEMOLICION DE LAVADERO EN CONCRETO CON TANQUE Y MESON EN CONCRETO O SIMILAR; INCLUYE BOTADA.</v>
          </cell>
          <cell r="F15" t="str">
            <v>U</v>
          </cell>
          <cell r="G15">
            <v>25345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1</v>
          </cell>
          <cell r="BE15">
            <v>25345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1</v>
          </cell>
          <cell r="CK15">
            <v>25345</v>
          </cell>
          <cell r="CL15" t="str">
            <v/>
          </cell>
          <cell r="CM15">
            <v>25345</v>
          </cell>
          <cell r="CN15">
            <v>11894670.970148601</v>
          </cell>
          <cell r="CO15">
            <v>-11869325.970148601</v>
          </cell>
          <cell r="CP15">
            <v>-2967331.4925371502</v>
          </cell>
        </row>
        <row r="16">
          <cell r="D16" t="str">
            <v>01-10-070</v>
          </cell>
          <cell r="E16" t="str">
            <v>DESMONTE DE CUBIERTA EN FIBROCEMENTO, ZINC O SIMILAR</v>
          </cell>
          <cell r="F16" t="str">
            <v>M2</v>
          </cell>
          <cell r="G16">
            <v>10290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  <cell r="CL16" t="str">
            <v/>
          </cell>
          <cell r="CM16">
            <v>0</v>
          </cell>
          <cell r="CN16">
            <v>11894671.970148601</v>
          </cell>
          <cell r="CO16">
            <v>-11894671.970148601</v>
          </cell>
          <cell r="CP16">
            <v>-2973667.9925371502</v>
          </cell>
        </row>
        <row r="17">
          <cell r="D17" t="str">
            <v>01-10-080</v>
          </cell>
          <cell r="E17" t="str">
            <v>DESMONTE DE CUBIERTA EN TEJA DE BARRO</v>
          </cell>
          <cell r="F17" t="str">
            <v>M2</v>
          </cell>
          <cell r="G17">
            <v>15359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0</v>
          </cell>
          <cell r="CL17" t="str">
            <v/>
          </cell>
          <cell r="CM17">
            <v>0</v>
          </cell>
          <cell r="CN17">
            <v>11894672.970148601</v>
          </cell>
          <cell r="CO17">
            <v>-11894672.970148601</v>
          </cell>
          <cell r="CP17">
            <v>-2973668.2425371502</v>
          </cell>
        </row>
        <row r="18">
          <cell r="D18" t="str">
            <v>01-10-090</v>
          </cell>
          <cell r="E18" t="str">
            <v>ADECUACION DE SUPERFICIE PARA REVOQUE.</v>
          </cell>
          <cell r="F18" t="str">
            <v>M2</v>
          </cell>
          <cell r="G18">
            <v>5431</v>
          </cell>
          <cell r="H18">
            <v>0</v>
          </cell>
          <cell r="I18">
            <v>0</v>
          </cell>
          <cell r="J18">
            <v>12.576000000000001</v>
          </cell>
          <cell r="K18">
            <v>68300.256000000008</v>
          </cell>
          <cell r="L18">
            <v>12.4</v>
          </cell>
          <cell r="M18">
            <v>67344.400000000009</v>
          </cell>
          <cell r="N18">
            <v>12.840000000000003</v>
          </cell>
          <cell r="O18">
            <v>69734.040000000023</v>
          </cell>
          <cell r="P18">
            <v>0</v>
          </cell>
          <cell r="Q18">
            <v>0</v>
          </cell>
          <cell r="R18">
            <v>11.96</v>
          </cell>
          <cell r="S18">
            <v>64954.76</v>
          </cell>
          <cell r="T18">
            <v>11.96</v>
          </cell>
          <cell r="U18">
            <v>64954.76</v>
          </cell>
          <cell r="V18">
            <v>13.28</v>
          </cell>
          <cell r="W18">
            <v>72123.679999999993</v>
          </cell>
          <cell r="X18">
            <v>0</v>
          </cell>
          <cell r="Y18">
            <v>0</v>
          </cell>
          <cell r="Z18">
            <v>12.400000000000002</v>
          </cell>
          <cell r="AA18">
            <v>67344.400000000009</v>
          </cell>
          <cell r="AB18">
            <v>13.72</v>
          </cell>
          <cell r="AC18">
            <v>74513.320000000007</v>
          </cell>
          <cell r="AD18">
            <v>13.588000000000001</v>
          </cell>
          <cell r="AE18">
            <v>73796.428</v>
          </cell>
          <cell r="AF18">
            <v>15.347999999999999</v>
          </cell>
          <cell r="AG18">
            <v>83354.987999999998</v>
          </cell>
          <cell r="AH18">
            <v>15.216000000000005</v>
          </cell>
          <cell r="AI18">
            <v>82638.09600000002</v>
          </cell>
          <cell r="AJ18">
            <v>14.336</v>
          </cell>
          <cell r="AK18">
            <v>77858.816000000006</v>
          </cell>
          <cell r="AL18">
            <v>11.520000000000001</v>
          </cell>
          <cell r="AM18">
            <v>62565.12000000001</v>
          </cell>
          <cell r="AN18">
            <v>11.256</v>
          </cell>
          <cell r="AO18">
            <v>61131.336000000003</v>
          </cell>
          <cell r="AP18">
            <v>13.940000000000001</v>
          </cell>
          <cell r="AQ18">
            <v>75708.140000000014</v>
          </cell>
          <cell r="AR18">
            <v>22</v>
          </cell>
          <cell r="AS18">
            <v>119482</v>
          </cell>
          <cell r="AT18">
            <v>15.040000000000001</v>
          </cell>
          <cell r="AU18">
            <v>81682.240000000005</v>
          </cell>
          <cell r="AV18">
            <v>11.828000000000003</v>
          </cell>
          <cell r="AW18">
            <v>64237.868000000017</v>
          </cell>
          <cell r="AX18">
            <v>12.698</v>
          </cell>
          <cell r="AY18">
            <v>68962.838000000003</v>
          </cell>
          <cell r="AZ18">
            <v>12.972000000000001</v>
          </cell>
          <cell r="BA18">
            <v>70450.932000000001</v>
          </cell>
          <cell r="BB18">
            <v>16.536000000000001</v>
          </cell>
          <cell r="BC18">
            <v>89807.016000000003</v>
          </cell>
          <cell r="BD18">
            <v>25.388000000000002</v>
          </cell>
          <cell r="BE18">
            <v>137882.228</v>
          </cell>
          <cell r="BF18">
            <v>13.860000000000001</v>
          </cell>
          <cell r="BG18">
            <v>75273.66</v>
          </cell>
          <cell r="BH18">
            <v>0</v>
          </cell>
          <cell r="BI18">
            <v>0</v>
          </cell>
          <cell r="BJ18">
            <v>14.96</v>
          </cell>
          <cell r="BK18">
            <v>81247.760000000009</v>
          </cell>
          <cell r="BL18">
            <v>10.978000000000002</v>
          </cell>
          <cell r="BM18">
            <v>59621.518000000011</v>
          </cell>
          <cell r="BN18">
            <v>0</v>
          </cell>
          <cell r="BO18">
            <v>0</v>
          </cell>
          <cell r="BP18">
            <v>12.540000000000001</v>
          </cell>
          <cell r="BQ18">
            <v>68104.740000000005</v>
          </cell>
          <cell r="BR18">
            <v>20.196000000000002</v>
          </cell>
          <cell r="BS18">
            <v>109684.47600000001</v>
          </cell>
          <cell r="BT18">
            <v>16.544</v>
          </cell>
          <cell r="BU18">
            <v>89850.464000000007</v>
          </cell>
          <cell r="BV18">
            <v>15.620000000000001</v>
          </cell>
          <cell r="BW18">
            <v>84832.22</v>
          </cell>
          <cell r="BX18">
            <v>13.42</v>
          </cell>
          <cell r="BY18">
            <v>72884.02</v>
          </cell>
          <cell r="BZ18">
            <v>12.694000000000001</v>
          </cell>
          <cell r="CA18">
            <v>68941.114000000001</v>
          </cell>
          <cell r="CB18">
            <v>0</v>
          </cell>
          <cell r="CC18">
            <v>0</v>
          </cell>
          <cell r="CD18">
            <v>13.200000000000001</v>
          </cell>
          <cell r="CE18">
            <v>71689.200000000012</v>
          </cell>
          <cell r="CF18">
            <v>0</v>
          </cell>
          <cell r="CG18">
            <v>0</v>
          </cell>
          <cell r="CH18">
            <v>18.391999999999999</v>
          </cell>
          <cell r="CI18">
            <v>99886.95199999999</v>
          </cell>
          <cell r="CJ18">
            <v>475.20600000000002</v>
          </cell>
          <cell r="CK18">
            <v>2580843.7860000003</v>
          </cell>
          <cell r="CL18" t="str">
            <v/>
          </cell>
          <cell r="CM18">
            <v>2580844</v>
          </cell>
          <cell r="CN18">
            <v>11894673.970148601</v>
          </cell>
          <cell r="CO18">
            <v>-9313829.9701486006</v>
          </cell>
          <cell r="CP18">
            <v>-2328457.4925371502</v>
          </cell>
        </row>
        <row r="19">
          <cell r="D19" t="str">
            <v>03</v>
          </cell>
          <cell r="E19" t="str">
            <v>MOVIMIENTOS DE TIERRA</v>
          </cell>
          <cell r="F19">
            <v>0</v>
          </cell>
          <cell r="G19">
            <v>0</v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  <cell r="AD19" t="str">
            <v/>
          </cell>
          <cell r="AE19" t="str">
            <v/>
          </cell>
          <cell r="AF19" t="str">
            <v/>
          </cell>
          <cell r="AG19" t="str">
            <v/>
          </cell>
          <cell r="AH19" t="str">
            <v/>
          </cell>
          <cell r="AI19" t="str">
            <v/>
          </cell>
          <cell r="AJ19" t="str">
            <v/>
          </cell>
          <cell r="AK19" t="str">
            <v/>
          </cell>
          <cell r="AL19" t="str">
            <v/>
          </cell>
          <cell r="AM19" t="str">
            <v/>
          </cell>
          <cell r="AN19" t="str">
            <v/>
          </cell>
          <cell r="AO19" t="str">
            <v/>
          </cell>
          <cell r="AP19" t="str">
            <v/>
          </cell>
          <cell r="AQ19" t="str">
            <v/>
          </cell>
          <cell r="AR19" t="str">
            <v/>
          </cell>
          <cell r="AS19" t="str">
            <v/>
          </cell>
          <cell r="AT19" t="str">
            <v/>
          </cell>
          <cell r="AU19" t="str">
            <v/>
          </cell>
          <cell r="AV19" t="str">
            <v/>
          </cell>
          <cell r="AW19" t="str">
            <v/>
          </cell>
          <cell r="AX19" t="str">
            <v/>
          </cell>
          <cell r="AY19" t="str">
            <v/>
          </cell>
          <cell r="AZ19" t="str">
            <v/>
          </cell>
          <cell r="BA19" t="str">
            <v/>
          </cell>
          <cell r="BB19" t="str">
            <v/>
          </cell>
          <cell r="BC19" t="str">
            <v/>
          </cell>
          <cell r="BD19" t="str">
            <v/>
          </cell>
          <cell r="BE19" t="str">
            <v/>
          </cell>
          <cell r="BF19" t="str">
            <v/>
          </cell>
          <cell r="BG19" t="str">
            <v/>
          </cell>
          <cell r="BH19" t="str">
            <v/>
          </cell>
          <cell r="BI19" t="str">
            <v/>
          </cell>
          <cell r="BJ19" t="str">
            <v/>
          </cell>
          <cell r="BK19" t="str">
            <v/>
          </cell>
          <cell r="BL19" t="str">
            <v/>
          </cell>
          <cell r="BM19" t="str">
            <v/>
          </cell>
          <cell r="BN19" t="str">
            <v/>
          </cell>
          <cell r="BO19" t="str">
            <v/>
          </cell>
          <cell r="BP19" t="str">
            <v/>
          </cell>
          <cell r="BQ19" t="str">
            <v/>
          </cell>
          <cell r="BR19" t="str">
            <v/>
          </cell>
          <cell r="BS19" t="str">
            <v/>
          </cell>
          <cell r="BT19" t="str">
            <v/>
          </cell>
          <cell r="BU19" t="str">
            <v/>
          </cell>
          <cell r="BV19" t="str">
            <v/>
          </cell>
          <cell r="BW19" t="str">
            <v/>
          </cell>
          <cell r="BX19" t="str">
            <v/>
          </cell>
          <cell r="BY19" t="str">
            <v/>
          </cell>
          <cell r="BZ19" t="str">
            <v/>
          </cell>
          <cell r="CA19" t="str">
            <v/>
          </cell>
          <cell r="CB19" t="str">
            <v/>
          </cell>
          <cell r="CC19" t="str">
            <v/>
          </cell>
          <cell r="CD19" t="str">
            <v/>
          </cell>
          <cell r="CE19" t="str">
            <v/>
          </cell>
          <cell r="CF19" t="str">
            <v/>
          </cell>
          <cell r="CG19" t="str">
            <v/>
          </cell>
          <cell r="CH19" t="str">
            <v/>
          </cell>
          <cell r="CI19" t="str">
            <v/>
          </cell>
          <cell r="CJ19">
            <v>0</v>
          </cell>
          <cell r="CK19" t="str">
            <v/>
          </cell>
          <cell r="CL19">
            <v>196234.70106240004</v>
          </cell>
          <cell r="CM19">
            <v>196235</v>
          </cell>
          <cell r="CN19">
            <v>143842.08976417355</v>
          </cell>
          <cell r="CO19">
            <v>52392.91023582645</v>
          </cell>
          <cell r="CP19">
            <v>13098.227558956612</v>
          </cell>
        </row>
        <row r="20">
          <cell r="D20" t="str">
            <v>03-01</v>
          </cell>
          <cell r="E20" t="str">
            <v>EXCAVACIONES</v>
          </cell>
          <cell r="F20">
            <v>0</v>
          </cell>
          <cell r="G20">
            <v>0</v>
          </cell>
          <cell r="H20" t="str">
            <v/>
          </cell>
          <cell r="I20">
            <v>71815.711968000018</v>
          </cell>
          <cell r="J20" t="str">
            <v/>
          </cell>
          <cell r="K20">
            <v>0</v>
          </cell>
          <cell r="L20" t="str">
            <v/>
          </cell>
          <cell r="M20">
            <v>0</v>
          </cell>
          <cell r="N20" t="str">
            <v/>
          </cell>
          <cell r="O20">
            <v>0</v>
          </cell>
          <cell r="P20" t="str">
            <v/>
          </cell>
          <cell r="Q20">
            <v>0</v>
          </cell>
          <cell r="R20" t="str">
            <v/>
          </cell>
          <cell r="S20">
            <v>0</v>
          </cell>
          <cell r="T20" t="str">
            <v/>
          </cell>
          <cell r="U20">
            <v>0</v>
          </cell>
          <cell r="V20" t="str">
            <v/>
          </cell>
          <cell r="W20">
            <v>0</v>
          </cell>
          <cell r="X20" t="str">
            <v/>
          </cell>
          <cell r="Y20">
            <v>0</v>
          </cell>
          <cell r="Z20" t="str">
            <v/>
          </cell>
          <cell r="AA20">
            <v>0</v>
          </cell>
          <cell r="AB20" t="str">
            <v/>
          </cell>
          <cell r="AC20">
            <v>0</v>
          </cell>
          <cell r="AD20" t="str">
            <v/>
          </cell>
          <cell r="AE20">
            <v>0</v>
          </cell>
          <cell r="AF20" t="str">
            <v/>
          </cell>
          <cell r="AG20">
            <v>0</v>
          </cell>
          <cell r="AH20" t="str">
            <v/>
          </cell>
          <cell r="AI20">
            <v>0</v>
          </cell>
          <cell r="AJ20" t="str">
            <v/>
          </cell>
          <cell r="AK20">
            <v>0</v>
          </cell>
          <cell r="AL20" t="str">
            <v/>
          </cell>
          <cell r="AM20">
            <v>0</v>
          </cell>
          <cell r="AN20" t="str">
            <v/>
          </cell>
          <cell r="AO20">
            <v>0</v>
          </cell>
          <cell r="AP20" t="str">
            <v/>
          </cell>
          <cell r="AQ20">
            <v>0</v>
          </cell>
          <cell r="AR20" t="str">
            <v/>
          </cell>
          <cell r="AS20">
            <v>0</v>
          </cell>
          <cell r="AT20" t="str">
            <v/>
          </cell>
          <cell r="AU20">
            <v>0</v>
          </cell>
          <cell r="AV20" t="str">
            <v/>
          </cell>
          <cell r="AW20">
            <v>0</v>
          </cell>
          <cell r="AX20" t="str">
            <v/>
          </cell>
          <cell r="AY20">
            <v>0</v>
          </cell>
          <cell r="AZ20" t="str">
            <v/>
          </cell>
          <cell r="BA20">
            <v>0</v>
          </cell>
          <cell r="BB20" t="str">
            <v/>
          </cell>
          <cell r="BC20">
            <v>0</v>
          </cell>
          <cell r="BD20" t="str">
            <v/>
          </cell>
          <cell r="BE20">
            <v>0</v>
          </cell>
          <cell r="BF20" t="str">
            <v/>
          </cell>
          <cell r="BG20">
            <v>0</v>
          </cell>
          <cell r="BH20" t="str">
            <v/>
          </cell>
          <cell r="BI20">
            <v>0</v>
          </cell>
          <cell r="BJ20" t="str">
            <v/>
          </cell>
          <cell r="BK20">
            <v>0</v>
          </cell>
          <cell r="BL20" t="str">
            <v/>
          </cell>
          <cell r="BM20">
            <v>0</v>
          </cell>
          <cell r="BN20" t="str">
            <v/>
          </cell>
          <cell r="BO20">
            <v>0</v>
          </cell>
          <cell r="BP20" t="str">
            <v/>
          </cell>
          <cell r="BQ20">
            <v>0</v>
          </cell>
          <cell r="BR20" t="str">
            <v/>
          </cell>
          <cell r="BS20">
            <v>0</v>
          </cell>
          <cell r="BT20" t="str">
            <v/>
          </cell>
          <cell r="BU20">
            <v>0</v>
          </cell>
          <cell r="BV20" t="str">
            <v/>
          </cell>
          <cell r="BW20">
            <v>0</v>
          </cell>
          <cell r="BX20" t="str">
            <v/>
          </cell>
          <cell r="BY20">
            <v>0</v>
          </cell>
          <cell r="BZ20" t="str">
            <v/>
          </cell>
          <cell r="CA20">
            <v>0</v>
          </cell>
          <cell r="CB20" t="str">
            <v/>
          </cell>
          <cell r="CC20">
            <v>0</v>
          </cell>
          <cell r="CD20" t="str">
            <v/>
          </cell>
          <cell r="CE20">
            <v>0</v>
          </cell>
          <cell r="CF20" t="str">
            <v/>
          </cell>
          <cell r="CG20">
            <v>0</v>
          </cell>
          <cell r="CH20" t="str">
            <v/>
          </cell>
          <cell r="CI20">
            <v>0</v>
          </cell>
          <cell r="CJ20">
            <v>0</v>
          </cell>
          <cell r="CK20">
            <v>71815.711968000018</v>
          </cell>
          <cell r="CL20" t="str">
            <v/>
          </cell>
          <cell r="CM20">
            <v>71816</v>
          </cell>
          <cell r="CN20">
            <v>0</v>
          </cell>
          <cell r="CO20">
            <v>71816</v>
          </cell>
          <cell r="CP20">
            <v>17954</v>
          </cell>
        </row>
        <row r="21">
          <cell r="D21" t="str">
            <v>03-01-020</v>
          </cell>
          <cell r="E21" t="str">
    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    </cell>
          <cell r="F21" t="str">
            <v>M3</v>
          </cell>
          <cell r="G21">
            <v>12129</v>
          </cell>
          <cell r="H21">
            <v>5.9209920000000009</v>
          </cell>
          <cell r="I21">
            <v>71815.711968000018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5.9209920000000009</v>
          </cell>
          <cell r="CK21">
            <v>71815.711968000018</v>
          </cell>
          <cell r="CL21" t="str">
            <v/>
          </cell>
          <cell r="CM21">
            <v>71816</v>
          </cell>
          <cell r="CN21">
            <v>0</v>
          </cell>
          <cell r="CO21">
            <v>71816</v>
          </cell>
          <cell r="CP21">
            <v>17954</v>
          </cell>
          <cell r="CQ21">
            <v>0</v>
          </cell>
          <cell r="CS21">
            <v>0</v>
          </cell>
          <cell r="CU21">
            <v>0</v>
          </cell>
        </row>
        <row r="22">
          <cell r="D22" t="str">
            <v>03-02</v>
          </cell>
          <cell r="E22" t="str">
            <v>BOTADA</v>
          </cell>
          <cell r="F22">
            <v>0</v>
          </cell>
          <cell r="G22">
            <v>0</v>
          </cell>
          <cell r="H22" t="str">
            <v/>
          </cell>
          <cell r="I22">
            <v>124418.98909440002</v>
          </cell>
          <cell r="J22" t="str">
            <v/>
          </cell>
          <cell r="K22">
            <v>0</v>
          </cell>
          <cell r="L22" t="str">
            <v/>
          </cell>
          <cell r="M22">
            <v>0</v>
          </cell>
          <cell r="N22" t="str">
            <v/>
          </cell>
          <cell r="O22">
            <v>0</v>
          </cell>
          <cell r="P22" t="str">
            <v/>
          </cell>
          <cell r="Q22">
            <v>0</v>
          </cell>
          <cell r="R22" t="str">
            <v/>
          </cell>
          <cell r="S22">
            <v>0</v>
          </cell>
          <cell r="T22" t="str">
            <v/>
          </cell>
          <cell r="U22">
            <v>0</v>
          </cell>
          <cell r="V22" t="str">
            <v/>
          </cell>
          <cell r="W22">
            <v>0</v>
          </cell>
          <cell r="X22" t="str">
            <v/>
          </cell>
          <cell r="Y22">
            <v>0</v>
          </cell>
          <cell r="Z22" t="str">
            <v/>
          </cell>
          <cell r="AA22">
            <v>0</v>
          </cell>
          <cell r="AB22" t="str">
            <v/>
          </cell>
          <cell r="AC22">
            <v>0</v>
          </cell>
          <cell r="AD22" t="str">
            <v/>
          </cell>
          <cell r="AE22">
            <v>0</v>
          </cell>
          <cell r="AF22" t="str">
            <v/>
          </cell>
          <cell r="AG22">
            <v>0</v>
          </cell>
          <cell r="AH22" t="str">
            <v/>
          </cell>
          <cell r="AI22">
            <v>0</v>
          </cell>
          <cell r="AJ22" t="str">
            <v/>
          </cell>
          <cell r="AK22">
            <v>0</v>
          </cell>
          <cell r="AL22" t="str">
            <v/>
          </cell>
          <cell r="AM22">
            <v>0</v>
          </cell>
          <cell r="AN22" t="str">
            <v/>
          </cell>
          <cell r="AO22">
            <v>0</v>
          </cell>
          <cell r="AP22" t="str">
            <v/>
          </cell>
          <cell r="AQ22">
            <v>0</v>
          </cell>
          <cell r="AR22" t="str">
            <v/>
          </cell>
          <cell r="AS22">
            <v>0</v>
          </cell>
          <cell r="AT22" t="str">
            <v/>
          </cell>
          <cell r="AU22">
            <v>0</v>
          </cell>
          <cell r="AV22" t="str">
            <v/>
          </cell>
          <cell r="AW22">
            <v>0</v>
          </cell>
          <cell r="AX22" t="str">
            <v/>
          </cell>
          <cell r="AY22">
            <v>0</v>
          </cell>
          <cell r="AZ22" t="str">
            <v/>
          </cell>
          <cell r="BA22">
            <v>0</v>
          </cell>
          <cell r="BB22" t="str">
            <v/>
          </cell>
          <cell r="BC22">
            <v>0</v>
          </cell>
          <cell r="BD22" t="str">
            <v/>
          </cell>
          <cell r="BE22">
            <v>0</v>
          </cell>
          <cell r="BF22" t="str">
            <v/>
          </cell>
          <cell r="BG22">
            <v>0</v>
          </cell>
          <cell r="BH22" t="str">
            <v/>
          </cell>
          <cell r="BI22">
            <v>0</v>
          </cell>
          <cell r="BJ22" t="str">
            <v/>
          </cell>
          <cell r="BK22">
            <v>0</v>
          </cell>
          <cell r="BL22" t="str">
            <v/>
          </cell>
          <cell r="BM22">
            <v>0</v>
          </cell>
          <cell r="BN22" t="str">
            <v/>
          </cell>
          <cell r="BO22">
            <v>0</v>
          </cell>
          <cell r="BP22" t="str">
            <v/>
          </cell>
          <cell r="BQ22">
            <v>0</v>
          </cell>
          <cell r="BR22" t="str">
            <v/>
          </cell>
          <cell r="BS22">
            <v>0</v>
          </cell>
          <cell r="BT22" t="str">
            <v/>
          </cell>
          <cell r="BU22">
            <v>0</v>
          </cell>
          <cell r="BV22" t="str">
            <v/>
          </cell>
          <cell r="BW22">
            <v>0</v>
          </cell>
          <cell r="BX22" t="str">
            <v/>
          </cell>
          <cell r="BY22">
            <v>0</v>
          </cell>
          <cell r="BZ22" t="str">
            <v/>
          </cell>
          <cell r="CA22">
            <v>0</v>
          </cell>
          <cell r="CB22" t="str">
            <v/>
          </cell>
          <cell r="CC22">
            <v>0</v>
          </cell>
          <cell r="CD22" t="str">
            <v/>
          </cell>
          <cell r="CE22">
            <v>0</v>
          </cell>
          <cell r="CF22" t="str">
            <v/>
          </cell>
          <cell r="CG22">
            <v>0</v>
          </cell>
          <cell r="CH22" t="str">
            <v/>
          </cell>
          <cell r="CI22">
            <v>0</v>
          </cell>
          <cell r="CJ22">
            <v>0</v>
          </cell>
          <cell r="CK22">
            <v>124418.98909440002</v>
          </cell>
          <cell r="CL22" t="str">
            <v/>
          </cell>
          <cell r="CM22">
            <v>124419</v>
          </cell>
          <cell r="CN22">
            <v>0</v>
          </cell>
          <cell r="CO22">
            <v>124419</v>
          </cell>
          <cell r="CP22">
            <v>31104.75</v>
          </cell>
        </row>
        <row r="23">
          <cell r="D23" t="str">
            <v>03-02-010</v>
          </cell>
          <cell r="E23" t="str">
            <v>BOTADA DE MATERIALES RESULTANTES DE EXCAVACIONES, DEMOLICIONES, RETIRO Y DEMAS ACTIVIDADES QUE ASI LO REQUIERAN, ESTE SERA LLEVADO EN VOLQUETA U OTRO MEDIO DE TRANSPORTE AL SITIO DESTINADO.</v>
          </cell>
          <cell r="F23" t="str">
            <v>M3</v>
          </cell>
          <cell r="G23">
            <v>16164</v>
          </cell>
          <cell r="H23">
            <v>7.6972896000000013</v>
          </cell>
          <cell r="I23">
            <v>124418.98909440002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7.6972896000000013</v>
          </cell>
          <cell r="CK23">
            <v>124418.98909440002</v>
          </cell>
          <cell r="CL23" t="str">
            <v/>
          </cell>
          <cell r="CM23">
            <v>124419</v>
          </cell>
          <cell r="CN23">
            <v>0</v>
          </cell>
          <cell r="CO23">
            <v>124419</v>
          </cell>
          <cell r="CP23">
            <v>31104.75</v>
          </cell>
        </row>
        <row r="24">
          <cell r="D24" t="str">
            <v>04</v>
          </cell>
          <cell r="E24" t="str">
            <v>CONCRETOS ESTRUCTURALES</v>
          </cell>
          <cell r="F24">
            <v>0</v>
          </cell>
          <cell r="G24">
            <v>0</v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F24" t="str">
            <v/>
          </cell>
          <cell r="AG24" t="str">
            <v/>
          </cell>
          <cell r="AH24" t="str">
            <v/>
          </cell>
          <cell r="AI24" t="str">
            <v/>
          </cell>
          <cell r="AJ24" t="str">
            <v/>
          </cell>
          <cell r="AK24" t="str">
            <v/>
          </cell>
          <cell r="AL24" t="str">
            <v/>
          </cell>
          <cell r="AM24" t="str">
            <v/>
          </cell>
          <cell r="AN24" t="str">
            <v/>
          </cell>
          <cell r="AO24" t="str">
            <v/>
          </cell>
          <cell r="AP24" t="str">
            <v/>
          </cell>
          <cell r="AQ24" t="str">
            <v/>
          </cell>
          <cell r="AR24" t="str">
            <v/>
          </cell>
          <cell r="AS24" t="str">
            <v/>
          </cell>
          <cell r="AT24" t="str">
            <v/>
          </cell>
          <cell r="AU24" t="str">
            <v/>
          </cell>
          <cell r="AV24" t="str">
            <v/>
          </cell>
          <cell r="AW24" t="str">
            <v/>
          </cell>
          <cell r="AX24" t="str">
            <v/>
          </cell>
          <cell r="AY24" t="str">
            <v/>
          </cell>
          <cell r="AZ24" t="str">
            <v/>
          </cell>
          <cell r="BA24" t="str">
            <v/>
          </cell>
          <cell r="BB24" t="str">
            <v/>
          </cell>
          <cell r="BC24" t="str">
            <v/>
          </cell>
          <cell r="BD24" t="str">
            <v/>
          </cell>
          <cell r="BE24" t="str">
            <v/>
          </cell>
          <cell r="BF24" t="str">
            <v/>
          </cell>
          <cell r="BG24" t="str">
            <v/>
          </cell>
          <cell r="BH24" t="str">
            <v/>
          </cell>
          <cell r="BI24" t="str">
            <v/>
          </cell>
          <cell r="BJ24" t="str">
            <v/>
          </cell>
          <cell r="BK24" t="str">
            <v/>
          </cell>
          <cell r="BL24" t="str">
            <v/>
          </cell>
          <cell r="BM24" t="str">
            <v/>
          </cell>
          <cell r="BN24" t="str">
            <v/>
          </cell>
          <cell r="BO24" t="str">
            <v/>
          </cell>
          <cell r="BP24" t="str">
            <v/>
          </cell>
          <cell r="BQ24" t="str">
            <v/>
          </cell>
          <cell r="BR24" t="str">
            <v/>
          </cell>
          <cell r="BS24" t="str">
            <v/>
          </cell>
          <cell r="BT24" t="str">
            <v/>
          </cell>
          <cell r="BU24" t="str">
            <v/>
          </cell>
          <cell r="BV24" t="str">
            <v/>
          </cell>
          <cell r="BW24" t="str">
            <v/>
          </cell>
          <cell r="BX24" t="str">
            <v/>
          </cell>
          <cell r="BY24" t="str">
            <v/>
          </cell>
          <cell r="BZ24" t="str">
            <v/>
          </cell>
          <cell r="CA24" t="str">
            <v/>
          </cell>
          <cell r="CB24" t="str">
            <v/>
          </cell>
          <cell r="CC24" t="str">
            <v/>
          </cell>
          <cell r="CD24" t="str">
            <v/>
          </cell>
          <cell r="CE24" t="str">
            <v/>
          </cell>
          <cell r="CF24" t="str">
            <v/>
          </cell>
          <cell r="CG24" t="str">
            <v/>
          </cell>
          <cell r="CH24" t="str">
            <v/>
          </cell>
          <cell r="CI24" t="str">
            <v/>
          </cell>
          <cell r="CJ24">
            <v>0</v>
          </cell>
          <cell r="CK24" t="str">
            <v/>
          </cell>
          <cell r="CL24">
            <v>1981632.2399999998</v>
          </cell>
          <cell r="CM24">
            <v>1981632</v>
          </cell>
          <cell r="CN24">
            <v>1044999.3732870402</v>
          </cell>
          <cell r="CO24">
            <v>936632.62671295984</v>
          </cell>
          <cell r="CP24">
            <v>234158.15667823996</v>
          </cell>
        </row>
        <row r="25">
          <cell r="D25" t="str">
            <v>04-10</v>
          </cell>
          <cell r="E25" t="str">
            <v>CONCRETOS PARA CIMENTACION</v>
          </cell>
          <cell r="F25">
            <v>0</v>
          </cell>
          <cell r="G25">
            <v>0</v>
          </cell>
          <cell r="H25" t="str">
            <v/>
          </cell>
          <cell r="I25">
            <v>0</v>
          </cell>
          <cell r="J25" t="str">
            <v/>
          </cell>
          <cell r="K25">
            <v>0</v>
          </cell>
          <cell r="L25" t="str">
            <v/>
          </cell>
          <cell r="M25">
            <v>0</v>
          </cell>
          <cell r="N25" t="str">
            <v/>
          </cell>
          <cell r="O25">
            <v>0</v>
          </cell>
          <cell r="P25" t="str">
            <v/>
          </cell>
          <cell r="Q25">
            <v>0</v>
          </cell>
          <cell r="R25" t="str">
            <v/>
          </cell>
          <cell r="S25">
            <v>0</v>
          </cell>
          <cell r="T25" t="str">
            <v/>
          </cell>
          <cell r="U25">
            <v>0</v>
          </cell>
          <cell r="V25" t="str">
            <v/>
          </cell>
          <cell r="W25">
            <v>0</v>
          </cell>
          <cell r="X25" t="str">
            <v/>
          </cell>
          <cell r="Y25">
            <v>0</v>
          </cell>
          <cell r="Z25" t="str">
            <v/>
          </cell>
          <cell r="AA25">
            <v>0</v>
          </cell>
          <cell r="AB25" t="str">
            <v/>
          </cell>
          <cell r="AC25">
            <v>0</v>
          </cell>
          <cell r="AD25" t="str">
            <v/>
          </cell>
          <cell r="AE25">
            <v>0</v>
          </cell>
          <cell r="AF25" t="str">
            <v/>
          </cell>
          <cell r="AG25">
            <v>0</v>
          </cell>
          <cell r="AH25" t="str">
            <v/>
          </cell>
          <cell r="AI25">
            <v>0</v>
          </cell>
          <cell r="AJ25" t="str">
            <v/>
          </cell>
          <cell r="AK25">
            <v>0</v>
          </cell>
          <cell r="AL25" t="str">
            <v/>
          </cell>
          <cell r="AM25">
            <v>0</v>
          </cell>
          <cell r="AN25" t="str">
            <v/>
          </cell>
          <cell r="AO25">
            <v>0</v>
          </cell>
          <cell r="AP25" t="str">
            <v/>
          </cell>
          <cell r="AQ25">
            <v>0</v>
          </cell>
          <cell r="AR25" t="str">
            <v/>
          </cell>
          <cell r="AS25">
            <v>0</v>
          </cell>
          <cell r="AT25" t="str">
            <v/>
          </cell>
          <cell r="AU25">
            <v>0</v>
          </cell>
          <cell r="AV25" t="str">
            <v/>
          </cell>
          <cell r="AW25">
            <v>0</v>
          </cell>
          <cell r="AX25" t="str">
            <v/>
          </cell>
          <cell r="AY25">
            <v>0</v>
          </cell>
          <cell r="AZ25" t="str">
            <v/>
          </cell>
          <cell r="BA25">
            <v>0</v>
          </cell>
          <cell r="BB25" t="str">
            <v/>
          </cell>
          <cell r="BC25">
            <v>0</v>
          </cell>
          <cell r="BD25" t="str">
            <v/>
          </cell>
          <cell r="BE25">
            <v>0</v>
          </cell>
          <cell r="BF25" t="str">
            <v/>
          </cell>
          <cell r="BG25">
            <v>0</v>
          </cell>
          <cell r="BH25" t="str">
            <v/>
          </cell>
          <cell r="BI25">
            <v>0</v>
          </cell>
          <cell r="BJ25" t="str">
            <v/>
          </cell>
          <cell r="BK25">
            <v>0</v>
          </cell>
          <cell r="BL25" t="str">
            <v/>
          </cell>
          <cell r="BM25">
            <v>0</v>
          </cell>
          <cell r="BN25" t="str">
            <v/>
          </cell>
          <cell r="BO25">
            <v>0</v>
          </cell>
          <cell r="BP25" t="str">
            <v/>
          </cell>
          <cell r="BQ25">
            <v>0</v>
          </cell>
          <cell r="BR25" t="str">
            <v/>
          </cell>
          <cell r="BS25">
            <v>0</v>
          </cell>
          <cell r="BT25" t="str">
            <v/>
          </cell>
          <cell r="BU25">
            <v>0</v>
          </cell>
          <cell r="BV25" t="str">
            <v/>
          </cell>
          <cell r="BW25">
            <v>0</v>
          </cell>
          <cell r="BX25" t="str">
            <v/>
          </cell>
          <cell r="BY25">
            <v>0</v>
          </cell>
          <cell r="BZ25" t="str">
            <v/>
          </cell>
          <cell r="CA25">
            <v>0</v>
          </cell>
          <cell r="CB25" t="str">
            <v/>
          </cell>
          <cell r="CC25">
            <v>0</v>
          </cell>
          <cell r="CD25" t="str">
            <v/>
          </cell>
          <cell r="CE25">
            <v>0</v>
          </cell>
          <cell r="CF25" t="str">
            <v/>
          </cell>
          <cell r="CG25">
            <v>0</v>
          </cell>
          <cell r="CH25" t="str">
            <v/>
          </cell>
          <cell r="CI25">
            <v>0</v>
          </cell>
          <cell r="CJ25">
            <v>0</v>
          </cell>
          <cell r="CK25">
            <v>0</v>
          </cell>
          <cell r="CL25" t="str">
            <v/>
          </cell>
          <cell r="CM25">
            <v>0</v>
          </cell>
          <cell r="CN25">
            <v>0</v>
          </cell>
          <cell r="CO25">
            <v>0</v>
          </cell>
          <cell r="CP25">
            <v>0</v>
          </cell>
        </row>
        <row r="26">
          <cell r="D26" t="str">
            <v>04-10-060</v>
          </cell>
          <cell r="E26" t="str">
            <v>VIGA DE CIMENTACION EN CONCRETO DE 21 MPa, DE SECCION 0.10X0.15 M. INCLUYE FORMALETA, EQUIPO Y TODO LO NECESARIO PARA SU CORRECTA COLOCACION Y FUNCIONAMIENTO.</v>
          </cell>
          <cell r="F26" t="str">
            <v>M</v>
          </cell>
          <cell r="G26">
            <v>42494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  <cell r="CL26" t="str">
            <v/>
          </cell>
          <cell r="CM26">
            <v>0</v>
          </cell>
          <cell r="CN26">
            <v>0</v>
          </cell>
          <cell r="CO26">
            <v>0</v>
          </cell>
          <cell r="CP26">
            <v>0</v>
          </cell>
          <cell r="CQ26">
            <v>0</v>
          </cell>
          <cell r="CS26">
            <v>0</v>
          </cell>
          <cell r="CU26">
            <v>0</v>
          </cell>
        </row>
        <row r="27">
          <cell r="D27" t="str">
            <v>04-25</v>
          </cell>
          <cell r="E27" t="str">
            <v>VIGAS SOBRE MAMPOSTERIA</v>
          </cell>
          <cell r="F27">
            <v>0</v>
          </cell>
          <cell r="G27">
            <v>0</v>
          </cell>
          <cell r="H27" t="str">
            <v/>
          </cell>
          <cell r="I27">
            <v>1069897.92</v>
          </cell>
          <cell r="J27" t="str">
            <v/>
          </cell>
          <cell r="K27">
            <v>0</v>
          </cell>
          <cell r="L27" t="str">
            <v/>
          </cell>
          <cell r="M27">
            <v>0</v>
          </cell>
          <cell r="N27" t="str">
            <v/>
          </cell>
          <cell r="O27">
            <v>0</v>
          </cell>
          <cell r="P27" t="str">
            <v/>
          </cell>
          <cell r="Q27">
            <v>0</v>
          </cell>
          <cell r="R27" t="str">
            <v/>
          </cell>
          <cell r="S27">
            <v>0</v>
          </cell>
          <cell r="T27" t="str">
            <v/>
          </cell>
          <cell r="U27">
            <v>0</v>
          </cell>
          <cell r="V27" t="str">
            <v/>
          </cell>
          <cell r="W27">
            <v>0</v>
          </cell>
          <cell r="X27" t="str">
            <v/>
          </cell>
          <cell r="Y27">
            <v>0</v>
          </cell>
          <cell r="Z27" t="str">
            <v/>
          </cell>
          <cell r="AA27">
            <v>0</v>
          </cell>
          <cell r="AB27" t="str">
            <v/>
          </cell>
          <cell r="AC27">
            <v>0</v>
          </cell>
          <cell r="AD27" t="str">
            <v/>
          </cell>
          <cell r="AE27">
            <v>0</v>
          </cell>
          <cell r="AF27" t="str">
            <v/>
          </cell>
          <cell r="AG27">
            <v>0</v>
          </cell>
          <cell r="AH27" t="str">
            <v/>
          </cell>
          <cell r="AI27">
            <v>0</v>
          </cell>
          <cell r="AJ27" t="str">
            <v/>
          </cell>
          <cell r="AK27">
            <v>0</v>
          </cell>
          <cell r="AL27" t="str">
            <v/>
          </cell>
          <cell r="AM27">
            <v>0</v>
          </cell>
          <cell r="AN27" t="str">
            <v/>
          </cell>
          <cell r="AO27">
            <v>0</v>
          </cell>
          <cell r="AP27" t="str">
            <v/>
          </cell>
          <cell r="AQ27">
            <v>0</v>
          </cell>
          <cell r="AR27" t="str">
            <v/>
          </cell>
          <cell r="AS27">
            <v>0</v>
          </cell>
          <cell r="AT27" t="str">
            <v/>
          </cell>
          <cell r="AU27">
            <v>0</v>
          </cell>
          <cell r="AV27" t="str">
            <v/>
          </cell>
          <cell r="AW27">
            <v>0</v>
          </cell>
          <cell r="AX27" t="str">
            <v/>
          </cell>
          <cell r="AY27">
            <v>0</v>
          </cell>
          <cell r="AZ27" t="str">
            <v/>
          </cell>
          <cell r="BA27">
            <v>0</v>
          </cell>
          <cell r="BB27" t="str">
            <v/>
          </cell>
          <cell r="BC27">
            <v>0</v>
          </cell>
          <cell r="BD27" t="str">
            <v/>
          </cell>
          <cell r="BE27">
            <v>0</v>
          </cell>
          <cell r="BF27" t="str">
            <v/>
          </cell>
          <cell r="BG27">
            <v>0</v>
          </cell>
          <cell r="BH27" t="str">
            <v/>
          </cell>
          <cell r="BI27">
            <v>0</v>
          </cell>
          <cell r="BJ27" t="str">
            <v/>
          </cell>
          <cell r="BK27">
            <v>0</v>
          </cell>
          <cell r="BL27" t="str">
            <v/>
          </cell>
          <cell r="BM27">
            <v>0</v>
          </cell>
          <cell r="BN27" t="str">
            <v/>
          </cell>
          <cell r="BO27">
            <v>0</v>
          </cell>
          <cell r="BP27" t="str">
            <v/>
          </cell>
          <cell r="BQ27">
            <v>0</v>
          </cell>
          <cell r="BR27" t="str">
            <v/>
          </cell>
          <cell r="BS27">
            <v>0</v>
          </cell>
          <cell r="BT27" t="str">
            <v/>
          </cell>
          <cell r="BU27">
            <v>0</v>
          </cell>
          <cell r="BV27" t="str">
            <v/>
          </cell>
          <cell r="BW27">
            <v>0</v>
          </cell>
          <cell r="BX27" t="str">
            <v/>
          </cell>
          <cell r="BY27">
            <v>0</v>
          </cell>
          <cell r="BZ27" t="str">
            <v/>
          </cell>
          <cell r="CA27">
            <v>0</v>
          </cell>
          <cell r="CB27" t="str">
            <v/>
          </cell>
          <cell r="CC27">
            <v>0</v>
          </cell>
          <cell r="CD27" t="str">
            <v/>
          </cell>
          <cell r="CE27">
            <v>0</v>
          </cell>
          <cell r="CF27" t="str">
            <v/>
          </cell>
          <cell r="CG27">
            <v>0</v>
          </cell>
          <cell r="CH27" t="str">
            <v/>
          </cell>
          <cell r="CI27">
            <v>0</v>
          </cell>
          <cell r="CJ27">
            <v>0</v>
          </cell>
          <cell r="CK27">
            <v>1069897.92</v>
          </cell>
          <cell r="CL27" t="str">
            <v/>
          </cell>
          <cell r="CM27">
            <v>1069898</v>
          </cell>
          <cell r="CN27">
            <v>0</v>
          </cell>
          <cell r="CO27">
            <v>1069898</v>
          </cell>
          <cell r="CP27">
            <v>267474.5</v>
          </cell>
        </row>
        <row r="28">
          <cell r="D28" t="str">
            <v>04-25-010</v>
          </cell>
          <cell r="E28" t="str">
            <v>VIGA DE AMARRE SUPERIOR EN CONCRETO DE 21 MPa SOBRE MAMPOSTERIA, DE SECCION 0.10X0.20 M. INCLUYE FORMALETA, EQUIPO Y TODO LO NECESARIO PARA SU CORRECTA COLOCACION Y FUNCIONAMIENTO.</v>
          </cell>
          <cell r="F28" t="str">
            <v>M</v>
          </cell>
          <cell r="G28">
            <v>36741</v>
          </cell>
          <cell r="H28">
            <v>29.12</v>
          </cell>
          <cell r="I28">
            <v>1069897.92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29.12</v>
          </cell>
          <cell r="CK28">
            <v>1069897.92</v>
          </cell>
          <cell r="CL28" t="str">
            <v/>
          </cell>
          <cell r="CM28">
            <v>1069898</v>
          </cell>
          <cell r="CN28">
            <v>0</v>
          </cell>
          <cell r="CO28">
            <v>1069898</v>
          </cell>
          <cell r="CP28">
            <v>267474.5</v>
          </cell>
        </row>
        <row r="29">
          <cell r="D29" t="str">
            <v>04-25-020</v>
          </cell>
          <cell r="E29" t="str">
            <v>CINTAS DE AMARRE SUPERIOR EN CONCRETO DE 21 MPa SOBRE MAMPOSTERIA, DE SECCION 0.10X0.10 M. INCLUYE FORMALETA, EQUIPO Y TODO LO NECESARIO PARA SU CORRECTA COLOCACION Y FUNCIONAMIENTO.</v>
          </cell>
          <cell r="F29" t="str">
            <v>M</v>
          </cell>
          <cell r="G29">
            <v>22444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Z29" t="str">
            <v/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  <cell r="AE29" t="str">
            <v/>
          </cell>
          <cell r="AF29" t="str">
            <v/>
          </cell>
          <cell r="AG29" t="str">
            <v/>
          </cell>
          <cell r="AH29" t="str">
            <v/>
          </cell>
          <cell r="AI29" t="str">
            <v/>
          </cell>
          <cell r="AJ29" t="str">
            <v/>
          </cell>
          <cell r="AK29" t="str">
            <v/>
          </cell>
          <cell r="AL29" t="str">
            <v/>
          </cell>
          <cell r="AM29" t="str">
            <v/>
          </cell>
          <cell r="AN29" t="str">
            <v/>
          </cell>
          <cell r="AO29" t="str">
            <v/>
          </cell>
          <cell r="AP29" t="str">
            <v/>
          </cell>
          <cell r="AQ29" t="str">
            <v/>
          </cell>
          <cell r="AR29" t="str">
            <v/>
          </cell>
          <cell r="AS29" t="str">
            <v/>
          </cell>
          <cell r="AT29" t="str">
            <v/>
          </cell>
          <cell r="AU29" t="str">
            <v/>
          </cell>
          <cell r="AV29" t="str">
            <v/>
          </cell>
          <cell r="AW29" t="str">
            <v/>
          </cell>
          <cell r="AX29" t="str">
            <v/>
          </cell>
          <cell r="AY29" t="str">
            <v/>
          </cell>
          <cell r="AZ29" t="str">
            <v/>
          </cell>
          <cell r="BA29" t="str">
            <v/>
          </cell>
          <cell r="BB29" t="str">
            <v/>
          </cell>
          <cell r="BC29" t="str">
            <v/>
          </cell>
          <cell r="BD29" t="str">
            <v/>
          </cell>
          <cell r="BE29" t="str">
            <v/>
          </cell>
          <cell r="BF29" t="str">
            <v/>
          </cell>
          <cell r="BG29" t="str">
            <v/>
          </cell>
          <cell r="BH29" t="str">
            <v/>
          </cell>
          <cell r="BI29" t="str">
            <v/>
          </cell>
          <cell r="BJ29" t="str">
            <v/>
          </cell>
          <cell r="BK29" t="str">
            <v/>
          </cell>
          <cell r="BL29" t="str">
            <v/>
          </cell>
          <cell r="BM29" t="str">
            <v/>
          </cell>
          <cell r="BN29" t="str">
            <v/>
          </cell>
          <cell r="BO29" t="str">
            <v/>
          </cell>
          <cell r="BP29" t="str">
            <v/>
          </cell>
          <cell r="BQ29" t="str">
            <v/>
          </cell>
          <cell r="BR29" t="str">
            <v/>
          </cell>
          <cell r="BS29" t="str">
            <v/>
          </cell>
          <cell r="BT29" t="str">
            <v/>
          </cell>
          <cell r="BU29" t="str">
            <v/>
          </cell>
          <cell r="BV29" t="str">
            <v/>
          </cell>
          <cell r="BW29" t="str">
            <v/>
          </cell>
          <cell r="BX29" t="str">
            <v/>
          </cell>
          <cell r="BY29" t="str">
            <v/>
          </cell>
          <cell r="BZ29" t="str">
            <v/>
          </cell>
          <cell r="CA29" t="str">
            <v/>
          </cell>
          <cell r="CB29" t="str">
            <v/>
          </cell>
          <cell r="CC29" t="str">
            <v/>
          </cell>
          <cell r="CD29" t="str">
            <v/>
          </cell>
          <cell r="CE29" t="str">
            <v/>
          </cell>
          <cell r="CF29" t="str">
            <v/>
          </cell>
          <cell r="CG29" t="str">
            <v/>
          </cell>
          <cell r="CH29" t="str">
            <v/>
          </cell>
          <cell r="CI29" t="str">
            <v/>
          </cell>
          <cell r="CJ29">
            <v>0</v>
          </cell>
          <cell r="CK29">
            <v>0</v>
          </cell>
          <cell r="CL29" t="str">
            <v/>
          </cell>
          <cell r="CM29">
            <v>0</v>
          </cell>
          <cell r="CN29">
            <v>0</v>
          </cell>
          <cell r="CO29">
            <v>0</v>
          </cell>
          <cell r="CP29">
            <v>0</v>
          </cell>
        </row>
        <row r="30">
          <cell r="D30" t="str">
            <v>04-50</v>
          </cell>
          <cell r="E30" t="str">
            <v>COLUMNAS EN MADERA</v>
          </cell>
          <cell r="F30">
            <v>0</v>
          </cell>
          <cell r="G30">
            <v>0</v>
          </cell>
          <cell r="H30" t="str">
            <v/>
          </cell>
          <cell r="I30">
            <v>911734.32</v>
          </cell>
          <cell r="J30" t="str">
            <v/>
          </cell>
          <cell r="K30">
            <v>0</v>
          </cell>
          <cell r="L30" t="str">
            <v/>
          </cell>
          <cell r="M30">
            <v>0</v>
          </cell>
          <cell r="N30" t="str">
            <v/>
          </cell>
          <cell r="O30">
            <v>0</v>
          </cell>
          <cell r="P30" t="str">
            <v/>
          </cell>
          <cell r="Q30">
            <v>0</v>
          </cell>
          <cell r="R30" t="str">
            <v/>
          </cell>
          <cell r="S30">
            <v>0</v>
          </cell>
          <cell r="T30" t="str">
            <v/>
          </cell>
          <cell r="U30">
            <v>0</v>
          </cell>
          <cell r="V30" t="str">
            <v/>
          </cell>
          <cell r="W30">
            <v>0</v>
          </cell>
          <cell r="X30" t="str">
            <v/>
          </cell>
          <cell r="Y30">
            <v>0</v>
          </cell>
          <cell r="Z30" t="str">
            <v/>
          </cell>
          <cell r="AA30">
            <v>0</v>
          </cell>
          <cell r="AB30" t="str">
            <v/>
          </cell>
          <cell r="AC30">
            <v>0</v>
          </cell>
          <cell r="AD30" t="str">
            <v/>
          </cell>
          <cell r="AE30">
            <v>0</v>
          </cell>
          <cell r="AF30" t="str">
            <v/>
          </cell>
          <cell r="AG30">
            <v>0</v>
          </cell>
          <cell r="AH30" t="str">
            <v/>
          </cell>
          <cell r="AI30">
            <v>0</v>
          </cell>
          <cell r="AJ30" t="str">
            <v/>
          </cell>
          <cell r="AK30">
            <v>0</v>
          </cell>
          <cell r="AL30" t="str">
            <v/>
          </cell>
          <cell r="AM30">
            <v>0</v>
          </cell>
          <cell r="AN30" t="str">
            <v/>
          </cell>
          <cell r="AO30">
            <v>0</v>
          </cell>
          <cell r="AP30" t="str">
            <v/>
          </cell>
          <cell r="AQ30">
            <v>0</v>
          </cell>
          <cell r="AR30" t="str">
            <v/>
          </cell>
          <cell r="AS30">
            <v>0</v>
          </cell>
          <cell r="AT30" t="str">
            <v/>
          </cell>
          <cell r="AU30">
            <v>0</v>
          </cell>
          <cell r="AV30" t="str">
            <v/>
          </cell>
          <cell r="AW30">
            <v>0</v>
          </cell>
          <cell r="AX30" t="str">
            <v/>
          </cell>
          <cell r="AY30">
            <v>0</v>
          </cell>
          <cell r="AZ30" t="str">
            <v/>
          </cell>
          <cell r="BA30">
            <v>0</v>
          </cell>
          <cell r="BB30" t="str">
            <v/>
          </cell>
          <cell r="BC30">
            <v>0</v>
          </cell>
          <cell r="BD30" t="str">
            <v/>
          </cell>
          <cell r="BE30">
            <v>0</v>
          </cell>
          <cell r="BF30" t="str">
            <v/>
          </cell>
          <cell r="BG30">
            <v>0</v>
          </cell>
          <cell r="BH30" t="str">
            <v/>
          </cell>
          <cell r="BI30">
            <v>0</v>
          </cell>
          <cell r="BJ30" t="str">
            <v/>
          </cell>
          <cell r="BK30">
            <v>0</v>
          </cell>
          <cell r="BL30" t="str">
            <v/>
          </cell>
          <cell r="BM30">
            <v>0</v>
          </cell>
          <cell r="BN30" t="str">
            <v/>
          </cell>
          <cell r="BO30">
            <v>0</v>
          </cell>
          <cell r="BP30" t="str">
            <v/>
          </cell>
          <cell r="BQ30">
            <v>0</v>
          </cell>
          <cell r="BR30" t="str">
            <v/>
          </cell>
          <cell r="BS30">
            <v>0</v>
          </cell>
          <cell r="BT30" t="str">
            <v/>
          </cell>
          <cell r="BU30">
            <v>0</v>
          </cell>
          <cell r="BV30" t="str">
            <v/>
          </cell>
          <cell r="BW30">
            <v>0</v>
          </cell>
          <cell r="BX30" t="str">
            <v/>
          </cell>
          <cell r="BY30">
            <v>0</v>
          </cell>
          <cell r="BZ30" t="str">
            <v/>
          </cell>
          <cell r="CA30">
            <v>0</v>
          </cell>
          <cell r="CB30" t="str">
            <v/>
          </cell>
          <cell r="CC30">
            <v>0</v>
          </cell>
          <cell r="CD30" t="str">
            <v/>
          </cell>
          <cell r="CE30">
            <v>0</v>
          </cell>
          <cell r="CF30" t="str">
            <v/>
          </cell>
          <cell r="CG30">
            <v>0</v>
          </cell>
          <cell r="CH30" t="str">
            <v/>
          </cell>
          <cell r="CI30">
            <v>0</v>
          </cell>
          <cell r="CJ30">
            <v>0</v>
          </cell>
          <cell r="CK30">
            <v>911734.32</v>
          </cell>
          <cell r="CL30" t="str">
            <v/>
          </cell>
          <cell r="CM30">
            <v>911734</v>
          </cell>
          <cell r="CN30">
            <v>0</v>
          </cell>
          <cell r="CO30">
            <v>911734</v>
          </cell>
          <cell r="CP30">
            <v>227933.5</v>
          </cell>
        </row>
        <row r="31">
          <cell r="D31" t="str">
            <v>04-50-010</v>
          </cell>
          <cell r="E31" t="str">
            <v>VIGA EN MADERA DE ABARCO INMUNIZADA DE SECCION 0.10X0.10 M PARA SOPRTE DE CUBIERTA. INCLUYE ANCLAJES, PERNOS Y TODO LO NECESARIO PARA SU CORRECTO FUNCIONAMIENTO.</v>
          </cell>
          <cell r="F31" t="str">
            <v>M</v>
          </cell>
          <cell r="G31">
            <v>57414</v>
          </cell>
          <cell r="H31">
            <v>15.879999999999999</v>
          </cell>
          <cell r="I31">
            <v>911734.32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15.879999999999999</v>
          </cell>
          <cell r="CK31">
            <v>911734.32</v>
          </cell>
          <cell r="CL31" t="str">
            <v/>
          </cell>
          <cell r="CM31">
            <v>911734</v>
          </cell>
          <cell r="CN31">
            <v>0</v>
          </cell>
          <cell r="CO31">
            <v>911734</v>
          </cell>
          <cell r="CP31">
            <v>227933.5</v>
          </cell>
        </row>
        <row r="32">
          <cell r="D32" t="str">
            <v>05</v>
          </cell>
          <cell r="E32" t="str">
            <v>ACERO DE REFUERZO</v>
          </cell>
          <cell r="F32">
            <v>0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Z32" t="str">
            <v/>
          </cell>
          <cell r="AA32" t="str">
            <v/>
          </cell>
          <cell r="AB32" t="str">
            <v/>
          </cell>
          <cell r="AC32" t="str">
            <v/>
          </cell>
          <cell r="AD32" t="str">
            <v/>
          </cell>
          <cell r="AE32" t="str">
            <v/>
          </cell>
          <cell r="AF32" t="str">
            <v/>
          </cell>
          <cell r="AG32" t="str">
            <v/>
          </cell>
          <cell r="AH32" t="str">
            <v/>
          </cell>
          <cell r="AI32" t="str">
            <v/>
          </cell>
          <cell r="AJ32" t="str">
            <v/>
          </cell>
          <cell r="AK32" t="str">
            <v/>
          </cell>
          <cell r="AL32" t="str">
            <v/>
          </cell>
          <cell r="AM32" t="str">
            <v/>
          </cell>
          <cell r="AN32" t="str">
            <v/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 t="str">
            <v/>
          </cell>
          <cell r="AU32" t="str">
            <v/>
          </cell>
          <cell r="AV32" t="str">
            <v/>
          </cell>
          <cell r="AW32" t="str">
            <v/>
          </cell>
          <cell r="AX32" t="str">
            <v/>
          </cell>
          <cell r="AY32" t="str">
            <v/>
          </cell>
          <cell r="AZ32" t="str">
            <v/>
          </cell>
          <cell r="BA32" t="str">
            <v/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 t="str">
            <v/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 t="str">
            <v/>
          </cell>
          <cell r="BO32" t="str">
            <v/>
          </cell>
          <cell r="BP32" t="str">
            <v/>
          </cell>
          <cell r="BQ32" t="str">
            <v/>
          </cell>
          <cell r="BR32" t="str">
            <v/>
          </cell>
          <cell r="BS32" t="str">
            <v/>
          </cell>
          <cell r="BT32" t="str">
            <v/>
          </cell>
          <cell r="BU32" t="str">
            <v/>
          </cell>
          <cell r="BV32" t="str">
            <v/>
          </cell>
          <cell r="BW32" t="str">
            <v/>
          </cell>
          <cell r="BX32" t="str">
            <v/>
          </cell>
          <cell r="BY32" t="str">
            <v/>
          </cell>
          <cell r="BZ32" t="str">
            <v/>
          </cell>
          <cell r="CA32" t="str">
            <v/>
          </cell>
          <cell r="CB32" t="str">
            <v/>
          </cell>
          <cell r="CC32" t="str">
            <v/>
          </cell>
          <cell r="CD32" t="str">
            <v/>
          </cell>
          <cell r="CE32" t="str">
            <v/>
          </cell>
          <cell r="CF32" t="str">
            <v/>
          </cell>
          <cell r="CG32" t="str">
            <v/>
          </cell>
          <cell r="CH32" t="str">
            <v/>
          </cell>
          <cell r="CI32" t="str">
            <v/>
          </cell>
          <cell r="CJ32">
            <v>0</v>
          </cell>
          <cell r="CK32" t="str">
            <v/>
          </cell>
          <cell r="CL32">
            <v>1741682.6</v>
          </cell>
          <cell r="CM32">
            <v>1741683</v>
          </cell>
          <cell r="CN32">
            <v>479023.12525902718</v>
          </cell>
          <cell r="CO32">
            <v>1262659.8747409729</v>
          </cell>
          <cell r="CP32">
            <v>315664.96868524322</v>
          </cell>
        </row>
        <row r="33">
          <cell r="D33" t="str">
            <v>05-05</v>
          </cell>
          <cell r="E33" t="str">
            <v>ACERO DE REFUERZO PARA ESTRUCTURAS</v>
          </cell>
          <cell r="F33">
            <v>0</v>
          </cell>
          <cell r="G33">
            <v>0</v>
          </cell>
          <cell r="H33" t="str">
            <v/>
          </cell>
          <cell r="I33">
            <v>981576.20000000007</v>
          </cell>
          <cell r="J33" t="str">
            <v/>
          </cell>
          <cell r="K33">
            <v>0</v>
          </cell>
          <cell r="L33" t="str">
            <v/>
          </cell>
          <cell r="M33">
            <v>0</v>
          </cell>
          <cell r="N33" t="str">
            <v/>
          </cell>
          <cell r="O33">
            <v>0</v>
          </cell>
          <cell r="P33" t="str">
            <v/>
          </cell>
          <cell r="Q33">
            <v>0</v>
          </cell>
          <cell r="R33" t="str">
            <v/>
          </cell>
          <cell r="S33">
            <v>0</v>
          </cell>
          <cell r="T33" t="str">
            <v/>
          </cell>
          <cell r="U33">
            <v>0</v>
          </cell>
          <cell r="V33" t="str">
            <v/>
          </cell>
          <cell r="W33">
            <v>0</v>
          </cell>
          <cell r="X33" t="str">
            <v/>
          </cell>
          <cell r="Y33">
            <v>0</v>
          </cell>
          <cell r="Z33" t="str">
            <v/>
          </cell>
          <cell r="AA33">
            <v>0</v>
          </cell>
          <cell r="AB33" t="str">
            <v/>
          </cell>
          <cell r="AC33">
            <v>0</v>
          </cell>
          <cell r="AD33" t="str">
            <v/>
          </cell>
          <cell r="AE33">
            <v>0</v>
          </cell>
          <cell r="AF33" t="str">
            <v/>
          </cell>
          <cell r="AG33">
            <v>0</v>
          </cell>
          <cell r="AH33" t="str">
            <v/>
          </cell>
          <cell r="AI33">
            <v>0</v>
          </cell>
          <cell r="AJ33" t="str">
            <v/>
          </cell>
          <cell r="AK33">
            <v>0</v>
          </cell>
          <cell r="AL33" t="str">
            <v/>
          </cell>
          <cell r="AM33">
            <v>0</v>
          </cell>
          <cell r="AN33" t="str">
            <v/>
          </cell>
          <cell r="AO33">
            <v>0</v>
          </cell>
          <cell r="AP33" t="str">
            <v/>
          </cell>
          <cell r="AQ33">
            <v>0</v>
          </cell>
          <cell r="AR33" t="str">
            <v/>
          </cell>
          <cell r="AS33">
            <v>0</v>
          </cell>
          <cell r="AT33" t="str">
            <v/>
          </cell>
          <cell r="AU33">
            <v>0</v>
          </cell>
          <cell r="AV33" t="str">
            <v/>
          </cell>
          <cell r="AW33">
            <v>0</v>
          </cell>
          <cell r="AX33" t="str">
            <v/>
          </cell>
          <cell r="AY33">
            <v>0</v>
          </cell>
          <cell r="AZ33" t="str">
            <v/>
          </cell>
          <cell r="BA33">
            <v>0</v>
          </cell>
          <cell r="BB33" t="str">
            <v/>
          </cell>
          <cell r="BC33">
            <v>0</v>
          </cell>
          <cell r="BD33" t="str">
            <v/>
          </cell>
          <cell r="BE33">
            <v>0</v>
          </cell>
          <cell r="BF33" t="str">
            <v/>
          </cell>
          <cell r="BG33">
            <v>0</v>
          </cell>
          <cell r="BH33" t="str">
            <v/>
          </cell>
          <cell r="BI33">
            <v>0</v>
          </cell>
          <cell r="BJ33" t="str">
            <v/>
          </cell>
          <cell r="BK33">
            <v>0</v>
          </cell>
          <cell r="BL33" t="str">
            <v/>
          </cell>
          <cell r="BM33">
            <v>0</v>
          </cell>
          <cell r="BN33" t="str">
            <v/>
          </cell>
          <cell r="BO33">
            <v>0</v>
          </cell>
          <cell r="BP33" t="str">
            <v/>
          </cell>
          <cell r="BQ33">
            <v>0</v>
          </cell>
          <cell r="BR33" t="str">
            <v/>
          </cell>
          <cell r="BS33">
            <v>0</v>
          </cell>
          <cell r="BT33" t="str">
            <v/>
          </cell>
          <cell r="BU33">
            <v>0</v>
          </cell>
          <cell r="BV33" t="str">
            <v/>
          </cell>
          <cell r="BW33">
            <v>0</v>
          </cell>
          <cell r="BX33" t="str">
            <v/>
          </cell>
          <cell r="BY33">
            <v>0</v>
          </cell>
          <cell r="BZ33" t="str">
            <v/>
          </cell>
          <cell r="CA33">
            <v>0</v>
          </cell>
          <cell r="CB33" t="str">
            <v/>
          </cell>
          <cell r="CC33">
            <v>0</v>
          </cell>
          <cell r="CD33" t="str">
            <v/>
          </cell>
          <cell r="CE33">
            <v>0</v>
          </cell>
          <cell r="CF33" t="str">
            <v/>
          </cell>
          <cell r="CG33">
            <v>0</v>
          </cell>
          <cell r="CH33" t="str">
            <v/>
          </cell>
          <cell r="CI33">
            <v>0</v>
          </cell>
          <cell r="CJ33">
            <v>0</v>
          </cell>
          <cell r="CK33">
            <v>981576.20000000007</v>
          </cell>
          <cell r="CL33" t="str">
            <v/>
          </cell>
          <cell r="CM33">
            <v>981576</v>
          </cell>
          <cell r="CN33">
            <v>0</v>
          </cell>
          <cell r="CO33">
            <v>981576</v>
          </cell>
          <cell r="CP33">
            <v>245394</v>
          </cell>
        </row>
        <row r="34">
          <cell r="D34" t="str">
            <v>05-05-010</v>
          </cell>
          <cell r="E34" t="str">
            <v>ACERO DE REFUERZO DE FY=420 MPa. COMPRENDE EL SUMINISTRO, TRANSPORTE, CORTE, DOBLAJE, FIGURACION Y COLOCACION DE BARRAS DE ACERO PARA EL REFUERZO DE ESTRUCTURAS Y DEMAS OBRAS QUE REQUIERAN DE ESTE ELEMENTO.</v>
          </cell>
          <cell r="F34" t="str">
            <v>KG</v>
          </cell>
          <cell r="G34">
            <v>4315</v>
          </cell>
          <cell r="H34">
            <v>227.48000000000002</v>
          </cell>
          <cell r="I34">
            <v>981576.20000000007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227.48000000000002</v>
          </cell>
          <cell r="CK34">
            <v>981576.20000000007</v>
          </cell>
          <cell r="CL34" t="str">
            <v/>
          </cell>
          <cell r="CM34">
            <v>981576</v>
          </cell>
          <cell r="CN34">
            <v>0</v>
          </cell>
          <cell r="CO34">
            <v>981576</v>
          </cell>
          <cell r="CP34">
            <v>245394</v>
          </cell>
          <cell r="CQ34">
            <v>0</v>
          </cell>
          <cell r="CS34">
            <v>0</v>
          </cell>
          <cell r="CU34">
            <v>0</v>
          </cell>
        </row>
        <row r="35">
          <cell r="D35" t="str">
            <v>05-10</v>
          </cell>
          <cell r="E35" t="str">
            <v>MALLA ELECTROSOLDADA</v>
          </cell>
          <cell r="F35">
            <v>0</v>
          </cell>
          <cell r="G35">
            <v>0</v>
          </cell>
          <cell r="H35" t="str">
            <v/>
          </cell>
          <cell r="I35">
            <v>760106.4</v>
          </cell>
          <cell r="J35" t="str">
            <v/>
          </cell>
          <cell r="K35">
            <v>0</v>
          </cell>
          <cell r="L35" t="str">
            <v/>
          </cell>
          <cell r="M35">
            <v>0</v>
          </cell>
          <cell r="N35" t="str">
            <v/>
          </cell>
          <cell r="O35">
            <v>0</v>
          </cell>
          <cell r="P35" t="str">
            <v/>
          </cell>
          <cell r="Q35">
            <v>0</v>
          </cell>
          <cell r="R35" t="str">
            <v/>
          </cell>
          <cell r="S35">
            <v>0</v>
          </cell>
          <cell r="T35" t="str">
            <v/>
          </cell>
          <cell r="U35">
            <v>0</v>
          </cell>
          <cell r="V35" t="str">
            <v/>
          </cell>
          <cell r="W35">
            <v>0</v>
          </cell>
          <cell r="X35" t="str">
            <v/>
          </cell>
          <cell r="Y35">
            <v>0</v>
          </cell>
          <cell r="Z35" t="str">
            <v/>
          </cell>
          <cell r="AA35">
            <v>0</v>
          </cell>
          <cell r="AB35" t="str">
            <v/>
          </cell>
          <cell r="AC35">
            <v>0</v>
          </cell>
          <cell r="AD35" t="str">
            <v/>
          </cell>
          <cell r="AE35">
            <v>0</v>
          </cell>
          <cell r="AF35" t="str">
            <v/>
          </cell>
          <cell r="AG35">
            <v>0</v>
          </cell>
          <cell r="AH35" t="str">
            <v/>
          </cell>
          <cell r="AI35">
            <v>0</v>
          </cell>
          <cell r="AJ35" t="str">
            <v/>
          </cell>
          <cell r="AK35">
            <v>0</v>
          </cell>
          <cell r="AL35" t="str">
            <v/>
          </cell>
          <cell r="AM35">
            <v>0</v>
          </cell>
          <cell r="AN35" t="str">
            <v/>
          </cell>
          <cell r="AO35">
            <v>0</v>
          </cell>
          <cell r="AP35" t="str">
            <v/>
          </cell>
          <cell r="AQ35">
            <v>0</v>
          </cell>
          <cell r="AR35" t="str">
            <v/>
          </cell>
          <cell r="AS35">
            <v>0</v>
          </cell>
          <cell r="AT35" t="str">
            <v/>
          </cell>
          <cell r="AU35">
            <v>0</v>
          </cell>
          <cell r="AV35" t="str">
            <v/>
          </cell>
          <cell r="AW35">
            <v>0</v>
          </cell>
          <cell r="AX35" t="str">
            <v/>
          </cell>
          <cell r="AY35">
            <v>0</v>
          </cell>
          <cell r="AZ35" t="str">
            <v/>
          </cell>
          <cell r="BA35">
            <v>0</v>
          </cell>
          <cell r="BB35" t="str">
            <v/>
          </cell>
          <cell r="BC35">
            <v>0</v>
          </cell>
          <cell r="BD35" t="str">
            <v/>
          </cell>
          <cell r="BE35">
            <v>0</v>
          </cell>
          <cell r="BF35" t="str">
            <v/>
          </cell>
          <cell r="BG35">
            <v>0</v>
          </cell>
          <cell r="BH35" t="str">
            <v/>
          </cell>
          <cell r="BI35">
            <v>0</v>
          </cell>
          <cell r="BJ35" t="str">
            <v/>
          </cell>
          <cell r="BK35">
            <v>0</v>
          </cell>
          <cell r="BL35" t="str">
            <v/>
          </cell>
          <cell r="BM35">
            <v>0</v>
          </cell>
          <cell r="BN35" t="str">
            <v/>
          </cell>
          <cell r="BO35">
            <v>0</v>
          </cell>
          <cell r="BP35" t="str">
            <v/>
          </cell>
          <cell r="BQ35">
            <v>0</v>
          </cell>
          <cell r="BR35" t="str">
            <v/>
          </cell>
          <cell r="BS35">
            <v>0</v>
          </cell>
          <cell r="BT35" t="str">
            <v/>
          </cell>
          <cell r="BU35">
            <v>0</v>
          </cell>
          <cell r="BV35" t="str">
            <v/>
          </cell>
          <cell r="BW35">
            <v>0</v>
          </cell>
          <cell r="BX35" t="str">
            <v/>
          </cell>
          <cell r="BY35">
            <v>0</v>
          </cell>
          <cell r="BZ35" t="str">
            <v/>
          </cell>
          <cell r="CA35">
            <v>0</v>
          </cell>
          <cell r="CB35" t="str">
            <v/>
          </cell>
          <cell r="CC35">
            <v>0</v>
          </cell>
          <cell r="CD35" t="str">
            <v/>
          </cell>
          <cell r="CE35">
            <v>0</v>
          </cell>
          <cell r="CF35" t="str">
            <v/>
          </cell>
          <cell r="CG35">
            <v>0</v>
          </cell>
          <cell r="CH35" t="str">
            <v/>
          </cell>
          <cell r="CI35">
            <v>0</v>
          </cell>
          <cell r="CJ35">
            <v>0</v>
          </cell>
          <cell r="CK35">
            <v>760106.4</v>
          </cell>
          <cell r="CL35" t="str">
            <v/>
          </cell>
          <cell r="CM35">
            <v>760106</v>
          </cell>
          <cell r="CN35">
            <v>0</v>
          </cell>
          <cell r="CO35">
            <v>760106</v>
          </cell>
          <cell r="CP35">
            <v>190026.5</v>
          </cell>
        </row>
        <row r="36">
          <cell r="D36" t="str">
            <v>05-10-010</v>
          </cell>
          <cell r="E36" t="str">
            <v>MALLA ELECTROSOLDADA D-188</v>
          </cell>
          <cell r="F36" t="str">
            <v>KG</v>
          </cell>
          <cell r="G36">
            <v>4503</v>
          </cell>
          <cell r="H36">
            <v>168.8</v>
          </cell>
          <cell r="I36">
            <v>760106.4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168.8</v>
          </cell>
          <cell r="CK36">
            <v>760106.4</v>
          </cell>
          <cell r="CL36" t="str">
            <v/>
          </cell>
          <cell r="CM36">
            <v>760106</v>
          </cell>
          <cell r="CN36">
            <v>0</v>
          </cell>
          <cell r="CO36">
            <v>760106</v>
          </cell>
          <cell r="CP36">
            <v>190026.5</v>
          </cell>
        </row>
        <row r="37">
          <cell r="D37" t="str">
            <v>07</v>
          </cell>
          <cell r="E37" t="str">
            <v>MAMPOSTERIAS, DIVISIONES Y ELEMENTOS NO ESTRUCTURALES</v>
          </cell>
          <cell r="F37">
            <v>0</v>
          </cell>
          <cell r="G37">
            <v>0</v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 t="str">
            <v/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G37" t="str">
            <v/>
          </cell>
          <cell r="AH37" t="str">
            <v/>
          </cell>
          <cell r="AI37" t="str">
            <v/>
          </cell>
          <cell r="AJ37" t="str">
            <v/>
          </cell>
          <cell r="AK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 t="str">
            <v/>
          </cell>
          <cell r="BP37" t="str">
            <v/>
          </cell>
          <cell r="BQ37" t="str">
            <v/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W37" t="str">
            <v/>
          </cell>
          <cell r="BX37" t="str">
            <v/>
          </cell>
          <cell r="BY37" t="str">
            <v/>
          </cell>
          <cell r="BZ37" t="str">
            <v/>
          </cell>
          <cell r="CA37" t="str">
            <v/>
          </cell>
          <cell r="CB37" t="str">
            <v/>
          </cell>
          <cell r="CC37" t="str">
            <v/>
          </cell>
          <cell r="CD37" t="str">
            <v/>
          </cell>
          <cell r="CE37" t="str">
            <v/>
          </cell>
          <cell r="CF37" t="str">
            <v/>
          </cell>
          <cell r="CG37" t="str">
            <v/>
          </cell>
          <cell r="CH37" t="str">
            <v/>
          </cell>
          <cell r="CI37" t="str">
            <v/>
          </cell>
          <cell r="CJ37">
            <v>0</v>
          </cell>
          <cell r="CK37" t="str">
            <v/>
          </cell>
          <cell r="CL37">
            <v>7688605.8824000005</v>
          </cell>
          <cell r="CM37">
            <v>7688606</v>
          </cell>
          <cell r="CN37">
            <v>2868923.1704828697</v>
          </cell>
          <cell r="CO37">
            <v>4819682.8295171298</v>
          </cell>
          <cell r="CP37">
            <v>1204920.7073792825</v>
          </cell>
        </row>
        <row r="38">
          <cell r="D38" t="str">
            <v>07-05</v>
          </cell>
          <cell r="E38" t="str">
            <v>DOVELAS</v>
          </cell>
          <cell r="F38">
            <v>0</v>
          </cell>
          <cell r="G38">
            <v>0</v>
          </cell>
          <cell r="H38" t="str">
            <v/>
          </cell>
          <cell r="I38">
            <v>1138714.32</v>
          </cell>
          <cell r="J38" t="str">
            <v/>
          </cell>
          <cell r="K38">
            <v>0</v>
          </cell>
          <cell r="L38" t="str">
            <v/>
          </cell>
          <cell r="M38">
            <v>0</v>
          </cell>
          <cell r="N38" t="str">
            <v/>
          </cell>
          <cell r="O38">
            <v>0</v>
          </cell>
          <cell r="P38" t="str">
            <v/>
          </cell>
          <cell r="Q38">
            <v>0</v>
          </cell>
          <cell r="R38" t="str">
            <v/>
          </cell>
          <cell r="S38">
            <v>0</v>
          </cell>
          <cell r="T38" t="str">
            <v/>
          </cell>
          <cell r="U38">
            <v>0</v>
          </cell>
          <cell r="V38" t="str">
            <v/>
          </cell>
          <cell r="W38">
            <v>0</v>
          </cell>
          <cell r="X38" t="str">
            <v/>
          </cell>
          <cell r="Y38">
            <v>0</v>
          </cell>
          <cell r="Z38" t="str">
            <v/>
          </cell>
          <cell r="AA38">
            <v>0</v>
          </cell>
          <cell r="AB38" t="str">
            <v/>
          </cell>
          <cell r="AC38">
            <v>0</v>
          </cell>
          <cell r="AD38" t="str">
            <v/>
          </cell>
          <cell r="AE38">
            <v>0</v>
          </cell>
          <cell r="AF38" t="str">
            <v/>
          </cell>
          <cell r="AG38">
            <v>0</v>
          </cell>
          <cell r="AH38" t="str">
            <v/>
          </cell>
          <cell r="AI38">
            <v>0</v>
          </cell>
          <cell r="AJ38" t="str">
            <v/>
          </cell>
          <cell r="AK38">
            <v>0</v>
          </cell>
          <cell r="AL38" t="str">
            <v/>
          </cell>
          <cell r="AM38">
            <v>0</v>
          </cell>
          <cell r="AN38" t="str">
            <v/>
          </cell>
          <cell r="AO38">
            <v>0</v>
          </cell>
          <cell r="AP38" t="str">
            <v/>
          </cell>
          <cell r="AQ38">
            <v>0</v>
          </cell>
          <cell r="AR38" t="str">
            <v/>
          </cell>
          <cell r="AS38">
            <v>0</v>
          </cell>
          <cell r="AT38" t="str">
            <v/>
          </cell>
          <cell r="AU38">
            <v>0</v>
          </cell>
          <cell r="AV38" t="str">
            <v/>
          </cell>
          <cell r="AW38">
            <v>0</v>
          </cell>
          <cell r="AX38" t="str">
            <v/>
          </cell>
          <cell r="AY38">
            <v>0</v>
          </cell>
          <cell r="AZ38" t="str">
            <v/>
          </cell>
          <cell r="BA38">
            <v>0</v>
          </cell>
          <cell r="BB38" t="str">
            <v/>
          </cell>
          <cell r="BC38">
            <v>0</v>
          </cell>
          <cell r="BD38" t="str">
            <v/>
          </cell>
          <cell r="BE38">
            <v>0</v>
          </cell>
          <cell r="BF38" t="str">
            <v/>
          </cell>
          <cell r="BG38">
            <v>0</v>
          </cell>
          <cell r="BH38" t="str">
            <v/>
          </cell>
          <cell r="BI38">
            <v>0</v>
          </cell>
          <cell r="BJ38" t="str">
            <v/>
          </cell>
          <cell r="BK38">
            <v>0</v>
          </cell>
          <cell r="BL38" t="str">
            <v/>
          </cell>
          <cell r="BM38">
            <v>0</v>
          </cell>
          <cell r="BN38" t="str">
            <v/>
          </cell>
          <cell r="BO38">
            <v>0</v>
          </cell>
          <cell r="BP38" t="str">
            <v/>
          </cell>
          <cell r="BQ38">
            <v>0</v>
          </cell>
          <cell r="BR38" t="str">
            <v/>
          </cell>
          <cell r="BS38">
            <v>0</v>
          </cell>
          <cell r="BT38" t="str">
            <v/>
          </cell>
          <cell r="BU38">
            <v>0</v>
          </cell>
          <cell r="BV38" t="str">
            <v/>
          </cell>
          <cell r="BW38">
            <v>0</v>
          </cell>
          <cell r="BX38" t="str">
            <v/>
          </cell>
          <cell r="BY38">
            <v>0</v>
          </cell>
          <cell r="BZ38" t="str">
            <v/>
          </cell>
          <cell r="CA38">
            <v>0</v>
          </cell>
          <cell r="CB38" t="str">
            <v/>
          </cell>
          <cell r="CC38">
            <v>0</v>
          </cell>
          <cell r="CD38" t="str">
            <v/>
          </cell>
          <cell r="CE38">
            <v>0</v>
          </cell>
          <cell r="CF38" t="str">
            <v/>
          </cell>
          <cell r="CG38">
            <v>0</v>
          </cell>
          <cell r="CH38" t="str">
            <v/>
          </cell>
          <cell r="CI38">
            <v>0</v>
          </cell>
          <cell r="CJ38">
            <v>0</v>
          </cell>
          <cell r="CK38">
            <v>1138714.32</v>
          </cell>
          <cell r="CL38" t="str">
            <v/>
          </cell>
          <cell r="CM38">
            <v>1138714</v>
          </cell>
          <cell r="CN38">
            <v>0</v>
          </cell>
          <cell r="CO38">
            <v>1138714</v>
          </cell>
          <cell r="CP38">
            <v>284678.5</v>
          </cell>
        </row>
        <row r="39">
          <cell r="D39" t="str">
            <v>07-05-010</v>
          </cell>
          <cell r="E39" t="str">
            <v>SUMINISTRO, TRANSPORTE Y COLOCACION DE CONCRETO FLUIDO PARA DOVELAS EN MAMPOSTERIA ESTRUCTURAL. INCLUYE ACERO DE REFUERZO Y GROUTING DE 21 MPa, ESPACIADAS DE ACUERDO A LOS DISEÑOS, O EN SU DEFECTO CADA 1.20 M Y EN LAS INTERSECCIONES DE MUROS.</v>
          </cell>
          <cell r="F39" t="str">
            <v>M</v>
          </cell>
          <cell r="G39">
            <v>11199</v>
          </cell>
          <cell r="H39">
            <v>101.68</v>
          </cell>
          <cell r="I39">
            <v>1138714.32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101.68</v>
          </cell>
          <cell r="CK39">
            <v>1138714.32</v>
          </cell>
          <cell r="CL39" t="str">
            <v/>
          </cell>
          <cell r="CM39">
            <v>1138714</v>
          </cell>
          <cell r="CN39">
            <v>0</v>
          </cell>
          <cell r="CO39">
            <v>1138714</v>
          </cell>
          <cell r="CP39">
            <v>284678.5</v>
          </cell>
          <cell r="CQ39">
            <v>0</v>
          </cell>
          <cell r="CS39">
            <v>0</v>
          </cell>
          <cell r="CU39">
            <v>0</v>
          </cell>
        </row>
        <row r="40">
          <cell r="D40" t="str">
            <v>07-10</v>
          </cell>
          <cell r="E40" t="str">
            <v>MUROS EN BLOQUE DE CONCRETO</v>
          </cell>
          <cell r="F40" t="str">
            <v/>
          </cell>
          <cell r="G40">
            <v>0</v>
          </cell>
          <cell r="H40" t="str">
            <v/>
          </cell>
          <cell r="I40">
            <v>3781196.2624000008</v>
          </cell>
          <cell r="J40" t="str">
            <v/>
          </cell>
          <cell r="K40">
            <v>0</v>
          </cell>
          <cell r="L40" t="str">
            <v/>
          </cell>
          <cell r="M40">
            <v>0</v>
          </cell>
          <cell r="N40" t="str">
            <v/>
          </cell>
          <cell r="O40">
            <v>0</v>
          </cell>
          <cell r="P40" t="str">
            <v/>
          </cell>
          <cell r="Q40">
            <v>0</v>
          </cell>
          <cell r="R40" t="str">
            <v/>
          </cell>
          <cell r="S40">
            <v>0</v>
          </cell>
          <cell r="T40" t="str">
            <v/>
          </cell>
          <cell r="U40">
            <v>0</v>
          </cell>
          <cell r="V40" t="str">
            <v/>
          </cell>
          <cell r="W40">
            <v>52521.920000000006</v>
          </cell>
          <cell r="X40" t="str">
            <v/>
          </cell>
          <cell r="Y40">
            <v>0</v>
          </cell>
          <cell r="Z40" t="str">
            <v/>
          </cell>
          <cell r="AA40">
            <v>0</v>
          </cell>
          <cell r="AB40" t="str">
            <v/>
          </cell>
          <cell r="AC40">
            <v>302001.04000000004</v>
          </cell>
          <cell r="AD40" t="str">
            <v/>
          </cell>
          <cell r="AE40">
            <v>0</v>
          </cell>
          <cell r="AF40" t="str">
            <v/>
          </cell>
          <cell r="AG40">
            <v>0</v>
          </cell>
          <cell r="AH40" t="str">
            <v/>
          </cell>
          <cell r="AI40">
            <v>0</v>
          </cell>
          <cell r="AJ40" t="str">
            <v/>
          </cell>
          <cell r="AK40">
            <v>87974.216000000015</v>
          </cell>
          <cell r="AL40" t="str">
            <v/>
          </cell>
          <cell r="AM40">
            <v>26260.960000000003</v>
          </cell>
          <cell r="AN40" t="str">
            <v/>
          </cell>
          <cell r="AO40">
            <v>0</v>
          </cell>
          <cell r="AP40" t="str">
            <v/>
          </cell>
          <cell r="AQ40">
            <v>0</v>
          </cell>
          <cell r="AR40" t="str">
            <v/>
          </cell>
          <cell r="AS40">
            <v>0</v>
          </cell>
          <cell r="AT40" t="str">
            <v/>
          </cell>
          <cell r="AU40">
            <v>0</v>
          </cell>
          <cell r="AV40" t="str">
            <v/>
          </cell>
          <cell r="AW40">
            <v>0</v>
          </cell>
          <cell r="AX40" t="str">
            <v/>
          </cell>
          <cell r="AY40">
            <v>0</v>
          </cell>
          <cell r="AZ40" t="str">
            <v/>
          </cell>
          <cell r="BA40">
            <v>223218.16</v>
          </cell>
          <cell r="BB40" t="str">
            <v/>
          </cell>
          <cell r="BC40">
            <v>0</v>
          </cell>
          <cell r="BD40" t="str">
            <v/>
          </cell>
          <cell r="BE40">
            <v>0</v>
          </cell>
          <cell r="BF40" t="str">
            <v/>
          </cell>
          <cell r="BG40">
            <v>0</v>
          </cell>
          <cell r="BH40" t="str">
            <v/>
          </cell>
          <cell r="BI40">
            <v>0</v>
          </cell>
          <cell r="BJ40" t="str">
            <v/>
          </cell>
          <cell r="BK40">
            <v>0</v>
          </cell>
          <cell r="BL40" t="str">
            <v/>
          </cell>
          <cell r="BM40">
            <v>11817.432000000001</v>
          </cell>
          <cell r="BN40" t="str">
            <v/>
          </cell>
          <cell r="BO40">
            <v>0</v>
          </cell>
          <cell r="BP40" t="str">
            <v/>
          </cell>
          <cell r="BQ40">
            <v>0</v>
          </cell>
          <cell r="BR40" t="str">
            <v/>
          </cell>
          <cell r="BS40">
            <v>0</v>
          </cell>
          <cell r="BT40" t="str">
            <v/>
          </cell>
          <cell r="BU40">
            <v>0</v>
          </cell>
          <cell r="BV40" t="str">
            <v/>
          </cell>
          <cell r="BW40">
            <v>0</v>
          </cell>
          <cell r="BX40" t="str">
            <v/>
          </cell>
          <cell r="BY40">
            <v>0</v>
          </cell>
          <cell r="BZ40" t="str">
            <v/>
          </cell>
          <cell r="CA40">
            <v>15756.576000000001</v>
          </cell>
          <cell r="CB40" t="str">
            <v/>
          </cell>
          <cell r="CC40">
            <v>0</v>
          </cell>
          <cell r="CD40" t="str">
            <v/>
          </cell>
          <cell r="CE40">
            <v>0</v>
          </cell>
          <cell r="CF40" t="str">
            <v/>
          </cell>
          <cell r="CG40">
            <v>0</v>
          </cell>
          <cell r="CH40" t="str">
            <v/>
          </cell>
          <cell r="CI40">
            <v>137870.04000000004</v>
          </cell>
          <cell r="CJ40">
            <v>0</v>
          </cell>
          <cell r="CK40">
            <v>4638616.6063999999</v>
          </cell>
          <cell r="CL40" t="str">
            <v/>
          </cell>
          <cell r="CM40">
            <v>4638617</v>
          </cell>
          <cell r="CN40">
            <v>0</v>
          </cell>
          <cell r="CO40">
            <v>4638617</v>
          </cell>
          <cell r="CP40">
            <v>1159654.25</v>
          </cell>
        </row>
        <row r="41">
          <cell r="D41" t="str">
            <v>07-10-010</v>
          </cell>
          <cell r="E41" t="str">
            <v>CONSTRUCCION DE MAMPOSTERIA EN BLOQUE DE CONCRETO, PERFORACION VERTICAL, DE 12X20X40 CM, RESISTENCIA DE 10 MPa. INCLUYE EL SUMINISTRO, TRANSPORTE Y COLOCACION DEL BLOQUE VERTICAL, EL MORTERO DE PEGA TIPO S, ESPESOR MAX=0.01 M, ENCORAZADOS Y TODOS LOS ELEMENTOS NECESARIOS PARA SU CORRECTA INSTALACION. TODOS LOS CORTES SERAN REALIZADOS A MAQUINA.</v>
          </cell>
          <cell r="F41" t="str">
            <v>M2</v>
          </cell>
          <cell r="G41">
            <v>59684</v>
          </cell>
          <cell r="H41">
            <v>63.353600000000014</v>
          </cell>
          <cell r="I41">
            <v>3781196.2624000008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0.88000000000000012</v>
          </cell>
          <cell r="W41">
            <v>52521.920000000006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5.0600000000000005</v>
          </cell>
          <cell r="AC41">
            <v>302001.04000000004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1.4740000000000002</v>
          </cell>
          <cell r="AK41">
            <v>87974.216000000015</v>
          </cell>
          <cell r="AL41">
            <v>0.44000000000000006</v>
          </cell>
          <cell r="AM41">
            <v>26260.960000000003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3.74</v>
          </cell>
          <cell r="BA41">
            <v>223218.16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0.19800000000000001</v>
          </cell>
          <cell r="BM41">
            <v>11817.432000000001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0.26400000000000001</v>
          </cell>
          <cell r="CA41">
            <v>15756.576000000001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2.3100000000000005</v>
          </cell>
          <cell r="CI41">
            <v>137870.04000000004</v>
          </cell>
          <cell r="CJ41">
            <v>77.7196</v>
          </cell>
          <cell r="CK41">
            <v>4638616.6063999999</v>
          </cell>
          <cell r="CL41" t="str">
            <v/>
          </cell>
          <cell r="CM41">
            <v>4638617</v>
          </cell>
          <cell r="CN41">
            <v>0</v>
          </cell>
          <cell r="CO41">
            <v>4638617</v>
          </cell>
          <cell r="CP41">
            <v>1159654.25</v>
          </cell>
        </row>
        <row r="42">
          <cell r="D42" t="str">
            <v>07-15</v>
          </cell>
          <cell r="E42" t="str">
            <v>MUROS EN MAMPUESTOS CALADOS</v>
          </cell>
          <cell r="F42" t="str">
            <v/>
          </cell>
          <cell r="G42">
            <v>0</v>
          </cell>
          <cell r="H42" t="str">
            <v/>
          </cell>
          <cell r="I42">
            <v>162775.296</v>
          </cell>
          <cell r="J42" t="str">
            <v/>
          </cell>
          <cell r="K42">
            <v>41022</v>
          </cell>
          <cell r="L42" t="str">
            <v/>
          </cell>
          <cell r="M42">
            <v>41022</v>
          </cell>
          <cell r="N42" t="str">
            <v/>
          </cell>
          <cell r="O42">
            <v>41022</v>
          </cell>
          <cell r="P42" t="str">
            <v/>
          </cell>
          <cell r="Q42">
            <v>0</v>
          </cell>
          <cell r="R42" t="str">
            <v/>
          </cell>
          <cell r="S42">
            <v>41022</v>
          </cell>
          <cell r="T42" t="str">
            <v/>
          </cell>
          <cell r="U42">
            <v>128847.18000000001</v>
          </cell>
          <cell r="V42" t="str">
            <v/>
          </cell>
          <cell r="W42">
            <v>41022</v>
          </cell>
          <cell r="X42" t="str">
            <v/>
          </cell>
          <cell r="Y42">
            <v>0</v>
          </cell>
          <cell r="Z42" t="str">
            <v/>
          </cell>
          <cell r="AA42">
            <v>41022</v>
          </cell>
          <cell r="AB42" t="str">
            <v/>
          </cell>
          <cell r="AC42">
            <v>41022</v>
          </cell>
          <cell r="AD42" t="str">
            <v/>
          </cell>
          <cell r="AE42">
            <v>41022</v>
          </cell>
          <cell r="AF42" t="str">
            <v/>
          </cell>
          <cell r="AG42">
            <v>41022</v>
          </cell>
          <cell r="AH42" t="str">
            <v/>
          </cell>
          <cell r="AI42">
            <v>41022</v>
          </cell>
          <cell r="AJ42" t="str">
            <v/>
          </cell>
          <cell r="AK42">
            <v>41022</v>
          </cell>
          <cell r="AL42" t="str">
            <v/>
          </cell>
          <cell r="AM42">
            <v>41022</v>
          </cell>
          <cell r="AN42" t="str">
            <v/>
          </cell>
          <cell r="AO42">
            <v>41022</v>
          </cell>
          <cell r="AP42" t="str">
            <v/>
          </cell>
          <cell r="AQ42">
            <v>41022</v>
          </cell>
          <cell r="AR42" t="str">
            <v/>
          </cell>
          <cell r="AS42">
            <v>41833.5</v>
          </cell>
          <cell r="AT42" t="str">
            <v/>
          </cell>
          <cell r="AU42">
            <v>41022</v>
          </cell>
          <cell r="AV42" t="str">
            <v/>
          </cell>
          <cell r="AW42">
            <v>41022</v>
          </cell>
          <cell r="AX42" t="str">
            <v/>
          </cell>
          <cell r="AY42">
            <v>41022</v>
          </cell>
          <cell r="AZ42" t="str">
            <v/>
          </cell>
          <cell r="BA42">
            <v>41022</v>
          </cell>
          <cell r="BB42" t="str">
            <v/>
          </cell>
          <cell r="BC42">
            <v>41022</v>
          </cell>
          <cell r="BD42" t="str">
            <v/>
          </cell>
          <cell r="BE42">
            <v>0</v>
          </cell>
          <cell r="BF42" t="str">
            <v/>
          </cell>
          <cell r="BG42">
            <v>0</v>
          </cell>
          <cell r="BH42" t="str">
            <v/>
          </cell>
          <cell r="BI42">
            <v>0</v>
          </cell>
          <cell r="BJ42" t="str">
            <v/>
          </cell>
          <cell r="BK42">
            <v>0</v>
          </cell>
          <cell r="BL42" t="str">
            <v/>
          </cell>
          <cell r="BM42">
            <v>0</v>
          </cell>
          <cell r="BN42" t="str">
            <v/>
          </cell>
          <cell r="BO42">
            <v>0</v>
          </cell>
          <cell r="BP42" t="str">
            <v/>
          </cell>
          <cell r="BQ42">
            <v>0</v>
          </cell>
          <cell r="BR42" t="str">
            <v/>
          </cell>
          <cell r="BS42">
            <v>0</v>
          </cell>
          <cell r="BT42" t="str">
            <v/>
          </cell>
          <cell r="BU42">
            <v>0</v>
          </cell>
          <cell r="BV42" t="str">
            <v/>
          </cell>
          <cell r="BW42">
            <v>0</v>
          </cell>
          <cell r="BX42" t="str">
            <v/>
          </cell>
          <cell r="BY42">
            <v>0</v>
          </cell>
          <cell r="BZ42" t="str">
            <v/>
          </cell>
          <cell r="CA42">
            <v>0</v>
          </cell>
          <cell r="CB42" t="str">
            <v/>
          </cell>
          <cell r="CC42">
            <v>0</v>
          </cell>
          <cell r="CD42" t="str">
            <v/>
          </cell>
          <cell r="CE42">
            <v>0</v>
          </cell>
          <cell r="CF42" t="str">
            <v/>
          </cell>
          <cell r="CG42">
            <v>0</v>
          </cell>
          <cell r="CH42" t="str">
            <v/>
          </cell>
          <cell r="CI42">
            <v>0</v>
          </cell>
          <cell r="CJ42">
            <v>0</v>
          </cell>
          <cell r="CK42">
            <v>1112873.976</v>
          </cell>
          <cell r="CL42" t="str">
            <v/>
          </cell>
          <cell r="CM42">
            <v>1112874</v>
          </cell>
          <cell r="CN42">
            <v>0</v>
          </cell>
          <cell r="CO42">
            <v>1112874</v>
          </cell>
          <cell r="CP42">
            <v>278218.5</v>
          </cell>
        </row>
        <row r="43">
          <cell r="D43" t="str">
            <v>07-15-010</v>
          </cell>
          <cell r="E43" t="str">
            <v>CONSTRUCCION DE MAMPOSTERIA EN LADRILLO CALADO DE 20X20X19 CM. INCLUYE EL SUMINISTRO, TRANSPORTE Y COLOCACION DEL CALADO, EL MORTERO DE PEGA ESPESOR MAX=0.01 M Y TODOS LOS ELEMENTOS NECESARIOS PARA SU CORRECTA INSTALACION.</v>
          </cell>
          <cell r="F43" t="str">
            <v>M2</v>
          </cell>
          <cell r="G43">
            <v>82044</v>
          </cell>
          <cell r="H43">
            <v>1.984</v>
          </cell>
          <cell r="I43">
            <v>162775.296</v>
          </cell>
          <cell r="J43">
            <v>0.5</v>
          </cell>
          <cell r="K43">
            <v>41022</v>
          </cell>
          <cell r="L43">
            <v>0.5</v>
          </cell>
          <cell r="M43">
            <v>41022</v>
          </cell>
          <cell r="N43">
            <v>0.5</v>
          </cell>
          <cell r="O43">
            <v>41022</v>
          </cell>
          <cell r="P43">
            <v>0</v>
          </cell>
          <cell r="Q43">
            <v>0</v>
          </cell>
          <cell r="R43">
            <v>0.5</v>
          </cell>
          <cell r="S43">
            <v>41022</v>
          </cell>
          <cell r="T43">
            <v>0</v>
          </cell>
          <cell r="U43">
            <v>0</v>
          </cell>
          <cell r="V43">
            <v>0.5</v>
          </cell>
          <cell r="W43">
            <v>41022</v>
          </cell>
          <cell r="X43">
            <v>0</v>
          </cell>
          <cell r="Y43">
            <v>0</v>
          </cell>
          <cell r="Z43">
            <v>0.5</v>
          </cell>
          <cell r="AA43">
            <v>41022</v>
          </cell>
          <cell r="AB43">
            <v>0.5</v>
          </cell>
          <cell r="AC43">
            <v>41022</v>
          </cell>
          <cell r="AD43">
            <v>0.5</v>
          </cell>
          <cell r="AE43">
            <v>41022</v>
          </cell>
          <cell r="AF43">
            <v>0.5</v>
          </cell>
          <cell r="AG43">
            <v>41022</v>
          </cell>
          <cell r="AH43">
            <v>0.5</v>
          </cell>
          <cell r="AI43">
            <v>41022</v>
          </cell>
          <cell r="AJ43">
            <v>0.5</v>
          </cell>
          <cell r="AK43">
            <v>41022</v>
          </cell>
          <cell r="AL43">
            <v>0.5</v>
          </cell>
          <cell r="AM43">
            <v>41022</v>
          </cell>
          <cell r="AN43">
            <v>0.5</v>
          </cell>
          <cell r="AO43">
            <v>41022</v>
          </cell>
          <cell r="AP43">
            <v>0.5</v>
          </cell>
          <cell r="AQ43">
            <v>41022</v>
          </cell>
          <cell r="AR43">
            <v>0</v>
          </cell>
          <cell r="AS43">
            <v>0</v>
          </cell>
          <cell r="AT43">
            <v>0.5</v>
          </cell>
          <cell r="AU43">
            <v>41022</v>
          </cell>
          <cell r="AV43">
            <v>0.5</v>
          </cell>
          <cell r="AW43">
            <v>41022</v>
          </cell>
          <cell r="AX43">
            <v>0.5</v>
          </cell>
          <cell r="AY43">
            <v>41022</v>
          </cell>
          <cell r="AZ43">
            <v>0.5</v>
          </cell>
          <cell r="BA43">
            <v>41022</v>
          </cell>
          <cell r="BB43">
            <v>0.5</v>
          </cell>
          <cell r="BC43">
            <v>41022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11.484</v>
          </cell>
          <cell r="CK43">
            <v>942193.29599999997</v>
          </cell>
          <cell r="CL43" t="str">
            <v/>
          </cell>
          <cell r="CM43">
            <v>942193</v>
          </cell>
          <cell r="CN43">
            <v>0</v>
          </cell>
          <cell r="CO43">
            <v>942193</v>
          </cell>
          <cell r="CP43">
            <v>235548.25</v>
          </cell>
          <cell r="CQ43">
            <v>0</v>
          </cell>
          <cell r="CS43">
            <v>0</v>
          </cell>
          <cell r="CU43">
            <v>0</v>
          </cell>
        </row>
        <row r="44">
          <cell r="D44" t="str">
            <v>07-15-020</v>
          </cell>
          <cell r="E44" t="str">
            <v>CONSTRUCCION DE MAMPOSTERIA EN BLOQUE CALADO DE 19X10X19 CM. INCLUYE EL SUMINISTRO, TRANSPORTE Y COLOCACION DEL BLOQUE CALADO, EL MORTERO DE PEGA ESPESOR MAX=0.01 M Y TODOS LOS ELEMENTOS NECESARIOS PARA SU CORRECTA INSTALACION.</v>
          </cell>
          <cell r="F44" t="str">
            <v>M2</v>
          </cell>
          <cell r="G44">
            <v>83667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1.54</v>
          </cell>
          <cell r="U44">
            <v>128847.18000000001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0.5</v>
          </cell>
          <cell r="AS44">
            <v>41833.5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2.04</v>
          </cell>
          <cell r="CK44">
            <v>170680.68</v>
          </cell>
          <cell r="CL44" t="str">
            <v/>
          </cell>
          <cell r="CM44">
            <v>170681</v>
          </cell>
          <cell r="CN44">
            <v>0</v>
          </cell>
          <cell r="CO44">
            <v>170681</v>
          </cell>
          <cell r="CP44">
            <v>42670.25</v>
          </cell>
          <cell r="CQ44">
            <v>0</v>
          </cell>
          <cell r="CS44">
            <v>0</v>
          </cell>
          <cell r="CU44">
            <v>0</v>
          </cell>
        </row>
        <row r="45">
          <cell r="D45" t="str">
            <v>07-20</v>
          </cell>
          <cell r="E45" t="str">
            <v>MUROS EN LADRILLO</v>
          </cell>
          <cell r="F45" t="str">
            <v/>
          </cell>
          <cell r="G45">
            <v>0</v>
          </cell>
          <cell r="H45" t="str">
            <v/>
          </cell>
          <cell r="I45">
            <v>0</v>
          </cell>
          <cell r="J45" t="str">
            <v/>
          </cell>
          <cell r="K45">
            <v>0</v>
          </cell>
          <cell r="L45" t="str">
            <v/>
          </cell>
          <cell r="M45">
            <v>0</v>
          </cell>
          <cell r="N45" t="str">
            <v/>
          </cell>
          <cell r="O45">
            <v>0</v>
          </cell>
          <cell r="P45" t="str">
            <v/>
          </cell>
          <cell r="Q45">
            <v>0</v>
          </cell>
          <cell r="R45" t="str">
            <v/>
          </cell>
          <cell r="S45">
            <v>0</v>
          </cell>
          <cell r="T45" t="str">
            <v/>
          </cell>
          <cell r="U45">
            <v>0</v>
          </cell>
          <cell r="V45" t="str">
            <v/>
          </cell>
          <cell r="W45">
            <v>0</v>
          </cell>
          <cell r="X45" t="str">
            <v/>
          </cell>
          <cell r="Y45">
            <v>0</v>
          </cell>
          <cell r="Z45" t="str">
            <v/>
          </cell>
          <cell r="AA45">
            <v>0</v>
          </cell>
          <cell r="AB45" t="str">
            <v/>
          </cell>
          <cell r="AC45">
            <v>0</v>
          </cell>
          <cell r="AD45" t="str">
            <v/>
          </cell>
          <cell r="AE45">
            <v>0</v>
          </cell>
          <cell r="AF45" t="str">
            <v/>
          </cell>
          <cell r="AG45">
            <v>0</v>
          </cell>
          <cell r="AH45" t="str">
            <v/>
          </cell>
          <cell r="AI45">
            <v>0</v>
          </cell>
          <cell r="AJ45" t="str">
            <v/>
          </cell>
          <cell r="AK45">
            <v>0</v>
          </cell>
          <cell r="AL45" t="str">
            <v/>
          </cell>
          <cell r="AM45">
            <v>22900.680000000004</v>
          </cell>
          <cell r="AN45" t="str">
            <v/>
          </cell>
          <cell r="AO45">
            <v>0</v>
          </cell>
          <cell r="AP45" t="str">
            <v/>
          </cell>
          <cell r="AQ45">
            <v>725535.18</v>
          </cell>
          <cell r="AR45" t="str">
            <v/>
          </cell>
          <cell r="AS45">
            <v>0</v>
          </cell>
          <cell r="AT45" t="str">
            <v/>
          </cell>
          <cell r="AU45">
            <v>0</v>
          </cell>
          <cell r="AV45" t="str">
            <v/>
          </cell>
          <cell r="AW45">
            <v>0</v>
          </cell>
          <cell r="AX45" t="str">
            <v/>
          </cell>
          <cell r="AY45">
            <v>0</v>
          </cell>
          <cell r="AZ45" t="str">
            <v/>
          </cell>
          <cell r="BA45">
            <v>0</v>
          </cell>
          <cell r="BB45" t="str">
            <v/>
          </cell>
          <cell r="BC45">
            <v>0</v>
          </cell>
          <cell r="BD45" t="str">
            <v/>
          </cell>
          <cell r="BE45">
            <v>49965.119999999995</v>
          </cell>
          <cell r="BF45" t="str">
            <v/>
          </cell>
          <cell r="BG45">
            <v>0</v>
          </cell>
          <cell r="BH45" t="str">
            <v/>
          </cell>
          <cell r="BI45">
            <v>0</v>
          </cell>
          <cell r="BJ45" t="str">
            <v/>
          </cell>
          <cell r="BK45">
            <v>0</v>
          </cell>
          <cell r="BL45" t="str">
            <v/>
          </cell>
          <cell r="BM45">
            <v>0</v>
          </cell>
          <cell r="BN45" t="str">
            <v/>
          </cell>
          <cell r="BO45">
            <v>0</v>
          </cell>
          <cell r="BP45" t="str">
            <v/>
          </cell>
          <cell r="BQ45">
            <v>0</v>
          </cell>
          <cell r="BR45" t="str">
            <v/>
          </cell>
          <cell r="BS45">
            <v>0</v>
          </cell>
          <cell r="BT45" t="str">
            <v/>
          </cell>
          <cell r="BU45">
            <v>0</v>
          </cell>
          <cell r="BV45" t="str">
            <v/>
          </cell>
          <cell r="BW45">
            <v>0</v>
          </cell>
          <cell r="BX45" t="str">
            <v/>
          </cell>
          <cell r="BY45">
            <v>0</v>
          </cell>
          <cell r="BZ45" t="str">
            <v/>
          </cell>
          <cell r="CA45">
            <v>0</v>
          </cell>
          <cell r="CB45" t="str">
            <v/>
          </cell>
          <cell r="CC45">
            <v>0</v>
          </cell>
          <cell r="CD45" t="str">
            <v/>
          </cell>
          <cell r="CE45">
            <v>0</v>
          </cell>
          <cell r="CF45" t="str">
            <v/>
          </cell>
          <cell r="CG45">
            <v>0</v>
          </cell>
          <cell r="CH45" t="str">
            <v/>
          </cell>
          <cell r="CI45">
            <v>0</v>
          </cell>
          <cell r="CJ45">
            <v>0</v>
          </cell>
          <cell r="CK45">
            <v>798400.98</v>
          </cell>
          <cell r="CL45" t="str">
            <v/>
          </cell>
          <cell r="CM45">
            <v>798401</v>
          </cell>
          <cell r="CN45">
            <v>0</v>
          </cell>
          <cell r="CO45">
            <v>798401</v>
          </cell>
          <cell r="CP45">
            <v>199600.25</v>
          </cell>
        </row>
        <row r="46">
          <cell r="D46" t="str">
            <v>07-20-010</v>
          </cell>
          <cell r="E46" t="str">
            <v>CONSTRUCCION DE MAMPOSTERIA EN LADRILLO, PERFORACION HORIZONTAL, DE 10X20X40 CM. INCLUYE EL SUMINISTRO, TRANSPORTE Y COLOCACION DEL LADRILLO, EL MORTERO DE PEGA, ESPESOR DE PEGA MAX=0.01 M, ENCORAZADOS Y TODOS LOS ELEMENTOS NECESARIOS PARA SU CORRECTA INSTALACION.</v>
          </cell>
          <cell r="F46" t="str">
            <v>M2</v>
          </cell>
          <cell r="G46">
            <v>52047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0.44000000000000006</v>
          </cell>
          <cell r="AM46">
            <v>22900.680000000004</v>
          </cell>
          <cell r="AN46">
            <v>0</v>
          </cell>
          <cell r="AO46">
            <v>0</v>
          </cell>
          <cell r="AP46">
            <v>13.940000000000001</v>
          </cell>
          <cell r="AQ46">
            <v>725535.18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0.96</v>
          </cell>
          <cell r="BE46">
            <v>49965.119999999995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15.34</v>
          </cell>
          <cell r="CK46">
            <v>798400.98</v>
          </cell>
          <cell r="CL46" t="str">
            <v/>
          </cell>
          <cell r="CM46">
            <v>798401</v>
          </cell>
          <cell r="CN46">
            <v>0</v>
          </cell>
          <cell r="CO46">
            <v>798401</v>
          </cell>
          <cell r="CP46">
            <v>199600.25</v>
          </cell>
        </row>
        <row r="47">
          <cell r="D47" t="str">
            <v>07-20-020</v>
          </cell>
          <cell r="E47" t="str">
            <v>CONSTRUCCION DE MAMPOSTERIA EN LADRILLO, PERFORACION HORIZONTAL, DE 15X20X40 CM. INCLUYE EL SUMINISTRO, TRANSPORTE Y COLOCACION DEL LADRILLO, EL MORTERO DE PEGA, ESPESOR DE PEGA MAX=0.01 M, ENCORAZADOS Y TODOS LOS ELEMENTOS NECESARIOS PARA SU CORRECTA INSTALACION.</v>
          </cell>
          <cell r="F47" t="str">
            <v>M2</v>
          </cell>
          <cell r="G47">
            <v>56240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 t="str">
            <v/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</row>
        <row r="48">
          <cell r="D48" t="str">
            <v>08</v>
          </cell>
          <cell r="E48" t="str">
            <v>CUBIERTAS Y CIELOS</v>
          </cell>
          <cell r="F48">
            <v>0</v>
          </cell>
          <cell r="G48">
            <v>0</v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  <cell r="V48" t="str">
            <v/>
          </cell>
          <cell r="W48" t="str">
            <v/>
          </cell>
          <cell r="X48" t="str">
            <v/>
          </cell>
          <cell r="Y48" t="str">
            <v/>
          </cell>
          <cell r="Z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 t="str">
            <v/>
          </cell>
          <cell r="AH48" t="str">
            <v/>
          </cell>
          <cell r="AI48" t="str">
            <v/>
          </cell>
          <cell r="AJ48" t="str">
            <v/>
          </cell>
          <cell r="AK48" t="str">
            <v/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  <cell r="BI48" t="str">
            <v/>
          </cell>
          <cell r="BJ48" t="str">
            <v/>
          </cell>
          <cell r="BK48" t="str">
            <v/>
          </cell>
          <cell r="BL48" t="str">
            <v/>
          </cell>
          <cell r="BM48" t="str">
            <v/>
          </cell>
          <cell r="BN48" t="str">
            <v/>
          </cell>
          <cell r="BO48" t="str">
            <v/>
          </cell>
          <cell r="BP48" t="str">
            <v/>
          </cell>
          <cell r="BQ48" t="str">
            <v/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W48" t="str">
            <v/>
          </cell>
          <cell r="BX48" t="str">
            <v/>
          </cell>
          <cell r="BY48" t="str">
            <v/>
          </cell>
          <cell r="BZ48" t="str">
            <v/>
          </cell>
          <cell r="CA48" t="str">
            <v/>
          </cell>
          <cell r="CB48" t="str">
            <v/>
          </cell>
          <cell r="CC48" t="str">
            <v/>
          </cell>
          <cell r="CD48" t="str">
            <v/>
          </cell>
          <cell r="CE48" t="str">
            <v/>
          </cell>
          <cell r="CF48" t="str">
            <v/>
          </cell>
          <cell r="CG48" t="str">
            <v/>
          </cell>
          <cell r="CH48" t="str">
            <v/>
          </cell>
          <cell r="CI48" t="str">
            <v/>
          </cell>
          <cell r="CJ48">
            <v>0</v>
          </cell>
          <cell r="CK48" t="str">
            <v/>
          </cell>
          <cell r="CL48">
            <v>6162627.8198000006</v>
          </cell>
          <cell r="CM48">
            <v>6162628</v>
          </cell>
          <cell r="CN48">
            <v>3166119.4428477506</v>
          </cell>
          <cell r="CO48">
            <v>2996508.5571522494</v>
          </cell>
          <cell r="CP48">
            <v>749127.13928806235</v>
          </cell>
        </row>
        <row r="49">
          <cell r="D49" t="str">
            <v>08-15</v>
          </cell>
          <cell r="E49" t="str">
            <v>CUBIERTA</v>
          </cell>
          <cell r="F49">
            <v>0</v>
          </cell>
          <cell r="G49">
            <v>0</v>
          </cell>
          <cell r="H49" t="str">
            <v/>
          </cell>
          <cell r="I49">
            <v>2990015.3552000001</v>
          </cell>
          <cell r="J49" t="str">
            <v/>
          </cell>
          <cell r="K49">
            <v>0</v>
          </cell>
          <cell r="L49" t="str">
            <v/>
          </cell>
          <cell r="M49">
            <v>0</v>
          </cell>
          <cell r="N49" t="str">
            <v/>
          </cell>
          <cell r="O49">
            <v>0</v>
          </cell>
          <cell r="P49" t="str">
            <v/>
          </cell>
          <cell r="Q49">
            <v>0</v>
          </cell>
          <cell r="R49" t="str">
            <v/>
          </cell>
          <cell r="S49">
            <v>0</v>
          </cell>
          <cell r="T49" t="str">
            <v/>
          </cell>
          <cell r="U49">
            <v>0</v>
          </cell>
          <cell r="V49" t="str">
            <v/>
          </cell>
          <cell r="W49">
            <v>0</v>
          </cell>
          <cell r="X49" t="str">
            <v/>
          </cell>
          <cell r="Y49">
            <v>0</v>
          </cell>
          <cell r="Z49" t="str">
            <v/>
          </cell>
          <cell r="AA49">
            <v>172506.99</v>
          </cell>
          <cell r="AB49" t="str">
            <v/>
          </cell>
          <cell r="AC49">
            <v>204143.21999999997</v>
          </cell>
          <cell r="AD49" t="str">
            <v/>
          </cell>
          <cell r="AE49">
            <v>190712.74499999997</v>
          </cell>
          <cell r="AF49" t="str">
            <v/>
          </cell>
          <cell r="AG49">
            <v>324910.05120000005</v>
          </cell>
          <cell r="AH49" t="str">
            <v/>
          </cell>
          <cell r="AI49">
            <v>203426.92799999999</v>
          </cell>
          <cell r="AJ49" t="str">
            <v/>
          </cell>
          <cell r="AK49">
            <v>225011.1936</v>
          </cell>
          <cell r="AL49" t="str">
            <v/>
          </cell>
          <cell r="AM49">
            <v>179073</v>
          </cell>
          <cell r="AN49" t="str">
            <v/>
          </cell>
          <cell r="AO49">
            <v>137886.21000000002</v>
          </cell>
          <cell r="AP49" t="str">
            <v/>
          </cell>
          <cell r="AQ49">
            <v>179073</v>
          </cell>
          <cell r="AR49" t="str">
            <v/>
          </cell>
          <cell r="AS49">
            <v>263237.31</v>
          </cell>
          <cell r="AT49" t="str">
            <v/>
          </cell>
          <cell r="AU49">
            <v>238764</v>
          </cell>
          <cell r="AV49" t="str">
            <v/>
          </cell>
          <cell r="AW49">
            <v>151280.87040000001</v>
          </cell>
          <cell r="AX49" t="str">
            <v/>
          </cell>
          <cell r="AY49">
            <v>165463.45200000002</v>
          </cell>
          <cell r="AZ49" t="str">
            <v/>
          </cell>
          <cell r="BA49">
            <v>235421.30399999995</v>
          </cell>
          <cell r="BB49" t="str">
            <v/>
          </cell>
          <cell r="BC49">
            <v>301702.19040000002</v>
          </cell>
          <cell r="BD49" t="str">
            <v/>
          </cell>
          <cell r="BE49">
            <v>0</v>
          </cell>
          <cell r="BF49" t="str">
            <v/>
          </cell>
          <cell r="BG49">
            <v>0</v>
          </cell>
          <cell r="BH49" t="str">
            <v/>
          </cell>
          <cell r="BI49">
            <v>0</v>
          </cell>
          <cell r="BJ49" t="str">
            <v/>
          </cell>
          <cell r="BK49">
            <v>0</v>
          </cell>
          <cell r="BL49" t="str">
            <v/>
          </cell>
          <cell r="BM49">
            <v>0</v>
          </cell>
          <cell r="BN49" t="str">
            <v/>
          </cell>
          <cell r="BO49">
            <v>0</v>
          </cell>
          <cell r="BP49" t="str">
            <v/>
          </cell>
          <cell r="BQ49">
            <v>0</v>
          </cell>
          <cell r="BR49" t="str">
            <v/>
          </cell>
          <cell r="BS49">
            <v>0</v>
          </cell>
          <cell r="BT49" t="str">
            <v/>
          </cell>
          <cell r="BU49">
            <v>0</v>
          </cell>
          <cell r="BV49" t="str">
            <v/>
          </cell>
          <cell r="BW49">
            <v>0</v>
          </cell>
          <cell r="BX49" t="str">
            <v/>
          </cell>
          <cell r="BY49">
            <v>0</v>
          </cell>
          <cell r="BZ49" t="str">
            <v/>
          </cell>
          <cell r="CA49">
            <v>0</v>
          </cell>
          <cell r="CB49" t="str">
            <v/>
          </cell>
          <cell r="CC49">
            <v>0</v>
          </cell>
          <cell r="CD49" t="str">
            <v/>
          </cell>
          <cell r="CE49">
            <v>0</v>
          </cell>
          <cell r="CF49" t="str">
            <v/>
          </cell>
          <cell r="CG49">
            <v>0</v>
          </cell>
          <cell r="CH49" t="str">
            <v/>
          </cell>
          <cell r="CI49">
            <v>0</v>
          </cell>
          <cell r="CJ49">
            <v>0</v>
          </cell>
          <cell r="CK49">
            <v>6162627.8198000006</v>
          </cell>
          <cell r="CL49" t="str">
            <v/>
          </cell>
          <cell r="CM49">
            <v>6162628</v>
          </cell>
          <cell r="CN49">
            <v>0</v>
          </cell>
          <cell r="CO49">
            <v>6162628</v>
          </cell>
          <cell r="CP49">
            <v>1540657</v>
          </cell>
        </row>
        <row r="50">
          <cell r="D50" t="str">
            <v>08-15-010</v>
          </cell>
          <cell r="E50" t="str">
            <v>SUMINISTRO, TRANSPORTE E INSTALACION DE CUBIERTA EN TEJA VERDE 2 X 0,95 METROS = 1.55M2. TECHOLINE O SIMILAR, INCLUYE AMARRAS PARA INSTALACION A MADERA, SISTEMAS DE ANCLAJE A CONCRETO Y DE FIJACION ENTRE ESTAS. LA MEDIDA SERA TOMADA EN PENDIENTE DE CUBIERTA.</v>
          </cell>
          <cell r="F50" t="str">
            <v>M2</v>
          </cell>
          <cell r="G50">
            <v>45697</v>
          </cell>
          <cell r="H50">
            <v>31.08</v>
          </cell>
          <cell r="I50">
            <v>1420262.76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2.8899999999999997</v>
          </cell>
          <cell r="AA50">
            <v>132064.32999999999</v>
          </cell>
          <cell r="AB50">
            <v>3.42</v>
          </cell>
          <cell r="AC50">
            <v>156283.74</v>
          </cell>
          <cell r="AD50">
            <v>3.1949999999999998</v>
          </cell>
          <cell r="AE50">
            <v>146001.91499999998</v>
          </cell>
          <cell r="AF50">
            <v>5.4432000000000009</v>
          </cell>
          <cell r="AG50">
            <v>248737.91040000005</v>
          </cell>
          <cell r="AH50">
            <v>3.4079999999999999</v>
          </cell>
          <cell r="AI50">
            <v>155735.37599999999</v>
          </cell>
          <cell r="AJ50">
            <v>3.7696000000000001</v>
          </cell>
          <cell r="AK50">
            <v>172259.4112</v>
          </cell>
          <cell r="AL50">
            <v>3</v>
          </cell>
          <cell r="AM50">
            <v>137091</v>
          </cell>
          <cell r="AN50">
            <v>2.3100000000000005</v>
          </cell>
          <cell r="AO50">
            <v>105560.07000000002</v>
          </cell>
          <cell r="AP50">
            <v>3</v>
          </cell>
          <cell r="AQ50">
            <v>137091</v>
          </cell>
          <cell r="AR50">
            <v>4.41</v>
          </cell>
          <cell r="AS50">
            <v>201523.77000000002</v>
          </cell>
          <cell r="AT50">
            <v>4</v>
          </cell>
          <cell r="AU50">
            <v>182788</v>
          </cell>
          <cell r="AV50">
            <v>2.5344000000000002</v>
          </cell>
          <cell r="AW50">
            <v>115814.4768</v>
          </cell>
          <cell r="AX50">
            <v>2.7720000000000002</v>
          </cell>
          <cell r="AY50">
            <v>126672.08400000002</v>
          </cell>
          <cell r="AZ50">
            <v>3.9439999999999995</v>
          </cell>
          <cell r="BA50">
            <v>180228.96799999996</v>
          </cell>
          <cell r="BB50">
            <v>5.0544000000000002</v>
          </cell>
          <cell r="BC50">
            <v>230970.91680000001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84.23060000000001</v>
          </cell>
          <cell r="CK50">
            <v>3849085.7282000002</v>
          </cell>
          <cell r="CL50" t="str">
            <v/>
          </cell>
          <cell r="CM50">
            <v>3849086</v>
          </cell>
          <cell r="CN50">
            <v>0</v>
          </cell>
          <cell r="CO50">
            <v>3849086</v>
          </cell>
          <cell r="CP50">
            <v>962271.5</v>
          </cell>
        </row>
        <row r="51">
          <cell r="D51" t="str">
            <v>08-15-020</v>
          </cell>
          <cell r="E51" t="str">
            <v>SUMINISTRO, TRANSPORTE E INSTALACION DE SOPORTE (DURMIENTES) DE TEJAS EN MADERA DE 54X2, INCLUYE ANCLAJES Y TODO LO NECESARIO PARA SU CORRECTO FUNCIONAMIENTO.</v>
          </cell>
          <cell r="F51" t="str">
            <v>M2</v>
          </cell>
          <cell r="G51">
            <v>13994</v>
          </cell>
          <cell r="H51">
            <v>35.540799999999997</v>
          </cell>
          <cell r="I51">
            <v>497357.95519999997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2.8899999999999997</v>
          </cell>
          <cell r="AA51">
            <v>40442.659999999996</v>
          </cell>
          <cell r="AB51">
            <v>3.42</v>
          </cell>
          <cell r="AC51">
            <v>47859.479999999996</v>
          </cell>
          <cell r="AD51">
            <v>3.1949999999999998</v>
          </cell>
          <cell r="AE51">
            <v>44710.829999999994</v>
          </cell>
          <cell r="AF51">
            <v>5.4432000000000009</v>
          </cell>
          <cell r="AG51">
            <v>76172.140800000008</v>
          </cell>
          <cell r="AH51">
            <v>3.4079999999999999</v>
          </cell>
          <cell r="AI51">
            <v>47691.551999999996</v>
          </cell>
          <cell r="AJ51">
            <v>3.7696000000000001</v>
          </cell>
          <cell r="AK51">
            <v>52751.782400000004</v>
          </cell>
          <cell r="AL51">
            <v>3</v>
          </cell>
          <cell r="AM51">
            <v>41982</v>
          </cell>
          <cell r="AN51">
            <v>2.3100000000000005</v>
          </cell>
          <cell r="AO51">
            <v>32326.140000000007</v>
          </cell>
          <cell r="AP51">
            <v>3</v>
          </cell>
          <cell r="AQ51">
            <v>41982</v>
          </cell>
          <cell r="AR51">
            <v>4.41</v>
          </cell>
          <cell r="AS51">
            <v>61713.54</v>
          </cell>
          <cell r="AT51">
            <v>4</v>
          </cell>
          <cell r="AU51">
            <v>55976</v>
          </cell>
          <cell r="AV51">
            <v>2.5344000000000002</v>
          </cell>
          <cell r="AW51">
            <v>35466.393600000003</v>
          </cell>
          <cell r="AX51">
            <v>2.7720000000000002</v>
          </cell>
          <cell r="AY51">
            <v>38791.368000000002</v>
          </cell>
          <cell r="AZ51">
            <v>3.9439999999999995</v>
          </cell>
          <cell r="BA51">
            <v>55192.335999999996</v>
          </cell>
          <cell r="BB51">
            <v>5.0544000000000002</v>
          </cell>
          <cell r="BC51">
            <v>70731.2736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88.691400000000016</v>
          </cell>
          <cell r="CK51">
            <v>1241147.4516000003</v>
          </cell>
          <cell r="CL51" t="str">
            <v/>
          </cell>
          <cell r="CM51">
            <v>1241147</v>
          </cell>
          <cell r="CN51">
            <v>0</v>
          </cell>
          <cell r="CO51">
            <v>1241147</v>
          </cell>
          <cell r="CP51">
            <v>310286.75</v>
          </cell>
        </row>
        <row r="52">
          <cell r="D52" t="str">
            <v>08-15-030</v>
          </cell>
          <cell r="E52" t="str">
            <v>SUMINISTRO, TRANSPORTE E INSTALACION DE COLUMNA EN MADERA DE SOPORTE DE CUBIERTA EN ABARCO O SIMILAR, DE 7X5 CM INCLUYE ANCLAJES Y TODO LO NECESARIO PARA SU CORRECTO FUNCIONAMIENTO.</v>
          </cell>
          <cell r="F52" t="str">
            <v>M</v>
          </cell>
          <cell r="G52">
            <v>73251</v>
          </cell>
          <cell r="H52">
            <v>14.64</v>
          </cell>
          <cell r="I52">
            <v>1072394.6400000001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14.64</v>
          </cell>
          <cell r="CK52">
            <v>1072394.6400000001</v>
          </cell>
          <cell r="CL52" t="str">
            <v/>
          </cell>
          <cell r="CM52">
            <v>1072395</v>
          </cell>
          <cell r="CN52">
            <v>0</v>
          </cell>
          <cell r="CO52">
            <v>1072395</v>
          </cell>
          <cell r="CP52">
            <v>268098.75</v>
          </cell>
        </row>
        <row r="53">
          <cell r="D53" t="str">
            <v>09</v>
          </cell>
          <cell r="E53" t="str">
            <v>RECUBRIMIENTOS</v>
          </cell>
          <cell r="F53">
            <v>0</v>
          </cell>
          <cell r="G53">
            <v>0</v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Z53" t="str">
            <v/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J53" t="str">
            <v/>
          </cell>
          <cell r="AK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 t="str">
            <v/>
          </cell>
          <cell r="BP53" t="str">
            <v/>
          </cell>
          <cell r="BQ53" t="str">
            <v/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 t="str">
            <v/>
          </cell>
          <cell r="BZ53" t="str">
            <v/>
          </cell>
          <cell r="CA53" t="str">
            <v/>
          </cell>
          <cell r="CB53" t="str">
            <v/>
          </cell>
          <cell r="CC53" t="str">
            <v/>
          </cell>
          <cell r="CD53" t="str">
            <v/>
          </cell>
          <cell r="CE53" t="str">
            <v/>
          </cell>
          <cell r="CF53" t="str">
            <v/>
          </cell>
          <cell r="CG53" t="str">
            <v/>
          </cell>
          <cell r="CH53" t="str">
            <v/>
          </cell>
          <cell r="CI53" t="str">
            <v/>
          </cell>
          <cell r="CJ53">
            <v>0</v>
          </cell>
          <cell r="CK53" t="str">
            <v/>
          </cell>
          <cell r="CL53">
            <v>45114793.158000007</v>
          </cell>
          <cell r="CM53">
            <v>45114793</v>
          </cell>
          <cell r="CN53">
            <v>21786817.898728032</v>
          </cell>
          <cell r="CO53">
            <v>23327975.101271968</v>
          </cell>
          <cell r="CP53">
            <v>5831993.7753179921</v>
          </cell>
        </row>
        <row r="54">
          <cell r="D54" t="str">
            <v>09-10</v>
          </cell>
          <cell r="E54" t="str">
            <v>REVOQUES</v>
          </cell>
          <cell r="F54">
            <v>0</v>
          </cell>
          <cell r="G54">
            <v>0</v>
          </cell>
          <cell r="H54" t="str">
            <v/>
          </cell>
          <cell r="I54">
            <v>536215.68000000005</v>
          </cell>
          <cell r="J54" t="str">
            <v/>
          </cell>
          <cell r="K54">
            <v>365500.68</v>
          </cell>
          <cell r="L54" t="str">
            <v/>
          </cell>
          <cell r="M54">
            <v>361245</v>
          </cell>
          <cell r="N54" t="str">
            <v/>
          </cell>
          <cell r="O54">
            <v>371884.20000000007</v>
          </cell>
          <cell r="P54" t="str">
            <v/>
          </cell>
          <cell r="Q54">
            <v>0</v>
          </cell>
          <cell r="R54" t="str">
            <v/>
          </cell>
          <cell r="S54">
            <v>350605.80000000005</v>
          </cell>
          <cell r="T54" t="str">
            <v/>
          </cell>
          <cell r="U54">
            <v>350605.80000000005</v>
          </cell>
          <cell r="V54" t="str">
            <v/>
          </cell>
          <cell r="W54">
            <v>382523.39999999997</v>
          </cell>
          <cell r="X54" t="str">
            <v/>
          </cell>
          <cell r="Y54">
            <v>329327.40000000002</v>
          </cell>
          <cell r="Z54" t="str">
            <v/>
          </cell>
          <cell r="AA54">
            <v>361245.00000000006</v>
          </cell>
          <cell r="AB54" t="str">
            <v/>
          </cell>
          <cell r="AC54">
            <v>393162.60000000003</v>
          </cell>
          <cell r="AD54" t="str">
            <v/>
          </cell>
          <cell r="AE54">
            <v>389970.84</v>
          </cell>
          <cell r="AF54" t="str">
            <v/>
          </cell>
          <cell r="AG54">
            <v>432527.63999999996</v>
          </cell>
          <cell r="AH54" t="str">
            <v/>
          </cell>
          <cell r="AI54">
            <v>429335.88000000012</v>
          </cell>
          <cell r="AJ54" t="str">
            <v/>
          </cell>
          <cell r="AK54">
            <v>408057.48</v>
          </cell>
          <cell r="AL54" t="str">
            <v/>
          </cell>
          <cell r="AM54">
            <v>339966.60000000003</v>
          </cell>
          <cell r="AN54" t="str">
            <v/>
          </cell>
          <cell r="AO54">
            <v>333583.08</v>
          </cell>
          <cell r="AP54" t="str">
            <v/>
          </cell>
          <cell r="AQ54">
            <v>398482.2</v>
          </cell>
          <cell r="AR54" t="str">
            <v/>
          </cell>
          <cell r="AS54">
            <v>630220.80000000005</v>
          </cell>
          <cell r="AT54" t="str">
            <v/>
          </cell>
          <cell r="AU54">
            <v>425080.2</v>
          </cell>
          <cell r="AV54" t="str">
            <v/>
          </cell>
          <cell r="AW54">
            <v>347414.0400000001</v>
          </cell>
          <cell r="AX54" t="str">
            <v/>
          </cell>
          <cell r="AY54">
            <v>368450.64</v>
          </cell>
          <cell r="AZ54" t="str">
            <v/>
          </cell>
          <cell r="BA54">
            <v>375075.96</v>
          </cell>
          <cell r="BB54" t="str">
            <v/>
          </cell>
          <cell r="BC54">
            <v>461253.48000000004</v>
          </cell>
          <cell r="BD54" t="str">
            <v/>
          </cell>
          <cell r="BE54">
            <v>960187.8</v>
          </cell>
          <cell r="BF54" t="str">
            <v/>
          </cell>
          <cell r="BG54">
            <v>396547.80000000005</v>
          </cell>
          <cell r="BH54" t="str">
            <v/>
          </cell>
          <cell r="BI54">
            <v>0</v>
          </cell>
          <cell r="BJ54" t="str">
            <v/>
          </cell>
          <cell r="BK54">
            <v>423145.80000000005</v>
          </cell>
          <cell r="BL54" t="str">
            <v/>
          </cell>
          <cell r="BM54">
            <v>339143.64</v>
          </cell>
          <cell r="BN54" t="str">
            <v/>
          </cell>
          <cell r="BO54">
            <v>0</v>
          </cell>
          <cell r="BP54" t="str">
            <v/>
          </cell>
          <cell r="BQ54">
            <v>364630.2</v>
          </cell>
          <cell r="BR54" t="str">
            <v/>
          </cell>
          <cell r="BS54">
            <v>598882.68000000005</v>
          </cell>
          <cell r="BT54" t="str">
            <v/>
          </cell>
          <cell r="BU54">
            <v>522859.92</v>
          </cell>
          <cell r="BV54" t="str">
            <v/>
          </cell>
          <cell r="BW54">
            <v>439104.60000000003</v>
          </cell>
          <cell r="BX54" t="str">
            <v/>
          </cell>
          <cell r="BY54">
            <v>385908.6</v>
          </cell>
          <cell r="BZ54" t="str">
            <v/>
          </cell>
          <cell r="CA54">
            <v>368353.92000000004</v>
          </cell>
          <cell r="CB54" t="str">
            <v/>
          </cell>
          <cell r="CC54">
            <v>0</v>
          </cell>
          <cell r="CD54" t="str">
            <v/>
          </cell>
          <cell r="CE54">
            <v>380589</v>
          </cell>
          <cell r="CF54" t="str">
            <v/>
          </cell>
          <cell r="CG54">
            <v>0</v>
          </cell>
          <cell r="CH54" t="str">
            <v/>
          </cell>
          <cell r="CI54">
            <v>530696.76</v>
          </cell>
          <cell r="CJ54">
            <v>0</v>
          </cell>
          <cell r="CK54">
            <v>14851785.120000003</v>
          </cell>
          <cell r="CL54" t="str">
            <v/>
          </cell>
          <cell r="CM54">
            <v>14851785</v>
          </cell>
          <cell r="CN54">
            <v>0</v>
          </cell>
          <cell r="CO54">
            <v>14851785</v>
          </cell>
          <cell r="CP54">
            <v>3712946.25</v>
          </cell>
        </row>
        <row r="55">
          <cell r="D55" t="str">
            <v>09-10-010</v>
          </cell>
          <cell r="E55" t="str">
            <v>SUMINISTRO E INSTALACION DE REVOQUE EN UN ESPESOR MINIMO DE 2 CM Y PULIDO CON LLANA DE MADERA. RELACION 1:4 CON ADICION DE IMPERMEABILIZANTE INTEGRAL; INCLUYE FAJAS, RANURAS, FILETES Y TODOS LOS MATERIALES NECESARIOS PARA SU CORRECTA EJECUCION.</v>
          </cell>
          <cell r="F55" t="str">
            <v>M2</v>
          </cell>
          <cell r="G55">
            <v>24180</v>
          </cell>
          <cell r="H55">
            <v>22.176000000000002</v>
          </cell>
          <cell r="I55">
            <v>536215.68000000005</v>
          </cell>
          <cell r="J55">
            <v>12.576000000000001</v>
          </cell>
          <cell r="K55">
            <v>304087.67999999999</v>
          </cell>
          <cell r="L55">
            <v>12.4</v>
          </cell>
          <cell r="M55">
            <v>299832</v>
          </cell>
          <cell r="N55">
            <v>12.840000000000003</v>
          </cell>
          <cell r="O55">
            <v>310471.20000000007</v>
          </cell>
          <cell r="P55">
            <v>0</v>
          </cell>
          <cell r="Q55">
            <v>0</v>
          </cell>
          <cell r="R55">
            <v>11.96</v>
          </cell>
          <cell r="S55">
            <v>289192.80000000005</v>
          </cell>
          <cell r="T55">
            <v>11.96</v>
          </cell>
          <cell r="U55">
            <v>289192.80000000005</v>
          </cell>
          <cell r="V55">
            <v>13.28</v>
          </cell>
          <cell r="W55">
            <v>321110.39999999997</v>
          </cell>
          <cell r="X55">
            <v>11.080000000000002</v>
          </cell>
          <cell r="Y55">
            <v>267914.40000000002</v>
          </cell>
          <cell r="Z55">
            <v>12.400000000000002</v>
          </cell>
          <cell r="AA55">
            <v>299832.00000000006</v>
          </cell>
          <cell r="AB55">
            <v>13.72</v>
          </cell>
          <cell r="AC55">
            <v>331749.60000000003</v>
          </cell>
          <cell r="AD55">
            <v>13.588000000000001</v>
          </cell>
          <cell r="AE55">
            <v>328557.84000000003</v>
          </cell>
          <cell r="AF55">
            <v>15.347999999999999</v>
          </cell>
          <cell r="AG55">
            <v>371114.63999999996</v>
          </cell>
          <cell r="AH55">
            <v>15.216000000000005</v>
          </cell>
          <cell r="AI55">
            <v>367922.88000000012</v>
          </cell>
          <cell r="AJ55">
            <v>14.336</v>
          </cell>
          <cell r="AK55">
            <v>346644.47999999998</v>
          </cell>
          <cell r="AL55">
            <v>11.520000000000001</v>
          </cell>
          <cell r="AM55">
            <v>278553.60000000003</v>
          </cell>
          <cell r="AN55">
            <v>11.256</v>
          </cell>
          <cell r="AO55">
            <v>272170.08</v>
          </cell>
          <cell r="AP55">
            <v>13.940000000000001</v>
          </cell>
          <cell r="AQ55">
            <v>337069.2</v>
          </cell>
          <cell r="AR55">
            <v>22</v>
          </cell>
          <cell r="AS55">
            <v>531960</v>
          </cell>
          <cell r="AT55">
            <v>15.040000000000001</v>
          </cell>
          <cell r="AU55">
            <v>363667.20000000001</v>
          </cell>
          <cell r="AV55">
            <v>11.828000000000003</v>
          </cell>
          <cell r="AW55">
            <v>286001.0400000001</v>
          </cell>
          <cell r="AX55">
            <v>12.698</v>
          </cell>
          <cell r="AY55">
            <v>307037.64</v>
          </cell>
          <cell r="AZ55">
            <v>12.972000000000001</v>
          </cell>
          <cell r="BA55">
            <v>313662.96000000002</v>
          </cell>
          <cell r="BB55">
            <v>16.536000000000001</v>
          </cell>
          <cell r="BC55">
            <v>399840.48000000004</v>
          </cell>
          <cell r="BD55">
            <v>39.71</v>
          </cell>
          <cell r="BE55">
            <v>960187.8</v>
          </cell>
          <cell r="BF55">
            <v>13.860000000000001</v>
          </cell>
          <cell r="BG55">
            <v>335134.80000000005</v>
          </cell>
          <cell r="BH55">
            <v>0</v>
          </cell>
          <cell r="BI55">
            <v>0</v>
          </cell>
          <cell r="BJ55">
            <v>14.96</v>
          </cell>
          <cell r="BK55">
            <v>361732.80000000005</v>
          </cell>
          <cell r="BL55">
            <v>10.978000000000002</v>
          </cell>
          <cell r="BM55">
            <v>265448.04000000004</v>
          </cell>
          <cell r="BN55">
            <v>0</v>
          </cell>
          <cell r="BO55">
            <v>0</v>
          </cell>
          <cell r="BP55">
            <v>12.540000000000001</v>
          </cell>
          <cell r="BQ55">
            <v>303217.2</v>
          </cell>
          <cell r="BR55">
            <v>20.196000000000002</v>
          </cell>
          <cell r="BS55">
            <v>488339.28</v>
          </cell>
          <cell r="BT55">
            <v>16.544</v>
          </cell>
          <cell r="BU55">
            <v>400033.92</v>
          </cell>
          <cell r="BV55">
            <v>15.620000000000001</v>
          </cell>
          <cell r="BW55">
            <v>377691.60000000003</v>
          </cell>
          <cell r="BX55">
            <v>13.42</v>
          </cell>
          <cell r="BY55">
            <v>324495.59999999998</v>
          </cell>
          <cell r="BZ55">
            <v>12.694000000000001</v>
          </cell>
          <cell r="CA55">
            <v>306940.92000000004</v>
          </cell>
          <cell r="CB55">
            <v>0</v>
          </cell>
          <cell r="CC55">
            <v>0</v>
          </cell>
          <cell r="CD55">
            <v>13.200000000000001</v>
          </cell>
          <cell r="CE55">
            <v>319176</v>
          </cell>
          <cell r="CF55">
            <v>0</v>
          </cell>
          <cell r="CG55">
            <v>0</v>
          </cell>
          <cell r="CH55">
            <v>18.391999999999999</v>
          </cell>
          <cell r="CI55">
            <v>444718.56</v>
          </cell>
          <cell r="CJ55">
            <v>522.78400000000011</v>
          </cell>
          <cell r="CK55">
            <v>12640917.120000003</v>
          </cell>
          <cell r="CL55" t="str">
            <v/>
          </cell>
          <cell r="CM55">
            <v>12640917</v>
          </cell>
          <cell r="CN55">
            <v>0</v>
          </cell>
          <cell r="CO55">
            <v>12640917</v>
          </cell>
          <cell r="CP55">
            <v>3160229.25</v>
          </cell>
        </row>
        <row r="56">
          <cell r="D56" t="str">
            <v>09-10-050</v>
          </cell>
          <cell r="E56" t="str">
            <v>ELABORACION DE FILETES, FAJAS Y RANURAS EN REVOQUES; INCLUYE TODOS LOS ELEMENTOS NECESARIOS PARA SU CORRECTA EJECUCION.</v>
          </cell>
          <cell r="F56" t="str">
            <v>M</v>
          </cell>
          <cell r="G56">
            <v>5583</v>
          </cell>
          <cell r="H56">
            <v>0</v>
          </cell>
          <cell r="I56">
            <v>0</v>
          </cell>
          <cell r="J56">
            <v>11</v>
          </cell>
          <cell r="K56">
            <v>61413</v>
          </cell>
          <cell r="L56">
            <v>11</v>
          </cell>
          <cell r="M56">
            <v>61413</v>
          </cell>
          <cell r="N56">
            <v>11</v>
          </cell>
          <cell r="O56">
            <v>61413</v>
          </cell>
          <cell r="P56">
            <v>0</v>
          </cell>
          <cell r="Q56">
            <v>0</v>
          </cell>
          <cell r="R56">
            <v>11</v>
          </cell>
          <cell r="S56">
            <v>61413</v>
          </cell>
          <cell r="T56">
            <v>11</v>
          </cell>
          <cell r="U56">
            <v>61413</v>
          </cell>
          <cell r="V56">
            <v>11</v>
          </cell>
          <cell r="W56">
            <v>61413</v>
          </cell>
          <cell r="X56">
            <v>11</v>
          </cell>
          <cell r="Y56">
            <v>61413</v>
          </cell>
          <cell r="Z56">
            <v>11</v>
          </cell>
          <cell r="AA56">
            <v>61413</v>
          </cell>
          <cell r="AB56">
            <v>11</v>
          </cell>
          <cell r="AC56">
            <v>61413</v>
          </cell>
          <cell r="AD56">
            <v>11</v>
          </cell>
          <cell r="AE56">
            <v>61413</v>
          </cell>
          <cell r="AF56">
            <v>11</v>
          </cell>
          <cell r="AG56">
            <v>61413</v>
          </cell>
          <cell r="AH56">
            <v>11</v>
          </cell>
          <cell r="AI56">
            <v>61413</v>
          </cell>
          <cell r="AJ56">
            <v>11</v>
          </cell>
          <cell r="AK56">
            <v>61413</v>
          </cell>
          <cell r="AL56">
            <v>11</v>
          </cell>
          <cell r="AM56">
            <v>61413</v>
          </cell>
          <cell r="AN56">
            <v>11</v>
          </cell>
          <cell r="AO56">
            <v>61413</v>
          </cell>
          <cell r="AP56">
            <v>11</v>
          </cell>
          <cell r="AQ56">
            <v>61413</v>
          </cell>
          <cell r="AR56">
            <v>17.600000000000001</v>
          </cell>
          <cell r="AS56">
            <v>98260.800000000003</v>
          </cell>
          <cell r="AT56">
            <v>11</v>
          </cell>
          <cell r="AU56">
            <v>61413</v>
          </cell>
          <cell r="AV56">
            <v>11</v>
          </cell>
          <cell r="AW56">
            <v>61413</v>
          </cell>
          <cell r="AX56">
            <v>11</v>
          </cell>
          <cell r="AY56">
            <v>61413</v>
          </cell>
          <cell r="AZ56">
            <v>11</v>
          </cell>
          <cell r="BA56">
            <v>61413</v>
          </cell>
          <cell r="BB56">
            <v>11</v>
          </cell>
          <cell r="BC56">
            <v>61413</v>
          </cell>
          <cell r="BD56">
            <v>0</v>
          </cell>
          <cell r="BE56">
            <v>0</v>
          </cell>
          <cell r="BF56">
            <v>11</v>
          </cell>
          <cell r="BG56">
            <v>61413</v>
          </cell>
          <cell r="BH56">
            <v>0</v>
          </cell>
          <cell r="BI56">
            <v>0</v>
          </cell>
          <cell r="BJ56">
            <v>11</v>
          </cell>
          <cell r="BK56">
            <v>61413</v>
          </cell>
          <cell r="BL56">
            <v>13.200000000000001</v>
          </cell>
          <cell r="BM56">
            <v>73695.600000000006</v>
          </cell>
          <cell r="BN56">
            <v>0</v>
          </cell>
          <cell r="BO56">
            <v>0</v>
          </cell>
          <cell r="BP56">
            <v>11</v>
          </cell>
          <cell r="BQ56">
            <v>61413</v>
          </cell>
          <cell r="BR56">
            <v>19.8</v>
          </cell>
          <cell r="BS56">
            <v>110543.40000000001</v>
          </cell>
          <cell r="BT56">
            <v>22</v>
          </cell>
          <cell r="BU56">
            <v>122826</v>
          </cell>
          <cell r="BV56">
            <v>11</v>
          </cell>
          <cell r="BW56">
            <v>61413</v>
          </cell>
          <cell r="BX56">
            <v>11</v>
          </cell>
          <cell r="BY56">
            <v>61413</v>
          </cell>
          <cell r="BZ56">
            <v>11</v>
          </cell>
          <cell r="CA56">
            <v>61413</v>
          </cell>
          <cell r="CB56">
            <v>0</v>
          </cell>
          <cell r="CC56">
            <v>0</v>
          </cell>
          <cell r="CD56">
            <v>11</v>
          </cell>
          <cell r="CE56">
            <v>61413</v>
          </cell>
          <cell r="CF56">
            <v>0</v>
          </cell>
          <cell r="CG56">
            <v>0</v>
          </cell>
          <cell r="CH56">
            <v>15.400000000000002</v>
          </cell>
          <cell r="CI56">
            <v>85978.200000000012</v>
          </cell>
          <cell r="CJ56">
            <v>396</v>
          </cell>
          <cell r="CK56">
            <v>2210868</v>
          </cell>
          <cell r="CL56" t="str">
            <v/>
          </cell>
          <cell r="CM56">
            <v>2210868</v>
          </cell>
          <cell r="CN56">
            <v>0</v>
          </cell>
          <cell r="CO56">
            <v>2210868</v>
          </cell>
          <cell r="CP56">
            <v>552717</v>
          </cell>
        </row>
        <row r="57">
          <cell r="D57" t="str">
            <v>09-15</v>
          </cell>
          <cell r="E57" t="str">
            <v>PINTURAS</v>
          </cell>
          <cell r="F57">
            <v>0</v>
          </cell>
          <cell r="G57">
            <v>0</v>
          </cell>
          <cell r="H57" t="str">
            <v/>
          </cell>
          <cell r="I57">
            <v>167139.84000000003</v>
          </cell>
          <cell r="J57" t="str">
            <v/>
          </cell>
          <cell r="K57">
            <v>157762.14800000002</v>
          </cell>
          <cell r="L57" t="str">
            <v/>
          </cell>
          <cell r="M57">
            <v>52832.160000000003</v>
          </cell>
          <cell r="N57" t="str">
            <v/>
          </cell>
          <cell r="O57">
            <v>53200.400000000009</v>
          </cell>
          <cell r="P57" t="str">
            <v/>
          </cell>
          <cell r="Q57">
            <v>0</v>
          </cell>
          <cell r="R57" t="str">
            <v/>
          </cell>
          <cell r="S57">
            <v>52463.920000000006</v>
          </cell>
          <cell r="T57" t="str">
            <v/>
          </cell>
          <cell r="U57">
            <v>52463.920000000006</v>
          </cell>
          <cell r="V57" t="str">
            <v/>
          </cell>
          <cell r="W57">
            <v>53568.640000000007</v>
          </cell>
          <cell r="X57" t="str">
            <v/>
          </cell>
          <cell r="Y57">
            <v>51727.44000000001</v>
          </cell>
          <cell r="Z57" t="str">
            <v/>
          </cell>
          <cell r="AA57">
            <v>52832.160000000003</v>
          </cell>
          <cell r="AB57" t="str">
            <v/>
          </cell>
          <cell r="AC57">
            <v>53936.880000000005</v>
          </cell>
          <cell r="AD57" t="str">
            <v/>
          </cell>
          <cell r="AE57">
            <v>53826.40800000001</v>
          </cell>
          <cell r="AF57" t="str">
            <v/>
          </cell>
          <cell r="AG57">
            <v>55299.368000000002</v>
          </cell>
          <cell r="AH57" t="str">
            <v/>
          </cell>
          <cell r="AI57">
            <v>55188.896000000008</v>
          </cell>
          <cell r="AJ57" t="str">
            <v/>
          </cell>
          <cell r="AK57">
            <v>54452.416000000005</v>
          </cell>
          <cell r="AL57" t="str">
            <v/>
          </cell>
          <cell r="AM57">
            <v>52095.680000000008</v>
          </cell>
          <cell r="AN57" t="str">
            <v/>
          </cell>
          <cell r="AO57">
            <v>41784.960000000006</v>
          </cell>
          <cell r="AP57" t="str">
            <v/>
          </cell>
          <cell r="AQ57">
            <v>54121.000000000007</v>
          </cell>
          <cell r="AR57" t="str">
            <v/>
          </cell>
          <cell r="AS57">
            <v>101981.92000000001</v>
          </cell>
          <cell r="AT57" t="str">
            <v/>
          </cell>
          <cell r="AU57">
            <v>55041.600000000006</v>
          </cell>
          <cell r="AV57" t="str">
            <v/>
          </cell>
          <cell r="AW57">
            <v>52353.448000000004</v>
          </cell>
          <cell r="AX57" t="str">
            <v/>
          </cell>
          <cell r="AY57">
            <v>52997.868000000002</v>
          </cell>
          <cell r="AZ57" t="str">
            <v/>
          </cell>
          <cell r="BA57">
            <v>53310.872000000003</v>
          </cell>
          <cell r="BB57" t="str">
            <v/>
          </cell>
          <cell r="BC57">
            <v>56293.616000000009</v>
          </cell>
          <cell r="BD57" t="str">
            <v/>
          </cell>
          <cell r="BE57">
            <v>0</v>
          </cell>
          <cell r="BF57" t="str">
            <v/>
          </cell>
          <cell r="BG57">
            <v>53384.520000000004</v>
          </cell>
          <cell r="BH57" t="str">
            <v/>
          </cell>
          <cell r="BI57">
            <v>0</v>
          </cell>
          <cell r="BJ57" t="str">
            <v/>
          </cell>
          <cell r="BK57">
            <v>54305.12000000001</v>
          </cell>
          <cell r="BL57" t="str">
            <v/>
          </cell>
          <cell r="BM57">
            <v>9187.5880000000016</v>
          </cell>
          <cell r="BN57" t="str">
            <v/>
          </cell>
          <cell r="BO57">
            <v>0</v>
          </cell>
          <cell r="BP57" t="str">
            <v/>
          </cell>
          <cell r="BQ57">
            <v>52279.80000000001</v>
          </cell>
          <cell r="BR57" t="str">
            <v/>
          </cell>
          <cell r="BS57">
            <v>58687.176000000007</v>
          </cell>
          <cell r="BT57" t="str">
            <v/>
          </cell>
          <cell r="BU57">
            <v>97415.744000000006</v>
          </cell>
          <cell r="BV57" t="str">
            <v/>
          </cell>
          <cell r="BW57">
            <v>54857.48</v>
          </cell>
          <cell r="BX57" t="str">
            <v/>
          </cell>
          <cell r="BY57">
            <v>11231.32</v>
          </cell>
          <cell r="BZ57" t="str">
            <v/>
          </cell>
          <cell r="CA57">
            <v>10623.723999999998</v>
          </cell>
          <cell r="CB57" t="str">
            <v/>
          </cell>
          <cell r="CC57">
            <v>0</v>
          </cell>
          <cell r="CD57" t="str">
            <v/>
          </cell>
          <cell r="CE57">
            <v>11047.2</v>
          </cell>
          <cell r="CF57" t="str">
            <v/>
          </cell>
          <cell r="CG57">
            <v>0</v>
          </cell>
          <cell r="CH57" t="str">
            <v/>
          </cell>
          <cell r="CI57">
            <v>57177.392000000007</v>
          </cell>
          <cell r="CJ57">
            <v>0</v>
          </cell>
          <cell r="CK57">
            <v>1956872.6239999998</v>
          </cell>
          <cell r="CL57" t="str">
            <v/>
          </cell>
          <cell r="CM57">
            <v>1956873</v>
          </cell>
          <cell r="CN57">
            <v>0</v>
          </cell>
          <cell r="CO57">
            <v>1956873</v>
          </cell>
          <cell r="CP57">
            <v>489218.25</v>
          </cell>
        </row>
        <row r="58">
          <cell r="D58" t="str">
            <v>09-15-020</v>
          </cell>
          <cell r="E58" t="str">
            <v>APLICACION DE PINTURA VINILICA SOBRE BLOQUE, PARA INTERIORES, DOS MANOS. INCLUYE ADECUACION DE LA SUPERFICIE ANTES DE APLICACION, LIMPIEZA DE SUPERFICIE, RESANES DE PERFORACIONES MENORES, APLICACION FINAL Y TODO LO NECESARIO PARA SU CORRECTO ACABADO.</v>
          </cell>
          <cell r="F58" t="str">
            <v>M2</v>
          </cell>
          <cell r="G58">
            <v>9206</v>
          </cell>
          <cell r="H58">
            <v>0</v>
          </cell>
          <cell r="I58">
            <v>0</v>
          </cell>
          <cell r="J58">
            <v>12.598000000000001</v>
          </cell>
          <cell r="K58">
            <v>115977.18800000001</v>
          </cell>
          <cell r="L58">
            <v>1.2000000000000002</v>
          </cell>
          <cell r="M58">
            <v>11047.2</v>
          </cell>
          <cell r="N58">
            <v>1.24</v>
          </cell>
          <cell r="O58">
            <v>11415.44</v>
          </cell>
          <cell r="P58">
            <v>0</v>
          </cell>
          <cell r="Q58">
            <v>0</v>
          </cell>
          <cell r="R58">
            <v>1.1600000000000001</v>
          </cell>
          <cell r="S58">
            <v>10678.960000000001</v>
          </cell>
          <cell r="T58">
            <v>1.1600000000000001</v>
          </cell>
          <cell r="U58">
            <v>10678.960000000001</v>
          </cell>
          <cell r="V58">
            <v>1.28</v>
          </cell>
          <cell r="W58">
            <v>11783.68</v>
          </cell>
          <cell r="X58">
            <v>1.0800000000000003</v>
          </cell>
          <cell r="Y58">
            <v>9942.4800000000032</v>
          </cell>
          <cell r="Z58">
            <v>1.2000000000000002</v>
          </cell>
          <cell r="AA58">
            <v>11047.2</v>
          </cell>
          <cell r="AB58">
            <v>1.3200000000000003</v>
          </cell>
          <cell r="AC58">
            <v>12151.920000000002</v>
          </cell>
          <cell r="AD58">
            <v>1.3080000000000001</v>
          </cell>
          <cell r="AE58">
            <v>12041.448</v>
          </cell>
          <cell r="AF58">
            <v>1.468</v>
          </cell>
          <cell r="AG58">
            <v>13514.407999999999</v>
          </cell>
          <cell r="AH58">
            <v>1.4560000000000002</v>
          </cell>
          <cell r="AI58">
            <v>13403.936000000002</v>
          </cell>
          <cell r="AJ58">
            <v>1.3760000000000001</v>
          </cell>
          <cell r="AK58">
            <v>12667.456</v>
          </cell>
          <cell r="AL58">
            <v>1.1200000000000001</v>
          </cell>
          <cell r="AM58">
            <v>10310.720000000001</v>
          </cell>
          <cell r="AN58">
            <v>0</v>
          </cell>
          <cell r="AO58">
            <v>0</v>
          </cell>
          <cell r="AP58">
            <v>1.34</v>
          </cell>
          <cell r="AQ58">
            <v>12336.04</v>
          </cell>
          <cell r="AR58">
            <v>2</v>
          </cell>
          <cell r="AS58">
            <v>18412</v>
          </cell>
          <cell r="AT58">
            <v>1.4400000000000004</v>
          </cell>
          <cell r="AU58">
            <v>13256.640000000003</v>
          </cell>
          <cell r="AV58">
            <v>1.1480000000000001</v>
          </cell>
          <cell r="AW58">
            <v>10568.488000000001</v>
          </cell>
          <cell r="AX58">
            <v>1.218</v>
          </cell>
          <cell r="AY58">
            <v>11212.907999999999</v>
          </cell>
          <cell r="AZ58">
            <v>1.252</v>
          </cell>
          <cell r="BA58">
            <v>11525.912</v>
          </cell>
          <cell r="BB58">
            <v>1.5759999999999998</v>
          </cell>
          <cell r="BC58">
            <v>14508.655999999999</v>
          </cell>
          <cell r="BD58">
            <v>0</v>
          </cell>
          <cell r="BE58">
            <v>0</v>
          </cell>
          <cell r="BF58">
            <v>1.26</v>
          </cell>
          <cell r="BG58">
            <v>11599.56</v>
          </cell>
          <cell r="BH58">
            <v>0</v>
          </cell>
          <cell r="BI58">
            <v>0</v>
          </cell>
          <cell r="BJ58">
            <v>1.36</v>
          </cell>
          <cell r="BK58">
            <v>12520.160000000002</v>
          </cell>
          <cell r="BL58">
            <v>0.99800000000000011</v>
          </cell>
          <cell r="BM58">
            <v>9187.5880000000016</v>
          </cell>
          <cell r="BN58">
            <v>0</v>
          </cell>
          <cell r="BO58">
            <v>0</v>
          </cell>
          <cell r="BP58">
            <v>1.1400000000000001</v>
          </cell>
          <cell r="BQ58">
            <v>10494.840000000002</v>
          </cell>
          <cell r="BR58">
            <v>1.8360000000000001</v>
          </cell>
          <cell r="BS58">
            <v>16902.216</v>
          </cell>
          <cell r="BT58">
            <v>1.504</v>
          </cell>
          <cell r="BU58">
            <v>13845.824000000001</v>
          </cell>
          <cell r="BV58">
            <v>1.42</v>
          </cell>
          <cell r="BW58">
            <v>13072.519999999999</v>
          </cell>
          <cell r="BX58">
            <v>1.22</v>
          </cell>
          <cell r="BY58">
            <v>11231.32</v>
          </cell>
          <cell r="BZ58">
            <v>1.1539999999999999</v>
          </cell>
          <cell r="CA58">
            <v>10623.723999999998</v>
          </cell>
          <cell r="CB58">
            <v>0</v>
          </cell>
          <cell r="CC58">
            <v>0</v>
          </cell>
          <cell r="CD58">
            <v>1.2000000000000002</v>
          </cell>
          <cell r="CE58">
            <v>11047.2</v>
          </cell>
          <cell r="CF58">
            <v>0</v>
          </cell>
          <cell r="CG58">
            <v>0</v>
          </cell>
          <cell r="CH58">
            <v>1.6719999999999999</v>
          </cell>
          <cell r="CI58">
            <v>15392.431999999999</v>
          </cell>
          <cell r="CJ58">
            <v>53.704000000000008</v>
          </cell>
          <cell r="CK58">
            <v>494399.02400000009</v>
          </cell>
          <cell r="CL58" t="str">
            <v/>
          </cell>
          <cell r="CM58">
            <v>494399</v>
          </cell>
          <cell r="CN58">
            <v>0</v>
          </cell>
          <cell r="CO58">
            <v>494399</v>
          </cell>
          <cell r="CP58">
            <v>123599.75</v>
          </cell>
        </row>
        <row r="59">
          <cell r="D59" t="str">
            <v>09-15-040</v>
          </cell>
          <cell r="E59" t="str">
            <v>APLICACION DE PINTURA TIPO ESMALTE SOBRE PUERTA METALICA (EL COLOR SERA EL APROBADO POR LA INTERVENTORIA). INCLUYE ANTICORROSIVO, PINTURA DEL MARCO Y DEL ALA,  LIMPIEZA, ESTOPA Y TODO LO NECESARIO PARA SU CORRECTO ACABADO.</v>
          </cell>
          <cell r="F59" t="str">
            <v>M2</v>
          </cell>
          <cell r="G59">
            <v>12436</v>
          </cell>
          <cell r="H59">
            <v>13.440000000000001</v>
          </cell>
          <cell r="I59">
            <v>167139.84000000003</v>
          </cell>
          <cell r="J59">
            <v>3.3600000000000003</v>
          </cell>
          <cell r="K59">
            <v>41784.960000000006</v>
          </cell>
          <cell r="L59">
            <v>3.3600000000000003</v>
          </cell>
          <cell r="M59">
            <v>41784.960000000006</v>
          </cell>
          <cell r="N59">
            <v>3.3600000000000003</v>
          </cell>
          <cell r="O59">
            <v>41784.960000000006</v>
          </cell>
          <cell r="P59">
            <v>0</v>
          </cell>
          <cell r="Q59">
            <v>0</v>
          </cell>
          <cell r="R59">
            <v>3.3600000000000003</v>
          </cell>
          <cell r="S59">
            <v>41784.960000000006</v>
          </cell>
          <cell r="T59">
            <v>3.3600000000000003</v>
          </cell>
          <cell r="U59">
            <v>41784.960000000006</v>
          </cell>
          <cell r="V59">
            <v>3.3600000000000003</v>
          </cell>
          <cell r="W59">
            <v>41784.960000000006</v>
          </cell>
          <cell r="X59">
            <v>3.3600000000000003</v>
          </cell>
          <cell r="Y59">
            <v>41784.960000000006</v>
          </cell>
          <cell r="Z59">
            <v>3.3600000000000003</v>
          </cell>
          <cell r="AA59">
            <v>41784.960000000006</v>
          </cell>
          <cell r="AB59">
            <v>3.3600000000000003</v>
          </cell>
          <cell r="AC59">
            <v>41784.960000000006</v>
          </cell>
          <cell r="AD59">
            <v>3.3600000000000003</v>
          </cell>
          <cell r="AE59">
            <v>41784.960000000006</v>
          </cell>
          <cell r="AF59">
            <v>3.3600000000000003</v>
          </cell>
          <cell r="AG59">
            <v>41784.960000000006</v>
          </cell>
          <cell r="AH59">
            <v>3.3600000000000003</v>
          </cell>
          <cell r="AI59">
            <v>41784.960000000006</v>
          </cell>
          <cell r="AJ59">
            <v>3.3600000000000003</v>
          </cell>
          <cell r="AK59">
            <v>41784.960000000006</v>
          </cell>
          <cell r="AL59">
            <v>3.3600000000000003</v>
          </cell>
          <cell r="AM59">
            <v>41784.960000000006</v>
          </cell>
          <cell r="AN59">
            <v>3.3600000000000003</v>
          </cell>
          <cell r="AO59">
            <v>41784.960000000006</v>
          </cell>
          <cell r="AP59">
            <v>3.3600000000000003</v>
          </cell>
          <cell r="AQ59">
            <v>41784.960000000006</v>
          </cell>
          <cell r="AR59">
            <v>6.7200000000000006</v>
          </cell>
          <cell r="AS59">
            <v>83569.920000000013</v>
          </cell>
          <cell r="AT59">
            <v>3.3600000000000003</v>
          </cell>
          <cell r="AU59">
            <v>41784.960000000006</v>
          </cell>
          <cell r="AV59">
            <v>3.3600000000000003</v>
          </cell>
          <cell r="AW59">
            <v>41784.960000000006</v>
          </cell>
          <cell r="AX59">
            <v>3.3600000000000003</v>
          </cell>
          <cell r="AY59">
            <v>41784.960000000006</v>
          </cell>
          <cell r="AZ59">
            <v>3.3600000000000003</v>
          </cell>
          <cell r="BA59">
            <v>41784.960000000006</v>
          </cell>
          <cell r="BB59">
            <v>3.3600000000000003</v>
          </cell>
          <cell r="BC59">
            <v>41784.960000000006</v>
          </cell>
          <cell r="BD59">
            <v>0</v>
          </cell>
          <cell r="BE59">
            <v>0</v>
          </cell>
          <cell r="BF59">
            <v>3.3600000000000003</v>
          </cell>
          <cell r="BG59">
            <v>41784.960000000006</v>
          </cell>
          <cell r="BH59">
            <v>0</v>
          </cell>
          <cell r="BI59">
            <v>0</v>
          </cell>
          <cell r="BJ59">
            <v>3.3600000000000003</v>
          </cell>
          <cell r="BK59">
            <v>41784.960000000006</v>
          </cell>
          <cell r="BL59">
            <v>0</v>
          </cell>
          <cell r="BM59">
            <v>0</v>
          </cell>
          <cell r="BN59">
            <v>0</v>
          </cell>
          <cell r="BO59">
            <v>0</v>
          </cell>
          <cell r="BP59">
            <v>3.3600000000000003</v>
          </cell>
          <cell r="BQ59">
            <v>41784.960000000006</v>
          </cell>
          <cell r="BR59">
            <v>3.3600000000000003</v>
          </cell>
          <cell r="BS59">
            <v>41784.960000000006</v>
          </cell>
          <cell r="BT59">
            <v>6.7200000000000006</v>
          </cell>
          <cell r="BU59">
            <v>83569.920000000013</v>
          </cell>
          <cell r="BV59">
            <v>3.3600000000000003</v>
          </cell>
          <cell r="BW59">
            <v>41784.960000000006</v>
          </cell>
          <cell r="BX59">
            <v>0</v>
          </cell>
          <cell r="BY59">
            <v>0</v>
          </cell>
          <cell r="BZ59">
            <v>0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3.3600000000000003</v>
          </cell>
          <cell r="CI59">
            <v>41784.960000000006</v>
          </cell>
          <cell r="CJ59">
            <v>117.6</v>
          </cell>
          <cell r="CK59">
            <v>1462473.5999999999</v>
          </cell>
          <cell r="CL59" t="str">
            <v/>
          </cell>
          <cell r="CM59">
            <v>1462474</v>
          </cell>
          <cell r="CN59">
            <v>0</v>
          </cell>
          <cell r="CO59">
            <v>1462474</v>
          </cell>
          <cell r="CP59">
            <v>365618.5</v>
          </cell>
        </row>
        <row r="60">
          <cell r="D60" t="str">
            <v>09-20</v>
          </cell>
          <cell r="E60" t="str">
            <v>ENCHAPES</v>
          </cell>
          <cell r="F60">
            <v>0</v>
          </cell>
          <cell r="G60">
            <v>0</v>
          </cell>
          <cell r="H60" t="str">
            <v/>
          </cell>
          <cell r="I60">
            <v>1620388</v>
          </cell>
          <cell r="J60" t="str">
            <v/>
          </cell>
          <cell r="K60">
            <v>749766.35000000009</v>
          </cell>
          <cell r="L60" t="str">
            <v/>
          </cell>
          <cell r="M60">
            <v>749664.39999999991</v>
          </cell>
          <cell r="N60" t="str">
            <v/>
          </cell>
          <cell r="O60">
            <v>775611.40000000014</v>
          </cell>
          <cell r="P60" t="str">
            <v/>
          </cell>
          <cell r="Q60">
            <v>0</v>
          </cell>
          <cell r="R60" t="str">
            <v/>
          </cell>
          <cell r="S60">
            <v>789932.22</v>
          </cell>
          <cell r="T60" t="str">
            <v/>
          </cell>
          <cell r="U60">
            <v>700569</v>
          </cell>
          <cell r="V60" t="str">
            <v/>
          </cell>
          <cell r="W60">
            <v>779809.29999999981</v>
          </cell>
          <cell r="X60" t="str">
            <v/>
          </cell>
          <cell r="Y60">
            <v>694971.79999999993</v>
          </cell>
          <cell r="Z60" t="str">
            <v/>
          </cell>
          <cell r="AA60">
            <v>726516</v>
          </cell>
          <cell r="AB60" t="str">
            <v/>
          </cell>
          <cell r="AC60">
            <v>908145</v>
          </cell>
          <cell r="AD60" t="str">
            <v/>
          </cell>
          <cell r="AE60">
            <v>807767.3</v>
          </cell>
          <cell r="AF60" t="str">
            <v/>
          </cell>
          <cell r="AG60">
            <v>911555.29999999993</v>
          </cell>
          <cell r="AH60" t="str">
            <v/>
          </cell>
          <cell r="AI60">
            <v>903771.20000000007</v>
          </cell>
          <cell r="AJ60" t="str">
            <v/>
          </cell>
          <cell r="AK60">
            <v>851877.2</v>
          </cell>
          <cell r="AL60" t="str">
            <v/>
          </cell>
          <cell r="AM60">
            <v>674622</v>
          </cell>
          <cell r="AN60" t="str">
            <v/>
          </cell>
          <cell r="AO60">
            <v>670248.19999999995</v>
          </cell>
          <cell r="AP60" t="str">
            <v/>
          </cell>
          <cell r="AQ60">
            <v>828524.9</v>
          </cell>
          <cell r="AR60" t="str">
            <v/>
          </cell>
          <cell r="AS60">
            <v>1413092</v>
          </cell>
          <cell r="AT60" t="str">
            <v/>
          </cell>
          <cell r="AU60">
            <v>985986</v>
          </cell>
          <cell r="AV60" t="str">
            <v/>
          </cell>
          <cell r="AW60">
            <v>708608.98</v>
          </cell>
          <cell r="AX60" t="str">
            <v/>
          </cell>
          <cell r="AY60">
            <v>744678.89999999991</v>
          </cell>
          <cell r="AZ60" t="str">
            <v/>
          </cell>
          <cell r="BA60">
            <v>864035.1</v>
          </cell>
          <cell r="BB60" t="str">
            <v/>
          </cell>
          <cell r="BC60">
            <v>981612.2</v>
          </cell>
          <cell r="BD60" t="str">
            <v/>
          </cell>
          <cell r="BE60">
            <v>244215.62</v>
          </cell>
          <cell r="BF60" t="str">
            <v/>
          </cell>
          <cell r="BG60">
            <v>701531.45999999985</v>
          </cell>
          <cell r="BH60" t="str">
            <v/>
          </cell>
          <cell r="BI60">
            <v>0</v>
          </cell>
          <cell r="BJ60" t="str">
            <v/>
          </cell>
          <cell r="BK60">
            <v>757208.55999999994</v>
          </cell>
          <cell r="BL60" t="str">
            <v/>
          </cell>
          <cell r="BM60">
            <v>555657.45799999998</v>
          </cell>
          <cell r="BN60" t="str">
            <v/>
          </cell>
          <cell r="BO60">
            <v>0</v>
          </cell>
          <cell r="BP60" t="str">
            <v/>
          </cell>
          <cell r="BQ60">
            <v>634718.94000000006</v>
          </cell>
          <cell r="BR60" t="str">
            <v/>
          </cell>
          <cell r="BS60">
            <v>1022231.556</v>
          </cell>
          <cell r="BT60" t="str">
            <v/>
          </cell>
          <cell r="BU60">
            <v>837383.58399999992</v>
          </cell>
          <cell r="BV60" t="str">
            <v/>
          </cell>
          <cell r="BW60">
            <v>790614.82</v>
          </cell>
          <cell r="BX60" t="str">
            <v/>
          </cell>
          <cell r="BY60">
            <v>679260.61999999988</v>
          </cell>
          <cell r="BZ60" t="str">
            <v/>
          </cell>
          <cell r="CA60">
            <v>642513.73399999994</v>
          </cell>
          <cell r="CB60" t="str">
            <v/>
          </cell>
          <cell r="CC60">
            <v>0</v>
          </cell>
          <cell r="CD60" t="str">
            <v/>
          </cell>
          <cell r="CE60">
            <v>668125.19999999995</v>
          </cell>
          <cell r="CF60" t="str">
            <v/>
          </cell>
          <cell r="CG60">
            <v>0</v>
          </cell>
          <cell r="CH60" t="str">
            <v/>
          </cell>
          <cell r="CI60">
            <v>930921.11199999996</v>
          </cell>
          <cell r="CJ60">
            <v>0</v>
          </cell>
          <cell r="CK60">
            <v>28306135.414000001</v>
          </cell>
          <cell r="CL60" t="str">
            <v/>
          </cell>
          <cell r="CM60">
            <v>28306135</v>
          </cell>
          <cell r="CN60">
            <v>0</v>
          </cell>
          <cell r="CO60">
            <v>28306135</v>
          </cell>
          <cell r="CP60">
            <v>7076533.75</v>
          </cell>
        </row>
        <row r="61">
          <cell r="D61" t="str">
            <v>09-20-010</v>
          </cell>
          <cell r="E61" t="str">
            <v>ENCHAPE EN CERAMICA TIPO EGEO DE CORONA O EQUIVALENTE, PARA DUCHA (EN PISO Y PARED). INCLUYE MORTERO DE E=2 CM, RELACION 1:4 MAS IMPERBEALIZANTE INTEGRAL TIPO SIKA 1 O EQUIVALENTE, LECHADA, PEGA Y TODO LO NECESARIO PARA SU CORRECTA INSTALACION.</v>
          </cell>
          <cell r="F61" t="str">
            <v>M2</v>
          </cell>
          <cell r="G61">
            <v>57871</v>
          </cell>
          <cell r="H61">
            <v>28</v>
          </cell>
          <cell r="I61">
            <v>1620388</v>
          </cell>
          <cell r="J61">
            <v>11.58</v>
          </cell>
          <cell r="K61">
            <v>670146.18000000005</v>
          </cell>
          <cell r="L61">
            <v>11.6</v>
          </cell>
          <cell r="M61">
            <v>671303.6</v>
          </cell>
          <cell r="N61">
            <v>12.000000000000002</v>
          </cell>
          <cell r="O61">
            <v>694452.00000000012</v>
          </cell>
          <cell r="P61">
            <v>0</v>
          </cell>
          <cell r="Q61">
            <v>0</v>
          </cell>
          <cell r="R61">
            <v>12.32</v>
          </cell>
          <cell r="S61">
            <v>712970.72</v>
          </cell>
          <cell r="T61">
            <v>10.8</v>
          </cell>
          <cell r="U61">
            <v>625006.80000000005</v>
          </cell>
          <cell r="V61">
            <v>11.999999999999998</v>
          </cell>
          <cell r="W61">
            <v>694451.99999999988</v>
          </cell>
          <cell r="X61">
            <v>10.799999999999999</v>
          </cell>
          <cell r="Y61">
            <v>625006.79999999993</v>
          </cell>
          <cell r="Z61">
            <v>11.2</v>
          </cell>
          <cell r="AA61">
            <v>648155.19999999995</v>
          </cell>
          <cell r="AB61">
            <v>14</v>
          </cell>
          <cell r="AC61">
            <v>810194</v>
          </cell>
          <cell r="AD61">
            <v>12.28</v>
          </cell>
          <cell r="AE61">
            <v>710655.88</v>
          </cell>
          <cell r="AF61">
            <v>13.879999999999999</v>
          </cell>
          <cell r="AG61">
            <v>803249.48</v>
          </cell>
          <cell r="AH61">
            <v>13.760000000000002</v>
          </cell>
          <cell r="AI61">
            <v>796304.96000000008</v>
          </cell>
          <cell r="AJ61">
            <v>12.959999999999999</v>
          </cell>
          <cell r="AK61">
            <v>750008.15999999992</v>
          </cell>
          <cell r="AL61">
            <v>10.4</v>
          </cell>
          <cell r="AM61">
            <v>601858.4</v>
          </cell>
          <cell r="AN61">
            <v>10.16</v>
          </cell>
          <cell r="AO61">
            <v>587969.36</v>
          </cell>
          <cell r="AP61">
            <v>12.6</v>
          </cell>
          <cell r="AQ61">
            <v>729174.6</v>
          </cell>
          <cell r="AR61">
            <v>22</v>
          </cell>
          <cell r="AS61">
            <v>1273162</v>
          </cell>
          <cell r="AT61">
            <v>15.2</v>
          </cell>
          <cell r="AU61">
            <v>879639.2</v>
          </cell>
          <cell r="AV61">
            <v>10.76</v>
          </cell>
          <cell r="AW61">
            <v>622691.96</v>
          </cell>
          <cell r="AX61">
            <v>11.479999999999999</v>
          </cell>
          <cell r="AY61">
            <v>664359.07999999996</v>
          </cell>
          <cell r="AZ61">
            <v>13.32</v>
          </cell>
          <cell r="BA61">
            <v>770841.72</v>
          </cell>
          <cell r="BB61">
            <v>14.959999999999999</v>
          </cell>
          <cell r="BC61">
            <v>865750.15999999992</v>
          </cell>
          <cell r="BD61">
            <v>4.22</v>
          </cell>
          <cell r="BE61">
            <v>244215.62</v>
          </cell>
          <cell r="BF61">
            <v>11.969999999999999</v>
          </cell>
          <cell r="BG61">
            <v>692715.86999999988</v>
          </cell>
          <cell r="BH61">
            <v>0</v>
          </cell>
          <cell r="BI61">
            <v>0</v>
          </cell>
          <cell r="BJ61">
            <v>12.92</v>
          </cell>
          <cell r="BK61">
            <v>747693.32</v>
          </cell>
          <cell r="BL61">
            <v>9.4809999999999999</v>
          </cell>
          <cell r="BM61">
            <v>548674.951</v>
          </cell>
          <cell r="BN61">
            <v>0</v>
          </cell>
          <cell r="BO61">
            <v>0</v>
          </cell>
          <cell r="BP61">
            <v>10.83</v>
          </cell>
          <cell r="BQ61">
            <v>626742.93000000005</v>
          </cell>
          <cell r="BR61">
            <v>17.442</v>
          </cell>
          <cell r="BS61">
            <v>1009385.982</v>
          </cell>
          <cell r="BT61">
            <v>14.287999999999998</v>
          </cell>
          <cell r="BU61">
            <v>826860.84799999988</v>
          </cell>
          <cell r="BV61">
            <v>13.489999999999998</v>
          </cell>
          <cell r="BW61">
            <v>780679.78999999992</v>
          </cell>
          <cell r="BX61">
            <v>11.589999999999998</v>
          </cell>
          <cell r="BY61">
            <v>670724.8899999999</v>
          </cell>
          <cell r="BZ61">
            <v>10.962999999999999</v>
          </cell>
          <cell r="CA61">
            <v>634439.77299999993</v>
          </cell>
          <cell r="CB61">
            <v>0</v>
          </cell>
          <cell r="CC61">
            <v>0</v>
          </cell>
          <cell r="CD61">
            <v>11.399999999999999</v>
          </cell>
          <cell r="CE61">
            <v>659729.39999999991</v>
          </cell>
          <cell r="CF61">
            <v>0</v>
          </cell>
          <cell r="CG61">
            <v>0</v>
          </cell>
          <cell r="CH61">
            <v>15.883999999999999</v>
          </cell>
          <cell r="CI61">
            <v>919222.96399999992</v>
          </cell>
          <cell r="CJ61">
            <v>452.53800000000001</v>
          </cell>
          <cell r="CK61">
            <v>26188826.598000001</v>
          </cell>
          <cell r="CL61" t="str">
            <v/>
          </cell>
          <cell r="CM61">
            <v>26188827</v>
          </cell>
          <cell r="CN61">
            <v>0</v>
          </cell>
          <cell r="CO61">
            <v>26188827</v>
          </cell>
          <cell r="CP61">
            <v>6547206.75</v>
          </cell>
        </row>
        <row r="62">
          <cell r="D62" t="str">
            <v>09-20-020</v>
          </cell>
          <cell r="E62" t="str">
            <v>CENEFA EN MATERIAL CERAMICO; INCLUYE TODOS LOS MATERIALES NECESARIOS PARA SU CORRECTA EJECUCION.</v>
          </cell>
          <cell r="F62" t="str">
            <v>M</v>
          </cell>
          <cell r="G62">
            <v>13993</v>
          </cell>
          <cell r="H62">
            <v>0</v>
          </cell>
          <cell r="I62">
            <v>0</v>
          </cell>
          <cell r="J62">
            <v>5.69</v>
          </cell>
          <cell r="K62">
            <v>79620.17</v>
          </cell>
          <cell r="L62">
            <v>5.6</v>
          </cell>
          <cell r="M62">
            <v>78360.799999999988</v>
          </cell>
          <cell r="N62">
            <v>5.8</v>
          </cell>
          <cell r="O62">
            <v>81159.399999999994</v>
          </cell>
          <cell r="P62">
            <v>0</v>
          </cell>
          <cell r="Q62">
            <v>0</v>
          </cell>
          <cell r="R62">
            <v>5.5</v>
          </cell>
          <cell r="S62">
            <v>76961.5</v>
          </cell>
          <cell r="T62">
            <v>5.4</v>
          </cell>
          <cell r="U62">
            <v>75562.200000000012</v>
          </cell>
          <cell r="V62">
            <v>6.1</v>
          </cell>
          <cell r="W62">
            <v>85357.299999999988</v>
          </cell>
          <cell r="X62">
            <v>5</v>
          </cell>
          <cell r="Y62">
            <v>69965</v>
          </cell>
          <cell r="Z62">
            <v>5.6</v>
          </cell>
          <cell r="AA62">
            <v>78360.799999999988</v>
          </cell>
          <cell r="AB62">
            <v>7</v>
          </cell>
          <cell r="AC62">
            <v>97951</v>
          </cell>
          <cell r="AD62">
            <v>6.9399999999999995</v>
          </cell>
          <cell r="AE62">
            <v>97111.42</v>
          </cell>
          <cell r="AF62">
            <v>7.7399999999999993</v>
          </cell>
          <cell r="AG62">
            <v>108305.81999999999</v>
          </cell>
          <cell r="AH62">
            <v>7.6800000000000006</v>
          </cell>
          <cell r="AI62">
            <v>107466.24000000001</v>
          </cell>
          <cell r="AJ62">
            <v>7.28</v>
          </cell>
          <cell r="AK62">
            <v>101869.04000000001</v>
          </cell>
          <cell r="AL62">
            <v>5.2</v>
          </cell>
          <cell r="AM62">
            <v>72763.600000000006</v>
          </cell>
          <cell r="AN62">
            <v>5.8800000000000008</v>
          </cell>
          <cell r="AO62">
            <v>82278.840000000011</v>
          </cell>
          <cell r="AP62">
            <v>7.1000000000000005</v>
          </cell>
          <cell r="AQ62">
            <v>99350.3</v>
          </cell>
          <cell r="AR62">
            <v>10</v>
          </cell>
          <cell r="AS62">
            <v>139930</v>
          </cell>
          <cell r="AT62">
            <v>7.6</v>
          </cell>
          <cell r="AU62">
            <v>106346.79999999999</v>
          </cell>
          <cell r="AV62">
            <v>6.14</v>
          </cell>
          <cell r="AW62">
            <v>85917.01999999999</v>
          </cell>
          <cell r="AX62">
            <v>5.7399999999999993</v>
          </cell>
          <cell r="AY62">
            <v>80319.819999999992</v>
          </cell>
          <cell r="AZ62">
            <v>6.66</v>
          </cell>
          <cell r="BA62">
            <v>93193.38</v>
          </cell>
          <cell r="BB62">
            <v>8.2799999999999994</v>
          </cell>
          <cell r="BC62">
            <v>115862.04</v>
          </cell>
          <cell r="BD62">
            <v>0</v>
          </cell>
          <cell r="BE62">
            <v>0</v>
          </cell>
          <cell r="BF62">
            <v>0.63</v>
          </cell>
          <cell r="BG62">
            <v>8815.59</v>
          </cell>
          <cell r="BH62">
            <v>0</v>
          </cell>
          <cell r="BI62">
            <v>0</v>
          </cell>
          <cell r="BJ62">
            <v>0.68</v>
          </cell>
          <cell r="BK62">
            <v>9515.24</v>
          </cell>
          <cell r="BL62">
            <v>0.49900000000000005</v>
          </cell>
          <cell r="BM62">
            <v>6982.5070000000005</v>
          </cell>
          <cell r="BN62">
            <v>0</v>
          </cell>
          <cell r="BO62">
            <v>0</v>
          </cell>
          <cell r="BP62">
            <v>0.57000000000000006</v>
          </cell>
          <cell r="BQ62">
            <v>7976.0100000000011</v>
          </cell>
          <cell r="BR62">
            <v>0.91800000000000004</v>
          </cell>
          <cell r="BS62">
            <v>12845.574000000001</v>
          </cell>
          <cell r="BT62">
            <v>0.752</v>
          </cell>
          <cell r="BU62">
            <v>10522.736000000001</v>
          </cell>
          <cell r="BV62">
            <v>0.71</v>
          </cell>
          <cell r="BW62">
            <v>9935.0299999999988</v>
          </cell>
          <cell r="BX62">
            <v>0.61</v>
          </cell>
          <cell r="BY62">
            <v>8535.73</v>
          </cell>
          <cell r="BZ62">
            <v>0.57699999999999996</v>
          </cell>
          <cell r="CA62">
            <v>8073.9609999999993</v>
          </cell>
          <cell r="CB62">
            <v>0</v>
          </cell>
          <cell r="CC62">
            <v>0</v>
          </cell>
          <cell r="CD62">
            <v>0.60000000000000009</v>
          </cell>
          <cell r="CE62">
            <v>8395.8000000000011</v>
          </cell>
          <cell r="CF62">
            <v>0</v>
          </cell>
          <cell r="CG62">
            <v>0</v>
          </cell>
          <cell r="CH62">
            <v>0.83599999999999997</v>
          </cell>
          <cell r="CI62">
            <v>11698.147999999999</v>
          </cell>
          <cell r="CJ62">
            <v>151.31200000000004</v>
          </cell>
          <cell r="CK62">
            <v>2117308.8160000006</v>
          </cell>
          <cell r="CL62" t="str">
            <v/>
          </cell>
          <cell r="CM62">
            <v>2117309</v>
          </cell>
          <cell r="CN62">
            <v>0</v>
          </cell>
          <cell r="CO62">
            <v>2117309</v>
          </cell>
          <cell r="CP62">
            <v>529327.25</v>
          </cell>
        </row>
        <row r="63">
          <cell r="D63" t="str">
            <v>10</v>
          </cell>
          <cell r="E63" t="str">
            <v>PISOS Y ZOCALOS</v>
          </cell>
          <cell r="F63">
            <v>0</v>
          </cell>
          <cell r="G63">
            <v>0</v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 t="str">
            <v/>
          </cell>
          <cell r="AI63" t="str">
            <v/>
          </cell>
          <cell r="AJ63" t="str">
            <v/>
          </cell>
          <cell r="AK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  <cell r="BI63" t="str">
            <v/>
          </cell>
          <cell r="BJ63" t="str">
            <v/>
          </cell>
          <cell r="BK63" t="str">
            <v/>
          </cell>
          <cell r="BL63" t="str">
            <v/>
          </cell>
          <cell r="BM63" t="str">
            <v/>
          </cell>
          <cell r="BN63" t="str">
            <v/>
          </cell>
          <cell r="BO63" t="str">
            <v/>
          </cell>
          <cell r="BP63" t="str">
            <v/>
          </cell>
          <cell r="BQ63" t="str">
            <v/>
          </cell>
          <cell r="BR63" t="str">
            <v/>
          </cell>
          <cell r="BS63" t="str">
            <v/>
          </cell>
          <cell r="BT63" t="str">
            <v/>
          </cell>
          <cell r="BU63" t="str">
            <v/>
          </cell>
          <cell r="BV63" t="str">
            <v/>
          </cell>
          <cell r="BW63" t="str">
            <v/>
          </cell>
          <cell r="BX63" t="str">
            <v/>
          </cell>
          <cell r="BY63" t="str">
            <v/>
          </cell>
          <cell r="BZ63" t="str">
            <v/>
          </cell>
          <cell r="CA63" t="str">
            <v/>
          </cell>
          <cell r="CB63" t="str">
            <v/>
          </cell>
          <cell r="CC63" t="str">
            <v/>
          </cell>
          <cell r="CD63" t="str">
            <v/>
          </cell>
          <cell r="CE63" t="str">
            <v/>
          </cell>
          <cell r="CF63" t="str">
            <v/>
          </cell>
          <cell r="CG63" t="str">
            <v/>
          </cell>
          <cell r="CH63" t="str">
            <v/>
          </cell>
          <cell r="CI63" t="str">
            <v/>
          </cell>
          <cell r="CJ63">
            <v>0</v>
          </cell>
          <cell r="CK63" t="str">
            <v/>
          </cell>
          <cell r="CL63">
            <v>36542152.273200005</v>
          </cell>
          <cell r="CM63">
            <v>36542152</v>
          </cell>
          <cell r="CN63">
            <v>14715698.131563254</v>
          </cell>
          <cell r="CO63">
            <v>21826453.868436746</v>
          </cell>
          <cell r="CP63">
            <v>5456613.4671091866</v>
          </cell>
        </row>
        <row r="64">
          <cell r="D64" t="str">
            <v>10-05</v>
          </cell>
          <cell r="E64" t="str">
            <v>BASES PARA PISOS</v>
          </cell>
          <cell r="F64">
            <v>0</v>
          </cell>
          <cell r="G64">
            <v>0</v>
          </cell>
          <cell r="H64" t="str">
            <v/>
          </cell>
          <cell r="I64">
            <v>238658.11200000002</v>
          </cell>
          <cell r="J64" t="str">
            <v/>
          </cell>
          <cell r="K64">
            <v>0</v>
          </cell>
          <cell r="L64" t="str">
            <v/>
          </cell>
          <cell r="M64">
            <v>0</v>
          </cell>
          <cell r="N64" t="str">
            <v/>
          </cell>
          <cell r="O64">
            <v>0</v>
          </cell>
          <cell r="P64" t="str">
            <v/>
          </cell>
          <cell r="Q64">
            <v>439035.79000000004</v>
          </cell>
          <cell r="R64" t="str">
            <v/>
          </cell>
          <cell r="S64">
            <v>0</v>
          </cell>
          <cell r="T64" t="str">
            <v/>
          </cell>
          <cell r="U64">
            <v>0</v>
          </cell>
          <cell r="V64" t="str">
            <v/>
          </cell>
          <cell r="W64">
            <v>28519.3</v>
          </cell>
          <cell r="X64" t="str">
            <v/>
          </cell>
          <cell r="Y64">
            <v>22600.2</v>
          </cell>
          <cell r="Z64" t="str">
            <v/>
          </cell>
          <cell r="AA64">
            <v>0</v>
          </cell>
          <cell r="AB64" t="str">
            <v/>
          </cell>
          <cell r="AC64">
            <v>0</v>
          </cell>
          <cell r="AD64" t="str">
            <v/>
          </cell>
          <cell r="AE64">
            <v>0</v>
          </cell>
          <cell r="AF64" t="str">
            <v/>
          </cell>
          <cell r="AG64">
            <v>0</v>
          </cell>
          <cell r="AH64" t="str">
            <v/>
          </cell>
          <cell r="AI64">
            <v>0</v>
          </cell>
          <cell r="AJ64" t="str">
            <v/>
          </cell>
          <cell r="AK64">
            <v>0</v>
          </cell>
          <cell r="AL64" t="str">
            <v/>
          </cell>
          <cell r="AM64">
            <v>0</v>
          </cell>
          <cell r="AN64" t="str">
            <v/>
          </cell>
          <cell r="AO64">
            <v>0</v>
          </cell>
          <cell r="AP64" t="str">
            <v/>
          </cell>
          <cell r="AQ64">
            <v>0</v>
          </cell>
          <cell r="AR64" t="str">
            <v/>
          </cell>
          <cell r="AS64">
            <v>0</v>
          </cell>
          <cell r="AT64" t="str">
            <v/>
          </cell>
          <cell r="AU64">
            <v>0</v>
          </cell>
          <cell r="AV64" t="str">
            <v/>
          </cell>
          <cell r="AW64">
            <v>0</v>
          </cell>
          <cell r="AX64" t="str">
            <v/>
          </cell>
          <cell r="AY64">
            <v>27550.720000000001</v>
          </cell>
          <cell r="AZ64" t="str">
            <v/>
          </cell>
          <cell r="BA64">
            <v>29530.927999999996</v>
          </cell>
          <cell r="BB64" t="str">
            <v/>
          </cell>
          <cell r="BC64">
            <v>0</v>
          </cell>
          <cell r="BD64" t="str">
            <v/>
          </cell>
          <cell r="BE64">
            <v>0</v>
          </cell>
          <cell r="BF64" t="str">
            <v/>
          </cell>
          <cell r="BG64">
            <v>0</v>
          </cell>
          <cell r="BH64" t="str">
            <v/>
          </cell>
          <cell r="BI64">
            <v>0</v>
          </cell>
          <cell r="BJ64" t="str">
            <v/>
          </cell>
          <cell r="BK64">
            <v>0</v>
          </cell>
          <cell r="BL64" t="str">
            <v/>
          </cell>
          <cell r="BM64">
            <v>0</v>
          </cell>
          <cell r="BN64" t="str">
            <v/>
          </cell>
          <cell r="BO64">
            <v>342662.08</v>
          </cell>
          <cell r="BP64" t="str">
            <v/>
          </cell>
          <cell r="BQ64">
            <v>0</v>
          </cell>
          <cell r="BR64" t="str">
            <v/>
          </cell>
          <cell r="BS64">
            <v>0</v>
          </cell>
          <cell r="BT64" t="str">
            <v/>
          </cell>
          <cell r="BU64">
            <v>0</v>
          </cell>
          <cell r="BV64" t="str">
            <v/>
          </cell>
          <cell r="BW64">
            <v>0</v>
          </cell>
          <cell r="BX64" t="str">
            <v/>
          </cell>
          <cell r="BY64">
            <v>0</v>
          </cell>
          <cell r="BZ64" t="str">
            <v/>
          </cell>
          <cell r="CA64">
            <v>0</v>
          </cell>
          <cell r="CB64" t="str">
            <v/>
          </cell>
          <cell r="CC64">
            <v>0</v>
          </cell>
          <cell r="CD64" t="str">
            <v/>
          </cell>
          <cell r="CE64">
            <v>0</v>
          </cell>
          <cell r="CF64" t="str">
            <v/>
          </cell>
          <cell r="CG64">
            <v>0</v>
          </cell>
          <cell r="CH64" t="str">
            <v/>
          </cell>
          <cell r="CI64">
            <v>0</v>
          </cell>
          <cell r="CJ64">
            <v>0</v>
          </cell>
          <cell r="CK64">
            <v>1128557.1300000001</v>
          </cell>
          <cell r="CL64" t="str">
            <v/>
          </cell>
          <cell r="CM64">
            <v>1128557</v>
          </cell>
          <cell r="CN64">
            <v>0</v>
          </cell>
          <cell r="CO64">
            <v>1128557</v>
          </cell>
          <cell r="CP64">
            <v>282139.25</v>
          </cell>
        </row>
        <row r="65">
          <cell r="D65" t="str">
            <v>10-05-005</v>
          </cell>
          <cell r="E65" t="str">
            <v>MATERIAL DE RECEBO PARA PISOS</v>
          </cell>
          <cell r="F65" t="str">
            <v>M2</v>
          </cell>
          <cell r="G65">
            <v>10762</v>
          </cell>
          <cell r="H65">
            <v>22.176000000000002</v>
          </cell>
          <cell r="I65">
            <v>238658.11200000002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40.795000000000002</v>
          </cell>
          <cell r="Q65">
            <v>439035.79000000004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2.65</v>
          </cell>
          <cell r="W65">
            <v>28519.3</v>
          </cell>
          <cell r="X65">
            <v>2.1</v>
          </cell>
          <cell r="Y65">
            <v>22600.2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2.56</v>
          </cell>
          <cell r="AY65">
            <v>27550.720000000001</v>
          </cell>
          <cell r="AZ65">
            <v>2.7439999999999998</v>
          </cell>
          <cell r="BA65">
            <v>29530.927999999996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31.840000000000003</v>
          </cell>
          <cell r="BO65">
            <v>342662.08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104.86500000000001</v>
          </cell>
          <cell r="CK65">
            <v>1128557.1300000001</v>
          </cell>
          <cell r="CL65" t="str">
            <v/>
          </cell>
          <cell r="CM65">
            <v>1128557</v>
          </cell>
          <cell r="CN65">
            <v>0</v>
          </cell>
          <cell r="CO65">
            <v>1128557</v>
          </cell>
          <cell r="CP65">
            <v>282139.25</v>
          </cell>
        </row>
        <row r="66">
          <cell r="D66" t="str">
            <v>10-05-010</v>
          </cell>
          <cell r="E66" t="str">
            <v>MORTERO BASE DE NIVELACION DE PISOS</v>
          </cell>
          <cell r="F66" t="str">
            <v>M2</v>
          </cell>
          <cell r="G66">
            <v>29104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0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>
            <v>0</v>
          </cell>
          <cell r="CF66">
            <v>0</v>
          </cell>
          <cell r="CG66">
            <v>0</v>
          </cell>
          <cell r="CH66">
            <v>0</v>
          </cell>
          <cell r="CI66">
            <v>0</v>
          </cell>
          <cell r="CJ66">
            <v>0</v>
          </cell>
          <cell r="CK66">
            <v>0</v>
          </cell>
          <cell r="CL66" t="str">
            <v/>
          </cell>
          <cell r="CM66">
            <v>0</v>
          </cell>
          <cell r="CN66">
            <v>0</v>
          </cell>
          <cell r="CO66">
            <v>0</v>
          </cell>
          <cell r="CP66">
            <v>0</v>
          </cell>
        </row>
        <row r="67">
          <cell r="D67" t="str">
            <v>10-10</v>
          </cell>
          <cell r="E67" t="str">
            <v>PISOS EN CONCRETO</v>
          </cell>
          <cell r="F67">
            <v>0</v>
          </cell>
          <cell r="G67">
            <v>0</v>
          </cell>
          <cell r="H67" t="str">
            <v/>
          </cell>
          <cell r="I67">
            <v>1630534.7520000001</v>
          </cell>
          <cell r="J67" t="str">
            <v/>
          </cell>
          <cell r="K67">
            <v>191170.2</v>
          </cell>
          <cell r="L67" t="str">
            <v/>
          </cell>
          <cell r="M67">
            <v>185288.04</v>
          </cell>
          <cell r="N67" t="str">
            <v/>
          </cell>
          <cell r="O67">
            <v>194111.28</v>
          </cell>
          <cell r="P67" t="str">
            <v/>
          </cell>
          <cell r="Q67">
            <v>3202468.4849999999</v>
          </cell>
          <cell r="R67" t="str">
            <v/>
          </cell>
          <cell r="S67">
            <v>170582.64</v>
          </cell>
          <cell r="T67" t="str">
            <v/>
          </cell>
          <cell r="U67">
            <v>170582.64</v>
          </cell>
          <cell r="V67" t="str">
            <v/>
          </cell>
          <cell r="W67">
            <v>0</v>
          </cell>
          <cell r="X67" t="str">
            <v/>
          </cell>
          <cell r="Y67">
            <v>0</v>
          </cell>
          <cell r="Z67" t="str">
            <v/>
          </cell>
          <cell r="AA67">
            <v>197052.36000000004</v>
          </cell>
          <cell r="AB67" t="str">
            <v/>
          </cell>
          <cell r="AC67">
            <v>233815.86000000002</v>
          </cell>
          <cell r="AD67" t="str">
            <v/>
          </cell>
          <cell r="AE67">
            <v>217492.86600000001</v>
          </cell>
          <cell r="AF67" t="str">
            <v/>
          </cell>
          <cell r="AG67">
            <v>204125.6574</v>
          </cell>
          <cell r="AH67" t="str">
            <v/>
          </cell>
          <cell r="AI67">
            <v>230433.61800000005</v>
          </cell>
          <cell r="AJ67" t="str">
            <v/>
          </cell>
          <cell r="AK67">
            <v>255256.33319999996</v>
          </cell>
          <cell r="AL67" t="str">
            <v/>
          </cell>
          <cell r="AM67">
            <v>167641.56000000003</v>
          </cell>
          <cell r="AN67" t="str">
            <v/>
          </cell>
          <cell r="AO67">
            <v>151465.62</v>
          </cell>
          <cell r="AP67" t="str">
            <v/>
          </cell>
          <cell r="AQ67">
            <v>238227.48</v>
          </cell>
          <cell r="AR67" t="str">
            <v/>
          </cell>
          <cell r="AS67">
            <v>294108</v>
          </cell>
          <cell r="AT67" t="str">
            <v/>
          </cell>
          <cell r="AU67">
            <v>273520.44</v>
          </cell>
          <cell r="AV67" t="str">
            <v/>
          </cell>
          <cell r="AW67">
            <v>172082.59080000001</v>
          </cell>
          <cell r="AX67" t="str">
            <v/>
          </cell>
          <cell r="AY67">
            <v>0</v>
          </cell>
          <cell r="AZ67" t="str">
            <v/>
          </cell>
          <cell r="BA67">
            <v>0</v>
          </cell>
          <cell r="BB67" t="str">
            <v/>
          </cell>
          <cell r="BC67">
            <v>270755.8248</v>
          </cell>
          <cell r="BD67" t="str">
            <v/>
          </cell>
          <cell r="BE67">
            <v>79409.16</v>
          </cell>
          <cell r="BF67" t="str">
            <v/>
          </cell>
          <cell r="BG67">
            <v>0</v>
          </cell>
          <cell r="BH67" t="str">
            <v/>
          </cell>
          <cell r="BI67">
            <v>0</v>
          </cell>
          <cell r="BJ67" t="str">
            <v/>
          </cell>
          <cell r="BK67">
            <v>0</v>
          </cell>
          <cell r="BL67" t="str">
            <v/>
          </cell>
          <cell r="BM67">
            <v>0</v>
          </cell>
          <cell r="BN67" t="str">
            <v/>
          </cell>
          <cell r="BO67">
            <v>2341099.6800000002</v>
          </cell>
          <cell r="BP67" t="str">
            <v/>
          </cell>
          <cell r="BQ67">
            <v>0</v>
          </cell>
          <cell r="BR67" t="str">
            <v/>
          </cell>
          <cell r="BS67">
            <v>0</v>
          </cell>
          <cell r="BT67" t="str">
            <v/>
          </cell>
          <cell r="BU67">
            <v>0</v>
          </cell>
          <cell r="BV67" t="str">
            <v/>
          </cell>
          <cell r="BW67">
            <v>0</v>
          </cell>
          <cell r="BX67" t="str">
            <v/>
          </cell>
          <cell r="BY67">
            <v>0</v>
          </cell>
          <cell r="BZ67" t="str">
            <v/>
          </cell>
          <cell r="CA67">
            <v>0</v>
          </cell>
          <cell r="CB67" t="str">
            <v/>
          </cell>
          <cell r="CC67">
            <v>0</v>
          </cell>
          <cell r="CD67" t="str">
            <v/>
          </cell>
          <cell r="CE67">
            <v>0</v>
          </cell>
          <cell r="CF67" t="str">
            <v/>
          </cell>
          <cell r="CG67">
            <v>0</v>
          </cell>
          <cell r="CH67" t="str">
            <v/>
          </cell>
          <cell r="CI67">
            <v>0</v>
          </cell>
          <cell r="CJ67">
            <v>0</v>
          </cell>
          <cell r="CK67">
            <v>11071225.087199999</v>
          </cell>
          <cell r="CL67" t="str">
            <v/>
          </cell>
          <cell r="CM67">
            <v>11071225</v>
          </cell>
          <cell r="CN67">
            <v>0</v>
          </cell>
          <cell r="CO67">
            <v>11071225</v>
          </cell>
          <cell r="CP67">
            <v>2767806.25</v>
          </cell>
        </row>
        <row r="68">
          <cell r="D68" t="str">
            <v>10-10-020</v>
          </cell>
          <cell r="E68" t="str">
            <v>CONSTRUCCION DE PISO EN CONCRETO DE 21 MPa, ACABADO ESCOBILLADO, E=10 CM, REFORZADO CON MALLA ELECTROSOLDADA D84. INCLUYE EL CONCRETO, LA MALLA, FORMALETERIA, ARENILLA E=10 CM, POLIETILENO Y TODO LO NECESARIO PARA SU CORRECTA INSTALACION.</v>
          </cell>
          <cell r="F68" t="str">
            <v>M2</v>
          </cell>
          <cell r="G68">
            <v>73527</v>
          </cell>
          <cell r="H68">
            <v>22.176000000000002</v>
          </cell>
          <cell r="I68">
            <v>1630534.7520000001</v>
          </cell>
          <cell r="J68">
            <v>2.6</v>
          </cell>
          <cell r="K68">
            <v>191170.2</v>
          </cell>
          <cell r="L68">
            <v>2.52</v>
          </cell>
          <cell r="M68">
            <v>185288.04</v>
          </cell>
          <cell r="N68">
            <v>2.64</v>
          </cell>
          <cell r="O68">
            <v>194111.28</v>
          </cell>
          <cell r="P68">
            <v>43.555</v>
          </cell>
          <cell r="Q68">
            <v>3202468.4849999999</v>
          </cell>
          <cell r="R68">
            <v>2.3200000000000003</v>
          </cell>
          <cell r="S68">
            <v>170582.64</v>
          </cell>
          <cell r="T68">
            <v>2.3200000000000003</v>
          </cell>
          <cell r="U68">
            <v>170582.64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2.6800000000000006</v>
          </cell>
          <cell r="AA68">
            <v>197052.36000000004</v>
          </cell>
          <cell r="AB68">
            <v>3.18</v>
          </cell>
          <cell r="AC68">
            <v>233815.86000000002</v>
          </cell>
          <cell r="AD68">
            <v>2.9580000000000002</v>
          </cell>
          <cell r="AE68">
            <v>217492.86600000001</v>
          </cell>
          <cell r="AF68">
            <v>2.7761999999999998</v>
          </cell>
          <cell r="AG68">
            <v>204125.6574</v>
          </cell>
          <cell r="AH68">
            <v>3.1340000000000008</v>
          </cell>
          <cell r="AI68">
            <v>230433.61800000005</v>
          </cell>
          <cell r="AJ68">
            <v>3.4715999999999996</v>
          </cell>
          <cell r="AK68">
            <v>255256.33319999996</v>
          </cell>
          <cell r="AL68">
            <v>2.2800000000000002</v>
          </cell>
          <cell r="AM68">
            <v>167641.56000000003</v>
          </cell>
          <cell r="AN68">
            <v>2.06</v>
          </cell>
          <cell r="AO68">
            <v>151465.62</v>
          </cell>
          <cell r="AP68">
            <v>3.24</v>
          </cell>
          <cell r="AQ68">
            <v>238227.48</v>
          </cell>
          <cell r="AR68">
            <v>4</v>
          </cell>
          <cell r="AS68">
            <v>294108</v>
          </cell>
          <cell r="AT68">
            <v>3.72</v>
          </cell>
          <cell r="AU68">
            <v>273520.44</v>
          </cell>
          <cell r="AV68">
            <v>2.3404000000000003</v>
          </cell>
          <cell r="AW68">
            <v>172082.59080000001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3.6823999999999999</v>
          </cell>
          <cell r="BC68">
            <v>270755.8248</v>
          </cell>
          <cell r="BD68">
            <v>1.08</v>
          </cell>
          <cell r="BE68">
            <v>79409.16</v>
          </cell>
          <cell r="BF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31.840000000000003</v>
          </cell>
          <cell r="BO68">
            <v>2341099.6800000002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0</v>
          </cell>
          <cell r="BW68">
            <v>0</v>
          </cell>
          <cell r="BX68">
            <v>0</v>
          </cell>
          <cell r="BY68">
            <v>0</v>
          </cell>
          <cell r="BZ68">
            <v>0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150.5736</v>
          </cell>
          <cell r="CK68">
            <v>11071225.087199999</v>
          </cell>
          <cell r="CL68" t="str">
            <v/>
          </cell>
          <cell r="CM68">
            <v>11071225</v>
          </cell>
          <cell r="CN68">
            <v>0</v>
          </cell>
          <cell r="CO68">
            <v>11071225</v>
          </cell>
          <cell r="CP68">
            <v>2767806.25</v>
          </cell>
        </row>
        <row r="69">
          <cell r="D69" t="str">
            <v>10-15</v>
          </cell>
          <cell r="E69" t="str">
            <v>PISOS EN MATERIALES CERAMICOS</v>
          </cell>
          <cell r="F69">
            <v>0</v>
          </cell>
          <cell r="G69">
            <v>0</v>
          </cell>
          <cell r="H69" t="str">
            <v/>
          </cell>
          <cell r="I69">
            <v>0</v>
          </cell>
          <cell r="J69" t="str">
            <v/>
          </cell>
          <cell r="K69">
            <v>126609.60000000001</v>
          </cell>
          <cell r="L69" t="str">
            <v/>
          </cell>
          <cell r="M69">
            <v>122713.92</v>
          </cell>
          <cell r="N69" t="str">
            <v/>
          </cell>
          <cell r="O69">
            <v>128557.44</v>
          </cell>
          <cell r="P69" t="str">
            <v/>
          </cell>
          <cell r="Q69">
            <v>2265421.6900000004</v>
          </cell>
          <cell r="R69" t="str">
            <v/>
          </cell>
          <cell r="S69">
            <v>112974.72000000002</v>
          </cell>
          <cell r="T69" t="str">
            <v/>
          </cell>
          <cell r="U69">
            <v>112974.72000000002</v>
          </cell>
          <cell r="V69" t="str">
            <v/>
          </cell>
          <cell r="W69">
            <v>129044.4</v>
          </cell>
          <cell r="X69" t="str">
            <v/>
          </cell>
          <cell r="Y69">
            <v>102261.6</v>
          </cell>
          <cell r="Z69" t="str">
            <v/>
          </cell>
          <cell r="AA69">
            <v>130505.28000000003</v>
          </cell>
          <cell r="AB69" t="str">
            <v/>
          </cell>
          <cell r="AC69">
            <v>154853.28</v>
          </cell>
          <cell r="AD69" t="str">
            <v/>
          </cell>
          <cell r="AE69">
            <v>144042.76800000001</v>
          </cell>
          <cell r="AF69" t="str">
            <v/>
          </cell>
          <cell r="AG69">
            <v>135189.8352</v>
          </cell>
          <cell r="AH69" t="str">
            <v/>
          </cell>
          <cell r="AI69">
            <v>152613.26400000002</v>
          </cell>
          <cell r="AJ69" t="str">
            <v/>
          </cell>
          <cell r="AK69">
            <v>169053.03359999997</v>
          </cell>
          <cell r="AL69" t="str">
            <v/>
          </cell>
          <cell r="AM69">
            <v>111026.88000000002</v>
          </cell>
          <cell r="AN69" t="str">
            <v/>
          </cell>
          <cell r="AO69">
            <v>100313.76000000001</v>
          </cell>
          <cell r="AP69" t="str">
            <v/>
          </cell>
          <cell r="AQ69">
            <v>157775.04000000001</v>
          </cell>
          <cell r="AR69" t="str">
            <v/>
          </cell>
          <cell r="AS69">
            <v>194784</v>
          </cell>
          <cell r="AT69" t="str">
            <v/>
          </cell>
          <cell r="AU69">
            <v>181149.12</v>
          </cell>
          <cell r="AV69" t="str">
            <v/>
          </cell>
          <cell r="AW69">
            <v>113968.11840000001</v>
          </cell>
          <cell r="AX69" t="str">
            <v/>
          </cell>
          <cell r="AY69">
            <v>124661.76000000001</v>
          </cell>
          <cell r="AZ69" t="str">
            <v/>
          </cell>
          <cell r="BA69">
            <v>133621.82399999999</v>
          </cell>
          <cell r="BB69" t="str">
            <v/>
          </cell>
          <cell r="BC69">
            <v>179318.15039999998</v>
          </cell>
          <cell r="BD69" t="str">
            <v/>
          </cell>
          <cell r="BE69">
            <v>697424.11200000008</v>
          </cell>
          <cell r="BF69" t="str">
            <v/>
          </cell>
          <cell r="BG69">
            <v>143945.37600000002</v>
          </cell>
          <cell r="BH69" t="str">
            <v/>
          </cell>
          <cell r="BI69">
            <v>6163560.4800000004</v>
          </cell>
          <cell r="BJ69" t="str">
            <v/>
          </cell>
          <cell r="BK69">
            <v>170606.43600000002</v>
          </cell>
          <cell r="BL69" t="str">
            <v/>
          </cell>
          <cell r="BM69">
            <v>97314.086399999986</v>
          </cell>
          <cell r="BN69" t="str">
            <v/>
          </cell>
          <cell r="BO69">
            <v>1755628.5650000004</v>
          </cell>
          <cell r="BP69" t="str">
            <v/>
          </cell>
          <cell r="BQ69">
            <v>121545.216</v>
          </cell>
          <cell r="BR69" t="str">
            <v/>
          </cell>
          <cell r="BS69">
            <v>192938.4216</v>
          </cell>
          <cell r="BT69" t="str">
            <v/>
          </cell>
          <cell r="BU69">
            <v>128187.35040000002</v>
          </cell>
          <cell r="BV69" t="str">
            <v/>
          </cell>
          <cell r="BW69">
            <v>168682.94400000002</v>
          </cell>
          <cell r="BX69" t="str">
            <v/>
          </cell>
          <cell r="BY69">
            <v>133280.95200000002</v>
          </cell>
          <cell r="BZ69" t="str">
            <v/>
          </cell>
          <cell r="CA69">
            <v>120376.512</v>
          </cell>
          <cell r="CB69" t="str">
            <v/>
          </cell>
          <cell r="CC69">
            <v>3774987.1910000001</v>
          </cell>
          <cell r="CD69" t="str">
            <v/>
          </cell>
          <cell r="CE69">
            <v>133037.47199999998</v>
          </cell>
          <cell r="CF69" t="str">
            <v/>
          </cell>
          <cell r="CG69">
            <v>2895476.34</v>
          </cell>
          <cell r="CH69" t="str">
            <v/>
          </cell>
          <cell r="CI69">
            <v>218036.33999999997</v>
          </cell>
          <cell r="CJ69">
            <v>0</v>
          </cell>
          <cell r="CK69">
            <v>22198461.998000003</v>
          </cell>
          <cell r="CL69" t="str">
            <v/>
          </cell>
          <cell r="CM69">
            <v>22198462</v>
          </cell>
          <cell r="CN69">
            <v>0</v>
          </cell>
          <cell r="CO69">
            <v>22198462</v>
          </cell>
          <cell r="CP69">
            <v>5549615.5</v>
          </cell>
        </row>
        <row r="70">
          <cell r="D70" t="str">
            <v>10-15-010</v>
          </cell>
          <cell r="E70" t="str">
            <v>GUARDAESCOBA EN MATERIAL CERAMICO</v>
          </cell>
          <cell r="F70" t="str">
            <v>M2</v>
          </cell>
          <cell r="G70">
            <v>13759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W70">
            <v>0</v>
          </cell>
          <cell r="BX70">
            <v>0</v>
          </cell>
          <cell r="BY70">
            <v>0</v>
          </cell>
          <cell r="BZ70">
            <v>0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>
            <v>0</v>
          </cell>
          <cell r="CF70">
            <v>0</v>
          </cell>
          <cell r="CG70">
            <v>0</v>
          </cell>
          <cell r="CH70">
            <v>0</v>
          </cell>
          <cell r="CI70">
            <v>0</v>
          </cell>
          <cell r="CJ70">
            <v>0</v>
          </cell>
          <cell r="CK70">
            <v>0</v>
          </cell>
          <cell r="CL70" t="str">
            <v/>
          </cell>
          <cell r="CM70">
            <v>0</v>
          </cell>
          <cell r="CN70">
            <v>0</v>
          </cell>
          <cell r="CO70">
            <v>0</v>
          </cell>
          <cell r="CP70">
            <v>0</v>
          </cell>
        </row>
        <row r="71">
          <cell r="D71" t="str">
            <v>10-15-020</v>
          </cell>
          <cell r="E71" t="str">
            <v>ENCHAPE CERAMICO PARA PISO</v>
          </cell>
          <cell r="F71" t="str">
            <v>M2</v>
          </cell>
          <cell r="G71">
            <v>60205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18.730000000000004</v>
          </cell>
          <cell r="Q71">
            <v>1127639.6500000001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81.12</v>
          </cell>
          <cell r="BI71">
            <v>4883829.6000000006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17.825000000000003</v>
          </cell>
          <cell r="BO71">
            <v>1073154.1250000002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  <cell r="BV71">
            <v>0</v>
          </cell>
          <cell r="BW71">
            <v>0</v>
          </cell>
          <cell r="BX71">
            <v>0</v>
          </cell>
          <cell r="BY71">
            <v>0</v>
          </cell>
          <cell r="BZ71">
            <v>0</v>
          </cell>
          <cell r="CA71">
            <v>0</v>
          </cell>
          <cell r="CB71">
            <v>52.594999999999999</v>
          </cell>
          <cell r="CC71">
            <v>3166481.9750000001</v>
          </cell>
          <cell r="CD71">
            <v>0</v>
          </cell>
          <cell r="CE71">
            <v>0</v>
          </cell>
          <cell r="CF71">
            <v>33.299999999999997</v>
          </cell>
          <cell r="CG71">
            <v>2004826.4999999998</v>
          </cell>
          <cell r="CH71">
            <v>0</v>
          </cell>
          <cell r="CI71">
            <v>0</v>
          </cell>
          <cell r="CJ71">
            <v>203.57</v>
          </cell>
          <cell r="CK71">
            <v>12255931.85</v>
          </cell>
          <cell r="CL71" t="str">
            <v/>
          </cell>
          <cell r="CM71">
            <v>12255932</v>
          </cell>
          <cell r="CN71">
            <v>0</v>
          </cell>
          <cell r="CO71">
            <v>12255932</v>
          </cell>
          <cell r="CP71">
            <v>3063983</v>
          </cell>
        </row>
        <row r="72">
          <cell r="D72" t="str">
            <v>10-15-030</v>
          </cell>
          <cell r="E72" t="str">
            <v>PISOS EN MATERIAL CERAMICO PARA BAÑOS, ANTIDESLIZANTE; INCLUYE TODOS LOS MATERIALES NECESARIOS PARA SU CORRECTA EJECUCION.</v>
          </cell>
          <cell r="F72" t="str">
            <v>M2</v>
          </cell>
          <cell r="G72">
            <v>48696</v>
          </cell>
          <cell r="H72">
            <v>0</v>
          </cell>
          <cell r="I72">
            <v>0</v>
          </cell>
          <cell r="J72">
            <v>2.6</v>
          </cell>
          <cell r="K72">
            <v>126609.60000000001</v>
          </cell>
          <cell r="L72">
            <v>2.52</v>
          </cell>
          <cell r="M72">
            <v>122713.92</v>
          </cell>
          <cell r="N72">
            <v>2.64</v>
          </cell>
          <cell r="O72">
            <v>128557.44</v>
          </cell>
          <cell r="P72">
            <v>23.364999999999998</v>
          </cell>
          <cell r="Q72">
            <v>1137782.04</v>
          </cell>
          <cell r="R72">
            <v>2.3200000000000003</v>
          </cell>
          <cell r="S72">
            <v>112974.72000000002</v>
          </cell>
          <cell r="T72">
            <v>2.3200000000000003</v>
          </cell>
          <cell r="U72">
            <v>112974.72000000002</v>
          </cell>
          <cell r="V72">
            <v>2.65</v>
          </cell>
          <cell r="W72">
            <v>129044.4</v>
          </cell>
          <cell r="X72">
            <v>2.1</v>
          </cell>
          <cell r="Y72">
            <v>102261.6</v>
          </cell>
          <cell r="Z72">
            <v>2.6800000000000006</v>
          </cell>
          <cell r="AA72">
            <v>130505.28000000003</v>
          </cell>
          <cell r="AB72">
            <v>3.18</v>
          </cell>
          <cell r="AC72">
            <v>154853.28</v>
          </cell>
          <cell r="AD72">
            <v>2.9580000000000002</v>
          </cell>
          <cell r="AE72">
            <v>144042.76800000001</v>
          </cell>
          <cell r="AF72">
            <v>2.7761999999999998</v>
          </cell>
          <cell r="AG72">
            <v>135189.8352</v>
          </cell>
          <cell r="AH72">
            <v>3.1340000000000008</v>
          </cell>
          <cell r="AI72">
            <v>152613.26400000002</v>
          </cell>
          <cell r="AJ72">
            <v>3.4715999999999996</v>
          </cell>
          <cell r="AK72">
            <v>169053.03359999997</v>
          </cell>
          <cell r="AL72">
            <v>2.2800000000000002</v>
          </cell>
          <cell r="AM72">
            <v>111026.88000000002</v>
          </cell>
          <cell r="AN72">
            <v>2.06</v>
          </cell>
          <cell r="AO72">
            <v>100313.76000000001</v>
          </cell>
          <cell r="AP72">
            <v>3.24</v>
          </cell>
          <cell r="AQ72">
            <v>157775.04000000001</v>
          </cell>
          <cell r="AR72">
            <v>4</v>
          </cell>
          <cell r="AS72">
            <v>194784</v>
          </cell>
          <cell r="AT72">
            <v>3.72</v>
          </cell>
          <cell r="AU72">
            <v>181149.12</v>
          </cell>
          <cell r="AV72">
            <v>2.3404000000000003</v>
          </cell>
          <cell r="AW72">
            <v>113968.11840000001</v>
          </cell>
          <cell r="AX72">
            <v>2.56</v>
          </cell>
          <cell r="AY72">
            <v>124661.76000000001</v>
          </cell>
          <cell r="AZ72">
            <v>2.7439999999999998</v>
          </cell>
          <cell r="BA72">
            <v>133621.82399999999</v>
          </cell>
          <cell r="BB72">
            <v>3.6823999999999999</v>
          </cell>
          <cell r="BC72">
            <v>179318.15039999998</v>
          </cell>
          <cell r="BD72">
            <v>14.322000000000001</v>
          </cell>
          <cell r="BE72">
            <v>697424.11200000008</v>
          </cell>
          <cell r="BF72">
            <v>2.9560000000000004</v>
          </cell>
          <cell r="BG72">
            <v>143945.37600000002</v>
          </cell>
          <cell r="BH72">
            <v>26.28</v>
          </cell>
          <cell r="BI72">
            <v>1279730.8800000001</v>
          </cell>
          <cell r="BJ72">
            <v>3.5035000000000003</v>
          </cell>
          <cell r="BK72">
            <v>170606.43600000002</v>
          </cell>
          <cell r="BL72">
            <v>1.9983999999999997</v>
          </cell>
          <cell r="BM72">
            <v>97314.086399999986</v>
          </cell>
          <cell r="BN72">
            <v>14.015000000000001</v>
          </cell>
          <cell r="BO72">
            <v>682474.44000000006</v>
          </cell>
          <cell r="BP72">
            <v>2.496</v>
          </cell>
          <cell r="BQ72">
            <v>121545.216</v>
          </cell>
          <cell r="BR72">
            <v>3.9621</v>
          </cell>
          <cell r="BS72">
            <v>192938.4216</v>
          </cell>
          <cell r="BT72">
            <v>2.6324000000000005</v>
          </cell>
          <cell r="BU72">
            <v>128187.35040000002</v>
          </cell>
          <cell r="BV72">
            <v>3.4640000000000004</v>
          </cell>
          <cell r="BW72">
            <v>168682.94400000002</v>
          </cell>
          <cell r="BX72">
            <v>2.7370000000000001</v>
          </cell>
          <cell r="BY72">
            <v>133280.95200000002</v>
          </cell>
          <cell r="BZ72">
            <v>2.472</v>
          </cell>
          <cell r="CA72">
            <v>120376.512</v>
          </cell>
          <cell r="CB72">
            <v>12.495999999999999</v>
          </cell>
          <cell r="CC72">
            <v>608505.2159999999</v>
          </cell>
          <cell r="CD72">
            <v>2.7319999999999998</v>
          </cell>
          <cell r="CE72">
            <v>133037.47199999998</v>
          </cell>
          <cell r="CF72">
            <v>18.29</v>
          </cell>
          <cell r="CG72">
            <v>890649.84</v>
          </cell>
          <cell r="CH72">
            <v>4.4774999999999991</v>
          </cell>
          <cell r="CI72">
            <v>218036.33999999997</v>
          </cell>
          <cell r="CJ72">
            <v>204.17550000000003</v>
          </cell>
          <cell r="CK72">
            <v>9942530.1480000019</v>
          </cell>
          <cell r="CL72" t="str">
            <v/>
          </cell>
          <cell r="CM72">
            <v>9942530</v>
          </cell>
          <cell r="CN72">
            <v>0</v>
          </cell>
          <cell r="CO72">
            <v>9942530</v>
          </cell>
          <cell r="CP72">
            <v>2485632.5</v>
          </cell>
        </row>
        <row r="73">
          <cell r="D73" t="str">
            <v>10-90</v>
          </cell>
          <cell r="E73" t="str">
            <v>ACCESORIOS PARA PISOS</v>
          </cell>
          <cell r="F73">
            <v>0</v>
          </cell>
          <cell r="G73">
            <v>0</v>
          </cell>
          <cell r="H73" t="str">
            <v/>
          </cell>
          <cell r="I73">
            <v>259303.96800000002</v>
          </cell>
          <cell r="J73" t="str">
            <v/>
          </cell>
          <cell r="K73">
            <v>27977.08</v>
          </cell>
          <cell r="L73" t="str">
            <v/>
          </cell>
          <cell r="M73">
            <v>27513.4</v>
          </cell>
          <cell r="N73" t="str">
            <v/>
          </cell>
          <cell r="O73">
            <v>27513.4</v>
          </cell>
          <cell r="P73" t="str">
            <v/>
          </cell>
          <cell r="Q73">
            <v>434441.18000000005</v>
          </cell>
          <cell r="R73" t="str">
            <v/>
          </cell>
          <cell r="S73">
            <v>26354.2</v>
          </cell>
          <cell r="T73" t="str">
            <v/>
          </cell>
          <cell r="U73">
            <v>26354.2</v>
          </cell>
          <cell r="V73" t="str">
            <v/>
          </cell>
          <cell r="W73">
            <v>26354.2</v>
          </cell>
          <cell r="X73" t="str">
            <v/>
          </cell>
          <cell r="Y73">
            <v>26354.2</v>
          </cell>
          <cell r="Z73" t="str">
            <v/>
          </cell>
          <cell r="AA73">
            <v>32150.2</v>
          </cell>
          <cell r="AB73" t="str">
            <v/>
          </cell>
          <cell r="AC73">
            <v>33309.399999999994</v>
          </cell>
          <cell r="AD73" t="str">
            <v/>
          </cell>
          <cell r="AE73">
            <v>40597.440000000002</v>
          </cell>
          <cell r="AF73" t="str">
            <v/>
          </cell>
          <cell r="AG73">
            <v>38510.879999999997</v>
          </cell>
          <cell r="AH73" t="str">
            <v/>
          </cell>
          <cell r="AI73">
            <v>26354.2</v>
          </cell>
          <cell r="AJ73" t="str">
            <v/>
          </cell>
          <cell r="AK73">
            <v>26817.879999999997</v>
          </cell>
          <cell r="AL73" t="str">
            <v/>
          </cell>
          <cell r="AM73">
            <v>27513.4</v>
          </cell>
          <cell r="AN73" t="str">
            <v/>
          </cell>
          <cell r="AO73">
            <v>25195</v>
          </cell>
          <cell r="AP73" t="str">
            <v/>
          </cell>
          <cell r="AQ73">
            <v>28672.6</v>
          </cell>
          <cell r="AR73" t="str">
            <v/>
          </cell>
          <cell r="AS73">
            <v>73574</v>
          </cell>
          <cell r="AT73" t="str">
            <v/>
          </cell>
          <cell r="AU73">
            <v>34468.600000000006</v>
          </cell>
          <cell r="AV73" t="str">
            <v/>
          </cell>
          <cell r="AW73">
            <v>27745.239999999998</v>
          </cell>
          <cell r="AX73" t="str">
            <v/>
          </cell>
          <cell r="AY73">
            <v>27745.239999999998</v>
          </cell>
          <cell r="AZ73" t="str">
            <v/>
          </cell>
          <cell r="BA73">
            <v>28440.760000000002</v>
          </cell>
          <cell r="BB73" t="str">
            <v/>
          </cell>
          <cell r="BC73">
            <v>27745.239999999998</v>
          </cell>
          <cell r="BD73" t="str">
            <v/>
          </cell>
          <cell r="BE73">
            <v>0</v>
          </cell>
          <cell r="BF73" t="str">
            <v/>
          </cell>
          <cell r="BG73">
            <v>28208.92</v>
          </cell>
          <cell r="BH73" t="str">
            <v/>
          </cell>
          <cell r="BI73">
            <v>0</v>
          </cell>
          <cell r="BJ73" t="str">
            <v/>
          </cell>
          <cell r="BK73">
            <v>29947.72</v>
          </cell>
          <cell r="BL73" t="str">
            <v/>
          </cell>
          <cell r="BM73">
            <v>26586.04</v>
          </cell>
          <cell r="BN73" t="str">
            <v/>
          </cell>
          <cell r="BO73">
            <v>408670.35000000003</v>
          </cell>
          <cell r="BP73" t="str">
            <v/>
          </cell>
          <cell r="BQ73">
            <v>27049.72</v>
          </cell>
          <cell r="BR73" t="str">
            <v/>
          </cell>
          <cell r="BS73">
            <v>27397.48</v>
          </cell>
          <cell r="BT73" t="str">
            <v/>
          </cell>
          <cell r="BU73">
            <v>13603</v>
          </cell>
          <cell r="BV73" t="str">
            <v/>
          </cell>
          <cell r="BW73">
            <v>28208.92</v>
          </cell>
          <cell r="BX73" t="str">
            <v/>
          </cell>
          <cell r="BY73">
            <v>28208.92</v>
          </cell>
          <cell r="BZ73" t="str">
            <v/>
          </cell>
          <cell r="CA73">
            <v>27049.72</v>
          </cell>
          <cell r="CB73" t="str">
            <v/>
          </cell>
          <cell r="CC73">
            <v>48686.400000000001</v>
          </cell>
          <cell r="CD73" t="str">
            <v/>
          </cell>
          <cell r="CE73">
            <v>29368.120000000003</v>
          </cell>
          <cell r="CF73" t="str">
            <v/>
          </cell>
          <cell r="CG73">
            <v>8114.4</v>
          </cell>
          <cell r="CH73" t="str">
            <v/>
          </cell>
          <cell r="CI73">
            <v>31802.440000000002</v>
          </cell>
          <cell r="CJ73">
            <v>0</v>
          </cell>
          <cell r="CK73">
            <v>2143908.0580000002</v>
          </cell>
          <cell r="CL73" t="str">
            <v/>
          </cell>
          <cell r="CM73">
            <v>2143908</v>
          </cell>
          <cell r="CN73">
            <v>0</v>
          </cell>
          <cell r="CO73">
            <v>2143908</v>
          </cell>
          <cell r="CP73">
            <v>535977</v>
          </cell>
        </row>
        <row r="74">
          <cell r="D74" t="str">
            <v>10-90-010</v>
          </cell>
          <cell r="E74" t="str">
            <v>PIRLAN DE ALUMINIO.</v>
          </cell>
          <cell r="F74" t="str">
            <v>M</v>
          </cell>
          <cell r="G74">
            <v>11592</v>
          </cell>
          <cell r="H74">
            <v>0</v>
          </cell>
          <cell r="I74">
            <v>0</v>
          </cell>
          <cell r="J74">
            <v>1.24</v>
          </cell>
          <cell r="K74">
            <v>14374.08</v>
          </cell>
          <cell r="L74">
            <v>1.2</v>
          </cell>
          <cell r="M74">
            <v>13910.4</v>
          </cell>
          <cell r="N74">
            <v>1.2</v>
          </cell>
          <cell r="O74">
            <v>13910.4</v>
          </cell>
          <cell r="P74">
            <v>0.7</v>
          </cell>
          <cell r="Q74">
            <v>8114.4</v>
          </cell>
          <cell r="R74">
            <v>1.1000000000000001</v>
          </cell>
          <cell r="S74">
            <v>12751.2</v>
          </cell>
          <cell r="T74">
            <v>1.1000000000000001</v>
          </cell>
          <cell r="U74">
            <v>12751.2</v>
          </cell>
          <cell r="V74">
            <v>1.1000000000000001</v>
          </cell>
          <cell r="W74">
            <v>12751.2</v>
          </cell>
          <cell r="X74">
            <v>1.1000000000000001</v>
          </cell>
          <cell r="Y74">
            <v>12751.2</v>
          </cell>
          <cell r="Z74">
            <v>1.6</v>
          </cell>
          <cell r="AA74">
            <v>18547.2</v>
          </cell>
          <cell r="AB74">
            <v>1.7</v>
          </cell>
          <cell r="AC74">
            <v>19706.399999999998</v>
          </cell>
          <cell r="AD74">
            <v>1.32</v>
          </cell>
          <cell r="AE74">
            <v>15301.44</v>
          </cell>
          <cell r="AF74">
            <v>1.1399999999999999</v>
          </cell>
          <cell r="AG74">
            <v>13214.88</v>
          </cell>
          <cell r="AH74">
            <v>1.1000000000000001</v>
          </cell>
          <cell r="AI74">
            <v>12751.2</v>
          </cell>
          <cell r="AJ74">
            <v>1.1399999999999999</v>
          </cell>
          <cell r="AK74">
            <v>13214.88</v>
          </cell>
          <cell r="AL74">
            <v>1.2</v>
          </cell>
          <cell r="AM74">
            <v>13910.4</v>
          </cell>
          <cell r="AN74">
            <v>1</v>
          </cell>
          <cell r="AO74">
            <v>11592</v>
          </cell>
          <cell r="AP74">
            <v>1.3</v>
          </cell>
          <cell r="AQ74">
            <v>15069.6</v>
          </cell>
          <cell r="AR74">
            <v>4</v>
          </cell>
          <cell r="AS74">
            <v>46368</v>
          </cell>
          <cell r="AT74">
            <v>1.8</v>
          </cell>
          <cell r="AU74">
            <v>20865.600000000002</v>
          </cell>
          <cell r="AV74">
            <v>1.22</v>
          </cell>
          <cell r="AW74">
            <v>14142.24</v>
          </cell>
          <cell r="AX74">
            <v>1.22</v>
          </cell>
          <cell r="AY74">
            <v>14142.24</v>
          </cell>
          <cell r="AZ74">
            <v>1.28</v>
          </cell>
          <cell r="BA74">
            <v>14837.76</v>
          </cell>
          <cell r="BB74">
            <v>1.22</v>
          </cell>
          <cell r="BC74">
            <v>14142.24</v>
          </cell>
          <cell r="BD74">
            <v>0</v>
          </cell>
          <cell r="BE74">
            <v>0</v>
          </cell>
          <cell r="BF74">
            <v>1.26</v>
          </cell>
          <cell r="BG74">
            <v>14605.92</v>
          </cell>
          <cell r="BH74">
            <v>0</v>
          </cell>
          <cell r="BI74">
            <v>0</v>
          </cell>
          <cell r="BJ74">
            <v>1.41</v>
          </cell>
          <cell r="BK74">
            <v>16344.72</v>
          </cell>
          <cell r="BL74">
            <v>1.1200000000000001</v>
          </cell>
          <cell r="BM74">
            <v>12983.04</v>
          </cell>
          <cell r="BN74">
            <v>0</v>
          </cell>
          <cell r="BO74">
            <v>0</v>
          </cell>
          <cell r="BP74">
            <v>1.1599999999999999</v>
          </cell>
          <cell r="BQ74">
            <v>13446.72</v>
          </cell>
          <cell r="BR74">
            <v>1.19</v>
          </cell>
          <cell r="BS74">
            <v>13794.48</v>
          </cell>
          <cell r="BT74">
            <v>0</v>
          </cell>
          <cell r="BU74">
            <v>0</v>
          </cell>
          <cell r="BV74">
            <v>1.26</v>
          </cell>
          <cell r="BW74">
            <v>14605.92</v>
          </cell>
          <cell r="BX74">
            <v>1.26</v>
          </cell>
          <cell r="BY74">
            <v>14605.92</v>
          </cell>
          <cell r="BZ74">
            <v>1.1599999999999999</v>
          </cell>
          <cell r="CA74">
            <v>13446.72</v>
          </cell>
          <cell r="CB74">
            <v>4.2</v>
          </cell>
          <cell r="CC74">
            <v>48686.400000000001</v>
          </cell>
          <cell r="CD74">
            <v>1.36</v>
          </cell>
          <cell r="CE74">
            <v>15765.12</v>
          </cell>
          <cell r="CF74">
            <v>0.7</v>
          </cell>
          <cell r="CG74">
            <v>8114.4</v>
          </cell>
          <cell r="CH74">
            <v>1.57</v>
          </cell>
          <cell r="CI74">
            <v>18199.440000000002</v>
          </cell>
          <cell r="CJ74">
            <v>48.629999999999981</v>
          </cell>
          <cell r="CK74">
            <v>563718.95999999973</v>
          </cell>
          <cell r="CL74" t="str">
            <v/>
          </cell>
          <cell r="CM74">
            <v>563719</v>
          </cell>
          <cell r="CN74">
            <v>0</v>
          </cell>
          <cell r="CO74">
            <v>563719</v>
          </cell>
          <cell r="CP74">
            <v>140929.75</v>
          </cell>
        </row>
        <row r="75">
          <cell r="D75" t="str">
            <v>10-90-020</v>
          </cell>
          <cell r="E75" t="str">
            <v>REJILLA DE PISO PARA DUCHA; INCLUYE MATERIAL DE PEGA Y TODO LO NECESARIO PARA SU CORRECTA INSTALACION.</v>
          </cell>
          <cell r="F75" t="str">
            <v>U</v>
          </cell>
          <cell r="G75">
            <v>13603</v>
          </cell>
          <cell r="H75">
            <v>0</v>
          </cell>
          <cell r="I75">
            <v>0</v>
          </cell>
          <cell r="J75">
            <v>1</v>
          </cell>
          <cell r="K75">
            <v>13603</v>
          </cell>
          <cell r="L75">
            <v>1</v>
          </cell>
          <cell r="M75">
            <v>13603</v>
          </cell>
          <cell r="N75">
            <v>1</v>
          </cell>
          <cell r="O75">
            <v>13603</v>
          </cell>
          <cell r="P75">
            <v>0</v>
          </cell>
          <cell r="Q75">
            <v>0</v>
          </cell>
          <cell r="R75">
            <v>1</v>
          </cell>
          <cell r="S75">
            <v>13603</v>
          </cell>
          <cell r="T75">
            <v>1</v>
          </cell>
          <cell r="U75">
            <v>13603</v>
          </cell>
          <cell r="V75">
            <v>1</v>
          </cell>
          <cell r="W75">
            <v>13603</v>
          </cell>
          <cell r="X75">
            <v>1</v>
          </cell>
          <cell r="Y75">
            <v>13603</v>
          </cell>
          <cell r="Z75">
            <v>1</v>
          </cell>
          <cell r="AA75">
            <v>13603</v>
          </cell>
          <cell r="AB75">
            <v>1</v>
          </cell>
          <cell r="AC75">
            <v>13603</v>
          </cell>
          <cell r="AD75">
            <v>1</v>
          </cell>
          <cell r="AE75">
            <v>13603</v>
          </cell>
          <cell r="AF75">
            <v>1</v>
          </cell>
          <cell r="AG75">
            <v>13603</v>
          </cell>
          <cell r="AH75">
            <v>1</v>
          </cell>
          <cell r="AI75">
            <v>13603</v>
          </cell>
          <cell r="AJ75">
            <v>1</v>
          </cell>
          <cell r="AK75">
            <v>13603</v>
          </cell>
          <cell r="AL75">
            <v>1</v>
          </cell>
          <cell r="AM75">
            <v>13603</v>
          </cell>
          <cell r="AN75">
            <v>1</v>
          </cell>
          <cell r="AO75">
            <v>13603</v>
          </cell>
          <cell r="AP75">
            <v>1</v>
          </cell>
          <cell r="AQ75">
            <v>13603</v>
          </cell>
          <cell r="AR75">
            <v>2</v>
          </cell>
          <cell r="AS75">
            <v>27206</v>
          </cell>
          <cell r="AT75">
            <v>1</v>
          </cell>
          <cell r="AU75">
            <v>13603</v>
          </cell>
          <cell r="AV75">
            <v>1</v>
          </cell>
          <cell r="AW75">
            <v>13603</v>
          </cell>
          <cell r="AX75">
            <v>1</v>
          </cell>
          <cell r="AY75">
            <v>13603</v>
          </cell>
          <cell r="AZ75">
            <v>1</v>
          </cell>
          <cell r="BA75">
            <v>13603</v>
          </cell>
          <cell r="BB75">
            <v>1</v>
          </cell>
          <cell r="BC75">
            <v>13603</v>
          </cell>
          <cell r="BD75">
            <v>0</v>
          </cell>
          <cell r="BE75">
            <v>0</v>
          </cell>
          <cell r="BF75">
            <v>1</v>
          </cell>
          <cell r="BG75">
            <v>13603</v>
          </cell>
          <cell r="BH75">
            <v>0</v>
          </cell>
          <cell r="BI75">
            <v>0</v>
          </cell>
          <cell r="BJ75">
            <v>1</v>
          </cell>
          <cell r="BK75">
            <v>13603</v>
          </cell>
          <cell r="BL75">
            <v>1</v>
          </cell>
          <cell r="BM75">
            <v>13603</v>
          </cell>
          <cell r="BN75">
            <v>0</v>
          </cell>
          <cell r="BO75">
            <v>0</v>
          </cell>
          <cell r="BP75">
            <v>1</v>
          </cell>
          <cell r="BQ75">
            <v>13603</v>
          </cell>
          <cell r="BR75">
            <v>1</v>
          </cell>
          <cell r="BS75">
            <v>13603</v>
          </cell>
          <cell r="BT75">
            <v>1</v>
          </cell>
          <cell r="BU75">
            <v>13603</v>
          </cell>
          <cell r="BV75">
            <v>1</v>
          </cell>
          <cell r="BW75">
            <v>13603</v>
          </cell>
          <cell r="BX75">
            <v>1</v>
          </cell>
          <cell r="BY75">
            <v>13603</v>
          </cell>
          <cell r="BZ75">
            <v>1</v>
          </cell>
          <cell r="CA75">
            <v>13603</v>
          </cell>
          <cell r="CB75">
            <v>0</v>
          </cell>
          <cell r="CC75">
            <v>0</v>
          </cell>
          <cell r="CD75">
            <v>1</v>
          </cell>
          <cell r="CE75">
            <v>13603</v>
          </cell>
          <cell r="CF75">
            <v>0</v>
          </cell>
          <cell r="CG75">
            <v>0</v>
          </cell>
          <cell r="CH75">
            <v>1</v>
          </cell>
          <cell r="CI75">
            <v>13603</v>
          </cell>
          <cell r="CJ75">
            <v>34</v>
          </cell>
          <cell r="CK75">
            <v>462502</v>
          </cell>
          <cell r="CL75" t="str">
            <v/>
          </cell>
          <cell r="CM75">
            <v>462502</v>
          </cell>
          <cell r="CN75">
            <v>0</v>
          </cell>
          <cell r="CO75">
            <v>462502</v>
          </cell>
          <cell r="CP75">
            <v>115625.5</v>
          </cell>
        </row>
        <row r="76">
          <cell r="D76" t="str">
            <v>10-90-030</v>
          </cell>
          <cell r="E76" t="str">
            <v>JUNTA DE DILATACION EN SIKAFLEX</v>
          </cell>
          <cell r="F76" t="str">
            <v>M</v>
          </cell>
          <cell r="G76">
            <v>11693</v>
          </cell>
          <cell r="H76">
            <v>22.176000000000002</v>
          </cell>
          <cell r="I76">
            <v>259303.96800000002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36.46</v>
          </cell>
          <cell r="Q76">
            <v>426326.78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1</v>
          </cell>
          <cell r="AE76">
            <v>11693</v>
          </cell>
          <cell r="AF76">
            <v>1</v>
          </cell>
          <cell r="AG76">
            <v>11693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  <cell r="BK76">
            <v>0</v>
          </cell>
          <cell r="BL76">
            <v>0</v>
          </cell>
          <cell r="BM76">
            <v>0</v>
          </cell>
          <cell r="BN76">
            <v>34.950000000000003</v>
          </cell>
          <cell r="BO76">
            <v>408670.35000000003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  <cell r="BU76">
            <v>0</v>
          </cell>
          <cell r="BV76">
            <v>0</v>
          </cell>
          <cell r="BW76">
            <v>0</v>
          </cell>
          <cell r="BX76">
            <v>0</v>
          </cell>
          <cell r="BY76">
            <v>0</v>
          </cell>
          <cell r="BZ76">
            <v>0</v>
          </cell>
          <cell r="CA76">
            <v>0</v>
          </cell>
          <cell r="CB76">
            <v>0</v>
          </cell>
          <cell r="CC76">
            <v>0</v>
          </cell>
          <cell r="CD76">
            <v>0</v>
          </cell>
          <cell r="CE76">
            <v>0</v>
          </cell>
          <cell r="CF76">
            <v>0</v>
          </cell>
          <cell r="CG76">
            <v>0</v>
          </cell>
          <cell r="CH76">
            <v>0</v>
          </cell>
          <cell r="CI76">
            <v>0</v>
          </cell>
          <cell r="CJ76">
            <v>95.586000000000013</v>
          </cell>
          <cell r="CK76">
            <v>1117687.0980000002</v>
          </cell>
          <cell r="CL76" t="str">
            <v/>
          </cell>
          <cell r="CM76">
            <v>1117687</v>
          </cell>
          <cell r="CN76">
            <v>0</v>
          </cell>
          <cell r="CO76">
            <v>1117687</v>
          </cell>
          <cell r="CP76">
            <v>279421.75</v>
          </cell>
        </row>
        <row r="77">
          <cell r="D77" t="str">
            <v>11</v>
          </cell>
          <cell r="E77" t="str">
            <v>CARPINTERIA METALICA Y VIDRIOS</v>
          </cell>
          <cell r="F77">
            <v>0</v>
          </cell>
          <cell r="G77">
            <v>0</v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 t="str">
            <v/>
          </cell>
          <cell r="AE77" t="str">
            <v/>
          </cell>
          <cell r="AF77" t="str">
            <v/>
          </cell>
          <cell r="AG77" t="str">
            <v/>
          </cell>
          <cell r="AH77" t="str">
            <v/>
          </cell>
          <cell r="AI77" t="str">
            <v/>
          </cell>
          <cell r="AJ77" t="str">
            <v/>
          </cell>
          <cell r="AK77" t="str">
            <v/>
          </cell>
          <cell r="AL77" t="str">
            <v/>
          </cell>
          <cell r="AM77" t="str">
            <v/>
          </cell>
          <cell r="AN77" t="str">
            <v/>
          </cell>
          <cell r="AO77" t="str">
            <v/>
          </cell>
          <cell r="AP77" t="str">
            <v/>
          </cell>
          <cell r="AQ77" t="str">
            <v/>
          </cell>
          <cell r="AR77" t="str">
            <v/>
          </cell>
          <cell r="AS77" t="str">
            <v/>
          </cell>
          <cell r="AT77" t="str">
            <v/>
          </cell>
          <cell r="AU77" t="str">
            <v/>
          </cell>
          <cell r="AV77" t="str">
            <v/>
          </cell>
          <cell r="AW77" t="str">
            <v/>
          </cell>
          <cell r="AX77" t="str">
            <v/>
          </cell>
          <cell r="AY77" t="str">
            <v/>
          </cell>
          <cell r="AZ77" t="str">
            <v/>
          </cell>
          <cell r="BA77" t="str">
            <v/>
          </cell>
          <cell r="BB77" t="str">
            <v/>
          </cell>
          <cell r="BC77" t="str">
            <v/>
          </cell>
          <cell r="BD77" t="str">
            <v/>
          </cell>
          <cell r="BE77" t="str">
            <v/>
          </cell>
          <cell r="BF77" t="str">
            <v/>
          </cell>
          <cell r="BG77" t="str">
            <v/>
          </cell>
          <cell r="BH77" t="str">
            <v/>
          </cell>
          <cell r="BI77" t="str">
            <v/>
          </cell>
          <cell r="BJ77" t="str">
            <v/>
          </cell>
          <cell r="BK77" t="str">
            <v/>
          </cell>
          <cell r="BL77" t="str">
            <v/>
          </cell>
          <cell r="BM77" t="str">
            <v/>
          </cell>
          <cell r="BN77" t="str">
            <v/>
          </cell>
          <cell r="BO77" t="str">
            <v/>
          </cell>
          <cell r="BP77" t="str">
            <v/>
          </cell>
          <cell r="BQ77" t="str">
            <v/>
          </cell>
          <cell r="BR77" t="str">
            <v/>
          </cell>
          <cell r="BS77" t="str">
            <v/>
          </cell>
          <cell r="BT77" t="str">
            <v/>
          </cell>
          <cell r="BU77" t="str">
            <v/>
          </cell>
          <cell r="BV77" t="str">
            <v/>
          </cell>
          <cell r="BW77" t="str">
            <v/>
          </cell>
          <cell r="BX77" t="str">
            <v/>
          </cell>
          <cell r="BY77" t="str">
            <v/>
          </cell>
          <cell r="BZ77" t="str">
            <v/>
          </cell>
          <cell r="CA77" t="str">
            <v/>
          </cell>
          <cell r="CB77" t="str">
            <v/>
          </cell>
          <cell r="CC77" t="str">
            <v/>
          </cell>
          <cell r="CD77" t="str">
            <v/>
          </cell>
          <cell r="CE77" t="str">
            <v/>
          </cell>
          <cell r="CF77" t="str">
            <v/>
          </cell>
          <cell r="CG77" t="str">
            <v/>
          </cell>
          <cell r="CH77" t="str">
            <v/>
          </cell>
          <cell r="CI77" t="str">
            <v/>
          </cell>
          <cell r="CJ77">
            <v>0</v>
          </cell>
          <cell r="CK77" t="str">
            <v/>
          </cell>
          <cell r="CL77">
            <v>9951774</v>
          </cell>
          <cell r="CM77">
            <v>9951774</v>
          </cell>
          <cell r="CN77">
            <v>2259856.706945267</v>
          </cell>
          <cell r="CO77">
            <v>7691917.2930547334</v>
          </cell>
          <cell r="CP77">
            <v>1922979.3232636834</v>
          </cell>
        </row>
        <row r="78">
          <cell r="D78" t="str">
            <v>11-05</v>
          </cell>
          <cell r="E78" t="str">
            <v>PUERTAS METALICAS</v>
          </cell>
          <cell r="F78">
            <v>0</v>
          </cell>
          <cell r="G78">
            <v>0</v>
          </cell>
          <cell r="H78" t="str">
            <v/>
          </cell>
          <cell r="I78">
            <v>1112264</v>
          </cell>
          <cell r="J78" t="str">
            <v/>
          </cell>
          <cell r="K78">
            <v>278066</v>
          </cell>
          <cell r="L78" t="str">
            <v/>
          </cell>
          <cell r="M78">
            <v>278066</v>
          </cell>
          <cell r="N78" t="str">
            <v/>
          </cell>
          <cell r="O78">
            <v>278066</v>
          </cell>
          <cell r="P78" t="str">
            <v/>
          </cell>
          <cell r="Q78">
            <v>0</v>
          </cell>
          <cell r="R78" t="str">
            <v/>
          </cell>
          <cell r="S78">
            <v>278066</v>
          </cell>
          <cell r="T78" t="str">
            <v/>
          </cell>
          <cell r="U78">
            <v>278066</v>
          </cell>
          <cell r="V78" t="str">
            <v/>
          </cell>
          <cell r="W78">
            <v>278066</v>
          </cell>
          <cell r="X78" t="str">
            <v/>
          </cell>
          <cell r="Y78">
            <v>278066</v>
          </cell>
          <cell r="Z78" t="str">
            <v/>
          </cell>
          <cell r="AA78">
            <v>278066</v>
          </cell>
          <cell r="AB78" t="str">
            <v/>
          </cell>
          <cell r="AC78">
            <v>278066</v>
          </cell>
          <cell r="AD78" t="str">
            <v/>
          </cell>
          <cell r="AE78">
            <v>278066</v>
          </cell>
          <cell r="AF78" t="str">
            <v/>
          </cell>
          <cell r="AG78">
            <v>278066</v>
          </cell>
          <cell r="AH78" t="str">
            <v/>
          </cell>
          <cell r="AI78">
            <v>278066</v>
          </cell>
          <cell r="AJ78" t="str">
            <v/>
          </cell>
          <cell r="AK78">
            <v>278066</v>
          </cell>
          <cell r="AL78" t="str">
            <v/>
          </cell>
          <cell r="AM78">
            <v>278066</v>
          </cell>
          <cell r="AN78" t="str">
            <v/>
          </cell>
          <cell r="AO78">
            <v>278066</v>
          </cell>
          <cell r="AP78" t="str">
            <v/>
          </cell>
          <cell r="AQ78">
            <v>278066</v>
          </cell>
          <cell r="AR78" t="str">
            <v/>
          </cell>
          <cell r="AS78">
            <v>556132</v>
          </cell>
          <cell r="AT78" t="str">
            <v/>
          </cell>
          <cell r="AU78">
            <v>278066</v>
          </cell>
          <cell r="AV78" t="str">
            <v/>
          </cell>
          <cell r="AW78">
            <v>278066</v>
          </cell>
          <cell r="AX78" t="str">
            <v/>
          </cell>
          <cell r="AY78">
            <v>278066</v>
          </cell>
          <cell r="AZ78" t="str">
            <v/>
          </cell>
          <cell r="BA78">
            <v>278066</v>
          </cell>
          <cell r="BB78" t="str">
            <v/>
          </cell>
          <cell r="BC78">
            <v>278066</v>
          </cell>
          <cell r="BD78" t="str">
            <v/>
          </cell>
          <cell r="BE78">
            <v>0</v>
          </cell>
          <cell r="BF78" t="str">
            <v/>
          </cell>
          <cell r="BG78">
            <v>278066</v>
          </cell>
          <cell r="BH78" t="str">
            <v/>
          </cell>
          <cell r="BI78">
            <v>0</v>
          </cell>
          <cell r="BJ78" t="str">
            <v/>
          </cell>
          <cell r="BK78">
            <v>278066</v>
          </cell>
          <cell r="BL78" t="str">
            <v/>
          </cell>
          <cell r="BM78">
            <v>0</v>
          </cell>
          <cell r="BN78" t="str">
            <v/>
          </cell>
          <cell r="BO78">
            <v>0</v>
          </cell>
          <cell r="BP78" t="str">
            <v/>
          </cell>
          <cell r="BQ78">
            <v>278066</v>
          </cell>
          <cell r="BR78" t="str">
            <v/>
          </cell>
          <cell r="BS78">
            <v>278066</v>
          </cell>
          <cell r="BT78" t="str">
            <v/>
          </cell>
          <cell r="BU78">
            <v>556132</v>
          </cell>
          <cell r="BV78" t="str">
            <v/>
          </cell>
          <cell r="BW78">
            <v>278066</v>
          </cell>
          <cell r="BX78" t="str">
            <v/>
          </cell>
          <cell r="BY78">
            <v>0</v>
          </cell>
          <cell r="BZ78" t="str">
            <v/>
          </cell>
          <cell r="CA78">
            <v>0</v>
          </cell>
          <cell r="CB78" t="str">
            <v/>
          </cell>
          <cell r="CC78">
            <v>0</v>
          </cell>
          <cell r="CD78" t="str">
            <v/>
          </cell>
          <cell r="CE78">
            <v>0</v>
          </cell>
          <cell r="CF78" t="str">
            <v/>
          </cell>
          <cell r="CG78">
            <v>0</v>
          </cell>
          <cell r="CH78" t="str">
            <v/>
          </cell>
          <cell r="CI78">
            <v>0</v>
          </cell>
          <cell r="CJ78">
            <v>0</v>
          </cell>
          <cell r="CK78">
            <v>9454244</v>
          </cell>
          <cell r="CL78" t="str">
            <v/>
          </cell>
          <cell r="CM78">
            <v>9454244</v>
          </cell>
          <cell r="CN78">
            <v>0</v>
          </cell>
          <cell r="CO78">
            <v>9454244</v>
          </cell>
          <cell r="CP78">
            <v>2363561</v>
          </cell>
        </row>
        <row r="79">
          <cell r="D79" t="str">
            <v>11-05-020</v>
          </cell>
          <cell r="E79" t="str">
            <v>SUMINISTRO DE PUERTA METALICA TIPO ECONOMICA DE 0.80X2.10 M CAL 20. INCLUYE MARCO, CHAPA ECONOMICA TIPO BAÑO, BISAGRAS Y DEMAS ELEMENTOS PARA SU CORRECTO FUNCIONAMIENTO.</v>
          </cell>
          <cell r="F79" t="str">
            <v>U</v>
          </cell>
          <cell r="G79">
            <v>278066</v>
          </cell>
          <cell r="H79">
            <v>4</v>
          </cell>
          <cell r="I79">
            <v>1112264</v>
          </cell>
          <cell r="J79">
            <v>1</v>
          </cell>
          <cell r="K79">
            <v>278066</v>
          </cell>
          <cell r="L79">
            <v>1</v>
          </cell>
          <cell r="M79">
            <v>278066</v>
          </cell>
          <cell r="N79">
            <v>1</v>
          </cell>
          <cell r="O79">
            <v>278066</v>
          </cell>
          <cell r="P79">
            <v>0</v>
          </cell>
          <cell r="Q79">
            <v>0</v>
          </cell>
          <cell r="R79">
            <v>1</v>
          </cell>
          <cell r="S79">
            <v>278066</v>
          </cell>
          <cell r="T79">
            <v>1</v>
          </cell>
          <cell r="U79">
            <v>278066</v>
          </cell>
          <cell r="V79">
            <v>1</v>
          </cell>
          <cell r="W79">
            <v>278066</v>
          </cell>
          <cell r="X79">
            <v>1</v>
          </cell>
          <cell r="Y79">
            <v>278066</v>
          </cell>
          <cell r="Z79">
            <v>1</v>
          </cell>
          <cell r="AA79">
            <v>278066</v>
          </cell>
          <cell r="AB79">
            <v>1</v>
          </cell>
          <cell r="AC79">
            <v>278066</v>
          </cell>
          <cell r="AD79">
            <v>1</v>
          </cell>
          <cell r="AE79">
            <v>278066</v>
          </cell>
          <cell r="AF79">
            <v>1</v>
          </cell>
          <cell r="AG79">
            <v>278066</v>
          </cell>
          <cell r="AH79">
            <v>1</v>
          </cell>
          <cell r="AI79">
            <v>278066</v>
          </cell>
          <cell r="AJ79">
            <v>1</v>
          </cell>
          <cell r="AK79">
            <v>278066</v>
          </cell>
          <cell r="AL79">
            <v>1</v>
          </cell>
          <cell r="AM79">
            <v>278066</v>
          </cell>
          <cell r="AN79">
            <v>1</v>
          </cell>
          <cell r="AO79">
            <v>278066</v>
          </cell>
          <cell r="AP79">
            <v>1</v>
          </cell>
          <cell r="AQ79">
            <v>278066</v>
          </cell>
          <cell r="AR79">
            <v>2</v>
          </cell>
          <cell r="AS79">
            <v>556132</v>
          </cell>
          <cell r="AT79">
            <v>1</v>
          </cell>
          <cell r="AU79">
            <v>278066</v>
          </cell>
          <cell r="AV79">
            <v>1</v>
          </cell>
          <cell r="AW79">
            <v>278066</v>
          </cell>
          <cell r="AX79">
            <v>1</v>
          </cell>
          <cell r="AY79">
            <v>278066</v>
          </cell>
          <cell r="AZ79">
            <v>1</v>
          </cell>
          <cell r="BA79">
            <v>278066</v>
          </cell>
          <cell r="BB79">
            <v>1</v>
          </cell>
          <cell r="BC79">
            <v>278066</v>
          </cell>
          <cell r="BD79">
            <v>0</v>
          </cell>
          <cell r="BE79">
            <v>0</v>
          </cell>
          <cell r="BF79">
            <v>1</v>
          </cell>
          <cell r="BG79">
            <v>278066</v>
          </cell>
          <cell r="BH79">
            <v>0</v>
          </cell>
          <cell r="BI79">
            <v>0</v>
          </cell>
          <cell r="BJ79">
            <v>1</v>
          </cell>
          <cell r="BK79">
            <v>278066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1</v>
          </cell>
          <cell r="BQ79">
            <v>278066</v>
          </cell>
          <cell r="BR79">
            <v>1</v>
          </cell>
          <cell r="BS79">
            <v>278066</v>
          </cell>
          <cell r="BT79">
            <v>2</v>
          </cell>
          <cell r="BU79">
            <v>556132</v>
          </cell>
          <cell r="BV79">
            <v>1</v>
          </cell>
          <cell r="BW79">
            <v>278066</v>
          </cell>
          <cell r="BX79">
            <v>0</v>
          </cell>
          <cell r="BY79">
            <v>0</v>
          </cell>
          <cell r="BZ79">
            <v>0</v>
          </cell>
          <cell r="CA79">
            <v>0</v>
          </cell>
          <cell r="CB79">
            <v>0</v>
          </cell>
          <cell r="CC79">
            <v>0</v>
          </cell>
          <cell r="CD79">
            <v>0</v>
          </cell>
          <cell r="CE79">
            <v>0</v>
          </cell>
          <cell r="CF79">
            <v>0</v>
          </cell>
          <cell r="CG79">
            <v>0</v>
          </cell>
          <cell r="CH79">
            <v>0</v>
          </cell>
          <cell r="CI79">
            <v>0</v>
          </cell>
          <cell r="CJ79">
            <v>34</v>
          </cell>
          <cell r="CK79">
            <v>9454244</v>
          </cell>
          <cell r="CL79" t="str">
            <v/>
          </cell>
          <cell r="CM79">
            <v>9454244</v>
          </cell>
          <cell r="CN79">
            <v>0</v>
          </cell>
          <cell r="CO79">
            <v>9454244</v>
          </cell>
          <cell r="CP79">
            <v>2363561</v>
          </cell>
        </row>
        <row r="80">
          <cell r="D80" t="str">
            <v>11-10</v>
          </cell>
          <cell r="E80" t="str">
            <v>PUERTAS Y CABINAS PARA BAÑOS</v>
          </cell>
          <cell r="F80">
            <v>0</v>
          </cell>
          <cell r="G80">
            <v>0</v>
          </cell>
          <cell r="H80" t="str">
            <v/>
          </cell>
          <cell r="I80">
            <v>0</v>
          </cell>
          <cell r="J80" t="str">
            <v/>
          </cell>
          <cell r="K80">
            <v>22615</v>
          </cell>
          <cell r="L80" t="str">
            <v/>
          </cell>
          <cell r="M80">
            <v>22615</v>
          </cell>
          <cell r="N80" t="str">
            <v/>
          </cell>
          <cell r="O80">
            <v>22615</v>
          </cell>
          <cell r="P80" t="str">
            <v/>
          </cell>
          <cell r="Q80">
            <v>0</v>
          </cell>
          <cell r="R80" t="str">
            <v/>
          </cell>
          <cell r="S80">
            <v>22615</v>
          </cell>
          <cell r="T80" t="str">
            <v/>
          </cell>
          <cell r="U80">
            <v>22615</v>
          </cell>
          <cell r="V80" t="str">
            <v/>
          </cell>
          <cell r="W80">
            <v>22615</v>
          </cell>
          <cell r="X80" t="str">
            <v/>
          </cell>
          <cell r="Y80">
            <v>22615</v>
          </cell>
          <cell r="Z80" t="str">
            <v/>
          </cell>
          <cell r="AA80">
            <v>22615</v>
          </cell>
          <cell r="AB80" t="str">
            <v/>
          </cell>
          <cell r="AC80">
            <v>22615</v>
          </cell>
          <cell r="AD80" t="str">
            <v/>
          </cell>
          <cell r="AE80">
            <v>22615</v>
          </cell>
          <cell r="AF80" t="str">
            <v/>
          </cell>
          <cell r="AG80">
            <v>22615</v>
          </cell>
          <cell r="AH80" t="str">
            <v/>
          </cell>
          <cell r="AI80">
            <v>22615</v>
          </cell>
          <cell r="AJ80" t="str">
            <v/>
          </cell>
          <cell r="AK80">
            <v>22615</v>
          </cell>
          <cell r="AL80" t="str">
            <v/>
          </cell>
          <cell r="AM80">
            <v>22615</v>
          </cell>
          <cell r="AN80" t="str">
            <v/>
          </cell>
          <cell r="AO80">
            <v>22615</v>
          </cell>
          <cell r="AP80" t="str">
            <v/>
          </cell>
          <cell r="AQ80">
            <v>22615</v>
          </cell>
          <cell r="AR80" t="str">
            <v/>
          </cell>
          <cell r="AS80">
            <v>22615</v>
          </cell>
          <cell r="AT80" t="str">
            <v/>
          </cell>
          <cell r="AU80">
            <v>22615</v>
          </cell>
          <cell r="AV80" t="str">
            <v/>
          </cell>
          <cell r="AW80">
            <v>22615</v>
          </cell>
          <cell r="AX80" t="str">
            <v/>
          </cell>
          <cell r="AY80">
            <v>22615</v>
          </cell>
          <cell r="AZ80" t="str">
            <v/>
          </cell>
          <cell r="BA80">
            <v>22615</v>
          </cell>
          <cell r="BB80" t="str">
            <v/>
          </cell>
          <cell r="BC80">
            <v>22615</v>
          </cell>
          <cell r="BD80" t="str">
            <v/>
          </cell>
          <cell r="BE80">
            <v>0</v>
          </cell>
          <cell r="BF80" t="str">
            <v/>
          </cell>
          <cell r="BG80">
            <v>0</v>
          </cell>
          <cell r="BH80" t="str">
            <v/>
          </cell>
          <cell r="BI80">
            <v>0</v>
          </cell>
          <cell r="BJ80" t="str">
            <v/>
          </cell>
          <cell r="BK80">
            <v>0</v>
          </cell>
          <cell r="BL80" t="str">
            <v/>
          </cell>
          <cell r="BM80">
            <v>0</v>
          </cell>
          <cell r="BN80" t="str">
            <v/>
          </cell>
          <cell r="BO80">
            <v>0</v>
          </cell>
          <cell r="BP80" t="str">
            <v/>
          </cell>
          <cell r="BQ80">
            <v>0</v>
          </cell>
          <cell r="BR80" t="str">
            <v/>
          </cell>
          <cell r="BS80">
            <v>0</v>
          </cell>
          <cell r="BT80" t="str">
            <v/>
          </cell>
          <cell r="BU80">
            <v>0</v>
          </cell>
          <cell r="BV80" t="str">
            <v/>
          </cell>
          <cell r="BW80">
            <v>0</v>
          </cell>
          <cell r="BX80" t="str">
            <v/>
          </cell>
          <cell r="BY80">
            <v>0</v>
          </cell>
          <cell r="BZ80" t="str">
            <v/>
          </cell>
          <cell r="CA80">
            <v>0</v>
          </cell>
          <cell r="CB80" t="str">
            <v/>
          </cell>
          <cell r="CC80">
            <v>0</v>
          </cell>
          <cell r="CD80" t="str">
            <v/>
          </cell>
          <cell r="CE80">
            <v>0</v>
          </cell>
          <cell r="CF80" t="str">
            <v/>
          </cell>
          <cell r="CG80">
            <v>0</v>
          </cell>
          <cell r="CH80" t="str">
            <v/>
          </cell>
          <cell r="CI80">
            <v>0</v>
          </cell>
          <cell r="CJ80">
            <v>0</v>
          </cell>
          <cell r="CK80">
            <v>497530</v>
          </cell>
          <cell r="CL80" t="str">
            <v/>
          </cell>
          <cell r="CM80">
            <v>497530</v>
          </cell>
          <cell r="CN80">
            <v>0</v>
          </cell>
          <cell r="CO80">
            <v>497530</v>
          </cell>
          <cell r="CP80">
            <v>124382.5</v>
          </cell>
        </row>
        <row r="81">
          <cell r="D81" t="str">
            <v>11-10-010</v>
          </cell>
          <cell r="E81" t="str">
            <v>TUBO CORTINERO PARA DUCHA, EN ALUMINIO CRUDO O ANONIZADO.</v>
          </cell>
          <cell r="F81" t="str">
            <v>U</v>
          </cell>
          <cell r="G81">
            <v>22615</v>
          </cell>
          <cell r="H81">
            <v>0</v>
          </cell>
          <cell r="I81">
            <v>0</v>
          </cell>
          <cell r="J81">
            <v>1</v>
          </cell>
          <cell r="K81">
            <v>22615</v>
          </cell>
          <cell r="L81">
            <v>1</v>
          </cell>
          <cell r="M81">
            <v>22615</v>
          </cell>
          <cell r="N81">
            <v>1</v>
          </cell>
          <cell r="O81">
            <v>22615</v>
          </cell>
          <cell r="P81">
            <v>0</v>
          </cell>
          <cell r="Q81">
            <v>0</v>
          </cell>
          <cell r="R81">
            <v>1</v>
          </cell>
          <cell r="S81">
            <v>22615</v>
          </cell>
          <cell r="T81">
            <v>1</v>
          </cell>
          <cell r="U81">
            <v>22615</v>
          </cell>
          <cell r="V81">
            <v>1</v>
          </cell>
          <cell r="W81">
            <v>22615</v>
          </cell>
          <cell r="X81">
            <v>1</v>
          </cell>
          <cell r="Y81">
            <v>22615</v>
          </cell>
          <cell r="Z81">
            <v>1</v>
          </cell>
          <cell r="AA81">
            <v>22615</v>
          </cell>
          <cell r="AB81">
            <v>1</v>
          </cell>
          <cell r="AC81">
            <v>22615</v>
          </cell>
          <cell r="AD81">
            <v>1</v>
          </cell>
          <cell r="AE81">
            <v>22615</v>
          </cell>
          <cell r="AF81">
            <v>1</v>
          </cell>
          <cell r="AG81">
            <v>22615</v>
          </cell>
          <cell r="AH81">
            <v>1</v>
          </cell>
          <cell r="AI81">
            <v>22615</v>
          </cell>
          <cell r="AJ81">
            <v>1</v>
          </cell>
          <cell r="AK81">
            <v>22615</v>
          </cell>
          <cell r="AL81">
            <v>1</v>
          </cell>
          <cell r="AM81">
            <v>22615</v>
          </cell>
          <cell r="AN81">
            <v>1</v>
          </cell>
          <cell r="AO81">
            <v>22615</v>
          </cell>
          <cell r="AP81">
            <v>1</v>
          </cell>
          <cell r="AQ81">
            <v>22615</v>
          </cell>
          <cell r="AR81">
            <v>1</v>
          </cell>
          <cell r="AS81">
            <v>22615</v>
          </cell>
          <cell r="AT81">
            <v>1</v>
          </cell>
          <cell r="AU81">
            <v>22615</v>
          </cell>
          <cell r="AV81">
            <v>1</v>
          </cell>
          <cell r="AW81">
            <v>22615</v>
          </cell>
          <cell r="AX81">
            <v>1</v>
          </cell>
          <cell r="AY81">
            <v>22615</v>
          </cell>
          <cell r="AZ81">
            <v>1</v>
          </cell>
          <cell r="BA81">
            <v>22615</v>
          </cell>
          <cell r="BB81">
            <v>1</v>
          </cell>
          <cell r="BC81">
            <v>22615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  <cell r="BO81">
            <v>0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  <cell r="BU81">
            <v>0</v>
          </cell>
          <cell r="BV81">
            <v>0</v>
          </cell>
          <cell r="BW81">
            <v>0</v>
          </cell>
          <cell r="BX81">
            <v>0</v>
          </cell>
          <cell r="BY81">
            <v>0</v>
          </cell>
          <cell r="BZ81">
            <v>0</v>
          </cell>
          <cell r="CA81">
            <v>0</v>
          </cell>
          <cell r="CB81">
            <v>0</v>
          </cell>
          <cell r="CC81">
            <v>0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22</v>
          </cell>
          <cell r="CK81">
            <v>497530</v>
          </cell>
          <cell r="CL81" t="str">
            <v/>
          </cell>
          <cell r="CM81">
            <v>497530</v>
          </cell>
          <cell r="CN81">
            <v>0</v>
          </cell>
          <cell r="CO81">
            <v>497530</v>
          </cell>
          <cell r="CP81">
            <v>124382.5</v>
          </cell>
        </row>
        <row r="82">
          <cell r="D82" t="str">
            <v>11-15</v>
          </cell>
          <cell r="E82" t="str">
            <v>VENTANAS METALICAS</v>
          </cell>
          <cell r="F82">
            <v>0</v>
          </cell>
          <cell r="G82">
            <v>0</v>
          </cell>
          <cell r="H82" t="str">
            <v/>
          </cell>
          <cell r="I82">
            <v>0</v>
          </cell>
          <cell r="J82" t="str">
            <v/>
          </cell>
          <cell r="K82">
            <v>0</v>
          </cell>
          <cell r="L82" t="str">
            <v/>
          </cell>
          <cell r="M82">
            <v>0</v>
          </cell>
          <cell r="N82" t="str">
            <v/>
          </cell>
          <cell r="O82">
            <v>0</v>
          </cell>
          <cell r="P82" t="str">
            <v/>
          </cell>
          <cell r="Q82">
            <v>0</v>
          </cell>
          <cell r="R82" t="str">
            <v/>
          </cell>
          <cell r="S82">
            <v>0</v>
          </cell>
          <cell r="T82" t="str">
            <v/>
          </cell>
          <cell r="U82">
            <v>0</v>
          </cell>
          <cell r="V82" t="str">
            <v/>
          </cell>
          <cell r="W82">
            <v>0</v>
          </cell>
          <cell r="X82" t="str">
            <v/>
          </cell>
          <cell r="Y82">
            <v>0</v>
          </cell>
          <cell r="Z82" t="str">
            <v/>
          </cell>
          <cell r="AA82">
            <v>0</v>
          </cell>
          <cell r="AB82" t="str">
            <v/>
          </cell>
          <cell r="AC82">
            <v>0</v>
          </cell>
          <cell r="AD82" t="str">
            <v/>
          </cell>
          <cell r="AE82">
            <v>0</v>
          </cell>
          <cell r="AF82" t="str">
            <v/>
          </cell>
          <cell r="AG82">
            <v>0</v>
          </cell>
          <cell r="AH82" t="str">
            <v/>
          </cell>
          <cell r="AI82">
            <v>0</v>
          </cell>
          <cell r="AJ82" t="str">
            <v/>
          </cell>
          <cell r="AK82">
            <v>0</v>
          </cell>
          <cell r="AL82" t="str">
            <v/>
          </cell>
          <cell r="AM82">
            <v>0</v>
          </cell>
          <cell r="AN82" t="str">
            <v/>
          </cell>
          <cell r="AO82">
            <v>0</v>
          </cell>
          <cell r="AP82" t="str">
            <v/>
          </cell>
          <cell r="AQ82">
            <v>0</v>
          </cell>
          <cell r="AR82" t="str">
            <v/>
          </cell>
          <cell r="AS82">
            <v>0</v>
          </cell>
          <cell r="AT82" t="str">
            <v/>
          </cell>
          <cell r="AU82">
            <v>0</v>
          </cell>
          <cell r="AV82" t="str">
            <v/>
          </cell>
          <cell r="AW82">
            <v>0</v>
          </cell>
          <cell r="AX82" t="str">
            <v/>
          </cell>
          <cell r="AY82">
            <v>0</v>
          </cell>
          <cell r="AZ82" t="str">
            <v/>
          </cell>
          <cell r="BA82">
            <v>0</v>
          </cell>
          <cell r="BB82" t="str">
            <v/>
          </cell>
          <cell r="BC82">
            <v>0</v>
          </cell>
          <cell r="BD82" t="str">
            <v/>
          </cell>
          <cell r="BE82">
            <v>0</v>
          </cell>
          <cell r="BF82" t="str">
            <v/>
          </cell>
          <cell r="BG82">
            <v>0</v>
          </cell>
          <cell r="BH82" t="str">
            <v/>
          </cell>
          <cell r="BI82">
            <v>0</v>
          </cell>
          <cell r="BJ82" t="str">
            <v/>
          </cell>
          <cell r="BK82">
            <v>0</v>
          </cell>
          <cell r="BL82" t="str">
            <v/>
          </cell>
          <cell r="BM82">
            <v>0</v>
          </cell>
          <cell r="BN82" t="str">
            <v/>
          </cell>
          <cell r="BO82">
            <v>0</v>
          </cell>
          <cell r="BP82" t="str">
            <v/>
          </cell>
          <cell r="BQ82">
            <v>0</v>
          </cell>
          <cell r="BR82" t="str">
            <v/>
          </cell>
          <cell r="BS82">
            <v>0</v>
          </cell>
          <cell r="BT82" t="str">
            <v/>
          </cell>
          <cell r="BU82">
            <v>0</v>
          </cell>
          <cell r="BV82" t="str">
            <v/>
          </cell>
          <cell r="BW82">
            <v>0</v>
          </cell>
          <cell r="BX82" t="str">
            <v/>
          </cell>
          <cell r="BY82">
            <v>0</v>
          </cell>
          <cell r="BZ82" t="str">
            <v/>
          </cell>
          <cell r="CA82">
            <v>0</v>
          </cell>
          <cell r="CB82" t="str">
            <v/>
          </cell>
          <cell r="CC82">
            <v>0</v>
          </cell>
          <cell r="CD82" t="str">
            <v/>
          </cell>
          <cell r="CE82">
            <v>0</v>
          </cell>
          <cell r="CF82" t="str">
            <v/>
          </cell>
          <cell r="CG82">
            <v>0</v>
          </cell>
          <cell r="CH82" t="str">
            <v/>
          </cell>
          <cell r="CI82">
            <v>0</v>
          </cell>
          <cell r="CJ82">
            <v>0</v>
          </cell>
          <cell r="CK82">
            <v>0</v>
          </cell>
          <cell r="CL82" t="str">
            <v/>
          </cell>
          <cell r="CM82">
            <v>0</v>
          </cell>
          <cell r="CN82">
            <v>0</v>
          </cell>
          <cell r="CO82">
            <v>0</v>
          </cell>
          <cell r="CP82">
            <v>0</v>
          </cell>
        </row>
        <row r="83">
          <cell r="D83" t="str">
            <v>11-15-010</v>
          </cell>
          <cell r="E83" t="str">
            <v>VENTANA EN ALUMINIO ANONIZADO DE 0.30X0.60M TIPO CELOSIA; INCLUYE VIDRIO DE 4MM.</v>
          </cell>
          <cell r="F83" t="str">
            <v>U</v>
          </cell>
          <cell r="G83">
            <v>82227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</v>
          </cell>
          <cell r="BU83">
            <v>0</v>
          </cell>
          <cell r="BV83">
            <v>0</v>
          </cell>
          <cell r="BW83">
            <v>0</v>
          </cell>
          <cell r="BX83">
            <v>0</v>
          </cell>
          <cell r="BY83">
            <v>0</v>
          </cell>
          <cell r="BZ83">
            <v>0</v>
          </cell>
          <cell r="CA83">
            <v>0</v>
          </cell>
          <cell r="CB83">
            <v>0</v>
          </cell>
          <cell r="CC83">
            <v>0</v>
          </cell>
          <cell r="CD83">
            <v>0</v>
          </cell>
          <cell r="CE83">
            <v>0</v>
          </cell>
          <cell r="CF83">
            <v>0</v>
          </cell>
          <cell r="CG83">
            <v>0</v>
          </cell>
          <cell r="CH83">
            <v>0</v>
          </cell>
          <cell r="CI83">
            <v>0</v>
          </cell>
          <cell r="CJ83">
            <v>0</v>
          </cell>
          <cell r="CK83">
            <v>0</v>
          </cell>
          <cell r="CL83" t="str">
            <v/>
          </cell>
          <cell r="CM83">
            <v>0</v>
          </cell>
          <cell r="CN83">
            <v>0</v>
          </cell>
          <cell r="CO83">
            <v>0</v>
          </cell>
          <cell r="CP83">
            <v>0</v>
          </cell>
        </row>
        <row r="84">
          <cell r="D84" t="str">
            <v>13</v>
          </cell>
          <cell r="E84" t="str">
            <v>APARATOS SANITARIOS, MUEBLES Y GRIFERIAS</v>
          </cell>
          <cell r="F84">
            <v>0</v>
          </cell>
          <cell r="G84">
            <v>0</v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  <cell r="V84" t="str">
            <v/>
          </cell>
          <cell r="W84" t="str">
            <v/>
          </cell>
          <cell r="X84" t="str">
            <v/>
          </cell>
          <cell r="Y84" t="str">
            <v/>
          </cell>
          <cell r="Z84" t="str">
            <v/>
          </cell>
          <cell r="AA84" t="str">
            <v/>
          </cell>
          <cell r="AB84" t="str">
            <v/>
          </cell>
          <cell r="AC84" t="str">
            <v/>
          </cell>
          <cell r="AD84" t="str">
            <v/>
          </cell>
          <cell r="AE84" t="str">
            <v/>
          </cell>
          <cell r="AF84" t="str">
            <v/>
          </cell>
          <cell r="AG84" t="str">
            <v/>
          </cell>
          <cell r="AH84" t="str">
            <v/>
          </cell>
          <cell r="AI84" t="str">
            <v/>
          </cell>
          <cell r="AJ84" t="str">
            <v/>
          </cell>
          <cell r="AK84" t="str">
            <v/>
          </cell>
          <cell r="AL84" t="str">
            <v/>
          </cell>
          <cell r="AM84" t="str">
            <v/>
          </cell>
          <cell r="AN84" t="str">
            <v/>
          </cell>
          <cell r="AO84" t="str">
            <v/>
          </cell>
          <cell r="AP84" t="str">
            <v/>
          </cell>
          <cell r="AQ84" t="str">
            <v/>
          </cell>
          <cell r="AR84" t="str">
            <v/>
          </cell>
          <cell r="AS84" t="str">
            <v/>
          </cell>
          <cell r="AT84" t="str">
            <v/>
          </cell>
          <cell r="AU84" t="str">
            <v/>
          </cell>
          <cell r="AV84" t="str">
            <v/>
          </cell>
          <cell r="AW84" t="str">
            <v/>
          </cell>
          <cell r="AX84" t="str">
            <v/>
          </cell>
          <cell r="AY84" t="str">
            <v/>
          </cell>
          <cell r="AZ84" t="str">
            <v/>
          </cell>
          <cell r="BA84" t="str">
            <v/>
          </cell>
          <cell r="BB84" t="str">
            <v/>
          </cell>
          <cell r="BC84" t="str">
            <v/>
          </cell>
          <cell r="BD84" t="str">
            <v/>
          </cell>
          <cell r="BE84" t="str">
            <v/>
          </cell>
          <cell r="BF84" t="str">
            <v/>
          </cell>
          <cell r="BG84" t="str">
            <v/>
          </cell>
          <cell r="BH84" t="str">
            <v/>
          </cell>
          <cell r="BI84" t="str">
            <v/>
          </cell>
          <cell r="BJ84" t="str">
            <v/>
          </cell>
          <cell r="BK84" t="str">
            <v/>
          </cell>
          <cell r="BL84" t="str">
            <v/>
          </cell>
          <cell r="BM84" t="str">
            <v/>
          </cell>
          <cell r="BN84" t="str">
            <v/>
          </cell>
          <cell r="BO84" t="str">
            <v/>
          </cell>
          <cell r="BP84" t="str">
            <v/>
          </cell>
          <cell r="BQ84" t="str">
            <v/>
          </cell>
          <cell r="BR84" t="str">
            <v/>
          </cell>
          <cell r="BS84" t="str">
            <v/>
          </cell>
          <cell r="BT84" t="str">
            <v/>
          </cell>
          <cell r="BU84" t="str">
            <v/>
          </cell>
          <cell r="BV84" t="str">
            <v/>
          </cell>
          <cell r="BW84" t="str">
            <v/>
          </cell>
          <cell r="BX84" t="str">
            <v/>
          </cell>
          <cell r="BY84" t="str">
            <v/>
          </cell>
          <cell r="BZ84" t="str">
            <v/>
          </cell>
          <cell r="CA84" t="str">
            <v/>
          </cell>
          <cell r="CB84" t="str">
            <v/>
          </cell>
          <cell r="CC84" t="str">
            <v/>
          </cell>
          <cell r="CD84" t="str">
            <v/>
          </cell>
          <cell r="CE84" t="str">
            <v/>
          </cell>
          <cell r="CF84" t="str">
            <v/>
          </cell>
          <cell r="CG84" t="str">
            <v/>
          </cell>
          <cell r="CH84" t="str">
            <v/>
          </cell>
          <cell r="CI84" t="str">
            <v/>
          </cell>
          <cell r="CJ84">
            <v>0</v>
          </cell>
          <cell r="CK84" t="str">
            <v/>
          </cell>
          <cell r="CL84">
            <v>21149464</v>
          </cell>
          <cell r="CM84">
            <v>21149464</v>
          </cell>
          <cell r="CN84">
            <v>7966713.9728071978</v>
          </cell>
          <cell r="CO84">
            <v>13182750.027192801</v>
          </cell>
          <cell r="CP84">
            <v>3295687.5067982003</v>
          </cell>
        </row>
        <row r="85">
          <cell r="D85" t="str">
            <v>13-05</v>
          </cell>
          <cell r="E85" t="str">
            <v>APARATOS SANITARIOS</v>
          </cell>
          <cell r="F85">
            <v>0</v>
          </cell>
          <cell r="G85">
            <v>0</v>
          </cell>
          <cell r="H85" t="str">
            <v/>
          </cell>
          <cell r="I85">
            <v>2673356</v>
          </cell>
          <cell r="J85" t="str">
            <v/>
          </cell>
          <cell r="K85">
            <v>501544</v>
          </cell>
          <cell r="L85" t="str">
            <v/>
          </cell>
          <cell r="M85">
            <v>501544</v>
          </cell>
          <cell r="N85" t="str">
            <v/>
          </cell>
          <cell r="O85">
            <v>501544</v>
          </cell>
          <cell r="P85" t="str">
            <v/>
          </cell>
          <cell r="Q85">
            <v>0</v>
          </cell>
          <cell r="R85" t="str">
            <v/>
          </cell>
          <cell r="S85">
            <v>501544</v>
          </cell>
          <cell r="T85" t="str">
            <v/>
          </cell>
          <cell r="U85">
            <v>501544</v>
          </cell>
          <cell r="V85" t="str">
            <v/>
          </cell>
          <cell r="W85">
            <v>501544</v>
          </cell>
          <cell r="X85" t="str">
            <v/>
          </cell>
          <cell r="Y85">
            <v>501544</v>
          </cell>
          <cell r="Z85" t="str">
            <v/>
          </cell>
          <cell r="AA85">
            <v>501544</v>
          </cell>
          <cell r="AB85" t="str">
            <v/>
          </cell>
          <cell r="AC85">
            <v>501544</v>
          </cell>
          <cell r="AD85" t="str">
            <v/>
          </cell>
          <cell r="AE85">
            <v>501544</v>
          </cell>
          <cell r="AF85" t="str">
            <v/>
          </cell>
          <cell r="AG85">
            <v>501544</v>
          </cell>
          <cell r="AH85" t="str">
            <v/>
          </cell>
          <cell r="AI85">
            <v>501544</v>
          </cell>
          <cell r="AJ85" t="str">
            <v/>
          </cell>
          <cell r="AK85">
            <v>501544</v>
          </cell>
          <cell r="AL85" t="str">
            <v/>
          </cell>
          <cell r="AM85">
            <v>316255</v>
          </cell>
          <cell r="AN85" t="str">
            <v/>
          </cell>
          <cell r="AO85">
            <v>501544</v>
          </cell>
          <cell r="AP85" t="str">
            <v/>
          </cell>
          <cell r="AQ85">
            <v>501544</v>
          </cell>
          <cell r="AR85" t="str">
            <v/>
          </cell>
          <cell r="AS85">
            <v>501544</v>
          </cell>
          <cell r="AT85" t="str">
            <v/>
          </cell>
          <cell r="AU85">
            <v>316255</v>
          </cell>
          <cell r="AV85" t="str">
            <v/>
          </cell>
          <cell r="AW85">
            <v>501544</v>
          </cell>
          <cell r="AX85" t="str">
            <v/>
          </cell>
          <cell r="AY85">
            <v>501544</v>
          </cell>
          <cell r="AZ85" t="str">
            <v/>
          </cell>
          <cell r="BA85">
            <v>501544</v>
          </cell>
          <cell r="BB85" t="str">
            <v/>
          </cell>
          <cell r="BC85">
            <v>0</v>
          </cell>
          <cell r="BD85" t="str">
            <v/>
          </cell>
          <cell r="BE85">
            <v>501544</v>
          </cell>
          <cell r="BF85" t="str">
            <v/>
          </cell>
          <cell r="BG85">
            <v>0</v>
          </cell>
          <cell r="BH85" t="str">
            <v/>
          </cell>
          <cell r="BI85">
            <v>501544</v>
          </cell>
          <cell r="BJ85" t="str">
            <v/>
          </cell>
          <cell r="BK85">
            <v>316255</v>
          </cell>
          <cell r="BL85" t="str">
            <v/>
          </cell>
          <cell r="BM85">
            <v>0</v>
          </cell>
          <cell r="BN85" t="str">
            <v/>
          </cell>
          <cell r="BO85">
            <v>501544</v>
          </cell>
          <cell r="BP85" t="str">
            <v/>
          </cell>
          <cell r="BQ85">
            <v>501544</v>
          </cell>
          <cell r="BR85" t="str">
            <v/>
          </cell>
          <cell r="BS85">
            <v>501544</v>
          </cell>
          <cell r="BT85" t="str">
            <v/>
          </cell>
          <cell r="BU85">
            <v>501544</v>
          </cell>
          <cell r="BV85" t="str">
            <v/>
          </cell>
          <cell r="BW85">
            <v>501544</v>
          </cell>
          <cell r="BX85" t="str">
            <v/>
          </cell>
          <cell r="BY85">
            <v>501544</v>
          </cell>
          <cell r="BZ85" t="str">
            <v/>
          </cell>
          <cell r="CA85">
            <v>501544</v>
          </cell>
          <cell r="CB85" t="str">
            <v/>
          </cell>
          <cell r="CC85">
            <v>0</v>
          </cell>
          <cell r="CD85" t="str">
            <v/>
          </cell>
          <cell r="CE85">
            <v>316255</v>
          </cell>
          <cell r="CF85" t="str">
            <v/>
          </cell>
          <cell r="CG85">
            <v>0</v>
          </cell>
          <cell r="CH85" t="str">
            <v/>
          </cell>
          <cell r="CI85">
            <v>501544</v>
          </cell>
          <cell r="CJ85">
            <v>0</v>
          </cell>
          <cell r="CK85">
            <v>18483152</v>
          </cell>
          <cell r="CL85" t="str">
            <v/>
          </cell>
          <cell r="CM85">
            <v>18483152</v>
          </cell>
          <cell r="CN85">
            <v>0</v>
          </cell>
          <cell r="CO85">
            <v>18483152</v>
          </cell>
          <cell r="CP85">
            <v>4620788</v>
          </cell>
        </row>
        <row r="86">
          <cell r="D86" t="str">
            <v>13-05-010</v>
          </cell>
          <cell r="E86" t="str">
            <v>SUMINISTRO, TRANSPORTE E INSTALACION DE SANITARIO ACUASER CORONA O EQUIVALENTE; INCLUYE ABASTOS PLASTICOS PARA SANITARIO, VALVULA DE REGULACION Y TRES ACCESORIOS DE INCRUSTACION (PORTA PAPEL HIGIENICO, TOALLERO Y JABONERA) Y TODO LO NECESARIO PARA SU CORRECTO FUNCIONAMIENTO, DE ACUERDO CON LOS DETALLES DE LOS PLANOS ARQUITECTONICOS.</v>
          </cell>
          <cell r="F86" t="str">
            <v>U</v>
          </cell>
          <cell r="G86">
            <v>316255</v>
          </cell>
          <cell r="H86">
            <v>4</v>
          </cell>
          <cell r="I86">
            <v>1265020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1</v>
          </cell>
          <cell r="AM86">
            <v>316255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1</v>
          </cell>
          <cell r="AU86">
            <v>316255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1</v>
          </cell>
          <cell r="BK86">
            <v>316255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  <cell r="BU86">
            <v>0</v>
          </cell>
          <cell r="BV86">
            <v>0</v>
          </cell>
          <cell r="BW86">
            <v>0</v>
          </cell>
          <cell r="BX86">
            <v>0</v>
          </cell>
          <cell r="BY86">
            <v>0</v>
          </cell>
          <cell r="BZ86">
            <v>0</v>
          </cell>
          <cell r="CA86">
            <v>0</v>
          </cell>
          <cell r="CB86">
            <v>0</v>
          </cell>
          <cell r="CC86">
            <v>0</v>
          </cell>
          <cell r="CD86">
            <v>1</v>
          </cell>
          <cell r="CE86">
            <v>316255</v>
          </cell>
          <cell r="CF86">
            <v>0</v>
          </cell>
          <cell r="CG86">
            <v>0</v>
          </cell>
          <cell r="CH86">
            <v>0</v>
          </cell>
          <cell r="CI86">
            <v>0</v>
          </cell>
          <cell r="CJ86">
            <v>8</v>
          </cell>
          <cell r="CK86">
            <v>2530040</v>
          </cell>
          <cell r="CL86" t="str">
            <v/>
          </cell>
          <cell r="CM86">
            <v>2530040</v>
          </cell>
          <cell r="CN86">
            <v>0</v>
          </cell>
          <cell r="CO86">
            <v>2530040</v>
          </cell>
          <cell r="CP86">
            <v>632510</v>
          </cell>
        </row>
        <row r="87">
          <cell r="D87" t="str">
            <v>13-05-020</v>
          </cell>
          <cell r="E87" t="str">
            <v>SUMINISTRO, TRANSPORTE E INSTALACION DE LAVADERO DE 60X55 CM EN GRANO BLANCO; INCLUYE MURETES DE SOPORTE EN BLOQUE Y REBANCO EN CONCRETO.</v>
          </cell>
          <cell r="F87" t="str">
            <v>U</v>
          </cell>
          <cell r="G87">
            <v>352084</v>
          </cell>
          <cell r="H87">
            <v>4</v>
          </cell>
          <cell r="I87">
            <v>1408336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</v>
          </cell>
          <cell r="BY87">
            <v>0</v>
          </cell>
          <cell r="BZ87">
            <v>0</v>
          </cell>
          <cell r="CA87">
            <v>0</v>
          </cell>
          <cell r="CB87">
            <v>0</v>
          </cell>
          <cell r="CC87">
            <v>0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4</v>
          </cell>
          <cell r="CK87">
            <v>1408336</v>
          </cell>
          <cell r="CL87" t="str">
            <v/>
          </cell>
          <cell r="CM87">
            <v>1408336</v>
          </cell>
          <cell r="CN87">
            <v>0</v>
          </cell>
          <cell r="CO87">
            <v>1408336</v>
          </cell>
          <cell r="CP87">
            <v>352084</v>
          </cell>
        </row>
        <row r="88">
          <cell r="D88" t="str">
            <v>13-05-030</v>
          </cell>
          <cell r="E88" t="str">
            <v>COMBO PARA BAÑO INCLUYENDO SANITARIO, LAVAMANOS, TRES INCRUSTACIONES Y DUCHA; INCLUYE ADEMAS, ACCESORIOS Y TODOS LOS MATERIALES NECESARIOS PARA SU CORRECTA EJECUCION.</v>
          </cell>
          <cell r="F88" t="str">
            <v>U</v>
          </cell>
          <cell r="G88">
            <v>501544</v>
          </cell>
          <cell r="H88">
            <v>0</v>
          </cell>
          <cell r="I88">
            <v>0</v>
          </cell>
          <cell r="J88">
            <v>1</v>
          </cell>
          <cell r="K88">
            <v>501544</v>
          </cell>
          <cell r="L88">
            <v>1</v>
          </cell>
          <cell r="M88">
            <v>501544</v>
          </cell>
          <cell r="N88">
            <v>1</v>
          </cell>
          <cell r="O88">
            <v>501544</v>
          </cell>
          <cell r="P88">
            <v>0</v>
          </cell>
          <cell r="Q88">
            <v>0</v>
          </cell>
          <cell r="R88">
            <v>1</v>
          </cell>
          <cell r="S88">
            <v>501544</v>
          </cell>
          <cell r="T88">
            <v>1</v>
          </cell>
          <cell r="U88">
            <v>501544</v>
          </cell>
          <cell r="V88">
            <v>1</v>
          </cell>
          <cell r="W88">
            <v>501544</v>
          </cell>
          <cell r="X88">
            <v>1</v>
          </cell>
          <cell r="Y88">
            <v>501544</v>
          </cell>
          <cell r="Z88">
            <v>1</v>
          </cell>
          <cell r="AA88">
            <v>501544</v>
          </cell>
          <cell r="AB88">
            <v>1</v>
          </cell>
          <cell r="AC88">
            <v>501544</v>
          </cell>
          <cell r="AD88">
            <v>1</v>
          </cell>
          <cell r="AE88">
            <v>501544</v>
          </cell>
          <cell r="AF88">
            <v>1</v>
          </cell>
          <cell r="AG88">
            <v>501544</v>
          </cell>
          <cell r="AH88">
            <v>1</v>
          </cell>
          <cell r="AI88">
            <v>501544</v>
          </cell>
          <cell r="AJ88">
            <v>1</v>
          </cell>
          <cell r="AK88">
            <v>501544</v>
          </cell>
          <cell r="AL88">
            <v>0</v>
          </cell>
          <cell r="AM88">
            <v>0</v>
          </cell>
          <cell r="AN88">
            <v>1</v>
          </cell>
          <cell r="AO88">
            <v>501544</v>
          </cell>
          <cell r="AP88">
            <v>1</v>
          </cell>
          <cell r="AQ88">
            <v>501544</v>
          </cell>
          <cell r="AR88">
            <v>1</v>
          </cell>
          <cell r="AS88">
            <v>501544</v>
          </cell>
          <cell r="AT88">
            <v>0</v>
          </cell>
          <cell r="AU88">
            <v>0</v>
          </cell>
          <cell r="AV88">
            <v>1</v>
          </cell>
          <cell r="AW88">
            <v>501544</v>
          </cell>
          <cell r="AX88">
            <v>1</v>
          </cell>
          <cell r="AY88">
            <v>501544</v>
          </cell>
          <cell r="AZ88">
            <v>1</v>
          </cell>
          <cell r="BA88">
            <v>501544</v>
          </cell>
          <cell r="BB88">
            <v>0</v>
          </cell>
          <cell r="BC88">
            <v>0</v>
          </cell>
          <cell r="BD88">
            <v>1</v>
          </cell>
          <cell r="BE88">
            <v>501544</v>
          </cell>
          <cell r="BF88">
            <v>0</v>
          </cell>
          <cell r="BG88">
            <v>0</v>
          </cell>
          <cell r="BH88">
            <v>1</v>
          </cell>
          <cell r="BI88">
            <v>501544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1</v>
          </cell>
          <cell r="BO88">
            <v>501544</v>
          </cell>
          <cell r="BP88">
            <v>1</v>
          </cell>
          <cell r="BQ88">
            <v>501544</v>
          </cell>
          <cell r="BR88">
            <v>1</v>
          </cell>
          <cell r="BS88">
            <v>501544</v>
          </cell>
          <cell r="BT88">
            <v>1</v>
          </cell>
          <cell r="BU88">
            <v>501544</v>
          </cell>
          <cell r="BV88">
            <v>1</v>
          </cell>
          <cell r="BW88">
            <v>501544</v>
          </cell>
          <cell r="BX88">
            <v>1</v>
          </cell>
          <cell r="BY88">
            <v>501544</v>
          </cell>
          <cell r="BZ88">
            <v>1</v>
          </cell>
          <cell r="CA88">
            <v>501544</v>
          </cell>
          <cell r="CB88">
            <v>0</v>
          </cell>
          <cell r="CC88">
            <v>0</v>
          </cell>
          <cell r="CD88">
            <v>0</v>
          </cell>
          <cell r="CE88">
            <v>0</v>
          </cell>
          <cell r="CF88">
            <v>0</v>
          </cell>
          <cell r="CG88">
            <v>0</v>
          </cell>
          <cell r="CH88">
            <v>1</v>
          </cell>
          <cell r="CI88">
            <v>501544</v>
          </cell>
          <cell r="CJ88">
            <v>29</v>
          </cell>
          <cell r="CK88">
            <v>14544776</v>
          </cell>
          <cell r="CL88" t="str">
            <v/>
          </cell>
          <cell r="CM88">
            <v>14544776</v>
          </cell>
          <cell r="CN88">
            <v>0</v>
          </cell>
          <cell r="CO88">
            <v>14544776</v>
          </cell>
          <cell r="CP88">
            <v>3636194</v>
          </cell>
        </row>
        <row r="89">
          <cell r="D89" t="str">
            <v>13-10</v>
          </cell>
          <cell r="E89" t="str">
            <v>GRIFERIAS</v>
          </cell>
          <cell r="F89">
            <v>0</v>
          </cell>
          <cell r="G89">
            <v>0</v>
          </cell>
          <cell r="H89" t="str">
            <v/>
          </cell>
          <cell r="I89">
            <v>104692</v>
          </cell>
          <cell r="J89" t="str">
            <v/>
          </cell>
          <cell r="K89">
            <v>0</v>
          </cell>
          <cell r="L89" t="str">
            <v/>
          </cell>
          <cell r="M89">
            <v>0</v>
          </cell>
          <cell r="N89" t="str">
            <v/>
          </cell>
          <cell r="O89">
            <v>0</v>
          </cell>
          <cell r="P89" t="str">
            <v/>
          </cell>
          <cell r="Q89">
            <v>0</v>
          </cell>
          <cell r="R89" t="str">
            <v/>
          </cell>
          <cell r="S89">
            <v>0</v>
          </cell>
          <cell r="T89" t="str">
            <v/>
          </cell>
          <cell r="U89">
            <v>0</v>
          </cell>
          <cell r="V89" t="str">
            <v/>
          </cell>
          <cell r="W89">
            <v>0</v>
          </cell>
          <cell r="X89" t="str">
            <v/>
          </cell>
          <cell r="Y89">
            <v>0</v>
          </cell>
          <cell r="Z89" t="str">
            <v/>
          </cell>
          <cell r="AA89">
            <v>0</v>
          </cell>
          <cell r="AB89" t="str">
            <v/>
          </cell>
          <cell r="AC89">
            <v>0</v>
          </cell>
          <cell r="AD89" t="str">
            <v/>
          </cell>
          <cell r="AE89">
            <v>0</v>
          </cell>
          <cell r="AF89" t="str">
            <v/>
          </cell>
          <cell r="AG89">
            <v>0</v>
          </cell>
          <cell r="AH89" t="str">
            <v/>
          </cell>
          <cell r="AI89">
            <v>0</v>
          </cell>
          <cell r="AJ89" t="str">
            <v/>
          </cell>
          <cell r="AK89">
            <v>0</v>
          </cell>
          <cell r="AL89" t="str">
            <v/>
          </cell>
          <cell r="AM89">
            <v>45412</v>
          </cell>
          <cell r="AN89" t="str">
            <v/>
          </cell>
          <cell r="AO89">
            <v>0</v>
          </cell>
          <cell r="AP89" t="str">
            <v/>
          </cell>
          <cell r="AQ89">
            <v>0</v>
          </cell>
          <cell r="AR89" t="str">
            <v/>
          </cell>
          <cell r="AS89">
            <v>0</v>
          </cell>
          <cell r="AT89" t="str">
            <v/>
          </cell>
          <cell r="AU89">
            <v>45412</v>
          </cell>
          <cell r="AV89" t="str">
            <v/>
          </cell>
          <cell r="AW89">
            <v>0</v>
          </cell>
          <cell r="AX89" t="str">
            <v/>
          </cell>
          <cell r="AY89">
            <v>0</v>
          </cell>
          <cell r="AZ89" t="str">
            <v/>
          </cell>
          <cell r="BA89">
            <v>0</v>
          </cell>
          <cell r="BB89" t="str">
            <v/>
          </cell>
          <cell r="BC89">
            <v>0</v>
          </cell>
          <cell r="BD89" t="str">
            <v/>
          </cell>
          <cell r="BE89">
            <v>0</v>
          </cell>
          <cell r="BF89" t="str">
            <v/>
          </cell>
          <cell r="BG89">
            <v>0</v>
          </cell>
          <cell r="BH89" t="str">
            <v/>
          </cell>
          <cell r="BI89">
            <v>0</v>
          </cell>
          <cell r="BJ89" t="str">
            <v/>
          </cell>
          <cell r="BK89">
            <v>45412</v>
          </cell>
          <cell r="BL89" t="str">
            <v/>
          </cell>
          <cell r="BM89">
            <v>0</v>
          </cell>
          <cell r="BN89" t="str">
            <v/>
          </cell>
          <cell r="BO89">
            <v>0</v>
          </cell>
          <cell r="BP89" t="str">
            <v/>
          </cell>
          <cell r="BQ89">
            <v>0</v>
          </cell>
          <cell r="BR89" t="str">
            <v/>
          </cell>
          <cell r="BS89">
            <v>0</v>
          </cell>
          <cell r="BT89" t="str">
            <v/>
          </cell>
          <cell r="BU89">
            <v>0</v>
          </cell>
          <cell r="BV89" t="str">
            <v/>
          </cell>
          <cell r="BW89">
            <v>0</v>
          </cell>
          <cell r="BX89" t="str">
            <v/>
          </cell>
          <cell r="BY89">
            <v>0</v>
          </cell>
          <cell r="BZ89" t="str">
            <v/>
          </cell>
          <cell r="CA89">
            <v>0</v>
          </cell>
          <cell r="CB89" t="str">
            <v/>
          </cell>
          <cell r="CC89">
            <v>0</v>
          </cell>
          <cell r="CD89" t="str">
            <v/>
          </cell>
          <cell r="CE89">
            <v>45412</v>
          </cell>
          <cell r="CF89" t="str">
            <v/>
          </cell>
          <cell r="CG89">
            <v>0</v>
          </cell>
          <cell r="CH89" t="str">
            <v/>
          </cell>
          <cell r="CI89">
            <v>0</v>
          </cell>
          <cell r="CJ89">
            <v>0</v>
          </cell>
          <cell r="CK89">
            <v>286340</v>
          </cell>
          <cell r="CL89" t="str">
            <v/>
          </cell>
          <cell r="CM89">
            <v>286340</v>
          </cell>
          <cell r="CN89">
            <v>0</v>
          </cell>
          <cell r="CO89">
            <v>286340</v>
          </cell>
          <cell r="CP89">
            <v>71585</v>
          </cell>
        </row>
        <row r="90">
          <cell r="D90" t="str">
            <v>13-10-010</v>
          </cell>
          <cell r="E90" t="str">
            <v>GRIFERIA SENCILLA PARA DUCHA. COMPRENDE EL SUMINISTRO E INSTALACION DE GRIFERIA SENCILLA (UNA SOLA AGUA) REFERENCIA PISCIS O EQUIVALENTE.</v>
          </cell>
          <cell r="F90" t="str">
            <v>U</v>
          </cell>
          <cell r="G90">
            <v>45412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1</v>
          </cell>
          <cell r="AM90">
            <v>45412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1</v>
          </cell>
          <cell r="AU90">
            <v>45412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1</v>
          </cell>
          <cell r="BK90">
            <v>45412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1</v>
          </cell>
          <cell r="CE90">
            <v>45412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4</v>
          </cell>
          <cell r="CK90">
            <v>181648</v>
          </cell>
          <cell r="CL90" t="str">
            <v/>
          </cell>
          <cell r="CM90">
            <v>181648</v>
          </cell>
          <cell r="CN90">
            <v>0</v>
          </cell>
          <cell r="CO90">
            <v>181648</v>
          </cell>
          <cell r="CP90">
            <v>45412</v>
          </cell>
        </row>
        <row r="91">
          <cell r="D91" t="str">
            <v>13-10-020</v>
          </cell>
          <cell r="E91" t="str">
            <v>SUMINISTRO E INSTALACION DE LLAVE DE Ø1/2" TIPO BOCAMANGUERA CROMADA; INCLUYE TODO LO NECESARIO PARA SU CORRECTO FUNCIONAMIENTO.</v>
          </cell>
          <cell r="F91" t="str">
            <v>U</v>
          </cell>
          <cell r="G91">
            <v>26173</v>
          </cell>
          <cell r="H91">
            <v>4</v>
          </cell>
          <cell r="I91">
            <v>104692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  <cell r="BF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  <cell r="BK91">
            <v>0</v>
          </cell>
          <cell r="BL91">
            <v>0</v>
          </cell>
          <cell r="BM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  <cell r="BU91">
            <v>0</v>
          </cell>
          <cell r="BV91">
            <v>0</v>
          </cell>
          <cell r="BW91">
            <v>0</v>
          </cell>
          <cell r="BX91">
            <v>0</v>
          </cell>
          <cell r="BY91">
            <v>0</v>
          </cell>
          <cell r="BZ91">
            <v>0</v>
          </cell>
          <cell r="CA91">
            <v>0</v>
          </cell>
          <cell r="CB91">
            <v>0</v>
          </cell>
          <cell r="CC91">
            <v>0</v>
          </cell>
          <cell r="CD91">
            <v>0</v>
          </cell>
          <cell r="CE91">
            <v>0</v>
          </cell>
          <cell r="CF91">
            <v>0</v>
          </cell>
          <cell r="CG91">
            <v>0</v>
          </cell>
          <cell r="CH91">
            <v>0</v>
          </cell>
          <cell r="CI91">
            <v>0</v>
          </cell>
          <cell r="CJ91">
            <v>4</v>
          </cell>
          <cell r="CK91">
            <v>104692</v>
          </cell>
          <cell r="CL91" t="str">
            <v/>
          </cell>
          <cell r="CM91">
            <v>104692</v>
          </cell>
          <cell r="CN91">
            <v>0</v>
          </cell>
          <cell r="CO91">
            <v>104692</v>
          </cell>
          <cell r="CP91">
            <v>26173</v>
          </cell>
        </row>
        <row r="92">
          <cell r="D92" t="str">
            <v>13-15</v>
          </cell>
          <cell r="E92" t="str">
            <v>GRIFERIAS</v>
          </cell>
          <cell r="F92">
            <v>0</v>
          </cell>
          <cell r="G92">
            <v>0</v>
          </cell>
          <cell r="H92" t="str">
            <v/>
          </cell>
          <cell r="I92">
            <v>0</v>
          </cell>
          <cell r="J92" t="str">
            <v/>
          </cell>
          <cell r="K92">
            <v>49284</v>
          </cell>
          <cell r="L92" t="str">
            <v/>
          </cell>
          <cell r="M92">
            <v>49284</v>
          </cell>
          <cell r="N92" t="str">
            <v/>
          </cell>
          <cell r="O92">
            <v>49284</v>
          </cell>
          <cell r="P92" t="str">
            <v/>
          </cell>
          <cell r="Q92">
            <v>0</v>
          </cell>
          <cell r="R92" t="str">
            <v/>
          </cell>
          <cell r="S92">
            <v>49284</v>
          </cell>
          <cell r="T92" t="str">
            <v/>
          </cell>
          <cell r="U92">
            <v>49284</v>
          </cell>
          <cell r="V92" t="str">
            <v/>
          </cell>
          <cell r="W92">
            <v>49284</v>
          </cell>
          <cell r="X92" t="str">
            <v/>
          </cell>
          <cell r="Y92">
            <v>49284</v>
          </cell>
          <cell r="Z92" t="str">
            <v/>
          </cell>
          <cell r="AA92">
            <v>49284</v>
          </cell>
          <cell r="AB92" t="str">
            <v/>
          </cell>
          <cell r="AC92">
            <v>49284</v>
          </cell>
          <cell r="AD92" t="str">
            <v/>
          </cell>
          <cell r="AE92">
            <v>49284</v>
          </cell>
          <cell r="AF92" t="str">
            <v/>
          </cell>
          <cell r="AG92">
            <v>49284</v>
          </cell>
          <cell r="AH92" t="str">
            <v/>
          </cell>
          <cell r="AI92">
            <v>49284</v>
          </cell>
          <cell r="AJ92" t="str">
            <v/>
          </cell>
          <cell r="AK92">
            <v>49284</v>
          </cell>
          <cell r="AL92" t="str">
            <v/>
          </cell>
          <cell r="AM92">
            <v>49284</v>
          </cell>
          <cell r="AN92" t="str">
            <v/>
          </cell>
          <cell r="AO92">
            <v>49284</v>
          </cell>
          <cell r="AP92" t="str">
            <v/>
          </cell>
          <cell r="AQ92">
            <v>49284</v>
          </cell>
          <cell r="AR92" t="str">
            <v/>
          </cell>
          <cell r="AS92">
            <v>49284</v>
          </cell>
          <cell r="AT92" t="str">
            <v/>
          </cell>
          <cell r="AU92">
            <v>49284</v>
          </cell>
          <cell r="AV92" t="str">
            <v/>
          </cell>
          <cell r="AW92">
            <v>49284</v>
          </cell>
          <cell r="AX92" t="str">
            <v/>
          </cell>
          <cell r="AY92">
            <v>49284</v>
          </cell>
          <cell r="AZ92" t="str">
            <v/>
          </cell>
          <cell r="BA92">
            <v>49284</v>
          </cell>
          <cell r="BB92" t="str">
            <v/>
          </cell>
          <cell r="BC92">
            <v>49284</v>
          </cell>
          <cell r="BD92" t="str">
            <v/>
          </cell>
          <cell r="BE92">
            <v>49284</v>
          </cell>
          <cell r="BF92" t="str">
            <v/>
          </cell>
          <cell r="BG92">
            <v>0</v>
          </cell>
          <cell r="BH92" t="str">
            <v/>
          </cell>
          <cell r="BI92">
            <v>49284</v>
          </cell>
          <cell r="BJ92" t="str">
            <v/>
          </cell>
          <cell r="BK92">
            <v>49284</v>
          </cell>
          <cell r="BL92" t="str">
            <v/>
          </cell>
          <cell r="BM92">
            <v>0</v>
          </cell>
          <cell r="BN92" t="str">
            <v/>
          </cell>
          <cell r="BO92">
            <v>49284</v>
          </cell>
          <cell r="BP92" t="str">
            <v/>
          </cell>
          <cell r="BQ92">
            <v>49284</v>
          </cell>
          <cell r="BR92" t="str">
            <v/>
          </cell>
          <cell r="BS92">
            <v>49284</v>
          </cell>
          <cell r="BT92" t="str">
            <v/>
          </cell>
          <cell r="BU92">
            <v>49284</v>
          </cell>
          <cell r="BV92" t="str">
            <v/>
          </cell>
          <cell r="BW92">
            <v>49284</v>
          </cell>
          <cell r="BX92" t="str">
            <v/>
          </cell>
          <cell r="BY92">
            <v>49284</v>
          </cell>
          <cell r="BZ92" t="str">
            <v/>
          </cell>
          <cell r="CA92">
            <v>49284</v>
          </cell>
          <cell r="CB92" t="str">
            <v/>
          </cell>
          <cell r="CC92">
            <v>0</v>
          </cell>
          <cell r="CD92" t="str">
            <v/>
          </cell>
          <cell r="CE92">
            <v>49284</v>
          </cell>
          <cell r="CF92" t="str">
            <v/>
          </cell>
          <cell r="CG92">
            <v>0</v>
          </cell>
          <cell r="CH92" t="str">
            <v/>
          </cell>
          <cell r="CI92">
            <v>49284</v>
          </cell>
          <cell r="CJ92">
            <v>0</v>
          </cell>
          <cell r="CK92">
            <v>1675656</v>
          </cell>
          <cell r="CL92" t="str">
            <v/>
          </cell>
          <cell r="CM92">
            <v>1675656</v>
          </cell>
          <cell r="CN92">
            <v>0</v>
          </cell>
          <cell r="CO92">
            <v>1675656</v>
          </cell>
          <cell r="CP92">
            <v>418914</v>
          </cell>
        </row>
        <row r="93">
          <cell r="D93" t="str">
            <v>13-15-010</v>
          </cell>
          <cell r="E93" t="str">
            <v>SUMINISTRO E INSTALACION DE REJILLA DE PISO PARA DUCHA. INCLUYE MATERIAL DE PEGA Y TODO LO NECESARIO PARA SU CORRECTA INSTALACION.</v>
          </cell>
          <cell r="F93" t="str">
            <v>U</v>
          </cell>
          <cell r="G93">
            <v>49284</v>
          </cell>
          <cell r="H93">
            <v>0</v>
          </cell>
          <cell r="I93">
            <v>0</v>
          </cell>
          <cell r="J93">
            <v>1</v>
          </cell>
          <cell r="K93">
            <v>49284</v>
          </cell>
          <cell r="L93">
            <v>1</v>
          </cell>
          <cell r="M93">
            <v>49284</v>
          </cell>
          <cell r="N93">
            <v>1</v>
          </cell>
          <cell r="O93">
            <v>49284</v>
          </cell>
          <cell r="P93">
            <v>0</v>
          </cell>
          <cell r="Q93">
            <v>0</v>
          </cell>
          <cell r="R93">
            <v>1</v>
          </cell>
          <cell r="S93">
            <v>49284</v>
          </cell>
          <cell r="T93">
            <v>1</v>
          </cell>
          <cell r="U93">
            <v>49284</v>
          </cell>
          <cell r="V93">
            <v>1</v>
          </cell>
          <cell r="W93">
            <v>49284</v>
          </cell>
          <cell r="X93">
            <v>1</v>
          </cell>
          <cell r="Y93">
            <v>49284</v>
          </cell>
          <cell r="Z93">
            <v>1</v>
          </cell>
          <cell r="AA93">
            <v>49284</v>
          </cell>
          <cell r="AB93">
            <v>1</v>
          </cell>
          <cell r="AC93">
            <v>49284</v>
          </cell>
          <cell r="AD93">
            <v>1</v>
          </cell>
          <cell r="AE93">
            <v>49284</v>
          </cell>
          <cell r="AF93">
            <v>1</v>
          </cell>
          <cell r="AG93">
            <v>49284</v>
          </cell>
          <cell r="AH93">
            <v>1</v>
          </cell>
          <cell r="AI93">
            <v>49284</v>
          </cell>
          <cell r="AJ93">
            <v>1</v>
          </cell>
          <cell r="AK93">
            <v>49284</v>
          </cell>
          <cell r="AL93">
            <v>1</v>
          </cell>
          <cell r="AM93">
            <v>49284</v>
          </cell>
          <cell r="AN93">
            <v>1</v>
          </cell>
          <cell r="AO93">
            <v>49284</v>
          </cell>
          <cell r="AP93">
            <v>1</v>
          </cell>
          <cell r="AQ93">
            <v>49284</v>
          </cell>
          <cell r="AR93">
            <v>1</v>
          </cell>
          <cell r="AS93">
            <v>49284</v>
          </cell>
          <cell r="AT93">
            <v>1</v>
          </cell>
          <cell r="AU93">
            <v>49284</v>
          </cell>
          <cell r="AV93">
            <v>1</v>
          </cell>
          <cell r="AW93">
            <v>49284</v>
          </cell>
          <cell r="AX93">
            <v>1</v>
          </cell>
          <cell r="AY93">
            <v>49284</v>
          </cell>
          <cell r="AZ93">
            <v>1</v>
          </cell>
          <cell r="BA93">
            <v>49284</v>
          </cell>
          <cell r="BB93">
            <v>1</v>
          </cell>
          <cell r="BC93">
            <v>49284</v>
          </cell>
          <cell r="BD93">
            <v>1</v>
          </cell>
          <cell r="BE93">
            <v>49284</v>
          </cell>
          <cell r="BF93">
            <v>0</v>
          </cell>
          <cell r="BG93">
            <v>0</v>
          </cell>
          <cell r="BH93">
            <v>1</v>
          </cell>
          <cell r="BI93">
            <v>49284</v>
          </cell>
          <cell r="BJ93">
            <v>1</v>
          </cell>
          <cell r="BK93">
            <v>49284</v>
          </cell>
          <cell r="BL93">
            <v>0</v>
          </cell>
          <cell r="BM93">
            <v>0</v>
          </cell>
          <cell r="BN93">
            <v>1</v>
          </cell>
          <cell r="BO93">
            <v>49284</v>
          </cell>
          <cell r="BP93">
            <v>1</v>
          </cell>
          <cell r="BQ93">
            <v>49284</v>
          </cell>
          <cell r="BR93">
            <v>1</v>
          </cell>
          <cell r="BS93">
            <v>49284</v>
          </cell>
          <cell r="BT93">
            <v>1</v>
          </cell>
          <cell r="BU93">
            <v>49284</v>
          </cell>
          <cell r="BV93">
            <v>1</v>
          </cell>
          <cell r="BW93">
            <v>49284</v>
          </cell>
          <cell r="BX93">
            <v>1</v>
          </cell>
          <cell r="BY93">
            <v>49284</v>
          </cell>
          <cell r="BZ93">
            <v>1</v>
          </cell>
          <cell r="CA93">
            <v>49284</v>
          </cell>
          <cell r="CB93">
            <v>0</v>
          </cell>
          <cell r="CC93">
            <v>0</v>
          </cell>
          <cell r="CD93">
            <v>1</v>
          </cell>
          <cell r="CE93">
            <v>49284</v>
          </cell>
          <cell r="CF93">
            <v>0</v>
          </cell>
          <cell r="CG93">
            <v>0</v>
          </cell>
          <cell r="CH93">
            <v>1</v>
          </cell>
          <cell r="CI93">
            <v>49284</v>
          </cell>
          <cell r="CJ93">
            <v>34</v>
          </cell>
          <cell r="CK93">
            <v>1675656</v>
          </cell>
          <cell r="CL93" t="str">
            <v/>
          </cell>
          <cell r="CM93">
            <v>1675656</v>
          </cell>
          <cell r="CN93">
            <v>0</v>
          </cell>
          <cell r="CO93">
            <v>1675656</v>
          </cell>
          <cell r="CP93">
            <v>418914</v>
          </cell>
        </row>
        <row r="94">
          <cell r="D94" t="str">
            <v>13-20</v>
          </cell>
          <cell r="E94" t="str">
            <v>MESONES</v>
          </cell>
          <cell r="F94">
            <v>0</v>
          </cell>
          <cell r="G94">
            <v>0</v>
          </cell>
          <cell r="H94" t="str">
            <v/>
          </cell>
          <cell r="I94">
            <v>0</v>
          </cell>
          <cell r="J94" t="str">
            <v/>
          </cell>
          <cell r="K94">
            <v>0</v>
          </cell>
          <cell r="L94" t="str">
            <v/>
          </cell>
          <cell r="M94">
            <v>0</v>
          </cell>
          <cell r="N94" t="str">
            <v/>
          </cell>
          <cell r="O94">
            <v>0</v>
          </cell>
          <cell r="P94" t="str">
            <v/>
          </cell>
          <cell r="Q94">
            <v>0</v>
          </cell>
          <cell r="R94" t="str">
            <v/>
          </cell>
          <cell r="S94">
            <v>0</v>
          </cell>
          <cell r="T94" t="str">
            <v/>
          </cell>
          <cell r="U94">
            <v>0</v>
          </cell>
          <cell r="V94" t="str">
            <v/>
          </cell>
          <cell r="W94">
            <v>0</v>
          </cell>
          <cell r="X94" t="str">
            <v/>
          </cell>
          <cell r="Y94">
            <v>0</v>
          </cell>
          <cell r="Z94" t="str">
            <v/>
          </cell>
          <cell r="AA94">
            <v>0</v>
          </cell>
          <cell r="AB94" t="str">
            <v/>
          </cell>
          <cell r="AC94">
            <v>0</v>
          </cell>
          <cell r="AD94" t="str">
            <v/>
          </cell>
          <cell r="AE94">
            <v>0</v>
          </cell>
          <cell r="AF94" t="str">
            <v/>
          </cell>
          <cell r="AG94">
            <v>0</v>
          </cell>
          <cell r="AH94" t="str">
            <v/>
          </cell>
          <cell r="AI94">
            <v>0</v>
          </cell>
          <cell r="AJ94" t="str">
            <v/>
          </cell>
          <cell r="AK94">
            <v>0</v>
          </cell>
          <cell r="AL94" t="str">
            <v/>
          </cell>
          <cell r="AM94">
            <v>0</v>
          </cell>
          <cell r="AN94" t="str">
            <v/>
          </cell>
          <cell r="AO94">
            <v>0</v>
          </cell>
          <cell r="AP94" t="str">
            <v/>
          </cell>
          <cell r="AQ94">
            <v>0</v>
          </cell>
          <cell r="AR94" t="str">
            <v/>
          </cell>
          <cell r="AS94">
            <v>0</v>
          </cell>
          <cell r="AT94" t="str">
            <v/>
          </cell>
          <cell r="AU94">
            <v>0</v>
          </cell>
          <cell r="AV94" t="str">
            <v/>
          </cell>
          <cell r="AW94">
            <v>0</v>
          </cell>
          <cell r="AX94" t="str">
            <v/>
          </cell>
          <cell r="AY94">
            <v>0</v>
          </cell>
          <cell r="AZ94" t="str">
            <v/>
          </cell>
          <cell r="BA94">
            <v>0</v>
          </cell>
          <cell r="BB94" t="str">
            <v/>
          </cell>
          <cell r="BC94">
            <v>704316</v>
          </cell>
          <cell r="BD94" t="str">
            <v/>
          </cell>
          <cell r="BE94">
            <v>0</v>
          </cell>
          <cell r="BF94" t="str">
            <v/>
          </cell>
          <cell r="BG94">
            <v>0</v>
          </cell>
          <cell r="BH94" t="str">
            <v/>
          </cell>
          <cell r="BI94">
            <v>0</v>
          </cell>
          <cell r="BJ94" t="str">
            <v/>
          </cell>
          <cell r="BK94">
            <v>0</v>
          </cell>
          <cell r="BL94" t="str">
            <v/>
          </cell>
          <cell r="BM94">
            <v>0</v>
          </cell>
          <cell r="BN94" t="str">
            <v/>
          </cell>
          <cell r="BO94">
            <v>0</v>
          </cell>
          <cell r="BP94" t="str">
            <v/>
          </cell>
          <cell r="BQ94">
            <v>0</v>
          </cell>
          <cell r="BR94" t="str">
            <v/>
          </cell>
          <cell r="BS94">
            <v>0</v>
          </cell>
          <cell r="BT94" t="str">
            <v/>
          </cell>
          <cell r="BU94">
            <v>0</v>
          </cell>
          <cell r="BV94" t="str">
            <v/>
          </cell>
          <cell r="BW94">
            <v>0</v>
          </cell>
          <cell r="BX94" t="str">
            <v/>
          </cell>
          <cell r="BY94">
            <v>0</v>
          </cell>
          <cell r="BZ94" t="str">
            <v/>
          </cell>
          <cell r="CA94">
            <v>0</v>
          </cell>
          <cell r="CB94" t="str">
            <v/>
          </cell>
          <cell r="CC94">
            <v>0</v>
          </cell>
          <cell r="CD94" t="str">
            <v/>
          </cell>
          <cell r="CE94">
            <v>0</v>
          </cell>
          <cell r="CF94" t="str">
            <v/>
          </cell>
          <cell r="CG94">
            <v>0</v>
          </cell>
          <cell r="CH94" t="str">
            <v/>
          </cell>
          <cell r="CI94">
            <v>0</v>
          </cell>
          <cell r="CJ94">
            <v>0</v>
          </cell>
          <cell r="CK94">
            <v>704316</v>
          </cell>
          <cell r="CL94" t="str">
            <v/>
          </cell>
          <cell r="CM94">
            <v>704316</v>
          </cell>
          <cell r="CN94">
            <v>0</v>
          </cell>
          <cell r="CO94">
            <v>704316</v>
          </cell>
          <cell r="CP94">
            <v>176079</v>
          </cell>
        </row>
        <row r="95">
          <cell r="D95" t="str">
            <v>13-20-010</v>
          </cell>
          <cell r="E95" t="str">
            <v>MESON PARA COCINA CLASICO LISO DE 200X60 CON POCETA Y MEZCLADOR</v>
          </cell>
          <cell r="F95" t="str">
            <v>M</v>
          </cell>
          <cell r="G95">
            <v>352158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2</v>
          </cell>
          <cell r="BC95">
            <v>704316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  <cell r="BX95">
            <v>0</v>
          </cell>
          <cell r="BY95">
            <v>0</v>
          </cell>
          <cell r="BZ95">
            <v>0</v>
          </cell>
          <cell r="CA95">
            <v>0</v>
          </cell>
          <cell r="CB95">
            <v>0</v>
          </cell>
          <cell r="CC95">
            <v>0</v>
          </cell>
          <cell r="CD95">
            <v>0</v>
          </cell>
          <cell r="CE95">
            <v>0</v>
          </cell>
          <cell r="CF95">
            <v>0</v>
          </cell>
          <cell r="CG95">
            <v>0</v>
          </cell>
          <cell r="CH95">
            <v>0</v>
          </cell>
          <cell r="CI95">
            <v>0</v>
          </cell>
          <cell r="CJ95">
            <v>2</v>
          </cell>
          <cell r="CK95">
            <v>704316</v>
          </cell>
          <cell r="CL95" t="str">
            <v/>
          </cell>
          <cell r="CM95">
            <v>704316</v>
          </cell>
          <cell r="CN95">
            <v>0</v>
          </cell>
          <cell r="CO95">
            <v>704316</v>
          </cell>
          <cell r="CP95">
            <v>176079</v>
          </cell>
        </row>
        <row r="96">
          <cell r="D96" t="str">
            <v>14</v>
          </cell>
          <cell r="E96" t="str">
            <v>INSTALACIONES HIDROSANITARIAS</v>
          </cell>
          <cell r="F96">
            <v>0</v>
          </cell>
          <cell r="G96">
            <v>0</v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 t="str">
            <v/>
          </cell>
          <cell r="AC96" t="str">
            <v/>
          </cell>
          <cell r="AD96" t="str">
            <v/>
          </cell>
          <cell r="AE96" t="str">
            <v/>
          </cell>
          <cell r="AF96" t="str">
            <v/>
          </cell>
          <cell r="AG96" t="str">
            <v/>
          </cell>
          <cell r="AH96" t="str">
            <v/>
          </cell>
          <cell r="AI96" t="str">
            <v/>
          </cell>
          <cell r="AJ96" t="str">
            <v/>
          </cell>
          <cell r="AK96" t="str">
            <v/>
          </cell>
          <cell r="AL96" t="str">
            <v/>
          </cell>
          <cell r="AM96" t="str">
            <v/>
          </cell>
          <cell r="AN96" t="str">
            <v/>
          </cell>
          <cell r="AO96" t="str">
            <v/>
          </cell>
          <cell r="AP96" t="str">
            <v/>
          </cell>
          <cell r="AQ96" t="str">
            <v/>
          </cell>
          <cell r="AR96" t="str">
            <v/>
          </cell>
          <cell r="AS96" t="str">
            <v/>
          </cell>
          <cell r="AT96" t="str">
            <v/>
          </cell>
          <cell r="AU96" t="str">
            <v/>
          </cell>
          <cell r="AV96" t="str">
            <v/>
          </cell>
          <cell r="AW96" t="str">
            <v/>
          </cell>
          <cell r="AX96" t="str">
            <v/>
          </cell>
          <cell r="AY96" t="str">
            <v/>
          </cell>
          <cell r="AZ96" t="str">
            <v/>
          </cell>
          <cell r="BA96" t="str">
            <v/>
          </cell>
          <cell r="BB96" t="str">
            <v/>
          </cell>
          <cell r="BC96" t="str">
            <v/>
          </cell>
          <cell r="BD96" t="str">
            <v/>
          </cell>
          <cell r="BE96" t="str">
            <v/>
          </cell>
          <cell r="BF96" t="str">
            <v/>
          </cell>
          <cell r="BG96" t="str">
            <v/>
          </cell>
          <cell r="BH96" t="str">
            <v/>
          </cell>
          <cell r="BI96" t="str">
            <v/>
          </cell>
          <cell r="BJ96" t="str">
            <v/>
          </cell>
          <cell r="BK96" t="str">
            <v/>
          </cell>
          <cell r="BL96" t="str">
            <v/>
          </cell>
          <cell r="BM96" t="str">
            <v/>
          </cell>
          <cell r="BN96" t="str">
            <v/>
          </cell>
          <cell r="BO96" t="str">
            <v/>
          </cell>
          <cell r="BP96" t="str">
            <v/>
          </cell>
          <cell r="BQ96" t="str">
            <v/>
          </cell>
          <cell r="BR96" t="str">
            <v/>
          </cell>
          <cell r="BS96" t="str">
            <v/>
          </cell>
          <cell r="BT96" t="str">
            <v/>
          </cell>
          <cell r="BU96" t="str">
            <v/>
          </cell>
          <cell r="BV96" t="str">
            <v/>
          </cell>
          <cell r="BW96" t="str">
            <v/>
          </cell>
          <cell r="BX96" t="str">
            <v/>
          </cell>
          <cell r="BY96" t="str">
            <v/>
          </cell>
          <cell r="BZ96" t="str">
            <v/>
          </cell>
          <cell r="CA96" t="str">
            <v/>
          </cell>
          <cell r="CB96" t="str">
            <v/>
          </cell>
          <cell r="CC96" t="str">
            <v/>
          </cell>
          <cell r="CD96" t="str">
            <v/>
          </cell>
          <cell r="CE96" t="str">
            <v/>
          </cell>
          <cell r="CF96" t="str">
            <v/>
          </cell>
          <cell r="CG96" t="str">
            <v/>
          </cell>
          <cell r="CH96" t="str">
            <v/>
          </cell>
          <cell r="CI96" t="str">
            <v/>
          </cell>
          <cell r="CJ96">
            <v>0</v>
          </cell>
          <cell r="CK96" t="str">
            <v/>
          </cell>
          <cell r="CL96">
            <v>37093623</v>
          </cell>
          <cell r="CM96">
            <v>37093623</v>
          </cell>
          <cell r="CN96">
            <v>12110705.942710871</v>
          </cell>
          <cell r="CO96">
            <v>24982917.057289131</v>
          </cell>
          <cell r="CP96">
            <v>6245729.2643222827</v>
          </cell>
        </row>
        <row r="97">
          <cell r="D97" t="str">
            <v>14-05</v>
          </cell>
          <cell r="E97" t="str">
            <v>INSTALACIONES AGUA POTABLE</v>
          </cell>
          <cell r="F97">
            <v>0</v>
          </cell>
          <cell r="G97">
            <v>0</v>
          </cell>
          <cell r="H97" t="str">
            <v/>
          </cell>
          <cell r="I97">
            <v>0</v>
          </cell>
          <cell r="J97" t="str">
            <v/>
          </cell>
          <cell r="K97">
            <v>164659</v>
          </cell>
          <cell r="L97" t="str">
            <v/>
          </cell>
          <cell r="M97">
            <v>164659</v>
          </cell>
          <cell r="N97" t="str">
            <v/>
          </cell>
          <cell r="O97">
            <v>164659</v>
          </cell>
          <cell r="P97" t="str">
            <v/>
          </cell>
          <cell r="Q97">
            <v>0</v>
          </cell>
          <cell r="R97" t="str">
            <v/>
          </cell>
          <cell r="S97">
            <v>164659</v>
          </cell>
          <cell r="T97" t="str">
            <v/>
          </cell>
          <cell r="U97">
            <v>164659</v>
          </cell>
          <cell r="V97" t="str">
            <v/>
          </cell>
          <cell r="W97">
            <v>164659</v>
          </cell>
          <cell r="X97" t="str">
            <v/>
          </cell>
          <cell r="Y97">
            <v>164659</v>
          </cell>
          <cell r="Z97" t="str">
            <v/>
          </cell>
          <cell r="AA97">
            <v>164659</v>
          </cell>
          <cell r="AB97" t="str">
            <v/>
          </cell>
          <cell r="AC97">
            <v>164659</v>
          </cell>
          <cell r="AD97" t="str">
            <v/>
          </cell>
          <cell r="AE97">
            <v>164659</v>
          </cell>
          <cell r="AF97" t="str">
            <v/>
          </cell>
          <cell r="AG97">
            <v>164659</v>
          </cell>
          <cell r="AH97" t="str">
            <v/>
          </cell>
          <cell r="AI97">
            <v>164659</v>
          </cell>
          <cell r="AJ97" t="str">
            <v/>
          </cell>
          <cell r="AK97">
            <v>164659</v>
          </cell>
          <cell r="AL97" t="str">
            <v/>
          </cell>
          <cell r="AM97">
            <v>186170</v>
          </cell>
          <cell r="AN97" t="str">
            <v/>
          </cell>
          <cell r="AO97">
            <v>164659</v>
          </cell>
          <cell r="AP97" t="str">
            <v/>
          </cell>
          <cell r="AQ97">
            <v>164659</v>
          </cell>
          <cell r="AR97" t="str">
            <v/>
          </cell>
          <cell r="AS97">
            <v>164659</v>
          </cell>
          <cell r="AT97" t="str">
            <v/>
          </cell>
          <cell r="AU97">
            <v>186170</v>
          </cell>
          <cell r="AV97" t="str">
            <v/>
          </cell>
          <cell r="AW97">
            <v>164659</v>
          </cell>
          <cell r="AX97" t="str">
            <v/>
          </cell>
          <cell r="AY97">
            <v>164659</v>
          </cell>
          <cell r="AZ97" t="str">
            <v/>
          </cell>
          <cell r="BA97">
            <v>164659</v>
          </cell>
          <cell r="BB97" t="str">
            <v/>
          </cell>
          <cell r="BC97">
            <v>164659</v>
          </cell>
          <cell r="BD97" t="str">
            <v/>
          </cell>
          <cell r="BE97">
            <v>164659</v>
          </cell>
          <cell r="BF97" t="str">
            <v/>
          </cell>
          <cell r="BG97">
            <v>0</v>
          </cell>
          <cell r="BH97" t="str">
            <v/>
          </cell>
          <cell r="BI97">
            <v>164659</v>
          </cell>
          <cell r="BJ97" t="str">
            <v/>
          </cell>
          <cell r="BK97">
            <v>186170</v>
          </cell>
          <cell r="BL97" t="str">
            <v/>
          </cell>
          <cell r="BM97">
            <v>0</v>
          </cell>
          <cell r="BN97" t="str">
            <v/>
          </cell>
          <cell r="BO97">
            <v>164659</v>
          </cell>
          <cell r="BP97" t="str">
            <v/>
          </cell>
          <cell r="BQ97">
            <v>164659</v>
          </cell>
          <cell r="BR97" t="str">
            <v/>
          </cell>
          <cell r="BS97">
            <v>164659</v>
          </cell>
          <cell r="BT97" t="str">
            <v/>
          </cell>
          <cell r="BU97">
            <v>164659</v>
          </cell>
          <cell r="BV97" t="str">
            <v/>
          </cell>
          <cell r="BW97">
            <v>164659</v>
          </cell>
          <cell r="BX97" t="str">
            <v/>
          </cell>
          <cell r="BY97">
            <v>164659</v>
          </cell>
          <cell r="BZ97" t="str">
            <v/>
          </cell>
          <cell r="CA97">
            <v>164659</v>
          </cell>
          <cell r="CB97" t="str">
            <v/>
          </cell>
          <cell r="CC97">
            <v>0</v>
          </cell>
          <cell r="CD97" t="str">
            <v/>
          </cell>
          <cell r="CE97">
            <v>186170</v>
          </cell>
          <cell r="CF97" t="str">
            <v/>
          </cell>
          <cell r="CG97">
            <v>0</v>
          </cell>
          <cell r="CH97" t="str">
            <v/>
          </cell>
          <cell r="CI97">
            <v>164659</v>
          </cell>
          <cell r="CJ97">
            <v>0</v>
          </cell>
          <cell r="CK97">
            <v>5684450</v>
          </cell>
          <cell r="CL97" t="str">
            <v/>
          </cell>
          <cell r="CM97">
            <v>5684450</v>
          </cell>
          <cell r="CN97">
            <v>0</v>
          </cell>
          <cell r="CO97">
            <v>5684450</v>
          </cell>
          <cell r="CP97">
            <v>1421112.5</v>
          </cell>
        </row>
        <row r="98">
          <cell r="D98" t="str">
            <v>14-05-010</v>
          </cell>
          <cell r="E98" t="str">
            <v>SALIDA HIDRAULICA DE 1/2".</v>
          </cell>
          <cell r="F98" t="str">
            <v>U</v>
          </cell>
          <cell r="G98">
            <v>21511</v>
          </cell>
          <cell r="H98">
            <v>0</v>
          </cell>
          <cell r="I98">
            <v>0</v>
          </cell>
          <cell r="J98">
            <v>1</v>
          </cell>
          <cell r="K98">
            <v>21511</v>
          </cell>
          <cell r="L98">
            <v>1</v>
          </cell>
          <cell r="M98">
            <v>21511</v>
          </cell>
          <cell r="N98">
            <v>1</v>
          </cell>
          <cell r="O98">
            <v>21511</v>
          </cell>
          <cell r="P98">
            <v>0</v>
          </cell>
          <cell r="Q98">
            <v>0</v>
          </cell>
          <cell r="R98">
            <v>1</v>
          </cell>
          <cell r="S98">
            <v>21511</v>
          </cell>
          <cell r="T98">
            <v>1</v>
          </cell>
          <cell r="U98">
            <v>21511</v>
          </cell>
          <cell r="V98">
            <v>1</v>
          </cell>
          <cell r="W98">
            <v>21511</v>
          </cell>
          <cell r="X98">
            <v>1</v>
          </cell>
          <cell r="Y98">
            <v>21511</v>
          </cell>
          <cell r="Z98">
            <v>1</v>
          </cell>
          <cell r="AA98">
            <v>21511</v>
          </cell>
          <cell r="AB98">
            <v>1</v>
          </cell>
          <cell r="AC98">
            <v>21511</v>
          </cell>
          <cell r="AD98">
            <v>1</v>
          </cell>
          <cell r="AE98">
            <v>21511</v>
          </cell>
          <cell r="AF98">
            <v>1</v>
          </cell>
          <cell r="AG98">
            <v>21511</v>
          </cell>
          <cell r="AH98">
            <v>1</v>
          </cell>
          <cell r="AI98">
            <v>21511</v>
          </cell>
          <cell r="AJ98">
            <v>1</v>
          </cell>
          <cell r="AK98">
            <v>21511</v>
          </cell>
          <cell r="AL98">
            <v>2</v>
          </cell>
          <cell r="AM98">
            <v>43022</v>
          </cell>
          <cell r="AN98">
            <v>1</v>
          </cell>
          <cell r="AO98">
            <v>21511</v>
          </cell>
          <cell r="AP98">
            <v>1</v>
          </cell>
          <cell r="AQ98">
            <v>21511</v>
          </cell>
          <cell r="AR98">
            <v>1</v>
          </cell>
          <cell r="AS98">
            <v>21511</v>
          </cell>
          <cell r="AT98">
            <v>2</v>
          </cell>
          <cell r="AU98">
            <v>43022</v>
          </cell>
          <cell r="AV98">
            <v>1</v>
          </cell>
          <cell r="AW98">
            <v>21511</v>
          </cell>
          <cell r="AX98">
            <v>1</v>
          </cell>
          <cell r="AY98">
            <v>21511</v>
          </cell>
          <cell r="AZ98">
            <v>1</v>
          </cell>
          <cell r="BA98">
            <v>21511</v>
          </cell>
          <cell r="BB98">
            <v>1</v>
          </cell>
          <cell r="BC98">
            <v>21511</v>
          </cell>
          <cell r="BD98">
            <v>1</v>
          </cell>
          <cell r="BE98">
            <v>21511</v>
          </cell>
          <cell r="BF98">
            <v>0</v>
          </cell>
          <cell r="BG98">
            <v>0</v>
          </cell>
          <cell r="BH98">
            <v>1</v>
          </cell>
          <cell r="BI98">
            <v>21511</v>
          </cell>
          <cell r="BJ98">
            <v>2</v>
          </cell>
          <cell r="BK98">
            <v>43022</v>
          </cell>
          <cell r="BL98">
            <v>0</v>
          </cell>
          <cell r="BM98">
            <v>0</v>
          </cell>
          <cell r="BN98">
            <v>1</v>
          </cell>
          <cell r="BO98">
            <v>21511</v>
          </cell>
          <cell r="BP98">
            <v>1</v>
          </cell>
          <cell r="BQ98">
            <v>21511</v>
          </cell>
          <cell r="BR98">
            <v>1</v>
          </cell>
          <cell r="BS98">
            <v>21511</v>
          </cell>
          <cell r="BT98">
            <v>1</v>
          </cell>
          <cell r="BU98">
            <v>21511</v>
          </cell>
          <cell r="BV98">
            <v>1</v>
          </cell>
          <cell r="BW98">
            <v>21511</v>
          </cell>
          <cell r="BX98">
            <v>1</v>
          </cell>
          <cell r="BY98">
            <v>21511</v>
          </cell>
          <cell r="BZ98">
            <v>1</v>
          </cell>
          <cell r="CA98">
            <v>21511</v>
          </cell>
          <cell r="CB98">
            <v>0</v>
          </cell>
          <cell r="CC98">
            <v>0</v>
          </cell>
          <cell r="CD98">
            <v>2</v>
          </cell>
          <cell r="CE98">
            <v>43022</v>
          </cell>
          <cell r="CF98">
            <v>0</v>
          </cell>
          <cell r="CG98">
            <v>0</v>
          </cell>
          <cell r="CH98">
            <v>1</v>
          </cell>
          <cell r="CI98">
            <v>21511</v>
          </cell>
          <cell r="CJ98">
            <v>38</v>
          </cell>
          <cell r="CK98">
            <v>817418</v>
          </cell>
          <cell r="CL98" t="str">
            <v/>
          </cell>
          <cell r="CM98">
            <v>817418</v>
          </cell>
          <cell r="CN98">
            <v>0</v>
          </cell>
          <cell r="CO98">
            <v>817418</v>
          </cell>
          <cell r="CP98">
            <v>204354.5</v>
          </cell>
        </row>
        <row r="99">
          <cell r="D99" t="str">
            <v>14-05-020</v>
          </cell>
          <cell r="E99" t="str">
            <v>TUBERIA PVC PRESION DE 1/2" RDE 13.5; INCLUYE ACCESORIOS.</v>
          </cell>
          <cell r="F99" t="str">
            <v>M</v>
          </cell>
          <cell r="G99">
            <v>11929</v>
          </cell>
          <cell r="H99">
            <v>0</v>
          </cell>
          <cell r="I99">
            <v>0</v>
          </cell>
          <cell r="J99">
            <v>12</v>
          </cell>
          <cell r="K99">
            <v>143148</v>
          </cell>
          <cell r="L99">
            <v>12</v>
          </cell>
          <cell r="M99">
            <v>143148</v>
          </cell>
          <cell r="N99">
            <v>12</v>
          </cell>
          <cell r="O99">
            <v>143148</v>
          </cell>
          <cell r="P99">
            <v>0</v>
          </cell>
          <cell r="Q99">
            <v>0</v>
          </cell>
          <cell r="R99">
            <v>12</v>
          </cell>
          <cell r="S99">
            <v>143148</v>
          </cell>
          <cell r="T99">
            <v>12</v>
          </cell>
          <cell r="U99">
            <v>143148</v>
          </cell>
          <cell r="V99">
            <v>12</v>
          </cell>
          <cell r="W99">
            <v>143148</v>
          </cell>
          <cell r="X99">
            <v>12</v>
          </cell>
          <cell r="Y99">
            <v>143148</v>
          </cell>
          <cell r="Z99">
            <v>12</v>
          </cell>
          <cell r="AA99">
            <v>143148</v>
          </cell>
          <cell r="AB99">
            <v>12</v>
          </cell>
          <cell r="AC99">
            <v>143148</v>
          </cell>
          <cell r="AD99">
            <v>12</v>
          </cell>
          <cell r="AE99">
            <v>143148</v>
          </cell>
          <cell r="AF99">
            <v>12</v>
          </cell>
          <cell r="AG99">
            <v>143148</v>
          </cell>
          <cell r="AH99">
            <v>12</v>
          </cell>
          <cell r="AI99">
            <v>143148</v>
          </cell>
          <cell r="AJ99">
            <v>12</v>
          </cell>
          <cell r="AK99">
            <v>143148</v>
          </cell>
          <cell r="AL99">
            <v>12</v>
          </cell>
          <cell r="AM99">
            <v>143148</v>
          </cell>
          <cell r="AN99">
            <v>12</v>
          </cell>
          <cell r="AO99">
            <v>143148</v>
          </cell>
          <cell r="AP99">
            <v>12</v>
          </cell>
          <cell r="AQ99">
            <v>143148</v>
          </cell>
          <cell r="AR99">
            <v>12</v>
          </cell>
          <cell r="AS99">
            <v>143148</v>
          </cell>
          <cell r="AT99">
            <v>12</v>
          </cell>
          <cell r="AU99">
            <v>143148</v>
          </cell>
          <cell r="AV99">
            <v>12</v>
          </cell>
          <cell r="AW99">
            <v>143148</v>
          </cell>
          <cell r="AX99">
            <v>12</v>
          </cell>
          <cell r="AY99">
            <v>143148</v>
          </cell>
          <cell r="AZ99">
            <v>12</v>
          </cell>
          <cell r="BA99">
            <v>143148</v>
          </cell>
          <cell r="BB99">
            <v>12</v>
          </cell>
          <cell r="BC99">
            <v>143148</v>
          </cell>
          <cell r="BD99">
            <v>12</v>
          </cell>
          <cell r="BE99">
            <v>143148</v>
          </cell>
          <cell r="BF99">
            <v>0</v>
          </cell>
          <cell r="BG99">
            <v>0</v>
          </cell>
          <cell r="BH99">
            <v>12</v>
          </cell>
          <cell r="BI99">
            <v>143148</v>
          </cell>
          <cell r="BJ99">
            <v>12</v>
          </cell>
          <cell r="BK99">
            <v>143148</v>
          </cell>
          <cell r="BL99">
            <v>0</v>
          </cell>
          <cell r="BM99">
            <v>0</v>
          </cell>
          <cell r="BN99">
            <v>12</v>
          </cell>
          <cell r="BO99">
            <v>143148</v>
          </cell>
          <cell r="BP99">
            <v>12</v>
          </cell>
          <cell r="BQ99">
            <v>143148</v>
          </cell>
          <cell r="BR99">
            <v>12</v>
          </cell>
          <cell r="BS99">
            <v>143148</v>
          </cell>
          <cell r="BT99">
            <v>12</v>
          </cell>
          <cell r="BU99">
            <v>143148</v>
          </cell>
          <cell r="BV99">
            <v>12</v>
          </cell>
          <cell r="BW99">
            <v>143148</v>
          </cell>
          <cell r="BX99">
            <v>12</v>
          </cell>
          <cell r="BY99">
            <v>143148</v>
          </cell>
          <cell r="BZ99">
            <v>12</v>
          </cell>
          <cell r="CA99">
            <v>143148</v>
          </cell>
          <cell r="CB99">
            <v>0</v>
          </cell>
          <cell r="CC99">
            <v>0</v>
          </cell>
          <cell r="CD99">
            <v>12</v>
          </cell>
          <cell r="CE99">
            <v>143148</v>
          </cell>
          <cell r="CF99">
            <v>0</v>
          </cell>
          <cell r="CG99">
            <v>0</v>
          </cell>
          <cell r="CH99">
            <v>12</v>
          </cell>
          <cell r="CI99">
            <v>143148</v>
          </cell>
          <cell r="CJ99">
            <v>408</v>
          </cell>
          <cell r="CK99">
            <v>4867032</v>
          </cell>
          <cell r="CL99" t="str">
            <v/>
          </cell>
          <cell r="CM99">
            <v>4867032</v>
          </cell>
          <cell r="CN99">
            <v>0</v>
          </cell>
          <cell r="CO99">
            <v>4867032</v>
          </cell>
          <cell r="CP99">
            <v>1216758</v>
          </cell>
        </row>
        <row r="100">
          <cell r="D100" t="str">
            <v>14-10</v>
          </cell>
          <cell r="E100" t="str">
            <v>INSTALACIONES AGUAS SERVIDAS</v>
          </cell>
          <cell r="F100">
            <v>0</v>
          </cell>
          <cell r="G100">
            <v>0</v>
          </cell>
          <cell r="H100" t="str">
            <v/>
          </cell>
          <cell r="I100">
            <v>6452676</v>
          </cell>
          <cell r="J100" t="str">
            <v/>
          </cell>
          <cell r="K100">
            <v>519335</v>
          </cell>
          <cell r="L100" t="str">
            <v/>
          </cell>
          <cell r="M100">
            <v>519335</v>
          </cell>
          <cell r="N100" t="str">
            <v/>
          </cell>
          <cell r="O100">
            <v>519335</v>
          </cell>
          <cell r="P100" t="str">
            <v/>
          </cell>
          <cell r="Q100">
            <v>0</v>
          </cell>
          <cell r="R100" t="str">
            <v/>
          </cell>
          <cell r="S100">
            <v>519335</v>
          </cell>
          <cell r="T100" t="str">
            <v/>
          </cell>
          <cell r="U100">
            <v>519335</v>
          </cell>
          <cell r="V100" t="str">
            <v/>
          </cell>
          <cell r="W100">
            <v>519335</v>
          </cell>
          <cell r="X100" t="str">
            <v/>
          </cell>
          <cell r="Y100">
            <v>519335</v>
          </cell>
          <cell r="Z100" t="str">
            <v/>
          </cell>
          <cell r="AA100">
            <v>519335</v>
          </cell>
          <cell r="AB100" t="str">
            <v/>
          </cell>
          <cell r="AC100">
            <v>519335</v>
          </cell>
          <cell r="AD100" t="str">
            <v/>
          </cell>
          <cell r="AE100">
            <v>519335</v>
          </cell>
          <cell r="AF100" t="str">
            <v/>
          </cell>
          <cell r="AG100">
            <v>519335</v>
          </cell>
          <cell r="AH100" t="str">
            <v/>
          </cell>
          <cell r="AI100">
            <v>519335</v>
          </cell>
          <cell r="AJ100" t="str">
            <v/>
          </cell>
          <cell r="AK100">
            <v>519335</v>
          </cell>
          <cell r="AL100" t="str">
            <v/>
          </cell>
          <cell r="AM100">
            <v>480516</v>
          </cell>
          <cell r="AN100" t="str">
            <v/>
          </cell>
          <cell r="AO100">
            <v>519335</v>
          </cell>
          <cell r="AP100" t="str">
            <v/>
          </cell>
          <cell r="AQ100">
            <v>519335</v>
          </cell>
          <cell r="AR100" t="str">
            <v/>
          </cell>
          <cell r="AS100">
            <v>519335</v>
          </cell>
          <cell r="AT100" t="str">
            <v/>
          </cell>
          <cell r="AU100">
            <v>480516</v>
          </cell>
          <cell r="AV100" t="str">
            <v/>
          </cell>
          <cell r="AW100">
            <v>519335</v>
          </cell>
          <cell r="AX100" t="str">
            <v/>
          </cell>
          <cell r="AY100">
            <v>519335</v>
          </cell>
          <cell r="AZ100" t="str">
            <v/>
          </cell>
          <cell r="BA100">
            <v>519335</v>
          </cell>
          <cell r="BB100" t="str">
            <v/>
          </cell>
          <cell r="BC100">
            <v>171230</v>
          </cell>
          <cell r="BD100" t="str">
            <v/>
          </cell>
          <cell r="BE100">
            <v>519335</v>
          </cell>
          <cell r="BF100" t="str">
            <v/>
          </cell>
          <cell r="BG100">
            <v>0</v>
          </cell>
          <cell r="BH100" t="str">
            <v/>
          </cell>
          <cell r="BI100">
            <v>519335</v>
          </cell>
          <cell r="BJ100" t="str">
            <v/>
          </cell>
          <cell r="BK100">
            <v>480516</v>
          </cell>
          <cell r="BL100" t="str">
            <v/>
          </cell>
          <cell r="BM100">
            <v>0</v>
          </cell>
          <cell r="BN100" t="str">
            <v/>
          </cell>
          <cell r="BO100">
            <v>519335</v>
          </cell>
          <cell r="BP100" t="str">
            <v/>
          </cell>
          <cell r="BQ100">
            <v>519335</v>
          </cell>
          <cell r="BR100" t="str">
            <v/>
          </cell>
          <cell r="BS100">
            <v>519335</v>
          </cell>
          <cell r="BT100" t="str">
            <v/>
          </cell>
          <cell r="BU100">
            <v>519335</v>
          </cell>
          <cell r="BV100" t="str">
            <v/>
          </cell>
          <cell r="BW100">
            <v>519335</v>
          </cell>
          <cell r="BX100" t="str">
            <v/>
          </cell>
          <cell r="BY100">
            <v>519335</v>
          </cell>
          <cell r="BZ100" t="str">
            <v/>
          </cell>
          <cell r="CA100">
            <v>519335</v>
          </cell>
          <cell r="CB100" t="str">
            <v/>
          </cell>
          <cell r="CC100">
            <v>0</v>
          </cell>
          <cell r="CD100" t="str">
            <v/>
          </cell>
          <cell r="CE100">
            <v>480516</v>
          </cell>
          <cell r="CF100" t="str">
            <v/>
          </cell>
          <cell r="CG100">
            <v>0</v>
          </cell>
          <cell r="CH100" t="str">
            <v/>
          </cell>
          <cell r="CI100">
            <v>519335</v>
          </cell>
          <cell r="CJ100">
            <v>0</v>
          </cell>
          <cell r="CK100">
            <v>23606685</v>
          </cell>
          <cell r="CL100" t="str">
            <v/>
          </cell>
          <cell r="CM100">
            <v>23606685</v>
          </cell>
          <cell r="CN100">
            <v>0</v>
          </cell>
          <cell r="CO100">
            <v>23606685</v>
          </cell>
          <cell r="CP100">
            <v>5901671.25</v>
          </cell>
        </row>
        <row r="101">
          <cell r="D101" t="str">
            <v>14-10-010</v>
          </cell>
          <cell r="E101" t="str">
            <v>SALIDA SANITARIA DE 2" INCLUYE MATERIALES, ACCESORIOS Y TODOS LOS ELEMENTOS NECESARIO PARA SU CORRECTA INSTALACION Y FUNCIONAMIENTO.</v>
          </cell>
          <cell r="F101" t="str">
            <v>U</v>
          </cell>
          <cell r="G101">
            <v>38819</v>
          </cell>
          <cell r="H101">
            <v>0</v>
          </cell>
          <cell r="I101">
            <v>0</v>
          </cell>
          <cell r="J101">
            <v>2</v>
          </cell>
          <cell r="K101">
            <v>77638</v>
          </cell>
          <cell r="L101">
            <v>2</v>
          </cell>
          <cell r="M101">
            <v>77638</v>
          </cell>
          <cell r="N101">
            <v>2</v>
          </cell>
          <cell r="O101">
            <v>77638</v>
          </cell>
          <cell r="P101">
            <v>0</v>
          </cell>
          <cell r="Q101">
            <v>0</v>
          </cell>
          <cell r="R101">
            <v>2</v>
          </cell>
          <cell r="S101">
            <v>77638</v>
          </cell>
          <cell r="T101">
            <v>2</v>
          </cell>
          <cell r="U101">
            <v>77638</v>
          </cell>
          <cell r="V101">
            <v>2</v>
          </cell>
          <cell r="W101">
            <v>77638</v>
          </cell>
          <cell r="X101">
            <v>2</v>
          </cell>
          <cell r="Y101">
            <v>77638</v>
          </cell>
          <cell r="Z101">
            <v>2</v>
          </cell>
          <cell r="AA101">
            <v>77638</v>
          </cell>
          <cell r="AB101">
            <v>2</v>
          </cell>
          <cell r="AC101">
            <v>77638</v>
          </cell>
          <cell r="AD101">
            <v>2</v>
          </cell>
          <cell r="AE101">
            <v>77638</v>
          </cell>
          <cell r="AF101">
            <v>2</v>
          </cell>
          <cell r="AG101">
            <v>77638</v>
          </cell>
          <cell r="AH101">
            <v>2</v>
          </cell>
          <cell r="AI101">
            <v>77638</v>
          </cell>
          <cell r="AJ101">
            <v>2</v>
          </cell>
          <cell r="AK101">
            <v>77638</v>
          </cell>
          <cell r="AL101">
            <v>1</v>
          </cell>
          <cell r="AM101">
            <v>38819</v>
          </cell>
          <cell r="AN101">
            <v>2</v>
          </cell>
          <cell r="AO101">
            <v>77638</v>
          </cell>
          <cell r="AP101">
            <v>2</v>
          </cell>
          <cell r="AQ101">
            <v>77638</v>
          </cell>
          <cell r="AR101">
            <v>2</v>
          </cell>
          <cell r="AS101">
            <v>77638</v>
          </cell>
          <cell r="AT101">
            <v>1</v>
          </cell>
          <cell r="AU101">
            <v>38819</v>
          </cell>
          <cell r="AV101">
            <v>2</v>
          </cell>
          <cell r="AW101">
            <v>77638</v>
          </cell>
          <cell r="AX101">
            <v>2</v>
          </cell>
          <cell r="AY101">
            <v>77638</v>
          </cell>
          <cell r="AZ101">
            <v>2</v>
          </cell>
          <cell r="BA101">
            <v>77638</v>
          </cell>
          <cell r="BB101">
            <v>2</v>
          </cell>
          <cell r="BC101">
            <v>77638</v>
          </cell>
          <cell r="BD101">
            <v>2</v>
          </cell>
          <cell r="BE101">
            <v>77638</v>
          </cell>
          <cell r="BF101">
            <v>0</v>
          </cell>
          <cell r="BG101">
            <v>0</v>
          </cell>
          <cell r="BH101">
            <v>2</v>
          </cell>
          <cell r="BI101">
            <v>77638</v>
          </cell>
          <cell r="BJ101">
            <v>1</v>
          </cell>
          <cell r="BK101">
            <v>38819</v>
          </cell>
          <cell r="BL101">
            <v>0</v>
          </cell>
          <cell r="BM101">
            <v>0</v>
          </cell>
          <cell r="BN101">
            <v>2</v>
          </cell>
          <cell r="BO101">
            <v>77638</v>
          </cell>
          <cell r="BP101">
            <v>2</v>
          </cell>
          <cell r="BQ101">
            <v>77638</v>
          </cell>
          <cell r="BR101">
            <v>2</v>
          </cell>
          <cell r="BS101">
            <v>77638</v>
          </cell>
          <cell r="BT101">
            <v>2</v>
          </cell>
          <cell r="BU101">
            <v>77638</v>
          </cell>
          <cell r="BV101">
            <v>2</v>
          </cell>
          <cell r="BW101">
            <v>77638</v>
          </cell>
          <cell r="BX101">
            <v>2</v>
          </cell>
          <cell r="BY101">
            <v>77638</v>
          </cell>
          <cell r="BZ101">
            <v>2</v>
          </cell>
          <cell r="CA101">
            <v>77638</v>
          </cell>
          <cell r="CB101">
            <v>0</v>
          </cell>
          <cell r="CC101">
            <v>0</v>
          </cell>
          <cell r="CD101">
            <v>1</v>
          </cell>
          <cell r="CE101">
            <v>38819</v>
          </cell>
          <cell r="CF101">
            <v>0</v>
          </cell>
          <cell r="CG101">
            <v>0</v>
          </cell>
          <cell r="CH101">
            <v>2</v>
          </cell>
          <cell r="CI101">
            <v>77638</v>
          </cell>
          <cell r="CJ101">
            <v>64</v>
          </cell>
          <cell r="CK101">
            <v>2484416</v>
          </cell>
          <cell r="CL101" t="str">
            <v/>
          </cell>
          <cell r="CM101">
            <v>2484416</v>
          </cell>
          <cell r="CN101">
            <v>0</v>
          </cell>
          <cell r="CO101">
            <v>2484416</v>
          </cell>
          <cell r="CP101">
            <v>621104</v>
          </cell>
        </row>
        <row r="102">
          <cell r="D102" t="str">
            <v>14-10-020</v>
          </cell>
          <cell r="E102" t="str">
            <v>TUBERIA PVC SANITARIA DE 2".</v>
          </cell>
          <cell r="F102" t="str">
            <v>M</v>
          </cell>
          <cell r="G102">
            <v>23398</v>
          </cell>
          <cell r="H102">
            <v>0</v>
          </cell>
          <cell r="I102">
            <v>0</v>
          </cell>
          <cell r="J102">
            <v>4</v>
          </cell>
          <cell r="K102">
            <v>93592</v>
          </cell>
          <cell r="L102">
            <v>4</v>
          </cell>
          <cell r="M102">
            <v>93592</v>
          </cell>
          <cell r="N102">
            <v>4</v>
          </cell>
          <cell r="O102">
            <v>93592</v>
          </cell>
          <cell r="P102">
            <v>0</v>
          </cell>
          <cell r="Q102">
            <v>0</v>
          </cell>
          <cell r="R102">
            <v>4</v>
          </cell>
          <cell r="S102">
            <v>93592</v>
          </cell>
          <cell r="T102">
            <v>4</v>
          </cell>
          <cell r="U102">
            <v>93592</v>
          </cell>
          <cell r="V102">
            <v>4</v>
          </cell>
          <cell r="W102">
            <v>93592</v>
          </cell>
          <cell r="X102">
            <v>4</v>
          </cell>
          <cell r="Y102">
            <v>93592</v>
          </cell>
          <cell r="Z102">
            <v>4</v>
          </cell>
          <cell r="AA102">
            <v>93592</v>
          </cell>
          <cell r="AB102">
            <v>4</v>
          </cell>
          <cell r="AC102">
            <v>93592</v>
          </cell>
          <cell r="AD102">
            <v>4</v>
          </cell>
          <cell r="AE102">
            <v>93592</v>
          </cell>
          <cell r="AF102">
            <v>4</v>
          </cell>
          <cell r="AG102">
            <v>93592</v>
          </cell>
          <cell r="AH102">
            <v>4</v>
          </cell>
          <cell r="AI102">
            <v>93592</v>
          </cell>
          <cell r="AJ102">
            <v>4</v>
          </cell>
          <cell r="AK102">
            <v>93592</v>
          </cell>
          <cell r="AL102">
            <v>4</v>
          </cell>
          <cell r="AM102">
            <v>93592</v>
          </cell>
          <cell r="AN102">
            <v>4</v>
          </cell>
          <cell r="AO102">
            <v>93592</v>
          </cell>
          <cell r="AP102">
            <v>4</v>
          </cell>
          <cell r="AQ102">
            <v>93592</v>
          </cell>
          <cell r="AR102">
            <v>4</v>
          </cell>
          <cell r="AS102">
            <v>93592</v>
          </cell>
          <cell r="AT102">
            <v>4</v>
          </cell>
          <cell r="AU102">
            <v>93592</v>
          </cell>
          <cell r="AV102">
            <v>4</v>
          </cell>
          <cell r="AW102">
            <v>93592</v>
          </cell>
          <cell r="AX102">
            <v>4</v>
          </cell>
          <cell r="AY102">
            <v>93592</v>
          </cell>
          <cell r="AZ102">
            <v>4</v>
          </cell>
          <cell r="BA102">
            <v>93592</v>
          </cell>
          <cell r="BB102">
            <v>4</v>
          </cell>
          <cell r="BC102">
            <v>93592</v>
          </cell>
          <cell r="BD102">
            <v>4</v>
          </cell>
          <cell r="BE102">
            <v>93592</v>
          </cell>
          <cell r="BF102">
            <v>0</v>
          </cell>
          <cell r="BG102">
            <v>0</v>
          </cell>
          <cell r="BH102">
            <v>4</v>
          </cell>
          <cell r="BI102">
            <v>93592</v>
          </cell>
          <cell r="BJ102">
            <v>4</v>
          </cell>
          <cell r="BK102">
            <v>93592</v>
          </cell>
          <cell r="BL102">
            <v>0</v>
          </cell>
          <cell r="BM102">
            <v>0</v>
          </cell>
          <cell r="BN102">
            <v>4</v>
          </cell>
          <cell r="BO102">
            <v>93592</v>
          </cell>
          <cell r="BP102">
            <v>4</v>
          </cell>
          <cell r="BQ102">
            <v>93592</v>
          </cell>
          <cell r="BR102">
            <v>4</v>
          </cell>
          <cell r="BS102">
            <v>93592</v>
          </cell>
          <cell r="BT102">
            <v>4</v>
          </cell>
          <cell r="BU102">
            <v>93592</v>
          </cell>
          <cell r="BV102">
            <v>4</v>
          </cell>
          <cell r="BW102">
            <v>93592</v>
          </cell>
          <cell r="BX102">
            <v>4</v>
          </cell>
          <cell r="BY102">
            <v>93592</v>
          </cell>
          <cell r="BZ102">
            <v>4</v>
          </cell>
          <cell r="CA102">
            <v>93592</v>
          </cell>
          <cell r="CB102">
            <v>0</v>
          </cell>
          <cell r="CC102">
            <v>0</v>
          </cell>
          <cell r="CD102">
            <v>4</v>
          </cell>
          <cell r="CE102">
            <v>93592</v>
          </cell>
          <cell r="CF102">
            <v>0</v>
          </cell>
          <cell r="CG102">
            <v>0</v>
          </cell>
          <cell r="CH102">
            <v>4</v>
          </cell>
          <cell r="CI102">
            <v>93592</v>
          </cell>
          <cell r="CJ102">
            <v>136</v>
          </cell>
          <cell r="CK102">
            <v>3182128</v>
          </cell>
          <cell r="CL102" t="str">
            <v/>
          </cell>
          <cell r="CM102">
            <v>3182128</v>
          </cell>
          <cell r="CN102">
            <v>0</v>
          </cell>
          <cell r="CO102">
            <v>3182128</v>
          </cell>
          <cell r="CP102">
            <v>795532</v>
          </cell>
        </row>
        <row r="103">
          <cell r="D103" t="str">
            <v>14-10-030</v>
          </cell>
          <cell r="E103" t="str">
            <v>SALIDA SANITARIA DE 4" INCLUYE MATERIALES, ACCESORIOS Y TODOS LOS ELEMENTOS NECESARIO PARA SU CORRECTA INSTALACION Y FUNCIONAMIENTO.</v>
          </cell>
          <cell r="F103" t="str">
            <v>U</v>
          </cell>
          <cell r="G103">
            <v>47316</v>
          </cell>
          <cell r="H103">
            <v>0</v>
          </cell>
          <cell r="I103">
            <v>0</v>
          </cell>
          <cell r="J103">
            <v>1</v>
          </cell>
          <cell r="K103">
            <v>47316</v>
          </cell>
          <cell r="L103">
            <v>1</v>
          </cell>
          <cell r="M103">
            <v>47316</v>
          </cell>
          <cell r="N103">
            <v>1</v>
          </cell>
          <cell r="O103">
            <v>47316</v>
          </cell>
          <cell r="P103">
            <v>0</v>
          </cell>
          <cell r="Q103">
            <v>0</v>
          </cell>
          <cell r="R103">
            <v>1</v>
          </cell>
          <cell r="S103">
            <v>47316</v>
          </cell>
          <cell r="T103">
            <v>1</v>
          </cell>
          <cell r="U103">
            <v>47316</v>
          </cell>
          <cell r="V103">
            <v>1</v>
          </cell>
          <cell r="W103">
            <v>47316</v>
          </cell>
          <cell r="X103">
            <v>1</v>
          </cell>
          <cell r="Y103">
            <v>47316</v>
          </cell>
          <cell r="Z103">
            <v>1</v>
          </cell>
          <cell r="AA103">
            <v>47316</v>
          </cell>
          <cell r="AB103">
            <v>1</v>
          </cell>
          <cell r="AC103">
            <v>47316</v>
          </cell>
          <cell r="AD103">
            <v>1</v>
          </cell>
          <cell r="AE103">
            <v>47316</v>
          </cell>
          <cell r="AF103">
            <v>1</v>
          </cell>
          <cell r="AG103">
            <v>47316</v>
          </cell>
          <cell r="AH103">
            <v>1</v>
          </cell>
          <cell r="AI103">
            <v>47316</v>
          </cell>
          <cell r="AJ103">
            <v>1</v>
          </cell>
          <cell r="AK103">
            <v>47316</v>
          </cell>
          <cell r="AL103">
            <v>1</v>
          </cell>
          <cell r="AM103">
            <v>47316</v>
          </cell>
          <cell r="AN103">
            <v>1</v>
          </cell>
          <cell r="AO103">
            <v>47316</v>
          </cell>
          <cell r="AP103">
            <v>1</v>
          </cell>
          <cell r="AQ103">
            <v>47316</v>
          </cell>
          <cell r="AR103">
            <v>1</v>
          </cell>
          <cell r="AS103">
            <v>47316</v>
          </cell>
          <cell r="AT103">
            <v>1</v>
          </cell>
          <cell r="AU103">
            <v>47316</v>
          </cell>
          <cell r="AV103">
            <v>1</v>
          </cell>
          <cell r="AW103">
            <v>47316</v>
          </cell>
          <cell r="AX103">
            <v>1</v>
          </cell>
          <cell r="AY103">
            <v>47316</v>
          </cell>
          <cell r="AZ103">
            <v>1</v>
          </cell>
          <cell r="BA103">
            <v>47316</v>
          </cell>
          <cell r="BB103">
            <v>0</v>
          </cell>
          <cell r="BC103">
            <v>0</v>
          </cell>
          <cell r="BD103">
            <v>1</v>
          </cell>
          <cell r="BE103">
            <v>47316</v>
          </cell>
          <cell r="BF103">
            <v>0</v>
          </cell>
          <cell r="BG103">
            <v>0</v>
          </cell>
          <cell r="BH103">
            <v>1</v>
          </cell>
          <cell r="BI103">
            <v>47316</v>
          </cell>
          <cell r="BJ103">
            <v>1</v>
          </cell>
          <cell r="BK103">
            <v>47316</v>
          </cell>
          <cell r="BL103">
            <v>0</v>
          </cell>
          <cell r="BM103">
            <v>0</v>
          </cell>
          <cell r="BN103">
            <v>1</v>
          </cell>
          <cell r="BO103">
            <v>47316</v>
          </cell>
          <cell r="BP103">
            <v>1</v>
          </cell>
          <cell r="BQ103">
            <v>47316</v>
          </cell>
          <cell r="BR103">
            <v>1</v>
          </cell>
          <cell r="BS103">
            <v>47316</v>
          </cell>
          <cell r="BT103">
            <v>1</v>
          </cell>
          <cell r="BU103">
            <v>47316</v>
          </cell>
          <cell r="BV103">
            <v>1</v>
          </cell>
          <cell r="BW103">
            <v>47316</v>
          </cell>
          <cell r="BX103">
            <v>1</v>
          </cell>
          <cell r="BY103">
            <v>47316</v>
          </cell>
          <cell r="BZ103">
            <v>1</v>
          </cell>
          <cell r="CA103">
            <v>47316</v>
          </cell>
          <cell r="CB103">
            <v>0</v>
          </cell>
          <cell r="CC103">
            <v>0</v>
          </cell>
          <cell r="CD103">
            <v>1</v>
          </cell>
          <cell r="CE103">
            <v>47316</v>
          </cell>
          <cell r="CF103">
            <v>0</v>
          </cell>
          <cell r="CG103">
            <v>0</v>
          </cell>
          <cell r="CH103">
            <v>1</v>
          </cell>
          <cell r="CI103">
            <v>47316</v>
          </cell>
          <cell r="CJ103">
            <v>33</v>
          </cell>
          <cell r="CK103">
            <v>1561428</v>
          </cell>
          <cell r="CL103" t="str">
            <v/>
          </cell>
          <cell r="CM103">
            <v>1561428</v>
          </cell>
          <cell r="CN103">
            <v>0</v>
          </cell>
          <cell r="CO103">
            <v>1561428</v>
          </cell>
          <cell r="CP103">
            <v>390357</v>
          </cell>
        </row>
        <row r="104">
          <cell r="D104" t="str">
            <v>14-10-040</v>
          </cell>
          <cell r="E104" t="str">
            <v>TUBERIA PVC SANITARIA DE 4".</v>
          </cell>
          <cell r="F104" t="str">
            <v>M</v>
          </cell>
          <cell r="G104">
            <v>33421</v>
          </cell>
          <cell r="H104">
            <v>0</v>
          </cell>
          <cell r="I104">
            <v>0</v>
          </cell>
          <cell r="J104">
            <v>9</v>
          </cell>
          <cell r="K104">
            <v>300789</v>
          </cell>
          <cell r="L104">
            <v>9</v>
          </cell>
          <cell r="M104">
            <v>300789</v>
          </cell>
          <cell r="N104">
            <v>9</v>
          </cell>
          <cell r="O104">
            <v>300789</v>
          </cell>
          <cell r="P104">
            <v>0</v>
          </cell>
          <cell r="Q104">
            <v>0</v>
          </cell>
          <cell r="R104">
            <v>9</v>
          </cell>
          <cell r="S104">
            <v>300789</v>
          </cell>
          <cell r="T104">
            <v>9</v>
          </cell>
          <cell r="U104">
            <v>300789</v>
          </cell>
          <cell r="V104">
            <v>9</v>
          </cell>
          <cell r="W104">
            <v>300789</v>
          </cell>
          <cell r="X104">
            <v>9</v>
          </cell>
          <cell r="Y104">
            <v>300789</v>
          </cell>
          <cell r="Z104">
            <v>9</v>
          </cell>
          <cell r="AA104">
            <v>300789</v>
          </cell>
          <cell r="AB104">
            <v>9</v>
          </cell>
          <cell r="AC104">
            <v>300789</v>
          </cell>
          <cell r="AD104">
            <v>9</v>
          </cell>
          <cell r="AE104">
            <v>300789</v>
          </cell>
          <cell r="AF104">
            <v>9</v>
          </cell>
          <cell r="AG104">
            <v>300789</v>
          </cell>
          <cell r="AH104">
            <v>9</v>
          </cell>
          <cell r="AI104">
            <v>300789</v>
          </cell>
          <cell r="AJ104">
            <v>9</v>
          </cell>
          <cell r="AK104">
            <v>300789</v>
          </cell>
          <cell r="AL104">
            <v>9</v>
          </cell>
          <cell r="AM104">
            <v>300789</v>
          </cell>
          <cell r="AN104">
            <v>9</v>
          </cell>
          <cell r="AO104">
            <v>300789</v>
          </cell>
          <cell r="AP104">
            <v>9</v>
          </cell>
          <cell r="AQ104">
            <v>300789</v>
          </cell>
          <cell r="AR104">
            <v>9</v>
          </cell>
          <cell r="AS104">
            <v>300789</v>
          </cell>
          <cell r="AT104">
            <v>9</v>
          </cell>
          <cell r="AU104">
            <v>300789</v>
          </cell>
          <cell r="AV104">
            <v>9</v>
          </cell>
          <cell r="AW104">
            <v>300789</v>
          </cell>
          <cell r="AX104">
            <v>9</v>
          </cell>
          <cell r="AY104">
            <v>300789</v>
          </cell>
          <cell r="AZ104">
            <v>9</v>
          </cell>
          <cell r="BA104">
            <v>300789</v>
          </cell>
          <cell r="BB104">
            <v>0</v>
          </cell>
          <cell r="BC104">
            <v>0</v>
          </cell>
          <cell r="BD104">
            <v>9</v>
          </cell>
          <cell r="BE104">
            <v>300789</v>
          </cell>
          <cell r="BF104">
            <v>0</v>
          </cell>
          <cell r="BG104">
            <v>0</v>
          </cell>
          <cell r="BH104">
            <v>9</v>
          </cell>
          <cell r="BI104">
            <v>300789</v>
          </cell>
          <cell r="BJ104">
            <v>9</v>
          </cell>
          <cell r="BK104">
            <v>300789</v>
          </cell>
          <cell r="BL104">
            <v>0</v>
          </cell>
          <cell r="BM104">
            <v>0</v>
          </cell>
          <cell r="BN104">
            <v>9</v>
          </cell>
          <cell r="BO104">
            <v>300789</v>
          </cell>
          <cell r="BP104">
            <v>9</v>
          </cell>
          <cell r="BQ104">
            <v>300789</v>
          </cell>
          <cell r="BR104">
            <v>9</v>
          </cell>
          <cell r="BS104">
            <v>300789</v>
          </cell>
          <cell r="BT104">
            <v>9</v>
          </cell>
          <cell r="BU104">
            <v>300789</v>
          </cell>
          <cell r="BV104">
            <v>9</v>
          </cell>
          <cell r="BW104">
            <v>300789</v>
          </cell>
          <cell r="BX104">
            <v>9</v>
          </cell>
          <cell r="BY104">
            <v>300789</v>
          </cell>
          <cell r="BZ104">
            <v>9</v>
          </cell>
          <cell r="CA104">
            <v>300789</v>
          </cell>
          <cell r="CB104">
            <v>0</v>
          </cell>
          <cell r="CC104">
            <v>0</v>
          </cell>
          <cell r="CD104">
            <v>9</v>
          </cell>
          <cell r="CE104">
            <v>300789</v>
          </cell>
          <cell r="CF104">
            <v>0</v>
          </cell>
          <cell r="CG104">
            <v>0</v>
          </cell>
          <cell r="CH104">
            <v>9</v>
          </cell>
          <cell r="CI104">
            <v>300789</v>
          </cell>
          <cell r="CJ104">
            <v>297</v>
          </cell>
          <cell r="CK104">
            <v>9926037</v>
          </cell>
          <cell r="CL104" t="str">
            <v/>
          </cell>
          <cell r="CM104">
            <v>9926037</v>
          </cell>
          <cell r="CN104">
            <v>0</v>
          </cell>
          <cell r="CO104">
            <v>9926037</v>
          </cell>
          <cell r="CP104">
            <v>2481509.25</v>
          </cell>
        </row>
        <row r="105">
          <cell r="D105" t="str">
            <v>14-10-065</v>
          </cell>
          <cell r="E105" t="str">
            <v>POZO SEPTICO EN MAMPOSTERIA CON PISO Y TAPAS EN CONCRETO DE 21 MPa. INCLUYE TODO LO NECESARIO PARA SU CORRECTO FUNCIONAMIENTO.</v>
          </cell>
          <cell r="F105" t="str">
            <v>U</v>
          </cell>
          <cell r="G105">
            <v>1613169</v>
          </cell>
          <cell r="H105">
            <v>4</v>
          </cell>
          <cell r="I105">
            <v>6452676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W105">
            <v>0</v>
          </cell>
          <cell r="BX105">
            <v>0</v>
          </cell>
          <cell r="BY105">
            <v>0</v>
          </cell>
          <cell r="BZ105">
            <v>0</v>
          </cell>
          <cell r="CA105">
            <v>0</v>
          </cell>
          <cell r="CB105">
            <v>0</v>
          </cell>
          <cell r="CC105">
            <v>0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4</v>
          </cell>
          <cell r="CK105">
            <v>6452676</v>
          </cell>
          <cell r="CL105" t="str">
            <v/>
          </cell>
          <cell r="CM105">
            <v>6452676</v>
          </cell>
          <cell r="CN105">
            <v>0</v>
          </cell>
          <cell r="CO105">
            <v>6452676</v>
          </cell>
          <cell r="CP105">
            <v>1613169</v>
          </cell>
        </row>
        <row r="106">
          <cell r="D106" t="str">
            <v>14-15</v>
          </cell>
          <cell r="E106" t="str">
            <v>INSTALACIONES AGUAS SERVIDAS</v>
          </cell>
          <cell r="F106">
            <v>0</v>
          </cell>
          <cell r="G106">
            <v>0</v>
          </cell>
          <cell r="H106" t="str">
            <v/>
          </cell>
          <cell r="I106">
            <v>6919276</v>
          </cell>
          <cell r="J106" t="str">
            <v/>
          </cell>
          <cell r="K106">
            <v>26764</v>
          </cell>
          <cell r="L106" t="str">
            <v/>
          </cell>
          <cell r="M106">
            <v>26764</v>
          </cell>
          <cell r="N106" t="str">
            <v/>
          </cell>
          <cell r="O106">
            <v>26764</v>
          </cell>
          <cell r="P106" t="str">
            <v/>
          </cell>
          <cell r="Q106">
            <v>0</v>
          </cell>
          <cell r="R106" t="str">
            <v/>
          </cell>
          <cell r="S106">
            <v>26764</v>
          </cell>
          <cell r="T106" t="str">
            <v/>
          </cell>
          <cell r="U106">
            <v>26764</v>
          </cell>
          <cell r="V106" t="str">
            <v/>
          </cell>
          <cell r="W106">
            <v>26764</v>
          </cell>
          <cell r="X106" t="str">
            <v/>
          </cell>
          <cell r="Y106">
            <v>26764</v>
          </cell>
          <cell r="Z106" t="str">
            <v/>
          </cell>
          <cell r="AA106">
            <v>26764</v>
          </cell>
          <cell r="AB106" t="str">
            <v/>
          </cell>
          <cell r="AC106">
            <v>26764</v>
          </cell>
          <cell r="AD106" t="str">
            <v/>
          </cell>
          <cell r="AE106">
            <v>26764</v>
          </cell>
          <cell r="AF106" t="str">
            <v/>
          </cell>
          <cell r="AG106">
            <v>26764</v>
          </cell>
          <cell r="AH106" t="str">
            <v/>
          </cell>
          <cell r="AI106">
            <v>26764</v>
          </cell>
          <cell r="AJ106" t="str">
            <v/>
          </cell>
          <cell r="AK106">
            <v>26764</v>
          </cell>
          <cell r="AL106" t="str">
            <v/>
          </cell>
          <cell r="AM106">
            <v>26764</v>
          </cell>
          <cell r="AN106" t="str">
            <v/>
          </cell>
          <cell r="AO106">
            <v>26764</v>
          </cell>
          <cell r="AP106" t="str">
            <v/>
          </cell>
          <cell r="AQ106">
            <v>26764</v>
          </cell>
          <cell r="AR106" t="str">
            <v/>
          </cell>
          <cell r="AS106">
            <v>26764</v>
          </cell>
          <cell r="AT106" t="str">
            <v/>
          </cell>
          <cell r="AU106">
            <v>26764</v>
          </cell>
          <cell r="AV106" t="str">
            <v/>
          </cell>
          <cell r="AW106">
            <v>26764</v>
          </cell>
          <cell r="AX106" t="str">
            <v/>
          </cell>
          <cell r="AY106">
            <v>26764</v>
          </cell>
          <cell r="AZ106" t="str">
            <v/>
          </cell>
          <cell r="BA106">
            <v>26764</v>
          </cell>
          <cell r="BB106" t="str">
            <v/>
          </cell>
          <cell r="BC106">
            <v>0</v>
          </cell>
          <cell r="BD106" t="str">
            <v/>
          </cell>
          <cell r="BE106">
            <v>26764</v>
          </cell>
          <cell r="BF106" t="str">
            <v/>
          </cell>
          <cell r="BG106">
            <v>0</v>
          </cell>
          <cell r="BH106" t="str">
            <v/>
          </cell>
          <cell r="BI106">
            <v>26764</v>
          </cell>
          <cell r="BJ106" t="str">
            <v/>
          </cell>
          <cell r="BK106">
            <v>26764</v>
          </cell>
          <cell r="BL106" t="str">
            <v/>
          </cell>
          <cell r="BM106">
            <v>0</v>
          </cell>
          <cell r="BN106" t="str">
            <v/>
          </cell>
          <cell r="BO106">
            <v>26764</v>
          </cell>
          <cell r="BP106" t="str">
            <v/>
          </cell>
          <cell r="BQ106">
            <v>26764</v>
          </cell>
          <cell r="BR106" t="str">
            <v/>
          </cell>
          <cell r="BS106">
            <v>26764</v>
          </cell>
          <cell r="BT106" t="str">
            <v/>
          </cell>
          <cell r="BU106">
            <v>26764</v>
          </cell>
          <cell r="BV106" t="str">
            <v/>
          </cell>
          <cell r="BW106">
            <v>26764</v>
          </cell>
          <cell r="BX106" t="str">
            <v/>
          </cell>
          <cell r="BY106">
            <v>26764</v>
          </cell>
          <cell r="BZ106" t="str">
            <v/>
          </cell>
          <cell r="CA106">
            <v>26764</v>
          </cell>
          <cell r="CB106" t="str">
            <v/>
          </cell>
          <cell r="CC106">
            <v>0</v>
          </cell>
          <cell r="CD106" t="str">
            <v/>
          </cell>
          <cell r="CE106">
            <v>26764</v>
          </cell>
          <cell r="CF106" t="str">
            <v/>
          </cell>
          <cell r="CG106">
            <v>0</v>
          </cell>
          <cell r="CH106" t="str">
            <v/>
          </cell>
          <cell r="CI106">
            <v>26764</v>
          </cell>
          <cell r="CJ106">
            <v>0</v>
          </cell>
          <cell r="CK106">
            <v>7802488</v>
          </cell>
          <cell r="CL106" t="str">
            <v/>
          </cell>
          <cell r="CM106">
            <v>7802488</v>
          </cell>
          <cell r="CN106">
            <v>0</v>
          </cell>
          <cell r="CO106">
            <v>7802488</v>
          </cell>
          <cell r="CP106">
            <v>1950622</v>
          </cell>
        </row>
        <row r="107">
          <cell r="D107" t="str">
            <v>14-15-010</v>
          </cell>
          <cell r="E107" t="str">
            <v>SUMINISTRO Y COLOCACION DE SALIDAS Y REDES HIDROSANITARIAS PARA MODULO DE BAÑO TIPICO VIVA; INCLUYE MATERIALES, ACCESORIOS, SOLDADURAS, CAJAS Y TODO LO NECESARIO PARA SU CORRECTO FUNCIONAMIENTO.</v>
          </cell>
          <cell r="F107" t="str">
            <v>GB</v>
          </cell>
          <cell r="G107">
            <v>360634</v>
          </cell>
          <cell r="H107">
            <v>4</v>
          </cell>
          <cell r="I107">
            <v>1442536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  <cell r="BY107">
            <v>0</v>
          </cell>
          <cell r="BZ107">
            <v>0</v>
          </cell>
          <cell r="CA107">
            <v>0</v>
          </cell>
          <cell r="CB107">
            <v>0</v>
          </cell>
          <cell r="CC107">
            <v>0</v>
          </cell>
          <cell r="CD107">
            <v>0</v>
          </cell>
          <cell r="CE107">
            <v>0</v>
          </cell>
          <cell r="CF107">
            <v>0</v>
          </cell>
          <cell r="CG107">
            <v>0</v>
          </cell>
          <cell r="CH107">
            <v>0</v>
          </cell>
          <cell r="CI107">
            <v>0</v>
          </cell>
          <cell r="CJ107">
            <v>4</v>
          </cell>
          <cell r="CK107">
            <v>1442536</v>
          </cell>
          <cell r="CL107" t="str">
            <v/>
          </cell>
          <cell r="CM107">
            <v>1442536</v>
          </cell>
          <cell r="CN107">
            <v>0</v>
          </cell>
          <cell r="CO107">
            <v>1442536</v>
          </cell>
          <cell r="CP107">
            <v>360634</v>
          </cell>
        </row>
        <row r="108">
          <cell r="D108" t="str">
            <v>14-15-020</v>
          </cell>
          <cell r="E108" t="str">
            <v>SUMINISTRO DE ESTRUCTURA E INSTALACION DE CANOA TIPO RAINGO O EQUIVALENTE; INCLUYE BAJANTE PLASTICO REDONDO, ELEMENTOS DE SOPORTE, CODOS, SELLANTES Y DEMAS ACCESORIOS PARA SU ADECUADO FUNCIONAMIENTO.</v>
          </cell>
          <cell r="F108" t="str">
            <v>GB</v>
          </cell>
          <cell r="G108">
            <v>292261</v>
          </cell>
          <cell r="H108">
            <v>4</v>
          </cell>
          <cell r="I108">
            <v>1169044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  <cell r="BY108">
            <v>0</v>
          </cell>
          <cell r="BZ108">
            <v>0</v>
          </cell>
          <cell r="CA108">
            <v>0</v>
          </cell>
          <cell r="CB108">
            <v>0</v>
          </cell>
          <cell r="CC108">
            <v>0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4</v>
          </cell>
          <cell r="CK108">
            <v>1169044</v>
          </cell>
          <cell r="CL108" t="str">
            <v/>
          </cell>
          <cell r="CM108">
            <v>1169044</v>
          </cell>
          <cell r="CN108">
            <v>0</v>
          </cell>
          <cell r="CO108">
            <v>1169044</v>
          </cell>
          <cell r="CP108">
            <v>292261</v>
          </cell>
        </row>
        <row r="109">
          <cell r="D109" t="str">
            <v>14-15-030</v>
          </cell>
          <cell r="E109" t="str">
            <v>SUMINISTRO E INSTALACION DE TANQUE DE ACOPIO PARA AGUA POTABLE DE 205 LT; INCLUYE FLOTADOR, CHEQUE HORIZONTAL, VALVULA DE CIERRE Y TODO LO NECESARIO PARA SU CORRECTO FUNCIONAMIENTO.</v>
          </cell>
          <cell r="F109" t="str">
            <v>U</v>
          </cell>
          <cell r="G109">
            <v>185784</v>
          </cell>
          <cell r="H109">
            <v>4</v>
          </cell>
          <cell r="I109">
            <v>743136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  <cell r="BY109">
            <v>0</v>
          </cell>
          <cell r="BZ109">
            <v>0</v>
          </cell>
          <cell r="CA109">
            <v>0</v>
          </cell>
          <cell r="CB109">
            <v>0</v>
          </cell>
          <cell r="CC109">
            <v>0</v>
          </cell>
          <cell r="CD109">
            <v>0</v>
          </cell>
          <cell r="CE109">
            <v>0</v>
          </cell>
          <cell r="CF109">
            <v>0</v>
          </cell>
          <cell r="CG109">
            <v>0</v>
          </cell>
          <cell r="CH109">
            <v>0</v>
          </cell>
          <cell r="CI109">
            <v>0</v>
          </cell>
          <cell r="CJ109">
            <v>4</v>
          </cell>
          <cell r="CK109">
            <v>743136</v>
          </cell>
          <cell r="CL109" t="str">
            <v/>
          </cell>
          <cell r="CM109">
            <v>743136</v>
          </cell>
          <cell r="CN109">
            <v>0</v>
          </cell>
          <cell r="CO109">
            <v>743136</v>
          </cell>
          <cell r="CP109">
            <v>185784</v>
          </cell>
        </row>
        <row r="110">
          <cell r="D110" t="str">
            <v>14-15-060</v>
          </cell>
          <cell r="E110" t="str">
            <v>SUMINISTRO E INSTALACION DE SISTEMA DE POZO SEPTICO INTEGRADO VERTICAL PREFABRICADO EN POLIESTER REFORZADO CON FIBRA DE VIDRIO (PRFV) CON CAPACIDAD DE 1800 L Y TRAMPA DE GRASAS INTERNA; INCLUYE TODO LO NECESARIO PARA SU CORRECTA INSTALACION Y FUNCIONAMIENTO.</v>
          </cell>
          <cell r="F110" t="str">
            <v>U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</v>
          </cell>
          <cell r="CA110">
            <v>0</v>
          </cell>
          <cell r="CB110">
            <v>0</v>
          </cell>
          <cell r="CC110">
            <v>0</v>
          </cell>
          <cell r="CD110">
            <v>0</v>
          </cell>
          <cell r="CE110">
            <v>0</v>
          </cell>
          <cell r="CF110">
            <v>0</v>
          </cell>
          <cell r="CG110">
            <v>0</v>
          </cell>
          <cell r="CH110">
            <v>0</v>
          </cell>
          <cell r="CI110">
            <v>0</v>
          </cell>
          <cell r="CJ110">
            <v>0</v>
          </cell>
          <cell r="CK110">
            <v>0</v>
          </cell>
          <cell r="CL110" t="str">
            <v/>
          </cell>
          <cell r="CM110">
            <v>0</v>
          </cell>
          <cell r="CN110">
            <v>0</v>
          </cell>
          <cell r="CO110">
            <v>0</v>
          </cell>
          <cell r="CP110">
            <v>0</v>
          </cell>
        </row>
        <row r="111">
          <cell r="D111" t="str">
            <v>14-15-070</v>
          </cell>
          <cell r="E111" t="str">
            <v>CONSTRUCCION DE POZO DE ABSORCION DE 1.50 M X 1.50 M (PROFUNDIDAD DE REFERENCIA 2.00 M) EN MAMPOSTERIA CONSTRUIDO EN SITIO, PARA MANEJO DE CLARIFICANTE Y DISPOSICION FINAL; INCLUYE EXCAVACION, ACCESORIOS PVC, CONCRETO, FORMALETA Y TAPA.</v>
          </cell>
          <cell r="F111" t="str">
            <v>U</v>
          </cell>
          <cell r="G111">
            <v>713068</v>
          </cell>
          <cell r="H111">
            <v>4</v>
          </cell>
          <cell r="I111">
            <v>2852272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4</v>
          </cell>
          <cell r="CK111">
            <v>2852272</v>
          </cell>
          <cell r="CL111" t="str">
            <v/>
          </cell>
          <cell r="CM111">
            <v>2852272</v>
          </cell>
          <cell r="CN111">
            <v>0</v>
          </cell>
          <cell r="CO111">
            <v>2852272</v>
          </cell>
          <cell r="CP111">
            <v>713068</v>
          </cell>
        </row>
        <row r="112">
          <cell r="D112" t="str">
            <v>14-15-080</v>
          </cell>
          <cell r="E112" t="str">
            <v>CONSTRUCCION DE CAJAS DOMICILIAR PARA ALCANTARILLADO, DIMENSIONES  DE 0.50X0.50M, CON ALTURA DE 0.50M, ESPESOR DE PAREDES 0.10M. INCLUYE: HERRAJE PARA TAPA, CAÑUELA  Y TODOS LOS MATERIALES INDICADOS EN EL PLANO, MANO DE OBRA, HERRAMIENTAS, FORMALETA, EQUIPO, CONCRETO DE 21 MPa Y TODOS LOS DEMAS ELEMENTOS NECESARIOS PARA EL NORMAL DESARROLLO DE LA ACTIVIDAD.</v>
          </cell>
          <cell r="F112" t="str">
            <v>U</v>
          </cell>
          <cell r="G112">
            <v>151308</v>
          </cell>
          <cell r="H112">
            <v>4</v>
          </cell>
          <cell r="I112">
            <v>605232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  <cell r="BY112">
            <v>0</v>
          </cell>
          <cell r="BZ112">
            <v>0</v>
          </cell>
          <cell r="CA112">
            <v>0</v>
          </cell>
          <cell r="CB112">
            <v>0</v>
          </cell>
          <cell r="CC112">
            <v>0</v>
          </cell>
          <cell r="CD112">
            <v>0</v>
          </cell>
          <cell r="CE112">
            <v>0</v>
          </cell>
          <cell r="CF112">
            <v>0</v>
          </cell>
          <cell r="CG112">
            <v>0</v>
          </cell>
          <cell r="CH112">
            <v>0</v>
          </cell>
          <cell r="CI112">
            <v>0</v>
          </cell>
          <cell r="CJ112">
            <v>4</v>
          </cell>
          <cell r="CK112">
            <v>605232</v>
          </cell>
          <cell r="CL112" t="str">
            <v/>
          </cell>
          <cell r="CM112">
            <v>605232</v>
          </cell>
          <cell r="CN112">
            <v>0</v>
          </cell>
          <cell r="CO112">
            <v>605232</v>
          </cell>
          <cell r="CP112">
            <v>151308</v>
          </cell>
        </row>
        <row r="113">
          <cell r="D113" t="str">
            <v>14-15-090</v>
          </cell>
          <cell r="E113" t="str">
            <v>SUMINISTRO E INSTALACION DE VALVULA DE COMPUERTA MARCA RW Ø1/2" O EQUIVALENTE. SE ENTREGARA DEBIDAMENTE INSTALADA SIN PRESENCIA DE FUGAS NI FISURAS, SOMETIDA AL SISTEMA YA PRESURIZADO.</v>
          </cell>
          <cell r="F113" t="str">
            <v>U</v>
          </cell>
          <cell r="G113">
            <v>26764</v>
          </cell>
          <cell r="H113">
            <v>4</v>
          </cell>
          <cell r="I113">
            <v>107056</v>
          </cell>
          <cell r="J113">
            <v>1</v>
          </cell>
          <cell r="K113">
            <v>26764</v>
          </cell>
          <cell r="L113">
            <v>1</v>
          </cell>
          <cell r="M113">
            <v>26764</v>
          </cell>
          <cell r="N113">
            <v>1</v>
          </cell>
          <cell r="O113">
            <v>26764</v>
          </cell>
          <cell r="P113">
            <v>0</v>
          </cell>
          <cell r="Q113">
            <v>0</v>
          </cell>
          <cell r="R113">
            <v>1</v>
          </cell>
          <cell r="S113">
            <v>26764</v>
          </cell>
          <cell r="T113">
            <v>1</v>
          </cell>
          <cell r="U113">
            <v>26764</v>
          </cell>
          <cell r="V113">
            <v>1</v>
          </cell>
          <cell r="W113">
            <v>26764</v>
          </cell>
          <cell r="X113">
            <v>1</v>
          </cell>
          <cell r="Y113">
            <v>26764</v>
          </cell>
          <cell r="Z113">
            <v>1</v>
          </cell>
          <cell r="AA113">
            <v>26764</v>
          </cell>
          <cell r="AB113">
            <v>1</v>
          </cell>
          <cell r="AC113">
            <v>26764</v>
          </cell>
          <cell r="AD113">
            <v>1</v>
          </cell>
          <cell r="AE113">
            <v>26764</v>
          </cell>
          <cell r="AF113">
            <v>1</v>
          </cell>
          <cell r="AG113">
            <v>26764</v>
          </cell>
          <cell r="AH113">
            <v>1</v>
          </cell>
          <cell r="AI113">
            <v>26764</v>
          </cell>
          <cell r="AJ113">
            <v>1</v>
          </cell>
          <cell r="AK113">
            <v>26764</v>
          </cell>
          <cell r="AL113">
            <v>1</v>
          </cell>
          <cell r="AM113">
            <v>26764</v>
          </cell>
          <cell r="AN113">
            <v>1</v>
          </cell>
          <cell r="AO113">
            <v>26764</v>
          </cell>
          <cell r="AP113">
            <v>1</v>
          </cell>
          <cell r="AQ113">
            <v>26764</v>
          </cell>
          <cell r="AR113">
            <v>1</v>
          </cell>
          <cell r="AS113">
            <v>26764</v>
          </cell>
          <cell r="AT113">
            <v>1</v>
          </cell>
          <cell r="AU113">
            <v>26764</v>
          </cell>
          <cell r="AV113">
            <v>1</v>
          </cell>
          <cell r="AW113">
            <v>26764</v>
          </cell>
          <cell r="AX113">
            <v>1</v>
          </cell>
          <cell r="AY113">
            <v>26764</v>
          </cell>
          <cell r="AZ113">
            <v>1</v>
          </cell>
          <cell r="BA113">
            <v>26764</v>
          </cell>
          <cell r="BB113">
            <v>0</v>
          </cell>
          <cell r="BC113">
            <v>0</v>
          </cell>
          <cell r="BD113">
            <v>1</v>
          </cell>
          <cell r="BE113">
            <v>26764</v>
          </cell>
          <cell r="BF113">
            <v>0</v>
          </cell>
          <cell r="BG113">
            <v>0</v>
          </cell>
          <cell r="BH113">
            <v>1</v>
          </cell>
          <cell r="BI113">
            <v>26764</v>
          </cell>
          <cell r="BJ113">
            <v>1</v>
          </cell>
          <cell r="BK113">
            <v>26764</v>
          </cell>
          <cell r="BL113">
            <v>0</v>
          </cell>
          <cell r="BM113">
            <v>0</v>
          </cell>
          <cell r="BN113">
            <v>1</v>
          </cell>
          <cell r="BO113">
            <v>26764</v>
          </cell>
          <cell r="BP113">
            <v>1</v>
          </cell>
          <cell r="BQ113">
            <v>26764</v>
          </cell>
          <cell r="BR113">
            <v>1</v>
          </cell>
          <cell r="BS113">
            <v>26764</v>
          </cell>
          <cell r="BT113">
            <v>1</v>
          </cell>
          <cell r="BU113">
            <v>26764</v>
          </cell>
          <cell r="BV113">
            <v>1</v>
          </cell>
          <cell r="BW113">
            <v>26764</v>
          </cell>
          <cell r="BX113">
            <v>1</v>
          </cell>
          <cell r="BY113">
            <v>26764</v>
          </cell>
          <cell r="BZ113">
            <v>1</v>
          </cell>
          <cell r="CA113">
            <v>26764</v>
          </cell>
          <cell r="CB113">
            <v>0</v>
          </cell>
          <cell r="CC113">
            <v>0</v>
          </cell>
          <cell r="CD113">
            <v>1</v>
          </cell>
          <cell r="CE113">
            <v>26764</v>
          </cell>
          <cell r="CF113">
            <v>0</v>
          </cell>
          <cell r="CG113">
            <v>0</v>
          </cell>
          <cell r="CH113">
            <v>1</v>
          </cell>
          <cell r="CI113">
            <v>26764</v>
          </cell>
          <cell r="CJ113">
            <v>37</v>
          </cell>
          <cell r="CK113">
            <v>990268</v>
          </cell>
          <cell r="CL113" t="str">
            <v/>
          </cell>
          <cell r="CM113">
            <v>990268</v>
          </cell>
          <cell r="CN113">
            <v>0</v>
          </cell>
          <cell r="CO113">
            <v>990268</v>
          </cell>
          <cell r="CP113">
            <v>247567</v>
          </cell>
        </row>
        <row r="114">
          <cell r="D114" t="str">
            <v>15</v>
          </cell>
          <cell r="E114" t="str">
            <v>INSTALACIONES ELECTRICAS</v>
          </cell>
          <cell r="F114">
            <v>0</v>
          </cell>
          <cell r="G114">
            <v>0</v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  <cell r="V114" t="str">
            <v/>
          </cell>
          <cell r="W114" t="str">
            <v/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 t="str">
            <v/>
          </cell>
          <cell r="AC114" t="str">
            <v/>
          </cell>
          <cell r="AD114" t="str">
            <v/>
          </cell>
          <cell r="AE114" t="str">
            <v/>
          </cell>
          <cell r="AF114" t="str">
            <v/>
          </cell>
          <cell r="AG114" t="str">
            <v/>
          </cell>
          <cell r="AH114" t="str">
            <v/>
          </cell>
          <cell r="AI114" t="str">
            <v/>
          </cell>
          <cell r="AJ114" t="str">
            <v/>
          </cell>
          <cell r="AK114" t="str">
            <v/>
          </cell>
          <cell r="AL114" t="str">
            <v/>
          </cell>
          <cell r="AM114" t="str">
            <v/>
          </cell>
          <cell r="AN114" t="str">
            <v/>
          </cell>
          <cell r="AO114" t="str">
            <v/>
          </cell>
          <cell r="AP114" t="str">
            <v/>
          </cell>
          <cell r="AQ114" t="str">
            <v/>
          </cell>
          <cell r="AR114" t="str">
            <v/>
          </cell>
          <cell r="AS114" t="str">
            <v/>
          </cell>
          <cell r="AT114" t="str">
            <v/>
          </cell>
          <cell r="AU114" t="str">
            <v/>
          </cell>
          <cell r="AV114" t="str">
            <v/>
          </cell>
          <cell r="AW114" t="str">
            <v/>
          </cell>
          <cell r="AX114" t="str">
            <v/>
          </cell>
          <cell r="AY114" t="str">
            <v/>
          </cell>
          <cell r="AZ114" t="str">
            <v/>
          </cell>
          <cell r="BA114" t="str">
            <v/>
          </cell>
          <cell r="BB114" t="str">
            <v/>
          </cell>
          <cell r="BC114" t="str">
            <v/>
          </cell>
          <cell r="BD114" t="str">
            <v/>
          </cell>
          <cell r="BE114" t="str">
            <v/>
          </cell>
          <cell r="BF114" t="str">
            <v/>
          </cell>
          <cell r="BG114" t="str">
            <v/>
          </cell>
          <cell r="BH114" t="str">
            <v/>
          </cell>
          <cell r="BI114" t="str">
            <v/>
          </cell>
          <cell r="BJ114" t="str">
            <v/>
          </cell>
          <cell r="BK114" t="str">
            <v/>
          </cell>
          <cell r="BL114" t="str">
            <v/>
          </cell>
          <cell r="BM114" t="str">
            <v/>
          </cell>
          <cell r="BN114" t="str">
            <v/>
          </cell>
          <cell r="BO114" t="str">
            <v/>
          </cell>
          <cell r="BP114" t="str">
            <v/>
          </cell>
          <cell r="BQ114" t="str">
            <v/>
          </cell>
          <cell r="BR114" t="str">
            <v/>
          </cell>
          <cell r="BS114" t="str">
            <v/>
          </cell>
          <cell r="BT114" t="str">
            <v/>
          </cell>
          <cell r="BU114" t="str">
            <v/>
          </cell>
          <cell r="BV114" t="str">
            <v/>
          </cell>
          <cell r="BW114" t="str">
            <v/>
          </cell>
          <cell r="BX114" t="str">
            <v/>
          </cell>
          <cell r="BY114" t="str">
            <v/>
          </cell>
          <cell r="BZ114" t="str">
            <v/>
          </cell>
          <cell r="CA114" t="str">
            <v/>
          </cell>
          <cell r="CB114" t="str">
            <v/>
          </cell>
          <cell r="CC114" t="str">
            <v/>
          </cell>
          <cell r="CD114" t="str">
            <v/>
          </cell>
          <cell r="CE114" t="str">
            <v/>
          </cell>
          <cell r="CF114" t="str">
            <v/>
          </cell>
          <cell r="CG114" t="str">
            <v/>
          </cell>
          <cell r="CH114" t="str">
            <v/>
          </cell>
          <cell r="CI114" t="str">
            <v/>
          </cell>
          <cell r="CJ114">
            <v>0</v>
          </cell>
          <cell r="CK114" t="str">
            <v/>
          </cell>
          <cell r="CL114">
            <v>7451505</v>
          </cell>
          <cell r="CM114">
            <v>7451505</v>
          </cell>
          <cell r="CN114">
            <v>827290.44960802887</v>
          </cell>
          <cell r="CO114">
            <v>6624214.5503919711</v>
          </cell>
          <cell r="CP114">
            <v>1656053.6375979928</v>
          </cell>
        </row>
        <row r="115">
          <cell r="D115" t="str">
            <v>15-05</v>
          </cell>
          <cell r="E115" t="str">
            <v>INSTALACIONES ELECTRICAS</v>
          </cell>
          <cell r="F115">
            <v>0</v>
          </cell>
          <cell r="G115">
            <v>0</v>
          </cell>
          <cell r="H115" t="str">
            <v/>
          </cell>
          <cell r="I115">
            <v>706612</v>
          </cell>
          <cell r="J115" t="str">
            <v/>
          </cell>
          <cell r="K115">
            <v>176653</v>
          </cell>
          <cell r="L115" t="str">
            <v/>
          </cell>
          <cell r="M115">
            <v>176653</v>
          </cell>
          <cell r="N115" t="str">
            <v/>
          </cell>
          <cell r="O115">
            <v>176653</v>
          </cell>
          <cell r="P115" t="str">
            <v/>
          </cell>
          <cell r="Q115">
            <v>0</v>
          </cell>
          <cell r="R115" t="str">
            <v/>
          </cell>
          <cell r="S115">
            <v>176653</v>
          </cell>
          <cell r="T115" t="str">
            <v/>
          </cell>
          <cell r="U115">
            <v>176653</v>
          </cell>
          <cell r="V115" t="str">
            <v/>
          </cell>
          <cell r="W115">
            <v>176653</v>
          </cell>
          <cell r="X115" t="str">
            <v/>
          </cell>
          <cell r="Y115">
            <v>192929</v>
          </cell>
          <cell r="Z115" t="str">
            <v/>
          </cell>
          <cell r="AA115">
            <v>176653</v>
          </cell>
          <cell r="AB115" t="str">
            <v/>
          </cell>
          <cell r="AC115">
            <v>176653</v>
          </cell>
          <cell r="AD115" t="str">
            <v/>
          </cell>
          <cell r="AE115">
            <v>176653</v>
          </cell>
          <cell r="AF115" t="str">
            <v/>
          </cell>
          <cell r="AG115">
            <v>176653</v>
          </cell>
          <cell r="AH115" t="str">
            <v/>
          </cell>
          <cell r="AI115">
            <v>176653</v>
          </cell>
          <cell r="AJ115" t="str">
            <v/>
          </cell>
          <cell r="AK115">
            <v>176653</v>
          </cell>
          <cell r="AL115" t="str">
            <v/>
          </cell>
          <cell r="AM115">
            <v>176653</v>
          </cell>
          <cell r="AN115" t="str">
            <v/>
          </cell>
          <cell r="AO115">
            <v>176653</v>
          </cell>
          <cell r="AP115" t="str">
            <v/>
          </cell>
          <cell r="AQ115">
            <v>246340</v>
          </cell>
          <cell r="AR115" t="str">
            <v/>
          </cell>
          <cell r="AS115">
            <v>176653</v>
          </cell>
          <cell r="AT115" t="str">
            <v/>
          </cell>
          <cell r="AU115">
            <v>176653</v>
          </cell>
          <cell r="AV115" t="str">
            <v/>
          </cell>
          <cell r="AW115">
            <v>176653</v>
          </cell>
          <cell r="AX115" t="str">
            <v/>
          </cell>
          <cell r="AY115">
            <v>176653</v>
          </cell>
          <cell r="AZ115" t="str">
            <v/>
          </cell>
          <cell r="BA115">
            <v>176653</v>
          </cell>
          <cell r="BB115" t="str">
            <v/>
          </cell>
          <cell r="BC115">
            <v>231463</v>
          </cell>
          <cell r="BD115" t="str">
            <v/>
          </cell>
          <cell r="BE115">
            <v>176653</v>
          </cell>
          <cell r="BF115" t="str">
            <v/>
          </cell>
          <cell r="BG115">
            <v>0</v>
          </cell>
          <cell r="BH115" t="str">
            <v/>
          </cell>
          <cell r="BI115">
            <v>176653</v>
          </cell>
          <cell r="BJ115" t="str">
            <v/>
          </cell>
          <cell r="BK115">
            <v>176653</v>
          </cell>
          <cell r="BL115" t="str">
            <v/>
          </cell>
          <cell r="BM115">
            <v>0</v>
          </cell>
          <cell r="BN115" t="str">
            <v/>
          </cell>
          <cell r="BO115">
            <v>176653</v>
          </cell>
          <cell r="BP115" t="str">
            <v/>
          </cell>
          <cell r="BQ115">
            <v>176653</v>
          </cell>
          <cell r="BR115" t="str">
            <v/>
          </cell>
          <cell r="BS115">
            <v>352442</v>
          </cell>
          <cell r="BT115" t="str">
            <v/>
          </cell>
          <cell r="BU115">
            <v>598782</v>
          </cell>
          <cell r="BV115" t="str">
            <v/>
          </cell>
          <cell r="BW115">
            <v>176653</v>
          </cell>
          <cell r="BX115" t="str">
            <v/>
          </cell>
          <cell r="BY115">
            <v>176653</v>
          </cell>
          <cell r="BZ115" t="str">
            <v/>
          </cell>
          <cell r="CA115">
            <v>176653</v>
          </cell>
          <cell r="CB115" t="str">
            <v/>
          </cell>
          <cell r="CC115">
            <v>0</v>
          </cell>
          <cell r="CD115" t="str">
            <v/>
          </cell>
          <cell r="CE115">
            <v>176653</v>
          </cell>
          <cell r="CF115" t="str">
            <v/>
          </cell>
          <cell r="CG115">
            <v>0</v>
          </cell>
          <cell r="CH115" t="str">
            <v/>
          </cell>
          <cell r="CI115">
            <v>176653</v>
          </cell>
          <cell r="CJ115">
            <v>0</v>
          </cell>
          <cell r="CK115">
            <v>7451505</v>
          </cell>
          <cell r="CL115" t="str">
            <v/>
          </cell>
          <cell r="CM115">
            <v>7451505</v>
          </cell>
          <cell r="CN115">
            <v>11894770.970148601</v>
          </cell>
          <cell r="CO115">
            <v>-4443265.9701486006</v>
          </cell>
          <cell r="CP115">
            <v>-1110816.4925371502</v>
          </cell>
        </row>
        <row r="116">
          <cell r="D116" t="str">
            <v>15-05-010</v>
          </cell>
          <cell r="E116" t="str">
            <v>SUMINISTRO Y MONTAJE DE INSTALACION ELECTRICA INTERNA PARA EL BAÑO EN EL PROGRAMA DE MEJORAMIENTO. INCLUYE: SALIDAS DE TOMA CORRIENTE GFCI 125V DOBLE CON POLO A TIERRA, 15A,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    </cell>
          <cell r="F116" t="str">
            <v>U</v>
          </cell>
          <cell r="G116">
            <v>176653</v>
          </cell>
          <cell r="H116">
            <v>4</v>
          </cell>
          <cell r="I116">
            <v>706612</v>
          </cell>
          <cell r="J116">
            <v>1</v>
          </cell>
          <cell r="K116">
            <v>176653</v>
          </cell>
          <cell r="L116">
            <v>1</v>
          </cell>
          <cell r="M116">
            <v>176653</v>
          </cell>
          <cell r="N116">
            <v>1</v>
          </cell>
          <cell r="O116">
            <v>176653</v>
          </cell>
          <cell r="P116">
            <v>0</v>
          </cell>
          <cell r="Q116">
            <v>0</v>
          </cell>
          <cell r="R116">
            <v>1</v>
          </cell>
          <cell r="S116">
            <v>176653</v>
          </cell>
          <cell r="T116">
            <v>1</v>
          </cell>
          <cell r="U116">
            <v>176653</v>
          </cell>
          <cell r="V116">
            <v>1</v>
          </cell>
          <cell r="W116">
            <v>176653</v>
          </cell>
          <cell r="X116">
            <v>0</v>
          </cell>
          <cell r="Y116">
            <v>0</v>
          </cell>
          <cell r="Z116">
            <v>1</v>
          </cell>
          <cell r="AA116">
            <v>176653</v>
          </cell>
          <cell r="AB116">
            <v>1</v>
          </cell>
          <cell r="AC116">
            <v>176653</v>
          </cell>
          <cell r="AD116">
            <v>1</v>
          </cell>
          <cell r="AE116">
            <v>176653</v>
          </cell>
          <cell r="AF116">
            <v>1</v>
          </cell>
          <cell r="AG116">
            <v>176653</v>
          </cell>
          <cell r="AH116">
            <v>1</v>
          </cell>
          <cell r="AI116">
            <v>176653</v>
          </cell>
          <cell r="AJ116">
            <v>1</v>
          </cell>
          <cell r="AK116">
            <v>176653</v>
          </cell>
          <cell r="AL116">
            <v>1</v>
          </cell>
          <cell r="AM116">
            <v>176653</v>
          </cell>
          <cell r="AN116">
            <v>1</v>
          </cell>
          <cell r="AO116">
            <v>176653</v>
          </cell>
          <cell r="AP116">
            <v>0</v>
          </cell>
          <cell r="AQ116">
            <v>0</v>
          </cell>
          <cell r="AR116">
            <v>1</v>
          </cell>
          <cell r="AS116">
            <v>176653</v>
          </cell>
          <cell r="AT116">
            <v>1</v>
          </cell>
          <cell r="AU116">
            <v>176653</v>
          </cell>
          <cell r="AV116">
            <v>1</v>
          </cell>
          <cell r="AW116">
            <v>176653</v>
          </cell>
          <cell r="AX116">
            <v>1</v>
          </cell>
          <cell r="AY116">
            <v>176653</v>
          </cell>
          <cell r="AZ116">
            <v>1</v>
          </cell>
          <cell r="BA116">
            <v>176653</v>
          </cell>
          <cell r="BB116">
            <v>0</v>
          </cell>
          <cell r="BC116">
            <v>0</v>
          </cell>
          <cell r="BD116">
            <v>1</v>
          </cell>
          <cell r="BE116">
            <v>176653</v>
          </cell>
          <cell r="BF116">
            <v>0</v>
          </cell>
          <cell r="BG116">
            <v>0</v>
          </cell>
          <cell r="BH116">
            <v>1</v>
          </cell>
          <cell r="BI116">
            <v>176653</v>
          </cell>
          <cell r="BJ116">
            <v>1</v>
          </cell>
          <cell r="BK116">
            <v>176653</v>
          </cell>
          <cell r="BL116">
            <v>0</v>
          </cell>
          <cell r="BM116">
            <v>0</v>
          </cell>
          <cell r="BN116">
            <v>1</v>
          </cell>
          <cell r="BO116">
            <v>176653</v>
          </cell>
          <cell r="BP116">
            <v>1</v>
          </cell>
          <cell r="BQ116">
            <v>176653</v>
          </cell>
          <cell r="BR116">
            <v>1</v>
          </cell>
          <cell r="BS116">
            <v>176653</v>
          </cell>
          <cell r="BT116">
            <v>1</v>
          </cell>
          <cell r="BU116">
            <v>176653</v>
          </cell>
          <cell r="BV116">
            <v>1</v>
          </cell>
          <cell r="BW116">
            <v>176653</v>
          </cell>
          <cell r="BX116">
            <v>1</v>
          </cell>
          <cell r="BY116">
            <v>176653</v>
          </cell>
          <cell r="BZ116">
            <v>1</v>
          </cell>
          <cell r="CA116">
            <v>176653</v>
          </cell>
          <cell r="CB116">
            <v>0</v>
          </cell>
          <cell r="CC116">
            <v>0</v>
          </cell>
          <cell r="CD116">
            <v>1</v>
          </cell>
          <cell r="CE116">
            <v>176653</v>
          </cell>
          <cell r="CF116">
            <v>0</v>
          </cell>
          <cell r="CG116">
            <v>0</v>
          </cell>
          <cell r="CH116">
            <v>1</v>
          </cell>
          <cell r="CI116">
            <v>176653</v>
          </cell>
          <cell r="CJ116">
            <v>35</v>
          </cell>
          <cell r="CK116">
            <v>6182855</v>
          </cell>
          <cell r="CL116" t="str">
            <v/>
          </cell>
          <cell r="CM116">
            <v>6182855</v>
          </cell>
          <cell r="CN116">
            <v>11894771.970148601</v>
          </cell>
          <cell r="CO116">
            <v>-5711916.9701486006</v>
          </cell>
          <cell r="CP116">
            <v>-1427979.2425371502</v>
          </cell>
          <cell r="CQ116">
            <v>0</v>
          </cell>
        </row>
        <row r="117">
          <cell r="D117" t="str">
            <v>15-05-020</v>
          </cell>
          <cell r="E117" t="str">
            <v>SUMINISTRO Y MONTAJE DE INSTALACION ELECTRICA INTERNA PARA EL BAÑO EN EL PROGRAMA DE MEJORAMIENTO. INCLUYE: SALIDAS DE TOMA CORRIENTE GFCI 125V DOBLE CON POLO A TIERRA, 15A,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    </cell>
          <cell r="F117" t="str">
            <v>U</v>
          </cell>
          <cell r="G117">
            <v>192929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1</v>
          </cell>
          <cell r="Y117">
            <v>192929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  <cell r="BU117">
            <v>0</v>
          </cell>
          <cell r="BV117">
            <v>0</v>
          </cell>
          <cell r="BW117">
            <v>0</v>
          </cell>
          <cell r="BX117">
            <v>0</v>
          </cell>
          <cell r="BY117">
            <v>0</v>
          </cell>
          <cell r="BZ117">
            <v>0</v>
          </cell>
          <cell r="CA117">
            <v>0</v>
          </cell>
          <cell r="CB117">
            <v>0</v>
          </cell>
          <cell r="CC117">
            <v>0</v>
          </cell>
          <cell r="CD117">
            <v>0</v>
          </cell>
          <cell r="CE117">
            <v>0</v>
          </cell>
          <cell r="CF117">
            <v>0</v>
          </cell>
          <cell r="CG117">
            <v>0</v>
          </cell>
          <cell r="CH117">
            <v>0</v>
          </cell>
          <cell r="CI117">
            <v>0</v>
          </cell>
          <cell r="CJ117">
            <v>1</v>
          </cell>
          <cell r="CK117">
            <v>192929</v>
          </cell>
          <cell r="CL117" t="str">
            <v/>
          </cell>
          <cell r="CM117">
            <v>192929</v>
          </cell>
          <cell r="CN117">
            <v>11894772.970148601</v>
          </cell>
          <cell r="CO117">
            <v>-11701843.970148601</v>
          </cell>
          <cell r="CP117">
            <v>-2925460.9925371502</v>
          </cell>
          <cell r="CQ117">
            <v>0</v>
          </cell>
        </row>
        <row r="118">
          <cell r="D118" t="str">
            <v>15-05-030</v>
          </cell>
          <cell r="E118" t="str">
    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    </cell>
          <cell r="F118" t="str">
            <v>U</v>
          </cell>
          <cell r="G118">
            <v>246340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1</v>
          </cell>
          <cell r="AQ118">
            <v>246340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1</v>
          </cell>
          <cell r="BU118">
            <v>246340</v>
          </cell>
          <cell r="BV118">
            <v>0</v>
          </cell>
          <cell r="BW118">
            <v>0</v>
          </cell>
          <cell r="BX118">
            <v>0</v>
          </cell>
          <cell r="BY118">
            <v>0</v>
          </cell>
          <cell r="BZ118">
            <v>0</v>
          </cell>
          <cell r="CA118">
            <v>0</v>
          </cell>
          <cell r="CB118">
            <v>0</v>
          </cell>
          <cell r="CC118">
            <v>0</v>
          </cell>
          <cell r="CD118">
            <v>0</v>
          </cell>
          <cell r="CE118">
            <v>0</v>
          </cell>
          <cell r="CF118">
            <v>0</v>
          </cell>
          <cell r="CG118">
            <v>0</v>
          </cell>
          <cell r="CH118">
            <v>0</v>
          </cell>
          <cell r="CI118">
            <v>0</v>
          </cell>
          <cell r="CJ118">
            <v>2</v>
          </cell>
          <cell r="CK118">
            <v>492680</v>
          </cell>
          <cell r="CL118" t="str">
            <v/>
          </cell>
          <cell r="CM118">
            <v>492680</v>
          </cell>
          <cell r="CN118">
            <v>11894773.970148601</v>
          </cell>
          <cell r="CO118">
            <v>-11402093.970148601</v>
          </cell>
          <cell r="CP118">
            <v>-2850523.4925371502</v>
          </cell>
          <cell r="CQ118">
            <v>0</v>
          </cell>
        </row>
        <row r="119">
          <cell r="D119" t="str">
            <v>15-05-040</v>
          </cell>
          <cell r="E119" t="str">
            <v>SUMINISTRO Y MONTAJE DE INSTALACION ELECTRICA INTERNA PARA EL BAÑO EN EL PROGRAMA DE MEJORAMIENTO, INCLUYE: SALIDAS DE TOMA CORRIENTE GFCI 125V DOBLE CON POLO A TIERRA,15A, INTERRUPTOR SENCILLO, PLAFONES, PROTECCION DEL CIRCUITO DE 1X20 A, 8 METROS DE ENCAUCHETADO DE 3X12 AWG, TUBERÍA PVC, ACCESORIOS, FIJACIÓN, CAJAS PVC CON TAPA SUPLEMENTO, CONDUCTORES DE COBRE 12AWG-CU-THHN-THWN 90°C, EMPALME (CONECTORES) Y APARATOS. LOS MATERIALES DEBEN CUMPLIR CON CERTIFICACION RETIE</v>
          </cell>
          <cell r="F119" t="str">
            <v>U</v>
          </cell>
          <cell r="G119">
            <v>175789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0</v>
          </cell>
          <cell r="BN119">
            <v>0</v>
          </cell>
          <cell r="BO119">
            <v>0</v>
          </cell>
          <cell r="BP119">
            <v>0</v>
          </cell>
          <cell r="BQ119">
            <v>0</v>
          </cell>
          <cell r="BR119">
            <v>1</v>
          </cell>
          <cell r="BS119">
            <v>175789</v>
          </cell>
          <cell r="BT119">
            <v>1</v>
          </cell>
          <cell r="BU119">
            <v>175789</v>
          </cell>
          <cell r="BV119">
            <v>0</v>
          </cell>
          <cell r="BW119">
            <v>0</v>
          </cell>
          <cell r="BX119">
            <v>0</v>
          </cell>
          <cell r="BY119">
            <v>0</v>
          </cell>
          <cell r="BZ119">
            <v>0</v>
          </cell>
          <cell r="CA119">
            <v>0</v>
          </cell>
          <cell r="CB119">
            <v>0</v>
          </cell>
          <cell r="CC119">
            <v>0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2</v>
          </cell>
          <cell r="CK119">
            <v>351578</v>
          </cell>
          <cell r="CL119" t="str">
            <v/>
          </cell>
          <cell r="CM119">
            <v>351578</v>
          </cell>
          <cell r="CN119">
            <v>11894774.970148601</v>
          </cell>
          <cell r="CO119">
            <v>-11543196.970148601</v>
          </cell>
          <cell r="CP119">
            <v>-2885799.2425371502</v>
          </cell>
          <cell r="CQ119">
            <v>0</v>
          </cell>
        </row>
        <row r="120">
          <cell r="D120" t="str">
            <v>15-05-050</v>
          </cell>
          <cell r="E120" t="str">
    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    </cell>
          <cell r="F120" t="str">
            <v>U</v>
          </cell>
          <cell r="G120">
            <v>231463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1</v>
          </cell>
          <cell r="BC120">
            <v>231463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0</v>
          </cell>
          <cell r="CC120">
            <v>0</v>
          </cell>
          <cell r="CD120">
            <v>0</v>
          </cell>
          <cell r="CE120">
            <v>0</v>
          </cell>
          <cell r="CF120">
            <v>0</v>
          </cell>
          <cell r="CG120">
            <v>0</v>
          </cell>
          <cell r="CH120">
            <v>0</v>
          </cell>
          <cell r="CI120">
            <v>0</v>
          </cell>
          <cell r="CJ120">
            <v>1</v>
          </cell>
          <cell r="CK120">
            <v>231463</v>
          </cell>
          <cell r="CL120" t="str">
            <v/>
          </cell>
          <cell r="CM120">
            <v>231463</v>
          </cell>
          <cell r="CN120">
            <v>11894775.970148601</v>
          </cell>
          <cell r="CO120">
            <v>-11663312.970148601</v>
          </cell>
          <cell r="CP120">
            <v>-2915828.2425371502</v>
          </cell>
          <cell r="CQ120">
            <v>0</v>
          </cell>
        </row>
        <row r="121">
          <cell r="D121" t="str">
            <v>50</v>
          </cell>
          <cell r="E121" t="str">
            <v>MANO DE OBRA</v>
          </cell>
          <cell r="F121">
            <v>0</v>
          </cell>
          <cell r="G121">
            <v>0</v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  <cell r="Y121" t="str">
            <v/>
          </cell>
          <cell r="Z121" t="str">
            <v/>
          </cell>
          <cell r="AA121" t="str">
            <v/>
          </cell>
          <cell r="AB121" t="str">
            <v/>
          </cell>
          <cell r="AC121" t="str">
            <v/>
          </cell>
          <cell r="AD121" t="str">
            <v/>
          </cell>
          <cell r="AE121" t="str">
            <v/>
          </cell>
          <cell r="AF121" t="str">
            <v/>
          </cell>
          <cell r="AG121" t="str">
            <v/>
          </cell>
          <cell r="AH121" t="str">
            <v/>
          </cell>
          <cell r="AI121" t="str">
            <v/>
          </cell>
          <cell r="AJ121" t="str">
            <v/>
          </cell>
          <cell r="AK121" t="str">
            <v/>
          </cell>
          <cell r="AL121" t="str">
            <v/>
          </cell>
          <cell r="AM121" t="str">
            <v/>
          </cell>
          <cell r="AN121" t="str">
            <v/>
          </cell>
          <cell r="AO121" t="str">
            <v/>
          </cell>
          <cell r="AP121" t="str">
            <v/>
          </cell>
          <cell r="AQ121" t="str">
            <v/>
          </cell>
          <cell r="AR121" t="str">
            <v/>
          </cell>
          <cell r="AS121" t="str">
            <v/>
          </cell>
          <cell r="AT121" t="str">
            <v/>
          </cell>
          <cell r="AU121" t="str">
            <v/>
          </cell>
          <cell r="AV121" t="str">
            <v/>
          </cell>
          <cell r="AW121" t="str">
            <v/>
          </cell>
          <cell r="AX121" t="str">
            <v/>
          </cell>
          <cell r="AY121" t="str">
            <v/>
          </cell>
          <cell r="AZ121" t="str">
            <v/>
          </cell>
          <cell r="BA121" t="str">
            <v/>
          </cell>
          <cell r="BB121" t="str">
            <v/>
          </cell>
          <cell r="BC121" t="str">
            <v/>
          </cell>
          <cell r="BD121" t="str">
            <v/>
          </cell>
          <cell r="BE121" t="str">
            <v/>
          </cell>
          <cell r="BF121" t="str">
            <v/>
          </cell>
          <cell r="BG121" t="str">
            <v/>
          </cell>
          <cell r="BH121" t="str">
            <v/>
          </cell>
          <cell r="BI121" t="str">
            <v/>
          </cell>
          <cell r="BJ121" t="str">
            <v/>
          </cell>
          <cell r="BK121" t="str">
            <v/>
          </cell>
          <cell r="BL121" t="str">
            <v/>
          </cell>
          <cell r="BM121" t="str">
            <v/>
          </cell>
          <cell r="BN121" t="str">
            <v/>
          </cell>
          <cell r="BO121" t="str">
            <v/>
          </cell>
          <cell r="BP121" t="str">
            <v/>
          </cell>
          <cell r="BQ121" t="str">
            <v/>
          </cell>
          <cell r="BR121" t="str">
            <v/>
          </cell>
          <cell r="BS121" t="str">
            <v/>
          </cell>
          <cell r="BT121" t="str">
            <v/>
          </cell>
          <cell r="BU121" t="str">
            <v/>
          </cell>
          <cell r="BV121" t="str">
            <v/>
          </cell>
          <cell r="BW121" t="str">
            <v/>
          </cell>
          <cell r="BX121" t="str">
            <v/>
          </cell>
          <cell r="BY121" t="str">
            <v/>
          </cell>
          <cell r="BZ121" t="str">
            <v/>
          </cell>
          <cell r="CA121" t="str">
            <v/>
          </cell>
          <cell r="CB121" t="str">
            <v/>
          </cell>
          <cell r="CC121" t="str">
            <v/>
          </cell>
          <cell r="CD121" t="str">
            <v/>
          </cell>
          <cell r="CE121" t="str">
            <v/>
          </cell>
          <cell r="CF121" t="str">
            <v/>
          </cell>
          <cell r="CG121" t="str">
            <v/>
          </cell>
          <cell r="CH121" t="str">
            <v/>
          </cell>
          <cell r="CI121" t="str">
            <v/>
          </cell>
          <cell r="CJ121">
            <v>0</v>
          </cell>
          <cell r="CK121" t="str">
            <v/>
          </cell>
          <cell r="CL121">
            <v>0</v>
          </cell>
          <cell r="CM121">
            <v>0</v>
          </cell>
          <cell r="CN121">
            <v>11894776.970148601</v>
          </cell>
          <cell r="CO121">
            <v>-11894776.970148601</v>
          </cell>
          <cell r="CP121">
            <v>-2973694.2425371502</v>
          </cell>
          <cell r="CQ121">
            <v>0</v>
          </cell>
        </row>
        <row r="122">
          <cell r="D122" t="str">
            <v>50-05</v>
          </cell>
          <cell r="E122" t="str">
            <v>MANO DE OBRA</v>
          </cell>
          <cell r="F122">
            <v>0</v>
          </cell>
          <cell r="G122">
            <v>0</v>
          </cell>
          <cell r="H122" t="str">
            <v/>
          </cell>
          <cell r="I122">
            <v>0</v>
          </cell>
          <cell r="J122" t="str">
            <v/>
          </cell>
          <cell r="K122">
            <v>0</v>
          </cell>
          <cell r="L122" t="str">
            <v/>
          </cell>
          <cell r="M122">
            <v>0</v>
          </cell>
          <cell r="N122" t="str">
            <v/>
          </cell>
          <cell r="O122">
            <v>0</v>
          </cell>
          <cell r="P122" t="str">
            <v/>
          </cell>
          <cell r="Q122">
            <v>0</v>
          </cell>
          <cell r="R122" t="str">
            <v/>
          </cell>
          <cell r="S122">
            <v>0</v>
          </cell>
          <cell r="T122" t="str">
            <v/>
          </cell>
          <cell r="U122">
            <v>0</v>
          </cell>
          <cell r="V122" t="str">
            <v/>
          </cell>
          <cell r="W122">
            <v>0</v>
          </cell>
          <cell r="X122" t="str">
            <v/>
          </cell>
          <cell r="Y122">
            <v>0</v>
          </cell>
          <cell r="Z122" t="str">
            <v/>
          </cell>
          <cell r="AA122">
            <v>0</v>
          </cell>
          <cell r="AB122" t="str">
            <v/>
          </cell>
          <cell r="AC122">
            <v>0</v>
          </cell>
          <cell r="AD122" t="str">
            <v/>
          </cell>
          <cell r="AE122">
            <v>0</v>
          </cell>
          <cell r="AF122" t="str">
            <v/>
          </cell>
          <cell r="AG122">
            <v>0</v>
          </cell>
          <cell r="AH122" t="str">
            <v/>
          </cell>
          <cell r="AI122">
            <v>0</v>
          </cell>
          <cell r="AJ122" t="str">
            <v/>
          </cell>
          <cell r="AK122">
            <v>0</v>
          </cell>
          <cell r="AL122" t="str">
            <v/>
          </cell>
          <cell r="AM122">
            <v>0</v>
          </cell>
          <cell r="AN122" t="str">
            <v/>
          </cell>
          <cell r="AO122">
            <v>0</v>
          </cell>
          <cell r="AP122" t="str">
            <v/>
          </cell>
          <cell r="AQ122">
            <v>0</v>
          </cell>
          <cell r="AR122" t="str">
            <v/>
          </cell>
          <cell r="AS122">
            <v>0</v>
          </cell>
          <cell r="AT122" t="str">
            <v/>
          </cell>
          <cell r="AU122">
            <v>0</v>
          </cell>
          <cell r="AV122" t="str">
            <v/>
          </cell>
          <cell r="AW122">
            <v>0</v>
          </cell>
          <cell r="AX122" t="str">
            <v/>
          </cell>
          <cell r="AY122">
            <v>0</v>
          </cell>
          <cell r="AZ122" t="str">
            <v/>
          </cell>
          <cell r="BA122">
            <v>0</v>
          </cell>
          <cell r="BB122" t="str">
            <v/>
          </cell>
          <cell r="BC122">
            <v>0</v>
          </cell>
          <cell r="BD122" t="str">
            <v/>
          </cell>
          <cell r="BE122">
            <v>0</v>
          </cell>
          <cell r="BF122" t="str">
            <v/>
          </cell>
          <cell r="BG122">
            <v>0</v>
          </cell>
          <cell r="BH122" t="str">
            <v/>
          </cell>
          <cell r="BI122">
            <v>0</v>
          </cell>
          <cell r="BJ122" t="str">
            <v/>
          </cell>
          <cell r="BK122">
            <v>0</v>
          </cell>
          <cell r="BL122" t="str">
            <v/>
          </cell>
          <cell r="BM122">
            <v>0</v>
          </cell>
          <cell r="BN122" t="str">
            <v/>
          </cell>
          <cell r="BO122">
            <v>0</v>
          </cell>
          <cell r="BP122" t="str">
            <v/>
          </cell>
          <cell r="BQ122">
            <v>0</v>
          </cell>
          <cell r="BR122" t="str">
            <v/>
          </cell>
          <cell r="BS122">
            <v>0</v>
          </cell>
          <cell r="BT122" t="str">
            <v/>
          </cell>
          <cell r="BU122">
            <v>0</v>
          </cell>
          <cell r="BV122" t="str">
            <v/>
          </cell>
          <cell r="BW122">
            <v>0</v>
          </cell>
          <cell r="BX122" t="str">
            <v/>
          </cell>
          <cell r="BY122">
            <v>0</v>
          </cell>
          <cell r="BZ122" t="str">
            <v/>
          </cell>
          <cell r="CA122">
            <v>0</v>
          </cell>
          <cell r="CB122" t="str">
            <v/>
          </cell>
          <cell r="CC122">
            <v>0</v>
          </cell>
          <cell r="CD122" t="str">
            <v/>
          </cell>
          <cell r="CE122">
            <v>0</v>
          </cell>
          <cell r="CF122" t="str">
            <v/>
          </cell>
          <cell r="CG122">
            <v>0</v>
          </cell>
          <cell r="CH122" t="str">
            <v/>
          </cell>
          <cell r="CI122">
            <v>0</v>
          </cell>
          <cell r="CJ122">
            <v>0</v>
          </cell>
          <cell r="CK122">
            <v>0</v>
          </cell>
          <cell r="CL122" t="str">
            <v/>
          </cell>
          <cell r="CM122">
            <v>0</v>
          </cell>
          <cell r="CN122">
            <v>11894777.970148601</v>
          </cell>
          <cell r="CO122">
            <v>-11894777.970148601</v>
          </cell>
          <cell r="CP122">
            <v>-2973694.4925371502</v>
          </cell>
        </row>
        <row r="123">
          <cell r="D123" t="str">
            <v>50-05-010</v>
          </cell>
          <cell r="E123" t="str">
            <v>MANO DE OBRA GENERAL - UNA CUADRILLA DE UN OFICIAL MAS UN AYUDANTE DURANTE UNA SEMANA</v>
          </cell>
          <cell r="F123" t="str">
            <v>GB</v>
          </cell>
          <cell r="G123">
            <v>0</v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  <cell r="V123" t="str">
            <v/>
          </cell>
          <cell r="W123" t="str">
            <v/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 t="str">
            <v/>
          </cell>
          <cell r="AC123" t="str">
            <v/>
          </cell>
          <cell r="AD123" t="str">
            <v/>
          </cell>
          <cell r="AE123" t="str">
            <v/>
          </cell>
          <cell r="AF123" t="str">
            <v/>
          </cell>
          <cell r="AG123" t="str">
            <v/>
          </cell>
          <cell r="AH123" t="str">
            <v/>
          </cell>
          <cell r="AI123" t="str">
            <v/>
          </cell>
          <cell r="AJ123" t="str">
            <v/>
          </cell>
          <cell r="AK123" t="str">
            <v/>
          </cell>
          <cell r="AL123" t="str">
            <v/>
          </cell>
          <cell r="AM123" t="str">
            <v/>
          </cell>
          <cell r="AN123" t="str">
            <v/>
          </cell>
          <cell r="AO123" t="str">
            <v/>
          </cell>
          <cell r="AP123" t="str">
            <v/>
          </cell>
          <cell r="AQ123" t="str">
            <v/>
          </cell>
          <cell r="AR123" t="str">
            <v/>
          </cell>
          <cell r="AS123" t="str">
            <v/>
          </cell>
          <cell r="AT123" t="str">
            <v/>
          </cell>
          <cell r="AU123" t="str">
            <v/>
          </cell>
          <cell r="AV123" t="str">
            <v/>
          </cell>
          <cell r="AW123" t="str">
            <v/>
          </cell>
          <cell r="AX123" t="str">
            <v/>
          </cell>
          <cell r="AY123" t="str">
            <v/>
          </cell>
          <cell r="AZ123" t="str">
            <v/>
          </cell>
          <cell r="BA123" t="str">
            <v/>
          </cell>
          <cell r="BB123" t="str">
            <v/>
          </cell>
          <cell r="BC123" t="str">
            <v/>
          </cell>
          <cell r="BD123" t="str">
            <v/>
          </cell>
          <cell r="BE123" t="str">
            <v/>
          </cell>
          <cell r="BF123" t="str">
            <v/>
          </cell>
          <cell r="BG123" t="str">
            <v/>
          </cell>
          <cell r="BH123" t="str">
            <v/>
          </cell>
          <cell r="BI123" t="str">
            <v/>
          </cell>
          <cell r="BJ123" t="str">
            <v/>
          </cell>
          <cell r="BK123" t="str">
            <v/>
          </cell>
          <cell r="BL123" t="str">
            <v/>
          </cell>
          <cell r="BM123" t="str">
            <v/>
          </cell>
          <cell r="BN123" t="str">
            <v/>
          </cell>
          <cell r="BO123" t="str">
            <v/>
          </cell>
          <cell r="BP123" t="str">
            <v/>
          </cell>
          <cell r="BQ123" t="str">
            <v/>
          </cell>
          <cell r="BR123" t="str">
            <v/>
          </cell>
          <cell r="BS123" t="str">
            <v/>
          </cell>
          <cell r="BT123" t="str">
            <v/>
          </cell>
          <cell r="BU123" t="str">
            <v/>
          </cell>
          <cell r="BV123" t="str">
            <v/>
          </cell>
          <cell r="BW123" t="str">
            <v/>
          </cell>
          <cell r="BX123" t="str">
            <v/>
          </cell>
          <cell r="BY123" t="str">
            <v/>
          </cell>
          <cell r="BZ123" t="str">
            <v/>
          </cell>
          <cell r="CA123" t="str">
            <v/>
          </cell>
          <cell r="CB123" t="str">
            <v/>
          </cell>
          <cell r="CC123" t="str">
            <v/>
          </cell>
          <cell r="CD123" t="str">
            <v/>
          </cell>
          <cell r="CE123" t="str">
            <v/>
          </cell>
          <cell r="CF123" t="str">
            <v/>
          </cell>
          <cell r="CG123" t="str">
            <v/>
          </cell>
          <cell r="CH123" t="str">
            <v/>
          </cell>
          <cell r="CI123" t="str">
            <v/>
          </cell>
          <cell r="CJ123">
            <v>0</v>
          </cell>
          <cell r="CK123">
            <v>0</v>
          </cell>
          <cell r="CL123" t="str">
            <v/>
          </cell>
          <cell r="CM123">
            <v>0</v>
          </cell>
          <cell r="CN123">
            <v>11894778.970148601</v>
          </cell>
          <cell r="CO123">
            <v>-11894778.970148601</v>
          </cell>
          <cell r="CP123">
            <v>-2973694.7425371502</v>
          </cell>
        </row>
        <row r="124">
          <cell r="D124" t="str">
            <v>60</v>
          </cell>
          <cell r="E124" t="str">
            <v>TRANSPORTES</v>
          </cell>
          <cell r="F124">
            <v>0</v>
          </cell>
          <cell r="G124">
            <v>0</v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  <cell r="V124" t="str">
            <v/>
          </cell>
          <cell r="W124" t="str">
            <v/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 t="str">
            <v/>
          </cell>
          <cell r="AC124" t="str">
            <v/>
          </cell>
          <cell r="AD124" t="str">
            <v/>
          </cell>
          <cell r="AE124" t="str">
            <v/>
          </cell>
          <cell r="AF124" t="str">
            <v/>
          </cell>
          <cell r="AG124" t="str">
            <v/>
          </cell>
          <cell r="AH124" t="str">
            <v/>
          </cell>
          <cell r="AI124" t="str">
            <v/>
          </cell>
          <cell r="AJ124" t="str">
            <v/>
          </cell>
          <cell r="AK124" t="str">
            <v/>
          </cell>
          <cell r="AL124" t="str">
            <v/>
          </cell>
          <cell r="AM124" t="str">
            <v/>
          </cell>
          <cell r="AN124" t="str">
            <v/>
          </cell>
          <cell r="AO124" t="str">
            <v/>
          </cell>
          <cell r="AP124" t="str">
            <v/>
          </cell>
          <cell r="AQ124" t="str">
            <v/>
          </cell>
          <cell r="AR124" t="str">
            <v/>
          </cell>
          <cell r="AS124" t="str">
            <v/>
          </cell>
          <cell r="AT124" t="str">
            <v/>
          </cell>
          <cell r="AU124" t="str">
            <v/>
          </cell>
          <cell r="AV124" t="str">
            <v/>
          </cell>
          <cell r="AW124" t="str">
            <v/>
          </cell>
          <cell r="AX124" t="str">
            <v/>
          </cell>
          <cell r="AY124" t="str">
            <v/>
          </cell>
          <cell r="AZ124" t="str">
            <v/>
          </cell>
          <cell r="BA124" t="str">
            <v/>
          </cell>
          <cell r="BB124" t="str">
            <v/>
          </cell>
          <cell r="BC124" t="str">
            <v/>
          </cell>
          <cell r="BD124" t="str">
            <v/>
          </cell>
          <cell r="BE124" t="str">
            <v/>
          </cell>
          <cell r="BF124" t="str">
            <v/>
          </cell>
          <cell r="BG124" t="str">
            <v/>
          </cell>
          <cell r="BH124" t="str">
            <v/>
          </cell>
          <cell r="BI124" t="str">
            <v/>
          </cell>
          <cell r="BJ124" t="str">
            <v/>
          </cell>
          <cell r="BK124" t="str">
            <v/>
          </cell>
          <cell r="BL124" t="str">
            <v/>
          </cell>
          <cell r="BM124" t="str">
            <v/>
          </cell>
          <cell r="BN124" t="str">
            <v/>
          </cell>
          <cell r="BO124" t="str">
            <v/>
          </cell>
          <cell r="BP124" t="str">
            <v/>
          </cell>
          <cell r="BQ124" t="str">
            <v/>
          </cell>
          <cell r="BR124" t="str">
            <v/>
          </cell>
          <cell r="BS124" t="str">
            <v/>
          </cell>
          <cell r="BT124" t="str">
            <v/>
          </cell>
          <cell r="BU124" t="str">
            <v/>
          </cell>
          <cell r="BV124" t="str">
            <v/>
          </cell>
          <cell r="BW124" t="str">
            <v/>
          </cell>
          <cell r="BX124" t="str">
            <v/>
          </cell>
          <cell r="BY124" t="str">
            <v/>
          </cell>
          <cell r="BZ124" t="str">
            <v/>
          </cell>
          <cell r="CA124" t="str">
            <v/>
          </cell>
          <cell r="CB124" t="str">
            <v/>
          </cell>
          <cell r="CC124" t="str">
            <v/>
          </cell>
          <cell r="CD124" t="str">
            <v/>
          </cell>
          <cell r="CE124" t="str">
            <v/>
          </cell>
          <cell r="CF124" t="str">
            <v/>
          </cell>
          <cell r="CG124" t="str">
            <v/>
          </cell>
          <cell r="CH124" t="str">
            <v/>
          </cell>
          <cell r="CI124" t="str">
            <v/>
          </cell>
          <cell r="CJ124">
            <v>0</v>
          </cell>
          <cell r="CK124" t="str">
            <v/>
          </cell>
          <cell r="CL124">
            <v>0</v>
          </cell>
          <cell r="CM124">
            <v>0</v>
          </cell>
          <cell r="CN124">
            <v>11894779.970148601</v>
          </cell>
          <cell r="CO124">
            <v>-11894779.970148601</v>
          </cell>
          <cell r="CP124">
            <v>-2973694.9925371502</v>
          </cell>
        </row>
        <row r="125">
          <cell r="D125" t="str">
            <v>60-05</v>
          </cell>
          <cell r="E125" t="str">
            <v>TRANSPORTES</v>
          </cell>
          <cell r="F125">
            <v>0</v>
          </cell>
          <cell r="G125">
            <v>0</v>
          </cell>
          <cell r="H125" t="str">
            <v/>
          </cell>
          <cell r="I125">
            <v>0</v>
          </cell>
          <cell r="J125" t="str">
            <v/>
          </cell>
          <cell r="K125">
            <v>0</v>
          </cell>
          <cell r="L125" t="str">
            <v/>
          </cell>
          <cell r="M125">
            <v>0</v>
          </cell>
          <cell r="N125" t="str">
            <v/>
          </cell>
          <cell r="O125">
            <v>0</v>
          </cell>
          <cell r="P125" t="str">
            <v/>
          </cell>
          <cell r="Q125">
            <v>0</v>
          </cell>
          <cell r="R125" t="str">
            <v/>
          </cell>
          <cell r="S125">
            <v>0</v>
          </cell>
          <cell r="T125" t="str">
            <v/>
          </cell>
          <cell r="U125">
            <v>0</v>
          </cell>
          <cell r="V125" t="str">
            <v/>
          </cell>
          <cell r="W125">
            <v>0</v>
          </cell>
          <cell r="X125" t="str">
            <v/>
          </cell>
          <cell r="Y125">
            <v>0</v>
          </cell>
          <cell r="Z125" t="str">
            <v/>
          </cell>
          <cell r="AA125">
            <v>0</v>
          </cell>
          <cell r="AB125" t="str">
            <v/>
          </cell>
          <cell r="AC125">
            <v>0</v>
          </cell>
          <cell r="AD125" t="str">
            <v/>
          </cell>
          <cell r="AE125">
            <v>0</v>
          </cell>
          <cell r="AF125" t="str">
            <v/>
          </cell>
          <cell r="AG125">
            <v>0</v>
          </cell>
          <cell r="AH125" t="str">
            <v/>
          </cell>
          <cell r="AI125">
            <v>0</v>
          </cell>
          <cell r="AJ125" t="str">
            <v/>
          </cell>
          <cell r="AK125">
            <v>0</v>
          </cell>
          <cell r="AL125" t="str">
            <v/>
          </cell>
          <cell r="AM125">
            <v>0</v>
          </cell>
          <cell r="AN125" t="str">
            <v/>
          </cell>
          <cell r="AO125">
            <v>0</v>
          </cell>
          <cell r="AP125" t="str">
            <v/>
          </cell>
          <cell r="AQ125">
            <v>0</v>
          </cell>
          <cell r="AR125" t="str">
            <v/>
          </cell>
          <cell r="AS125">
            <v>0</v>
          </cell>
          <cell r="AT125" t="str">
            <v/>
          </cell>
          <cell r="AU125">
            <v>0</v>
          </cell>
          <cell r="AV125" t="str">
            <v/>
          </cell>
          <cell r="AW125">
            <v>0</v>
          </cell>
          <cell r="AX125" t="str">
            <v/>
          </cell>
          <cell r="AY125">
            <v>0</v>
          </cell>
          <cell r="AZ125" t="str">
            <v/>
          </cell>
          <cell r="BA125">
            <v>0</v>
          </cell>
          <cell r="BB125" t="str">
            <v/>
          </cell>
          <cell r="BC125">
            <v>0</v>
          </cell>
          <cell r="BD125" t="str">
            <v/>
          </cell>
          <cell r="BE125">
            <v>0</v>
          </cell>
          <cell r="BF125" t="str">
            <v/>
          </cell>
          <cell r="BG125">
            <v>0</v>
          </cell>
          <cell r="BH125" t="str">
            <v/>
          </cell>
          <cell r="BI125">
            <v>0</v>
          </cell>
          <cell r="BJ125" t="str">
            <v/>
          </cell>
          <cell r="BK125">
            <v>0</v>
          </cell>
          <cell r="BL125" t="str">
            <v/>
          </cell>
          <cell r="BM125">
            <v>0</v>
          </cell>
          <cell r="BN125" t="str">
            <v/>
          </cell>
          <cell r="BO125">
            <v>0</v>
          </cell>
          <cell r="BP125" t="str">
            <v/>
          </cell>
          <cell r="BQ125">
            <v>0</v>
          </cell>
          <cell r="BR125" t="str">
            <v/>
          </cell>
          <cell r="BS125">
            <v>0</v>
          </cell>
          <cell r="BT125" t="str">
            <v/>
          </cell>
          <cell r="BU125">
            <v>0</v>
          </cell>
          <cell r="BV125" t="str">
            <v/>
          </cell>
          <cell r="BW125">
            <v>0</v>
          </cell>
          <cell r="BX125" t="str">
            <v/>
          </cell>
          <cell r="BY125">
            <v>0</v>
          </cell>
          <cell r="BZ125" t="str">
            <v/>
          </cell>
          <cell r="CA125">
            <v>0</v>
          </cell>
          <cell r="CB125" t="str">
            <v/>
          </cell>
          <cell r="CC125">
            <v>0</v>
          </cell>
          <cell r="CD125" t="str">
            <v/>
          </cell>
          <cell r="CE125">
            <v>0</v>
          </cell>
          <cell r="CF125" t="str">
            <v/>
          </cell>
          <cell r="CG125">
            <v>0</v>
          </cell>
          <cell r="CH125" t="str">
            <v/>
          </cell>
          <cell r="CI125">
            <v>0</v>
          </cell>
          <cell r="CJ125">
            <v>0</v>
          </cell>
          <cell r="CK125">
            <v>0</v>
          </cell>
          <cell r="CL125" t="str">
            <v/>
          </cell>
          <cell r="CM125">
            <v>0</v>
          </cell>
          <cell r="CN125">
            <v>11894780.970148601</v>
          </cell>
          <cell r="CO125">
            <v>-11894780.970148601</v>
          </cell>
          <cell r="CP125">
            <v>-2973695.2425371502</v>
          </cell>
        </row>
        <row r="126">
          <cell r="D126" t="str">
            <v>60-05-010</v>
          </cell>
          <cell r="E126" t="str">
            <v>TRANSPORTE A VIVIENDA EQUIVALE AL 6% DEL PRESUPUESTO (EL TRANPORTE LLEGARA A LA VIVIENDA SIEMPRE Y CUANDO EXISTA ACCESO POR VIA VEHICULAR A LA MISMA. DE LO CONTRARIO ESTE LLEGARA AL PUNTO MAS CERCANO A LA VIVIENDA Y EL BENEFICIARIO SE ENCARGARA DE INGRESARLO).</v>
          </cell>
          <cell r="F126" t="str">
            <v>U</v>
          </cell>
          <cell r="G126">
            <v>0</v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  <cell r="V126" t="str">
            <v/>
          </cell>
          <cell r="W126" t="str">
            <v/>
          </cell>
          <cell r="X126" t="str">
            <v/>
          </cell>
          <cell r="Y126" t="str">
            <v/>
          </cell>
          <cell r="Z126" t="str">
            <v/>
          </cell>
          <cell r="AA126" t="str">
            <v/>
          </cell>
          <cell r="AB126" t="str">
            <v/>
          </cell>
          <cell r="AC126" t="str">
            <v/>
          </cell>
          <cell r="AD126" t="str">
            <v/>
          </cell>
          <cell r="AE126" t="str">
            <v/>
          </cell>
          <cell r="AF126" t="str">
            <v/>
          </cell>
          <cell r="AG126" t="str">
            <v/>
          </cell>
          <cell r="AH126" t="str">
            <v/>
          </cell>
          <cell r="AI126" t="str">
            <v/>
          </cell>
          <cell r="AJ126" t="str">
            <v/>
          </cell>
          <cell r="AK126" t="str">
            <v/>
          </cell>
          <cell r="AL126" t="str">
            <v/>
          </cell>
          <cell r="AM126" t="str">
            <v/>
          </cell>
          <cell r="AN126" t="str">
            <v/>
          </cell>
          <cell r="AO126" t="str">
            <v/>
          </cell>
          <cell r="AP126" t="str">
            <v/>
          </cell>
          <cell r="AQ126" t="str">
            <v/>
          </cell>
          <cell r="AR126" t="str">
            <v/>
          </cell>
          <cell r="AS126" t="str">
            <v/>
          </cell>
          <cell r="AT126" t="str">
            <v/>
          </cell>
          <cell r="AU126" t="str">
            <v/>
          </cell>
          <cell r="AV126" t="str">
            <v/>
          </cell>
          <cell r="AW126" t="str">
            <v/>
          </cell>
          <cell r="AX126" t="str">
            <v/>
          </cell>
          <cell r="AY126" t="str">
            <v/>
          </cell>
          <cell r="AZ126" t="str">
            <v/>
          </cell>
          <cell r="BA126" t="str">
            <v/>
          </cell>
          <cell r="BB126" t="str">
            <v/>
          </cell>
          <cell r="BC126" t="str">
            <v/>
          </cell>
          <cell r="BD126" t="str">
            <v/>
          </cell>
          <cell r="BE126" t="str">
            <v/>
          </cell>
          <cell r="BF126" t="str">
            <v/>
          </cell>
          <cell r="BG126" t="str">
            <v/>
          </cell>
          <cell r="BH126" t="str">
            <v/>
          </cell>
          <cell r="BI126" t="str">
            <v/>
          </cell>
          <cell r="BJ126" t="str">
            <v/>
          </cell>
          <cell r="BK126" t="str">
            <v/>
          </cell>
          <cell r="BL126" t="str">
            <v/>
          </cell>
          <cell r="BM126" t="str">
            <v/>
          </cell>
          <cell r="BN126" t="str">
            <v/>
          </cell>
          <cell r="BO126" t="str">
            <v/>
          </cell>
          <cell r="BP126" t="str">
            <v/>
          </cell>
          <cell r="BQ126" t="str">
            <v/>
          </cell>
          <cell r="BR126" t="str">
            <v/>
          </cell>
          <cell r="BS126" t="str">
            <v/>
          </cell>
          <cell r="BT126" t="str">
            <v/>
          </cell>
          <cell r="BU126" t="str">
            <v/>
          </cell>
          <cell r="BV126" t="str">
            <v/>
          </cell>
          <cell r="BW126" t="str">
            <v/>
          </cell>
          <cell r="BX126" t="str">
            <v/>
          </cell>
          <cell r="BY126" t="str">
            <v/>
          </cell>
          <cell r="BZ126" t="str">
            <v/>
          </cell>
          <cell r="CA126" t="str">
            <v/>
          </cell>
          <cell r="CB126" t="str">
            <v/>
          </cell>
          <cell r="CC126" t="str">
            <v/>
          </cell>
          <cell r="CD126" t="str">
            <v/>
          </cell>
          <cell r="CE126" t="str">
            <v/>
          </cell>
          <cell r="CF126" t="str">
            <v/>
          </cell>
          <cell r="CG126" t="str">
            <v/>
          </cell>
          <cell r="CH126" t="str">
            <v/>
          </cell>
          <cell r="CI126" t="str">
            <v/>
          </cell>
          <cell r="CJ126">
            <v>0</v>
          </cell>
          <cell r="CK126">
            <v>0</v>
          </cell>
          <cell r="CL126" t="str">
            <v/>
          </cell>
          <cell r="CM126">
            <v>0</v>
          </cell>
          <cell r="CN126">
            <v>11894781.970148601</v>
          </cell>
          <cell r="CO126">
            <v>-11894781.970148601</v>
          </cell>
          <cell r="CP126">
            <v>-2973695.4925371502</v>
          </cell>
        </row>
        <row r="127">
          <cell r="D127">
            <v>90</v>
          </cell>
          <cell r="E127" t="str">
            <v>TOTAL COSTO DIRECTO</v>
          </cell>
          <cell r="F127">
            <v>0</v>
          </cell>
          <cell r="G127">
            <v>0</v>
          </cell>
          <cell r="H127">
            <v>0</v>
          </cell>
          <cell r="I127">
            <v>34565561.0146624</v>
          </cell>
          <cell r="J127">
            <v>0</v>
          </cell>
          <cell r="K127">
            <v>3708945.2420000006</v>
          </cell>
          <cell r="L127">
            <v>0</v>
          </cell>
          <cell r="M127">
            <v>3586466.5199999996</v>
          </cell>
          <cell r="N127">
            <v>0</v>
          </cell>
          <cell r="O127">
            <v>3648587.4399999995</v>
          </cell>
          <cell r="P127">
            <v>0</v>
          </cell>
          <cell r="Q127">
            <v>6341367.1449999996</v>
          </cell>
          <cell r="R127">
            <v>0</v>
          </cell>
          <cell r="S127">
            <v>3588502.2280000006</v>
          </cell>
          <cell r="T127">
            <v>0</v>
          </cell>
          <cell r="U127">
            <v>3557134.3000000007</v>
          </cell>
          <cell r="V127">
            <v>0</v>
          </cell>
          <cell r="W127">
            <v>3556241.7199999997</v>
          </cell>
          <cell r="X127">
            <v>0</v>
          </cell>
          <cell r="Y127">
            <v>3199383.2800000003</v>
          </cell>
          <cell r="Z127">
            <v>0</v>
          </cell>
          <cell r="AA127">
            <v>3759341.75</v>
          </cell>
          <cell r="AB127">
            <v>0</v>
          </cell>
          <cell r="AC127">
            <v>4414748.040000001</v>
          </cell>
          <cell r="AD127">
            <v>0</v>
          </cell>
          <cell r="AE127">
            <v>3957553.0830000006</v>
          </cell>
          <cell r="AF127">
            <v>0</v>
          </cell>
          <cell r="AG127">
            <v>4229229.8637999985</v>
          </cell>
          <cell r="AH127">
            <v>0</v>
          </cell>
          <cell r="AI127">
            <v>4125389.330000001</v>
          </cell>
          <cell r="AJ127">
            <v>0</v>
          </cell>
          <cell r="AK127">
            <v>4183793.1763999998</v>
          </cell>
          <cell r="AL127">
            <v>0</v>
          </cell>
          <cell r="AM127">
            <v>3506746.7199999997</v>
          </cell>
          <cell r="AN127">
            <v>0</v>
          </cell>
          <cell r="AO127">
            <v>3515757.6540000001</v>
          </cell>
          <cell r="AP127">
            <v>0</v>
          </cell>
          <cell r="AQ127">
            <v>4803212.2200000007</v>
          </cell>
          <cell r="AR127">
            <v>0</v>
          </cell>
          <cell r="AS127">
            <v>5571699.5299999993</v>
          </cell>
          <cell r="AT127">
            <v>0</v>
          </cell>
          <cell r="AU127">
            <v>4202239.28</v>
          </cell>
          <cell r="AV127">
            <v>0</v>
          </cell>
          <cell r="AW127">
            <v>3645433.4756000005</v>
          </cell>
          <cell r="AX127">
            <v>0</v>
          </cell>
          <cell r="AY127">
            <v>3603232.0420000004</v>
          </cell>
          <cell r="AZ127">
            <v>0</v>
          </cell>
          <cell r="BA127">
            <v>4055239.9679999999</v>
          </cell>
          <cell r="BB127">
            <v>0</v>
          </cell>
          <cell r="BC127">
            <v>4345225.8407999994</v>
          </cell>
          <cell r="BD127">
            <v>0</v>
          </cell>
          <cell r="BE127">
            <v>3968138.12</v>
          </cell>
          <cell r="BF127">
            <v>0</v>
          </cell>
          <cell r="BG127">
            <v>1827365.9279999998</v>
          </cell>
          <cell r="BH127">
            <v>0</v>
          </cell>
          <cell r="BI127">
            <v>8287101.2400000012</v>
          </cell>
          <cell r="BJ127">
            <v>0</v>
          </cell>
          <cell r="BK127">
            <v>3239907.6680000005</v>
          </cell>
          <cell r="BL127">
            <v>0</v>
          </cell>
          <cell r="BM127">
            <v>1217299.0136000002</v>
          </cell>
          <cell r="BN127">
            <v>0</v>
          </cell>
          <cell r="BO127">
            <v>6286299.6749999998</v>
          </cell>
          <cell r="BP127">
            <v>0</v>
          </cell>
          <cell r="BQ127">
            <v>3120004.3680000002</v>
          </cell>
          <cell r="BR127">
            <v>0</v>
          </cell>
          <cell r="BS127">
            <v>4185573.4408000004</v>
          </cell>
          <cell r="BT127">
            <v>0</v>
          </cell>
          <cell r="BU127">
            <v>4276250.2895999998</v>
          </cell>
          <cell r="BV127">
            <v>0</v>
          </cell>
          <cell r="BW127">
            <v>3452275.6159999999</v>
          </cell>
          <cell r="BX127">
            <v>0</v>
          </cell>
          <cell r="BY127">
            <v>2809171.6399999997</v>
          </cell>
          <cell r="BZ127">
            <v>0</v>
          </cell>
          <cell r="CA127">
            <v>2794303.1960000005</v>
          </cell>
          <cell r="CB127">
            <v>0</v>
          </cell>
          <cell r="CC127">
            <v>4267996.1510000005</v>
          </cell>
          <cell r="CD127">
            <v>0</v>
          </cell>
          <cell r="CE127">
            <v>2662566.64</v>
          </cell>
          <cell r="CF127">
            <v>0</v>
          </cell>
          <cell r="CG127">
            <v>3339423.06</v>
          </cell>
          <cell r="CH127">
            <v>0</v>
          </cell>
          <cell r="CI127">
            <v>3683117.0760000004</v>
          </cell>
          <cell r="CJ127">
            <v>0</v>
          </cell>
          <cell r="CK127">
            <v>0</v>
          </cell>
          <cell r="CL127">
            <v>187087823.98526239</v>
          </cell>
          <cell r="CM127">
            <v>187087825</v>
          </cell>
          <cell r="CN127">
            <v>0</v>
          </cell>
          <cell r="CO127">
            <v>0</v>
          </cell>
        </row>
        <row r="128">
          <cell r="D128">
            <v>92</v>
          </cell>
          <cell r="E128" t="str">
            <v>ADMINISTRACION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  <cell r="BF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  <cell r="BK128">
            <v>0</v>
          </cell>
          <cell r="BL128">
            <v>0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Q128">
            <v>0</v>
          </cell>
          <cell r="BR128">
            <v>0</v>
          </cell>
          <cell r="BS128">
            <v>0</v>
          </cell>
          <cell r="BT128">
            <v>0</v>
          </cell>
          <cell r="BU128">
            <v>0</v>
          </cell>
          <cell r="BV128">
            <v>0</v>
          </cell>
          <cell r="BW128">
            <v>0</v>
          </cell>
          <cell r="BX128">
            <v>0</v>
          </cell>
          <cell r="BY128">
            <v>0</v>
          </cell>
          <cell r="BZ128">
            <v>0</v>
          </cell>
          <cell r="CA128">
            <v>0</v>
          </cell>
          <cell r="CB128">
            <v>0</v>
          </cell>
          <cell r="CC128">
            <v>0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0.17631803841335233</v>
          </cell>
          <cell r="CL128">
            <v>32986958.136103995</v>
          </cell>
          <cell r="CM128">
            <v>0</v>
          </cell>
          <cell r="CO128">
            <v>0</v>
          </cell>
        </row>
        <row r="129">
          <cell r="D129">
            <v>96</v>
          </cell>
          <cell r="E129" t="str">
            <v>UTILIDAD (INLCUIDO IVA)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D129">
            <v>0</v>
          </cell>
          <cell r="BE129">
            <v>0</v>
          </cell>
          <cell r="BF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  <cell r="BK129">
            <v>0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  <cell r="BU129">
            <v>0</v>
          </cell>
          <cell r="BV129">
            <v>0</v>
          </cell>
          <cell r="BW129">
            <v>0</v>
          </cell>
          <cell r="BX129">
            <v>0</v>
          </cell>
          <cell r="BY129">
            <v>0</v>
          </cell>
          <cell r="BZ129">
            <v>0</v>
          </cell>
          <cell r="CA129">
            <v>0</v>
          </cell>
          <cell r="CB129">
            <v>0</v>
          </cell>
          <cell r="CC129">
            <v>0</v>
          </cell>
          <cell r="CD129">
            <v>0</v>
          </cell>
          <cell r="CE129">
            <v>0</v>
          </cell>
          <cell r="CF129">
            <v>0</v>
          </cell>
          <cell r="CG129">
            <v>0</v>
          </cell>
          <cell r="CH129">
            <v>0</v>
          </cell>
          <cell r="CI129">
            <v>0</v>
          </cell>
          <cell r="CJ129">
            <v>0</v>
          </cell>
          <cell r="CK129">
            <v>0.09</v>
          </cell>
          <cell r="CL129">
            <v>16837904.158673614</v>
          </cell>
          <cell r="CM129">
            <v>0</v>
          </cell>
        </row>
        <row r="130">
          <cell r="D130">
            <v>99</v>
          </cell>
          <cell r="E130" t="str">
            <v>VALOR TOTAL PROYECTO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BZ130">
            <v>0</v>
          </cell>
          <cell r="CA130">
            <v>0</v>
          </cell>
          <cell r="CB130">
            <v>0</v>
          </cell>
          <cell r="CC130">
            <v>0</v>
          </cell>
          <cell r="CD130">
            <v>0</v>
          </cell>
          <cell r="CE130">
            <v>0</v>
          </cell>
          <cell r="CF130">
            <v>0</v>
          </cell>
          <cell r="CG130">
            <v>0</v>
          </cell>
          <cell r="CH130">
            <v>0</v>
          </cell>
          <cell r="CI130">
            <v>0</v>
          </cell>
          <cell r="CJ130">
            <v>0</v>
          </cell>
          <cell r="CK130">
            <v>0</v>
          </cell>
          <cell r="CL130">
            <v>236912686.28004</v>
          </cell>
          <cell r="CM130">
            <v>0</v>
          </cell>
        </row>
        <row r="131">
          <cell r="E131" t="str">
            <v>INVERSION AMBIENTAL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0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  <cell r="BF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  <cell r="BK131">
            <v>0</v>
          </cell>
          <cell r="BL131">
            <v>0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Q131">
            <v>0</v>
          </cell>
          <cell r="BR131">
            <v>0</v>
          </cell>
          <cell r="BS131">
            <v>0</v>
          </cell>
          <cell r="BT131">
            <v>0</v>
          </cell>
          <cell r="BU131">
            <v>0</v>
          </cell>
          <cell r="BV131">
            <v>0</v>
          </cell>
          <cell r="BW131">
            <v>0</v>
          </cell>
          <cell r="BX131">
            <v>0</v>
          </cell>
          <cell r="BY131">
            <v>0</v>
          </cell>
          <cell r="BZ131">
            <v>0</v>
          </cell>
          <cell r="CA131">
            <v>0</v>
          </cell>
          <cell r="CB131">
            <v>0</v>
          </cell>
          <cell r="CC131">
            <v>0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  <cell r="CL131">
            <v>2113520</v>
          </cell>
          <cell r="CM131">
            <v>0</v>
          </cell>
        </row>
        <row r="132">
          <cell r="E132" t="str">
            <v>COSTOS SUPERVISION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  <cell r="BF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0</v>
          </cell>
          <cell r="BV132">
            <v>0</v>
          </cell>
          <cell r="BW132">
            <v>0</v>
          </cell>
          <cell r="BX132">
            <v>0</v>
          </cell>
          <cell r="BY132">
            <v>0</v>
          </cell>
          <cell r="BZ132">
            <v>0</v>
          </cell>
          <cell r="CA132">
            <v>0</v>
          </cell>
          <cell r="CB132">
            <v>0</v>
          </cell>
          <cell r="CC132">
            <v>0</v>
          </cell>
          <cell r="CD132">
            <v>0</v>
          </cell>
          <cell r="CE132">
            <v>0</v>
          </cell>
          <cell r="CF132">
            <v>0</v>
          </cell>
          <cell r="CG132">
            <v>0</v>
          </cell>
          <cell r="CH132">
            <v>0</v>
          </cell>
          <cell r="CI132">
            <v>0</v>
          </cell>
          <cell r="CJ132">
            <v>0</v>
          </cell>
          <cell r="CK132">
            <v>0</v>
          </cell>
          <cell r="CL132">
            <v>19683997.600000001</v>
          </cell>
          <cell r="CM132">
            <v>0</v>
          </cell>
        </row>
        <row r="133">
          <cell r="E133" t="str">
            <v>INTERVENTORÍA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  <cell r="BF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  <cell r="BK133">
            <v>0</v>
          </cell>
          <cell r="BL133">
            <v>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R133">
            <v>0</v>
          </cell>
          <cell r="BS133">
            <v>0</v>
          </cell>
          <cell r="BT133">
            <v>0</v>
          </cell>
          <cell r="BU133">
            <v>0</v>
          </cell>
          <cell r="BV133">
            <v>0</v>
          </cell>
          <cell r="BW133">
            <v>0</v>
          </cell>
          <cell r="BX133">
            <v>0</v>
          </cell>
          <cell r="BY133">
            <v>0</v>
          </cell>
          <cell r="BZ133">
            <v>0</v>
          </cell>
          <cell r="CA133">
            <v>0</v>
          </cell>
          <cell r="CB133">
            <v>0</v>
          </cell>
          <cell r="CC133">
            <v>0</v>
          </cell>
          <cell r="CD133">
            <v>0</v>
          </cell>
          <cell r="CE133">
            <v>0</v>
          </cell>
          <cell r="CF133">
            <v>0</v>
          </cell>
          <cell r="CG133">
            <v>0</v>
          </cell>
          <cell r="CH133">
            <v>0</v>
          </cell>
          <cell r="CI133">
            <v>0</v>
          </cell>
          <cell r="CJ133">
            <v>0</v>
          </cell>
          <cell r="CK133">
            <v>0</v>
          </cell>
          <cell r="CL133">
            <v>28922950</v>
          </cell>
          <cell r="CM133">
            <v>0</v>
          </cell>
        </row>
        <row r="134">
          <cell r="CJ134">
            <v>0</v>
          </cell>
          <cell r="CK134" t="str">
            <v>VALOR PROYECTO</v>
          </cell>
          <cell r="CL134">
            <v>287633153.88003999</v>
          </cell>
          <cell r="CM134">
            <v>0</v>
          </cell>
        </row>
        <row r="135">
          <cell r="CJ135">
            <v>0</v>
          </cell>
          <cell r="CK135" t="str">
            <v>DISPONIBILIDAD</v>
          </cell>
          <cell r="CL135">
            <v>287633152.64620399</v>
          </cell>
          <cell r="CM135">
            <v>0</v>
          </cell>
        </row>
        <row r="136">
          <cell r="CJ136">
            <v>0</v>
          </cell>
          <cell r="CK136" t="str">
            <v>DIFERENCIA</v>
          </cell>
          <cell r="CL136">
            <v>-1.2338359951972961</v>
          </cell>
          <cell r="CM136">
            <v>0</v>
          </cell>
        </row>
        <row r="137">
          <cell r="E137" t="str">
            <v>Elaboró: Ing. Raul Cardona Franco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1">
          <cell r="H1">
            <v>20</v>
          </cell>
          <cell r="I1" t="str">
            <v>KM</v>
          </cell>
        </row>
        <row r="2">
          <cell r="D2" t="str">
            <v>COD</v>
          </cell>
          <cell r="E2" t="str">
            <v>MATERIALES</v>
          </cell>
          <cell r="F2" t="str">
            <v>UN</v>
          </cell>
          <cell r="G2" t="str">
            <v>VALOR SIN IVA</v>
          </cell>
          <cell r="H2" t="str">
            <v>TPTE EXT</v>
          </cell>
          <cell r="I2" t="str">
            <v>IVA - PS</v>
          </cell>
          <cell r="J2" t="str">
            <v>VALOR CON IVA O PRESTACIONES SOCIALES</v>
          </cell>
          <cell r="K2" t="str">
            <v>FUENTE</v>
          </cell>
          <cell r="L2" t="str">
            <v>VIGENCIA</v>
          </cell>
          <cell r="M2" t="str">
            <v>COD_1</v>
          </cell>
        </row>
        <row r="3">
          <cell r="D3">
            <v>11111</v>
          </cell>
          <cell r="E3" t="str">
            <v>cemento blanco</v>
          </cell>
          <cell r="F3" t="str">
            <v>kg</v>
          </cell>
          <cell r="G3">
            <v>1130</v>
          </cell>
          <cell r="I3">
            <v>0</v>
          </cell>
          <cell r="J3">
            <v>1130</v>
          </cell>
          <cell r="K3" t="str">
            <v>HOMECENTER</v>
          </cell>
          <cell r="L3">
            <v>43228</v>
          </cell>
        </row>
        <row r="4">
          <cell r="D4">
            <v>11116</v>
          </cell>
          <cell r="E4" t="str">
            <v>cemento gris 50 kg portland tipo I</v>
          </cell>
          <cell r="F4" t="str">
            <v>blt</v>
          </cell>
          <cell r="G4">
            <v>23733.33</v>
          </cell>
          <cell r="I4">
            <v>0</v>
          </cell>
          <cell r="J4">
            <v>23733.33</v>
          </cell>
          <cell r="K4" t="str">
            <v>AVIMA</v>
          </cell>
          <cell r="L4">
            <v>43228</v>
          </cell>
        </row>
        <row r="5">
          <cell r="D5">
            <v>11122</v>
          </cell>
          <cell r="E5" t="str">
            <v>pegacor gris x 25 kg</v>
          </cell>
          <cell r="F5" t="str">
            <v>kg</v>
          </cell>
          <cell r="G5">
            <v>996</v>
          </cell>
          <cell r="I5">
            <v>0</v>
          </cell>
          <cell r="J5">
            <v>996</v>
          </cell>
          <cell r="K5" t="str">
            <v>HOMECENTER</v>
          </cell>
          <cell r="L5">
            <v>43228</v>
          </cell>
        </row>
        <row r="6">
          <cell r="D6">
            <v>11181</v>
          </cell>
          <cell r="E6" t="str">
            <v>cal hidratada x 10 kg</v>
          </cell>
          <cell r="F6" t="str">
            <v>kg</v>
          </cell>
          <cell r="G6">
            <v>800</v>
          </cell>
          <cell r="I6">
            <v>0</v>
          </cell>
          <cell r="J6">
            <v>800</v>
          </cell>
          <cell r="K6" t="str">
            <v>HOMECENTER</v>
          </cell>
          <cell r="L6">
            <v>43228</v>
          </cell>
        </row>
        <row r="7">
          <cell r="D7">
            <v>11215</v>
          </cell>
          <cell r="E7" t="str">
            <v>arena triturada para concreto</v>
          </cell>
          <cell r="F7" t="str">
            <v>m3</v>
          </cell>
          <cell r="G7">
            <v>92666.67</v>
          </cell>
          <cell r="I7">
            <v>0</v>
          </cell>
          <cell r="J7">
            <v>92666.67</v>
          </cell>
          <cell r="K7" t="str">
            <v>INVIAS</v>
          </cell>
          <cell r="L7">
            <v>43228</v>
          </cell>
        </row>
        <row r="8">
          <cell r="D8">
            <v>11218</v>
          </cell>
          <cell r="E8" t="str">
            <v>arenilla</v>
          </cell>
          <cell r="F8" t="str">
            <v>m3</v>
          </cell>
          <cell r="G8">
            <v>45000</v>
          </cell>
          <cell r="I8">
            <v>0</v>
          </cell>
          <cell r="J8">
            <v>45000</v>
          </cell>
          <cell r="L8">
            <v>0</v>
          </cell>
        </row>
        <row r="9">
          <cell r="D9" t="str">
            <v>1121A</v>
          </cell>
          <cell r="E9" t="str">
            <v>arena pega</v>
          </cell>
          <cell r="F9" t="str">
            <v>m3</v>
          </cell>
          <cell r="G9">
            <v>90833.33</v>
          </cell>
          <cell r="I9">
            <v>0</v>
          </cell>
          <cell r="J9">
            <v>90833.33</v>
          </cell>
          <cell r="K9" t="str">
            <v>INVIAS</v>
          </cell>
          <cell r="L9">
            <v>43228</v>
          </cell>
        </row>
        <row r="10">
          <cell r="D10">
            <v>11234</v>
          </cell>
          <cell r="E10" t="str">
            <v>triturado 3/4"</v>
          </cell>
          <cell r="F10" t="str">
            <v>m3</v>
          </cell>
          <cell r="G10">
            <v>102666.67</v>
          </cell>
          <cell r="I10">
            <v>0</v>
          </cell>
          <cell r="J10">
            <v>102666.67</v>
          </cell>
          <cell r="K10" t="str">
            <v>INVIAS</v>
          </cell>
          <cell r="L10">
            <v>43228</v>
          </cell>
        </row>
        <row r="11">
          <cell r="D11" t="str">
            <v>123C1</v>
          </cell>
          <cell r="E11" t="str">
            <v>hidrofugo</v>
          </cell>
          <cell r="F11" t="str">
            <v>gl</v>
          </cell>
          <cell r="G11">
            <v>28986.352941176465</v>
          </cell>
          <cell r="I11">
            <v>0</v>
          </cell>
          <cell r="J11">
            <v>28986.352941176465</v>
          </cell>
          <cell r="K11" t="str">
            <v>AVIMA</v>
          </cell>
          <cell r="L11">
            <v>43228</v>
          </cell>
        </row>
        <row r="12">
          <cell r="D12">
            <v>12171</v>
          </cell>
          <cell r="E12" t="str">
            <v>concolor corona - lechada</v>
          </cell>
          <cell r="F12" t="str">
            <v>kg</v>
          </cell>
          <cell r="G12">
            <v>12150</v>
          </cell>
          <cell r="I12">
            <v>0</v>
          </cell>
          <cell r="J12">
            <v>12150</v>
          </cell>
          <cell r="K12" t="str">
            <v>HOMECENTER</v>
          </cell>
          <cell r="L12">
            <v>43228</v>
          </cell>
        </row>
        <row r="13">
          <cell r="D13">
            <v>12551</v>
          </cell>
          <cell r="E13" t="str">
            <v>impermeabilizante ed-9 x 5 gl</v>
          </cell>
          <cell r="F13" t="str">
            <v>gl</v>
          </cell>
          <cell r="G13">
            <v>12780</v>
          </cell>
          <cell r="I13">
            <v>0</v>
          </cell>
          <cell r="J13">
            <v>12780</v>
          </cell>
          <cell r="K13" t="str">
            <v>HOMECENTER</v>
          </cell>
          <cell r="L13">
            <v>43228</v>
          </cell>
        </row>
        <row r="14">
          <cell r="D14">
            <v>14123</v>
          </cell>
          <cell r="E14" t="str">
            <v>angulo de acero de 2-1/2"x2-1/2"x1/4"</v>
          </cell>
          <cell r="F14" t="str">
            <v>m</v>
          </cell>
          <cell r="G14">
            <v>8500</v>
          </cell>
          <cell r="I14">
            <v>0</v>
          </cell>
          <cell r="J14">
            <v>8500</v>
          </cell>
          <cell r="L14">
            <v>0</v>
          </cell>
        </row>
        <row r="15">
          <cell r="D15">
            <v>14378</v>
          </cell>
          <cell r="E15" t="str">
            <v>moldura en madera 1/4 bocel x 2,80 m</v>
          </cell>
          <cell r="F15" t="str">
            <v>m</v>
          </cell>
          <cell r="G15">
            <v>1880</v>
          </cell>
          <cell r="I15">
            <v>0</v>
          </cell>
          <cell r="J15">
            <v>1880</v>
          </cell>
          <cell r="K15" t="str">
            <v>HOMECENTER</v>
          </cell>
          <cell r="L15">
            <v>43228</v>
          </cell>
        </row>
        <row r="16">
          <cell r="D16" t="str">
            <v>143C8</v>
          </cell>
          <cell r="E16" t="str">
            <v>pirlan crudo 3 metros 2.0 cm en aluminio</v>
          </cell>
          <cell r="F16" t="str">
            <v>m</v>
          </cell>
          <cell r="G16">
            <v>2300</v>
          </cell>
          <cell r="I16">
            <v>0</v>
          </cell>
          <cell r="J16">
            <v>2300</v>
          </cell>
          <cell r="K16" t="str">
            <v>HOMECENTER</v>
          </cell>
          <cell r="L16">
            <v>43228</v>
          </cell>
        </row>
        <row r="17">
          <cell r="D17">
            <v>14511</v>
          </cell>
          <cell r="E17" t="str">
            <v>canal plastico tipo raingo</v>
          </cell>
          <cell r="F17" t="str">
            <v>u</v>
          </cell>
          <cell r="G17">
            <v>15278</v>
          </cell>
          <cell r="I17">
            <v>0</v>
          </cell>
          <cell r="J17">
            <v>15278</v>
          </cell>
          <cell r="K17" t="str">
            <v>PAVCO</v>
          </cell>
          <cell r="L17">
            <v>43009</v>
          </cell>
        </row>
        <row r="18">
          <cell r="D18">
            <v>14512</v>
          </cell>
          <cell r="E18" t="str">
            <v>union canal a bajante</v>
          </cell>
          <cell r="F18" t="str">
            <v>u</v>
          </cell>
          <cell r="G18">
            <v>6033.33</v>
          </cell>
          <cell r="I18">
            <v>0</v>
          </cell>
          <cell r="J18">
            <v>6033.33</v>
          </cell>
          <cell r="K18" t="str">
            <v>PAVCO</v>
          </cell>
          <cell r="L18">
            <v>43009</v>
          </cell>
        </row>
        <row r="19">
          <cell r="D19">
            <v>14513</v>
          </cell>
          <cell r="E19" t="str">
            <v>soporte metalico para canal</v>
          </cell>
          <cell r="F19" t="str">
            <v>u</v>
          </cell>
          <cell r="G19">
            <v>5100</v>
          </cell>
          <cell r="I19">
            <v>0</v>
          </cell>
          <cell r="J19">
            <v>5100</v>
          </cell>
          <cell r="K19" t="str">
            <v>PAVCO</v>
          </cell>
          <cell r="L19">
            <v>43009</v>
          </cell>
        </row>
        <row r="20">
          <cell r="D20">
            <v>14514</v>
          </cell>
          <cell r="E20" t="str">
            <v>soporte bajante redondo</v>
          </cell>
          <cell r="F20" t="str">
            <v>u</v>
          </cell>
          <cell r="G20">
            <v>1600</v>
          </cell>
          <cell r="I20">
            <v>0</v>
          </cell>
          <cell r="J20">
            <v>1600</v>
          </cell>
          <cell r="K20" t="str">
            <v>PAVCO</v>
          </cell>
          <cell r="L20">
            <v>43009</v>
          </cell>
        </row>
        <row r="21">
          <cell r="D21">
            <v>14515</v>
          </cell>
          <cell r="E21" t="str">
            <v>tapa canal</v>
          </cell>
          <cell r="F21" t="str">
            <v>u</v>
          </cell>
          <cell r="G21">
            <v>5902</v>
          </cell>
          <cell r="I21">
            <v>0</v>
          </cell>
          <cell r="J21">
            <v>5902</v>
          </cell>
          <cell r="K21" t="str">
            <v>PAVCO</v>
          </cell>
          <cell r="L21">
            <v>43009</v>
          </cell>
        </row>
        <row r="22">
          <cell r="D22">
            <v>14516</v>
          </cell>
          <cell r="E22" t="str">
            <v>bajante redondo 3m</v>
          </cell>
          <cell r="F22" t="str">
            <v>m</v>
          </cell>
          <cell r="G22">
            <v>6355</v>
          </cell>
          <cell r="I22">
            <v>0</v>
          </cell>
          <cell r="J22">
            <v>6355</v>
          </cell>
          <cell r="K22" t="str">
            <v>PAVCO</v>
          </cell>
          <cell r="L22">
            <v>43009</v>
          </cell>
        </row>
        <row r="23">
          <cell r="D23">
            <v>14517</v>
          </cell>
          <cell r="E23" t="str">
            <v>codo bajante</v>
          </cell>
          <cell r="F23" t="str">
            <v>u</v>
          </cell>
          <cell r="G23">
            <v>4983.33</v>
          </cell>
          <cell r="I23">
            <v>0</v>
          </cell>
          <cell r="J23">
            <v>4983.33</v>
          </cell>
          <cell r="K23" t="str">
            <v>PAVCO</v>
          </cell>
          <cell r="L23">
            <v>43009</v>
          </cell>
        </row>
        <row r="24">
          <cell r="D24" t="str">
            <v>1CD66</v>
          </cell>
          <cell r="E24" t="str">
            <v>tanque 250 l con diametro maximo tapa superior 80 cm</v>
          </cell>
          <cell r="F24" t="str">
            <v>u</v>
          </cell>
          <cell r="G24">
            <v>114500</v>
          </cell>
          <cell r="I24">
            <v>0</v>
          </cell>
          <cell r="J24">
            <v>114500</v>
          </cell>
          <cell r="L24">
            <v>0</v>
          </cell>
        </row>
        <row r="25">
          <cell r="D25" t="str">
            <v>1512O</v>
          </cell>
          <cell r="E25" t="str">
            <v>acero de refuerzo figurado</v>
          </cell>
          <cell r="F25" t="str">
            <v>kg</v>
          </cell>
          <cell r="G25">
            <v>2380</v>
          </cell>
          <cell r="I25">
            <v>0</v>
          </cell>
          <cell r="J25">
            <v>2380</v>
          </cell>
          <cell r="K25" t="str">
            <v>AVIMA</v>
          </cell>
          <cell r="L25">
            <v>43228</v>
          </cell>
        </row>
        <row r="26">
          <cell r="D26">
            <v>15231</v>
          </cell>
          <cell r="E26" t="str">
            <v>alambre recocido (alambre cal 18)</v>
          </cell>
          <cell r="F26" t="str">
            <v>kg</v>
          </cell>
          <cell r="G26">
            <v>2668</v>
          </cell>
          <cell r="I26">
            <v>0</v>
          </cell>
          <cell r="J26">
            <v>2668</v>
          </cell>
          <cell r="K26" t="str">
            <v>AVIMA</v>
          </cell>
          <cell r="L26">
            <v>43228</v>
          </cell>
        </row>
        <row r="27">
          <cell r="D27">
            <v>15421</v>
          </cell>
          <cell r="E27" t="str">
            <v>clavos</v>
          </cell>
          <cell r="F27" t="str">
            <v>lb</v>
          </cell>
          <cell r="G27">
            <v>2200</v>
          </cell>
          <cell r="I27">
            <v>0</v>
          </cell>
          <cell r="J27">
            <v>2200</v>
          </cell>
          <cell r="K27" t="str">
            <v>HOMECENTER</v>
          </cell>
          <cell r="L27">
            <v>43229</v>
          </cell>
        </row>
        <row r="28">
          <cell r="D28">
            <v>15424</v>
          </cell>
          <cell r="E28" t="str">
            <v>anclaje madera techoline verde x 100u</v>
          </cell>
          <cell r="F28" t="str">
            <v>u</v>
          </cell>
          <cell r="G28">
            <v>239</v>
          </cell>
          <cell r="I28">
            <v>0</v>
          </cell>
          <cell r="J28">
            <v>239</v>
          </cell>
          <cell r="K28" t="str">
            <v>HOMECENTER</v>
          </cell>
          <cell r="L28">
            <v>43229</v>
          </cell>
        </row>
        <row r="29">
          <cell r="D29">
            <v>15425</v>
          </cell>
          <cell r="E29" t="str">
            <v>gancho sujecion techo</v>
          </cell>
          <cell r="F29" t="str">
            <v>u</v>
          </cell>
          <cell r="G29">
            <v>213.01</v>
          </cell>
          <cell r="I29">
            <v>0</v>
          </cell>
          <cell r="J29">
            <v>213.01</v>
          </cell>
          <cell r="K29" t="str">
            <v>AVIMA</v>
          </cell>
          <cell r="L29">
            <v>43228</v>
          </cell>
        </row>
        <row r="30">
          <cell r="D30">
            <v>15911</v>
          </cell>
          <cell r="E30" t="str">
            <v>perno en varilla roscada 3/8", incluye dos tuercas</v>
          </cell>
          <cell r="F30" t="str">
            <v>u</v>
          </cell>
          <cell r="G30">
            <v>2300</v>
          </cell>
          <cell r="I30">
            <v>0</v>
          </cell>
          <cell r="J30">
            <v>2300</v>
          </cell>
          <cell r="L30">
            <v>0</v>
          </cell>
        </row>
        <row r="31">
          <cell r="D31">
            <v>15912</v>
          </cell>
          <cell r="E31" t="str">
            <v>tornillo expansivo para anclaje al concreto, incluye anclaje.</v>
          </cell>
          <cell r="F31" t="str">
            <v>u</v>
          </cell>
          <cell r="G31">
            <v>4000</v>
          </cell>
          <cell r="I31">
            <v>0</v>
          </cell>
          <cell r="J31">
            <v>4000</v>
          </cell>
          <cell r="K31" t="str">
            <v>HOMECENTER</v>
          </cell>
          <cell r="L31">
            <v>43229</v>
          </cell>
        </row>
        <row r="32">
          <cell r="D32">
            <v>16323</v>
          </cell>
          <cell r="E32" t="str">
            <v>ceramica egeo blanco 20.5x20.5 ref. 202204001</v>
          </cell>
          <cell r="F32" t="str">
            <v>m2</v>
          </cell>
          <cell r="G32">
            <v>16766.669999999998</v>
          </cell>
          <cell r="I32">
            <v>0</v>
          </cell>
          <cell r="J32">
            <v>16766.669999999998</v>
          </cell>
          <cell r="K32" t="str">
            <v>CORONA</v>
          </cell>
          <cell r="L32">
            <v>43229</v>
          </cell>
        </row>
        <row r="33">
          <cell r="D33" t="str">
            <v>1632H</v>
          </cell>
          <cell r="E33" t="str">
            <v>baldosin 20x20 cm trafico 3 piso pared</v>
          </cell>
          <cell r="F33" t="str">
            <v>m2</v>
          </cell>
          <cell r="G33">
            <v>19400</v>
          </cell>
          <cell r="I33">
            <v>0</v>
          </cell>
          <cell r="J33">
            <v>19400</v>
          </cell>
          <cell r="K33" t="str">
            <v>CORONA</v>
          </cell>
          <cell r="L33">
            <v>43229</v>
          </cell>
        </row>
        <row r="34">
          <cell r="D34" t="str">
            <v>1632I</v>
          </cell>
          <cell r="E34" t="str">
            <v>piso volda corona 45.8x45.8</v>
          </cell>
          <cell r="F34" t="str">
            <v>m2</v>
          </cell>
          <cell r="G34">
            <v>20500</v>
          </cell>
          <cell r="I34">
            <v>0</v>
          </cell>
          <cell r="J34">
            <v>20500</v>
          </cell>
          <cell r="K34" t="str">
            <v>CORONA</v>
          </cell>
          <cell r="L34">
            <v>43229</v>
          </cell>
        </row>
        <row r="35">
          <cell r="D35">
            <v>16521</v>
          </cell>
          <cell r="E35" t="str">
            <v>plolietileno negro</v>
          </cell>
          <cell r="F35" t="str">
            <v>u</v>
          </cell>
          <cell r="G35">
            <v>1374.8466666666666</v>
          </cell>
          <cell r="I35">
            <v>0</v>
          </cell>
          <cell r="J35">
            <v>1374.8466666666666</v>
          </cell>
          <cell r="L35">
            <v>0</v>
          </cell>
        </row>
        <row r="36">
          <cell r="D36" t="str">
            <v>16C21</v>
          </cell>
          <cell r="E36" t="str">
            <v>puerta metalica en lamina cal 22 - inlcuye marco</v>
          </cell>
          <cell r="F36" t="str">
            <v>u</v>
          </cell>
          <cell r="G36">
            <v>210000</v>
          </cell>
          <cell r="I36">
            <v>0</v>
          </cell>
          <cell r="J36">
            <v>210000</v>
          </cell>
          <cell r="L36">
            <v>0</v>
          </cell>
        </row>
        <row r="37">
          <cell r="D37" t="str">
            <v>16E11</v>
          </cell>
          <cell r="E37" t="str">
            <v>teja verde 2 x 0,95 metros 1.55 m2 techoline</v>
          </cell>
          <cell r="F37" t="str">
            <v>u</v>
          </cell>
          <cell r="G37">
            <v>41790</v>
          </cell>
          <cell r="I37">
            <v>0</v>
          </cell>
          <cell r="J37">
            <v>41790</v>
          </cell>
          <cell r="K37" t="str">
            <v>HOMECENTER</v>
          </cell>
          <cell r="L37">
            <v>43229</v>
          </cell>
        </row>
        <row r="38">
          <cell r="D38">
            <v>17113</v>
          </cell>
          <cell r="E38" t="str">
            <v>malla electrosoldada d84 2.35x6m 18.809kg</v>
          </cell>
          <cell r="F38" t="str">
            <v>u</v>
          </cell>
          <cell r="G38">
            <v>62605.756500000003</v>
          </cell>
          <cell r="I38">
            <v>0</v>
          </cell>
          <cell r="J38">
            <v>62605.756500000003</v>
          </cell>
          <cell r="K38" t="str">
            <v>AVIMA</v>
          </cell>
          <cell r="L38">
            <v>43228</v>
          </cell>
        </row>
        <row r="39">
          <cell r="D39">
            <v>17117</v>
          </cell>
          <cell r="E39" t="str">
            <v>malla electrosoldada d188 2.35x6m 42.179kg</v>
          </cell>
          <cell r="F39" t="str">
            <v>u</v>
          </cell>
          <cell r="G39">
            <v>156900</v>
          </cell>
          <cell r="I39">
            <v>0</v>
          </cell>
          <cell r="J39">
            <v>156900</v>
          </cell>
          <cell r="K39" t="str">
            <v>AVIMA</v>
          </cell>
          <cell r="L39">
            <v>43228</v>
          </cell>
        </row>
        <row r="40">
          <cell r="D40">
            <v>17118</v>
          </cell>
          <cell r="E40" t="str">
            <v>malla electrosoldada d221 2.35x6m 49.399kg</v>
          </cell>
          <cell r="F40" t="str">
            <v>u</v>
          </cell>
          <cell r="G40">
            <v>183665.48199999999</v>
          </cell>
          <cell r="I40">
            <v>0</v>
          </cell>
          <cell r="J40">
            <v>183665.48199999999</v>
          </cell>
          <cell r="K40" t="str">
            <v>AVIMA</v>
          </cell>
          <cell r="L40">
            <v>43228</v>
          </cell>
        </row>
        <row r="41">
          <cell r="D41">
            <v>17711</v>
          </cell>
          <cell r="E41" t="str">
            <v>estopa blanca 500gr</v>
          </cell>
          <cell r="F41" t="str">
            <v>lb</v>
          </cell>
          <cell r="G41">
            <v>5266.67</v>
          </cell>
          <cell r="I41">
            <v>0</v>
          </cell>
          <cell r="J41">
            <v>5266.67</v>
          </cell>
          <cell r="K41" t="str">
            <v>HOMECENTER</v>
          </cell>
          <cell r="L41">
            <v>43229</v>
          </cell>
        </row>
        <row r="42">
          <cell r="D42">
            <v>17811</v>
          </cell>
          <cell r="E42" t="str">
            <v>nylon 0.3 mm x 3.0 m</v>
          </cell>
          <cell r="F42" t="str">
            <v>u</v>
          </cell>
          <cell r="G42">
            <v>3900</v>
          </cell>
          <cell r="I42">
            <v>0</v>
          </cell>
          <cell r="J42">
            <v>3900</v>
          </cell>
          <cell r="K42" t="str">
            <v>HOMECENTER</v>
          </cell>
          <cell r="L42">
            <v>43229</v>
          </cell>
        </row>
        <row r="43">
          <cell r="D43">
            <v>17911</v>
          </cell>
          <cell r="E43" t="str">
            <v>saco de fibra</v>
          </cell>
          <cell r="F43" t="str">
            <v>u</v>
          </cell>
          <cell r="G43">
            <v>525</v>
          </cell>
          <cell r="I43">
            <v>0</v>
          </cell>
          <cell r="J43">
            <v>525</v>
          </cell>
          <cell r="K43" t="str">
            <v>HOMECENTER</v>
          </cell>
          <cell r="L43">
            <v>43229</v>
          </cell>
        </row>
        <row r="44">
          <cell r="D44">
            <v>18316</v>
          </cell>
          <cell r="E44" t="str">
            <v>bloque de concreto 10x20x40</v>
          </cell>
          <cell r="F44" t="str">
            <v>u</v>
          </cell>
          <cell r="G44">
            <v>2284</v>
          </cell>
          <cell r="I44">
            <v>0</v>
          </cell>
          <cell r="J44">
            <v>2284</v>
          </cell>
          <cell r="K44" t="str">
            <v>AVIMA</v>
          </cell>
          <cell r="L44">
            <v>43228</v>
          </cell>
        </row>
        <row r="45">
          <cell r="D45">
            <v>18317</v>
          </cell>
          <cell r="E45" t="str">
            <v>bloque de concreto 12x20x40</v>
          </cell>
          <cell r="F45" t="str">
            <v>u</v>
          </cell>
          <cell r="G45">
            <v>2738</v>
          </cell>
          <cell r="I45">
            <v>0</v>
          </cell>
          <cell r="J45">
            <v>2738</v>
          </cell>
          <cell r="K45" t="str">
            <v>AVIMA</v>
          </cell>
          <cell r="L45">
            <v>43228</v>
          </cell>
        </row>
        <row r="46">
          <cell r="D46">
            <v>18511</v>
          </cell>
          <cell r="E46" t="str">
            <v>ladrillo rayado horizontal 10x20x40 ne</v>
          </cell>
          <cell r="F46" t="str">
            <v>u</v>
          </cell>
          <cell r="G46">
            <v>1510</v>
          </cell>
          <cell r="I46">
            <v>0</v>
          </cell>
          <cell r="J46">
            <v>1510</v>
          </cell>
          <cell r="K46" t="str">
            <v>AVIMA</v>
          </cell>
          <cell r="L46">
            <v>43228</v>
          </cell>
        </row>
        <row r="47">
          <cell r="D47">
            <v>18511</v>
          </cell>
          <cell r="E47" t="str">
            <v>ladrillo rayado horizontal 10x20x40 ne</v>
          </cell>
          <cell r="F47" t="str">
            <v>u</v>
          </cell>
          <cell r="G47">
            <v>1510</v>
          </cell>
          <cell r="I47">
            <v>0</v>
          </cell>
          <cell r="J47">
            <v>1510</v>
          </cell>
          <cell r="K47" t="str">
            <v>AVIMA</v>
          </cell>
          <cell r="L47">
            <v>43228</v>
          </cell>
        </row>
        <row r="48">
          <cell r="D48">
            <v>18515</v>
          </cell>
          <cell r="E48" t="str">
            <v>ladrillo rayado horizontal 15x20x40 ne</v>
          </cell>
          <cell r="F48" t="str">
            <v>u</v>
          </cell>
          <cell r="G48">
            <v>1906</v>
          </cell>
          <cell r="I48">
            <v>0</v>
          </cell>
          <cell r="J48">
            <v>1906</v>
          </cell>
          <cell r="K48" t="str">
            <v>HOMECENTER</v>
          </cell>
          <cell r="L48">
            <v>43229</v>
          </cell>
        </row>
        <row r="49">
          <cell r="D49" t="str">
            <v>185A1</v>
          </cell>
          <cell r="E49" t="str">
            <v>bloque calado 19x19x15 cm</v>
          </cell>
          <cell r="F49" t="str">
            <v>u</v>
          </cell>
          <cell r="G49">
            <v>1880</v>
          </cell>
          <cell r="I49">
            <v>0</v>
          </cell>
          <cell r="J49">
            <v>1880</v>
          </cell>
          <cell r="K49" t="str">
            <v>HOMECENTER</v>
          </cell>
          <cell r="L49">
            <v>43229</v>
          </cell>
        </row>
        <row r="50">
          <cell r="D50" t="str">
            <v>185A2</v>
          </cell>
          <cell r="E50" t="str">
            <v>ladrillo calado 20x20x15 cm</v>
          </cell>
          <cell r="F50" t="str">
            <v>u</v>
          </cell>
          <cell r="G50">
            <v>1680</v>
          </cell>
          <cell r="I50">
            <v>0</v>
          </cell>
          <cell r="J50">
            <v>1680</v>
          </cell>
          <cell r="K50" t="str">
            <v>HOMECENTER</v>
          </cell>
          <cell r="L50">
            <v>43229</v>
          </cell>
        </row>
        <row r="51">
          <cell r="D51" t="str">
            <v>18Z15</v>
          </cell>
          <cell r="E51" t="str">
            <v>tabla madera comun 1x8" 3m</v>
          </cell>
          <cell r="F51" t="str">
            <v>u</v>
          </cell>
          <cell r="G51">
            <v>8972</v>
          </cell>
          <cell r="I51">
            <v>0</v>
          </cell>
          <cell r="J51">
            <v>8972</v>
          </cell>
          <cell r="L51">
            <v>0</v>
          </cell>
        </row>
        <row r="52">
          <cell r="D52" t="str">
            <v>18Z17</v>
          </cell>
          <cell r="E52" t="str">
            <v>liston 2" x 2" X 3 m</v>
          </cell>
          <cell r="F52" t="str">
            <v>u</v>
          </cell>
          <cell r="G52">
            <v>4250</v>
          </cell>
          <cell r="I52">
            <v>0</v>
          </cell>
          <cell r="J52">
            <v>4250</v>
          </cell>
          <cell r="L52">
            <v>0</v>
          </cell>
        </row>
        <row r="53">
          <cell r="D53" t="str">
            <v>18Z18</v>
          </cell>
          <cell r="E53" t="str">
            <v>liston 5 x 7cm cyc abarco</v>
          </cell>
          <cell r="F53" t="str">
            <v>m</v>
          </cell>
          <cell r="G53">
            <v>10300</v>
          </cell>
          <cell r="I53">
            <v>0</v>
          </cell>
          <cell r="J53">
            <v>10300</v>
          </cell>
          <cell r="L53">
            <v>0</v>
          </cell>
        </row>
        <row r="54">
          <cell r="D54" t="str">
            <v>18Z19</v>
          </cell>
          <cell r="E54" t="str">
            <v>liston 5 x 2cm X 2.50 m</v>
          </cell>
          <cell r="F54" t="str">
            <v>m</v>
          </cell>
          <cell r="G54">
            <v>2320</v>
          </cell>
          <cell r="I54">
            <v>0</v>
          </cell>
          <cell r="J54">
            <v>2320</v>
          </cell>
          <cell r="L54">
            <v>0</v>
          </cell>
        </row>
        <row r="55">
          <cell r="D55" t="str">
            <v>18Z31</v>
          </cell>
          <cell r="E55" t="str">
            <v>cuadro en abarco 4"x4" de 3m</v>
          </cell>
          <cell r="F55" t="str">
            <v>u</v>
          </cell>
          <cell r="G55">
            <v>25000</v>
          </cell>
          <cell r="I55">
            <v>0</v>
          </cell>
          <cell r="J55">
            <v>25000</v>
          </cell>
          <cell r="L55">
            <v>0</v>
          </cell>
        </row>
        <row r="56">
          <cell r="D56" t="str">
            <v>1EL11</v>
          </cell>
          <cell r="E56" t="str">
            <v>toma corriente gfci, 125v doble con polo a tierra,15a, con tapa</v>
          </cell>
          <cell r="F56" t="str">
            <v>un</v>
          </cell>
          <cell r="G56">
            <v>39900</v>
          </cell>
          <cell r="I56">
            <v>0</v>
          </cell>
          <cell r="J56">
            <v>39900</v>
          </cell>
          <cell r="L56">
            <v>0</v>
          </cell>
        </row>
        <row r="57">
          <cell r="D57" t="str">
            <v>1EL12</v>
          </cell>
          <cell r="E57" t="str">
            <v>suiche doble o interruptor</v>
          </cell>
          <cell r="F57" t="str">
            <v>un</v>
          </cell>
          <cell r="G57">
            <v>8900</v>
          </cell>
          <cell r="I57">
            <v>0</v>
          </cell>
          <cell r="J57">
            <v>8900</v>
          </cell>
          <cell r="L57">
            <v>0</v>
          </cell>
        </row>
        <row r="58">
          <cell r="D58" t="str">
            <v>1EL13</v>
          </cell>
          <cell r="E58" t="str">
            <v>plafon</v>
          </cell>
          <cell r="F58" t="str">
            <v>un</v>
          </cell>
          <cell r="G58">
            <v>2850</v>
          </cell>
          <cell r="I58">
            <v>0</v>
          </cell>
          <cell r="J58">
            <v>2850</v>
          </cell>
          <cell r="L58">
            <v>0</v>
          </cell>
        </row>
        <row r="59">
          <cell r="D59" t="str">
            <v>1EL14</v>
          </cell>
          <cell r="E59" t="str">
            <v>breaker de 1x20 a enchufe</v>
          </cell>
          <cell r="F59" t="str">
            <v>un</v>
          </cell>
          <cell r="G59">
            <v>8900</v>
          </cell>
          <cell r="I59">
            <v>0</v>
          </cell>
          <cell r="J59">
            <v>8900</v>
          </cell>
          <cell r="L59">
            <v>0</v>
          </cell>
        </row>
        <row r="60">
          <cell r="D60" t="str">
            <v>1EL15</v>
          </cell>
          <cell r="E60" t="str">
            <v>tuberia pvc conduit de 1/2", fijacion.</v>
          </cell>
          <cell r="F60" t="str">
            <v>m</v>
          </cell>
          <cell r="G60">
            <v>800</v>
          </cell>
          <cell r="I60">
            <v>0</v>
          </cell>
          <cell r="J60">
            <v>800</v>
          </cell>
          <cell r="K60" t="str">
            <v>PAVCO</v>
          </cell>
          <cell r="L60">
            <v>43009</v>
          </cell>
        </row>
        <row r="61">
          <cell r="D61" t="str">
            <v>1EL16</v>
          </cell>
          <cell r="E61" t="str">
            <v>alambre nro 12 thhn</v>
          </cell>
          <cell r="F61" t="str">
            <v>m</v>
          </cell>
          <cell r="G61">
            <v>1100</v>
          </cell>
          <cell r="I61">
            <v>0</v>
          </cell>
          <cell r="J61">
            <v>1100</v>
          </cell>
          <cell r="L61">
            <v>0</v>
          </cell>
        </row>
        <row r="62">
          <cell r="D62" t="str">
            <v>1EL17</v>
          </cell>
          <cell r="E62" t="str">
            <v>cable encauchetado 3x12 awg</v>
          </cell>
          <cell r="F62" t="str">
            <v>m</v>
          </cell>
          <cell r="G62">
            <v>5000</v>
          </cell>
          <cell r="I62">
            <v>0</v>
          </cell>
          <cell r="J62">
            <v>5000</v>
          </cell>
          <cell r="L62">
            <v>0</v>
          </cell>
        </row>
        <row r="63">
          <cell r="D63" t="str">
            <v>1EL18</v>
          </cell>
          <cell r="E63" t="str">
            <v>caja sencilla pvc con suplemento</v>
          </cell>
          <cell r="F63" t="str">
            <v>m</v>
          </cell>
          <cell r="G63">
            <v>1600</v>
          </cell>
          <cell r="I63">
            <v>0</v>
          </cell>
          <cell r="J63">
            <v>1600</v>
          </cell>
          <cell r="K63" t="str">
            <v>PAVCO</v>
          </cell>
          <cell r="L63">
            <v>43009</v>
          </cell>
        </row>
        <row r="64">
          <cell r="D64" t="str">
            <v>1EL19</v>
          </cell>
          <cell r="E64" t="str">
            <v>terminales pvc 1/2" (electrico)</v>
          </cell>
          <cell r="F64" t="str">
            <v>m</v>
          </cell>
          <cell r="G64">
            <v>150</v>
          </cell>
          <cell r="I64">
            <v>0</v>
          </cell>
          <cell r="J64">
            <v>150</v>
          </cell>
          <cell r="K64" t="str">
            <v>PAVCO</v>
          </cell>
          <cell r="L64">
            <v>43009</v>
          </cell>
        </row>
        <row r="65">
          <cell r="D65" t="str">
            <v>1EL20</v>
          </cell>
          <cell r="E65" t="str">
            <v>curvas pvc 1/2" (electrico)</v>
          </cell>
          <cell r="F65" t="str">
            <v>un</v>
          </cell>
          <cell r="G65">
            <v>250</v>
          </cell>
          <cell r="I65">
            <v>0</v>
          </cell>
          <cell r="J65">
            <v>250</v>
          </cell>
          <cell r="K65" t="str">
            <v>PAVCO</v>
          </cell>
          <cell r="L65">
            <v>43009</v>
          </cell>
        </row>
        <row r="66">
          <cell r="D66" t="str">
            <v>1EL21</v>
          </cell>
          <cell r="E66" t="str">
            <v>soldadura liquida pvc (1/16 gl)</v>
          </cell>
          <cell r="F66" t="str">
            <v>un</v>
          </cell>
          <cell r="G66">
            <v>24658</v>
          </cell>
          <cell r="I66">
            <v>0</v>
          </cell>
          <cell r="J66">
            <v>24658</v>
          </cell>
          <cell r="K66" t="str">
            <v>PAVCO</v>
          </cell>
          <cell r="L66">
            <v>43009</v>
          </cell>
        </row>
        <row r="67">
          <cell r="D67" t="str">
            <v>1EL22</v>
          </cell>
          <cell r="E67" t="str">
            <v>tablero monofasico de distribucion de dos circuitos</v>
          </cell>
          <cell r="F67" t="str">
            <v>un</v>
          </cell>
          <cell r="G67">
            <v>14900</v>
          </cell>
          <cell r="I67">
            <v>0</v>
          </cell>
          <cell r="J67">
            <v>14900</v>
          </cell>
          <cell r="L67">
            <v>0</v>
          </cell>
        </row>
        <row r="68">
          <cell r="D68" t="str">
            <v>1EL23</v>
          </cell>
          <cell r="E68" t="str">
            <v>suiche sencillo o interruptor</v>
          </cell>
          <cell r="F68" t="str">
            <v>un</v>
          </cell>
          <cell r="G68">
            <v>8900</v>
          </cell>
          <cell r="I68">
            <v>0</v>
          </cell>
          <cell r="J68">
            <v>8900</v>
          </cell>
          <cell r="L68">
            <v>0</v>
          </cell>
        </row>
        <row r="69">
          <cell r="D69" t="str">
            <v>1EL24</v>
          </cell>
          <cell r="E69" t="str">
            <v>conectores tipo resorte</v>
          </cell>
          <cell r="F69" t="str">
            <v>un</v>
          </cell>
          <cell r="G69">
            <v>300</v>
          </cell>
          <cell r="I69">
            <v>0</v>
          </cell>
          <cell r="J69">
            <v>300</v>
          </cell>
          <cell r="L69">
            <v>0</v>
          </cell>
        </row>
        <row r="70">
          <cell r="D70" t="str">
            <v>1EL25</v>
          </cell>
          <cell r="E70" t="str">
            <v>toma corriente doble</v>
          </cell>
          <cell r="F70" t="str">
            <v>un</v>
          </cell>
          <cell r="G70">
            <v>7600</v>
          </cell>
          <cell r="I70">
            <v>0</v>
          </cell>
          <cell r="J70">
            <v>7600</v>
          </cell>
          <cell r="L70">
            <v>0</v>
          </cell>
        </row>
        <row r="71">
          <cell r="D71" t="str">
            <v>1EL67</v>
          </cell>
          <cell r="E71" t="str">
            <v>soldadura pvc (1/4 gl)</v>
          </cell>
          <cell r="F71" t="str">
            <v>u</v>
          </cell>
          <cell r="G71">
            <v>47133.33</v>
          </cell>
          <cell r="I71">
            <v>0</v>
          </cell>
          <cell r="J71">
            <v>47133.33</v>
          </cell>
          <cell r="K71" t="str">
            <v>PAVCO</v>
          </cell>
          <cell r="L71">
            <v>43009</v>
          </cell>
        </row>
        <row r="72">
          <cell r="D72" t="str">
            <v>1HS21</v>
          </cell>
          <cell r="E72" t="str">
            <v>cinta sellante 12mmx12 m</v>
          </cell>
          <cell r="F72" t="str">
            <v>u</v>
          </cell>
          <cell r="G72">
            <v>2216.67</v>
          </cell>
          <cell r="I72">
            <v>0</v>
          </cell>
          <cell r="J72">
            <v>2216.67</v>
          </cell>
          <cell r="K72" t="str">
            <v>PAVCO</v>
          </cell>
          <cell r="L72">
            <v>43009</v>
          </cell>
        </row>
        <row r="73">
          <cell r="D73" t="str">
            <v>1HS22</v>
          </cell>
          <cell r="E73" t="str">
            <v>union pvc-s ø= 4"</v>
          </cell>
          <cell r="F73" t="str">
            <v>u</v>
          </cell>
          <cell r="G73">
            <v>5823</v>
          </cell>
          <cell r="I73">
            <v>0</v>
          </cell>
          <cell r="J73">
            <v>5823</v>
          </cell>
          <cell r="K73" t="str">
            <v>PAVCO</v>
          </cell>
          <cell r="L73">
            <v>43009</v>
          </cell>
        </row>
        <row r="74">
          <cell r="D74" t="str">
            <v>1HS23</v>
          </cell>
          <cell r="E74" t="str">
            <v>codo 45º pvc-s cxc, ø= 2"</v>
          </cell>
          <cell r="F74" t="str">
            <v>u</v>
          </cell>
          <cell r="G74">
            <v>1363</v>
          </cell>
          <cell r="I74">
            <v>0</v>
          </cell>
          <cell r="J74">
            <v>1363</v>
          </cell>
          <cell r="K74" t="str">
            <v>AVIMA</v>
          </cell>
          <cell r="L74">
            <v>43228</v>
          </cell>
        </row>
        <row r="75">
          <cell r="D75" t="str">
            <v>1HS28</v>
          </cell>
          <cell r="E75" t="str">
            <v>codo 90º pvc-p ø= 1/2"</v>
          </cell>
          <cell r="F75" t="str">
            <v>u</v>
          </cell>
          <cell r="G75">
            <v>221</v>
          </cell>
          <cell r="I75">
            <v>0</v>
          </cell>
          <cell r="J75">
            <v>221</v>
          </cell>
          <cell r="K75" t="str">
            <v>AVIMA</v>
          </cell>
          <cell r="L75">
            <v>43228</v>
          </cell>
        </row>
        <row r="76">
          <cell r="D76" t="str">
            <v>1HS30</v>
          </cell>
          <cell r="E76" t="str">
            <v>codo 90º pvc-s cxc, ø= 4".</v>
          </cell>
          <cell r="F76" t="str">
            <v>u</v>
          </cell>
          <cell r="G76">
            <v>4542</v>
          </cell>
          <cell r="I76">
            <v>0</v>
          </cell>
          <cell r="J76">
            <v>4542</v>
          </cell>
          <cell r="K76" t="str">
            <v>AVIMA</v>
          </cell>
          <cell r="L76">
            <v>43228</v>
          </cell>
        </row>
        <row r="77">
          <cell r="D77" t="str">
            <v>1HS31</v>
          </cell>
          <cell r="E77" t="str">
            <v>codo 90º pvc-s cxc, ø= 3".</v>
          </cell>
          <cell r="F77" t="str">
            <v>u</v>
          </cell>
          <cell r="G77">
            <v>5800</v>
          </cell>
          <cell r="I77">
            <v>0</v>
          </cell>
          <cell r="J77">
            <v>5800</v>
          </cell>
          <cell r="K77" t="str">
            <v>PAVCO</v>
          </cell>
          <cell r="L77">
            <v>43009</v>
          </cell>
        </row>
        <row r="78">
          <cell r="D78" t="str">
            <v>1HS32</v>
          </cell>
          <cell r="E78" t="str">
            <v>codo 45º pvc-s cxc, ø= 4".</v>
          </cell>
          <cell r="F78" t="str">
            <v>u</v>
          </cell>
          <cell r="G78">
            <v>7251.3</v>
          </cell>
          <cell r="I78">
            <v>0</v>
          </cell>
          <cell r="J78">
            <v>7251.3</v>
          </cell>
          <cell r="K78" t="str">
            <v>AVIMA</v>
          </cell>
          <cell r="L78">
            <v>43228</v>
          </cell>
        </row>
        <row r="79">
          <cell r="D79" t="str">
            <v>1HS44</v>
          </cell>
          <cell r="E79" t="str">
            <v>limpiador pvc x 1/4 de galon</v>
          </cell>
          <cell r="F79" t="str">
            <v>u</v>
          </cell>
          <cell r="G79">
            <v>16492</v>
          </cell>
          <cell r="I79">
            <v>0</v>
          </cell>
          <cell r="J79">
            <v>16492</v>
          </cell>
          <cell r="K79" t="str">
            <v>AVIMA</v>
          </cell>
          <cell r="L79">
            <v>43228</v>
          </cell>
        </row>
        <row r="80">
          <cell r="D80" t="str">
            <v>1HS49</v>
          </cell>
          <cell r="E80" t="str">
            <v>rejilla de piso 2" plastica</v>
          </cell>
          <cell r="F80" t="str">
            <v>u</v>
          </cell>
          <cell r="G80">
            <v>3166.67</v>
          </cell>
          <cell r="I80">
            <v>0</v>
          </cell>
          <cell r="J80">
            <v>3166.67</v>
          </cell>
          <cell r="K80" t="str">
            <v>COLREJILLAS</v>
          </cell>
          <cell r="L80">
            <v>42036</v>
          </cell>
        </row>
        <row r="81">
          <cell r="D81" t="str">
            <v>1HS53</v>
          </cell>
          <cell r="E81" t="str">
            <v>sifon pvc-s ø= 2"</v>
          </cell>
          <cell r="F81" t="str">
            <v>u</v>
          </cell>
          <cell r="G81">
            <v>3589.67</v>
          </cell>
          <cell r="I81">
            <v>0</v>
          </cell>
          <cell r="J81">
            <v>3589.67</v>
          </cell>
          <cell r="K81" t="str">
            <v>PAVCO</v>
          </cell>
          <cell r="L81">
            <v>43009</v>
          </cell>
        </row>
        <row r="82">
          <cell r="D82" t="str">
            <v>1HS55</v>
          </cell>
          <cell r="E82" t="str">
            <v>union pvc-s ø= 2"</v>
          </cell>
          <cell r="F82" t="str">
            <v>u</v>
          </cell>
          <cell r="G82">
            <v>2019</v>
          </cell>
          <cell r="I82">
            <v>0</v>
          </cell>
          <cell r="J82">
            <v>2019</v>
          </cell>
          <cell r="K82" t="str">
            <v>PAVCO</v>
          </cell>
          <cell r="L82">
            <v>43009</v>
          </cell>
        </row>
        <row r="83">
          <cell r="D83" t="str">
            <v>1HS56</v>
          </cell>
          <cell r="E83" t="str">
            <v>codo 90° pvc-s cxc ø= 2"</v>
          </cell>
          <cell r="F83" t="str">
            <v>u</v>
          </cell>
          <cell r="G83">
            <v>2504</v>
          </cell>
          <cell r="I83">
            <v>0</v>
          </cell>
          <cell r="J83">
            <v>2504</v>
          </cell>
          <cell r="K83" t="str">
            <v>PAVCO</v>
          </cell>
          <cell r="L83">
            <v>43009</v>
          </cell>
        </row>
        <row r="84">
          <cell r="D84" t="str">
            <v>1HS57</v>
          </cell>
          <cell r="E84" t="str">
            <v>tee pvc-s ø= 2"</v>
          </cell>
          <cell r="F84" t="str">
            <v>u</v>
          </cell>
          <cell r="G84">
            <v>5109</v>
          </cell>
          <cell r="I84">
            <v>0</v>
          </cell>
          <cell r="J84">
            <v>5109</v>
          </cell>
          <cell r="K84" t="str">
            <v>PAVCO</v>
          </cell>
          <cell r="L84">
            <v>43009</v>
          </cell>
        </row>
        <row r="85">
          <cell r="D85" t="str">
            <v>1HS58</v>
          </cell>
          <cell r="E85" t="str">
            <v>tapon prueba pvc-s ø= 2"</v>
          </cell>
          <cell r="F85" t="str">
            <v>u</v>
          </cell>
          <cell r="G85">
            <v>650</v>
          </cell>
          <cell r="I85">
            <v>0</v>
          </cell>
          <cell r="J85">
            <v>650</v>
          </cell>
          <cell r="K85" t="str">
            <v>PAVCO</v>
          </cell>
          <cell r="L85">
            <v>43009</v>
          </cell>
        </row>
        <row r="86">
          <cell r="D86" t="str">
            <v>1HS60</v>
          </cell>
          <cell r="E86" t="str">
            <v>tee pvc-s ø= 3"</v>
          </cell>
          <cell r="F86" t="str">
            <v>u</v>
          </cell>
          <cell r="G86">
            <v>6409</v>
          </cell>
          <cell r="I86">
            <v>0</v>
          </cell>
          <cell r="J86">
            <v>6409</v>
          </cell>
          <cell r="K86" t="str">
            <v>PAVCO</v>
          </cell>
          <cell r="L86">
            <v>43009</v>
          </cell>
        </row>
        <row r="87">
          <cell r="D87" t="str">
            <v>1HS61</v>
          </cell>
          <cell r="E87" t="str">
            <v>tee pvc-s ø= 4"</v>
          </cell>
          <cell r="F87" t="str">
            <v>u</v>
          </cell>
          <cell r="G87">
            <v>8433.33</v>
          </cell>
          <cell r="I87">
            <v>0</v>
          </cell>
          <cell r="J87">
            <v>8433.33</v>
          </cell>
          <cell r="K87" t="str">
            <v>PAVCO</v>
          </cell>
          <cell r="L87">
            <v>43009</v>
          </cell>
        </row>
        <row r="88">
          <cell r="D88" t="str">
            <v>1HS65</v>
          </cell>
          <cell r="E88" t="str">
            <v>tee pvc-p ø= 1/2"</v>
          </cell>
          <cell r="F88" t="str">
            <v>u</v>
          </cell>
          <cell r="G88">
            <v>446.67</v>
          </cell>
          <cell r="I88">
            <v>0</v>
          </cell>
          <cell r="J88">
            <v>446.67</v>
          </cell>
          <cell r="K88" t="str">
            <v>PAVCO</v>
          </cell>
          <cell r="L88">
            <v>43009</v>
          </cell>
        </row>
        <row r="89">
          <cell r="D89" t="str">
            <v>1HS69</v>
          </cell>
          <cell r="E89" t="str">
            <v>abrazadera ti 3"</v>
          </cell>
          <cell r="F89" t="str">
            <v>m</v>
          </cell>
          <cell r="G89">
            <v>3500</v>
          </cell>
          <cell r="I89">
            <v>0</v>
          </cell>
          <cell r="J89">
            <v>3500</v>
          </cell>
          <cell r="L89">
            <v>0</v>
          </cell>
        </row>
        <row r="90">
          <cell r="D90" t="str">
            <v>1HS73</v>
          </cell>
          <cell r="E90" t="str">
            <v>tuberia pvc-p ø= 1/2"</v>
          </cell>
          <cell r="F90" t="str">
            <v>m</v>
          </cell>
          <cell r="G90">
            <v>1628</v>
          </cell>
          <cell r="I90">
            <v>0</v>
          </cell>
          <cell r="J90">
            <v>1628</v>
          </cell>
          <cell r="K90" t="str">
            <v>AVIMA</v>
          </cell>
          <cell r="L90">
            <v>43228</v>
          </cell>
        </row>
        <row r="91">
          <cell r="D91" t="str">
            <v>1HS74</v>
          </cell>
          <cell r="E91" t="str">
            <v>tuberia pvc-s ø= 2"</v>
          </cell>
          <cell r="F91" t="str">
            <v>m</v>
          </cell>
          <cell r="G91">
            <v>5450.17</v>
          </cell>
          <cell r="I91">
            <v>0</v>
          </cell>
          <cell r="J91">
            <v>5450.17</v>
          </cell>
          <cell r="K91" t="str">
            <v>AVIMA</v>
          </cell>
          <cell r="L91">
            <v>43228</v>
          </cell>
        </row>
        <row r="92">
          <cell r="D92" t="str">
            <v>1HS75</v>
          </cell>
          <cell r="E92" t="str">
            <v>tuberia pvc-s ø= 4"</v>
          </cell>
          <cell r="F92" t="str">
            <v>m</v>
          </cell>
          <cell r="G92">
            <v>12495.525</v>
          </cell>
          <cell r="I92">
            <v>0</v>
          </cell>
          <cell r="J92">
            <v>12495.525</v>
          </cell>
          <cell r="K92" t="str">
            <v>AVIMA</v>
          </cell>
          <cell r="L92">
            <v>43228</v>
          </cell>
        </row>
        <row r="93">
          <cell r="D93" t="str">
            <v>1HS78</v>
          </cell>
          <cell r="E93" t="str">
            <v>tuberia perforada 3"</v>
          </cell>
          <cell r="F93" t="str">
            <v>m</v>
          </cell>
          <cell r="G93">
            <v>8168</v>
          </cell>
          <cell r="I93">
            <v>0</v>
          </cell>
          <cell r="J93">
            <v>8168</v>
          </cell>
          <cell r="L93">
            <v>0</v>
          </cell>
        </row>
        <row r="94">
          <cell r="D94" t="str">
            <v>1HS82</v>
          </cell>
          <cell r="E94" t="str">
            <v>yee reducida pvc-s ø= 4"x2"</v>
          </cell>
          <cell r="F94" t="str">
            <v>u</v>
          </cell>
          <cell r="G94">
            <v>13100</v>
          </cell>
          <cell r="I94">
            <v>0</v>
          </cell>
          <cell r="J94">
            <v>13100</v>
          </cell>
          <cell r="K94" t="str">
            <v>PAVCO</v>
          </cell>
          <cell r="L94">
            <v>43009</v>
          </cell>
        </row>
        <row r="95">
          <cell r="D95" t="str">
            <v>1HS84</v>
          </cell>
          <cell r="E95" t="str">
            <v>yee pvc-s ø= 4"</v>
          </cell>
          <cell r="F95" t="str">
            <v>u</v>
          </cell>
          <cell r="G95">
            <v>12900</v>
          </cell>
          <cell r="I95">
            <v>0</v>
          </cell>
          <cell r="J95">
            <v>12900</v>
          </cell>
          <cell r="K95" t="str">
            <v>PAVCO</v>
          </cell>
          <cell r="L95">
            <v>43009</v>
          </cell>
        </row>
        <row r="96">
          <cell r="D96" t="str">
            <v>1HS85</v>
          </cell>
          <cell r="E96" t="str">
            <v>yee pvc-s ø= 2"</v>
          </cell>
          <cell r="F96" t="str">
            <v>u</v>
          </cell>
          <cell r="G96">
            <v>6800</v>
          </cell>
          <cell r="I96">
            <v>0</v>
          </cell>
          <cell r="J96">
            <v>6800</v>
          </cell>
          <cell r="K96" t="str">
            <v>PAVCO</v>
          </cell>
          <cell r="L96">
            <v>43009</v>
          </cell>
        </row>
        <row r="97">
          <cell r="D97" t="str">
            <v>1HS87</v>
          </cell>
          <cell r="E97" t="str">
            <v>adaptador macho pvc-p Ø= 1/2"</v>
          </cell>
          <cell r="F97" t="str">
            <v>u</v>
          </cell>
          <cell r="G97">
            <v>316.67</v>
          </cell>
          <cell r="I97">
            <v>0</v>
          </cell>
          <cell r="J97">
            <v>316.67</v>
          </cell>
          <cell r="K97" t="str">
            <v>PAVCO</v>
          </cell>
          <cell r="L97">
            <v>43009</v>
          </cell>
        </row>
        <row r="98">
          <cell r="D98" t="str">
            <v>1HS88</v>
          </cell>
          <cell r="E98" t="str">
            <v>yee pvc-s ø= 3"</v>
          </cell>
          <cell r="F98" t="str">
            <v>u</v>
          </cell>
          <cell r="G98">
            <v>11799</v>
          </cell>
          <cell r="I98">
            <v>0</v>
          </cell>
          <cell r="J98">
            <v>11799</v>
          </cell>
          <cell r="K98" t="str">
            <v>PAVCO</v>
          </cell>
          <cell r="L98">
            <v>43009</v>
          </cell>
        </row>
        <row r="99">
          <cell r="D99" t="str">
            <v>1HS91</v>
          </cell>
          <cell r="E99" t="str">
            <v>tuberia de polietileno pe-40 de 3"</v>
          </cell>
          <cell r="F99" t="str">
            <v>m</v>
          </cell>
          <cell r="G99">
            <v>3200</v>
          </cell>
          <cell r="I99">
            <v>0</v>
          </cell>
          <cell r="J99">
            <v>3200</v>
          </cell>
          <cell r="L99">
            <v>0</v>
          </cell>
        </row>
        <row r="100">
          <cell r="D100" t="str">
            <v>1HS93</v>
          </cell>
          <cell r="E100" t="str">
            <v>buje soldado pvc-s de 4"x2"</v>
          </cell>
          <cell r="F100" t="str">
            <v>u</v>
          </cell>
          <cell r="G100">
            <v>6400</v>
          </cell>
          <cell r="I100">
            <v>0</v>
          </cell>
          <cell r="J100">
            <v>6400</v>
          </cell>
          <cell r="K100" t="str">
            <v>PAVCO</v>
          </cell>
          <cell r="L100">
            <v>43009</v>
          </cell>
        </row>
        <row r="101">
          <cell r="D101" t="str">
            <v>1HS94</v>
          </cell>
          <cell r="E101" t="str">
            <v>adaptador hembra pvc-p Ø= 1/2"</v>
          </cell>
          <cell r="F101" t="str">
            <v>u</v>
          </cell>
          <cell r="G101">
            <v>333.33</v>
          </cell>
          <cell r="I101">
            <v>0</v>
          </cell>
          <cell r="J101">
            <v>333.33</v>
          </cell>
          <cell r="K101" t="str">
            <v>PAVCO</v>
          </cell>
          <cell r="L101">
            <v>43009</v>
          </cell>
        </row>
        <row r="102">
          <cell r="D102" t="str">
            <v>1HS95</v>
          </cell>
          <cell r="E102" t="str">
            <v>tuberia pvc-p ø= 1"</v>
          </cell>
          <cell r="F102" t="str">
            <v>u</v>
          </cell>
          <cell r="G102">
            <v>5305</v>
          </cell>
          <cell r="I102">
            <v>0</v>
          </cell>
          <cell r="J102">
            <v>5305</v>
          </cell>
          <cell r="L102">
            <v>0</v>
          </cell>
        </row>
        <row r="103">
          <cell r="D103" t="str">
            <v>1HS96</v>
          </cell>
          <cell r="E103" t="str">
            <v>bomba resistente, con tubo en acero inoxidable, pequeña valvula de alta calidad que permita el facil movimiento de la bomba, facil de instalar.</v>
          </cell>
          <cell r="F103" t="str">
            <v>u</v>
          </cell>
          <cell r="G103">
            <v>52000</v>
          </cell>
          <cell r="I103">
            <v>0</v>
          </cell>
          <cell r="J103">
            <v>52000</v>
          </cell>
          <cell r="L103">
            <v>0</v>
          </cell>
        </row>
        <row r="104">
          <cell r="D104" t="str">
            <v>1HS97</v>
          </cell>
          <cell r="E104" t="str">
            <v>accesorios 1"</v>
          </cell>
          <cell r="F104" t="str">
            <v>u</v>
          </cell>
          <cell r="G104">
            <v>800</v>
          </cell>
          <cell r="I104">
            <v>0</v>
          </cell>
          <cell r="J104">
            <v>800</v>
          </cell>
          <cell r="L104">
            <v>0</v>
          </cell>
        </row>
        <row r="105">
          <cell r="D105" t="str">
            <v>1HS98</v>
          </cell>
          <cell r="E105" t="str">
            <v>tuberia pvc-s ø= 3"</v>
          </cell>
          <cell r="F105" t="str">
            <v>m</v>
          </cell>
          <cell r="G105">
            <v>13901.166666666666</v>
          </cell>
          <cell r="I105">
            <v>0</v>
          </cell>
          <cell r="J105">
            <v>13901.166666666666</v>
          </cell>
          <cell r="K105" t="str">
            <v>PAVCO</v>
          </cell>
          <cell r="L105">
            <v>43009</v>
          </cell>
        </row>
        <row r="106">
          <cell r="D106" t="str">
            <v>1HS99</v>
          </cell>
          <cell r="E106" t="str">
            <v>union pg 3"</v>
          </cell>
          <cell r="F106" t="str">
            <v>u</v>
          </cell>
          <cell r="G106">
            <v>3500</v>
          </cell>
          <cell r="I106">
            <v>0</v>
          </cell>
          <cell r="J106">
            <v>3500</v>
          </cell>
          <cell r="L106">
            <v>0</v>
          </cell>
        </row>
        <row r="107">
          <cell r="D107" t="str">
            <v>1HSA1</v>
          </cell>
          <cell r="E107" t="str">
            <v>union pvc-p ø= 1/2"</v>
          </cell>
          <cell r="F107" t="str">
            <v>u</v>
          </cell>
          <cell r="G107">
            <v>278</v>
          </cell>
          <cell r="I107">
            <v>0</v>
          </cell>
          <cell r="J107">
            <v>278</v>
          </cell>
          <cell r="K107" t="str">
            <v>PAVCO</v>
          </cell>
          <cell r="L107">
            <v>43009</v>
          </cell>
        </row>
        <row r="108">
          <cell r="D108" t="str">
            <v>1HSA2</v>
          </cell>
          <cell r="E108" t="str">
            <v>tapon pvc-p ø= 1/2"</v>
          </cell>
          <cell r="F108" t="str">
            <v>u</v>
          </cell>
          <cell r="G108">
            <v>360</v>
          </cell>
          <cell r="I108">
            <v>0</v>
          </cell>
          <cell r="J108">
            <v>360</v>
          </cell>
          <cell r="K108" t="str">
            <v>PAVCO</v>
          </cell>
          <cell r="L108">
            <v>43009</v>
          </cell>
        </row>
        <row r="109">
          <cell r="D109" t="str">
            <v>1HSA3</v>
          </cell>
          <cell r="E109" t="str">
            <v>tapon prueba pvc-s ø= 4"</v>
          </cell>
          <cell r="F109" t="str">
            <v>u</v>
          </cell>
          <cell r="G109">
            <v>1440</v>
          </cell>
          <cell r="I109">
            <v>0</v>
          </cell>
          <cell r="J109">
            <v>1440</v>
          </cell>
          <cell r="K109" t="str">
            <v>PAVCO</v>
          </cell>
          <cell r="L109">
            <v>43009</v>
          </cell>
        </row>
        <row r="110">
          <cell r="D110" t="str">
            <v>1HSA4</v>
          </cell>
          <cell r="E110" t="str">
            <v>tapon pvc-s ø= 4"</v>
          </cell>
          <cell r="F110" t="str">
            <v>u</v>
          </cell>
          <cell r="G110">
            <v>2000</v>
          </cell>
          <cell r="I110">
            <v>0</v>
          </cell>
          <cell r="J110">
            <v>2000</v>
          </cell>
          <cell r="K110" t="str">
            <v>PAVCO</v>
          </cell>
          <cell r="L110">
            <v>43009</v>
          </cell>
        </row>
        <row r="111">
          <cell r="D111" t="str">
            <v>1HSA5</v>
          </cell>
          <cell r="E111" t="str">
            <v>herraje para tapa de 40x40cm - angulo 1/8"x2" - g50</v>
          </cell>
          <cell r="F111" t="str">
            <v>u</v>
          </cell>
          <cell r="G111">
            <v>15000</v>
          </cell>
          <cell r="I111">
            <v>0</v>
          </cell>
          <cell r="J111">
            <v>15000</v>
          </cell>
          <cell r="K111" t="str">
            <v>PAVCO</v>
          </cell>
          <cell r="L111">
            <v>43009</v>
          </cell>
        </row>
        <row r="112">
          <cell r="D112" t="str">
            <v>1HSA6</v>
          </cell>
          <cell r="E112" t="str">
            <v>valvula de compuerta bronce Ø1/2" rw</v>
          </cell>
          <cell r="F112" t="str">
            <v>u</v>
          </cell>
          <cell r="G112">
            <v>16900</v>
          </cell>
          <cell r="I112">
            <v>0</v>
          </cell>
          <cell r="J112">
            <v>16900</v>
          </cell>
          <cell r="K112" t="str">
            <v>PAVCO</v>
          </cell>
          <cell r="L112">
            <v>43009</v>
          </cell>
        </row>
        <row r="113">
          <cell r="D113" t="str">
            <v>1HSA7</v>
          </cell>
          <cell r="E113" t="str">
            <v>cinta sellante teflon 1/2"x10m</v>
          </cell>
          <cell r="F113" t="str">
            <v>u</v>
          </cell>
          <cell r="G113">
            <v>1900</v>
          </cell>
          <cell r="I113">
            <v>0</v>
          </cell>
          <cell r="J113">
            <v>1900</v>
          </cell>
          <cell r="K113" t="str">
            <v>PAVCO</v>
          </cell>
          <cell r="L113">
            <v>43009</v>
          </cell>
        </row>
        <row r="114">
          <cell r="D114" t="str">
            <v>1HSA8</v>
          </cell>
          <cell r="E114" t="str">
            <v>traba quimica fuerza alta para sellos de fuga en tuberia</v>
          </cell>
          <cell r="F114" t="str">
            <v>mm</v>
          </cell>
          <cell r="G114">
            <v>9512</v>
          </cell>
          <cell r="I114">
            <v>0</v>
          </cell>
          <cell r="J114">
            <v>9512</v>
          </cell>
          <cell r="K114" t="str">
            <v>PAVCO</v>
          </cell>
          <cell r="L114">
            <v>43009</v>
          </cell>
        </row>
        <row r="115">
          <cell r="D115" t="str">
            <v>1M311</v>
          </cell>
          <cell r="E115" t="str">
            <v>meson clasico liso 200x60 cm tipo socoda</v>
          </cell>
          <cell r="F115" t="str">
            <v>u</v>
          </cell>
          <cell r="G115">
            <v>506821</v>
          </cell>
          <cell r="I115">
            <v>0</v>
          </cell>
          <cell r="J115">
            <v>506821</v>
          </cell>
          <cell r="K115" t="str">
            <v>CORONA</v>
          </cell>
          <cell r="L115">
            <v>43229</v>
          </cell>
        </row>
        <row r="116">
          <cell r="D116" t="str">
            <v>1N11C</v>
          </cell>
          <cell r="E116" t="str">
            <v>sanitario blanco corona o equivalente</v>
          </cell>
          <cell r="F116" t="str">
            <v>u</v>
          </cell>
          <cell r="G116">
            <v>151900</v>
          </cell>
          <cell r="I116">
            <v>0</v>
          </cell>
          <cell r="J116">
            <v>151900</v>
          </cell>
          <cell r="K116" t="str">
            <v>CORONA</v>
          </cell>
          <cell r="L116">
            <v>43229</v>
          </cell>
        </row>
        <row r="117">
          <cell r="D117" t="str">
            <v>1N175</v>
          </cell>
          <cell r="E117" t="str">
            <v>valvula de regulacion - abasto</v>
          </cell>
          <cell r="F117" t="str">
            <v>u</v>
          </cell>
          <cell r="G117">
            <v>12900</v>
          </cell>
          <cell r="I117">
            <v>0</v>
          </cell>
          <cell r="J117">
            <v>12900</v>
          </cell>
          <cell r="L117">
            <v>0</v>
          </cell>
        </row>
        <row r="118">
          <cell r="D118" t="str">
            <v>1N137</v>
          </cell>
          <cell r="E118" t="str">
            <v>combo de baño happy ii: sanitario + lavamanos + 3 accesorios blanco - corona</v>
          </cell>
          <cell r="F118" t="str">
            <v>u</v>
          </cell>
          <cell r="G118">
            <v>265900</v>
          </cell>
          <cell r="I118">
            <v>0</v>
          </cell>
          <cell r="J118">
            <v>265900</v>
          </cell>
          <cell r="L118">
            <v>0</v>
          </cell>
        </row>
        <row r="119">
          <cell r="D119" t="str">
            <v>1N1A2</v>
          </cell>
          <cell r="E119" t="str">
            <v>lavadero prefabricado en grano blanco 0.60x0.50m</v>
          </cell>
          <cell r="F119" t="str">
            <v>u</v>
          </cell>
          <cell r="G119">
            <v>112900</v>
          </cell>
          <cell r="I119">
            <v>0</v>
          </cell>
          <cell r="J119">
            <v>112900</v>
          </cell>
          <cell r="K119" t="str">
            <v>HOMECENTER</v>
          </cell>
          <cell r="L119">
            <v>43229</v>
          </cell>
        </row>
        <row r="120">
          <cell r="D120" t="str">
            <v>1N34E</v>
          </cell>
          <cell r="E120" t="str">
            <v>griferia sencilla para ducha - piscis corona</v>
          </cell>
          <cell r="F120" t="str">
            <v>u</v>
          </cell>
          <cell r="G120">
            <v>33900</v>
          </cell>
          <cell r="I120">
            <v>0</v>
          </cell>
          <cell r="J120">
            <v>33900</v>
          </cell>
          <cell r="L120">
            <v>0</v>
          </cell>
        </row>
        <row r="121">
          <cell r="D121" t="str">
            <v>1N359</v>
          </cell>
          <cell r="E121" t="str">
            <v>kit griferia para lavadero</v>
          </cell>
          <cell r="F121" t="str">
            <v>u</v>
          </cell>
          <cell r="G121">
            <v>59500</v>
          </cell>
          <cell r="I121">
            <v>0</v>
          </cell>
          <cell r="J121">
            <v>59500</v>
          </cell>
          <cell r="L121">
            <v>0</v>
          </cell>
        </row>
        <row r="122">
          <cell r="D122" t="str">
            <v>1N3A1</v>
          </cell>
          <cell r="E122" t="str">
            <v>llave jardin 1/2" x 3/4" cromada</v>
          </cell>
          <cell r="F122" t="str">
            <v>u</v>
          </cell>
          <cell r="G122">
            <v>17450</v>
          </cell>
          <cell r="I122">
            <v>0</v>
          </cell>
          <cell r="J122">
            <v>17450</v>
          </cell>
          <cell r="L122">
            <v>0</v>
          </cell>
        </row>
        <row r="123">
          <cell r="D123" t="str">
            <v>1N451</v>
          </cell>
          <cell r="E123" t="str">
            <v>cabinas para ducha en vidrio templado 6mm incoloro</v>
          </cell>
          <cell r="F123" t="str">
            <v>u</v>
          </cell>
          <cell r="G123">
            <v>260000</v>
          </cell>
          <cell r="I123">
            <v>0</v>
          </cell>
          <cell r="J123">
            <v>260000</v>
          </cell>
          <cell r="L123">
            <v>0</v>
          </cell>
        </row>
        <row r="124">
          <cell r="D124" t="str">
            <v>1N452</v>
          </cell>
          <cell r="E124" t="str">
            <v>tubo cortinero para ducha x 1m</v>
          </cell>
          <cell r="F124" t="str">
            <v>u</v>
          </cell>
          <cell r="G124">
            <v>13900</v>
          </cell>
          <cell r="I124">
            <v>0</v>
          </cell>
          <cell r="J124">
            <v>13900</v>
          </cell>
          <cell r="L124">
            <v>0</v>
          </cell>
        </row>
        <row r="125">
          <cell r="D125" t="str">
            <v>1N511</v>
          </cell>
          <cell r="E125" t="str">
            <v>Juego de accesorios (jabonera, toallero y dispensador de papel)</v>
          </cell>
          <cell r="F125" t="str">
            <v>u</v>
          </cell>
          <cell r="G125">
            <v>13900</v>
          </cell>
          <cell r="I125">
            <v>0</v>
          </cell>
          <cell r="J125">
            <v>31900</v>
          </cell>
          <cell r="L125">
            <v>0</v>
          </cell>
        </row>
        <row r="126">
          <cell r="D126" t="str">
            <v>1P191</v>
          </cell>
          <cell r="E126" t="str">
            <v>acido muritaico</v>
          </cell>
          <cell r="F126" t="str">
            <v>lt</v>
          </cell>
          <cell r="G126">
            <v>1400</v>
          </cell>
          <cell r="I126">
            <v>0</v>
          </cell>
          <cell r="J126">
            <v>1400</v>
          </cell>
          <cell r="L126">
            <v>0</v>
          </cell>
        </row>
        <row r="127">
          <cell r="D127" t="str">
            <v>1SK56</v>
          </cell>
          <cell r="E127" t="str">
            <v>separol n 20 k</v>
          </cell>
          <cell r="F127" t="str">
            <v>kg</v>
          </cell>
          <cell r="G127">
            <v>7488</v>
          </cell>
          <cell r="I127">
            <v>0</v>
          </cell>
          <cell r="J127">
            <v>7488</v>
          </cell>
          <cell r="K127" t="str">
            <v>SIKA</v>
          </cell>
          <cell r="L127">
            <v>43025</v>
          </cell>
        </row>
        <row r="128">
          <cell r="D128" t="str">
            <v>1SK57</v>
          </cell>
          <cell r="E128" t="str">
            <v>sanisil - silicona 300cc</v>
          </cell>
          <cell r="F128" t="str">
            <v>u</v>
          </cell>
          <cell r="G128">
            <v>9050</v>
          </cell>
          <cell r="I128">
            <v>0</v>
          </cell>
          <cell r="J128">
            <v>9050</v>
          </cell>
          <cell r="K128" t="str">
            <v>SIKA</v>
          </cell>
          <cell r="L128">
            <v>43025</v>
          </cell>
        </row>
        <row r="129">
          <cell r="D129" t="str">
            <v>1SK94</v>
          </cell>
          <cell r="E129" t="str">
            <v>binda boquilla color blanco/beige x2k</v>
          </cell>
          <cell r="F129" t="str">
            <v>kg</v>
          </cell>
          <cell r="G129">
            <v>4133</v>
          </cell>
          <cell r="I129">
            <v>0</v>
          </cell>
          <cell r="J129">
            <v>4133</v>
          </cell>
          <cell r="K129" t="str">
            <v>SIKA</v>
          </cell>
          <cell r="L129">
            <v>43025</v>
          </cell>
        </row>
        <row r="130">
          <cell r="D130" t="str">
            <v>1SK98</v>
          </cell>
          <cell r="E130" t="str">
            <v>estuka pañete 50k</v>
          </cell>
          <cell r="F130" t="str">
            <v>kg</v>
          </cell>
          <cell r="G130">
            <v>803</v>
          </cell>
          <cell r="I130">
            <v>0</v>
          </cell>
          <cell r="J130">
            <v>803</v>
          </cell>
          <cell r="K130" t="str">
            <v>SIKA</v>
          </cell>
          <cell r="L130">
            <v>43025</v>
          </cell>
        </row>
        <row r="131">
          <cell r="D131" t="str">
            <v>1SKC2</v>
          </cell>
          <cell r="E131" t="str">
            <v>sika vinilo t-1 5gl</v>
          </cell>
          <cell r="F131" t="str">
            <v>gl</v>
          </cell>
          <cell r="G131">
            <v>34650</v>
          </cell>
          <cell r="I131">
            <v>0</v>
          </cell>
          <cell r="J131">
            <v>34650</v>
          </cell>
          <cell r="K131" t="str">
            <v>SIKA</v>
          </cell>
          <cell r="L131">
            <v>43025</v>
          </cell>
        </row>
        <row r="132">
          <cell r="D132" t="str">
            <v>1SKCF</v>
          </cell>
          <cell r="E132" t="str">
            <v>sika esmalte 3133 5gl</v>
          </cell>
          <cell r="F132" t="str">
            <v>gl</v>
          </cell>
          <cell r="G132">
            <v>45000</v>
          </cell>
          <cell r="I132">
            <v>0</v>
          </cell>
          <cell r="J132">
            <v>45000</v>
          </cell>
          <cell r="K132" t="str">
            <v>SIKA</v>
          </cell>
          <cell r="L132">
            <v>43025</v>
          </cell>
        </row>
        <row r="133">
          <cell r="D133" t="str">
            <v>1SKJO</v>
          </cell>
          <cell r="E133" t="str">
            <v>sikaflex-1c sl 300cc gris</v>
          </cell>
          <cell r="F133" t="str">
            <v>u</v>
          </cell>
          <cell r="G133">
            <v>23650</v>
          </cell>
          <cell r="I133">
            <v>0</v>
          </cell>
          <cell r="J133">
            <v>23650</v>
          </cell>
          <cell r="K133" t="str">
            <v>SIKA</v>
          </cell>
          <cell r="L133">
            <v>43025</v>
          </cell>
        </row>
        <row r="134">
          <cell r="D134" t="str">
            <v>1V111</v>
          </cell>
          <cell r="E134" t="str">
            <v>ventana en aluminio crudo</v>
          </cell>
          <cell r="F134" t="str">
            <v>m2</v>
          </cell>
          <cell r="G134">
            <v>185000</v>
          </cell>
          <cell r="I134">
            <v>0</v>
          </cell>
          <cell r="J134">
            <v>185000</v>
          </cell>
          <cell r="L134">
            <v>0</v>
          </cell>
        </row>
        <row r="135">
          <cell r="D135" t="str">
            <v>1X111</v>
          </cell>
          <cell r="E135" t="str">
            <v>brocha</v>
          </cell>
          <cell r="F135" t="str">
            <v>u</v>
          </cell>
          <cell r="G135">
            <v>9400</v>
          </cell>
          <cell r="H135">
            <v>0</v>
          </cell>
          <cell r="I135">
            <v>0</v>
          </cell>
          <cell r="J135">
            <v>9400</v>
          </cell>
          <cell r="L135">
            <v>0</v>
          </cell>
        </row>
        <row r="136">
          <cell r="D136" t="str">
            <v>1X112</v>
          </cell>
          <cell r="E136" t="str">
            <v>papel de lija</v>
          </cell>
          <cell r="F136" t="str">
            <v>u</v>
          </cell>
          <cell r="G136">
            <v>1100</v>
          </cell>
          <cell r="H136">
            <v>0</v>
          </cell>
          <cell r="I136">
            <v>0</v>
          </cell>
          <cell r="J136">
            <v>1100</v>
          </cell>
          <cell r="L136">
            <v>0</v>
          </cell>
        </row>
        <row r="137">
          <cell r="D137">
            <v>21111</v>
          </cell>
          <cell r="E137" t="str">
            <v>mo ayudante</v>
          </cell>
          <cell r="F137" t="str">
            <v>h</v>
          </cell>
          <cell r="G137">
            <v>26041.4</v>
          </cell>
          <cell r="I137">
            <v>0.68489999999999995</v>
          </cell>
          <cell r="J137">
            <v>43877.154859999995</v>
          </cell>
          <cell r="L137">
            <v>0</v>
          </cell>
        </row>
        <row r="138">
          <cell r="D138">
            <v>21121</v>
          </cell>
          <cell r="E138" t="str">
            <v>mo oficial obra negra</v>
          </cell>
          <cell r="F138" t="str">
            <v>jor</v>
          </cell>
          <cell r="G138">
            <v>60155.633999999998</v>
          </cell>
          <cell r="I138">
            <v>0.66269999999999996</v>
          </cell>
          <cell r="J138">
            <v>100020.7726518</v>
          </cell>
          <cell r="L138">
            <v>0</v>
          </cell>
        </row>
        <row r="139">
          <cell r="D139" t="str">
            <v>2C1+1</v>
          </cell>
          <cell r="E139" t="str">
            <v>cuadrilla 1 oficial + 1 ayudante</v>
          </cell>
          <cell r="F139" t="str">
            <v>jor</v>
          </cell>
          <cell r="G139">
            <v>86197.034</v>
          </cell>
          <cell r="I139">
            <v>0.67379999999999995</v>
          </cell>
          <cell r="J139">
            <v>144276.59550920001</v>
          </cell>
          <cell r="L139">
            <v>0</v>
          </cell>
        </row>
        <row r="140">
          <cell r="D140" t="str">
            <v>2HSA5</v>
          </cell>
          <cell r="E140" t="str">
            <v>ensayo de permeabilidad</v>
          </cell>
          <cell r="F140" t="str">
            <v>u</v>
          </cell>
          <cell r="G140">
            <v>100000</v>
          </cell>
          <cell r="I140">
            <v>0</v>
          </cell>
          <cell r="J140">
            <v>100000</v>
          </cell>
          <cell r="K140" t="str">
            <v>PAVCO</v>
          </cell>
          <cell r="L140">
            <v>43009</v>
          </cell>
        </row>
        <row r="141">
          <cell r="D141" t="str">
            <v>43M11</v>
          </cell>
          <cell r="E141" t="str">
            <v>seccion completa andamio 1.20x1.50m</v>
          </cell>
          <cell r="F141" t="str">
            <v>d</v>
          </cell>
          <cell r="G141">
            <v>480</v>
          </cell>
          <cell r="I141">
            <v>0</v>
          </cell>
          <cell r="J141">
            <v>480</v>
          </cell>
          <cell r="K141" t="str">
            <v>ARRENDAEQUIPOS</v>
          </cell>
          <cell r="L141">
            <v>43048</v>
          </cell>
        </row>
        <row r="142">
          <cell r="D142">
            <v>44146</v>
          </cell>
          <cell r="E142" t="str">
            <v>taladro 1/2"-5/8"</v>
          </cell>
          <cell r="F142" t="str">
            <v>d</v>
          </cell>
          <cell r="G142">
            <v>18200</v>
          </cell>
          <cell r="I142">
            <v>0</v>
          </cell>
          <cell r="J142">
            <v>18200</v>
          </cell>
          <cell r="K142" t="str">
            <v>ARRENDAEQUIPOS</v>
          </cell>
          <cell r="L142">
            <v>43048</v>
          </cell>
        </row>
        <row r="143">
          <cell r="D143">
            <v>46111</v>
          </cell>
          <cell r="E143" t="str">
            <v>herramienta y equipo menor</v>
          </cell>
          <cell r="F143" t="str">
            <v>%</v>
          </cell>
          <cell r="G143">
            <v>0.05</v>
          </cell>
          <cell r="I143">
            <v>0</v>
          </cell>
          <cell r="J143">
            <v>0.05</v>
          </cell>
          <cell r="L143">
            <v>0</v>
          </cell>
        </row>
        <row r="144">
          <cell r="D144" t="str">
            <v>4J211</v>
          </cell>
          <cell r="E144" t="str">
            <v>cortadora de baldosin</v>
          </cell>
          <cell r="F144" t="str">
            <v>d</v>
          </cell>
          <cell r="G144">
            <v>5750</v>
          </cell>
          <cell r="I144">
            <v>0</v>
          </cell>
          <cell r="J144">
            <v>5750</v>
          </cell>
          <cell r="K144" t="str">
            <v>ARRENDAEQUIPOS</v>
          </cell>
          <cell r="L144">
            <v>43048</v>
          </cell>
        </row>
        <row r="145">
          <cell r="D145" t="str">
            <v>48Z1A</v>
          </cell>
          <cell r="E145" t="str">
            <v>can madera comun de 2.80-3.00 m</v>
          </cell>
          <cell r="F145" t="str">
            <v>u</v>
          </cell>
          <cell r="G145">
            <v>4500</v>
          </cell>
          <cell r="I145">
            <v>0</v>
          </cell>
          <cell r="J145">
            <v>4500</v>
          </cell>
          <cell r="L145">
            <v>0</v>
          </cell>
        </row>
        <row r="146">
          <cell r="D146" t="str">
            <v>48Z1B</v>
          </cell>
          <cell r="E146" t="str">
            <v>can madera comun de 2.80-3.00 m</v>
          </cell>
          <cell r="F146" t="str">
            <v>d</v>
          </cell>
          <cell r="G146">
            <v>226</v>
          </cell>
          <cell r="I146">
            <v>0</v>
          </cell>
          <cell r="J146">
            <v>226</v>
          </cell>
          <cell r="L146">
            <v>0</v>
          </cell>
        </row>
        <row r="147">
          <cell r="D147" t="str">
            <v>6TB11</v>
          </cell>
          <cell r="E147" t="str">
            <v>transporte de materiales varios y botada de escombros</v>
          </cell>
          <cell r="F147" t="str">
            <v>%</v>
          </cell>
          <cell r="G147">
            <v>0.08</v>
          </cell>
          <cell r="I147">
            <v>0</v>
          </cell>
          <cell r="J147">
            <v>0.08</v>
          </cell>
          <cell r="L147">
            <v>0</v>
          </cell>
        </row>
        <row r="148">
          <cell r="D148" t="str">
            <v>6TI11</v>
          </cell>
          <cell r="E148" t="str">
            <v>transporte interno materiales</v>
          </cell>
          <cell r="F148" t="str">
            <v>m3/k</v>
          </cell>
          <cell r="G148">
            <v>24500</v>
          </cell>
          <cell r="I148">
            <v>0</v>
          </cell>
          <cell r="J148">
            <v>24500</v>
          </cell>
          <cell r="L148">
            <v>0</v>
          </cell>
        </row>
        <row r="149">
          <cell r="D149" t="str">
            <v>71A14</v>
          </cell>
          <cell r="E149" t="str">
            <v>aux mortero de pega 1:4:1/4</v>
          </cell>
          <cell r="F149" t="str">
            <v>m3</v>
          </cell>
          <cell r="G149">
            <v>361966.39035693201</v>
          </cell>
          <cell r="J149">
            <v>361966.39035693201</v>
          </cell>
          <cell r="L149">
            <v>0</v>
          </cell>
          <cell r="M149">
            <v>1</v>
          </cell>
        </row>
        <row r="150">
          <cell r="D150" t="str">
            <v>71A54</v>
          </cell>
          <cell r="E150" t="str">
            <v>aux mortero de revoque 1:4:1/4</v>
          </cell>
          <cell r="F150" t="str">
            <v>m3</v>
          </cell>
          <cell r="G150">
            <v>361966.39035693201</v>
          </cell>
          <cell r="J150">
            <v>361966.39035693201</v>
          </cell>
          <cell r="L150">
            <v>0</v>
          </cell>
          <cell r="M150">
            <v>1</v>
          </cell>
        </row>
        <row r="151">
          <cell r="D151">
            <v>72132</v>
          </cell>
          <cell r="E151" t="str">
            <v>aux concreto 3000 psi (21.1 MPa) -obra- 3/4"</v>
          </cell>
          <cell r="F151" t="str">
            <v>m3</v>
          </cell>
          <cell r="G151">
            <v>362126.35888539802</v>
          </cell>
          <cell r="J151">
            <v>362126.35888539802</v>
          </cell>
          <cell r="L151">
            <v>0</v>
          </cell>
          <cell r="M151">
            <v>1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"/>
      <sheetName val="RESUMEN GENERAL"/>
      <sheetName val="BENEFICIARIOS"/>
      <sheetName val="8-Costos Administracion"/>
      <sheetName val="9-Inversion Ambiental"/>
      <sheetName val="10-Presupuesto"/>
      <sheetName val="11-Costos Supervisión"/>
      <sheetName val="12-Gastos Varios Supervision"/>
      <sheetName val="13-Interventoria"/>
      <sheetName val="14-Base Calculo FM"/>
      <sheetName val="Apu"/>
      <sheetName val="Aux"/>
      <sheetName val="Ins"/>
      <sheetName val="Precios Mpios"/>
      <sheetName val="CO_0"/>
      <sheetName val="Hoja1"/>
      <sheetName val="Prst Soc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H1">
            <v>0</v>
          </cell>
        </row>
        <row r="2">
          <cell r="H2" t="str">
            <v>VR. TOTAL</v>
          </cell>
        </row>
        <row r="3">
          <cell r="A3" t="str">
            <v>71A14</v>
          </cell>
          <cell r="H3">
            <v>361966.39035693201</v>
          </cell>
        </row>
        <row r="4">
          <cell r="A4" t="str">
            <v>71A14</v>
          </cell>
          <cell r="H4">
            <v>172066.64250000002</v>
          </cell>
        </row>
        <row r="5">
          <cell r="A5" t="str">
            <v>71A14</v>
          </cell>
          <cell r="H5">
            <v>105366.66279999999</v>
          </cell>
        </row>
        <row r="6">
          <cell r="A6" t="str">
            <v>71A14</v>
          </cell>
          <cell r="H6">
            <v>29000</v>
          </cell>
        </row>
        <row r="7">
          <cell r="A7" t="str">
            <v>71A14</v>
          </cell>
          <cell r="H7">
            <v>28855.319101840003</v>
          </cell>
        </row>
        <row r="8">
          <cell r="A8" t="str">
            <v>71A14</v>
          </cell>
          <cell r="H8">
            <v>25235</v>
          </cell>
        </row>
        <row r="9">
          <cell r="A9" t="str">
            <v>71A14</v>
          </cell>
          <cell r="H9">
            <v>1442.7659550920002</v>
          </cell>
        </row>
        <row r="10">
          <cell r="A10" t="str">
            <v/>
          </cell>
          <cell r="H10" t="str">
            <v/>
          </cell>
        </row>
        <row r="11">
          <cell r="A11" t="str">
            <v>71A54</v>
          </cell>
          <cell r="H11">
            <v>361966.39035693201</v>
          </cell>
        </row>
        <row r="12">
          <cell r="A12" t="str">
            <v>71A54</v>
          </cell>
          <cell r="H12">
            <v>172066.64250000002</v>
          </cell>
        </row>
        <row r="13">
          <cell r="A13" t="str">
            <v>71A54</v>
          </cell>
          <cell r="H13">
            <v>105366.66279999999</v>
          </cell>
        </row>
        <row r="14">
          <cell r="A14" t="str">
            <v>71A54</v>
          </cell>
          <cell r="H14">
            <v>29000</v>
          </cell>
        </row>
        <row r="15">
          <cell r="A15" t="str">
            <v>71A54</v>
          </cell>
          <cell r="H15">
            <v>28855.319101840003</v>
          </cell>
        </row>
        <row r="16">
          <cell r="A16" t="str">
            <v>71A54</v>
          </cell>
          <cell r="H16">
            <v>25235</v>
          </cell>
        </row>
        <row r="17">
          <cell r="A17" t="str">
            <v>71A54</v>
          </cell>
          <cell r="H17">
            <v>1442.7659550920002</v>
          </cell>
        </row>
        <row r="18">
          <cell r="A18" t="str">
            <v/>
          </cell>
          <cell r="H18" t="str">
            <v/>
          </cell>
        </row>
        <row r="19">
          <cell r="A19">
            <v>72132</v>
          </cell>
          <cell r="H19">
            <v>362126.35888539796</v>
          </cell>
        </row>
        <row r="20">
          <cell r="A20">
            <v>72132</v>
          </cell>
          <cell r="H20">
            <v>166133.31</v>
          </cell>
        </row>
        <row r="21">
          <cell r="A21">
            <v>72132</v>
          </cell>
          <cell r="H21">
            <v>51430.001850000001</v>
          </cell>
        </row>
        <row r="22">
          <cell r="A22">
            <v>72132</v>
          </cell>
          <cell r="H22">
            <v>85726.669450000001</v>
          </cell>
        </row>
        <row r="23">
          <cell r="A23">
            <v>72132</v>
          </cell>
          <cell r="H23">
            <v>43282.978652760001</v>
          </cell>
        </row>
        <row r="24">
          <cell r="A24">
            <v>72132</v>
          </cell>
          <cell r="H24">
            <v>13389.25</v>
          </cell>
        </row>
        <row r="25">
          <cell r="A25">
            <v>72132</v>
          </cell>
          <cell r="H25">
            <v>2164.1489326380001</v>
          </cell>
        </row>
        <row r="26">
          <cell r="A26" t="str">
            <v/>
          </cell>
          <cell r="H26" t="str">
            <v/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B125"/>
  <sheetViews>
    <sheetView tabSelected="1" zoomScaleNormal="100" workbookViewId="0">
      <pane xSplit="4" ySplit="3" topLeftCell="CS95" activePane="bottomRight" state="frozen"/>
      <selection pane="topRight" activeCell="E1" sqref="E1"/>
      <selection pane="bottomLeft" activeCell="A4" sqref="A4"/>
      <selection pane="bottomRight" activeCell="CU99" sqref="CU99"/>
    </sheetView>
  </sheetViews>
  <sheetFormatPr baseColWidth="10" defaultRowHeight="14.4"/>
  <cols>
    <col min="1" max="1" width="12" bestFit="1" customWidth="1"/>
    <col min="2" max="2" width="53.44140625" customWidth="1"/>
    <col min="4" max="4" width="17.88671875" bestFit="1" customWidth="1"/>
    <col min="5" max="5" width="11.44140625" customWidth="1"/>
    <col min="6" max="6" width="18.6640625" customWidth="1"/>
    <col min="7" max="7" width="11.44140625" customWidth="1"/>
    <col min="8" max="8" width="18.6640625" customWidth="1"/>
    <col min="9" max="9" width="11.5546875" customWidth="1"/>
    <col min="10" max="10" width="19" customWidth="1"/>
    <col min="11" max="11" width="11.44140625" customWidth="1"/>
    <col min="12" max="12" width="19.6640625" customWidth="1"/>
    <col min="13" max="13" width="11.44140625" customWidth="1"/>
    <col min="14" max="14" width="18.109375" customWidth="1"/>
    <col min="15" max="15" width="11.44140625" customWidth="1"/>
    <col min="16" max="16" width="17.6640625" customWidth="1"/>
    <col min="17" max="17" width="11.44140625" customWidth="1"/>
    <col min="18" max="18" width="17.5546875" customWidth="1"/>
    <col min="19" max="19" width="11.44140625" customWidth="1"/>
    <col min="20" max="20" width="18.6640625" customWidth="1"/>
    <col min="21" max="21" width="11.44140625" customWidth="1"/>
    <col min="22" max="22" width="18.6640625" customWidth="1"/>
    <col min="23" max="23" width="11.44140625" customWidth="1"/>
    <col min="24" max="24" width="17.6640625" customWidth="1"/>
    <col min="25" max="25" width="11.44140625" customWidth="1"/>
    <col min="26" max="26" width="18.44140625" customWidth="1"/>
    <col min="27" max="27" width="11.44140625" customWidth="1"/>
    <col min="28" max="28" width="19" customWidth="1"/>
    <col min="29" max="29" width="11.44140625" customWidth="1"/>
    <col min="30" max="30" width="19" customWidth="1"/>
    <col min="31" max="31" width="11.44140625" customWidth="1"/>
    <col min="32" max="32" width="18.6640625" customWidth="1"/>
    <col min="33" max="33" width="11.44140625" customWidth="1"/>
    <col min="34" max="34" width="19.33203125" customWidth="1"/>
    <col min="35" max="35" width="11.44140625" customWidth="1"/>
    <col min="36" max="36" width="18.88671875" customWidth="1"/>
    <col min="37" max="37" width="11.44140625" customWidth="1"/>
    <col min="38" max="38" width="18" customWidth="1"/>
    <col min="39" max="39" width="11.44140625" customWidth="1"/>
    <col min="40" max="40" width="17.88671875" customWidth="1"/>
    <col min="41" max="41" width="11.44140625" customWidth="1"/>
    <col min="42" max="42" width="17.5546875" customWidth="1"/>
    <col min="43" max="43" width="11.44140625" customWidth="1"/>
    <col min="44" max="44" width="18.44140625" customWidth="1"/>
    <col min="45" max="45" width="11.44140625" customWidth="1"/>
    <col min="46" max="46" width="17.6640625" customWidth="1"/>
    <col min="47" max="47" width="11.44140625" customWidth="1"/>
    <col min="48" max="48" width="19.33203125" customWidth="1"/>
    <col min="49" max="49" width="11.44140625" customWidth="1"/>
    <col min="50" max="50" width="18.6640625" customWidth="1"/>
    <col min="51" max="51" width="11.44140625" customWidth="1"/>
    <col min="52" max="52" width="17.5546875" customWidth="1"/>
    <col min="53" max="53" width="11.44140625" customWidth="1"/>
    <col min="54" max="54" width="17.6640625" customWidth="1"/>
    <col min="55" max="55" width="11.44140625" customWidth="1"/>
    <col min="56" max="56" width="18.88671875" customWidth="1"/>
    <col min="57" max="57" width="11.44140625" customWidth="1"/>
    <col min="58" max="58" width="20" customWidth="1"/>
    <col min="59" max="59" width="11.44140625" customWidth="1"/>
    <col min="60" max="60" width="17.6640625" customWidth="1"/>
    <col min="61" max="61" width="11.44140625" customWidth="1"/>
    <col min="62" max="62" width="18.33203125" customWidth="1"/>
    <col min="63" max="63" width="11.44140625" customWidth="1"/>
    <col min="64" max="64" width="19.5546875" customWidth="1"/>
    <col min="65" max="65" width="11.44140625" customWidth="1"/>
    <col min="66" max="66" width="19.109375" customWidth="1"/>
    <col min="67" max="67" width="11.44140625" customWidth="1"/>
    <col min="68" max="68" width="19.109375" customWidth="1"/>
    <col min="69" max="69" width="11.44140625" customWidth="1"/>
    <col min="70" max="70" width="18.33203125" customWidth="1"/>
    <col min="71" max="71" width="11.44140625" customWidth="1"/>
    <col min="72" max="72" width="17.5546875" customWidth="1"/>
    <col min="73" max="73" width="11.44140625" customWidth="1"/>
    <col min="74" max="74" width="17.88671875" customWidth="1"/>
    <col min="75" max="75" width="11.5546875" customWidth="1"/>
    <col min="76" max="76" width="18.88671875" customWidth="1"/>
    <col min="77" max="77" width="11.44140625" customWidth="1"/>
    <col min="78" max="78" width="18.109375" customWidth="1"/>
    <col min="79" max="79" width="11.44140625" customWidth="1"/>
    <col min="80" max="80" width="18.88671875" customWidth="1"/>
    <col min="81" max="81" width="11.44140625" customWidth="1"/>
    <col min="82" max="82" width="17.5546875" customWidth="1"/>
    <col min="83" max="83" width="11.44140625" customWidth="1"/>
    <col min="84" max="84" width="18.88671875" customWidth="1"/>
    <col min="85" max="85" width="11.44140625" customWidth="1"/>
    <col min="86" max="86" width="19.109375" customWidth="1"/>
    <col min="87" max="87" width="11.44140625" customWidth="1"/>
    <col min="88" max="88" width="17.88671875" customWidth="1"/>
    <col min="89" max="89" width="11.44140625" customWidth="1"/>
    <col min="90" max="90" width="17.6640625" customWidth="1"/>
    <col min="91" max="91" width="11.44140625" customWidth="1"/>
    <col min="92" max="92" width="18.109375" customWidth="1"/>
    <col min="93" max="93" width="11.44140625" customWidth="1"/>
    <col min="94" max="94" width="19.33203125" customWidth="1"/>
    <col min="95" max="95" width="11.44140625" customWidth="1"/>
    <col min="96" max="96" width="17.5546875" customWidth="1"/>
    <col min="97" max="97" width="22.109375" bestFit="1" customWidth="1"/>
    <col min="98" max="98" width="28.33203125" bestFit="1" customWidth="1"/>
    <col min="99" max="99" width="28.5546875" bestFit="1" customWidth="1"/>
    <col min="100" max="100" width="28.88671875" bestFit="1" customWidth="1"/>
    <col min="101" max="101" width="24.5546875" bestFit="1" customWidth="1"/>
    <col min="102" max="102" width="20.5546875" bestFit="1" customWidth="1"/>
    <col min="103" max="103" width="21" bestFit="1" customWidth="1"/>
    <col min="105" max="105" width="19.5546875" bestFit="1" customWidth="1"/>
  </cols>
  <sheetData>
    <row r="1" spans="1:106">
      <c r="A1" s="491" t="s">
        <v>948</v>
      </c>
      <c r="B1" s="491"/>
      <c r="C1" s="491"/>
      <c r="D1" s="491"/>
      <c r="E1" s="494" t="s">
        <v>890</v>
      </c>
      <c r="F1" s="494"/>
      <c r="G1" s="494" t="s">
        <v>890</v>
      </c>
      <c r="H1" s="494"/>
      <c r="I1" s="494" t="s">
        <v>890</v>
      </c>
      <c r="J1" s="494"/>
      <c r="K1" s="494" t="s">
        <v>890</v>
      </c>
      <c r="L1" s="494"/>
      <c r="M1" s="494" t="s">
        <v>890</v>
      </c>
      <c r="N1" s="494"/>
      <c r="O1" s="494" t="s">
        <v>890</v>
      </c>
      <c r="P1" s="494"/>
      <c r="Q1" s="494" t="s">
        <v>890</v>
      </c>
      <c r="R1" s="494"/>
      <c r="S1" s="494" t="s">
        <v>890</v>
      </c>
      <c r="T1" s="494"/>
      <c r="U1" s="494" t="s">
        <v>890</v>
      </c>
      <c r="V1" s="494"/>
      <c r="W1" s="494" t="s">
        <v>890</v>
      </c>
      <c r="X1" s="494"/>
      <c r="Y1" s="494" t="s">
        <v>890</v>
      </c>
      <c r="Z1" s="494"/>
      <c r="AA1" s="494" t="s">
        <v>890</v>
      </c>
      <c r="AB1" s="494"/>
      <c r="AC1" s="494" t="s">
        <v>890</v>
      </c>
      <c r="AD1" s="494"/>
      <c r="AE1" s="494" t="s">
        <v>890</v>
      </c>
      <c r="AF1" s="494"/>
      <c r="AG1" s="494" t="s">
        <v>890</v>
      </c>
      <c r="AH1" s="494"/>
      <c r="AI1" s="494" t="s">
        <v>890</v>
      </c>
      <c r="AJ1" s="494"/>
      <c r="AK1" s="494" t="s">
        <v>890</v>
      </c>
      <c r="AL1" s="494"/>
      <c r="AM1" s="494" t="s">
        <v>890</v>
      </c>
      <c r="AN1" s="494"/>
      <c r="AO1" s="494" t="s">
        <v>890</v>
      </c>
      <c r="AP1" s="494"/>
      <c r="AQ1" s="524" t="s">
        <v>891</v>
      </c>
      <c r="AR1" s="524"/>
      <c r="AS1" s="524" t="s">
        <v>891</v>
      </c>
      <c r="AT1" s="524"/>
      <c r="AU1" s="524" t="s">
        <v>891</v>
      </c>
      <c r="AV1" s="524"/>
      <c r="AW1" s="525" t="s">
        <v>892</v>
      </c>
      <c r="AX1" s="525"/>
      <c r="AY1" s="525" t="s">
        <v>892</v>
      </c>
      <c r="AZ1" s="525"/>
      <c r="BA1" s="525" t="s">
        <v>892</v>
      </c>
      <c r="BB1" s="525"/>
      <c r="BC1" s="525" t="s">
        <v>892</v>
      </c>
      <c r="BD1" s="525"/>
      <c r="BE1" s="526" t="s">
        <v>892</v>
      </c>
      <c r="BF1" s="526"/>
      <c r="BG1" s="525" t="s">
        <v>892</v>
      </c>
      <c r="BH1" s="525"/>
      <c r="BI1" s="525" t="s">
        <v>892</v>
      </c>
      <c r="BJ1" s="525"/>
      <c r="BK1" s="526" t="s">
        <v>892</v>
      </c>
      <c r="BL1" s="526"/>
      <c r="BM1" s="525" t="s">
        <v>892</v>
      </c>
      <c r="BN1" s="525"/>
      <c r="BO1" s="494" t="s">
        <v>893</v>
      </c>
      <c r="BP1" s="494"/>
      <c r="BQ1" s="494" t="s">
        <v>893</v>
      </c>
      <c r="BR1" s="494"/>
      <c r="BS1" s="494" t="s">
        <v>893</v>
      </c>
      <c r="BT1" s="494"/>
      <c r="BU1" s="527" t="s">
        <v>893</v>
      </c>
      <c r="BV1" s="528"/>
      <c r="BW1" s="527" t="s">
        <v>893</v>
      </c>
      <c r="BX1" s="528"/>
      <c r="BY1" s="527" t="s">
        <v>893</v>
      </c>
      <c r="BZ1" s="528"/>
      <c r="CA1" s="527" t="s">
        <v>893</v>
      </c>
      <c r="CB1" s="528"/>
      <c r="CC1" s="521" t="s">
        <v>892</v>
      </c>
      <c r="CD1" s="522"/>
      <c r="CE1" s="521" t="s">
        <v>892</v>
      </c>
      <c r="CF1" s="522"/>
      <c r="CG1" s="521" t="s">
        <v>892</v>
      </c>
      <c r="CH1" s="522"/>
      <c r="CI1" s="521" t="s">
        <v>441</v>
      </c>
      <c r="CJ1" s="522"/>
      <c r="CK1" s="521" t="s">
        <v>892</v>
      </c>
      <c r="CL1" s="522"/>
      <c r="CM1" s="521" t="s">
        <v>892</v>
      </c>
      <c r="CN1" s="522"/>
      <c r="CO1" s="494" t="s">
        <v>893</v>
      </c>
      <c r="CP1" s="494"/>
      <c r="CQ1" s="523"/>
      <c r="CR1" s="523"/>
      <c r="CS1" s="161"/>
    </row>
    <row r="2" spans="1:106" ht="15" customHeight="1">
      <c r="A2" s="491"/>
      <c r="B2" s="491"/>
      <c r="C2" s="491"/>
      <c r="D2" s="491"/>
      <c r="E2" s="492" t="s">
        <v>894</v>
      </c>
      <c r="F2" s="492"/>
      <c r="G2" s="493" t="s">
        <v>895</v>
      </c>
      <c r="H2" s="493"/>
      <c r="I2" s="493" t="s">
        <v>896</v>
      </c>
      <c r="J2" s="493"/>
      <c r="K2" s="493" t="s">
        <v>897</v>
      </c>
      <c r="L2" s="493"/>
      <c r="M2" s="493" t="s">
        <v>898</v>
      </c>
      <c r="N2" s="493"/>
      <c r="O2" s="493" t="s">
        <v>899</v>
      </c>
      <c r="P2" s="493"/>
      <c r="Q2" s="495" t="s">
        <v>900</v>
      </c>
      <c r="R2" s="496"/>
      <c r="S2" s="495" t="s">
        <v>901</v>
      </c>
      <c r="T2" s="496"/>
      <c r="U2" s="495" t="s">
        <v>902</v>
      </c>
      <c r="V2" s="496"/>
      <c r="W2" s="495" t="s">
        <v>903</v>
      </c>
      <c r="X2" s="496"/>
      <c r="Y2" s="495" t="s">
        <v>904</v>
      </c>
      <c r="Z2" s="496"/>
      <c r="AA2" s="495" t="s">
        <v>905</v>
      </c>
      <c r="AB2" s="496"/>
      <c r="AC2" s="495" t="s">
        <v>906</v>
      </c>
      <c r="AD2" s="496"/>
      <c r="AE2" s="495" t="s">
        <v>907</v>
      </c>
      <c r="AF2" s="496"/>
      <c r="AG2" s="495" t="s">
        <v>908</v>
      </c>
      <c r="AH2" s="496"/>
      <c r="AI2" s="495" t="s">
        <v>909</v>
      </c>
      <c r="AJ2" s="496"/>
      <c r="AK2" s="495" t="s">
        <v>910</v>
      </c>
      <c r="AL2" s="496"/>
      <c r="AM2" s="495" t="s">
        <v>911</v>
      </c>
      <c r="AN2" s="496"/>
      <c r="AO2" s="495" t="s">
        <v>912</v>
      </c>
      <c r="AP2" s="496"/>
      <c r="AQ2" s="504" t="s">
        <v>913</v>
      </c>
      <c r="AR2" s="505"/>
      <c r="AS2" s="499" t="s">
        <v>914</v>
      </c>
      <c r="AT2" s="499"/>
      <c r="AU2" s="499" t="s">
        <v>915</v>
      </c>
      <c r="AV2" s="499"/>
      <c r="AW2" s="500" t="s">
        <v>916</v>
      </c>
      <c r="AX2" s="501"/>
      <c r="AY2" s="500" t="s">
        <v>917</v>
      </c>
      <c r="AZ2" s="501"/>
      <c r="BA2" s="500" t="s">
        <v>918</v>
      </c>
      <c r="BB2" s="501"/>
      <c r="BC2" s="500" t="s">
        <v>919</v>
      </c>
      <c r="BD2" s="501"/>
      <c r="BE2" s="513" t="s">
        <v>939</v>
      </c>
      <c r="BF2" s="514"/>
      <c r="BG2" s="500" t="s">
        <v>920</v>
      </c>
      <c r="BH2" s="501"/>
      <c r="BI2" s="500" t="s">
        <v>921</v>
      </c>
      <c r="BJ2" s="501"/>
      <c r="BK2" s="513" t="s">
        <v>939</v>
      </c>
      <c r="BL2" s="514"/>
      <c r="BM2" s="500" t="s">
        <v>922</v>
      </c>
      <c r="BN2" s="501"/>
      <c r="BO2" s="495" t="s">
        <v>923</v>
      </c>
      <c r="BP2" s="496"/>
      <c r="BQ2" s="495" t="s">
        <v>924</v>
      </c>
      <c r="BR2" s="496"/>
      <c r="BS2" s="495" t="s">
        <v>925</v>
      </c>
      <c r="BT2" s="496"/>
      <c r="BU2" s="495" t="s">
        <v>926</v>
      </c>
      <c r="BV2" s="496"/>
      <c r="BW2" s="495" t="s">
        <v>927</v>
      </c>
      <c r="BX2" s="496"/>
      <c r="BY2" s="495" t="s">
        <v>928</v>
      </c>
      <c r="BZ2" s="496"/>
      <c r="CA2" s="495" t="s">
        <v>929</v>
      </c>
      <c r="CB2" s="496"/>
      <c r="CC2" s="500" t="s">
        <v>930</v>
      </c>
      <c r="CD2" s="501"/>
      <c r="CE2" s="500" t="s">
        <v>931</v>
      </c>
      <c r="CF2" s="501"/>
      <c r="CG2" s="500" t="s">
        <v>932</v>
      </c>
      <c r="CH2" s="501"/>
      <c r="CI2" s="500" t="s">
        <v>933</v>
      </c>
      <c r="CJ2" s="501"/>
      <c r="CK2" s="500" t="s">
        <v>934</v>
      </c>
      <c r="CL2" s="501"/>
      <c r="CM2" s="500" t="s">
        <v>935</v>
      </c>
      <c r="CN2" s="501"/>
      <c r="CO2" s="495" t="s">
        <v>936</v>
      </c>
      <c r="CP2" s="496"/>
      <c r="CQ2" s="509"/>
      <c r="CR2" s="510"/>
      <c r="CS2" s="519"/>
      <c r="CT2" s="519"/>
      <c r="CU2" s="519"/>
    </row>
    <row r="3" spans="1:106" ht="15" customHeight="1">
      <c r="A3" s="491"/>
      <c r="B3" s="491"/>
      <c r="C3" s="491"/>
      <c r="D3" s="491"/>
      <c r="E3" s="492"/>
      <c r="F3" s="492"/>
      <c r="G3" s="493"/>
      <c r="H3" s="493"/>
      <c r="I3" s="493"/>
      <c r="J3" s="493"/>
      <c r="K3" s="493"/>
      <c r="L3" s="493"/>
      <c r="M3" s="493"/>
      <c r="N3" s="493"/>
      <c r="O3" s="493"/>
      <c r="P3" s="493"/>
      <c r="Q3" s="497"/>
      <c r="R3" s="498"/>
      <c r="S3" s="497"/>
      <c r="T3" s="498"/>
      <c r="U3" s="497"/>
      <c r="V3" s="498"/>
      <c r="W3" s="497"/>
      <c r="X3" s="498"/>
      <c r="Y3" s="497"/>
      <c r="Z3" s="498"/>
      <c r="AA3" s="497"/>
      <c r="AB3" s="498"/>
      <c r="AC3" s="497"/>
      <c r="AD3" s="498"/>
      <c r="AE3" s="497"/>
      <c r="AF3" s="498"/>
      <c r="AG3" s="497"/>
      <c r="AH3" s="498"/>
      <c r="AI3" s="497"/>
      <c r="AJ3" s="498"/>
      <c r="AK3" s="497"/>
      <c r="AL3" s="498"/>
      <c r="AM3" s="497"/>
      <c r="AN3" s="498"/>
      <c r="AO3" s="497"/>
      <c r="AP3" s="498"/>
      <c r="AQ3" s="506"/>
      <c r="AR3" s="507"/>
      <c r="AS3" s="499"/>
      <c r="AT3" s="499"/>
      <c r="AU3" s="499"/>
      <c r="AV3" s="499"/>
      <c r="AW3" s="502"/>
      <c r="AX3" s="503"/>
      <c r="AY3" s="502"/>
      <c r="AZ3" s="503"/>
      <c r="BA3" s="502"/>
      <c r="BB3" s="503"/>
      <c r="BC3" s="502"/>
      <c r="BD3" s="503"/>
      <c r="BE3" s="515"/>
      <c r="BF3" s="516"/>
      <c r="BG3" s="502"/>
      <c r="BH3" s="503"/>
      <c r="BI3" s="502"/>
      <c r="BJ3" s="503"/>
      <c r="BK3" s="515"/>
      <c r="BL3" s="516"/>
      <c r="BM3" s="502"/>
      <c r="BN3" s="503"/>
      <c r="BO3" s="497"/>
      <c r="BP3" s="498"/>
      <c r="BQ3" s="497"/>
      <c r="BR3" s="498"/>
      <c r="BS3" s="497"/>
      <c r="BT3" s="498"/>
      <c r="BU3" s="497"/>
      <c r="BV3" s="498"/>
      <c r="BW3" s="497"/>
      <c r="BX3" s="498"/>
      <c r="BY3" s="497"/>
      <c r="BZ3" s="498"/>
      <c r="CA3" s="497"/>
      <c r="CB3" s="498"/>
      <c r="CC3" s="502"/>
      <c r="CD3" s="503"/>
      <c r="CE3" s="502"/>
      <c r="CF3" s="503"/>
      <c r="CG3" s="502"/>
      <c r="CH3" s="503"/>
      <c r="CI3" s="502"/>
      <c r="CJ3" s="503"/>
      <c r="CK3" s="502"/>
      <c r="CL3" s="503"/>
      <c r="CM3" s="502"/>
      <c r="CN3" s="503"/>
      <c r="CO3" s="497"/>
      <c r="CP3" s="498"/>
      <c r="CQ3" s="511"/>
      <c r="CR3" s="512"/>
      <c r="CS3" s="520"/>
      <c r="CT3" s="520"/>
      <c r="CU3" s="520"/>
    </row>
    <row r="4" spans="1:106">
      <c r="A4" s="5" t="s">
        <v>1</v>
      </c>
      <c r="B4" s="5" t="s">
        <v>2</v>
      </c>
      <c r="C4" s="5" t="s">
        <v>3</v>
      </c>
      <c r="D4" s="5" t="s">
        <v>4</v>
      </c>
      <c r="E4" s="8" t="s">
        <v>18</v>
      </c>
      <c r="F4" s="8" t="s">
        <v>416</v>
      </c>
      <c r="G4" s="8" t="s">
        <v>18</v>
      </c>
      <c r="H4" s="8" t="s">
        <v>416</v>
      </c>
      <c r="I4" s="8" t="s">
        <v>18</v>
      </c>
      <c r="J4" s="8" t="s">
        <v>416</v>
      </c>
      <c r="K4" s="8" t="s">
        <v>18</v>
      </c>
      <c r="L4" s="8" t="s">
        <v>416</v>
      </c>
      <c r="M4" s="8" t="s">
        <v>18</v>
      </c>
      <c r="N4" s="8" t="s">
        <v>416</v>
      </c>
      <c r="O4" s="8" t="s">
        <v>18</v>
      </c>
      <c r="P4" s="8" t="s">
        <v>416</v>
      </c>
      <c r="Q4" s="8" t="s">
        <v>18</v>
      </c>
      <c r="R4" s="8" t="s">
        <v>416</v>
      </c>
      <c r="S4" s="8" t="s">
        <v>18</v>
      </c>
      <c r="T4" s="8" t="s">
        <v>416</v>
      </c>
      <c r="U4" s="8" t="s">
        <v>18</v>
      </c>
      <c r="V4" s="8" t="s">
        <v>416</v>
      </c>
      <c r="W4" s="8" t="s">
        <v>18</v>
      </c>
      <c r="X4" s="8" t="s">
        <v>416</v>
      </c>
      <c r="Y4" s="8" t="s">
        <v>18</v>
      </c>
      <c r="Z4" s="8" t="s">
        <v>416</v>
      </c>
      <c r="AA4" s="8" t="s">
        <v>18</v>
      </c>
      <c r="AB4" s="8" t="s">
        <v>416</v>
      </c>
      <c r="AC4" s="8" t="s">
        <v>18</v>
      </c>
      <c r="AD4" s="8" t="s">
        <v>416</v>
      </c>
      <c r="AE4" s="8" t="s">
        <v>18</v>
      </c>
      <c r="AF4" s="8" t="s">
        <v>416</v>
      </c>
      <c r="AG4" s="8" t="s">
        <v>18</v>
      </c>
      <c r="AH4" s="8" t="s">
        <v>416</v>
      </c>
      <c r="AI4" s="8" t="s">
        <v>18</v>
      </c>
      <c r="AJ4" s="8" t="s">
        <v>416</v>
      </c>
      <c r="AK4" s="8" t="s">
        <v>18</v>
      </c>
      <c r="AL4" s="8" t="s">
        <v>416</v>
      </c>
      <c r="AM4" s="8" t="s">
        <v>18</v>
      </c>
      <c r="AN4" s="8" t="s">
        <v>416</v>
      </c>
      <c r="AO4" s="8" t="s">
        <v>18</v>
      </c>
      <c r="AP4" s="8" t="s">
        <v>416</v>
      </c>
      <c r="AQ4" s="8" t="s">
        <v>18</v>
      </c>
      <c r="AR4" s="8" t="s">
        <v>416</v>
      </c>
      <c r="AS4" s="8" t="s">
        <v>18</v>
      </c>
      <c r="AT4" s="8" t="s">
        <v>416</v>
      </c>
      <c r="AU4" s="8" t="s">
        <v>18</v>
      </c>
      <c r="AV4" s="8" t="s">
        <v>416</v>
      </c>
      <c r="AW4" s="8" t="s">
        <v>18</v>
      </c>
      <c r="AX4" s="8" t="s">
        <v>416</v>
      </c>
      <c r="AY4" s="8" t="s">
        <v>18</v>
      </c>
      <c r="AZ4" s="8" t="s">
        <v>416</v>
      </c>
      <c r="BA4" s="8" t="s">
        <v>18</v>
      </c>
      <c r="BB4" s="8" t="s">
        <v>416</v>
      </c>
      <c r="BC4" s="8" t="s">
        <v>18</v>
      </c>
      <c r="BD4" s="8" t="s">
        <v>416</v>
      </c>
      <c r="BE4" s="8" t="s">
        <v>18</v>
      </c>
      <c r="BF4" s="8" t="s">
        <v>416</v>
      </c>
      <c r="BG4" s="8" t="s">
        <v>18</v>
      </c>
      <c r="BH4" s="8" t="s">
        <v>416</v>
      </c>
      <c r="BI4" s="8" t="s">
        <v>18</v>
      </c>
      <c r="BJ4" s="8" t="s">
        <v>416</v>
      </c>
      <c r="BK4" s="8" t="s">
        <v>18</v>
      </c>
      <c r="BL4" s="8" t="s">
        <v>416</v>
      </c>
      <c r="BM4" s="8" t="s">
        <v>18</v>
      </c>
      <c r="BN4" s="8" t="s">
        <v>416</v>
      </c>
      <c r="BO4" s="8" t="s">
        <v>18</v>
      </c>
      <c r="BP4" s="8" t="s">
        <v>416</v>
      </c>
      <c r="BQ4" s="8" t="s">
        <v>18</v>
      </c>
      <c r="BR4" s="8" t="s">
        <v>416</v>
      </c>
      <c r="BS4" s="8" t="s">
        <v>18</v>
      </c>
      <c r="BT4" s="8" t="s">
        <v>416</v>
      </c>
      <c r="BU4" s="8" t="s">
        <v>18</v>
      </c>
      <c r="BV4" s="8" t="s">
        <v>416</v>
      </c>
      <c r="BW4" s="8" t="s">
        <v>18</v>
      </c>
      <c r="BX4" s="8" t="s">
        <v>416</v>
      </c>
      <c r="BY4" s="8" t="s">
        <v>18</v>
      </c>
      <c r="BZ4" s="8" t="s">
        <v>416</v>
      </c>
      <c r="CA4" s="8" t="s">
        <v>18</v>
      </c>
      <c r="CB4" s="8" t="s">
        <v>416</v>
      </c>
      <c r="CC4" s="8" t="s">
        <v>18</v>
      </c>
      <c r="CD4" s="8" t="s">
        <v>416</v>
      </c>
      <c r="CE4" s="8" t="s">
        <v>18</v>
      </c>
      <c r="CF4" s="8" t="s">
        <v>416</v>
      </c>
      <c r="CG4" s="8" t="s">
        <v>18</v>
      </c>
      <c r="CH4" s="8" t="s">
        <v>416</v>
      </c>
      <c r="CI4" s="8" t="s">
        <v>18</v>
      </c>
      <c r="CJ4" s="8" t="s">
        <v>416</v>
      </c>
      <c r="CK4" s="8" t="s">
        <v>18</v>
      </c>
      <c r="CL4" s="8" t="s">
        <v>416</v>
      </c>
      <c r="CM4" s="8" t="s">
        <v>18</v>
      </c>
      <c r="CN4" s="8" t="s">
        <v>416</v>
      </c>
      <c r="CO4" s="8" t="s">
        <v>18</v>
      </c>
      <c r="CP4" s="8" t="s">
        <v>416</v>
      </c>
      <c r="CQ4" s="8" t="s">
        <v>18</v>
      </c>
      <c r="CR4" s="8" t="s">
        <v>416</v>
      </c>
      <c r="CS4" s="187" t="s">
        <v>417</v>
      </c>
      <c r="CT4" s="187" t="s">
        <v>418</v>
      </c>
      <c r="CU4" s="187" t="s">
        <v>419</v>
      </c>
      <c r="CV4" s="187" t="s">
        <v>420</v>
      </c>
      <c r="CW4" s="152"/>
      <c r="CX4" s="152"/>
      <c r="CY4" s="152"/>
      <c r="CZ4" s="152"/>
      <c r="DA4" s="152"/>
      <c r="DB4" s="77"/>
    </row>
    <row r="5" spans="1:106">
      <c r="A5" s="147" t="str">
        <f>+APU!A4</f>
        <v>01</v>
      </c>
      <c r="B5" s="141" t="str">
        <f>+APU!B4</f>
        <v>PRELIMINARES</v>
      </c>
      <c r="C5" s="141"/>
      <c r="D5" s="141"/>
      <c r="E5" s="508"/>
      <c r="F5" s="508"/>
      <c r="G5" s="517"/>
      <c r="H5" s="518"/>
      <c r="I5" s="508"/>
      <c r="J5" s="508"/>
      <c r="K5" s="508"/>
      <c r="L5" s="508"/>
      <c r="M5" s="508"/>
      <c r="N5" s="508"/>
      <c r="O5" s="508"/>
      <c r="P5" s="508"/>
      <c r="Q5" s="508"/>
      <c r="R5" s="508"/>
      <c r="S5" s="508"/>
      <c r="T5" s="508"/>
      <c r="U5" s="508"/>
      <c r="V5" s="508"/>
      <c r="W5" s="508"/>
      <c r="X5" s="508"/>
      <c r="Y5" s="508"/>
      <c r="Z5" s="508"/>
      <c r="AA5" s="508"/>
      <c r="AB5" s="508"/>
      <c r="AC5" s="508"/>
      <c r="AD5" s="508"/>
      <c r="AE5" s="508"/>
      <c r="AF5" s="508"/>
      <c r="AG5" s="508"/>
      <c r="AH5" s="508"/>
      <c r="AI5" s="508"/>
      <c r="AJ5" s="508"/>
      <c r="AK5" s="508"/>
      <c r="AL5" s="508"/>
      <c r="AM5" s="508"/>
      <c r="AN5" s="508"/>
      <c r="AO5" s="508"/>
      <c r="AP5" s="508"/>
      <c r="AQ5" s="508"/>
      <c r="AR5" s="508"/>
      <c r="AS5" s="508"/>
      <c r="AT5" s="508"/>
      <c r="AU5" s="508"/>
      <c r="AV5" s="508"/>
      <c r="AW5" s="508"/>
      <c r="AX5" s="508"/>
      <c r="AY5" s="508"/>
      <c r="AZ5" s="508"/>
      <c r="BA5" s="508"/>
      <c r="BB5" s="508"/>
      <c r="BC5" s="508"/>
      <c r="BD5" s="508"/>
      <c r="BE5" s="508"/>
      <c r="BF5" s="508"/>
      <c r="BG5" s="508"/>
      <c r="BH5" s="508"/>
      <c r="BI5" s="508"/>
      <c r="BJ5" s="508"/>
      <c r="BK5" s="508"/>
      <c r="BL5" s="508"/>
      <c r="BM5" s="508"/>
      <c r="BN5" s="508"/>
      <c r="BO5" s="508"/>
      <c r="BP5" s="508"/>
      <c r="BQ5" s="508"/>
      <c r="BR5" s="508"/>
      <c r="BS5" s="508"/>
      <c r="BT5" s="508"/>
      <c r="BU5" s="508"/>
      <c r="BV5" s="508"/>
      <c r="BW5" s="508"/>
      <c r="BX5" s="508"/>
      <c r="BY5" s="508"/>
      <c r="BZ5" s="508"/>
      <c r="CA5" s="508"/>
      <c r="CB5" s="508"/>
      <c r="CC5" s="508"/>
      <c r="CD5" s="508"/>
      <c r="CE5" s="508"/>
      <c r="CF5" s="508"/>
      <c r="CG5" s="508"/>
      <c r="CH5" s="508"/>
      <c r="CI5" s="508"/>
      <c r="CJ5" s="508"/>
      <c r="CK5" s="508"/>
      <c r="CL5" s="508"/>
      <c r="CM5" s="508"/>
      <c r="CN5" s="508"/>
      <c r="CO5" s="508"/>
      <c r="CP5" s="508"/>
      <c r="CQ5" s="508"/>
      <c r="CR5" s="508"/>
      <c r="CS5" s="141"/>
      <c r="CT5" s="141"/>
      <c r="CU5" s="153">
        <f>CT6+CT8</f>
        <v>8076774.727426474</v>
      </c>
      <c r="CV5" s="153">
        <f>ROUND(CU5,0)</f>
        <v>8076775</v>
      </c>
    </row>
    <row r="6" spans="1:106">
      <c r="A6" s="150" t="s">
        <v>346</v>
      </c>
      <c r="B6" s="142" t="s">
        <v>347</v>
      </c>
      <c r="C6" s="142"/>
      <c r="D6" s="142"/>
      <c r="E6" s="142"/>
      <c r="F6" s="172">
        <f>SUM(F7)</f>
        <v>0</v>
      </c>
      <c r="G6" s="142"/>
      <c r="H6" s="172">
        <f t="shared" ref="H6" si="0">SUM(H7)</f>
        <v>0</v>
      </c>
      <c r="I6" s="142"/>
      <c r="J6" s="172">
        <f t="shared" ref="J6:BT6" si="1">SUM(J7)</f>
        <v>0</v>
      </c>
      <c r="K6" s="142"/>
      <c r="L6" s="172">
        <f t="shared" si="1"/>
        <v>0</v>
      </c>
      <c r="M6" s="142"/>
      <c r="N6" s="172">
        <f t="shared" si="1"/>
        <v>0</v>
      </c>
      <c r="O6" s="142"/>
      <c r="P6" s="172">
        <f t="shared" si="1"/>
        <v>0</v>
      </c>
      <c r="Q6" s="142"/>
      <c r="R6" s="172">
        <f t="shared" si="1"/>
        <v>0</v>
      </c>
      <c r="S6" s="142"/>
      <c r="T6" s="172">
        <f t="shared" si="1"/>
        <v>0</v>
      </c>
      <c r="U6" s="142"/>
      <c r="V6" s="172">
        <f t="shared" si="1"/>
        <v>0</v>
      </c>
      <c r="W6" s="142"/>
      <c r="X6" s="172">
        <f t="shared" si="1"/>
        <v>0</v>
      </c>
      <c r="Y6" s="142"/>
      <c r="Z6" s="172">
        <f t="shared" si="1"/>
        <v>0</v>
      </c>
      <c r="AA6" s="142"/>
      <c r="AB6" s="172">
        <f t="shared" si="1"/>
        <v>0</v>
      </c>
      <c r="AC6" s="142"/>
      <c r="AD6" s="172">
        <f t="shared" si="1"/>
        <v>0</v>
      </c>
      <c r="AE6" s="142"/>
      <c r="AF6" s="172">
        <f t="shared" si="1"/>
        <v>0</v>
      </c>
      <c r="AG6" s="142"/>
      <c r="AH6" s="172">
        <f t="shared" si="1"/>
        <v>0</v>
      </c>
      <c r="AI6" s="142"/>
      <c r="AJ6" s="172">
        <f t="shared" si="1"/>
        <v>0</v>
      </c>
      <c r="AK6" s="142"/>
      <c r="AL6" s="172">
        <f t="shared" si="1"/>
        <v>0</v>
      </c>
      <c r="AM6" s="142"/>
      <c r="AN6" s="172">
        <f t="shared" si="1"/>
        <v>0</v>
      </c>
      <c r="AO6" s="142"/>
      <c r="AP6" s="172">
        <f t="shared" si="1"/>
        <v>0</v>
      </c>
      <c r="AQ6" s="142"/>
      <c r="AR6" s="172">
        <f t="shared" si="1"/>
        <v>0</v>
      </c>
      <c r="AS6" s="142"/>
      <c r="AT6" s="172">
        <f t="shared" si="1"/>
        <v>0</v>
      </c>
      <c r="AU6" s="142"/>
      <c r="AV6" s="172">
        <f t="shared" si="1"/>
        <v>0</v>
      </c>
      <c r="AW6" s="142"/>
      <c r="AX6" s="172">
        <f t="shared" si="1"/>
        <v>0</v>
      </c>
      <c r="AY6" s="142"/>
      <c r="AZ6" s="172">
        <f t="shared" si="1"/>
        <v>0</v>
      </c>
      <c r="BA6" s="142"/>
      <c r="BB6" s="172">
        <f t="shared" si="1"/>
        <v>0</v>
      </c>
      <c r="BC6" s="142"/>
      <c r="BD6" s="172">
        <f t="shared" si="1"/>
        <v>0</v>
      </c>
      <c r="BE6" s="142"/>
      <c r="BF6" s="172">
        <f t="shared" si="1"/>
        <v>0</v>
      </c>
      <c r="BG6" s="142"/>
      <c r="BH6" s="172">
        <f t="shared" si="1"/>
        <v>0</v>
      </c>
      <c r="BI6" s="142"/>
      <c r="BJ6" s="172">
        <f t="shared" si="1"/>
        <v>0</v>
      </c>
      <c r="BK6" s="142"/>
      <c r="BL6" s="172">
        <f t="shared" si="1"/>
        <v>0</v>
      </c>
      <c r="BM6" s="142"/>
      <c r="BN6" s="172">
        <f t="shared" si="1"/>
        <v>0</v>
      </c>
      <c r="BO6" s="142"/>
      <c r="BP6" s="172">
        <f t="shared" si="1"/>
        <v>0</v>
      </c>
      <c r="BQ6" s="142"/>
      <c r="BR6" s="172">
        <f t="shared" si="1"/>
        <v>0</v>
      </c>
      <c r="BS6" s="142"/>
      <c r="BT6" s="172">
        <f t="shared" si="1"/>
        <v>0</v>
      </c>
      <c r="BU6" s="142"/>
      <c r="BV6" s="172">
        <f t="shared" ref="BV6:CR6" si="2">SUM(BV7)</f>
        <v>0</v>
      </c>
      <c r="BW6" s="142"/>
      <c r="BX6" s="172">
        <f t="shared" si="2"/>
        <v>0</v>
      </c>
      <c r="BY6" s="142"/>
      <c r="BZ6" s="172">
        <f t="shared" si="2"/>
        <v>0</v>
      </c>
      <c r="CA6" s="142"/>
      <c r="CB6" s="172">
        <f t="shared" si="2"/>
        <v>0</v>
      </c>
      <c r="CC6" s="142"/>
      <c r="CD6" s="172">
        <f t="shared" si="2"/>
        <v>0</v>
      </c>
      <c r="CE6" s="142"/>
      <c r="CF6" s="172">
        <f t="shared" si="2"/>
        <v>0</v>
      </c>
      <c r="CG6" s="142"/>
      <c r="CH6" s="172">
        <f t="shared" si="2"/>
        <v>0</v>
      </c>
      <c r="CI6" s="142"/>
      <c r="CJ6" s="172">
        <f t="shared" si="2"/>
        <v>0</v>
      </c>
      <c r="CK6" s="142"/>
      <c r="CL6" s="172">
        <f t="shared" si="2"/>
        <v>0</v>
      </c>
      <c r="CM6" s="142"/>
      <c r="CN6" s="172">
        <f t="shared" si="2"/>
        <v>0</v>
      </c>
      <c r="CO6" s="142"/>
      <c r="CP6" s="172">
        <f t="shared" si="2"/>
        <v>0</v>
      </c>
      <c r="CQ6" s="142"/>
      <c r="CR6" s="172">
        <f t="shared" si="2"/>
        <v>0</v>
      </c>
      <c r="CS6" s="142"/>
      <c r="CT6" s="154">
        <f>SUM(CT7)</f>
        <v>0</v>
      </c>
      <c r="CU6" s="154"/>
      <c r="CV6" s="154"/>
    </row>
    <row r="7" spans="1:106" ht="64.5" customHeight="1">
      <c r="A7" s="143" t="str">
        <f>+APU!A5</f>
        <v>01-01-001</v>
      </c>
      <c r="B7" s="22" t="str">
        <f>+APU!B5</f>
        <v>LOCALIZACION Y REPLANTEO METODO MANUAL. INCLUYE LARGUEROS, NYLON, TRANSPORTE INTERNO Y TODO LO NECESARIO PARA SU CORRECTA EJECUCION.</v>
      </c>
      <c r="C7" s="143" t="str">
        <f>+APU!C5</f>
        <v>M2</v>
      </c>
      <c r="D7" s="145">
        <f>+APU!G5</f>
        <v>7457.8310691080005</v>
      </c>
      <c r="E7" s="17">
        <f>'CANTIDADES DE OBRA'!Q19</f>
        <v>0</v>
      </c>
      <c r="F7" s="174">
        <f>$D$7*E7</f>
        <v>0</v>
      </c>
      <c r="G7" s="17">
        <f>'CANTIDADES DE OBRA'!S19</f>
        <v>0</v>
      </c>
      <c r="H7" s="174">
        <f>$D$7*G7</f>
        <v>0</v>
      </c>
      <c r="I7" s="173">
        <f>'CANTIDADES DE OBRA'!AI19</f>
        <v>0</v>
      </c>
      <c r="J7" s="174">
        <f t="shared" ref="J7" si="3">$D$7*I7</f>
        <v>0</v>
      </c>
      <c r="K7" s="173">
        <f>'CANTIDADES DE OBRA'!AR19</f>
        <v>0</v>
      </c>
      <c r="L7" s="174">
        <f t="shared" ref="L7" si="4">$D$7*K7</f>
        <v>0</v>
      </c>
      <c r="M7" s="173">
        <f>'CANTIDADES DE OBRA'!BA19</f>
        <v>0</v>
      </c>
      <c r="N7" s="174">
        <f t="shared" ref="N7" si="5">$D$7*M7</f>
        <v>0</v>
      </c>
      <c r="O7" s="173">
        <f>'CANTIDADES DE OBRA'!BJ19</f>
        <v>0</v>
      </c>
      <c r="P7" s="174">
        <f t="shared" ref="P7" si="6">$D$7*O7</f>
        <v>0</v>
      </c>
      <c r="Q7" s="173">
        <f>'CANTIDADES DE OBRA'!BS19</f>
        <v>0</v>
      </c>
      <c r="R7" s="174">
        <f t="shared" ref="R7" si="7">$D$7*Q7</f>
        <v>0</v>
      </c>
      <c r="S7" s="173">
        <f>'CANTIDADES DE OBRA'!CB19</f>
        <v>0</v>
      </c>
      <c r="T7" s="174">
        <f t="shared" ref="T7" si="8">$D$7*S7</f>
        <v>0</v>
      </c>
      <c r="U7" s="173">
        <f>'CANTIDADES DE OBRA'!CK19</f>
        <v>0</v>
      </c>
      <c r="V7" s="174">
        <f t="shared" ref="V7" si="9">$D$7*U7</f>
        <v>0</v>
      </c>
      <c r="W7" s="173">
        <f>'CANTIDADES DE OBRA'!CT19</f>
        <v>0</v>
      </c>
      <c r="X7" s="174">
        <f t="shared" ref="X7" si="10">$D$7*W7</f>
        <v>0</v>
      </c>
      <c r="Y7" s="173">
        <f>'CANTIDADES DE OBRA'!DC19</f>
        <v>0</v>
      </c>
      <c r="Z7" s="174">
        <f t="shared" ref="Z7" si="11">$D$7*Y7</f>
        <v>0</v>
      </c>
      <c r="AA7" s="173">
        <f>'CANTIDADES DE OBRA'!DL19</f>
        <v>0</v>
      </c>
      <c r="AB7" s="174">
        <f t="shared" ref="AB7" si="12">$D$7*AA7</f>
        <v>0</v>
      </c>
      <c r="AC7" s="173">
        <f>'CANTIDADES DE OBRA'!DU19</f>
        <v>0</v>
      </c>
      <c r="AD7" s="174">
        <f t="shared" ref="AD7" si="13">$D$7*AC7</f>
        <v>0</v>
      </c>
      <c r="AE7" s="173">
        <f>'CANTIDADES DE OBRA'!ED19</f>
        <v>0</v>
      </c>
      <c r="AF7" s="174">
        <f t="shared" ref="AF7" si="14">$D$7*AE7</f>
        <v>0</v>
      </c>
      <c r="AG7" s="173">
        <f>'CANTIDADES DE OBRA'!EM19</f>
        <v>0</v>
      </c>
      <c r="AH7" s="174">
        <f t="shared" ref="AH7" si="15">$D$7*AG7</f>
        <v>0</v>
      </c>
      <c r="AI7" s="173">
        <f>'CANTIDADES DE OBRA'!EV19</f>
        <v>0</v>
      </c>
      <c r="AJ7" s="174">
        <f t="shared" ref="AJ7" si="16">$D$7*AI7</f>
        <v>0</v>
      </c>
      <c r="AK7" s="173">
        <f>'CANTIDADES DE OBRA'!FE19</f>
        <v>0</v>
      </c>
      <c r="AL7" s="174">
        <f t="shared" ref="AL7" si="17">$D$7*AK7</f>
        <v>0</v>
      </c>
      <c r="AM7" s="173">
        <f>'CANTIDADES DE OBRA'!FN19</f>
        <v>0</v>
      </c>
      <c r="AN7" s="174">
        <f t="shared" ref="AN7" si="18">$D$7*AM7</f>
        <v>0</v>
      </c>
      <c r="AO7" s="173">
        <f>'CANTIDADES DE OBRA'!FW19</f>
        <v>0</v>
      </c>
      <c r="AP7" s="174">
        <f t="shared" ref="AP7" si="19">$D$7*AO7</f>
        <v>0</v>
      </c>
      <c r="AQ7" s="173">
        <f>'CANTIDADES DE OBRA'!GF19</f>
        <v>0</v>
      </c>
      <c r="AR7" s="174">
        <f t="shared" ref="AR7" si="20">$D$7*AQ7</f>
        <v>0</v>
      </c>
      <c r="AS7" s="173">
        <f>'CANTIDADES DE OBRA'!GO19</f>
        <v>0</v>
      </c>
      <c r="AT7" s="174">
        <f t="shared" ref="AT7" si="21">$D$7*AS7</f>
        <v>0</v>
      </c>
      <c r="AU7" s="173">
        <f>'CANTIDADES DE OBRA'!GX19</f>
        <v>0</v>
      </c>
      <c r="AV7" s="174">
        <f t="shared" ref="AV7" si="22">$D$7*AU7</f>
        <v>0</v>
      </c>
      <c r="AW7" s="173">
        <f>'CANTIDADES DE OBRA'!HG19</f>
        <v>0</v>
      </c>
      <c r="AX7" s="174">
        <f t="shared" ref="AX7" si="23">$D$7*AW7</f>
        <v>0</v>
      </c>
      <c r="AY7" s="173">
        <f>'CANTIDADES DE OBRA'!HP19</f>
        <v>0</v>
      </c>
      <c r="AZ7" s="174">
        <f t="shared" ref="AZ7" si="24">$D$7*AY7</f>
        <v>0</v>
      </c>
      <c r="BA7" s="173">
        <f>'CANTIDADES DE OBRA'!HY19</f>
        <v>0</v>
      </c>
      <c r="BB7" s="174">
        <f t="shared" ref="BB7" si="25">$D$7*BA7</f>
        <v>0</v>
      </c>
      <c r="BC7" s="173">
        <f>'CANTIDADES DE OBRA'!IH19</f>
        <v>0</v>
      </c>
      <c r="BD7" s="174">
        <f t="shared" ref="BD7" si="26">$D$7*BC7</f>
        <v>0</v>
      </c>
      <c r="BE7" s="173">
        <f>'CANTIDADES DE OBRA'!IQ19</f>
        <v>0</v>
      </c>
      <c r="BF7" s="174">
        <f t="shared" ref="BF7" si="27">$D$7*BE7</f>
        <v>0</v>
      </c>
      <c r="BG7" s="173">
        <f>'CANTIDADES DE OBRA'!IZ19</f>
        <v>0</v>
      </c>
      <c r="BH7" s="174">
        <f t="shared" ref="BH7" si="28">$D$7*BG7</f>
        <v>0</v>
      </c>
      <c r="BI7" s="173">
        <f>'CANTIDADES DE OBRA'!JI19</f>
        <v>0</v>
      </c>
      <c r="BJ7" s="174">
        <f t="shared" ref="BJ7" si="29">$D$7*BI7</f>
        <v>0</v>
      </c>
      <c r="BK7" s="173">
        <f>'CANTIDADES DE OBRA'!JR19</f>
        <v>0</v>
      </c>
      <c r="BL7" s="174">
        <f t="shared" ref="BL7" si="30">$D$7*BK7</f>
        <v>0</v>
      </c>
      <c r="BM7" s="173">
        <f>'CANTIDADES DE OBRA'!KA19</f>
        <v>0</v>
      </c>
      <c r="BN7" s="174">
        <f t="shared" ref="BN7" si="31">$D$7*BM7</f>
        <v>0</v>
      </c>
      <c r="BO7" s="173">
        <f>'CANTIDADES DE OBRA'!KJ19</f>
        <v>0</v>
      </c>
      <c r="BP7" s="174">
        <f t="shared" ref="BP7" si="32">$D$7*BO7</f>
        <v>0</v>
      </c>
      <c r="BQ7" s="173">
        <f>'CANTIDADES DE OBRA'!KS19</f>
        <v>0</v>
      </c>
      <c r="BR7" s="174">
        <f t="shared" ref="BR7" si="33">$D$7*BQ7</f>
        <v>0</v>
      </c>
      <c r="BS7" s="173">
        <f>'CANTIDADES DE OBRA'!LB19</f>
        <v>0</v>
      </c>
      <c r="BT7" s="174">
        <f t="shared" ref="BT7" si="34">$D$7*BS7</f>
        <v>0</v>
      </c>
      <c r="BU7" s="173">
        <f>'CANTIDADES DE OBRA'!LK19</f>
        <v>0</v>
      </c>
      <c r="BV7" s="174">
        <f t="shared" ref="BV7" si="35">$D$7*BU7</f>
        <v>0</v>
      </c>
      <c r="BW7" s="173">
        <f>'CANTIDADES DE OBRA'!LT19</f>
        <v>0</v>
      </c>
      <c r="BX7" s="174">
        <f t="shared" ref="BX7" si="36">$D$7*BW7</f>
        <v>0</v>
      </c>
      <c r="BY7" s="173">
        <f>'CANTIDADES DE OBRA'!MC19</f>
        <v>0</v>
      </c>
      <c r="BZ7" s="174">
        <f t="shared" ref="BZ7" si="37">$D$7*BY7</f>
        <v>0</v>
      </c>
      <c r="CA7" s="173">
        <f>'CANTIDADES DE OBRA'!ML19</f>
        <v>0</v>
      </c>
      <c r="CB7" s="174">
        <f t="shared" ref="CB7" si="38">$D$7*CA7</f>
        <v>0</v>
      </c>
      <c r="CC7" s="173">
        <f>'CANTIDADES DE OBRA'!MU19</f>
        <v>0</v>
      </c>
      <c r="CD7" s="174">
        <f t="shared" ref="CD7" si="39">$D$7*CC7</f>
        <v>0</v>
      </c>
      <c r="CE7" s="173">
        <f>'CANTIDADES DE OBRA'!ND19</f>
        <v>0</v>
      </c>
      <c r="CF7" s="174">
        <f t="shared" ref="CF7" si="40">$D$7*CE7</f>
        <v>0</v>
      </c>
      <c r="CG7" s="173">
        <f>'CANTIDADES DE OBRA'!NM19</f>
        <v>0</v>
      </c>
      <c r="CH7" s="174">
        <f t="shared" ref="CH7" si="41">$D$7*CG7</f>
        <v>0</v>
      </c>
      <c r="CI7" s="173">
        <f>'CANTIDADES DE OBRA'!NV19</f>
        <v>0</v>
      </c>
      <c r="CJ7" s="174">
        <f t="shared" ref="CJ7" si="42">$D$7*CI7</f>
        <v>0</v>
      </c>
      <c r="CK7" s="173">
        <f>+'CANTIDADES DE OBRA'!OE19</f>
        <v>0</v>
      </c>
      <c r="CL7" s="174">
        <f t="shared" ref="CL7" si="43">$D$7*CK7</f>
        <v>0</v>
      </c>
      <c r="CM7" s="173">
        <f>'CANTIDADES DE OBRA'!ON19</f>
        <v>0</v>
      </c>
      <c r="CN7" s="174">
        <f t="shared" ref="CN7" si="44">$D$7*CM7</f>
        <v>0</v>
      </c>
      <c r="CO7" s="173">
        <f>'CANTIDADES DE OBRA'!OW19</f>
        <v>0</v>
      </c>
      <c r="CP7" s="174">
        <f t="shared" ref="CP7" si="45">$D$7*CO7</f>
        <v>0</v>
      </c>
      <c r="CQ7" s="173">
        <f>'CANTIDADES DE OBRA'!PF19</f>
        <v>0</v>
      </c>
      <c r="CR7" s="174">
        <f t="shared" ref="CR7" si="46">$D$7*CQ7</f>
        <v>0</v>
      </c>
      <c r="CS7" s="5">
        <f>E7+G7+I7+K7+M7+O7+Q7+S7+U7+W7+Y7+AA7+AC7+AE7+AG7+AI7+AK7+AM7+AO7+AQ7+AS7+AU7+AW7+AY7+BA7+BC7+BE7+BG7+BI7+BK7+BM7+BO7+BQ7+BS7+BU7+BW7+BY7+CA7+CC7+CE7+CG7+CI7+CK7+CM7+CO7+CQ7</f>
        <v>0</v>
      </c>
      <c r="CT7" s="12">
        <f>CS7*D7</f>
        <v>0</v>
      </c>
      <c r="CU7" s="5"/>
      <c r="CV7" s="12"/>
    </row>
    <row r="8" spans="1:106">
      <c r="A8" s="150" t="s">
        <v>354</v>
      </c>
      <c r="B8" s="142" t="s">
        <v>355</v>
      </c>
      <c r="C8" s="144"/>
      <c r="D8" s="146"/>
      <c r="E8" s="142"/>
      <c r="F8" s="172">
        <f>SUM(F9:F14)</f>
        <v>0</v>
      </c>
      <c r="G8" s="142"/>
      <c r="H8" s="172">
        <f>SUM(H9:H14)</f>
        <v>413527.89125336445</v>
      </c>
      <c r="I8" s="142"/>
      <c r="J8" s="172">
        <f>SUM(J9:J14)</f>
        <v>413527.89125336445</v>
      </c>
      <c r="K8" s="142"/>
      <c r="L8" s="172">
        <f>SUM(L9:L14)</f>
        <v>444316.637503615</v>
      </c>
      <c r="M8" s="142"/>
      <c r="N8" s="172">
        <f>SUM(N9:N14)</f>
        <v>477502.112503885</v>
      </c>
      <c r="O8" s="142"/>
      <c r="P8" s="172">
        <f>SUM(P9:P14)</f>
        <v>347617.85062782827</v>
      </c>
      <c r="Q8" s="142"/>
      <c r="R8" s="172">
        <f>SUM(R9:R14)</f>
        <v>0</v>
      </c>
      <c r="S8" s="142"/>
      <c r="T8" s="172">
        <f>SUM(T9:T14)</f>
        <v>522763.41312925331</v>
      </c>
      <c r="U8" s="142"/>
      <c r="V8" s="172">
        <f>SUM(V9:V14)</f>
        <v>449847.55000366003</v>
      </c>
      <c r="W8" s="142"/>
      <c r="X8" s="172">
        <f>SUM(X9:X14)</f>
        <v>338630.11781525513</v>
      </c>
      <c r="Y8" s="142"/>
      <c r="Z8" s="172">
        <f>SUM(Z9:Z14)</f>
        <v>0</v>
      </c>
      <c r="AA8" s="142"/>
      <c r="AB8" s="172">
        <f>SUM(AB9:AB14)</f>
        <v>434914.08625353861</v>
      </c>
      <c r="AC8" s="142"/>
      <c r="AD8" s="172">
        <f>SUM(AD9:AD14)</f>
        <v>0</v>
      </c>
      <c r="AE8" s="142"/>
      <c r="AF8" s="172">
        <f>SUM(AF9:AF14)</f>
        <v>396474.24437822576</v>
      </c>
      <c r="AG8" s="142"/>
      <c r="AH8" s="172">
        <f>SUM(AH9:AH14)</f>
        <v>387163.87500315002</v>
      </c>
      <c r="AI8" s="142"/>
      <c r="AJ8" s="172">
        <f>SUM(AJ9:AJ14)</f>
        <v>0</v>
      </c>
      <c r="AK8" s="142"/>
      <c r="AL8" s="172">
        <f>SUM(AL9:AL14)</f>
        <v>465518.46875378751</v>
      </c>
      <c r="AM8" s="142"/>
      <c r="AN8" s="172">
        <f>SUM(AN9:AN14)</f>
        <v>78538.957500639008</v>
      </c>
      <c r="AO8" s="142"/>
      <c r="AP8" s="172">
        <f>SUM(AP9:AP14)</f>
        <v>150993.91125122851</v>
      </c>
      <c r="AQ8" s="142"/>
      <c r="AR8" s="172">
        <f>SUM(AR9:AR14)</f>
        <v>114391.83925726496</v>
      </c>
      <c r="AS8" s="142"/>
      <c r="AT8" s="172">
        <f>SUM(AT9:AT14)</f>
        <v>148495.22126176525</v>
      </c>
      <c r="AU8" s="142"/>
      <c r="AV8" s="172">
        <f>SUM(AV9:AV14)</f>
        <v>118997.02126152527</v>
      </c>
      <c r="AW8" s="142"/>
      <c r="AX8" s="172">
        <f>SUM(AX9:AX14)</f>
        <v>162511.27699053488</v>
      </c>
      <c r="AY8" s="142"/>
      <c r="AZ8" s="172">
        <f>SUM(AZ9:AZ14)</f>
        <v>275769.71716372803</v>
      </c>
      <c r="BA8" s="142"/>
      <c r="BB8" s="172">
        <f>SUM(BB9:BB14)</f>
        <v>193069.56855328352</v>
      </c>
      <c r="BC8" s="142"/>
      <c r="BD8" s="172">
        <f>SUM(BD9:BD14)</f>
        <v>173277.04626346502</v>
      </c>
      <c r="BE8" s="142"/>
      <c r="BF8" s="172">
        <f>SUM(BF9:BF14)</f>
        <v>0</v>
      </c>
      <c r="BG8" s="142"/>
      <c r="BH8" s="172">
        <f>SUM(BH9:BH14)</f>
        <v>205666.25227435652</v>
      </c>
      <c r="BI8" s="142"/>
      <c r="BJ8" s="172">
        <f>SUM(BJ9:BJ14)</f>
        <v>172329.21404391402</v>
      </c>
      <c r="BK8" s="142"/>
      <c r="BL8" s="172">
        <f>SUM(BL9:BL14)</f>
        <v>0</v>
      </c>
      <c r="BM8" s="142"/>
      <c r="BN8" s="172">
        <f>SUM(BN9:BN14)</f>
        <v>75969.18030764474</v>
      </c>
      <c r="BO8" s="142"/>
      <c r="BP8" s="172">
        <f>SUM(BP9:BP14)</f>
        <v>0</v>
      </c>
      <c r="BQ8" s="142"/>
      <c r="BR8" s="172">
        <f>SUM(BR9:BR14)</f>
        <v>0</v>
      </c>
      <c r="BS8" s="142"/>
      <c r="BT8" s="172">
        <f>SUM(BT9:BT14)</f>
        <v>0</v>
      </c>
      <c r="BU8" s="142"/>
      <c r="BV8" s="172">
        <f>SUM(BV9:BV14)</f>
        <v>0</v>
      </c>
      <c r="BW8" s="142"/>
      <c r="BX8" s="172">
        <f>SUM(BX9:BX14)</f>
        <v>425419.35312846128</v>
      </c>
      <c r="BY8" s="142"/>
      <c r="BZ8" s="172">
        <f>SUM(BZ9:BZ14)</f>
        <v>53096.760000432005</v>
      </c>
      <c r="CA8" s="142"/>
      <c r="CB8" s="172">
        <f>SUM(CB9:CB14)</f>
        <v>27654.562500225002</v>
      </c>
      <c r="CC8" s="142"/>
      <c r="CD8" s="172">
        <f>SUM(CD9:CD14)</f>
        <v>119291.26803285451</v>
      </c>
      <c r="CE8" s="142"/>
      <c r="CF8" s="172">
        <f>SUM(CF9:CF14)</f>
        <v>105456.06500085801</v>
      </c>
      <c r="CG8" s="142"/>
      <c r="CH8" s="172">
        <f>SUM(CH9:CH14)</f>
        <v>113174.463762976</v>
      </c>
      <c r="CI8" s="142"/>
      <c r="CJ8" s="172">
        <f>SUM(CJ9:CJ14)</f>
        <v>102634.15168702556</v>
      </c>
      <c r="CK8" s="142"/>
      <c r="CL8" s="172">
        <f>SUM(CL9:CL14)</f>
        <v>99755.497582980999</v>
      </c>
      <c r="CM8" s="142"/>
      <c r="CN8" s="172">
        <f>SUM(CN9:CN14)</f>
        <v>68479.261122384007</v>
      </c>
      <c r="CO8" s="142"/>
      <c r="CP8" s="172">
        <f>SUM(CP9:CP14)</f>
        <v>0</v>
      </c>
      <c r="CQ8" s="142"/>
      <c r="CR8" s="172">
        <f>SUM(CR9:CR14)</f>
        <v>0</v>
      </c>
      <c r="CS8" s="142"/>
      <c r="CT8" s="172">
        <f>SUM(CT9:CT14)</f>
        <v>8076774.727426474</v>
      </c>
      <c r="CU8" s="142"/>
      <c r="CV8" s="154"/>
    </row>
    <row r="9" spans="1:106" ht="28.8">
      <c r="A9" s="143" t="str">
        <f>+APU!A13</f>
        <v>01-02-001</v>
      </c>
      <c r="B9" s="22" t="str">
        <f>+APU!B13</f>
        <v>DEMOLICION DE MURO EN LADRILLO O TAPIA DE E=10 CM A 50 CM; INCLUYE BOTADA</v>
      </c>
      <c r="C9" s="143" t="str">
        <f>+APU!C13</f>
        <v>M2</v>
      </c>
      <c r="D9" s="145">
        <f>+APU!G13</f>
        <v>14399.34323368261</v>
      </c>
      <c r="E9" s="26">
        <f>'CANTIDADES DE OBRA'!Q34</f>
        <v>0</v>
      </c>
      <c r="F9" s="174">
        <f>$D$9*E9</f>
        <v>0</v>
      </c>
      <c r="G9" s="26">
        <f>'CANTIDADES DE OBRA'!S34</f>
        <v>0</v>
      </c>
      <c r="H9" s="174">
        <f>$D$9*G9</f>
        <v>0</v>
      </c>
      <c r="I9" s="5"/>
      <c r="J9" s="174">
        <f t="shared" ref="J9" si="47">$D$9*I9</f>
        <v>0</v>
      </c>
      <c r="K9" s="5"/>
      <c r="L9" s="174">
        <f t="shared" ref="L9" si="48">$D$9*K9</f>
        <v>0</v>
      </c>
      <c r="M9" s="5"/>
      <c r="N9" s="174">
        <f t="shared" ref="N9" si="49">$D$9*M9</f>
        <v>0</v>
      </c>
      <c r="O9" s="5"/>
      <c r="P9" s="174">
        <f t="shared" ref="P9" si="50">$D$9*O9</f>
        <v>0</v>
      </c>
      <c r="Q9" s="5"/>
      <c r="R9" s="174">
        <f t="shared" ref="R9" si="51">$D$9*Q9</f>
        <v>0</v>
      </c>
      <c r="S9" s="5"/>
      <c r="T9" s="174">
        <f t="shared" ref="T9" si="52">$D$9*S9</f>
        <v>0</v>
      </c>
      <c r="U9" s="5"/>
      <c r="V9" s="174">
        <f t="shared" ref="V9" si="53">$D$9*U9</f>
        <v>0</v>
      </c>
      <c r="W9" s="5"/>
      <c r="X9" s="174">
        <f t="shared" ref="X9" si="54">$D$9*W9</f>
        <v>0</v>
      </c>
      <c r="Y9" s="5"/>
      <c r="Z9" s="174">
        <f t="shared" ref="Z9" si="55">$D$9*Y9</f>
        <v>0</v>
      </c>
      <c r="AA9" s="5"/>
      <c r="AB9" s="174">
        <f t="shared" ref="AB9" si="56">$D$9*AA9</f>
        <v>0</v>
      </c>
      <c r="AC9" s="5"/>
      <c r="AD9" s="174">
        <f t="shared" ref="AD9" si="57">$D$9*AC9</f>
        <v>0</v>
      </c>
      <c r="AE9" s="5"/>
      <c r="AF9" s="174">
        <f t="shared" ref="AF9" si="58">$D$9*AE9</f>
        <v>0</v>
      </c>
      <c r="AG9" s="5"/>
      <c r="AH9" s="174">
        <f t="shared" ref="AH9" si="59">$D$9*AG9</f>
        <v>0</v>
      </c>
      <c r="AI9" s="5"/>
      <c r="AJ9" s="174">
        <f t="shared" ref="AJ9" si="60">$D$9*AI9</f>
        <v>0</v>
      </c>
      <c r="AK9" s="5"/>
      <c r="AL9" s="174">
        <f t="shared" ref="AL9" si="61">$D$9*AK9</f>
        <v>0</v>
      </c>
      <c r="AM9" s="5"/>
      <c r="AN9" s="174">
        <f t="shared" ref="AN9" si="62">$D$9*AM9</f>
        <v>0</v>
      </c>
      <c r="AO9" s="5"/>
      <c r="AP9" s="174">
        <f t="shared" ref="AP9" si="63">$D$9*AO9</f>
        <v>0</v>
      </c>
      <c r="AQ9" s="5">
        <f>+'CANTIDADES DE OBRA'!GF34</f>
        <v>1.44</v>
      </c>
      <c r="AR9" s="174">
        <f>$D$9*AQ9</f>
        <v>20735.054256502957</v>
      </c>
      <c r="AS9" s="5">
        <f>'CANTIDADES DE OBRA'!GO34</f>
        <v>2.4</v>
      </c>
      <c r="AT9" s="174">
        <f t="shared" ref="AT9" si="64">$D$9*AS9</f>
        <v>34558.423760838261</v>
      </c>
      <c r="AU9" s="5">
        <f>'CANTIDADES DE OBRA'!GX34</f>
        <v>2.4</v>
      </c>
      <c r="AV9" s="174">
        <f t="shared" ref="AV9" si="65">$D$9*AU9</f>
        <v>34558.423760838261</v>
      </c>
      <c r="AW9" s="5"/>
      <c r="AX9" s="174">
        <f t="shared" ref="AX9" si="66">$D$9*AW9</f>
        <v>0</v>
      </c>
      <c r="AY9" s="5"/>
      <c r="AZ9" s="174">
        <f t="shared" ref="AZ9" si="67">$D$9*AY9</f>
        <v>0</v>
      </c>
      <c r="BA9" s="5"/>
      <c r="BB9" s="174">
        <f t="shared" ref="BB9" si="68">$D$9*BA9</f>
        <v>0</v>
      </c>
      <c r="BC9" s="5"/>
      <c r="BD9" s="174">
        <f t="shared" ref="BD9" si="69">$D$9*BC9</f>
        <v>0</v>
      </c>
      <c r="BE9" s="5"/>
      <c r="BF9" s="174">
        <f t="shared" ref="BF9" si="70">$D$9*BE9</f>
        <v>0</v>
      </c>
      <c r="BG9" s="5"/>
      <c r="BH9" s="174">
        <f t="shared" ref="BH9" si="71">$D$9*BG9</f>
        <v>0</v>
      </c>
      <c r="BI9" s="5"/>
      <c r="BJ9" s="174">
        <f t="shared" ref="BJ9" si="72">$D$9*BI9</f>
        <v>0</v>
      </c>
      <c r="BK9" s="5"/>
      <c r="BL9" s="174">
        <f t="shared" ref="BL9" si="73">$D$9*BK9</f>
        <v>0</v>
      </c>
      <c r="BM9" s="5"/>
      <c r="BN9" s="174">
        <f t="shared" ref="BN9" si="74">$D$9*BM9</f>
        <v>0</v>
      </c>
      <c r="BO9" s="5"/>
      <c r="BP9" s="174">
        <f t="shared" ref="BP9" si="75">$D$9*BO9</f>
        <v>0</v>
      </c>
      <c r="BQ9" s="5"/>
      <c r="BR9" s="174">
        <f t="shared" ref="BR9" si="76">$D$9*BQ9</f>
        <v>0</v>
      </c>
      <c r="BS9" s="5"/>
      <c r="BT9" s="174">
        <f t="shared" ref="BT9" si="77">$D$9*BS9</f>
        <v>0</v>
      </c>
      <c r="BU9" s="5"/>
      <c r="BV9" s="174">
        <f t="shared" ref="BV9" si="78">$D$9*BU9</f>
        <v>0</v>
      </c>
      <c r="BW9" s="5"/>
      <c r="BX9" s="174">
        <f t="shared" ref="BX9" si="79">$D$9*BW9</f>
        <v>0</v>
      </c>
      <c r="BY9" s="5"/>
      <c r="BZ9" s="174">
        <f t="shared" ref="BZ9" si="80">$D$9*BY9</f>
        <v>0</v>
      </c>
      <c r="CA9" s="5"/>
      <c r="CB9" s="174">
        <f t="shared" ref="CB9" si="81">$D$9*CA9</f>
        <v>0</v>
      </c>
      <c r="CC9" s="5"/>
      <c r="CD9" s="174">
        <f t="shared" ref="CD9" si="82">$D$9*CC9</f>
        <v>0</v>
      </c>
      <c r="CE9" s="5"/>
      <c r="CF9" s="174">
        <f t="shared" ref="CF9" si="83">$D$9*CE9</f>
        <v>0</v>
      </c>
      <c r="CG9" s="5"/>
      <c r="CH9" s="174">
        <f t="shared" ref="CH9" si="84">$D$9*CG9</f>
        <v>0</v>
      </c>
      <c r="CI9" s="5">
        <f>+'CANTIDADES DE OBRA'!NV34</f>
        <v>2.5439999999999996</v>
      </c>
      <c r="CJ9" s="174">
        <f t="shared" ref="CJ9" si="85">$D$9*CI9</f>
        <v>36631.929186488553</v>
      </c>
      <c r="CK9" s="5"/>
      <c r="CL9" s="174">
        <f t="shared" ref="CL9" si="86">$D$9*CK9</f>
        <v>0</v>
      </c>
      <c r="CM9" s="5"/>
      <c r="CN9" s="174">
        <f t="shared" ref="CN9" si="87">$D$9*CM9</f>
        <v>0</v>
      </c>
      <c r="CO9" s="5"/>
      <c r="CP9" s="174">
        <f t="shared" ref="CP9" si="88">$D$9*CO9</f>
        <v>0</v>
      </c>
      <c r="CQ9" s="5"/>
      <c r="CR9" s="174">
        <f t="shared" ref="CR9" si="89">$D$9*CQ9</f>
        <v>0</v>
      </c>
      <c r="CS9" s="32">
        <f>E9+G9+I9+K9+M9+O9+Q9+S9+U9+W9+Y9+AA9+AC9+AE9+AG9+AI9+AK9+AM9+AO9+AQ9+AS9+AU9+AW9+AY9+BA9+BC9+BE9+BG9+BI9+BK9+BM9+BO9+BQ9+BS9+BU9+BW9+BY9+CA9+CC9+CE9+CG9+CI9+CK9+CM9+CO9+CQ9</f>
        <v>8.7839999999999989</v>
      </c>
      <c r="CT9" s="12">
        <f t="shared" ref="CT9:CT14" si="90">CS9*D9</f>
        <v>126483.83096466803</v>
      </c>
      <c r="CU9" s="5"/>
      <c r="CV9" s="12"/>
    </row>
    <row r="10" spans="1:106">
      <c r="A10" s="143" t="str">
        <f>+APU!A18</f>
        <v>01-02-002</v>
      </c>
      <c r="B10" s="5" t="str">
        <f>+APU!B18</f>
        <v>DEMOLICION DE PISO MORTERO; INCLUYE BOTADA.</v>
      </c>
      <c r="C10" s="143" t="str">
        <f>+APU!C18</f>
        <v>M2</v>
      </c>
      <c r="D10" s="145">
        <f>+APU!G18</f>
        <v>9218.1875000750006</v>
      </c>
      <c r="E10" s="26">
        <f>'CANTIDADES DE OBRA'!Q49</f>
        <v>0</v>
      </c>
      <c r="F10" s="174">
        <f>$D$10*E10</f>
        <v>0</v>
      </c>
      <c r="G10" s="26">
        <f>'CANTIDADES DE OBRA'!Z49</f>
        <v>44.859999999999992</v>
      </c>
      <c r="H10" s="174">
        <f>$D$10*G10</f>
        <v>413527.89125336445</v>
      </c>
      <c r="I10" s="5">
        <f>'CANTIDADES DE OBRA'!AI49</f>
        <v>44.859999999999992</v>
      </c>
      <c r="J10" s="174">
        <f t="shared" ref="J10" si="91">$D$10*I10</f>
        <v>413527.89125336445</v>
      </c>
      <c r="K10" s="5">
        <f>'CANTIDADES DE OBRA'!AR49</f>
        <v>48.199999999999996</v>
      </c>
      <c r="L10" s="174">
        <f t="shared" ref="L10" si="92">$D$10*K10</f>
        <v>444316.637503615</v>
      </c>
      <c r="M10" s="5">
        <f>'CANTIDADES DE OBRA'!BA49</f>
        <v>51.8</v>
      </c>
      <c r="N10" s="174">
        <f t="shared" ref="N10" si="93">$D$10*M10</f>
        <v>477502.112503885</v>
      </c>
      <c r="O10" s="5">
        <f>'CANTIDADES DE OBRA'!BJ49</f>
        <v>37.71</v>
      </c>
      <c r="P10" s="174">
        <f t="shared" ref="P10" si="94">$D$10*O10</f>
        <v>347617.85062782827</v>
      </c>
      <c r="Q10" s="5"/>
      <c r="R10" s="174">
        <f t="shared" ref="R10" si="95">$D$10*Q10</f>
        <v>0</v>
      </c>
      <c r="S10" s="5">
        <f>'CANTIDADES DE OBRA'!CB49</f>
        <v>56.71</v>
      </c>
      <c r="T10" s="174">
        <f t="shared" ref="T10" si="96">$D$10*S10</f>
        <v>522763.41312925331</v>
      </c>
      <c r="U10" s="5">
        <f>'CANTIDADES DE OBRA'!CK49</f>
        <v>48.8</v>
      </c>
      <c r="V10" s="174">
        <f t="shared" ref="V10" si="97">$D$10*U10</f>
        <v>449847.55000366003</v>
      </c>
      <c r="W10" s="5">
        <f>'CANTIDADES DE OBRA'!CT49</f>
        <v>36.734999999999999</v>
      </c>
      <c r="X10" s="174">
        <f t="shared" ref="X10" si="98">$D$10*W10</f>
        <v>338630.11781525513</v>
      </c>
      <c r="Y10" s="5"/>
      <c r="Z10" s="174">
        <f t="shared" ref="Z10" si="99">$D$10*Y10</f>
        <v>0</v>
      </c>
      <c r="AA10" s="5">
        <f>'CANTIDADES DE OBRA'!DL49</f>
        <v>47.180000000000007</v>
      </c>
      <c r="AB10" s="174">
        <f t="shared" ref="AB10" si="100">$D$10*AA10</f>
        <v>434914.08625353861</v>
      </c>
      <c r="AC10" s="5"/>
      <c r="AD10" s="174">
        <f t="shared" ref="AD10" si="101">$D$10*AC10</f>
        <v>0</v>
      </c>
      <c r="AE10" s="5">
        <f>'CANTIDADES DE OBRA'!ED49</f>
        <v>43.01</v>
      </c>
      <c r="AF10" s="174">
        <f t="shared" ref="AF10" si="102">$D$10*AE10</f>
        <v>396474.24437822576</v>
      </c>
      <c r="AG10" s="5">
        <f>'CANTIDADES DE OBRA'!EM49</f>
        <v>42</v>
      </c>
      <c r="AH10" s="174">
        <f t="shared" ref="AH10" si="103">$D$10*AG10</f>
        <v>387163.87500315002</v>
      </c>
      <c r="AI10" s="5"/>
      <c r="AJ10" s="174">
        <f t="shared" ref="AJ10" si="104">$D$10*AI10</f>
        <v>0</v>
      </c>
      <c r="AK10" s="5">
        <f>'CANTIDADES DE OBRA'!FE49</f>
        <v>50.5</v>
      </c>
      <c r="AL10" s="174">
        <f t="shared" ref="AL10" si="105">$D$10*AK10</f>
        <v>465518.46875378751</v>
      </c>
      <c r="AM10" s="5">
        <f>'CANTIDADES DE OBRA'!FN49</f>
        <v>8.52</v>
      </c>
      <c r="AN10" s="174">
        <f t="shared" ref="AN10" si="106">$D$10*AM10</f>
        <v>78538.957500639008</v>
      </c>
      <c r="AO10" s="5">
        <f>'CANTIDADES DE OBRA'!FW49</f>
        <v>12.42</v>
      </c>
      <c r="AP10" s="174">
        <f t="shared" ref="AP10" si="107">$D$10*AO10</f>
        <v>114489.88875093151</v>
      </c>
      <c r="AQ10" s="5">
        <f>'CANTIDADES DE OBRA'!GF49</f>
        <v>10.16</v>
      </c>
      <c r="AR10" s="174">
        <f>$D$10*AQ10</f>
        <v>93656.785000762</v>
      </c>
      <c r="AS10" s="5">
        <f>'CANTIDADES DE OBRA'!GO49</f>
        <v>2.7</v>
      </c>
      <c r="AT10" s="174">
        <f t="shared" ref="AT10" si="108">$D$10*AS10</f>
        <v>24889.106250202502</v>
      </c>
      <c r="AU10" s="5">
        <f>'CANTIDADES DE OBRA'!GX49</f>
        <v>2.16</v>
      </c>
      <c r="AV10" s="174">
        <f t="shared" ref="AV10" si="109">$D$10*AU10</f>
        <v>19911.285000162003</v>
      </c>
      <c r="AW10" s="5">
        <f>'CANTIDADES DE OBRA'!HG49</f>
        <v>7.665</v>
      </c>
      <c r="AX10" s="174">
        <f t="shared" ref="AX10" si="110">$D$10*AW10</f>
        <v>70657.407188074882</v>
      </c>
      <c r="AY10" s="5">
        <f>'CANTIDADES DE OBRA'!HP49</f>
        <v>3.9600000000000004</v>
      </c>
      <c r="AZ10" s="174">
        <f t="shared" ref="AZ10" si="111">$D$10*AY10</f>
        <v>36504.022500297004</v>
      </c>
      <c r="BA10" s="5">
        <f>+'CANTIDADES DE OBRA'!HY49</f>
        <v>7.74</v>
      </c>
      <c r="BB10" s="174">
        <f t="shared" ref="BB10" si="112">$D$10*BA10</f>
        <v>71348.77125058051</v>
      </c>
      <c r="BC10" s="5">
        <f>'CANTIDADES DE OBRA'!IH49</f>
        <v>5.9399999999999995</v>
      </c>
      <c r="BD10" s="174">
        <f t="shared" ref="BD10" si="113">$D$10*BC10</f>
        <v>54756.033750445502</v>
      </c>
      <c r="BE10" s="5">
        <f>+'CANTIDADES DE OBRA'!IQ49</f>
        <v>0</v>
      </c>
      <c r="BF10" s="174">
        <f t="shared" ref="BF10" si="114">$D$10*BE10</f>
        <v>0</v>
      </c>
      <c r="BG10" s="5">
        <f>+'CANTIDADES DE OBRA'!IZ49</f>
        <v>2.7300000000000004</v>
      </c>
      <c r="BH10" s="174">
        <f t="shared" ref="BH10" si="115">$D$10*BG10</f>
        <v>25165.651875204756</v>
      </c>
      <c r="BI10" s="5">
        <f>+'CANTIDADES DE OBRA'!JI49</f>
        <v>6.48</v>
      </c>
      <c r="BJ10" s="174">
        <f t="shared" ref="BJ10" si="116">$D$10*BI10</f>
        <v>59733.855000486008</v>
      </c>
      <c r="BK10" s="5"/>
      <c r="BL10" s="174">
        <f t="shared" ref="BL10" si="117">$D$10*BK10</f>
        <v>0</v>
      </c>
      <c r="BM10" s="5"/>
      <c r="BN10" s="174">
        <f t="shared" ref="BN10" si="118">$D$10*BM10</f>
        <v>0</v>
      </c>
      <c r="BO10" s="5"/>
      <c r="BP10" s="174">
        <f t="shared" ref="BP10" si="119">$D$10*BO10</f>
        <v>0</v>
      </c>
      <c r="BQ10" s="5"/>
      <c r="BR10" s="174">
        <f t="shared" ref="BR10" si="120">$D$10*BQ10</f>
        <v>0</v>
      </c>
      <c r="BS10" s="5"/>
      <c r="BT10" s="174">
        <f t="shared" ref="BT10" si="121">$D$10*BS10</f>
        <v>0</v>
      </c>
      <c r="BU10" s="5"/>
      <c r="BV10" s="174">
        <f t="shared" ref="BV10" si="122">$D$10*BU10</f>
        <v>0</v>
      </c>
      <c r="BW10" s="5">
        <f>+'CANTIDADES DE OBRA'!LT49</f>
        <v>46.15</v>
      </c>
      <c r="BX10" s="174">
        <f t="shared" ref="BX10" si="123">$D$10*BW10</f>
        <v>425419.35312846128</v>
      </c>
      <c r="BY10" s="5">
        <f>+'CANTIDADES DE OBRA'!MC49</f>
        <v>5.76</v>
      </c>
      <c r="BZ10" s="174">
        <f t="shared" ref="BZ10" si="124">$D$10*BY10</f>
        <v>53096.760000432005</v>
      </c>
      <c r="CA10" s="5"/>
      <c r="CB10" s="174">
        <f t="shared" ref="CB10" si="125">$D$10*CA10</f>
        <v>0</v>
      </c>
      <c r="CC10" s="5">
        <f>+'CANTIDADES DE OBRA'!MU49</f>
        <v>2.64</v>
      </c>
      <c r="CD10" s="174">
        <f t="shared" ref="CD10" si="126">$D$10*CC10</f>
        <v>24336.015000198004</v>
      </c>
      <c r="CE10" s="5">
        <f>+'CANTIDADES DE OBRA'!ND49</f>
        <v>7</v>
      </c>
      <c r="CF10" s="174">
        <f t="shared" ref="CF10" si="127">$D$10*CE10</f>
        <v>64527.312500525004</v>
      </c>
      <c r="CG10" s="5">
        <f>+'CANTIDADES DE OBRA'!NM49</f>
        <v>3.9199999999999995</v>
      </c>
      <c r="CH10" s="174">
        <f t="shared" ref="CH10" si="128">$D$10*CG10</f>
        <v>36135.295000293998</v>
      </c>
      <c r="CI10" s="5">
        <f>+'CANTIDADES DE OBRA'!NV49</f>
        <v>2.8600000000000003</v>
      </c>
      <c r="CJ10" s="174">
        <f t="shared" ref="CJ10" si="129">$D$10*CI10</f>
        <v>26364.016250214503</v>
      </c>
      <c r="CK10" s="5"/>
      <c r="CL10" s="174">
        <f t="shared" ref="CL10" si="130">$D$10*CK10</f>
        <v>0</v>
      </c>
      <c r="CM10" s="5"/>
      <c r="CN10" s="174">
        <f t="shared" ref="CN10" si="131">$D$10*CM10</f>
        <v>0</v>
      </c>
      <c r="CO10" s="5"/>
      <c r="CP10" s="174">
        <f t="shared" ref="CP10" si="132">$D$10*CO10</f>
        <v>0</v>
      </c>
      <c r="CQ10" s="5"/>
      <c r="CR10" s="174">
        <f t="shared" ref="CR10" si="133">$D$10*CQ10</f>
        <v>0</v>
      </c>
      <c r="CS10" s="32">
        <f>E10+G10+I10+K10+M10+O10+Q10+S10+U10+W10+Y10+AA10+AC10+AE10+AG10+AI10+AK10+AM10+AO10+AQ10+AS10+AU10+AW10+AY10+BA10+BC10+BE10+BG10+BI10+BK10+BM10+BO10+BQ10+BS10+BU10+BW10+BY10+CA10+CC10+CE10+CG10+CI10+CK10+CM10+CO10+CQ10</f>
        <v>691.17</v>
      </c>
      <c r="CT10" s="12">
        <f t="shared" si="90"/>
        <v>6371334.6544268373</v>
      </c>
      <c r="CU10" s="5"/>
      <c r="CV10" s="12"/>
    </row>
    <row r="11" spans="1:106">
      <c r="A11" s="143" t="str">
        <f>+APU!A23</f>
        <v>01-02-003</v>
      </c>
      <c r="B11" s="5" t="str">
        <f>+APU!B23</f>
        <v>DEMOLICION DE ENCHAPES; INCLUYE BOTADA.</v>
      </c>
      <c r="C11" s="143" t="str">
        <f>+APU!C23</f>
        <v>M2</v>
      </c>
      <c r="D11" s="145">
        <f>+APU!G23</f>
        <v>9218.1875000750006</v>
      </c>
      <c r="E11" s="26">
        <f>'CANTIDADES DE OBRA'!Q64</f>
        <v>0</v>
      </c>
      <c r="F11" s="174">
        <f>$D$11*E11</f>
        <v>0</v>
      </c>
      <c r="G11" s="26">
        <f>'CANTIDADES DE OBRA'!S64</f>
        <v>0</v>
      </c>
      <c r="H11" s="174">
        <f>$D$11*G11</f>
        <v>0</v>
      </c>
      <c r="I11" s="5"/>
      <c r="J11" s="174">
        <f t="shared" ref="J11" si="134">$D$11*I11</f>
        <v>0</v>
      </c>
      <c r="K11" s="5"/>
      <c r="L11" s="174">
        <f t="shared" ref="L11" si="135">$D$11*K11</f>
        <v>0</v>
      </c>
      <c r="M11" s="5"/>
      <c r="N11" s="174">
        <f t="shared" ref="N11" si="136">$D$11*M11</f>
        <v>0</v>
      </c>
      <c r="O11" s="5"/>
      <c r="P11" s="174">
        <f t="shared" ref="P11" si="137">$D$11*O11</f>
        <v>0</v>
      </c>
      <c r="Q11" s="5"/>
      <c r="R11" s="174">
        <f t="shared" ref="R11" si="138">$D$11*Q11</f>
        <v>0</v>
      </c>
      <c r="S11" s="5"/>
      <c r="T11" s="174">
        <f t="shared" ref="T11" si="139">$D$11*S11</f>
        <v>0</v>
      </c>
      <c r="U11" s="5"/>
      <c r="V11" s="174">
        <f t="shared" ref="V11" si="140">$D$11*U11</f>
        <v>0</v>
      </c>
      <c r="W11" s="5"/>
      <c r="X11" s="174">
        <f t="shared" ref="X11" si="141">$D$11*W11</f>
        <v>0</v>
      </c>
      <c r="Y11" s="5"/>
      <c r="Z11" s="174">
        <f t="shared" ref="Z11" si="142">$D$11*Y11</f>
        <v>0</v>
      </c>
      <c r="AA11" s="5"/>
      <c r="AB11" s="174">
        <f t="shared" ref="AB11" si="143">$D$11*AA11</f>
        <v>0</v>
      </c>
      <c r="AC11" s="5"/>
      <c r="AD11" s="174">
        <f t="shared" ref="AD11" si="144">$D$11*AC11</f>
        <v>0</v>
      </c>
      <c r="AE11" s="5"/>
      <c r="AF11" s="174">
        <f t="shared" ref="AF11" si="145">$D$11*AE11</f>
        <v>0</v>
      </c>
      <c r="AG11" s="5"/>
      <c r="AH11" s="174">
        <f t="shared" ref="AH11" si="146">$D$11*AG11</f>
        <v>0</v>
      </c>
      <c r="AI11" s="5"/>
      <c r="AJ11" s="174">
        <f t="shared" ref="AJ11" si="147">$D$11*AI11</f>
        <v>0</v>
      </c>
      <c r="AK11" s="5"/>
      <c r="AL11" s="174">
        <f t="shared" ref="AL11" si="148">$D$11*AK11</f>
        <v>0</v>
      </c>
      <c r="AM11" s="5"/>
      <c r="AN11" s="174">
        <f t="shared" ref="AN11" si="149">$D$11*AM11</f>
        <v>0</v>
      </c>
      <c r="AO11" s="5">
        <f>'CANTIDADES DE OBRA'!FW64</f>
        <v>3.9599999999999995</v>
      </c>
      <c r="AP11" s="174">
        <f t="shared" ref="AP11" si="150">$D$11*AO11</f>
        <v>36504.022500296996</v>
      </c>
      <c r="AQ11" s="5"/>
      <c r="AR11" s="174">
        <f t="shared" ref="AR11" si="151">$D$11*AQ11</f>
        <v>0</v>
      </c>
      <c r="AS11" s="5">
        <f>'CANTIDADES DE OBRA'!GO64</f>
        <v>9.66</v>
      </c>
      <c r="AT11" s="174">
        <f t="shared" ref="AT11" si="152">$D$11*AS11</f>
        <v>89047.6912507245</v>
      </c>
      <c r="AU11" s="5">
        <f>'CANTIDADES DE OBRA'!GX64</f>
        <v>4</v>
      </c>
      <c r="AV11" s="174">
        <f t="shared" ref="AV11" si="153">$D$11*AU11</f>
        <v>36872.750000300002</v>
      </c>
      <c r="AW11" s="5"/>
      <c r="AX11" s="174">
        <f t="shared" ref="AX11" si="154">$D$11*AW11</f>
        <v>0</v>
      </c>
      <c r="AY11" s="5">
        <f>+'CANTIDADES DE OBRA'!HP64</f>
        <v>16.920000000000002</v>
      </c>
      <c r="AZ11" s="174">
        <f t="shared" ref="AZ11" si="155">$D$11*AY11</f>
        <v>155971.73250126903</v>
      </c>
      <c r="BA11" s="5">
        <f>+'CANTIDADES DE OBRA'!HY64</f>
        <v>3.24</v>
      </c>
      <c r="BB11" s="174">
        <f t="shared" ref="BB11" si="156">$D$11*BA11</f>
        <v>29866.927500243004</v>
      </c>
      <c r="BC11" s="5">
        <f>+'CANTIDADES DE OBRA'!IH64</f>
        <v>2.5</v>
      </c>
      <c r="BD11" s="174">
        <f t="shared" ref="BD11" si="157">$D$11*BC11</f>
        <v>23045.468750187501</v>
      </c>
      <c r="BE11" s="5">
        <f>+'CANTIDADES DE OBRA'!IQ64</f>
        <v>0</v>
      </c>
      <c r="BF11" s="174">
        <f t="shared" ref="BF11" si="158">$D$11*BE11</f>
        <v>0</v>
      </c>
      <c r="BG11" s="5">
        <f>+'CANTIDADES DE OBRA'!IZ64</f>
        <v>4.67</v>
      </c>
      <c r="BH11" s="174">
        <f t="shared" ref="BH11" si="159">$D$11*BG11</f>
        <v>43048.935625350256</v>
      </c>
      <c r="BI11" s="5"/>
      <c r="BJ11" s="174">
        <f t="shared" ref="BJ11" si="160">$D$11*BI11</f>
        <v>0</v>
      </c>
      <c r="BK11" s="5"/>
      <c r="BL11" s="174">
        <f t="shared" ref="BL11" si="161">$D$11*BK11</f>
        <v>0</v>
      </c>
      <c r="BM11" s="5"/>
      <c r="BN11" s="174">
        <f t="shared" ref="BN11" si="162">$D$11*BM11</f>
        <v>0</v>
      </c>
      <c r="BO11" s="5"/>
      <c r="BP11" s="174">
        <f t="shared" ref="BP11" si="163">$D$11*BO11</f>
        <v>0</v>
      </c>
      <c r="BQ11" s="5"/>
      <c r="BR11" s="174">
        <f t="shared" ref="BR11" si="164">$D$11*BQ11</f>
        <v>0</v>
      </c>
      <c r="BS11" s="5"/>
      <c r="BT11" s="174">
        <f t="shared" ref="BT11" si="165">$D$11*BS11</f>
        <v>0</v>
      </c>
      <c r="BU11" s="5"/>
      <c r="BV11" s="174">
        <f t="shared" ref="BV11" si="166">$D$11*BU11</f>
        <v>0</v>
      </c>
      <c r="BW11" s="5"/>
      <c r="BX11" s="174">
        <f t="shared" ref="BX11" si="167">$D$11*BW11</f>
        <v>0</v>
      </c>
      <c r="BY11" s="5"/>
      <c r="BZ11" s="174">
        <f t="shared" ref="BZ11" si="168">$D$11*BY11</f>
        <v>0</v>
      </c>
      <c r="CA11" s="5"/>
      <c r="CB11" s="174">
        <f t="shared" ref="CB11" si="169">$D$11*CA11</f>
        <v>0</v>
      </c>
      <c r="CC11" s="5">
        <f>+'CANTIDADES DE OBRA'!MU64</f>
        <v>2.64</v>
      </c>
      <c r="CD11" s="174">
        <f t="shared" ref="CD11" si="170">$D$11*CC11</f>
        <v>24336.015000198004</v>
      </c>
      <c r="CE11" s="5">
        <f>+'CANTIDADES DE OBRA'!ND64</f>
        <v>1.44</v>
      </c>
      <c r="CF11" s="174">
        <f t="shared" ref="CF11" si="171">$D$11*CE11</f>
        <v>13274.190000108001</v>
      </c>
      <c r="CG11" s="5"/>
      <c r="CH11" s="174">
        <f t="shared" ref="CH11" si="172">$D$11*CG11</f>
        <v>0</v>
      </c>
      <c r="CI11" s="5">
        <f>+'CANTIDADES DE OBRA'!NV64</f>
        <v>1.3</v>
      </c>
      <c r="CJ11" s="174">
        <f t="shared" ref="CJ11" si="173">$D$11*CI11</f>
        <v>11983.643750097501</v>
      </c>
      <c r="CK11" s="5"/>
      <c r="CL11" s="174">
        <f t="shared" ref="CL11" si="174">$D$11*CK11</f>
        <v>0</v>
      </c>
      <c r="CM11" s="5"/>
      <c r="CN11" s="174">
        <f t="shared" ref="CN11" si="175">$D$11*CM11</f>
        <v>0</v>
      </c>
      <c r="CO11" s="5"/>
      <c r="CP11" s="174">
        <f t="shared" ref="CP11" si="176">$D$11*CO11</f>
        <v>0</v>
      </c>
      <c r="CQ11" s="5"/>
      <c r="CR11" s="174">
        <f t="shared" ref="CR11" si="177">$D$11*CQ11</f>
        <v>0</v>
      </c>
      <c r="CS11" s="32">
        <f t="shared" ref="CS11:CS14" si="178">E11+G11+I11+K11+M11+O11+Q11+S11+U11+W11+Y11+AA11+AC11+AE11+AG11+AI11+AK11+AM11+AO11+AQ11+AS11+AU11+AW11+AY11+BA11+BC11+BE11+BG11+BI11+BK11+BM11+BO11+BQ11+BS11+BU11+BW11+BY11+CA11+CC11+CE11+CG11+CI11+CK11+CM11+CO11+CQ11</f>
        <v>50.33</v>
      </c>
      <c r="CT11" s="12">
        <f t="shared" si="90"/>
        <v>463951.37687877478</v>
      </c>
      <c r="CU11" s="5"/>
      <c r="CV11" s="12"/>
    </row>
    <row r="12" spans="1:106" ht="43.2">
      <c r="A12" s="143" t="str">
        <f>+APU!A28</f>
        <v>01-02-004</v>
      </c>
      <c r="B12" s="22" t="str">
        <f>+APU!B28</f>
        <v>RETIRO DE APARATOS SANITARIOS; DESMONTE DE CABINAS, PUERTAS, VENTANAS Y LVD PREFABRICADO O SIMILAR; INCLUYE BOTADA.</v>
      </c>
      <c r="C12" s="143" t="str">
        <f>+APU!C28</f>
        <v>U</v>
      </c>
      <c r="D12" s="145">
        <f>+APU!G28</f>
        <v>9218.1875000750006</v>
      </c>
      <c r="E12" s="26">
        <f>'CANTIDADES DE OBRA'!Q79</f>
        <v>0</v>
      </c>
      <c r="F12" s="174">
        <f>$D$12*E12</f>
        <v>0</v>
      </c>
      <c r="G12" s="26">
        <f>'CANTIDADES DE OBRA'!S79</f>
        <v>0</v>
      </c>
      <c r="H12" s="174">
        <f>$D$12*G12</f>
        <v>0</v>
      </c>
      <c r="I12" s="5"/>
      <c r="J12" s="174">
        <f t="shared" ref="J12" si="179">$D$12*I12</f>
        <v>0</v>
      </c>
      <c r="K12" s="5"/>
      <c r="L12" s="174">
        <f t="shared" ref="L12" si="180">$D$12*K12</f>
        <v>0</v>
      </c>
      <c r="M12" s="5"/>
      <c r="N12" s="174">
        <f t="shared" ref="N12" si="181">$D$12*M12</f>
        <v>0</v>
      </c>
      <c r="O12" s="5"/>
      <c r="P12" s="174">
        <f t="shared" ref="P12" si="182">$D$12*O12</f>
        <v>0</v>
      </c>
      <c r="Q12" s="5"/>
      <c r="R12" s="174">
        <f t="shared" ref="R12" si="183">$D$12*Q12</f>
        <v>0</v>
      </c>
      <c r="S12" s="5"/>
      <c r="T12" s="174">
        <f t="shared" ref="T12" si="184">$D$12*S12</f>
        <v>0</v>
      </c>
      <c r="U12" s="5"/>
      <c r="V12" s="174">
        <f t="shared" ref="V12" si="185">$D$12*U12</f>
        <v>0</v>
      </c>
      <c r="W12" s="5"/>
      <c r="X12" s="174">
        <f t="shared" ref="X12" si="186">$D$12*W12</f>
        <v>0</v>
      </c>
      <c r="Y12" s="5"/>
      <c r="Z12" s="174">
        <f t="shared" ref="Z12" si="187">$D$12*Y12</f>
        <v>0</v>
      </c>
      <c r="AA12" s="5"/>
      <c r="AB12" s="174">
        <f t="shared" ref="AB12" si="188">$D$12*AA12</f>
        <v>0</v>
      </c>
      <c r="AC12" s="5"/>
      <c r="AD12" s="174">
        <f t="shared" ref="AD12" si="189">$D$12*AC12</f>
        <v>0</v>
      </c>
      <c r="AE12" s="5"/>
      <c r="AF12" s="174">
        <f t="shared" ref="AF12" si="190">$D$12*AE12</f>
        <v>0</v>
      </c>
      <c r="AG12" s="5"/>
      <c r="AH12" s="174">
        <f t="shared" ref="AH12" si="191">$D$12*AG12</f>
        <v>0</v>
      </c>
      <c r="AI12" s="5"/>
      <c r="AJ12" s="174">
        <f t="shared" ref="AJ12" si="192">$D$12*AI12</f>
        <v>0</v>
      </c>
      <c r="AK12" s="5"/>
      <c r="AL12" s="174">
        <f t="shared" ref="AL12" si="193">$D$12*AK12</f>
        <v>0</v>
      </c>
      <c r="AM12" s="5"/>
      <c r="AN12" s="174">
        <f t="shared" ref="AN12" si="194">$D$12*AM12</f>
        <v>0</v>
      </c>
      <c r="AO12" s="5"/>
      <c r="AP12" s="174">
        <f t="shared" ref="AP12" si="195">$D$12*AO12</f>
        <v>0</v>
      </c>
      <c r="AQ12" s="5"/>
      <c r="AR12" s="174">
        <f t="shared" ref="AR12" si="196">$D$12*AQ12</f>
        <v>0</v>
      </c>
      <c r="AS12" s="5"/>
      <c r="AT12" s="174">
        <f t="shared" ref="AT12" si="197">$D$12*AS12</f>
        <v>0</v>
      </c>
      <c r="AU12" s="5">
        <f>'CANTIDADES DE OBRA'!GX79</f>
        <v>3</v>
      </c>
      <c r="AV12" s="174">
        <f t="shared" ref="AV12" si="198">$D$12*AU12</f>
        <v>27654.562500225002</v>
      </c>
      <c r="AW12" s="5">
        <f>'CANTIDADES DE OBRA'!HG79</f>
        <v>3</v>
      </c>
      <c r="AX12" s="174">
        <f t="shared" ref="AX12" si="199">$D$12*AW12</f>
        <v>27654.562500225002</v>
      </c>
      <c r="AY12" s="5">
        <f>+'CANTIDADES DE OBRA'!HP79</f>
        <v>3</v>
      </c>
      <c r="AZ12" s="174">
        <f t="shared" ref="AZ12" si="200">$D$12*AY12</f>
        <v>27654.562500225002</v>
      </c>
      <c r="BA12" s="5">
        <f>+'CANTIDADES DE OBRA'!HY79</f>
        <v>3</v>
      </c>
      <c r="BB12" s="174">
        <f t="shared" ref="BB12" si="201">$D$12*BA12</f>
        <v>27654.562500225002</v>
      </c>
      <c r="BC12" s="5">
        <f>+'CANTIDADES DE OBRA'!IH79</f>
        <v>2</v>
      </c>
      <c r="BD12" s="174">
        <f t="shared" ref="BD12" si="202">$D$12*BC12</f>
        <v>18436.375000150001</v>
      </c>
      <c r="BE12" s="5">
        <f>+'CANTIDADES DE OBRA'!IQ79</f>
        <v>0</v>
      </c>
      <c r="BF12" s="174">
        <f t="shared" ref="BF12" si="203">$D$12*BE12</f>
        <v>0</v>
      </c>
      <c r="BG12" s="5">
        <f>+'CANTIDADES DE OBRA'!IZ79</f>
        <v>4</v>
      </c>
      <c r="BH12" s="174">
        <f t="shared" ref="BH12" si="204">$D$12*BG12</f>
        <v>36872.750000300002</v>
      </c>
      <c r="BI12" s="5">
        <f>+'CANTIDADES DE OBRA'!JI79</f>
        <v>2</v>
      </c>
      <c r="BJ12" s="174">
        <f t="shared" ref="BJ12" si="205">$D$12*BI12</f>
        <v>18436.375000150001</v>
      </c>
      <c r="BK12" s="5">
        <f>+'CANTIDADES DE OBRA'!JR79</f>
        <v>0</v>
      </c>
      <c r="BL12" s="174">
        <f t="shared" ref="BL12" si="206">$D$12*BK12</f>
        <v>0</v>
      </c>
      <c r="BM12" s="5"/>
      <c r="BN12" s="174">
        <f t="shared" ref="BN12" si="207">$D$12*BM12</f>
        <v>0</v>
      </c>
      <c r="BO12" s="5"/>
      <c r="BP12" s="174">
        <f t="shared" ref="BP12" si="208">$D$12*BO12</f>
        <v>0</v>
      </c>
      <c r="BQ12" s="5"/>
      <c r="BR12" s="174">
        <f t="shared" ref="BR12" si="209">$D$12*BQ12</f>
        <v>0</v>
      </c>
      <c r="BS12" s="5"/>
      <c r="BT12" s="174">
        <f t="shared" ref="BT12" si="210">$D$12*BS12</f>
        <v>0</v>
      </c>
      <c r="BU12" s="5"/>
      <c r="BV12" s="174">
        <f t="shared" ref="BV12" si="211">$D$12*BU12</f>
        <v>0</v>
      </c>
      <c r="BW12" s="5"/>
      <c r="BX12" s="174">
        <f t="shared" ref="BX12" si="212">$D$12*BW12</f>
        <v>0</v>
      </c>
      <c r="BY12" s="5"/>
      <c r="BZ12" s="174">
        <f t="shared" ref="BZ12" si="213">$D$12*BY12</f>
        <v>0</v>
      </c>
      <c r="CA12" s="5">
        <f>+'CANTIDADES DE OBRA'!ML79</f>
        <v>3</v>
      </c>
      <c r="CB12" s="174">
        <f t="shared" ref="CB12" si="214">$D$12*CA12</f>
        <v>27654.562500225002</v>
      </c>
      <c r="CC12" s="5"/>
      <c r="CD12" s="174">
        <f t="shared" ref="CD12" si="215">$D$12*CC12</f>
        <v>0</v>
      </c>
      <c r="CE12" s="5">
        <f>+'CANTIDADES DE OBRA'!ND79</f>
        <v>3</v>
      </c>
      <c r="CF12" s="174">
        <f t="shared" ref="CF12" si="216">$D$12*CE12</f>
        <v>27654.562500225002</v>
      </c>
      <c r="CG12" s="5"/>
      <c r="CH12" s="174">
        <f t="shared" ref="CH12" si="217">$D$12*CG12</f>
        <v>0</v>
      </c>
      <c r="CI12" s="5">
        <f>+'CANTIDADES DE OBRA'!NV79</f>
        <v>3</v>
      </c>
      <c r="CJ12" s="174">
        <f t="shared" ref="CJ12" si="218">$D$12*CI12</f>
        <v>27654.562500225002</v>
      </c>
      <c r="CK12" s="5">
        <f>+'CANTIDADES DE OBRA'!OE79</f>
        <v>2</v>
      </c>
      <c r="CL12" s="174">
        <f t="shared" ref="CL12" si="219">$D$12*CK12</f>
        <v>18436.375000150001</v>
      </c>
      <c r="CM12" s="5"/>
      <c r="CN12" s="174">
        <f t="shared" ref="CN12" si="220">$D$12*CM12</f>
        <v>0</v>
      </c>
      <c r="CO12" s="5"/>
      <c r="CP12" s="174">
        <f t="shared" ref="CP12" si="221">$D$12*CO12</f>
        <v>0</v>
      </c>
      <c r="CQ12" s="5"/>
      <c r="CR12" s="174">
        <f t="shared" ref="CR12" si="222">$D$12*CQ12</f>
        <v>0</v>
      </c>
      <c r="CS12" s="32">
        <f t="shared" si="178"/>
        <v>31</v>
      </c>
      <c r="CT12" s="12">
        <f t="shared" si="90"/>
        <v>285763.81250232505</v>
      </c>
      <c r="CU12" s="5"/>
      <c r="CV12" s="12"/>
    </row>
    <row r="13" spans="1:106">
      <c r="A13" s="143" t="str">
        <f>+APU!A33</f>
        <v>01-02-005</v>
      </c>
      <c r="B13" s="22" t="str">
        <f>+APU!B33</f>
        <v>DESMONTE DE CUBIERTA EN FIBROCEMENTO, ZINC O SIMILAR</v>
      </c>
      <c r="C13" s="143" t="str">
        <f>+APU!C33</f>
        <v>M2</v>
      </c>
      <c r="D13" s="145">
        <f>+APU!G33</f>
        <v>11420.542172498645</v>
      </c>
      <c r="E13" s="26">
        <f>'CANTIDADES DE OBRA'!Q94</f>
        <v>0</v>
      </c>
      <c r="F13" s="174">
        <f>$D$13*E13</f>
        <v>0</v>
      </c>
      <c r="G13" s="26">
        <f>'CANTIDADES DE OBRA'!S94</f>
        <v>0</v>
      </c>
      <c r="H13" s="174">
        <f>$D$13*G13</f>
        <v>0</v>
      </c>
      <c r="I13" s="5"/>
      <c r="J13" s="174">
        <f t="shared" ref="J13" si="223">$D$13*I13</f>
        <v>0</v>
      </c>
      <c r="K13" s="5"/>
      <c r="L13" s="174">
        <f t="shared" ref="L13" si="224">$D$13*K13</f>
        <v>0</v>
      </c>
      <c r="M13" s="5"/>
      <c r="N13" s="174">
        <f t="shared" ref="N13" si="225">$D$13*M13</f>
        <v>0</v>
      </c>
      <c r="O13" s="5"/>
      <c r="P13" s="174">
        <f t="shared" ref="P13" si="226">$D$13*O13</f>
        <v>0</v>
      </c>
      <c r="Q13" s="5"/>
      <c r="R13" s="174">
        <f t="shared" ref="R13" si="227">$D$13*Q13</f>
        <v>0</v>
      </c>
      <c r="S13" s="5"/>
      <c r="T13" s="174">
        <f t="shared" ref="T13" si="228">$D$13*S13</f>
        <v>0</v>
      </c>
      <c r="U13" s="5"/>
      <c r="V13" s="174">
        <f t="shared" ref="V13" si="229">$D$13*U13</f>
        <v>0</v>
      </c>
      <c r="W13" s="5"/>
      <c r="X13" s="174">
        <f t="shared" ref="X13" si="230">$D$13*W13</f>
        <v>0</v>
      </c>
      <c r="Y13" s="5"/>
      <c r="Z13" s="174">
        <f t="shared" ref="Z13" si="231">$D$13*Y13</f>
        <v>0</v>
      </c>
      <c r="AA13" s="5"/>
      <c r="AB13" s="174">
        <f t="shared" ref="AB13" si="232">$D$13*AA13</f>
        <v>0</v>
      </c>
      <c r="AC13" s="5"/>
      <c r="AD13" s="174">
        <f t="shared" ref="AD13" si="233">$D$13*AC13</f>
        <v>0</v>
      </c>
      <c r="AE13" s="5"/>
      <c r="AF13" s="174">
        <f t="shared" ref="AF13" si="234">$D$13*AE13</f>
        <v>0</v>
      </c>
      <c r="AG13" s="5"/>
      <c r="AH13" s="174">
        <f t="shared" ref="AH13" si="235">$D$13*AG13</f>
        <v>0</v>
      </c>
      <c r="AI13" s="5"/>
      <c r="AJ13" s="174">
        <f t="shared" ref="AJ13" si="236">$D$13*AI13</f>
        <v>0</v>
      </c>
      <c r="AK13" s="5"/>
      <c r="AL13" s="174">
        <f t="shared" ref="AL13" si="237">$D$13*AK13</f>
        <v>0</v>
      </c>
      <c r="AM13" s="5"/>
      <c r="AN13" s="174">
        <f t="shared" ref="AN13" si="238">$D$13*AM13</f>
        <v>0</v>
      </c>
      <c r="AO13" s="5"/>
      <c r="AP13" s="174">
        <f t="shared" ref="AP13" si="239">$D$13*AO13</f>
        <v>0</v>
      </c>
      <c r="AQ13" s="5"/>
      <c r="AR13" s="174">
        <f t="shared" ref="AR13" si="240">$D$13*AQ13</f>
        <v>0</v>
      </c>
      <c r="AS13" s="5"/>
      <c r="AT13" s="174">
        <f t="shared" ref="AT13" si="241">$D$13*AS13</f>
        <v>0</v>
      </c>
      <c r="AU13" s="5"/>
      <c r="AV13" s="174">
        <f t="shared" ref="AV13" si="242">$D$13*AU13</f>
        <v>0</v>
      </c>
      <c r="AW13" s="5"/>
      <c r="AX13" s="174">
        <f t="shared" ref="AX13" si="243">$D$13*AW13</f>
        <v>0</v>
      </c>
      <c r="AY13" s="5"/>
      <c r="AZ13" s="174">
        <f t="shared" ref="AZ13" si="244">$D$13*AY13</f>
        <v>0</v>
      </c>
      <c r="BA13" s="5"/>
      <c r="BB13" s="174">
        <f t="shared" ref="BB13" si="245">$D$13*BA13</f>
        <v>0</v>
      </c>
      <c r="BC13" s="5"/>
      <c r="BD13" s="174">
        <f t="shared" ref="BD13" si="246">$D$13*BC13</f>
        <v>0</v>
      </c>
      <c r="BE13" s="5"/>
      <c r="BF13" s="174">
        <f t="shared" ref="BF13" si="247">$D$13*BE13</f>
        <v>0</v>
      </c>
      <c r="BG13" s="5"/>
      <c r="BH13" s="174">
        <f t="shared" ref="BH13" si="248">$D$13*BG13</f>
        <v>0</v>
      </c>
      <c r="BI13" s="5"/>
      <c r="BJ13" s="174">
        <f t="shared" ref="BJ13" si="249">$D$13*BI13</f>
        <v>0</v>
      </c>
      <c r="BK13" s="5"/>
      <c r="BL13" s="174">
        <f t="shared" ref="BL13" si="250">$D$13*BK13</f>
        <v>0</v>
      </c>
      <c r="BM13" s="5"/>
      <c r="BN13" s="174">
        <f t="shared" ref="BN13" si="251">$D$13*BM13</f>
        <v>0</v>
      </c>
      <c r="BO13" s="5"/>
      <c r="BP13" s="174">
        <f t="shared" ref="BP13" si="252">$D$13*BO13</f>
        <v>0</v>
      </c>
      <c r="BQ13" s="5"/>
      <c r="BR13" s="174">
        <f t="shared" ref="BR13" si="253">$D$13*BQ13</f>
        <v>0</v>
      </c>
      <c r="BS13" s="5"/>
      <c r="BT13" s="174">
        <f t="shared" ref="BT13" si="254">$D$13*BS13</f>
        <v>0</v>
      </c>
      <c r="BU13" s="5"/>
      <c r="BV13" s="174">
        <f t="shared" ref="BV13" si="255">$D$13*BU13</f>
        <v>0</v>
      </c>
      <c r="BW13" s="5"/>
      <c r="BX13" s="174">
        <f t="shared" ref="BX13" si="256">$D$13*BW13</f>
        <v>0</v>
      </c>
      <c r="BY13" s="5"/>
      <c r="BZ13" s="174">
        <f t="shared" ref="BZ13" si="257">$D$13*BY13</f>
        <v>0</v>
      </c>
      <c r="CA13" s="5"/>
      <c r="CB13" s="174">
        <f t="shared" ref="CB13" si="258">$D$13*CA13</f>
        <v>0</v>
      </c>
      <c r="CC13" s="5"/>
      <c r="CD13" s="174">
        <f t="shared" ref="CD13" si="259">$D$13*CC13</f>
        <v>0</v>
      </c>
      <c r="CE13" s="5"/>
      <c r="CF13" s="174">
        <f t="shared" ref="CF13" si="260">$D$13*CE13</f>
        <v>0</v>
      </c>
      <c r="CG13" s="5"/>
      <c r="CH13" s="174">
        <f t="shared" ref="CH13" si="261">$D$13*CG13</f>
        <v>0</v>
      </c>
      <c r="CI13" s="5"/>
      <c r="CJ13" s="174">
        <f t="shared" ref="CJ13" si="262">$D$13*CI13</f>
        <v>0</v>
      </c>
      <c r="CK13" s="5"/>
      <c r="CL13" s="174">
        <f t="shared" ref="CL13" si="263">$D$13*CK13</f>
        <v>0</v>
      </c>
      <c r="CM13" s="5"/>
      <c r="CN13" s="174">
        <f t="shared" ref="CN13" si="264">$D$13*CM13</f>
        <v>0</v>
      </c>
      <c r="CO13" s="5"/>
      <c r="CP13" s="174">
        <f t="shared" ref="CP13" si="265">$D$13*CO13</f>
        <v>0</v>
      </c>
      <c r="CQ13" s="5"/>
      <c r="CR13" s="174">
        <f t="shared" ref="CR13" si="266">$D$13*CQ13</f>
        <v>0</v>
      </c>
      <c r="CS13" s="32">
        <f t="shared" si="178"/>
        <v>0</v>
      </c>
      <c r="CT13" s="12">
        <f t="shared" si="90"/>
        <v>0</v>
      </c>
      <c r="CU13" s="5"/>
      <c r="CV13" s="12"/>
    </row>
    <row r="14" spans="1:106">
      <c r="A14" s="143" t="str">
        <f>+APU!A40</f>
        <v>01-02-006</v>
      </c>
      <c r="B14" s="5" t="str">
        <f>+APU!B40</f>
        <v>ADECUACION DE SUPERFICIE PARA REVOQUE.</v>
      </c>
      <c r="C14" s="143" t="str">
        <f>+APU!C40</f>
        <v>M2</v>
      </c>
      <c r="D14" s="145">
        <f>+APU!G40</f>
        <v>5944.3803057625</v>
      </c>
      <c r="E14" s="26">
        <f>'CANTIDADES DE OBRA'!Q109</f>
        <v>0</v>
      </c>
      <c r="F14" s="174">
        <f>$D$14*E14</f>
        <v>0</v>
      </c>
      <c r="G14" s="26">
        <f>'CANTIDADES DE OBRA'!S109</f>
        <v>0</v>
      </c>
      <c r="H14" s="174">
        <f>$D$14*G14</f>
        <v>0</v>
      </c>
      <c r="I14" s="5"/>
      <c r="J14" s="174">
        <f t="shared" ref="J14" si="267">$D$14*I14</f>
        <v>0</v>
      </c>
      <c r="K14" s="5"/>
      <c r="L14" s="174">
        <f t="shared" ref="L14" si="268">$D$14*K14</f>
        <v>0</v>
      </c>
      <c r="M14" s="5"/>
      <c r="N14" s="174">
        <f t="shared" ref="N14" si="269">$D$14*M14</f>
        <v>0</v>
      </c>
      <c r="O14" s="5"/>
      <c r="P14" s="174">
        <f t="shared" ref="P14" si="270">$D$14*O14</f>
        <v>0</v>
      </c>
      <c r="Q14" s="5"/>
      <c r="R14" s="174">
        <f t="shared" ref="R14" si="271">$D$14*Q14</f>
        <v>0</v>
      </c>
      <c r="S14" s="5"/>
      <c r="T14" s="174">
        <f t="shared" ref="T14" si="272">$D$14*S14</f>
        <v>0</v>
      </c>
      <c r="U14" s="5"/>
      <c r="V14" s="174">
        <f t="shared" ref="V14" si="273">$D$14*U14</f>
        <v>0</v>
      </c>
      <c r="W14" s="5"/>
      <c r="X14" s="174">
        <f t="shared" ref="X14" si="274">$D$14*W14</f>
        <v>0</v>
      </c>
      <c r="Y14" s="5"/>
      <c r="Z14" s="174">
        <f t="shared" ref="Z14" si="275">$D$14*Y14</f>
        <v>0</v>
      </c>
      <c r="AA14" s="5"/>
      <c r="AB14" s="174">
        <f t="shared" ref="AB14" si="276">$D$14*AA14</f>
        <v>0</v>
      </c>
      <c r="AC14" s="5"/>
      <c r="AD14" s="174">
        <f t="shared" ref="AD14" si="277">$D$14*AC14</f>
        <v>0</v>
      </c>
      <c r="AE14" s="5"/>
      <c r="AF14" s="174">
        <f t="shared" ref="AF14" si="278">$D$14*AE14</f>
        <v>0</v>
      </c>
      <c r="AG14" s="5"/>
      <c r="AH14" s="174">
        <f t="shared" ref="AH14" si="279">$D$14*AG14</f>
        <v>0</v>
      </c>
      <c r="AI14" s="5"/>
      <c r="AJ14" s="174">
        <f t="shared" ref="AJ14" si="280">$D$14*AI14</f>
        <v>0</v>
      </c>
      <c r="AK14" s="5"/>
      <c r="AL14" s="174">
        <f t="shared" ref="AL14" si="281">$D$14*AK14</f>
        <v>0</v>
      </c>
      <c r="AM14" s="5"/>
      <c r="AN14" s="174">
        <f t="shared" ref="AN14" si="282">$D$14*AM14</f>
        <v>0</v>
      </c>
      <c r="AO14" s="5"/>
      <c r="AP14" s="174">
        <f t="shared" ref="AP14" si="283">$D$14*AO14</f>
        <v>0</v>
      </c>
      <c r="AQ14" s="5"/>
      <c r="AR14" s="174">
        <f t="shared" ref="AR14" si="284">$D$14*AQ14</f>
        <v>0</v>
      </c>
      <c r="AS14" s="5"/>
      <c r="AT14" s="174">
        <f t="shared" ref="AT14" si="285">$D$14*AS14</f>
        <v>0</v>
      </c>
      <c r="AU14" s="5"/>
      <c r="AV14" s="174">
        <f t="shared" ref="AV14" si="286">$D$14*AU14</f>
        <v>0</v>
      </c>
      <c r="AW14" s="5">
        <f>'CANTIDADES DE OBRA'!HG109</f>
        <v>10.8</v>
      </c>
      <c r="AX14" s="174">
        <f t="shared" ref="AX14" si="287">$D$14*AW14</f>
        <v>64199.307302235007</v>
      </c>
      <c r="AY14" s="5">
        <f>+'CANTIDADES DE OBRA'!HP109</f>
        <v>9.3600000000000012</v>
      </c>
      <c r="AZ14" s="174">
        <f t="shared" ref="AZ14" si="288">$D$14*AY14</f>
        <v>55639.399661937008</v>
      </c>
      <c r="BA14" s="5">
        <f>+'CANTIDADES DE OBRA'!HY109</f>
        <v>10.8</v>
      </c>
      <c r="BB14" s="174">
        <f t="shared" ref="BB14" si="289">$D$14*BA14</f>
        <v>64199.307302235007</v>
      </c>
      <c r="BC14" s="5">
        <f>+'CANTIDADES DE OBRA'!IH109</f>
        <v>12.96</v>
      </c>
      <c r="BD14" s="174">
        <f t="shared" ref="BD14" si="290">$D$14*BC14</f>
        <v>77039.168762682006</v>
      </c>
      <c r="BE14" s="5">
        <f>+'CANTIDADES DE OBRA'!IQ109</f>
        <v>0</v>
      </c>
      <c r="BF14" s="174">
        <f t="shared" ref="BF14" si="291">$D$14*BE14</f>
        <v>0</v>
      </c>
      <c r="BG14" s="5">
        <f>+'CANTIDADES DE OBRA'!IZ109</f>
        <v>16.920000000000002</v>
      </c>
      <c r="BH14" s="174">
        <f t="shared" ref="BH14" si="292">$D$14*BG14</f>
        <v>100578.91477350151</v>
      </c>
      <c r="BI14" s="5">
        <f>+'CANTIDADES DE OBRA'!JI109</f>
        <v>15.84</v>
      </c>
      <c r="BJ14" s="174">
        <f t="shared" ref="BJ14" si="293">$D$14*BI14</f>
        <v>94158.984043278004</v>
      </c>
      <c r="BK14" s="5"/>
      <c r="BL14" s="174">
        <f t="shared" ref="BL14" si="294">$D$14*BK14</f>
        <v>0</v>
      </c>
      <c r="BM14" s="5">
        <f>+'CANTIDADES DE OBRA'!KA109</f>
        <v>12.78</v>
      </c>
      <c r="BN14" s="174">
        <f t="shared" ref="BN14" si="295">$D$14*BM14</f>
        <v>75969.18030764474</v>
      </c>
      <c r="BO14" s="5"/>
      <c r="BP14" s="174">
        <f t="shared" ref="BP14" si="296">$D$14*BO14</f>
        <v>0</v>
      </c>
      <c r="BQ14" s="5"/>
      <c r="BR14" s="174">
        <f t="shared" ref="BR14" si="297">$D$14*BQ14</f>
        <v>0</v>
      </c>
      <c r="BS14" s="5"/>
      <c r="BT14" s="174">
        <f t="shared" ref="BT14" si="298">$D$14*BS14</f>
        <v>0</v>
      </c>
      <c r="BU14" s="5"/>
      <c r="BV14" s="174">
        <f t="shared" ref="BV14" si="299">$D$14*BU14</f>
        <v>0</v>
      </c>
      <c r="BW14" s="5"/>
      <c r="BX14" s="174">
        <f t="shared" ref="BX14" si="300">$D$14*BW14</f>
        <v>0</v>
      </c>
      <c r="BY14" s="5"/>
      <c r="BZ14" s="174">
        <f t="shared" ref="BZ14" si="301">$D$14*BY14</f>
        <v>0</v>
      </c>
      <c r="CA14" s="5"/>
      <c r="CB14" s="174">
        <f t="shared" ref="CB14" si="302">$D$14*CA14</f>
        <v>0</v>
      </c>
      <c r="CC14" s="5">
        <f>+'CANTIDADES DE OBRA'!MU109</f>
        <v>11.879999999999999</v>
      </c>
      <c r="CD14" s="174">
        <f t="shared" ref="CD14" si="303">$D$14*CC14</f>
        <v>70619.238032458496</v>
      </c>
      <c r="CE14" s="5"/>
      <c r="CF14" s="174">
        <f t="shared" ref="CF14" si="304">$D$14*CE14</f>
        <v>0</v>
      </c>
      <c r="CG14" s="5">
        <f>+'CANTIDADES DE OBRA'!NM109</f>
        <v>12.96</v>
      </c>
      <c r="CH14" s="174">
        <f t="shared" ref="CH14" si="305">$D$14*CG14</f>
        <v>77039.168762682006</v>
      </c>
      <c r="CI14" s="5"/>
      <c r="CJ14" s="174">
        <f t="shared" ref="CJ14" si="306">$D$14*CI14</f>
        <v>0</v>
      </c>
      <c r="CK14" s="5">
        <f>+'CANTIDADES DE OBRA'!OE109</f>
        <v>13.68</v>
      </c>
      <c r="CL14" s="174">
        <f t="shared" ref="CL14" si="307">$D$14*CK14</f>
        <v>81319.122582830998</v>
      </c>
      <c r="CM14" s="5">
        <f>+'CANTIDADES DE OBRA'!ON109</f>
        <v>11.520000000000001</v>
      </c>
      <c r="CN14" s="174">
        <f t="shared" ref="CN14" si="308">$D$14*CM14</f>
        <v>68479.261122384007</v>
      </c>
      <c r="CO14" s="5"/>
      <c r="CP14" s="174">
        <f t="shared" ref="CP14" si="309">$D$14*CO14</f>
        <v>0</v>
      </c>
      <c r="CQ14" s="5"/>
      <c r="CR14" s="174">
        <f t="shared" ref="CR14" si="310">$D$14*CQ14</f>
        <v>0</v>
      </c>
      <c r="CS14" s="32">
        <f t="shared" si="178"/>
        <v>139.50000000000003</v>
      </c>
      <c r="CT14" s="12">
        <f t="shared" si="90"/>
        <v>829241.05265386892</v>
      </c>
      <c r="CU14" s="5"/>
      <c r="CV14" s="12"/>
    </row>
    <row r="15" spans="1:106">
      <c r="A15" s="147" t="str">
        <f>+APU!A45</f>
        <v>02</v>
      </c>
      <c r="B15" s="141" t="str">
        <f>+APU!B45</f>
        <v>MOVIMIENTOS DE TIERRA</v>
      </c>
      <c r="C15" s="147"/>
      <c r="D15" s="148"/>
      <c r="E15" s="508"/>
      <c r="F15" s="508"/>
      <c r="G15" s="517"/>
      <c r="H15" s="518"/>
      <c r="I15" s="508"/>
      <c r="J15" s="508"/>
      <c r="K15" s="508"/>
      <c r="L15" s="508"/>
      <c r="M15" s="508"/>
      <c r="N15" s="508"/>
      <c r="O15" s="508"/>
      <c r="P15" s="508"/>
      <c r="Q15" s="508"/>
      <c r="R15" s="508"/>
      <c r="S15" s="508"/>
      <c r="T15" s="508"/>
      <c r="U15" s="508"/>
      <c r="V15" s="508"/>
      <c r="W15" s="508"/>
      <c r="X15" s="508"/>
      <c r="Y15" s="508"/>
      <c r="Z15" s="508"/>
      <c r="AA15" s="508"/>
      <c r="AB15" s="508"/>
      <c r="AC15" s="508"/>
      <c r="AD15" s="508"/>
      <c r="AE15" s="508"/>
      <c r="AF15" s="508"/>
      <c r="AG15" s="508"/>
      <c r="AH15" s="508"/>
      <c r="AI15" s="508"/>
      <c r="AJ15" s="508"/>
      <c r="AK15" s="508"/>
      <c r="AL15" s="508"/>
      <c r="AM15" s="508"/>
      <c r="AN15" s="508"/>
      <c r="AO15" s="508"/>
      <c r="AP15" s="508"/>
      <c r="AQ15" s="508"/>
      <c r="AR15" s="508"/>
      <c r="AS15" s="508"/>
      <c r="AT15" s="508"/>
      <c r="AU15" s="508"/>
      <c r="AV15" s="508"/>
      <c r="AW15" s="508"/>
      <c r="AX15" s="508"/>
      <c r="AY15" s="508"/>
      <c r="AZ15" s="508"/>
      <c r="BA15" s="508"/>
      <c r="BB15" s="508"/>
      <c r="BC15" s="508"/>
      <c r="BD15" s="508"/>
      <c r="BE15" s="508"/>
      <c r="BF15" s="508"/>
      <c r="BG15" s="508"/>
      <c r="BH15" s="508"/>
      <c r="BI15" s="508"/>
      <c r="BJ15" s="508"/>
      <c r="BK15" s="508"/>
      <c r="BL15" s="508"/>
      <c r="BM15" s="508"/>
      <c r="BN15" s="508"/>
      <c r="BO15" s="508"/>
      <c r="BP15" s="508"/>
      <c r="BQ15" s="508"/>
      <c r="BR15" s="508"/>
      <c r="BS15" s="508"/>
      <c r="BT15" s="508"/>
      <c r="BU15" s="508"/>
      <c r="BV15" s="508"/>
      <c r="BW15" s="508"/>
      <c r="BX15" s="508"/>
      <c r="BY15" s="508"/>
      <c r="BZ15" s="508"/>
      <c r="CA15" s="508"/>
      <c r="CB15" s="508"/>
      <c r="CC15" s="508"/>
      <c r="CD15" s="508"/>
      <c r="CE15" s="508"/>
      <c r="CF15" s="508"/>
      <c r="CG15" s="508"/>
      <c r="CH15" s="508"/>
      <c r="CI15" s="508"/>
      <c r="CJ15" s="508"/>
      <c r="CK15" s="508"/>
      <c r="CL15" s="508"/>
      <c r="CM15" s="508"/>
      <c r="CN15" s="508"/>
      <c r="CO15" s="508"/>
      <c r="CP15" s="508"/>
      <c r="CQ15" s="508"/>
      <c r="CR15" s="508"/>
      <c r="CS15" s="141"/>
      <c r="CT15" s="153"/>
      <c r="CU15" s="153">
        <f>CT16+CT18+CT20</f>
        <v>86519.298899880014</v>
      </c>
      <c r="CV15" s="153">
        <f>ROUND(CU15,0)</f>
        <v>86519</v>
      </c>
    </row>
    <row r="16" spans="1:106">
      <c r="A16" s="144" t="s">
        <v>357</v>
      </c>
      <c r="B16" s="142" t="s">
        <v>356</v>
      </c>
      <c r="C16" s="144"/>
      <c r="D16" s="146"/>
      <c r="E16" s="142"/>
      <c r="F16" s="172">
        <f>SUM(F17)</f>
        <v>0</v>
      </c>
      <c r="G16" s="142"/>
      <c r="H16" s="172">
        <f t="shared" ref="H16" si="311">SUM(H17)</f>
        <v>0</v>
      </c>
      <c r="I16" s="142"/>
      <c r="J16" s="172">
        <f t="shared" ref="J16" si="312">SUM(J17)</f>
        <v>0</v>
      </c>
      <c r="K16" s="142"/>
      <c r="L16" s="172">
        <f t="shared" ref="L16" si="313">SUM(L17)</f>
        <v>0</v>
      </c>
      <c r="M16" s="142"/>
      <c r="N16" s="172">
        <f t="shared" ref="N16" si="314">SUM(N17)</f>
        <v>0</v>
      </c>
      <c r="O16" s="142"/>
      <c r="P16" s="172">
        <f t="shared" ref="P16" si="315">SUM(P17)</f>
        <v>0</v>
      </c>
      <c r="Q16" s="142"/>
      <c r="R16" s="172">
        <f t="shared" ref="R16" si="316">SUM(R17)</f>
        <v>0</v>
      </c>
      <c r="S16" s="142"/>
      <c r="T16" s="172">
        <f t="shared" ref="T16" si="317">SUM(T17)</f>
        <v>0</v>
      </c>
      <c r="U16" s="142"/>
      <c r="V16" s="172">
        <f t="shared" ref="V16" si="318">SUM(V17)</f>
        <v>0</v>
      </c>
      <c r="W16" s="142"/>
      <c r="X16" s="172">
        <f t="shared" ref="X16" si="319">SUM(X17)</f>
        <v>0</v>
      </c>
      <c r="Y16" s="142"/>
      <c r="Z16" s="172">
        <f t="shared" ref="Z16" si="320">SUM(Z17)</f>
        <v>0</v>
      </c>
      <c r="AA16" s="142"/>
      <c r="AB16" s="172">
        <f t="shared" ref="AB16" si="321">SUM(AB17)</f>
        <v>0</v>
      </c>
      <c r="AC16" s="142"/>
      <c r="AD16" s="172">
        <f t="shared" ref="AD16" si="322">SUM(AD17)</f>
        <v>0</v>
      </c>
      <c r="AE16" s="142"/>
      <c r="AF16" s="172">
        <f t="shared" ref="AF16" si="323">SUM(AF17)</f>
        <v>0</v>
      </c>
      <c r="AG16" s="142"/>
      <c r="AH16" s="172">
        <f t="shared" ref="AH16" si="324">SUM(AH17)</f>
        <v>0</v>
      </c>
      <c r="AI16" s="142"/>
      <c r="AJ16" s="172">
        <f t="shared" ref="AJ16" si="325">SUM(AJ17)</f>
        <v>0</v>
      </c>
      <c r="AK16" s="142"/>
      <c r="AL16" s="172">
        <f t="shared" ref="AL16" si="326">SUM(AL17)</f>
        <v>0</v>
      </c>
      <c r="AM16" s="142"/>
      <c r="AN16" s="172">
        <f t="shared" ref="AN16" si="327">SUM(AN17)</f>
        <v>0</v>
      </c>
      <c r="AO16" s="142"/>
      <c r="AP16" s="172">
        <f t="shared" ref="AP16" si="328">SUM(AP17)</f>
        <v>0</v>
      </c>
      <c r="AQ16" s="142"/>
      <c r="AR16" s="172">
        <f t="shared" ref="AR16" si="329">SUM(AR17)</f>
        <v>0</v>
      </c>
      <c r="AS16" s="142"/>
      <c r="AT16" s="172">
        <f t="shared" ref="AT16" si="330">SUM(AT17)</f>
        <v>19315.936532970005</v>
      </c>
      <c r="AU16" s="142"/>
      <c r="AV16" s="172">
        <f t="shared" ref="AV16" si="331">SUM(AV17)</f>
        <v>19315.936532970005</v>
      </c>
      <c r="AW16" s="142"/>
      <c r="AX16" s="172">
        <f t="shared" ref="AX16" si="332">SUM(AX17)</f>
        <v>0</v>
      </c>
      <c r="AY16" s="142"/>
      <c r="AZ16" s="172">
        <f t="shared" ref="AZ16" si="333">SUM(AZ17)</f>
        <v>0</v>
      </c>
      <c r="BA16" s="142"/>
      <c r="BB16" s="172">
        <f t="shared" ref="BB16" si="334">SUM(BB17)</f>
        <v>0</v>
      </c>
      <c r="BC16" s="142"/>
      <c r="BD16" s="172">
        <f t="shared" ref="BD16" si="335">SUM(BD17)</f>
        <v>0</v>
      </c>
      <c r="BE16" s="142"/>
      <c r="BF16" s="172">
        <f t="shared" ref="BF16" si="336">SUM(BF17)</f>
        <v>0</v>
      </c>
      <c r="BG16" s="142"/>
      <c r="BH16" s="172">
        <f t="shared" ref="BH16" si="337">SUM(BH17)</f>
        <v>0</v>
      </c>
      <c r="BI16" s="142"/>
      <c r="BJ16" s="172">
        <f t="shared" ref="BJ16" si="338">SUM(BJ17)</f>
        <v>0</v>
      </c>
      <c r="BK16" s="142"/>
      <c r="BL16" s="172">
        <f t="shared" ref="BL16" si="339">SUM(BL17)</f>
        <v>0</v>
      </c>
      <c r="BM16" s="142"/>
      <c r="BN16" s="172">
        <f t="shared" ref="BN16" si="340">SUM(BN17)</f>
        <v>0</v>
      </c>
      <c r="BO16" s="142"/>
      <c r="BP16" s="172">
        <f t="shared" ref="BP16" si="341">SUM(BP17)</f>
        <v>0</v>
      </c>
      <c r="BQ16" s="142"/>
      <c r="BR16" s="172">
        <f t="shared" ref="BR16" si="342">SUM(BR17)</f>
        <v>0</v>
      </c>
      <c r="BS16" s="142"/>
      <c r="BT16" s="172">
        <f t="shared" ref="BT16" si="343">SUM(BT17)</f>
        <v>0</v>
      </c>
      <c r="BU16" s="142"/>
      <c r="BV16" s="172">
        <f t="shared" ref="BV16" si="344">SUM(BV17)</f>
        <v>0</v>
      </c>
      <c r="BW16" s="142"/>
      <c r="BX16" s="172">
        <f t="shared" ref="BX16" si="345">SUM(BX17)</f>
        <v>0</v>
      </c>
      <c r="BY16" s="142"/>
      <c r="BZ16" s="172">
        <f t="shared" ref="BZ16" si="346">SUM(BZ17)</f>
        <v>0</v>
      </c>
      <c r="CA16" s="142"/>
      <c r="CB16" s="172">
        <f t="shared" ref="CB16" si="347">SUM(CB17)</f>
        <v>0</v>
      </c>
      <c r="CC16" s="142"/>
      <c r="CD16" s="172">
        <f t="shared" ref="CD16" si="348">SUM(CD17)</f>
        <v>0</v>
      </c>
      <c r="CE16" s="142"/>
      <c r="CF16" s="172">
        <f t="shared" ref="CF16" si="349">SUM(CF17)</f>
        <v>0</v>
      </c>
      <c r="CG16" s="142"/>
      <c r="CH16" s="172">
        <f t="shared" ref="CH16" si="350">SUM(CH17)</f>
        <v>0</v>
      </c>
      <c r="CI16" s="142"/>
      <c r="CJ16" s="172">
        <f t="shared" ref="CJ16" si="351">SUM(CJ17)</f>
        <v>0</v>
      </c>
      <c r="CK16" s="142"/>
      <c r="CL16" s="172">
        <f t="shared" ref="CL16" si="352">SUM(CL17)</f>
        <v>0</v>
      </c>
      <c r="CM16" s="142"/>
      <c r="CN16" s="172">
        <f t="shared" ref="CN16" si="353">SUM(CN17)</f>
        <v>0</v>
      </c>
      <c r="CO16" s="142"/>
      <c r="CP16" s="172">
        <f t="shared" ref="CP16" si="354">SUM(CP17)</f>
        <v>0</v>
      </c>
      <c r="CQ16" s="142"/>
      <c r="CR16" s="172">
        <f t="shared" ref="CR16" si="355">SUM(CR17)</f>
        <v>0</v>
      </c>
      <c r="CS16" s="142"/>
      <c r="CT16" s="154">
        <f>SUM(CT17)</f>
        <v>38631.87306594001</v>
      </c>
      <c r="CU16" s="142"/>
      <c r="CV16" s="154"/>
    </row>
    <row r="17" spans="1:100" ht="119.25" customHeight="1">
      <c r="A17" s="143" t="str">
        <f>+APU!A46</f>
        <v>02-01-001</v>
      </c>
      <c r="B17" s="149" t="str">
        <f>+APU!B46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C17" s="143" t="str">
        <f>+APU!C46</f>
        <v>M3</v>
      </c>
      <c r="D17" s="145">
        <f>+APU!G46</f>
        <v>14633.28525225</v>
      </c>
      <c r="E17" s="26">
        <f>'CANTIDADES DE OBRA'!Q124</f>
        <v>0</v>
      </c>
      <c r="F17" s="174">
        <f>$D$17*E17</f>
        <v>0</v>
      </c>
      <c r="G17" s="26">
        <f>'CANTIDADES DE OBRA'!Z124</f>
        <v>0</v>
      </c>
      <c r="H17" s="174">
        <f>$D$17*G17</f>
        <v>0</v>
      </c>
      <c r="I17" s="26">
        <f>'CANTIDADES DE OBRA'!AI124</f>
        <v>0</v>
      </c>
      <c r="J17" s="174">
        <f t="shared" ref="J17" si="356">$D$17*I17</f>
        <v>0</v>
      </c>
      <c r="K17" s="26">
        <f>'CANTIDADES DE OBRA'!AR124</f>
        <v>0</v>
      </c>
      <c r="L17" s="174">
        <f t="shared" ref="L17" si="357">$D$17*K17</f>
        <v>0</v>
      </c>
      <c r="M17" s="26">
        <f>'CANTIDADES DE OBRA'!BA124</f>
        <v>0</v>
      </c>
      <c r="N17" s="174">
        <f t="shared" ref="N17" si="358">$D$17*M17</f>
        <v>0</v>
      </c>
      <c r="O17" s="26">
        <f>'CANTIDADES DE OBRA'!BJ124</f>
        <v>0</v>
      </c>
      <c r="P17" s="174">
        <f t="shared" ref="P17" si="359">$D$17*O17</f>
        <v>0</v>
      </c>
      <c r="Q17" s="26">
        <f>'CANTIDADES DE OBRA'!BS124</f>
        <v>0</v>
      </c>
      <c r="R17" s="174">
        <f t="shared" ref="R17" si="360">$D$17*Q17</f>
        <v>0</v>
      </c>
      <c r="S17" s="26">
        <f>'CANTIDADES DE OBRA'!CB124</f>
        <v>0</v>
      </c>
      <c r="T17" s="174">
        <f t="shared" ref="T17" si="361">$D$17*S17</f>
        <v>0</v>
      </c>
      <c r="U17" s="26">
        <f>'CANTIDADES DE OBRA'!CK124</f>
        <v>0</v>
      </c>
      <c r="V17" s="174">
        <f t="shared" ref="V17" si="362">$D$17*U17</f>
        <v>0</v>
      </c>
      <c r="W17" s="26">
        <f>'CANTIDADES DE OBRA'!CT124</f>
        <v>0</v>
      </c>
      <c r="X17" s="174">
        <f t="shared" ref="X17" si="363">$D$17*W17</f>
        <v>0</v>
      </c>
      <c r="Y17" s="26">
        <f>'CANTIDADES DE OBRA'!DC124</f>
        <v>0</v>
      </c>
      <c r="Z17" s="174">
        <f t="shared" ref="Z17" si="364">$D$17*Y17</f>
        <v>0</v>
      </c>
      <c r="AA17" s="26">
        <f>'CANTIDADES DE OBRA'!DL124</f>
        <v>0</v>
      </c>
      <c r="AB17" s="174">
        <f t="shared" ref="AB17" si="365">$D$17*AA17</f>
        <v>0</v>
      </c>
      <c r="AC17" s="26">
        <f>'CANTIDADES DE OBRA'!DU124</f>
        <v>0</v>
      </c>
      <c r="AD17" s="174">
        <f t="shared" ref="AD17" si="366">$D$17*AC17</f>
        <v>0</v>
      </c>
      <c r="AE17" s="26">
        <f>'CANTIDADES DE OBRA'!ED124</f>
        <v>0</v>
      </c>
      <c r="AF17" s="174">
        <f t="shared" ref="AF17" si="367">$D$17*AE17</f>
        <v>0</v>
      </c>
      <c r="AG17" s="26">
        <f>'CANTIDADES DE OBRA'!EM124</f>
        <v>0</v>
      </c>
      <c r="AH17" s="174">
        <f t="shared" ref="AH17" si="368">$D$17*AG17</f>
        <v>0</v>
      </c>
      <c r="AI17" s="26">
        <f>'CANTIDADES DE OBRA'!EV124</f>
        <v>0</v>
      </c>
      <c r="AJ17" s="174">
        <f t="shared" ref="AJ17" si="369">$D$17*AI17</f>
        <v>0</v>
      </c>
      <c r="AK17" s="26">
        <f>'CANTIDADES DE OBRA'!FE124</f>
        <v>0</v>
      </c>
      <c r="AL17" s="174">
        <f t="shared" ref="AL17" si="370">$D$17*AK17</f>
        <v>0</v>
      </c>
      <c r="AM17" s="26">
        <f>'CANTIDADES DE OBRA'!FN124</f>
        <v>0</v>
      </c>
      <c r="AN17" s="174">
        <f t="shared" ref="AN17" si="371">$D$17*AM17</f>
        <v>0</v>
      </c>
      <c r="AO17" s="26">
        <f>'CANTIDADES DE OBRA'!FW124</f>
        <v>0</v>
      </c>
      <c r="AP17" s="174">
        <f t="shared" ref="AP17" si="372">$D$17*AO17</f>
        <v>0</v>
      </c>
      <c r="AQ17" s="26">
        <f>'CANTIDADES DE OBRA'!GF124</f>
        <v>0</v>
      </c>
      <c r="AR17" s="174">
        <f t="shared" ref="AR17" si="373">$D$17*AQ17</f>
        <v>0</v>
      </c>
      <c r="AS17" s="26">
        <f>'CANTIDADES DE OBRA'!GO139</f>
        <v>1.3200000000000003</v>
      </c>
      <c r="AT17" s="174">
        <f t="shared" ref="AT17" si="374">$D$17*AS17</f>
        <v>19315.936532970005</v>
      </c>
      <c r="AU17" s="26">
        <f>'CANTIDADES DE OBRA'!GX139</f>
        <v>1.3200000000000003</v>
      </c>
      <c r="AV17" s="174">
        <f t="shared" ref="AV17" si="375">$D$17*AU17</f>
        <v>19315.936532970005</v>
      </c>
      <c r="AW17" s="26">
        <f>'CANTIDADES DE OBRA'!HG124</f>
        <v>0</v>
      </c>
      <c r="AX17" s="174">
        <f t="shared" ref="AX17" si="376">$D$17*AW17</f>
        <v>0</v>
      </c>
      <c r="AY17" s="26">
        <f>'CANTIDADES DE OBRA'!HP124</f>
        <v>0</v>
      </c>
      <c r="AZ17" s="174">
        <f t="shared" ref="AZ17" si="377">$D$17*AY17</f>
        <v>0</v>
      </c>
      <c r="BA17" s="26">
        <f>'CANTIDADES DE OBRA'!HY124</f>
        <v>0</v>
      </c>
      <c r="BB17" s="174">
        <f t="shared" ref="BB17" si="378">$D$17*BA17</f>
        <v>0</v>
      </c>
      <c r="BC17" s="26">
        <f>'CANTIDADES DE OBRA'!IH124</f>
        <v>0</v>
      </c>
      <c r="BD17" s="174">
        <f t="shared" ref="BD17" si="379">$D$17*BC17</f>
        <v>0</v>
      </c>
      <c r="BE17" s="26">
        <f>'CANTIDADES DE OBRA'!IQ124</f>
        <v>0</v>
      </c>
      <c r="BF17" s="174">
        <f t="shared" ref="BF17" si="380">$D$17*BE17</f>
        <v>0</v>
      </c>
      <c r="BG17" s="26">
        <f>'CANTIDADES DE OBRA'!IZ124</f>
        <v>0</v>
      </c>
      <c r="BH17" s="174">
        <f t="shared" ref="BH17" si="381">$D$17*BG17</f>
        <v>0</v>
      </c>
      <c r="BI17" s="26">
        <f>'CANTIDADES DE OBRA'!JI124</f>
        <v>0</v>
      </c>
      <c r="BJ17" s="174">
        <f t="shared" ref="BJ17" si="382">$D$17*BI17</f>
        <v>0</v>
      </c>
      <c r="BK17" s="26">
        <f>'CANTIDADES DE OBRA'!JR124</f>
        <v>0</v>
      </c>
      <c r="BL17" s="174">
        <f t="shared" ref="BL17" si="383">$D$17*BK17</f>
        <v>0</v>
      </c>
      <c r="BM17" s="26">
        <f>'CANTIDADES DE OBRA'!KA124</f>
        <v>0</v>
      </c>
      <c r="BN17" s="174">
        <f t="shared" ref="BN17" si="384">$D$17*BM17</f>
        <v>0</v>
      </c>
      <c r="BO17" s="26">
        <f>'CANTIDADES DE OBRA'!KJ124</f>
        <v>0</v>
      </c>
      <c r="BP17" s="174">
        <f t="shared" ref="BP17" si="385">$D$17*BO17</f>
        <v>0</v>
      </c>
      <c r="BQ17" s="26">
        <f>'CANTIDADES DE OBRA'!KS124</f>
        <v>0</v>
      </c>
      <c r="BR17" s="174">
        <f t="shared" ref="BR17" si="386">$D$17*BQ17</f>
        <v>0</v>
      </c>
      <c r="BS17" s="26">
        <f>'CANTIDADES DE OBRA'!LB124</f>
        <v>0</v>
      </c>
      <c r="BT17" s="174">
        <f t="shared" ref="BT17" si="387">$D$17*BS17</f>
        <v>0</v>
      </c>
      <c r="BU17" s="26">
        <f>'CANTIDADES DE OBRA'!LK124</f>
        <v>0</v>
      </c>
      <c r="BV17" s="174">
        <f t="shared" ref="BV17" si="388">$D$17*BU17</f>
        <v>0</v>
      </c>
      <c r="BW17" s="26">
        <f>'CANTIDADES DE OBRA'!LT124</f>
        <v>0</v>
      </c>
      <c r="BX17" s="174">
        <f t="shared" ref="BX17" si="389">$D$17*BW17</f>
        <v>0</v>
      </c>
      <c r="BY17" s="26">
        <f>'CANTIDADES DE OBRA'!MC124</f>
        <v>0</v>
      </c>
      <c r="BZ17" s="174">
        <f t="shared" ref="BZ17" si="390">$D$17*BY17</f>
        <v>0</v>
      </c>
      <c r="CA17" s="26">
        <f>'CANTIDADES DE OBRA'!ML124</f>
        <v>0</v>
      </c>
      <c r="CB17" s="174">
        <f t="shared" ref="CB17" si="391">$D$17*CA17</f>
        <v>0</v>
      </c>
      <c r="CC17" s="26">
        <f>'CANTIDADES DE OBRA'!MU124</f>
        <v>0</v>
      </c>
      <c r="CD17" s="174">
        <f t="shared" ref="CD17" si="392">$D$17*CC17</f>
        <v>0</v>
      </c>
      <c r="CE17" s="26">
        <f>'CANTIDADES DE OBRA'!ND124</f>
        <v>0</v>
      </c>
      <c r="CF17" s="174">
        <f t="shared" ref="CF17" si="393">$D$17*CE17</f>
        <v>0</v>
      </c>
      <c r="CG17" s="26">
        <f>'CANTIDADES DE OBRA'!NM124</f>
        <v>0</v>
      </c>
      <c r="CH17" s="174">
        <f t="shared" ref="CH17" si="394">$D$17*CG17</f>
        <v>0</v>
      </c>
      <c r="CI17" s="26">
        <f>'CANTIDADES DE OBRA'!NV124</f>
        <v>0</v>
      </c>
      <c r="CJ17" s="174">
        <f t="shared" ref="CJ17" si="395">$D$17*CI17</f>
        <v>0</v>
      </c>
      <c r="CK17" s="26">
        <f>+'CANTIDADES DE OBRA'!OE124</f>
        <v>0</v>
      </c>
      <c r="CL17" s="174">
        <f t="shared" ref="CL17" si="396">$D$17*CK17</f>
        <v>0</v>
      </c>
      <c r="CM17" s="26">
        <f>'CANTIDADES DE OBRA'!ON124</f>
        <v>0</v>
      </c>
      <c r="CN17" s="174">
        <f t="shared" ref="CN17" si="397">$D$17*CM17</f>
        <v>0</v>
      </c>
      <c r="CO17" s="26">
        <f>'CANTIDADES DE OBRA'!OW124</f>
        <v>0</v>
      </c>
      <c r="CP17" s="174">
        <f t="shared" ref="CP17" si="398">$D$17*CO17</f>
        <v>0</v>
      </c>
      <c r="CQ17" s="26">
        <f>'CANTIDADES DE OBRA'!PF124</f>
        <v>0</v>
      </c>
      <c r="CR17" s="174">
        <f t="shared" ref="CR17" si="399">$D$17*CQ17</f>
        <v>0</v>
      </c>
      <c r="CS17" s="32">
        <f>E17+G17+I17+K17+M17+O17+Q17+S17+U17+W17+Y17+AA17+AC17+AE17+AG17+AI17+AK17+AM17+AO17+AQ17+AS17+AU17+AW17+AY17+BA17+BC17+BE17+BG17+BI17+BK17+BM17+BO17+BQ17+BS17+BU17+BW17+BY17+CA17+CC17+CE17+CG17+CI17+CK17+CM17+CO17+CQ17</f>
        <v>2.6400000000000006</v>
      </c>
      <c r="CT17" s="12">
        <f>CS17*D17</f>
        <v>38631.87306594001</v>
      </c>
      <c r="CU17" s="5"/>
      <c r="CV17" s="12"/>
    </row>
    <row r="18" spans="1:100">
      <c r="A18" s="144" t="s">
        <v>358</v>
      </c>
      <c r="B18" s="142" t="s">
        <v>447</v>
      </c>
      <c r="C18" s="144"/>
      <c r="D18" s="146"/>
      <c r="E18" s="142"/>
      <c r="F18" s="172">
        <f>SUM(F19)</f>
        <v>0</v>
      </c>
      <c r="G18" s="142"/>
      <c r="H18" s="172">
        <f t="shared" ref="H18" si="400">SUM(H19)</f>
        <v>0</v>
      </c>
      <c r="I18" s="142"/>
      <c r="J18" s="172">
        <f t="shared" ref="J18" si="401">SUM(J19)</f>
        <v>0</v>
      </c>
      <c r="K18" s="142"/>
      <c r="L18" s="172">
        <f t="shared" ref="L18" si="402">SUM(L19)</f>
        <v>0</v>
      </c>
      <c r="M18" s="142"/>
      <c r="N18" s="172">
        <f t="shared" ref="N18" si="403">SUM(N19)</f>
        <v>0</v>
      </c>
      <c r="O18" s="142"/>
      <c r="P18" s="172">
        <f t="shared" ref="P18" si="404">SUM(P19)</f>
        <v>0</v>
      </c>
      <c r="Q18" s="142"/>
      <c r="R18" s="172">
        <f t="shared" ref="R18" si="405">SUM(R19)</f>
        <v>0</v>
      </c>
      <c r="S18" s="142"/>
      <c r="T18" s="172">
        <f t="shared" ref="T18" si="406">SUM(T19)</f>
        <v>0</v>
      </c>
      <c r="U18" s="142"/>
      <c r="V18" s="172">
        <f t="shared" ref="V18" si="407">SUM(V19)</f>
        <v>0</v>
      </c>
      <c r="W18" s="142"/>
      <c r="X18" s="172">
        <f t="shared" ref="X18" si="408">SUM(X19)</f>
        <v>0</v>
      </c>
      <c r="Y18" s="142"/>
      <c r="Z18" s="172">
        <f t="shared" ref="Z18" si="409">SUM(Z19)</f>
        <v>0</v>
      </c>
      <c r="AA18" s="142"/>
      <c r="AB18" s="172">
        <f t="shared" ref="AB18" si="410">SUM(AB19)</f>
        <v>0</v>
      </c>
      <c r="AC18" s="142"/>
      <c r="AD18" s="172">
        <f t="shared" ref="AD18" si="411">SUM(AD19)</f>
        <v>0</v>
      </c>
      <c r="AE18" s="142"/>
      <c r="AF18" s="172">
        <f t="shared" ref="AF18" si="412">SUM(AF19)</f>
        <v>0</v>
      </c>
      <c r="AG18" s="142"/>
      <c r="AH18" s="172">
        <f t="shared" ref="AH18" si="413">SUM(AH19)</f>
        <v>0</v>
      </c>
      <c r="AI18" s="142"/>
      <c r="AJ18" s="172">
        <f t="shared" ref="AJ18" si="414">SUM(AJ19)</f>
        <v>0</v>
      </c>
      <c r="AK18" s="142"/>
      <c r="AL18" s="172">
        <f t="shared" ref="AL18" si="415">SUM(AL19)</f>
        <v>0</v>
      </c>
      <c r="AM18" s="142"/>
      <c r="AN18" s="172">
        <f t="shared" ref="AN18" si="416">SUM(AN19)</f>
        <v>0</v>
      </c>
      <c r="AO18" s="142"/>
      <c r="AP18" s="172">
        <f t="shared" ref="AP18" si="417">SUM(AP19)</f>
        <v>0</v>
      </c>
      <c r="AQ18" s="142"/>
      <c r="AR18" s="172">
        <f t="shared" ref="AR18" si="418">SUM(AR19)</f>
        <v>23943.712916970002</v>
      </c>
      <c r="AS18" s="142"/>
      <c r="AT18" s="172">
        <f t="shared" ref="AT18" si="419">SUM(AT19)</f>
        <v>0</v>
      </c>
      <c r="AU18" s="142"/>
      <c r="AV18" s="172">
        <f t="shared" ref="AV18" si="420">SUM(AV19)</f>
        <v>0</v>
      </c>
      <c r="AW18" s="142"/>
      <c r="AX18" s="172">
        <f t="shared" ref="AX18" si="421">SUM(AX19)</f>
        <v>0</v>
      </c>
      <c r="AY18" s="142"/>
      <c r="AZ18" s="172">
        <f t="shared" ref="AZ18" si="422">SUM(AZ19)</f>
        <v>0</v>
      </c>
      <c r="BA18" s="142"/>
      <c r="BB18" s="172">
        <f t="shared" ref="BB18" si="423">SUM(BB19)</f>
        <v>0</v>
      </c>
      <c r="BC18" s="142"/>
      <c r="BD18" s="172">
        <f t="shared" ref="BD18" si="424">SUM(BD19)</f>
        <v>0</v>
      </c>
      <c r="BE18" s="142"/>
      <c r="BF18" s="172">
        <f t="shared" ref="BF18" si="425">SUM(BF19)</f>
        <v>0</v>
      </c>
      <c r="BG18" s="142"/>
      <c r="BH18" s="172">
        <f t="shared" ref="BH18" si="426">SUM(BH19)</f>
        <v>0</v>
      </c>
      <c r="BI18" s="142"/>
      <c r="BJ18" s="172">
        <f t="shared" ref="BJ18" si="427">SUM(BJ19)</f>
        <v>0</v>
      </c>
      <c r="BK18" s="142"/>
      <c r="BL18" s="172">
        <f t="shared" ref="BL18" si="428">SUM(BL19)</f>
        <v>0</v>
      </c>
      <c r="BM18" s="142"/>
      <c r="BN18" s="172">
        <f t="shared" ref="BN18" si="429">SUM(BN19)</f>
        <v>0</v>
      </c>
      <c r="BO18" s="142"/>
      <c r="BP18" s="172">
        <f t="shared" ref="BP18" si="430">SUM(BP19)</f>
        <v>0</v>
      </c>
      <c r="BQ18" s="142"/>
      <c r="BR18" s="172">
        <f t="shared" ref="BR18" si="431">SUM(BR19)</f>
        <v>0</v>
      </c>
      <c r="BS18" s="142"/>
      <c r="BT18" s="172">
        <f t="shared" ref="BT18" si="432">SUM(BT19)</f>
        <v>0</v>
      </c>
      <c r="BU18" s="142"/>
      <c r="BV18" s="172">
        <f t="shared" ref="BV18" si="433">SUM(BV19)</f>
        <v>0</v>
      </c>
      <c r="BW18" s="142"/>
      <c r="BX18" s="172">
        <f t="shared" ref="BX18" si="434">SUM(BX19)</f>
        <v>0</v>
      </c>
      <c r="BY18" s="142"/>
      <c r="BZ18" s="172">
        <f t="shared" ref="BZ18" si="435">SUM(BZ19)</f>
        <v>0</v>
      </c>
      <c r="CA18" s="142"/>
      <c r="CB18" s="172">
        <f t="shared" ref="CB18" si="436">SUM(CB19)</f>
        <v>0</v>
      </c>
      <c r="CC18" s="142"/>
      <c r="CD18" s="172">
        <f t="shared" ref="CD18" si="437">SUM(CD19)</f>
        <v>0</v>
      </c>
      <c r="CE18" s="142"/>
      <c r="CF18" s="172">
        <f t="shared" ref="CF18" si="438">SUM(CF19)</f>
        <v>0</v>
      </c>
      <c r="CG18" s="142"/>
      <c r="CH18" s="172">
        <f t="shared" ref="CH18" si="439">SUM(CH19)</f>
        <v>0</v>
      </c>
      <c r="CI18" s="142"/>
      <c r="CJ18" s="172">
        <f t="shared" ref="CJ18" si="440">SUM(CJ19)</f>
        <v>23943.712916970002</v>
      </c>
      <c r="CK18" s="142"/>
      <c r="CL18" s="172">
        <f t="shared" ref="CL18" si="441">SUM(CL19)</f>
        <v>0</v>
      </c>
      <c r="CM18" s="142"/>
      <c r="CN18" s="172">
        <f t="shared" ref="CN18" si="442">SUM(CN19)</f>
        <v>0</v>
      </c>
      <c r="CO18" s="142"/>
      <c r="CP18" s="172">
        <f t="shared" ref="CP18" si="443">SUM(CP19)</f>
        <v>0</v>
      </c>
      <c r="CQ18" s="142"/>
      <c r="CR18" s="172">
        <f t="shared" ref="CR18" si="444">SUM(CR19)</f>
        <v>0</v>
      </c>
      <c r="CS18" s="142"/>
      <c r="CT18" s="154">
        <f>SUM(CT19)</f>
        <v>47887.425833940004</v>
      </c>
      <c r="CU18" s="142"/>
      <c r="CV18" s="154"/>
    </row>
    <row r="19" spans="1:100" s="161" customFormat="1" ht="72">
      <c r="A19" s="176" t="str">
        <f>APU!A52</f>
        <v>02-02-001</v>
      </c>
      <c r="B19" s="177" t="str">
        <f>APU!B52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C19" s="176" t="str">
        <f>APU!C52</f>
        <v>M3</v>
      </c>
      <c r="D19" s="175">
        <f>APU!G52</f>
        <v>18139.176452249998</v>
      </c>
      <c r="E19" s="26">
        <f>'CANTIDADES DE OBRA'!Q139</f>
        <v>0</v>
      </c>
      <c r="F19" s="174">
        <f>$D$19*E19</f>
        <v>0</v>
      </c>
      <c r="G19" s="26"/>
      <c r="H19" s="174">
        <f t="shared" ref="H19" si="445">$D$19*G19</f>
        <v>0</v>
      </c>
      <c r="I19" s="26"/>
      <c r="J19" s="174">
        <f t="shared" ref="J19" si="446">$D$19*I19</f>
        <v>0</v>
      </c>
      <c r="K19" s="26"/>
      <c r="L19" s="174">
        <f t="shared" ref="L19" si="447">$D$19*K19</f>
        <v>0</v>
      </c>
      <c r="M19" s="26"/>
      <c r="N19" s="174">
        <f t="shared" ref="N19" si="448">$D$19*M19</f>
        <v>0</v>
      </c>
      <c r="O19" s="26"/>
      <c r="P19" s="174">
        <f t="shared" ref="P19" si="449">$D$19*O19</f>
        <v>0</v>
      </c>
      <c r="Q19" s="26"/>
      <c r="R19" s="174">
        <f t="shared" ref="R19" si="450">$D$19*Q19</f>
        <v>0</v>
      </c>
      <c r="S19" s="26"/>
      <c r="T19" s="174">
        <f t="shared" ref="T19" si="451">$D$19*S19</f>
        <v>0</v>
      </c>
      <c r="U19" s="26"/>
      <c r="V19" s="174">
        <f t="shared" ref="V19" si="452">$D$19*U19</f>
        <v>0</v>
      </c>
      <c r="W19" s="26"/>
      <c r="X19" s="174">
        <f t="shared" ref="X19" si="453">$D$19*W19</f>
        <v>0</v>
      </c>
      <c r="Y19" s="26"/>
      <c r="Z19" s="174">
        <f t="shared" ref="Z19" si="454">$D$19*Y19</f>
        <v>0</v>
      </c>
      <c r="AA19" s="26"/>
      <c r="AB19" s="174">
        <f t="shared" ref="AB19" si="455">$D$19*AA19</f>
        <v>0</v>
      </c>
      <c r="AC19" s="26"/>
      <c r="AD19" s="174">
        <f t="shared" ref="AD19" si="456">$D$19*AC19</f>
        <v>0</v>
      </c>
      <c r="AE19" s="26"/>
      <c r="AF19" s="174">
        <f t="shared" ref="AF19" si="457">$D$19*AE19</f>
        <v>0</v>
      </c>
      <c r="AG19" s="26"/>
      <c r="AH19" s="174">
        <f t="shared" ref="AH19" si="458">$D$19*AG19</f>
        <v>0</v>
      </c>
      <c r="AI19" s="26"/>
      <c r="AJ19" s="174">
        <f t="shared" ref="AJ19" si="459">$D$19*AI19</f>
        <v>0</v>
      </c>
      <c r="AK19" s="26"/>
      <c r="AL19" s="174">
        <f t="shared" ref="AL19" si="460">$D$19*AK19</f>
        <v>0</v>
      </c>
      <c r="AM19" s="26"/>
      <c r="AN19" s="174">
        <f t="shared" ref="AN19" si="461">$D$19*AM19</f>
        <v>0</v>
      </c>
      <c r="AO19" s="26"/>
      <c r="AP19" s="174">
        <f t="shared" ref="AP19" si="462">$D$19*AO19</f>
        <v>0</v>
      </c>
      <c r="AQ19" s="26">
        <f>'CANTIDADES DE OBRA'!GF139</f>
        <v>1.3200000000000003</v>
      </c>
      <c r="AR19" s="174">
        <f t="shared" ref="AR19" si="463">$D$19*AQ19</f>
        <v>23943.712916970002</v>
      </c>
      <c r="AS19" s="26"/>
      <c r="AT19" s="174">
        <f t="shared" ref="AT19" si="464">$D$19*AS19</f>
        <v>0</v>
      </c>
      <c r="AU19" s="26"/>
      <c r="AV19" s="174">
        <f t="shared" ref="AV19" si="465">$D$19*AU19</f>
        <v>0</v>
      </c>
      <c r="AW19" s="26"/>
      <c r="AX19" s="174">
        <f t="shared" ref="AX19" si="466">$D$19*AW19</f>
        <v>0</v>
      </c>
      <c r="AY19" s="26"/>
      <c r="AZ19" s="174">
        <f t="shared" ref="AZ19" si="467">$D$19*AY19</f>
        <v>0</v>
      </c>
      <c r="BA19" s="26"/>
      <c r="BB19" s="174">
        <f t="shared" ref="BB19" si="468">$D$19*BA19</f>
        <v>0</v>
      </c>
      <c r="BC19" s="26"/>
      <c r="BD19" s="174">
        <f t="shared" ref="BD19" si="469">$D$19*BC19</f>
        <v>0</v>
      </c>
      <c r="BE19" s="26"/>
      <c r="BF19" s="174">
        <f t="shared" ref="BF19" si="470">$D$19*BE19</f>
        <v>0</v>
      </c>
      <c r="BG19" s="26"/>
      <c r="BH19" s="174">
        <f t="shared" ref="BH19" si="471">$D$19*BG19</f>
        <v>0</v>
      </c>
      <c r="BI19" s="26"/>
      <c r="BJ19" s="174">
        <f t="shared" ref="BJ19" si="472">$D$19*BI19</f>
        <v>0</v>
      </c>
      <c r="BK19" s="26"/>
      <c r="BL19" s="174">
        <f t="shared" ref="BL19" si="473">$D$19*BK19</f>
        <v>0</v>
      </c>
      <c r="BM19" s="26"/>
      <c r="BN19" s="174">
        <f t="shared" ref="BN19" si="474">$D$19*BM19</f>
        <v>0</v>
      </c>
      <c r="BO19" s="26"/>
      <c r="BP19" s="174">
        <f t="shared" ref="BP19" si="475">$D$19*BO19</f>
        <v>0</v>
      </c>
      <c r="BQ19" s="26"/>
      <c r="BR19" s="174">
        <f t="shared" ref="BR19" si="476">$D$19*BQ19</f>
        <v>0</v>
      </c>
      <c r="BS19" s="26"/>
      <c r="BT19" s="174">
        <f t="shared" ref="BT19" si="477">$D$19*BS19</f>
        <v>0</v>
      </c>
      <c r="BU19" s="26"/>
      <c r="BV19" s="174">
        <f t="shared" ref="BV19" si="478">$D$19*BU19</f>
        <v>0</v>
      </c>
      <c r="BW19" s="26"/>
      <c r="BX19" s="174">
        <f t="shared" ref="BX19" si="479">$D$19*BW19</f>
        <v>0</v>
      </c>
      <c r="BY19" s="26"/>
      <c r="BZ19" s="174">
        <f t="shared" ref="BZ19" si="480">$D$19*BY19</f>
        <v>0</v>
      </c>
      <c r="CA19" s="26"/>
      <c r="CB19" s="174">
        <f t="shared" ref="CB19" si="481">$D$19*CA19</f>
        <v>0</v>
      </c>
      <c r="CC19" s="26"/>
      <c r="CD19" s="174">
        <f t="shared" ref="CD19" si="482">$D$19*CC19</f>
        <v>0</v>
      </c>
      <c r="CE19" s="26"/>
      <c r="CF19" s="174">
        <f t="shared" ref="CF19" si="483">$D$19*CE19</f>
        <v>0</v>
      </c>
      <c r="CG19" s="26"/>
      <c r="CH19" s="174">
        <f t="shared" ref="CH19" si="484">$D$19*CG19</f>
        <v>0</v>
      </c>
      <c r="CI19" s="26">
        <f>+'CANTIDADES DE OBRA'!NV139</f>
        <v>1.3200000000000003</v>
      </c>
      <c r="CJ19" s="174">
        <f t="shared" ref="CJ19" si="485">$D$19*CI19</f>
        <v>23943.712916970002</v>
      </c>
      <c r="CK19" s="26"/>
      <c r="CL19" s="174">
        <f t="shared" ref="CL19" si="486">$D$19*CK19</f>
        <v>0</v>
      </c>
      <c r="CM19" s="26"/>
      <c r="CN19" s="174">
        <f t="shared" ref="CN19" si="487">$D$19*CM19</f>
        <v>0</v>
      </c>
      <c r="CO19" s="26"/>
      <c r="CP19" s="174">
        <f t="shared" ref="CP19" si="488">$D$19*CO19</f>
        <v>0</v>
      </c>
      <c r="CQ19" s="26"/>
      <c r="CR19" s="174">
        <f t="shared" ref="CR19" si="489">$D$19*CQ19</f>
        <v>0</v>
      </c>
      <c r="CS19" s="32">
        <f>E19+G19+I19+K19+M19+O19+Q19+S19+U19+W19+Y19+AA19+AC19+AE19+AG19+AI19+AK19+AM19+AO19+AQ19+AS19+AU19+AW19+AY19+BA19+BC19+BE19+BG19+BI19+BK19+BM19+BO19+BQ19+BS19+BU19+BW19+BY19+CA19+CC19+CE19+CG19+CI19+CK19+CM19+CO19+CQ19</f>
        <v>2.6400000000000006</v>
      </c>
      <c r="CT19" s="12">
        <f>CS19*D19</f>
        <v>47887.425833940004</v>
      </c>
      <c r="CU19" s="8"/>
      <c r="CV19" s="12"/>
    </row>
    <row r="20" spans="1:100" s="161" customFormat="1">
      <c r="A20" s="144" t="s">
        <v>448</v>
      </c>
      <c r="B20" s="179" t="s">
        <v>449</v>
      </c>
      <c r="C20" s="178"/>
      <c r="D20" s="146"/>
      <c r="E20" s="142"/>
      <c r="F20" s="172">
        <f>SUM(F21)</f>
        <v>0</v>
      </c>
      <c r="G20" s="142"/>
      <c r="H20" s="172">
        <f t="shared" ref="H20" si="490">SUM(H21)</f>
        <v>0</v>
      </c>
      <c r="I20" s="142"/>
      <c r="J20" s="172">
        <f t="shared" ref="J20" si="491">SUM(J21)</f>
        <v>0</v>
      </c>
      <c r="K20" s="142"/>
      <c r="L20" s="172">
        <f t="shared" ref="L20" si="492">SUM(L21)</f>
        <v>0</v>
      </c>
      <c r="M20" s="142"/>
      <c r="N20" s="172">
        <f t="shared" ref="N20" si="493">SUM(N21)</f>
        <v>0</v>
      </c>
      <c r="O20" s="142"/>
      <c r="P20" s="172">
        <f t="shared" ref="P20" si="494">SUM(P21)</f>
        <v>0</v>
      </c>
      <c r="Q20" s="142"/>
      <c r="R20" s="172">
        <f t="shared" ref="R20" si="495">SUM(R21)</f>
        <v>0</v>
      </c>
      <c r="S20" s="142"/>
      <c r="T20" s="172">
        <f t="shared" ref="T20" si="496">SUM(T21)</f>
        <v>0</v>
      </c>
      <c r="U20" s="142"/>
      <c r="V20" s="172">
        <f t="shared" ref="V20" si="497">SUM(V21)</f>
        <v>0</v>
      </c>
      <c r="W20" s="142"/>
      <c r="X20" s="172">
        <f t="shared" ref="X20" si="498">SUM(X21)</f>
        <v>0</v>
      </c>
      <c r="Y20" s="142"/>
      <c r="Z20" s="172">
        <f t="shared" ref="Z20" si="499">SUM(Z21)</f>
        <v>0</v>
      </c>
      <c r="AA20" s="142"/>
      <c r="AB20" s="172">
        <f t="shared" ref="AB20" si="500">SUM(AB21)</f>
        <v>0</v>
      </c>
      <c r="AC20" s="142"/>
      <c r="AD20" s="172">
        <f t="shared" ref="AD20" si="501">SUM(AD21)</f>
        <v>0</v>
      </c>
      <c r="AE20" s="142"/>
      <c r="AF20" s="172">
        <f t="shared" ref="AF20" si="502">SUM(AF21)</f>
        <v>0</v>
      </c>
      <c r="AG20" s="142"/>
      <c r="AH20" s="172">
        <f t="shared" ref="AH20" si="503">SUM(AH21)</f>
        <v>0</v>
      </c>
      <c r="AI20" s="142"/>
      <c r="AJ20" s="172">
        <f t="shared" ref="AJ20" si="504">SUM(AJ21)</f>
        <v>0</v>
      </c>
      <c r="AK20" s="142"/>
      <c r="AL20" s="172">
        <f t="shared" ref="AL20" si="505">SUM(AL21)</f>
        <v>0</v>
      </c>
      <c r="AM20" s="142"/>
      <c r="AN20" s="172">
        <f t="shared" ref="AN20" si="506">SUM(AN21)</f>
        <v>0</v>
      </c>
      <c r="AO20" s="142"/>
      <c r="AP20" s="172">
        <f t="shared" ref="AP20" si="507">SUM(AP21)</f>
        <v>0</v>
      </c>
      <c r="AQ20" s="142"/>
      <c r="AR20" s="172">
        <f t="shared" ref="AR20" si="508">SUM(AR21)</f>
        <v>0</v>
      </c>
      <c r="AS20" s="142"/>
      <c r="AT20" s="172">
        <f t="shared" ref="AT20" si="509">SUM(AT21)</f>
        <v>0</v>
      </c>
      <c r="AU20" s="142"/>
      <c r="AV20" s="172">
        <f t="shared" ref="AV20" si="510">SUM(AV21)</f>
        <v>0</v>
      </c>
      <c r="AW20" s="142"/>
      <c r="AX20" s="172">
        <f t="shared" ref="AX20" si="511">SUM(AX21)</f>
        <v>0</v>
      </c>
      <c r="AY20" s="142"/>
      <c r="AZ20" s="172">
        <f t="shared" ref="AZ20" si="512">SUM(AZ21)</f>
        <v>0</v>
      </c>
      <c r="BA20" s="142"/>
      <c r="BB20" s="172">
        <f t="shared" ref="BB20" si="513">SUM(BB21)</f>
        <v>0</v>
      </c>
      <c r="BC20" s="142"/>
      <c r="BD20" s="172">
        <f t="shared" ref="BD20" si="514">SUM(BD21)</f>
        <v>0</v>
      </c>
      <c r="BE20" s="142"/>
      <c r="BF20" s="172">
        <f t="shared" ref="BF20" si="515">SUM(BF21)</f>
        <v>0</v>
      </c>
      <c r="BG20" s="142"/>
      <c r="BH20" s="172">
        <f t="shared" ref="BH20" si="516">SUM(BH21)</f>
        <v>0</v>
      </c>
      <c r="BI20" s="142"/>
      <c r="BJ20" s="172">
        <f t="shared" ref="BJ20" si="517">SUM(BJ21)</f>
        <v>0</v>
      </c>
      <c r="BK20" s="142"/>
      <c r="BL20" s="172">
        <f t="shared" ref="BL20" si="518">SUM(BL21)</f>
        <v>0</v>
      </c>
      <c r="BM20" s="142"/>
      <c r="BN20" s="172">
        <f t="shared" ref="BN20" si="519">SUM(BN21)</f>
        <v>0</v>
      </c>
      <c r="BO20" s="142"/>
      <c r="BP20" s="172">
        <f t="shared" ref="BP20" si="520">SUM(BP21)</f>
        <v>0</v>
      </c>
      <c r="BQ20" s="142"/>
      <c r="BR20" s="172">
        <f t="shared" ref="BR20" si="521">SUM(BR21)</f>
        <v>0</v>
      </c>
      <c r="BS20" s="142"/>
      <c r="BT20" s="172">
        <f t="shared" ref="BT20" si="522">SUM(BT21)</f>
        <v>0</v>
      </c>
      <c r="BU20" s="142"/>
      <c r="BV20" s="172">
        <f t="shared" ref="BV20" si="523">SUM(BV21)</f>
        <v>0</v>
      </c>
      <c r="BW20" s="142"/>
      <c r="BX20" s="172">
        <f t="shared" ref="BX20" si="524">SUM(BX21)</f>
        <v>0</v>
      </c>
      <c r="BY20" s="142"/>
      <c r="BZ20" s="172">
        <f t="shared" ref="BZ20" si="525">SUM(BZ21)</f>
        <v>0</v>
      </c>
      <c r="CA20" s="142"/>
      <c r="CB20" s="172">
        <f t="shared" ref="CB20" si="526">SUM(CB21)</f>
        <v>0</v>
      </c>
      <c r="CC20" s="142"/>
      <c r="CD20" s="172">
        <f t="shared" ref="CD20" si="527">SUM(CD21)</f>
        <v>0</v>
      </c>
      <c r="CE20" s="142"/>
      <c r="CF20" s="172">
        <f t="shared" ref="CF20" si="528">SUM(CF21)</f>
        <v>0</v>
      </c>
      <c r="CG20" s="142"/>
      <c r="CH20" s="172">
        <f t="shared" ref="CH20" si="529">SUM(CH21)</f>
        <v>0</v>
      </c>
      <c r="CI20" s="142"/>
      <c r="CJ20" s="172">
        <f t="shared" ref="CJ20" si="530">SUM(CJ21)</f>
        <v>0</v>
      </c>
      <c r="CK20" s="142"/>
      <c r="CL20" s="172">
        <f t="shared" ref="CL20" si="531">SUM(CL21)</f>
        <v>0</v>
      </c>
      <c r="CM20" s="142"/>
      <c r="CN20" s="172">
        <f t="shared" ref="CN20" si="532">SUM(CN21)</f>
        <v>0</v>
      </c>
      <c r="CO20" s="142"/>
      <c r="CP20" s="172">
        <f t="shared" ref="CP20" si="533">SUM(CP21)</f>
        <v>0</v>
      </c>
      <c r="CQ20" s="142"/>
      <c r="CR20" s="172">
        <f t="shared" ref="CR20" si="534">SUM(CR21)</f>
        <v>0</v>
      </c>
      <c r="CS20" s="142"/>
      <c r="CT20" s="154">
        <f>SUM(CT21)</f>
        <v>0</v>
      </c>
      <c r="CU20" s="142"/>
      <c r="CV20" s="154"/>
    </row>
    <row r="21" spans="1:100" ht="57.6">
      <c r="A21" s="143" t="str">
        <f>+APU!A58</f>
        <v>02-03-001</v>
      </c>
      <c r="B21" s="22" t="str">
        <f>+APU!B58</f>
        <v>BOTADA DE MATERIALES RESULTANTES DE EXCAVACIONES, DEMOLICIONES, RETIRO Y DEMAS ACTIVIDADES QUE ASI LO REQUIERAN, ESTE SERA LLEVADO EN VOLQUETA U OTRO MEDIO DE TRANSPORTE AL SITIO DESTINADO.</v>
      </c>
      <c r="C21" s="143" t="str">
        <f>+APU!C58</f>
        <v>M3</v>
      </c>
      <c r="D21" s="145">
        <f>+APU!G58</f>
        <v>25825.184299360975</v>
      </c>
      <c r="E21" s="26">
        <f>'CANTIDADES DE OBRA'!Q154</f>
        <v>0</v>
      </c>
      <c r="F21" s="174">
        <f>$D$19*E21</f>
        <v>0</v>
      </c>
      <c r="G21" s="26">
        <f>'CANTIDADES DE OBRA'!Z154</f>
        <v>0</v>
      </c>
      <c r="H21" s="174">
        <f t="shared" ref="H21" si="535">$D$19*G21</f>
        <v>0</v>
      </c>
      <c r="I21" s="26">
        <f>'CANTIDADES DE OBRA'!AI154</f>
        <v>0</v>
      </c>
      <c r="J21" s="174">
        <f t="shared" ref="J21" si="536">$D$19*I21</f>
        <v>0</v>
      </c>
      <c r="K21" s="26">
        <f>'CANTIDADES DE OBRA'!AR154</f>
        <v>0</v>
      </c>
      <c r="L21" s="174">
        <f t="shared" ref="L21" si="537">$D$19*K21</f>
        <v>0</v>
      </c>
      <c r="M21" s="26">
        <f>'CANTIDADES DE OBRA'!BA154</f>
        <v>0</v>
      </c>
      <c r="N21" s="174">
        <f t="shared" ref="N21" si="538">$D$19*M21</f>
        <v>0</v>
      </c>
      <c r="O21" s="26">
        <f>'CANTIDADES DE OBRA'!BJ154</f>
        <v>0</v>
      </c>
      <c r="P21" s="174">
        <f t="shared" ref="P21" si="539">$D$19*O21</f>
        <v>0</v>
      </c>
      <c r="Q21" s="26">
        <f>'CANTIDADES DE OBRA'!BS154</f>
        <v>0</v>
      </c>
      <c r="R21" s="174">
        <f t="shared" ref="R21" si="540">$D$19*Q21</f>
        <v>0</v>
      </c>
      <c r="S21" s="26">
        <f>'CANTIDADES DE OBRA'!CB154</f>
        <v>0</v>
      </c>
      <c r="T21" s="174">
        <f t="shared" ref="T21" si="541">$D$19*S21</f>
        <v>0</v>
      </c>
      <c r="U21" s="26">
        <f>'CANTIDADES DE OBRA'!CK154</f>
        <v>0</v>
      </c>
      <c r="V21" s="174">
        <f t="shared" ref="V21" si="542">$D$19*U21</f>
        <v>0</v>
      </c>
      <c r="W21" s="26">
        <f>'CANTIDADES DE OBRA'!CT154</f>
        <v>0</v>
      </c>
      <c r="X21" s="174">
        <f t="shared" ref="X21" si="543">$D$19*W21</f>
        <v>0</v>
      </c>
      <c r="Y21" s="26">
        <f>'CANTIDADES DE OBRA'!DC154</f>
        <v>0</v>
      </c>
      <c r="Z21" s="174">
        <f t="shared" ref="Z21" si="544">$D$19*Y21</f>
        <v>0</v>
      </c>
      <c r="AA21" s="26">
        <f>'CANTIDADES DE OBRA'!DL154</f>
        <v>0</v>
      </c>
      <c r="AB21" s="174">
        <f t="shared" ref="AB21" si="545">$D$19*AA21</f>
        <v>0</v>
      </c>
      <c r="AC21" s="26">
        <f>'CANTIDADES DE OBRA'!DU154</f>
        <v>0</v>
      </c>
      <c r="AD21" s="174">
        <f t="shared" ref="AD21" si="546">$D$19*AC21</f>
        <v>0</v>
      </c>
      <c r="AE21" s="26">
        <f>'CANTIDADES DE OBRA'!ED154</f>
        <v>0</v>
      </c>
      <c r="AF21" s="174">
        <f t="shared" ref="AF21" si="547">$D$19*AE21</f>
        <v>0</v>
      </c>
      <c r="AG21" s="26">
        <f>'CANTIDADES DE OBRA'!EM154</f>
        <v>0</v>
      </c>
      <c r="AH21" s="174">
        <f t="shared" ref="AH21" si="548">$D$19*AG21</f>
        <v>0</v>
      </c>
      <c r="AI21" s="26">
        <f>'CANTIDADES DE OBRA'!EV154</f>
        <v>0</v>
      </c>
      <c r="AJ21" s="174">
        <f t="shared" ref="AJ21" si="549">$D$19*AI21</f>
        <v>0</v>
      </c>
      <c r="AK21" s="26">
        <f>'CANTIDADES DE OBRA'!FE154</f>
        <v>0</v>
      </c>
      <c r="AL21" s="174">
        <f t="shared" ref="AL21" si="550">$D$19*AK21</f>
        <v>0</v>
      </c>
      <c r="AM21" s="26">
        <f>'CANTIDADES DE OBRA'!FN154</f>
        <v>0</v>
      </c>
      <c r="AN21" s="174">
        <f t="shared" ref="AN21" si="551">$D$19*AM21</f>
        <v>0</v>
      </c>
      <c r="AO21" s="26">
        <f>'CANTIDADES DE OBRA'!FW154</f>
        <v>0</v>
      </c>
      <c r="AP21" s="174">
        <f t="shared" ref="AP21" si="552">$D$19*AO21</f>
        <v>0</v>
      </c>
      <c r="AQ21" s="26">
        <f>'CANTIDADES DE OBRA'!GF154</f>
        <v>0</v>
      </c>
      <c r="AR21" s="174">
        <f t="shared" ref="AR21" si="553">$D$19*AQ21</f>
        <v>0</v>
      </c>
      <c r="AS21" s="26">
        <f>'CANTIDADES DE OBRA'!GO154</f>
        <v>0</v>
      </c>
      <c r="AT21" s="174">
        <f t="shared" ref="AT21" si="554">$D$19*AS21</f>
        <v>0</v>
      </c>
      <c r="AU21" s="26">
        <f>'CANTIDADES DE OBRA'!GX154</f>
        <v>0</v>
      </c>
      <c r="AV21" s="174">
        <f t="shared" ref="AV21" si="555">$D$19*AU21</f>
        <v>0</v>
      </c>
      <c r="AW21" s="26">
        <f>'CANTIDADES DE OBRA'!HG154</f>
        <v>0</v>
      </c>
      <c r="AX21" s="174">
        <f t="shared" ref="AX21" si="556">$D$19*AW21</f>
        <v>0</v>
      </c>
      <c r="AY21" s="26">
        <f>'CANTIDADES DE OBRA'!HP154</f>
        <v>0</v>
      </c>
      <c r="AZ21" s="174">
        <f t="shared" ref="AZ21" si="557">$D$19*AY21</f>
        <v>0</v>
      </c>
      <c r="BA21" s="26">
        <f>'CANTIDADES DE OBRA'!HY154</f>
        <v>0</v>
      </c>
      <c r="BB21" s="174">
        <f t="shared" ref="BB21" si="558">$D$19*BA21</f>
        <v>0</v>
      </c>
      <c r="BC21" s="26">
        <f>'CANTIDADES DE OBRA'!IH154</f>
        <v>0</v>
      </c>
      <c r="BD21" s="174">
        <f t="shared" ref="BD21" si="559">$D$19*BC21</f>
        <v>0</v>
      </c>
      <c r="BE21" s="26">
        <f>'CANTIDADES DE OBRA'!IQ154</f>
        <v>0</v>
      </c>
      <c r="BF21" s="174">
        <f t="shared" ref="BF21" si="560">$D$19*BE21</f>
        <v>0</v>
      </c>
      <c r="BG21" s="26">
        <f>'CANTIDADES DE OBRA'!IZ154</f>
        <v>0</v>
      </c>
      <c r="BH21" s="174">
        <f t="shared" ref="BH21" si="561">$D$19*BG21</f>
        <v>0</v>
      </c>
      <c r="BI21" s="26">
        <f>'CANTIDADES DE OBRA'!JI154</f>
        <v>0</v>
      </c>
      <c r="BJ21" s="174">
        <f t="shared" ref="BJ21" si="562">$D$19*BI21</f>
        <v>0</v>
      </c>
      <c r="BK21" s="26">
        <f>'CANTIDADES DE OBRA'!JR154</f>
        <v>0</v>
      </c>
      <c r="BL21" s="174">
        <f t="shared" ref="BL21" si="563">$D$19*BK21</f>
        <v>0</v>
      </c>
      <c r="BM21" s="26">
        <f>'CANTIDADES DE OBRA'!KA154</f>
        <v>0</v>
      </c>
      <c r="BN21" s="174">
        <f t="shared" ref="BN21" si="564">$D$19*BM21</f>
        <v>0</v>
      </c>
      <c r="BO21" s="26">
        <f>'CANTIDADES DE OBRA'!KJ154</f>
        <v>0</v>
      </c>
      <c r="BP21" s="174">
        <f t="shared" ref="BP21" si="565">$D$19*BO21</f>
        <v>0</v>
      </c>
      <c r="BQ21" s="26">
        <f>'CANTIDADES DE OBRA'!KS154</f>
        <v>0</v>
      </c>
      <c r="BR21" s="174">
        <f t="shared" ref="BR21" si="566">$D$19*BQ21</f>
        <v>0</v>
      </c>
      <c r="BS21" s="26">
        <f>'CANTIDADES DE OBRA'!LB154</f>
        <v>0</v>
      </c>
      <c r="BT21" s="174">
        <f t="shared" ref="BT21" si="567">$D$19*BS21</f>
        <v>0</v>
      </c>
      <c r="BU21" s="26">
        <f>'CANTIDADES DE OBRA'!LK154</f>
        <v>0</v>
      </c>
      <c r="BV21" s="174">
        <f t="shared" ref="BV21" si="568">$D$19*BU21</f>
        <v>0</v>
      </c>
      <c r="BW21" s="26">
        <f>'CANTIDADES DE OBRA'!LT154</f>
        <v>0</v>
      </c>
      <c r="BX21" s="174">
        <f t="shared" ref="BX21" si="569">$D$19*BW21</f>
        <v>0</v>
      </c>
      <c r="BY21" s="26">
        <f>'CANTIDADES DE OBRA'!MC154</f>
        <v>0</v>
      </c>
      <c r="BZ21" s="174">
        <f t="shared" ref="BZ21" si="570">$D$19*BY21</f>
        <v>0</v>
      </c>
      <c r="CA21" s="26">
        <f>'CANTIDADES DE OBRA'!ML154</f>
        <v>0</v>
      </c>
      <c r="CB21" s="174">
        <f t="shared" ref="CB21" si="571">$D$19*CA21</f>
        <v>0</v>
      </c>
      <c r="CC21" s="26">
        <f>'CANTIDADES DE OBRA'!MU154</f>
        <v>0</v>
      </c>
      <c r="CD21" s="174">
        <f t="shared" ref="CD21" si="572">$D$19*CC21</f>
        <v>0</v>
      </c>
      <c r="CE21" s="26">
        <f>'CANTIDADES DE OBRA'!ND154</f>
        <v>0</v>
      </c>
      <c r="CF21" s="174">
        <f t="shared" ref="CF21" si="573">$D$19*CE21</f>
        <v>0</v>
      </c>
      <c r="CG21" s="26">
        <f>'CANTIDADES DE OBRA'!NM154</f>
        <v>0</v>
      </c>
      <c r="CH21" s="174">
        <f t="shared" ref="CH21" si="574">$D$19*CG21</f>
        <v>0</v>
      </c>
      <c r="CI21" s="26">
        <f>'CANTIDADES DE OBRA'!NV154</f>
        <v>0</v>
      </c>
      <c r="CJ21" s="174">
        <f t="shared" ref="CJ21" si="575">$D$19*CI21</f>
        <v>0</v>
      </c>
      <c r="CK21" s="26">
        <f>+'CANTIDADES DE OBRA'!OE154</f>
        <v>0</v>
      </c>
      <c r="CL21" s="174">
        <f t="shared" ref="CL21" si="576">$D$19*CK21</f>
        <v>0</v>
      </c>
      <c r="CM21" s="26">
        <f>'CANTIDADES DE OBRA'!ON154</f>
        <v>0</v>
      </c>
      <c r="CN21" s="174">
        <f t="shared" ref="CN21" si="577">$D$19*CM21</f>
        <v>0</v>
      </c>
      <c r="CO21" s="26">
        <f>'CANTIDADES DE OBRA'!OW154</f>
        <v>0</v>
      </c>
      <c r="CP21" s="174">
        <f t="shared" ref="CP21" si="578">$D$19*CO21</f>
        <v>0</v>
      </c>
      <c r="CQ21" s="26">
        <f>'CANTIDADES DE OBRA'!PF154</f>
        <v>0</v>
      </c>
      <c r="CR21" s="174">
        <f t="shared" ref="CR21" si="579">$D$19*CQ21</f>
        <v>0</v>
      </c>
      <c r="CS21" s="32">
        <f>E21+G21+I21+K21+M21+O21+Q21+S21+U21+W21+Y21+AA21+AC21+AE21+AG21+AI21+AK21+AM21+AO21+AQ21+AS21+AU21+AW21+AY21+BA21+BC21+BE21+BG21+BI21+BK21+BM21+BO21+BQ21+BS21+BU21+BW21+BY21+CA21+CC21+CE21+CG21+CI21+CK21+CM21+CO21+CQ21</f>
        <v>0</v>
      </c>
      <c r="CT21" s="12">
        <f>CS21*D21</f>
        <v>0</v>
      </c>
      <c r="CU21" s="5"/>
      <c r="CV21" s="12"/>
    </row>
    <row r="22" spans="1:100">
      <c r="A22" s="147" t="str">
        <f>+APU!A64</f>
        <v>03</v>
      </c>
      <c r="B22" s="141" t="str">
        <f>+APU!B64</f>
        <v>CONCRETOS ESTRUCTURALES</v>
      </c>
      <c r="C22" s="147"/>
      <c r="D22" s="148"/>
      <c r="E22" s="508"/>
      <c r="F22" s="508"/>
      <c r="G22" s="517"/>
      <c r="H22" s="518"/>
      <c r="I22" s="508"/>
      <c r="J22" s="508"/>
      <c r="K22" s="508"/>
      <c r="L22" s="508"/>
      <c r="M22" s="508"/>
      <c r="N22" s="508"/>
      <c r="O22" s="508"/>
      <c r="P22" s="508"/>
      <c r="Q22" s="508"/>
      <c r="R22" s="508"/>
      <c r="S22" s="508"/>
      <c r="T22" s="508"/>
      <c r="U22" s="508"/>
      <c r="V22" s="508"/>
      <c r="W22" s="508"/>
      <c r="X22" s="508"/>
      <c r="Y22" s="508"/>
      <c r="Z22" s="508"/>
      <c r="AA22" s="508"/>
      <c r="AB22" s="508"/>
      <c r="AC22" s="508"/>
      <c r="AD22" s="508"/>
      <c r="AE22" s="508"/>
      <c r="AF22" s="508"/>
      <c r="AG22" s="508"/>
      <c r="AH22" s="508"/>
      <c r="AI22" s="508"/>
      <c r="AJ22" s="508"/>
      <c r="AK22" s="508"/>
      <c r="AL22" s="508"/>
      <c r="AM22" s="508"/>
      <c r="AN22" s="508"/>
      <c r="AO22" s="508"/>
      <c r="AP22" s="508"/>
      <c r="AQ22" s="508"/>
      <c r="AR22" s="508"/>
      <c r="AS22" s="508"/>
      <c r="AT22" s="508"/>
      <c r="AU22" s="508"/>
      <c r="AV22" s="508"/>
      <c r="AW22" s="508"/>
      <c r="AX22" s="508"/>
      <c r="AY22" s="508"/>
      <c r="AZ22" s="508"/>
      <c r="BA22" s="508"/>
      <c r="BB22" s="508"/>
      <c r="BC22" s="508"/>
      <c r="BD22" s="508"/>
      <c r="BE22" s="508"/>
      <c r="BF22" s="508"/>
      <c r="BG22" s="508"/>
      <c r="BH22" s="508"/>
      <c r="BI22" s="508"/>
      <c r="BJ22" s="508"/>
      <c r="BK22" s="508"/>
      <c r="BL22" s="508"/>
      <c r="BM22" s="508"/>
      <c r="BN22" s="508"/>
      <c r="BO22" s="508"/>
      <c r="BP22" s="508"/>
      <c r="BQ22" s="508"/>
      <c r="BR22" s="508"/>
      <c r="BS22" s="508"/>
      <c r="BT22" s="508"/>
      <c r="BU22" s="508"/>
      <c r="BV22" s="508"/>
      <c r="BW22" s="508"/>
      <c r="BX22" s="508"/>
      <c r="BY22" s="508"/>
      <c r="BZ22" s="508"/>
      <c r="CA22" s="508"/>
      <c r="CB22" s="508"/>
      <c r="CC22" s="508"/>
      <c r="CD22" s="508"/>
      <c r="CE22" s="508"/>
      <c r="CF22" s="508"/>
      <c r="CG22" s="508"/>
      <c r="CH22" s="508"/>
      <c r="CI22" s="508"/>
      <c r="CJ22" s="508"/>
      <c r="CK22" s="508"/>
      <c r="CL22" s="508"/>
      <c r="CM22" s="508"/>
      <c r="CN22" s="508"/>
      <c r="CO22" s="508"/>
      <c r="CP22" s="508"/>
      <c r="CQ22" s="508"/>
      <c r="CR22" s="508"/>
      <c r="CS22" s="141"/>
      <c r="CT22" s="153"/>
      <c r="CU22" s="153">
        <f>CT23+CT26</f>
        <v>0</v>
      </c>
      <c r="CV22" s="153">
        <f>ROUND(CU22,0)</f>
        <v>0</v>
      </c>
    </row>
    <row r="23" spans="1:100">
      <c r="A23" s="144" t="s">
        <v>359</v>
      </c>
      <c r="B23" s="142" t="s">
        <v>360</v>
      </c>
      <c r="C23" s="144"/>
      <c r="D23" s="146"/>
      <c r="E23" s="142"/>
      <c r="F23" s="172">
        <f>SUM(F24:F25)</f>
        <v>0</v>
      </c>
      <c r="G23" s="142"/>
      <c r="H23" s="172">
        <f t="shared" ref="H23" si="580">SUM(H24:H25)</f>
        <v>0</v>
      </c>
      <c r="I23" s="142"/>
      <c r="J23" s="172">
        <f t="shared" ref="J23" si="581">SUM(J24:J25)</f>
        <v>0</v>
      </c>
      <c r="K23" s="142"/>
      <c r="L23" s="172">
        <f t="shared" ref="L23" si="582">SUM(L24:L25)</f>
        <v>0</v>
      </c>
      <c r="M23" s="142"/>
      <c r="N23" s="172">
        <f t="shared" ref="N23" si="583">SUM(N24:N25)</f>
        <v>0</v>
      </c>
      <c r="O23" s="142"/>
      <c r="P23" s="172">
        <f t="shared" ref="P23" si="584">SUM(P24:P25)</f>
        <v>0</v>
      </c>
      <c r="Q23" s="142"/>
      <c r="R23" s="172">
        <f t="shared" ref="R23" si="585">SUM(R24:R25)</f>
        <v>0</v>
      </c>
      <c r="S23" s="142"/>
      <c r="T23" s="172">
        <f t="shared" ref="T23" si="586">SUM(T24:T25)</f>
        <v>0</v>
      </c>
      <c r="U23" s="142"/>
      <c r="V23" s="172">
        <f t="shared" ref="V23" si="587">SUM(V24:V25)</f>
        <v>0</v>
      </c>
      <c r="W23" s="142"/>
      <c r="X23" s="172">
        <f t="shared" ref="X23" si="588">SUM(X24:X25)</f>
        <v>0</v>
      </c>
      <c r="Y23" s="142"/>
      <c r="Z23" s="172">
        <f t="shared" ref="Z23" si="589">SUM(Z24:Z25)</f>
        <v>0</v>
      </c>
      <c r="AA23" s="142"/>
      <c r="AB23" s="172">
        <f t="shared" ref="AB23" si="590">SUM(AB24:AB25)</f>
        <v>0</v>
      </c>
      <c r="AC23" s="142"/>
      <c r="AD23" s="172">
        <f t="shared" ref="AD23" si="591">SUM(AD24:AD25)</f>
        <v>0</v>
      </c>
      <c r="AE23" s="142"/>
      <c r="AF23" s="172">
        <f t="shared" ref="AF23" si="592">SUM(AF24:AF25)</f>
        <v>0</v>
      </c>
      <c r="AG23" s="142"/>
      <c r="AH23" s="172">
        <f t="shared" ref="AH23" si="593">SUM(AH24:AH25)</f>
        <v>0</v>
      </c>
      <c r="AI23" s="142"/>
      <c r="AJ23" s="172">
        <f t="shared" ref="AJ23" si="594">SUM(AJ24:AJ25)</f>
        <v>0</v>
      </c>
      <c r="AK23" s="142"/>
      <c r="AL23" s="172">
        <f t="shared" ref="AL23" si="595">SUM(AL24:AL25)</f>
        <v>0</v>
      </c>
      <c r="AM23" s="142"/>
      <c r="AN23" s="172">
        <f t="shared" ref="AN23" si="596">SUM(AN24:AN25)</f>
        <v>0</v>
      </c>
      <c r="AO23" s="142"/>
      <c r="AP23" s="172">
        <f t="shared" ref="AP23" si="597">SUM(AP24:AP25)</f>
        <v>0</v>
      </c>
      <c r="AQ23" s="142"/>
      <c r="AR23" s="172">
        <f t="shared" ref="AR23" si="598">SUM(AR24:AR25)</f>
        <v>0</v>
      </c>
      <c r="AS23" s="142"/>
      <c r="AT23" s="172">
        <f t="shared" ref="AT23" si="599">SUM(AT24:AT25)</f>
        <v>0</v>
      </c>
      <c r="AU23" s="142"/>
      <c r="AV23" s="172">
        <f t="shared" ref="AV23" si="600">SUM(AV24:AV25)</f>
        <v>0</v>
      </c>
      <c r="AW23" s="142"/>
      <c r="AX23" s="172">
        <f t="shared" ref="AX23" si="601">SUM(AX24:AX25)</f>
        <v>0</v>
      </c>
      <c r="AY23" s="142"/>
      <c r="AZ23" s="172">
        <f t="shared" ref="AZ23" si="602">SUM(AZ24:AZ25)</f>
        <v>0</v>
      </c>
      <c r="BA23" s="142"/>
      <c r="BB23" s="172">
        <f t="shared" ref="BB23" si="603">SUM(BB24:BB25)</f>
        <v>0</v>
      </c>
      <c r="BC23" s="142"/>
      <c r="BD23" s="172">
        <f t="shared" ref="BD23" si="604">SUM(BD24:BD25)</f>
        <v>0</v>
      </c>
      <c r="BE23" s="142"/>
      <c r="BF23" s="172">
        <f t="shared" ref="BF23" si="605">SUM(BF24:BF25)</f>
        <v>0</v>
      </c>
      <c r="BG23" s="142"/>
      <c r="BH23" s="172">
        <f t="shared" ref="BH23" si="606">SUM(BH24:BH25)</f>
        <v>0</v>
      </c>
      <c r="BI23" s="142"/>
      <c r="BJ23" s="172">
        <f t="shared" ref="BJ23" si="607">SUM(BJ24:BJ25)</f>
        <v>0</v>
      </c>
      <c r="BK23" s="142"/>
      <c r="BL23" s="172">
        <f t="shared" ref="BL23" si="608">SUM(BL24:BL25)</f>
        <v>0</v>
      </c>
      <c r="BM23" s="142"/>
      <c r="BN23" s="172">
        <f t="shared" ref="BN23" si="609">SUM(BN24:BN25)</f>
        <v>0</v>
      </c>
      <c r="BO23" s="142"/>
      <c r="BP23" s="172">
        <f t="shared" ref="BP23" si="610">SUM(BP24:BP25)</f>
        <v>0</v>
      </c>
      <c r="BQ23" s="142"/>
      <c r="BR23" s="172">
        <f t="shared" ref="BR23" si="611">SUM(BR24:BR25)</f>
        <v>0</v>
      </c>
      <c r="BS23" s="142"/>
      <c r="BT23" s="172">
        <f t="shared" ref="BT23" si="612">SUM(BT24:BT25)</f>
        <v>0</v>
      </c>
      <c r="BU23" s="142"/>
      <c r="BV23" s="172">
        <f t="shared" ref="BV23" si="613">SUM(BV24:BV25)</f>
        <v>0</v>
      </c>
      <c r="BW23" s="142"/>
      <c r="BX23" s="172">
        <f t="shared" ref="BX23" si="614">SUM(BX24:BX25)</f>
        <v>0</v>
      </c>
      <c r="BY23" s="142"/>
      <c r="BZ23" s="172">
        <f t="shared" ref="BZ23" si="615">SUM(BZ24:BZ25)</f>
        <v>0</v>
      </c>
      <c r="CA23" s="142"/>
      <c r="CB23" s="172">
        <f t="shared" ref="CB23" si="616">SUM(CB24:CB25)</f>
        <v>0</v>
      </c>
      <c r="CC23" s="142"/>
      <c r="CD23" s="172">
        <f t="shared" ref="CD23" si="617">SUM(CD24:CD25)</f>
        <v>0</v>
      </c>
      <c r="CE23" s="142"/>
      <c r="CF23" s="172">
        <f t="shared" ref="CF23" si="618">SUM(CF24:CF25)</f>
        <v>0</v>
      </c>
      <c r="CG23" s="142"/>
      <c r="CH23" s="172">
        <f t="shared" ref="CH23" si="619">SUM(CH24:CH25)</f>
        <v>0</v>
      </c>
      <c r="CI23" s="142"/>
      <c r="CJ23" s="172">
        <f t="shared" ref="CJ23" si="620">SUM(CJ24:CJ25)</f>
        <v>0</v>
      </c>
      <c r="CK23" s="142"/>
      <c r="CL23" s="172">
        <f t="shared" ref="CL23" si="621">SUM(CL24:CL25)</f>
        <v>0</v>
      </c>
      <c r="CM23" s="142"/>
      <c r="CN23" s="172">
        <f t="shared" ref="CN23" si="622">SUM(CN24:CN25)</f>
        <v>0</v>
      </c>
      <c r="CO23" s="142"/>
      <c r="CP23" s="172">
        <f t="shared" ref="CP23" si="623">SUM(CP24:CP25)</f>
        <v>0</v>
      </c>
      <c r="CQ23" s="142"/>
      <c r="CR23" s="172">
        <f t="shared" ref="CR23" si="624">SUM(CR24:CR25)</f>
        <v>0</v>
      </c>
      <c r="CS23" s="142"/>
      <c r="CT23" s="154">
        <f>SUM(CT24:CT25)</f>
        <v>0</v>
      </c>
      <c r="CU23" s="142"/>
      <c r="CV23" s="154"/>
    </row>
    <row r="24" spans="1:100" s="161" customFormat="1" ht="91.5" customHeight="1">
      <c r="A24" s="176" t="str">
        <f>APU!A65</f>
        <v>03-01-001</v>
      </c>
      <c r="B24" s="177" t="str">
        <f>APU!B65</f>
        <v>COLOCACIÓN DE CONCRETO DE 14 MPA PARA SOLADO, CON UN ESPESOR DE 0.05 M. INCLUYE EL SUMINISTRO Y EL TRANSPORTE DEL CONCRETO Y TODOS LOS DEMÁS ELEMENTOS NECESARIOS PARA SU CORRECTA CONSTRUCCIÓN, INCLUYE ACARREO INTERNO.</v>
      </c>
      <c r="C24" s="176" t="str">
        <f>APU!C65</f>
        <v>M2</v>
      </c>
      <c r="D24" s="175">
        <f>APU!G65</f>
        <v>15910.506992362501</v>
      </c>
      <c r="E24" s="26">
        <f>'CANTIDADES DE OBRA'!Q169</f>
        <v>0</v>
      </c>
      <c r="F24" s="174">
        <f>$D$24*E24</f>
        <v>0</v>
      </c>
      <c r="G24" s="26">
        <f>'CANTIDADES DE OBRA'!Z169</f>
        <v>0</v>
      </c>
      <c r="H24" s="174">
        <f t="shared" ref="H24" si="625">$D$24*G24</f>
        <v>0</v>
      </c>
      <c r="I24" s="26">
        <f>'CANTIDADES DE OBRA'!AI169</f>
        <v>0</v>
      </c>
      <c r="J24" s="174">
        <f t="shared" ref="J24" si="626">$D$24*I24</f>
        <v>0</v>
      </c>
      <c r="K24" s="26">
        <f>'CANTIDADES DE OBRA'!AR169</f>
        <v>0</v>
      </c>
      <c r="L24" s="174">
        <f t="shared" ref="L24" si="627">$D$24*K24</f>
        <v>0</v>
      </c>
      <c r="M24" s="26">
        <f>'CANTIDADES DE OBRA'!BA169</f>
        <v>0</v>
      </c>
      <c r="N24" s="174">
        <f t="shared" ref="N24" si="628">$D$24*M24</f>
        <v>0</v>
      </c>
      <c r="O24" s="26">
        <f>'CANTIDADES DE OBRA'!BJ169</f>
        <v>0</v>
      </c>
      <c r="P24" s="174">
        <f t="shared" ref="P24" si="629">$D$24*O24</f>
        <v>0</v>
      </c>
      <c r="Q24" s="26">
        <f>'CANTIDADES DE OBRA'!BS169</f>
        <v>0</v>
      </c>
      <c r="R24" s="174">
        <f t="shared" ref="R24" si="630">$D$24*Q24</f>
        <v>0</v>
      </c>
      <c r="S24" s="26">
        <f>'CANTIDADES DE OBRA'!CB169</f>
        <v>0</v>
      </c>
      <c r="T24" s="174">
        <f t="shared" ref="T24" si="631">$D$24*S24</f>
        <v>0</v>
      </c>
      <c r="U24" s="26">
        <f>'CANTIDADES DE OBRA'!CK169</f>
        <v>0</v>
      </c>
      <c r="V24" s="174">
        <f t="shared" ref="V24" si="632">$D$24*U24</f>
        <v>0</v>
      </c>
      <c r="W24" s="26">
        <f>'CANTIDADES DE OBRA'!CT169</f>
        <v>0</v>
      </c>
      <c r="X24" s="174">
        <f t="shared" ref="X24" si="633">$D$24*W24</f>
        <v>0</v>
      </c>
      <c r="Y24" s="26">
        <f>'CANTIDADES DE OBRA'!DC169</f>
        <v>0</v>
      </c>
      <c r="Z24" s="174">
        <f t="shared" ref="Z24" si="634">$D$24*Y24</f>
        <v>0</v>
      </c>
      <c r="AA24" s="26">
        <f>'CANTIDADES DE OBRA'!DL169</f>
        <v>0</v>
      </c>
      <c r="AB24" s="174">
        <f t="shared" ref="AB24" si="635">$D$24*AA24</f>
        <v>0</v>
      </c>
      <c r="AC24" s="26">
        <f>'CANTIDADES DE OBRA'!DU169</f>
        <v>0</v>
      </c>
      <c r="AD24" s="174">
        <f t="shared" ref="AD24" si="636">$D$24*AC24</f>
        <v>0</v>
      </c>
      <c r="AE24" s="26">
        <f>'CANTIDADES DE OBRA'!ED169</f>
        <v>0</v>
      </c>
      <c r="AF24" s="174">
        <f t="shared" ref="AF24" si="637">$D$24*AE24</f>
        <v>0</v>
      </c>
      <c r="AG24" s="26">
        <f>'CANTIDADES DE OBRA'!EM169</f>
        <v>0</v>
      </c>
      <c r="AH24" s="174">
        <f t="shared" ref="AH24" si="638">$D$24*AG24</f>
        <v>0</v>
      </c>
      <c r="AI24" s="26">
        <f>'CANTIDADES DE OBRA'!EV169</f>
        <v>0</v>
      </c>
      <c r="AJ24" s="174">
        <f t="shared" ref="AJ24" si="639">$D$24*AI24</f>
        <v>0</v>
      </c>
      <c r="AK24" s="26">
        <f>'CANTIDADES DE OBRA'!FE169</f>
        <v>0</v>
      </c>
      <c r="AL24" s="174">
        <f t="shared" ref="AL24" si="640">$D$24*AK24</f>
        <v>0</v>
      </c>
      <c r="AM24" s="26">
        <f>'CANTIDADES DE OBRA'!FN169</f>
        <v>0</v>
      </c>
      <c r="AN24" s="174">
        <f t="shared" ref="AN24" si="641">$D$24*AM24</f>
        <v>0</v>
      </c>
      <c r="AO24" s="26">
        <f>'CANTIDADES DE OBRA'!FW169</f>
        <v>0</v>
      </c>
      <c r="AP24" s="174">
        <f t="shared" ref="AP24" si="642">$D$24*AO24</f>
        <v>0</v>
      </c>
      <c r="AQ24" s="26">
        <f>'CANTIDADES DE OBRA'!GF169</f>
        <v>0</v>
      </c>
      <c r="AR24" s="174">
        <f t="shared" ref="AR24" si="643">$D$24*AQ24</f>
        <v>0</v>
      </c>
      <c r="AS24" s="26">
        <f>'CANTIDADES DE OBRA'!GO169</f>
        <v>0</v>
      </c>
      <c r="AT24" s="174">
        <f t="shared" ref="AT24" si="644">$D$24*AS24</f>
        <v>0</v>
      </c>
      <c r="AU24" s="26">
        <f>'CANTIDADES DE OBRA'!GX169</f>
        <v>0</v>
      </c>
      <c r="AV24" s="174">
        <f t="shared" ref="AV24" si="645">$D$24*AU24</f>
        <v>0</v>
      </c>
      <c r="AW24" s="26">
        <f>'CANTIDADES DE OBRA'!HG169</f>
        <v>0</v>
      </c>
      <c r="AX24" s="174">
        <f t="shared" ref="AX24" si="646">$D$24*AW24</f>
        <v>0</v>
      </c>
      <c r="AY24" s="26">
        <f>'CANTIDADES DE OBRA'!HP169</f>
        <v>0</v>
      </c>
      <c r="AZ24" s="174">
        <f t="shared" ref="AZ24" si="647">$D$24*AY24</f>
        <v>0</v>
      </c>
      <c r="BA24" s="26">
        <f>'CANTIDADES DE OBRA'!HY169</f>
        <v>0</v>
      </c>
      <c r="BB24" s="174">
        <f t="shared" ref="BB24" si="648">$D$24*BA24</f>
        <v>0</v>
      </c>
      <c r="BC24" s="26">
        <f>'CANTIDADES DE OBRA'!IH169</f>
        <v>0</v>
      </c>
      <c r="BD24" s="174">
        <f t="shared" ref="BD24" si="649">$D$24*BC24</f>
        <v>0</v>
      </c>
      <c r="BE24" s="26">
        <f>'CANTIDADES DE OBRA'!IQ169</f>
        <v>0</v>
      </c>
      <c r="BF24" s="174">
        <f t="shared" ref="BF24" si="650">$D$24*BE24</f>
        <v>0</v>
      </c>
      <c r="BG24" s="26">
        <f>'CANTIDADES DE OBRA'!IZ169</f>
        <v>0</v>
      </c>
      <c r="BH24" s="174">
        <f t="shared" ref="BH24" si="651">$D$24*BG24</f>
        <v>0</v>
      </c>
      <c r="BI24" s="26">
        <f>'CANTIDADES DE OBRA'!JI169</f>
        <v>0</v>
      </c>
      <c r="BJ24" s="174">
        <f t="shared" ref="BJ24" si="652">$D$24*BI24</f>
        <v>0</v>
      </c>
      <c r="BK24" s="26">
        <f>'CANTIDADES DE OBRA'!JR169</f>
        <v>0</v>
      </c>
      <c r="BL24" s="174">
        <f t="shared" ref="BL24" si="653">$D$24*BK24</f>
        <v>0</v>
      </c>
      <c r="BM24" s="26">
        <f>'CANTIDADES DE OBRA'!KA169</f>
        <v>0</v>
      </c>
      <c r="BN24" s="174">
        <f t="shared" ref="BN24" si="654">$D$24*BM24</f>
        <v>0</v>
      </c>
      <c r="BO24" s="26">
        <f>'CANTIDADES DE OBRA'!KJ169</f>
        <v>0</v>
      </c>
      <c r="BP24" s="174">
        <f t="shared" ref="BP24" si="655">$D$24*BO24</f>
        <v>0</v>
      </c>
      <c r="BQ24" s="26">
        <f>'CANTIDADES DE OBRA'!KS169</f>
        <v>0</v>
      </c>
      <c r="BR24" s="174">
        <f t="shared" ref="BR24" si="656">$D$24*BQ24</f>
        <v>0</v>
      </c>
      <c r="BS24" s="26">
        <f>'CANTIDADES DE OBRA'!LB169</f>
        <v>0</v>
      </c>
      <c r="BT24" s="174">
        <f t="shared" ref="BT24" si="657">$D$24*BS24</f>
        <v>0</v>
      </c>
      <c r="BU24" s="26">
        <f>'CANTIDADES DE OBRA'!LK169</f>
        <v>0</v>
      </c>
      <c r="BV24" s="174">
        <f t="shared" ref="BV24" si="658">$D$24*BU24</f>
        <v>0</v>
      </c>
      <c r="BW24" s="26">
        <f>'CANTIDADES DE OBRA'!LT169</f>
        <v>0</v>
      </c>
      <c r="BX24" s="174">
        <f t="shared" ref="BX24" si="659">$D$24*BW24</f>
        <v>0</v>
      </c>
      <c r="BY24" s="26">
        <f>'CANTIDADES DE OBRA'!MC169</f>
        <v>0</v>
      </c>
      <c r="BZ24" s="174">
        <f t="shared" ref="BZ24" si="660">$D$24*BY24</f>
        <v>0</v>
      </c>
      <c r="CA24" s="26">
        <f>'CANTIDADES DE OBRA'!ML169</f>
        <v>0</v>
      </c>
      <c r="CB24" s="174">
        <f t="shared" ref="CB24" si="661">$D$24*CA24</f>
        <v>0</v>
      </c>
      <c r="CC24" s="26">
        <f>'CANTIDADES DE OBRA'!MU169</f>
        <v>0</v>
      </c>
      <c r="CD24" s="174">
        <f t="shared" ref="CD24" si="662">$D$24*CC24</f>
        <v>0</v>
      </c>
      <c r="CE24" s="26">
        <f>'CANTIDADES DE OBRA'!ND169</f>
        <v>0</v>
      </c>
      <c r="CF24" s="174">
        <f t="shared" ref="CF24" si="663">$D$24*CE24</f>
        <v>0</v>
      </c>
      <c r="CG24" s="26">
        <f>'CANTIDADES DE OBRA'!NM169</f>
        <v>0</v>
      </c>
      <c r="CH24" s="174">
        <f t="shared" ref="CH24" si="664">$D$24*CG24</f>
        <v>0</v>
      </c>
      <c r="CI24" s="26">
        <f>'CANTIDADES DE OBRA'!NV169</f>
        <v>0</v>
      </c>
      <c r="CJ24" s="174">
        <f t="shared" ref="CJ24" si="665">$D$24*CI24</f>
        <v>0</v>
      </c>
      <c r="CK24" s="26">
        <f>+'CANTIDADES DE OBRA'!OE169</f>
        <v>0</v>
      </c>
      <c r="CL24" s="174">
        <f t="shared" ref="CL24" si="666">$D$24*CK24</f>
        <v>0</v>
      </c>
      <c r="CM24" s="26">
        <f>'CANTIDADES DE OBRA'!ON169</f>
        <v>0</v>
      </c>
      <c r="CN24" s="174">
        <f t="shared" ref="CN24" si="667">$D$24*CM24</f>
        <v>0</v>
      </c>
      <c r="CO24" s="26">
        <f>'CANTIDADES DE OBRA'!OW169</f>
        <v>0</v>
      </c>
      <c r="CP24" s="174">
        <f t="shared" ref="CP24" si="668">$D$24*CO24</f>
        <v>0</v>
      </c>
      <c r="CQ24" s="26">
        <f>'CANTIDADES DE OBRA'!PF169</f>
        <v>0</v>
      </c>
      <c r="CR24" s="174">
        <f t="shared" ref="CR24" si="669">$D$24*CQ24</f>
        <v>0</v>
      </c>
      <c r="CS24" s="32">
        <f>E24+G24+I24+K24+M24+O24+Q24+S24+U24+W24+Y24+AA24+AC24+AE24+AG24+AI24+AK24+AM24+AO24+AQ24+AS24+AU24+AW24+AY24+BA24+BC24+BE24+BG24+BI24+BK24+BM24+BO24+BQ24+BS24+BU24+BW24+BY24+CA24+CC24+CE24+CG24+CI24+CK24+CM24+CO24+CQ24</f>
        <v>0</v>
      </c>
      <c r="CT24" s="12">
        <f>CS24*D24</f>
        <v>0</v>
      </c>
      <c r="CU24" s="8"/>
      <c r="CV24" s="12"/>
    </row>
    <row r="25" spans="1:100" ht="57.6">
      <c r="A25" s="143" t="str">
        <f>+APU!A71</f>
        <v>03-01-002</v>
      </c>
      <c r="B25" s="22" t="str">
        <f>+APU!B71</f>
        <v>VIGA DE CIMENTACION EN CONCRETO DE 21 MPa, DE SECCION 0.25X0.20 M. INCLUYE FORMALETA, EQUIPO Y TODO LO NECESARIO PARA SU CORRECTA COLOCACION Y FUNCIONAMIENTO.</v>
      </c>
      <c r="C25" s="143" t="str">
        <f>+APU!C71</f>
        <v>M</v>
      </c>
      <c r="D25" s="145">
        <f>+APU!G71</f>
        <v>64113.127228489488</v>
      </c>
      <c r="E25" s="26">
        <f>+'CANTIDADES DE OBRA'!Q184</f>
        <v>0</v>
      </c>
      <c r="F25" s="174">
        <f>$D$25*E25</f>
        <v>0</v>
      </c>
      <c r="G25" s="26">
        <f>+'CANTIDADES DE OBRA'!Z184</f>
        <v>0</v>
      </c>
      <c r="H25" s="174">
        <f t="shared" ref="H25" si="670">$D$25*G25</f>
        <v>0</v>
      </c>
      <c r="I25" s="26">
        <f>+'CANTIDADES DE OBRA'!AI184</f>
        <v>0</v>
      </c>
      <c r="J25" s="174">
        <f t="shared" ref="J25" si="671">$D$25*I25</f>
        <v>0</v>
      </c>
      <c r="K25" s="26">
        <f>+'CANTIDADES DE OBRA'!AR184</f>
        <v>0</v>
      </c>
      <c r="L25" s="174">
        <f t="shared" ref="L25" si="672">$D$25*K25</f>
        <v>0</v>
      </c>
      <c r="M25" s="26">
        <f>+'CANTIDADES DE OBRA'!BA184</f>
        <v>0</v>
      </c>
      <c r="N25" s="174">
        <f t="shared" ref="N25" si="673">$D$25*M25</f>
        <v>0</v>
      </c>
      <c r="O25" s="26">
        <f>+'CANTIDADES DE OBRA'!BJ169</f>
        <v>0</v>
      </c>
      <c r="P25" s="174">
        <f t="shared" ref="P25" si="674">$D$25*O25</f>
        <v>0</v>
      </c>
      <c r="Q25" s="26">
        <f>+'CANTIDADES DE OBRA'!BS184</f>
        <v>0</v>
      </c>
      <c r="R25" s="174">
        <f t="shared" ref="R25" si="675">$D$25*Q25</f>
        <v>0</v>
      </c>
      <c r="S25" s="26">
        <f>+'CANTIDADES DE OBRA'!CB184</f>
        <v>0</v>
      </c>
      <c r="T25" s="174">
        <f t="shared" ref="T25" si="676">$D$25*S25</f>
        <v>0</v>
      </c>
      <c r="U25" s="26">
        <f>+'CANTIDADES DE OBRA'!CK184</f>
        <v>0</v>
      </c>
      <c r="V25" s="174">
        <f t="shared" ref="V25" si="677">$D$25*U25</f>
        <v>0</v>
      </c>
      <c r="W25" s="26">
        <f>+'CANTIDADES DE OBRA'!CT184</f>
        <v>0</v>
      </c>
      <c r="X25" s="174">
        <f t="shared" ref="X25" si="678">$D$25*W25</f>
        <v>0</v>
      </c>
      <c r="Y25" s="26">
        <f>+'CANTIDADES DE OBRA'!DC184</f>
        <v>0</v>
      </c>
      <c r="Z25" s="174">
        <f t="shared" ref="Z25" si="679">$D$25*Y25</f>
        <v>0</v>
      </c>
      <c r="AA25" s="26">
        <f>+'CANTIDADES DE OBRA'!DL184</f>
        <v>0</v>
      </c>
      <c r="AB25" s="174">
        <f t="shared" ref="AB25" si="680">$D$25*AA25</f>
        <v>0</v>
      </c>
      <c r="AC25" s="26">
        <f>+'CANTIDADES DE OBRA'!DU184</f>
        <v>0</v>
      </c>
      <c r="AD25" s="174">
        <f t="shared" ref="AD25" si="681">$D$25*AC25</f>
        <v>0</v>
      </c>
      <c r="AE25" s="26">
        <f>+'CANTIDADES DE OBRA'!ED184</f>
        <v>0</v>
      </c>
      <c r="AF25" s="174">
        <f t="shared" ref="AF25" si="682">$D$25*AE25</f>
        <v>0</v>
      </c>
      <c r="AG25" s="26">
        <f>+'CANTIDADES DE OBRA'!EM184</f>
        <v>0</v>
      </c>
      <c r="AH25" s="174">
        <f t="shared" ref="AH25" si="683">$D$25*AG25</f>
        <v>0</v>
      </c>
      <c r="AI25" s="26">
        <f>+'CANTIDADES DE OBRA'!EV184</f>
        <v>0</v>
      </c>
      <c r="AJ25" s="174">
        <f t="shared" ref="AJ25" si="684">$D$25*AI25</f>
        <v>0</v>
      </c>
      <c r="AK25" s="26">
        <f>+'CANTIDADES DE OBRA'!FE184</f>
        <v>0</v>
      </c>
      <c r="AL25" s="174">
        <f t="shared" ref="AL25" si="685">$D$25*AK25</f>
        <v>0</v>
      </c>
      <c r="AM25" s="26">
        <f>+'CANTIDADES DE OBRA'!FN184</f>
        <v>0</v>
      </c>
      <c r="AN25" s="174">
        <f t="shared" ref="AN25" si="686">$D$25*AM25</f>
        <v>0</v>
      </c>
      <c r="AO25" s="26">
        <f>+'CANTIDADES DE OBRA'!FW184</f>
        <v>0</v>
      </c>
      <c r="AP25" s="174">
        <f t="shared" ref="AP25" si="687">$D$25*AO25</f>
        <v>0</v>
      </c>
      <c r="AQ25" s="26">
        <f>+'CANTIDADES DE OBRA'!GF184</f>
        <v>0</v>
      </c>
      <c r="AR25" s="174">
        <f t="shared" ref="AR25" si="688">$D$25*AQ25</f>
        <v>0</v>
      </c>
      <c r="AS25" s="26">
        <f>+'CANTIDADES DE OBRA'!GO184</f>
        <v>0</v>
      </c>
      <c r="AT25" s="174">
        <f t="shared" ref="AT25" si="689">$D$25*AS25</f>
        <v>0</v>
      </c>
      <c r="AU25" s="26">
        <f>+'CANTIDADES DE OBRA'!GX184</f>
        <v>0</v>
      </c>
      <c r="AV25" s="174">
        <f t="shared" ref="AV25" si="690">$D$25*AU25</f>
        <v>0</v>
      </c>
      <c r="AW25" s="26">
        <f>+'CANTIDADES DE OBRA'!HG184</f>
        <v>0</v>
      </c>
      <c r="AX25" s="174">
        <f t="shared" ref="AX25" si="691">$D$25*AW25</f>
        <v>0</v>
      </c>
      <c r="AY25" s="26">
        <f>+'CANTIDADES DE OBRA'!HP184</f>
        <v>0</v>
      </c>
      <c r="AZ25" s="174">
        <f t="shared" ref="AZ25" si="692">$D$25*AY25</f>
        <v>0</v>
      </c>
      <c r="BA25" s="26">
        <f>+'CANTIDADES DE OBRA'!HY184</f>
        <v>0</v>
      </c>
      <c r="BB25" s="174">
        <f t="shared" ref="BB25" si="693">$D$25*BA25</f>
        <v>0</v>
      </c>
      <c r="BC25" s="26">
        <f>+'CANTIDADES DE OBRA'!IH184</f>
        <v>0</v>
      </c>
      <c r="BD25" s="174">
        <f t="shared" ref="BD25" si="694">$D$25*BC25</f>
        <v>0</v>
      </c>
      <c r="BE25" s="26">
        <f>+'CANTIDADES DE OBRA'!IQ184</f>
        <v>0</v>
      </c>
      <c r="BF25" s="174">
        <f t="shared" ref="BF25" si="695">$D$25*BE25</f>
        <v>0</v>
      </c>
      <c r="BG25" s="26">
        <f>+'CANTIDADES DE OBRA'!IZ184</f>
        <v>0</v>
      </c>
      <c r="BH25" s="174">
        <f t="shared" ref="BH25" si="696">$D$25*BG25</f>
        <v>0</v>
      </c>
      <c r="BI25" s="26">
        <f>+'CANTIDADES DE OBRA'!JI184</f>
        <v>0</v>
      </c>
      <c r="BJ25" s="174">
        <f t="shared" ref="BJ25" si="697">$D$25*BI25</f>
        <v>0</v>
      </c>
      <c r="BK25" s="26">
        <f>+'CANTIDADES DE OBRA'!JR184</f>
        <v>0</v>
      </c>
      <c r="BL25" s="174">
        <f t="shared" ref="BL25" si="698">$D$25*BK25</f>
        <v>0</v>
      </c>
      <c r="BM25" s="26">
        <f>+'CANTIDADES DE OBRA'!KA184</f>
        <v>0</v>
      </c>
      <c r="BN25" s="174">
        <f t="shared" ref="BN25" si="699">$D$25*BM25</f>
        <v>0</v>
      </c>
      <c r="BO25" s="26">
        <f>+'CANTIDADES DE OBRA'!KJ184</f>
        <v>0</v>
      </c>
      <c r="BP25" s="174">
        <f t="shared" ref="BP25" si="700">$D$25*BO25</f>
        <v>0</v>
      </c>
      <c r="BQ25" s="26">
        <f>+'CANTIDADES DE OBRA'!KS184</f>
        <v>0</v>
      </c>
      <c r="BR25" s="174">
        <f t="shared" ref="BR25" si="701">$D$25*BQ25</f>
        <v>0</v>
      </c>
      <c r="BS25" s="26">
        <f>+'CANTIDADES DE OBRA'!LB184</f>
        <v>0</v>
      </c>
      <c r="BT25" s="174">
        <f t="shared" ref="BT25" si="702">$D$25*BS25</f>
        <v>0</v>
      </c>
      <c r="BU25" s="26">
        <f>+'CANTIDADES DE OBRA'!LK184</f>
        <v>0</v>
      </c>
      <c r="BV25" s="174">
        <f t="shared" ref="BV25" si="703">$D$25*BU25</f>
        <v>0</v>
      </c>
      <c r="BW25" s="26">
        <f>+'CANTIDADES DE OBRA'!LT184</f>
        <v>0</v>
      </c>
      <c r="BX25" s="174">
        <f t="shared" ref="BX25" si="704">$D$25*BW25</f>
        <v>0</v>
      </c>
      <c r="BY25" s="26">
        <f>+'CANTIDADES DE OBRA'!MC184</f>
        <v>0</v>
      </c>
      <c r="BZ25" s="174">
        <f t="shared" ref="BZ25" si="705">$D$25*BY25</f>
        <v>0</v>
      </c>
      <c r="CA25" s="26">
        <f>+'CANTIDADES DE OBRA'!ML184</f>
        <v>0</v>
      </c>
      <c r="CB25" s="174">
        <f t="shared" ref="CB25" si="706">$D$25*CA25</f>
        <v>0</v>
      </c>
      <c r="CC25" s="26">
        <f>+'CANTIDADES DE OBRA'!MU184</f>
        <v>0</v>
      </c>
      <c r="CD25" s="174">
        <f t="shared" ref="CD25" si="707">$D$25*CC25</f>
        <v>0</v>
      </c>
      <c r="CE25" s="26">
        <f>+'CANTIDADES DE OBRA'!ND184</f>
        <v>0</v>
      </c>
      <c r="CF25" s="174">
        <f t="shared" ref="CF25" si="708">$D$25*CE25</f>
        <v>0</v>
      </c>
      <c r="CG25" s="26">
        <f>+'CANTIDADES DE OBRA'!NM184</f>
        <v>0</v>
      </c>
      <c r="CH25" s="174">
        <f t="shared" ref="CH25" si="709">$D$25*CG25</f>
        <v>0</v>
      </c>
      <c r="CI25" s="26">
        <f>+'CANTIDADES DE OBRA'!NV184</f>
        <v>0</v>
      </c>
      <c r="CJ25" s="174">
        <f t="shared" ref="CJ25" si="710">$D$25*CI25</f>
        <v>0</v>
      </c>
      <c r="CK25" s="26">
        <f>+'CANTIDADES DE OBRA'!OE184</f>
        <v>0</v>
      </c>
      <c r="CL25" s="174">
        <f t="shared" ref="CL25" si="711">$D$25*CK25</f>
        <v>0</v>
      </c>
      <c r="CM25" s="26">
        <f>+'CANTIDADES DE OBRA'!ON184</f>
        <v>0</v>
      </c>
      <c r="CN25" s="174">
        <f t="shared" ref="CN25" si="712">$D$25*CM25</f>
        <v>0</v>
      </c>
      <c r="CO25" s="26">
        <f>+'CANTIDADES DE OBRA'!OW184</f>
        <v>0</v>
      </c>
      <c r="CP25" s="174">
        <f t="shared" ref="CP25" si="713">$D$25*CO25</f>
        <v>0</v>
      </c>
      <c r="CQ25" s="26">
        <f>+'CANTIDADES DE OBRA'!PF184</f>
        <v>0</v>
      </c>
      <c r="CR25" s="174">
        <f t="shared" ref="CR25" si="714">$D$25*CQ25</f>
        <v>0</v>
      </c>
      <c r="CS25" s="32">
        <f>E25+G25+I25+K25+M25+O25+Q25+S25+U25+W25+Y25+AA25+AC25+AE25+AG25+AI25+AK25+AM25+AO25+AQ25+AS25+AU25+AW25+AY25+BA25+BC25+BE25+BG25+BI25+BK25+BM25+BO25+BQ25+BS25+BU25+BW25+BY25+CA25+CC25+CE25+CG25+CI25+CK25+CM25+CO25+CQ25</f>
        <v>0</v>
      </c>
      <c r="CT25" s="12">
        <f>CS25*D25</f>
        <v>0</v>
      </c>
      <c r="CU25" s="5"/>
      <c r="CV25" s="12"/>
    </row>
    <row r="26" spans="1:100">
      <c r="A26" s="144" t="s">
        <v>361</v>
      </c>
      <c r="B26" s="142" t="s">
        <v>362</v>
      </c>
      <c r="C26" s="144"/>
      <c r="D26" s="146"/>
      <c r="E26" s="142"/>
      <c r="F26" s="172">
        <f>SUM(F27:F28)</f>
        <v>0</v>
      </c>
      <c r="G26" s="142"/>
      <c r="H26" s="172">
        <f t="shared" ref="H26" si="715">SUM(H27:H28)</f>
        <v>0</v>
      </c>
      <c r="I26" s="142"/>
      <c r="J26" s="172">
        <f t="shared" ref="J26" si="716">SUM(J27:J28)</f>
        <v>0</v>
      </c>
      <c r="K26" s="142"/>
      <c r="L26" s="172">
        <f t="shared" ref="L26" si="717">SUM(L27:L28)</f>
        <v>0</v>
      </c>
      <c r="M26" s="142"/>
      <c r="N26" s="172">
        <f t="shared" ref="N26" si="718">SUM(N27:N28)</f>
        <v>0</v>
      </c>
      <c r="O26" s="142"/>
      <c r="P26" s="172">
        <f t="shared" ref="P26" si="719">SUM(P27:P28)</f>
        <v>0</v>
      </c>
      <c r="Q26" s="142"/>
      <c r="R26" s="172">
        <f t="shared" ref="R26" si="720">SUM(R27:R28)</f>
        <v>0</v>
      </c>
      <c r="S26" s="142"/>
      <c r="T26" s="172">
        <f t="shared" ref="T26" si="721">SUM(T27:T28)</f>
        <v>0</v>
      </c>
      <c r="U26" s="142"/>
      <c r="V26" s="172">
        <f t="shared" ref="V26" si="722">SUM(V27:V28)</f>
        <v>0</v>
      </c>
      <c r="W26" s="142"/>
      <c r="X26" s="172">
        <f t="shared" ref="X26" si="723">SUM(X27:X28)</f>
        <v>0</v>
      </c>
      <c r="Y26" s="142"/>
      <c r="Z26" s="172">
        <f t="shared" ref="Z26" si="724">SUM(Z27:Z28)</f>
        <v>0</v>
      </c>
      <c r="AA26" s="142"/>
      <c r="AB26" s="172">
        <f t="shared" ref="AB26" si="725">SUM(AB27:AB28)</f>
        <v>0</v>
      </c>
      <c r="AC26" s="142"/>
      <c r="AD26" s="172">
        <f t="shared" ref="AD26" si="726">SUM(AD27:AD28)</f>
        <v>0</v>
      </c>
      <c r="AE26" s="142"/>
      <c r="AF26" s="172">
        <f t="shared" ref="AF26" si="727">SUM(AF27:AF28)</f>
        <v>0</v>
      </c>
      <c r="AG26" s="142"/>
      <c r="AH26" s="172">
        <f t="shared" ref="AH26" si="728">SUM(AH27:AH28)</f>
        <v>0</v>
      </c>
      <c r="AI26" s="142"/>
      <c r="AJ26" s="172">
        <f t="shared" ref="AJ26" si="729">SUM(AJ27:AJ28)</f>
        <v>0</v>
      </c>
      <c r="AK26" s="142"/>
      <c r="AL26" s="172">
        <f t="shared" ref="AL26" si="730">SUM(AL27:AL28)</f>
        <v>0</v>
      </c>
      <c r="AM26" s="142"/>
      <c r="AN26" s="172">
        <f t="shared" ref="AN26" si="731">SUM(AN27:AN28)</f>
        <v>0</v>
      </c>
      <c r="AO26" s="142"/>
      <c r="AP26" s="172">
        <f t="shared" ref="AP26" si="732">SUM(AP27:AP28)</f>
        <v>0</v>
      </c>
      <c r="AQ26" s="142"/>
      <c r="AR26" s="172">
        <f t="shared" ref="AR26" si="733">SUM(AR27:AR28)</f>
        <v>0</v>
      </c>
      <c r="AS26" s="142"/>
      <c r="AT26" s="172">
        <f t="shared" ref="AT26" si="734">SUM(AT27:AT28)</f>
        <v>0</v>
      </c>
      <c r="AU26" s="142"/>
      <c r="AV26" s="172">
        <f t="shared" ref="AV26" si="735">SUM(AV27:AV28)</f>
        <v>0</v>
      </c>
      <c r="AW26" s="142"/>
      <c r="AX26" s="172">
        <f t="shared" ref="AX26" si="736">SUM(AX27:AX28)</f>
        <v>0</v>
      </c>
      <c r="AY26" s="142"/>
      <c r="AZ26" s="172">
        <f t="shared" ref="AZ26" si="737">SUM(AZ27:AZ28)</f>
        <v>0</v>
      </c>
      <c r="BA26" s="142"/>
      <c r="BB26" s="172">
        <f t="shared" ref="BB26" si="738">SUM(BB27:BB28)</f>
        <v>0</v>
      </c>
      <c r="BC26" s="142"/>
      <c r="BD26" s="172">
        <f t="shared" ref="BD26" si="739">SUM(BD27:BD28)</f>
        <v>0</v>
      </c>
      <c r="BE26" s="142"/>
      <c r="BF26" s="172">
        <f t="shared" ref="BF26" si="740">SUM(BF27:BF28)</f>
        <v>0</v>
      </c>
      <c r="BG26" s="142"/>
      <c r="BH26" s="172">
        <f t="shared" ref="BH26" si="741">SUM(BH27:BH28)</f>
        <v>0</v>
      </c>
      <c r="BI26" s="142"/>
      <c r="BJ26" s="172">
        <f t="shared" ref="BJ26" si="742">SUM(BJ27:BJ28)</f>
        <v>0</v>
      </c>
      <c r="BK26" s="142"/>
      <c r="BL26" s="172">
        <f t="shared" ref="BL26" si="743">SUM(BL27:BL28)</f>
        <v>0</v>
      </c>
      <c r="BM26" s="142"/>
      <c r="BN26" s="172">
        <f t="shared" ref="BN26" si="744">SUM(BN27:BN28)</f>
        <v>0</v>
      </c>
      <c r="BO26" s="142"/>
      <c r="BP26" s="172">
        <f t="shared" ref="BP26" si="745">SUM(BP27:BP28)</f>
        <v>0</v>
      </c>
      <c r="BQ26" s="142"/>
      <c r="BR26" s="172">
        <f t="shared" ref="BR26" si="746">SUM(BR27:BR28)</f>
        <v>0</v>
      </c>
      <c r="BS26" s="142"/>
      <c r="BT26" s="172">
        <f t="shared" ref="BT26" si="747">SUM(BT27:BT28)</f>
        <v>0</v>
      </c>
      <c r="BU26" s="142"/>
      <c r="BV26" s="172">
        <f t="shared" ref="BV26" si="748">SUM(BV27:BV28)</f>
        <v>0</v>
      </c>
      <c r="BW26" s="142"/>
      <c r="BX26" s="172">
        <f t="shared" ref="BX26" si="749">SUM(BX27:BX28)</f>
        <v>0</v>
      </c>
      <c r="BY26" s="142"/>
      <c r="BZ26" s="172">
        <f t="shared" ref="BZ26" si="750">SUM(BZ27:BZ28)</f>
        <v>0</v>
      </c>
      <c r="CA26" s="142"/>
      <c r="CB26" s="172">
        <f t="shared" ref="CB26" si="751">SUM(CB27:CB28)</f>
        <v>0</v>
      </c>
      <c r="CC26" s="142"/>
      <c r="CD26" s="172">
        <f t="shared" ref="CD26" si="752">SUM(CD27:CD28)</f>
        <v>0</v>
      </c>
      <c r="CE26" s="142"/>
      <c r="CF26" s="172">
        <f t="shared" ref="CF26" si="753">SUM(CF27:CF28)</f>
        <v>0</v>
      </c>
      <c r="CG26" s="142"/>
      <c r="CH26" s="172">
        <f t="shared" ref="CH26" si="754">SUM(CH27:CH28)</f>
        <v>0</v>
      </c>
      <c r="CI26" s="142"/>
      <c r="CJ26" s="172">
        <f t="shared" ref="CJ26" si="755">SUM(CJ27:CJ28)</f>
        <v>0</v>
      </c>
      <c r="CK26" s="142"/>
      <c r="CL26" s="172">
        <f t="shared" ref="CL26" si="756">SUM(CL27:CL28)</f>
        <v>0</v>
      </c>
      <c r="CM26" s="142"/>
      <c r="CN26" s="172">
        <f t="shared" ref="CN26" si="757">SUM(CN27:CN28)</f>
        <v>0</v>
      </c>
      <c r="CO26" s="142"/>
      <c r="CP26" s="172">
        <f t="shared" ref="CP26" si="758">SUM(CP27:CP28)</f>
        <v>0</v>
      </c>
      <c r="CQ26" s="142"/>
      <c r="CR26" s="172">
        <f t="shared" ref="CR26" si="759">SUM(CR27:CR28)</f>
        <v>0</v>
      </c>
      <c r="CS26" s="142"/>
      <c r="CT26" s="154">
        <f>SUM(CT27:CT28)</f>
        <v>0</v>
      </c>
      <c r="CU26" s="142"/>
      <c r="CV26" s="154"/>
    </row>
    <row r="27" spans="1:100" ht="57.6">
      <c r="A27" s="143" t="str">
        <f>+APU!A85</f>
        <v>03-02-001</v>
      </c>
      <c r="B27" s="22" t="str">
        <f>+APU!B85</f>
        <v>VIGA DE AMARRE SUPERIOR EN CONCRETO DE 21 MPa SOBRE MAMPOSTERIA, DE SECCION 0.10X0.15 M. INCLUYE FORMALETA, EQUIPO Y TODO LO NECESARIO PARA SU CORRECTA COLOCACION Y FUNCIONAMIENTO.</v>
      </c>
      <c r="C27" s="143" t="str">
        <f>+APU!C85</f>
        <v>M</v>
      </c>
      <c r="D27" s="145">
        <f>+APU!G85</f>
        <v>38486.542505454745</v>
      </c>
      <c r="E27" s="26">
        <f>+'CANTIDADES DE OBRA'!Q199</f>
        <v>0</v>
      </c>
      <c r="F27" s="174">
        <f>$D$27*E27</f>
        <v>0</v>
      </c>
      <c r="G27" s="26">
        <f>+'CANTIDADES DE OBRA'!Z199</f>
        <v>0</v>
      </c>
      <c r="H27" s="174">
        <f t="shared" ref="H27" si="760">$D$27*G27</f>
        <v>0</v>
      </c>
      <c r="I27" s="26">
        <f>+'CANTIDADES DE OBRA'!AI199</f>
        <v>0</v>
      </c>
      <c r="J27" s="174">
        <f t="shared" ref="J27" si="761">$D$27*I27</f>
        <v>0</v>
      </c>
      <c r="K27" s="26">
        <f>+'CANTIDADES DE OBRA'!AR199</f>
        <v>0</v>
      </c>
      <c r="L27" s="174">
        <f t="shared" ref="L27" si="762">$D$27*K27</f>
        <v>0</v>
      </c>
      <c r="M27" s="26">
        <f>+'CANTIDADES DE OBRA'!BA199</f>
        <v>0</v>
      </c>
      <c r="N27" s="174">
        <f t="shared" ref="N27" si="763">$D$27*M27</f>
        <v>0</v>
      </c>
      <c r="O27" s="26">
        <f>+'CANTIDADES DE OBRA'!BJ199</f>
        <v>0</v>
      </c>
      <c r="P27" s="174">
        <f t="shared" ref="P27" si="764">$D$27*O27</f>
        <v>0</v>
      </c>
      <c r="Q27" s="26">
        <f>+'CANTIDADES DE OBRA'!BS199</f>
        <v>0</v>
      </c>
      <c r="R27" s="174">
        <f t="shared" ref="R27" si="765">$D$27*Q27</f>
        <v>0</v>
      </c>
      <c r="S27" s="26">
        <f>+'CANTIDADES DE OBRA'!CB199</f>
        <v>0</v>
      </c>
      <c r="T27" s="174">
        <f t="shared" ref="T27" si="766">$D$27*S27</f>
        <v>0</v>
      </c>
      <c r="U27" s="26">
        <f>+'CANTIDADES DE OBRA'!CK199</f>
        <v>0</v>
      </c>
      <c r="V27" s="174">
        <f t="shared" ref="V27" si="767">$D$27*U27</f>
        <v>0</v>
      </c>
      <c r="W27" s="26">
        <f>+'CANTIDADES DE OBRA'!CT199</f>
        <v>0</v>
      </c>
      <c r="X27" s="174">
        <f t="shared" ref="X27" si="768">$D$27*W27</f>
        <v>0</v>
      </c>
      <c r="Y27" s="26">
        <f>+'CANTIDADES DE OBRA'!DC199</f>
        <v>0</v>
      </c>
      <c r="Z27" s="174">
        <f t="shared" ref="Z27" si="769">$D$27*Y27</f>
        <v>0</v>
      </c>
      <c r="AA27" s="26">
        <f>+'CANTIDADES DE OBRA'!DL199</f>
        <v>0</v>
      </c>
      <c r="AB27" s="174">
        <f t="shared" ref="AB27" si="770">$D$27*AA27</f>
        <v>0</v>
      </c>
      <c r="AC27" s="26">
        <f>+'CANTIDADES DE OBRA'!DU199</f>
        <v>0</v>
      </c>
      <c r="AD27" s="174">
        <f t="shared" ref="AD27" si="771">$D$27*AC27</f>
        <v>0</v>
      </c>
      <c r="AE27" s="26">
        <f>+'CANTIDADES DE OBRA'!ED199</f>
        <v>0</v>
      </c>
      <c r="AF27" s="174">
        <f t="shared" ref="AF27" si="772">$D$27*AE27</f>
        <v>0</v>
      </c>
      <c r="AG27" s="26">
        <f>+'CANTIDADES DE OBRA'!EM199</f>
        <v>0</v>
      </c>
      <c r="AH27" s="174">
        <f t="shared" ref="AH27" si="773">$D$27*AG27</f>
        <v>0</v>
      </c>
      <c r="AI27" s="26">
        <f>+'CANTIDADES DE OBRA'!EV199</f>
        <v>0</v>
      </c>
      <c r="AJ27" s="174">
        <f t="shared" ref="AJ27" si="774">$D$27*AI27</f>
        <v>0</v>
      </c>
      <c r="AK27" s="26">
        <f>+'CANTIDADES DE OBRA'!FE199</f>
        <v>0</v>
      </c>
      <c r="AL27" s="174">
        <f t="shared" ref="AL27" si="775">$D$27*AK27</f>
        <v>0</v>
      </c>
      <c r="AM27" s="26">
        <f>+'CANTIDADES DE OBRA'!FN199</f>
        <v>0</v>
      </c>
      <c r="AN27" s="174">
        <f t="shared" ref="AN27" si="776">$D$27*AM27</f>
        <v>0</v>
      </c>
      <c r="AO27" s="26">
        <f>+'CANTIDADES DE OBRA'!FW199</f>
        <v>0</v>
      </c>
      <c r="AP27" s="174">
        <f t="shared" ref="AP27" si="777">$D$27*AO27</f>
        <v>0</v>
      </c>
      <c r="AQ27" s="26">
        <f>+'CANTIDADES DE OBRA'!GF199</f>
        <v>0</v>
      </c>
      <c r="AR27" s="174">
        <f t="shared" ref="AR27" si="778">$D$27*AQ27</f>
        <v>0</v>
      </c>
      <c r="AS27" s="26">
        <f>+'CANTIDADES DE OBRA'!GO199</f>
        <v>0</v>
      </c>
      <c r="AT27" s="174">
        <f t="shared" ref="AT27" si="779">$D$27*AS27</f>
        <v>0</v>
      </c>
      <c r="AU27" s="26">
        <f>+'CANTIDADES DE OBRA'!GX199</f>
        <v>0</v>
      </c>
      <c r="AV27" s="174">
        <f t="shared" ref="AV27" si="780">$D$27*AU27</f>
        <v>0</v>
      </c>
      <c r="AW27" s="26">
        <f>+'CANTIDADES DE OBRA'!HG199</f>
        <v>0</v>
      </c>
      <c r="AX27" s="174">
        <f t="shared" ref="AX27" si="781">$D$27*AW27</f>
        <v>0</v>
      </c>
      <c r="AY27" s="26">
        <f>+'CANTIDADES DE OBRA'!HP199</f>
        <v>0</v>
      </c>
      <c r="AZ27" s="174">
        <f t="shared" ref="AZ27" si="782">$D$27*AY27</f>
        <v>0</v>
      </c>
      <c r="BA27" s="26">
        <f>+'CANTIDADES DE OBRA'!HY199</f>
        <v>0</v>
      </c>
      <c r="BB27" s="174">
        <f t="shared" ref="BB27" si="783">$D$27*BA27</f>
        <v>0</v>
      </c>
      <c r="BC27" s="26">
        <f>+'CANTIDADES DE OBRA'!IH199</f>
        <v>0</v>
      </c>
      <c r="BD27" s="174">
        <f t="shared" ref="BD27" si="784">$D$27*BC27</f>
        <v>0</v>
      </c>
      <c r="BE27" s="26">
        <f>+'CANTIDADES DE OBRA'!IQ199</f>
        <v>0</v>
      </c>
      <c r="BF27" s="174">
        <f t="shared" ref="BF27" si="785">$D$27*BE27</f>
        <v>0</v>
      </c>
      <c r="BG27" s="26">
        <f>+'CANTIDADES DE OBRA'!IZ199</f>
        <v>0</v>
      </c>
      <c r="BH27" s="174">
        <f t="shared" ref="BH27" si="786">$D$27*BG27</f>
        <v>0</v>
      </c>
      <c r="BI27" s="26">
        <f>+'CANTIDADES DE OBRA'!JI199</f>
        <v>0</v>
      </c>
      <c r="BJ27" s="174">
        <f t="shared" ref="BJ27" si="787">$D$27*BI27</f>
        <v>0</v>
      </c>
      <c r="BK27" s="26">
        <f>+'CANTIDADES DE OBRA'!JR199</f>
        <v>0</v>
      </c>
      <c r="BL27" s="174">
        <f t="shared" ref="BL27" si="788">$D$27*BK27</f>
        <v>0</v>
      </c>
      <c r="BM27" s="26">
        <f>+'CANTIDADES DE OBRA'!KA199</f>
        <v>0</v>
      </c>
      <c r="BN27" s="174">
        <f t="shared" ref="BN27" si="789">$D$27*BM27</f>
        <v>0</v>
      </c>
      <c r="BO27" s="26">
        <f>+'CANTIDADES DE OBRA'!KJ199</f>
        <v>0</v>
      </c>
      <c r="BP27" s="174">
        <f t="shared" ref="BP27" si="790">$D$27*BO27</f>
        <v>0</v>
      </c>
      <c r="BQ27" s="26">
        <f>+'CANTIDADES DE OBRA'!KS199</f>
        <v>0</v>
      </c>
      <c r="BR27" s="174">
        <f t="shared" ref="BR27" si="791">$D$27*BQ27</f>
        <v>0</v>
      </c>
      <c r="BS27" s="26">
        <f>+'CANTIDADES DE OBRA'!LB199</f>
        <v>0</v>
      </c>
      <c r="BT27" s="174">
        <f t="shared" ref="BT27" si="792">$D$27*BS27</f>
        <v>0</v>
      </c>
      <c r="BU27" s="26">
        <f>+'CANTIDADES DE OBRA'!LK199</f>
        <v>0</v>
      </c>
      <c r="BV27" s="174">
        <f t="shared" ref="BV27" si="793">$D$27*BU27</f>
        <v>0</v>
      </c>
      <c r="BW27" s="26">
        <f>+'CANTIDADES DE OBRA'!LT199</f>
        <v>0</v>
      </c>
      <c r="BX27" s="174">
        <f t="shared" ref="BX27" si="794">$D$27*BW27</f>
        <v>0</v>
      </c>
      <c r="BY27" s="26">
        <f>+'CANTIDADES DE OBRA'!MC199</f>
        <v>0</v>
      </c>
      <c r="BZ27" s="174">
        <f t="shared" ref="BZ27" si="795">$D$27*BY27</f>
        <v>0</v>
      </c>
      <c r="CA27" s="26">
        <f>+'CANTIDADES DE OBRA'!ML199</f>
        <v>0</v>
      </c>
      <c r="CB27" s="174">
        <f t="shared" ref="CB27" si="796">$D$27*CA27</f>
        <v>0</v>
      </c>
      <c r="CC27" s="26">
        <f>+'CANTIDADES DE OBRA'!MU199</f>
        <v>0</v>
      </c>
      <c r="CD27" s="174">
        <f t="shared" ref="CD27" si="797">$D$27*CC27</f>
        <v>0</v>
      </c>
      <c r="CE27" s="26">
        <f>+'CANTIDADES DE OBRA'!ND199</f>
        <v>0</v>
      </c>
      <c r="CF27" s="174">
        <f t="shared" ref="CF27" si="798">$D$27*CE27</f>
        <v>0</v>
      </c>
      <c r="CG27" s="26">
        <f>+'CANTIDADES DE OBRA'!NM199</f>
        <v>0</v>
      </c>
      <c r="CH27" s="174">
        <f t="shared" ref="CH27" si="799">$D$27*CG27</f>
        <v>0</v>
      </c>
      <c r="CI27" s="26">
        <f>+'CANTIDADES DE OBRA'!NV199</f>
        <v>0</v>
      </c>
      <c r="CJ27" s="174">
        <f t="shared" ref="CJ27" si="800">$D$27*CI27</f>
        <v>0</v>
      </c>
      <c r="CK27" s="26">
        <f>+'CANTIDADES DE OBRA'!OE199</f>
        <v>0</v>
      </c>
      <c r="CL27" s="174">
        <f t="shared" ref="CL27" si="801">$D$27*CK27</f>
        <v>0</v>
      </c>
      <c r="CM27" s="26">
        <f>+'CANTIDADES DE OBRA'!ON199</f>
        <v>0</v>
      </c>
      <c r="CN27" s="174">
        <f t="shared" ref="CN27" si="802">$D$27*CM27</f>
        <v>0</v>
      </c>
      <c r="CO27" s="26">
        <f>+'CANTIDADES DE OBRA'!OW199</f>
        <v>0</v>
      </c>
      <c r="CP27" s="174">
        <f t="shared" ref="CP27" si="803">$D$27*CO27</f>
        <v>0</v>
      </c>
      <c r="CQ27" s="26">
        <f>+'CANTIDADES DE OBRA'!PF199</f>
        <v>0</v>
      </c>
      <c r="CR27" s="174">
        <f t="shared" ref="CR27" si="804">$D$27*CQ27</f>
        <v>0</v>
      </c>
      <c r="CS27" s="32">
        <f>E27+G27+I27+K27+M27+O27+Q27+S27+U27+W27+Y27+AA27+AC27+AE27+AG27+AI27+AK27+AM27+AO27+AQ27+AS27+AU27+AW27+AY27+BA27+BC27+BE27+BG27+BI27+BK27+BM27+BO27+BQ27+BS27+BU27+BW27+BY27+CA27+CC27+CE27+CG27+CI27+CK27+CM27+CO27+CQ27</f>
        <v>0</v>
      </c>
      <c r="CT27" s="12">
        <f>CS27*D27</f>
        <v>0</v>
      </c>
      <c r="CU27" s="5"/>
      <c r="CV27" s="12"/>
    </row>
    <row r="28" spans="1:100" ht="57.6">
      <c r="A28" s="143" t="str">
        <f>+APU!A97</f>
        <v>03-02-002</v>
      </c>
      <c r="B28" s="22" t="str">
        <f>+APU!B97</f>
        <v>CINTAS DE AMARRE SUPERIOR EN CONCRETO DE 21 MPa SOBRE MAMPOSTERIA, DE SECCION 0.10X0.12 M. INCLUYE FORMALETA, EQUIPO Y TODO LO NECESARIO PARA SU CORRECTA COLOCACION Y FUNCIONAMIENTO.</v>
      </c>
      <c r="C28" s="143" t="str">
        <f>+APU!C97</f>
        <v>M</v>
      </c>
      <c r="D28" s="145">
        <f>+APU!G97</f>
        <v>27094.579356116999</v>
      </c>
      <c r="E28" s="26">
        <f>+'CANTIDADES DE OBRA'!Q214</f>
        <v>0</v>
      </c>
      <c r="F28" s="174">
        <f>$D$28*E28</f>
        <v>0</v>
      </c>
      <c r="G28" s="26">
        <f>+'CANTIDADES DE OBRA'!Z214</f>
        <v>0</v>
      </c>
      <c r="H28" s="174">
        <f t="shared" ref="H28" si="805">$D$28*G28</f>
        <v>0</v>
      </c>
      <c r="I28" s="26">
        <f>+'CANTIDADES DE OBRA'!AI214</f>
        <v>0</v>
      </c>
      <c r="J28" s="174">
        <f t="shared" ref="J28" si="806">$D$28*I28</f>
        <v>0</v>
      </c>
      <c r="K28" s="26">
        <f>+'CANTIDADES DE OBRA'!AR214</f>
        <v>0</v>
      </c>
      <c r="L28" s="174">
        <f t="shared" ref="L28" si="807">$D$28*K28</f>
        <v>0</v>
      </c>
      <c r="M28" s="26">
        <f>+'CANTIDADES DE OBRA'!BA214</f>
        <v>0</v>
      </c>
      <c r="N28" s="174">
        <f t="shared" ref="N28" si="808">$D$28*M28</f>
        <v>0</v>
      </c>
      <c r="O28" s="26">
        <f>+'CANTIDADES DE OBRA'!BJ214</f>
        <v>0</v>
      </c>
      <c r="P28" s="174">
        <f t="shared" ref="P28" si="809">$D$28*O28</f>
        <v>0</v>
      </c>
      <c r="Q28" s="26">
        <f>+'CANTIDADES DE OBRA'!BS214</f>
        <v>0</v>
      </c>
      <c r="R28" s="174">
        <f t="shared" ref="R28" si="810">$D$28*Q28</f>
        <v>0</v>
      </c>
      <c r="S28" s="26">
        <f>+'CANTIDADES DE OBRA'!CB214</f>
        <v>0</v>
      </c>
      <c r="T28" s="174">
        <f t="shared" ref="T28" si="811">$D$28*S28</f>
        <v>0</v>
      </c>
      <c r="U28" s="26">
        <f>+'CANTIDADES DE OBRA'!CK214</f>
        <v>0</v>
      </c>
      <c r="V28" s="174">
        <f t="shared" ref="V28" si="812">$D$28*U28</f>
        <v>0</v>
      </c>
      <c r="W28" s="26">
        <f>+'CANTIDADES DE OBRA'!CT214</f>
        <v>0</v>
      </c>
      <c r="X28" s="174">
        <f t="shared" ref="X28" si="813">$D$28*W28</f>
        <v>0</v>
      </c>
      <c r="Y28" s="26">
        <f>+'CANTIDADES DE OBRA'!DC214</f>
        <v>0</v>
      </c>
      <c r="Z28" s="174">
        <f t="shared" ref="Z28" si="814">$D$28*Y28</f>
        <v>0</v>
      </c>
      <c r="AA28" s="26">
        <f>+'CANTIDADES DE OBRA'!DL214</f>
        <v>0</v>
      </c>
      <c r="AB28" s="174">
        <f t="shared" ref="AB28" si="815">$D$28*AA28</f>
        <v>0</v>
      </c>
      <c r="AC28" s="26">
        <f>+'CANTIDADES DE OBRA'!DU214</f>
        <v>0</v>
      </c>
      <c r="AD28" s="174">
        <f t="shared" ref="AD28" si="816">$D$28*AC28</f>
        <v>0</v>
      </c>
      <c r="AE28" s="26">
        <f>+'CANTIDADES DE OBRA'!ED214</f>
        <v>0</v>
      </c>
      <c r="AF28" s="174">
        <f t="shared" ref="AF28" si="817">$D$28*AE28</f>
        <v>0</v>
      </c>
      <c r="AG28" s="26">
        <f>+'CANTIDADES DE OBRA'!EM214</f>
        <v>0</v>
      </c>
      <c r="AH28" s="174">
        <f t="shared" ref="AH28" si="818">$D$28*AG28</f>
        <v>0</v>
      </c>
      <c r="AI28" s="26">
        <f>+'CANTIDADES DE OBRA'!EV214</f>
        <v>0</v>
      </c>
      <c r="AJ28" s="174">
        <f t="shared" ref="AJ28" si="819">$D$28*AI28</f>
        <v>0</v>
      </c>
      <c r="AK28" s="26">
        <f>+'CANTIDADES DE OBRA'!FE214</f>
        <v>0</v>
      </c>
      <c r="AL28" s="174">
        <f t="shared" ref="AL28" si="820">$D$28*AK28</f>
        <v>0</v>
      </c>
      <c r="AM28" s="26">
        <f>+'CANTIDADES DE OBRA'!FN214</f>
        <v>0</v>
      </c>
      <c r="AN28" s="174">
        <f t="shared" ref="AN28" si="821">$D$28*AM28</f>
        <v>0</v>
      </c>
      <c r="AO28" s="26">
        <f>+'CANTIDADES DE OBRA'!FW214</f>
        <v>0</v>
      </c>
      <c r="AP28" s="174">
        <f t="shared" ref="AP28" si="822">$D$28*AO28</f>
        <v>0</v>
      </c>
      <c r="AQ28" s="26">
        <f>+'CANTIDADES DE OBRA'!GF214</f>
        <v>0</v>
      </c>
      <c r="AR28" s="174">
        <f t="shared" ref="AR28" si="823">$D$28*AQ28</f>
        <v>0</v>
      </c>
      <c r="AS28" s="26">
        <f>+'CANTIDADES DE OBRA'!GO214</f>
        <v>0</v>
      </c>
      <c r="AT28" s="174">
        <f t="shared" ref="AT28" si="824">$D$28*AS28</f>
        <v>0</v>
      </c>
      <c r="AU28" s="26">
        <f>+'CANTIDADES DE OBRA'!GX214</f>
        <v>0</v>
      </c>
      <c r="AV28" s="174">
        <f t="shared" ref="AV28" si="825">$D$28*AU28</f>
        <v>0</v>
      </c>
      <c r="AW28" s="26">
        <f>+'CANTIDADES DE OBRA'!HG214</f>
        <v>0</v>
      </c>
      <c r="AX28" s="174">
        <f t="shared" ref="AX28" si="826">$D$28*AW28</f>
        <v>0</v>
      </c>
      <c r="AY28" s="26">
        <f>+'CANTIDADES DE OBRA'!HP214</f>
        <v>0</v>
      </c>
      <c r="AZ28" s="174">
        <f t="shared" ref="AZ28" si="827">$D$28*AY28</f>
        <v>0</v>
      </c>
      <c r="BA28" s="26">
        <f>+'CANTIDADES DE OBRA'!HY214</f>
        <v>0</v>
      </c>
      <c r="BB28" s="174">
        <f t="shared" ref="BB28" si="828">$D$28*BA28</f>
        <v>0</v>
      </c>
      <c r="BC28" s="26">
        <f>+'CANTIDADES DE OBRA'!IH214</f>
        <v>0</v>
      </c>
      <c r="BD28" s="174">
        <f t="shared" ref="BD28" si="829">$D$28*BC28</f>
        <v>0</v>
      </c>
      <c r="BE28" s="26">
        <f>+'CANTIDADES DE OBRA'!IQ214</f>
        <v>0</v>
      </c>
      <c r="BF28" s="174">
        <f t="shared" ref="BF28" si="830">$D$28*BE28</f>
        <v>0</v>
      </c>
      <c r="BG28" s="26">
        <f>+'CANTIDADES DE OBRA'!IZ214</f>
        <v>0</v>
      </c>
      <c r="BH28" s="174">
        <f t="shared" ref="BH28" si="831">$D$28*BG28</f>
        <v>0</v>
      </c>
      <c r="BI28" s="26">
        <f>+'CANTIDADES DE OBRA'!JI214</f>
        <v>0</v>
      </c>
      <c r="BJ28" s="174">
        <f t="shared" ref="BJ28" si="832">$D$28*BI28</f>
        <v>0</v>
      </c>
      <c r="BK28" s="26">
        <f>+'CANTIDADES DE OBRA'!JR214</f>
        <v>0</v>
      </c>
      <c r="BL28" s="174">
        <f t="shared" ref="BL28" si="833">$D$28*BK28</f>
        <v>0</v>
      </c>
      <c r="BM28" s="26">
        <f>+'CANTIDADES DE OBRA'!KA214</f>
        <v>0</v>
      </c>
      <c r="BN28" s="174">
        <f t="shared" ref="BN28" si="834">$D$28*BM28</f>
        <v>0</v>
      </c>
      <c r="BO28" s="26">
        <f>+'CANTIDADES DE OBRA'!KJ214</f>
        <v>0</v>
      </c>
      <c r="BP28" s="174">
        <f t="shared" ref="BP28" si="835">$D$28*BO28</f>
        <v>0</v>
      </c>
      <c r="BQ28" s="26">
        <f>+'CANTIDADES DE OBRA'!KS214</f>
        <v>0</v>
      </c>
      <c r="BR28" s="174">
        <f t="shared" ref="BR28" si="836">$D$28*BQ28</f>
        <v>0</v>
      </c>
      <c r="BS28" s="26">
        <f>+'CANTIDADES DE OBRA'!LB214</f>
        <v>0</v>
      </c>
      <c r="BT28" s="174">
        <f t="shared" ref="BT28" si="837">$D$28*BS28</f>
        <v>0</v>
      </c>
      <c r="BU28" s="26">
        <f>+'CANTIDADES DE OBRA'!LK214</f>
        <v>0</v>
      </c>
      <c r="BV28" s="174">
        <f t="shared" ref="BV28" si="838">$D$28*BU28</f>
        <v>0</v>
      </c>
      <c r="BW28" s="26">
        <f>+'CANTIDADES DE OBRA'!LT214</f>
        <v>0</v>
      </c>
      <c r="BX28" s="174">
        <f t="shared" ref="BX28" si="839">$D$28*BW28</f>
        <v>0</v>
      </c>
      <c r="BY28" s="26">
        <f>+'CANTIDADES DE OBRA'!MC214</f>
        <v>0</v>
      </c>
      <c r="BZ28" s="174">
        <f t="shared" ref="BZ28" si="840">$D$28*BY28</f>
        <v>0</v>
      </c>
      <c r="CA28" s="26">
        <f>+'CANTIDADES DE OBRA'!ML214</f>
        <v>0</v>
      </c>
      <c r="CB28" s="174">
        <f t="shared" ref="CB28" si="841">$D$28*CA28</f>
        <v>0</v>
      </c>
      <c r="CC28" s="26">
        <f>+'CANTIDADES DE OBRA'!MU214</f>
        <v>0</v>
      </c>
      <c r="CD28" s="174">
        <f t="shared" ref="CD28" si="842">$D$28*CC28</f>
        <v>0</v>
      </c>
      <c r="CE28" s="26">
        <f>+'CANTIDADES DE OBRA'!ND214</f>
        <v>0</v>
      </c>
      <c r="CF28" s="174">
        <f t="shared" ref="CF28" si="843">$D$28*CE28</f>
        <v>0</v>
      </c>
      <c r="CG28" s="26">
        <f>+'CANTIDADES DE OBRA'!NM214</f>
        <v>0</v>
      </c>
      <c r="CH28" s="174">
        <f t="shared" ref="CH28" si="844">$D$28*CG28</f>
        <v>0</v>
      </c>
      <c r="CI28" s="26">
        <f>+'CANTIDADES DE OBRA'!NV214</f>
        <v>0</v>
      </c>
      <c r="CJ28" s="174">
        <f t="shared" ref="CJ28" si="845">$D$28*CI28</f>
        <v>0</v>
      </c>
      <c r="CK28" s="26">
        <f>+'CANTIDADES DE OBRA'!OE214</f>
        <v>0</v>
      </c>
      <c r="CL28" s="174">
        <f t="shared" ref="CL28" si="846">$D$28*CK28</f>
        <v>0</v>
      </c>
      <c r="CM28" s="26">
        <f>+'CANTIDADES DE OBRA'!ON214</f>
        <v>0</v>
      </c>
      <c r="CN28" s="174">
        <f t="shared" ref="CN28" si="847">$D$28*CM28</f>
        <v>0</v>
      </c>
      <c r="CO28" s="26">
        <f>+'CANTIDADES DE OBRA'!OW214</f>
        <v>0</v>
      </c>
      <c r="CP28" s="174">
        <f t="shared" ref="CP28" si="848">$D$28*CO28</f>
        <v>0</v>
      </c>
      <c r="CQ28" s="26">
        <f>+'CANTIDADES DE OBRA'!PF214</f>
        <v>0</v>
      </c>
      <c r="CR28" s="174">
        <f t="shared" ref="CR28" si="849">$D$28*CQ28</f>
        <v>0</v>
      </c>
      <c r="CS28" s="32">
        <f>E28+G28+I28+K28+M28+O28+Q28+S28+U28+W28+Y28+AA28+AC28+AE28+AG28+AI28+AK28+AM28+AO28+AQ28+AS28+AU28+AW28+AY28+BA28+BC28+BE28+BG28+BI28+BK28+BM28+BO28+BQ28+BS28+BU28+BW28+BY28+CA28+CC28+CE28+CG28+CI28+CK28+CM28+CO28+CQ28</f>
        <v>0</v>
      </c>
      <c r="CT28" s="12">
        <f>CS28*D28</f>
        <v>0</v>
      </c>
      <c r="CU28" s="5"/>
      <c r="CV28" s="12"/>
    </row>
    <row r="29" spans="1:100">
      <c r="A29" s="147" t="str">
        <f>+APU!A109</f>
        <v>04</v>
      </c>
      <c r="B29" s="141" t="str">
        <f>+APU!B109</f>
        <v>ACERO DE REFUERZO</v>
      </c>
      <c r="C29" s="147"/>
      <c r="D29" s="148"/>
      <c r="E29" s="508"/>
      <c r="F29" s="508"/>
      <c r="G29" s="517"/>
      <c r="H29" s="518"/>
      <c r="I29" s="508"/>
      <c r="J29" s="508"/>
      <c r="K29" s="508"/>
      <c r="L29" s="508"/>
      <c r="M29" s="508"/>
      <c r="N29" s="508"/>
      <c r="O29" s="508"/>
      <c r="P29" s="508"/>
      <c r="Q29" s="508"/>
      <c r="R29" s="508"/>
      <c r="S29" s="508"/>
      <c r="T29" s="508"/>
      <c r="U29" s="508"/>
      <c r="V29" s="508"/>
      <c r="W29" s="508"/>
      <c r="X29" s="508"/>
      <c r="Y29" s="508"/>
      <c r="Z29" s="508"/>
      <c r="AA29" s="508"/>
      <c r="AB29" s="508"/>
      <c r="AC29" s="508"/>
      <c r="AD29" s="508"/>
      <c r="AE29" s="508"/>
      <c r="AF29" s="508"/>
      <c r="AG29" s="508"/>
      <c r="AH29" s="508"/>
      <c r="AI29" s="508"/>
      <c r="AJ29" s="508"/>
      <c r="AK29" s="508"/>
      <c r="AL29" s="508"/>
      <c r="AM29" s="508"/>
      <c r="AN29" s="508"/>
      <c r="AO29" s="508"/>
      <c r="AP29" s="508"/>
      <c r="AQ29" s="508"/>
      <c r="AR29" s="508"/>
      <c r="AS29" s="508"/>
      <c r="AT29" s="508"/>
      <c r="AU29" s="508"/>
      <c r="AV29" s="508"/>
      <c r="AW29" s="508"/>
      <c r="AX29" s="508"/>
      <c r="AY29" s="508"/>
      <c r="AZ29" s="508"/>
      <c r="BA29" s="508"/>
      <c r="BB29" s="508"/>
      <c r="BC29" s="508"/>
      <c r="BD29" s="508"/>
      <c r="BE29" s="508"/>
      <c r="BF29" s="508"/>
      <c r="BG29" s="508"/>
      <c r="BH29" s="508"/>
      <c r="BI29" s="508"/>
      <c r="BJ29" s="508"/>
      <c r="BK29" s="508"/>
      <c r="BL29" s="508"/>
      <c r="BM29" s="508"/>
      <c r="BN29" s="508"/>
      <c r="BO29" s="508"/>
      <c r="BP29" s="508"/>
      <c r="BQ29" s="508"/>
      <c r="BR29" s="508"/>
      <c r="BS29" s="508"/>
      <c r="BT29" s="508"/>
      <c r="BU29" s="508"/>
      <c r="BV29" s="508"/>
      <c r="BW29" s="508"/>
      <c r="BX29" s="508"/>
      <c r="BY29" s="508"/>
      <c r="BZ29" s="508"/>
      <c r="CA29" s="508"/>
      <c r="CB29" s="508"/>
      <c r="CC29" s="508"/>
      <c r="CD29" s="508"/>
      <c r="CE29" s="508"/>
      <c r="CF29" s="508"/>
      <c r="CG29" s="508"/>
      <c r="CH29" s="508"/>
      <c r="CI29" s="508"/>
      <c r="CJ29" s="508"/>
      <c r="CK29" s="508"/>
      <c r="CL29" s="508"/>
      <c r="CM29" s="508"/>
      <c r="CN29" s="508"/>
      <c r="CO29" s="508"/>
      <c r="CP29" s="508"/>
      <c r="CQ29" s="508"/>
      <c r="CR29" s="508"/>
      <c r="CS29" s="141"/>
      <c r="CT29" s="153"/>
      <c r="CU29" s="153">
        <f>CT30</f>
        <v>0</v>
      </c>
      <c r="CV29" s="153">
        <f>ROUND(CU29,0)</f>
        <v>0</v>
      </c>
    </row>
    <row r="30" spans="1:100">
      <c r="A30" s="144" t="s">
        <v>365</v>
      </c>
      <c r="B30" s="142" t="s">
        <v>364</v>
      </c>
      <c r="C30" s="144"/>
      <c r="D30" s="146"/>
      <c r="E30" s="142"/>
      <c r="F30" s="172">
        <f>SUM(F31)</f>
        <v>0</v>
      </c>
      <c r="G30" s="142"/>
      <c r="H30" s="172">
        <f t="shared" ref="H30" si="850">SUM(H31)</f>
        <v>0</v>
      </c>
      <c r="I30" s="142"/>
      <c r="J30" s="172">
        <f t="shared" ref="J30" si="851">SUM(J31)</f>
        <v>0</v>
      </c>
      <c r="K30" s="142"/>
      <c r="L30" s="172">
        <f t="shared" ref="L30" si="852">SUM(L31)</f>
        <v>0</v>
      </c>
      <c r="M30" s="142"/>
      <c r="N30" s="172">
        <f t="shared" ref="N30" si="853">SUM(N31)</f>
        <v>0</v>
      </c>
      <c r="O30" s="142"/>
      <c r="P30" s="172">
        <f t="shared" ref="P30" si="854">SUM(P31)</f>
        <v>0</v>
      </c>
      <c r="Q30" s="142"/>
      <c r="R30" s="172">
        <f t="shared" ref="R30" si="855">SUM(R31)</f>
        <v>0</v>
      </c>
      <c r="S30" s="142"/>
      <c r="T30" s="172">
        <f t="shared" ref="T30" si="856">SUM(T31)</f>
        <v>0</v>
      </c>
      <c r="U30" s="142"/>
      <c r="V30" s="172">
        <f t="shared" ref="V30" si="857">SUM(V31)</f>
        <v>0</v>
      </c>
      <c r="W30" s="142"/>
      <c r="X30" s="172">
        <f t="shared" ref="X30" si="858">SUM(X31)</f>
        <v>0</v>
      </c>
      <c r="Y30" s="142"/>
      <c r="Z30" s="172">
        <f t="shared" ref="Z30" si="859">SUM(Z31)</f>
        <v>0</v>
      </c>
      <c r="AA30" s="142"/>
      <c r="AB30" s="172">
        <f t="shared" ref="AB30" si="860">SUM(AB31)</f>
        <v>0</v>
      </c>
      <c r="AC30" s="142"/>
      <c r="AD30" s="172">
        <f t="shared" ref="AD30" si="861">SUM(AD31)</f>
        <v>0</v>
      </c>
      <c r="AE30" s="142"/>
      <c r="AF30" s="172">
        <f t="shared" ref="AF30" si="862">SUM(AF31)</f>
        <v>0</v>
      </c>
      <c r="AG30" s="142"/>
      <c r="AH30" s="172">
        <f t="shared" ref="AH30" si="863">SUM(AH31)</f>
        <v>0</v>
      </c>
      <c r="AI30" s="142"/>
      <c r="AJ30" s="172">
        <f t="shared" ref="AJ30" si="864">SUM(AJ31)</f>
        <v>0</v>
      </c>
      <c r="AK30" s="142"/>
      <c r="AL30" s="172">
        <f t="shared" ref="AL30" si="865">SUM(AL31)</f>
        <v>0</v>
      </c>
      <c r="AM30" s="142"/>
      <c r="AN30" s="172">
        <f t="shared" ref="AN30" si="866">SUM(AN31)</f>
        <v>0</v>
      </c>
      <c r="AO30" s="142"/>
      <c r="AP30" s="172">
        <f t="shared" ref="AP30" si="867">SUM(AP31)</f>
        <v>0</v>
      </c>
      <c r="AQ30" s="142"/>
      <c r="AR30" s="172">
        <f t="shared" ref="AR30" si="868">SUM(AR31)</f>
        <v>0</v>
      </c>
      <c r="AS30" s="142"/>
      <c r="AT30" s="172">
        <f t="shared" ref="AT30" si="869">SUM(AT31)</f>
        <v>0</v>
      </c>
      <c r="AU30" s="142"/>
      <c r="AV30" s="172">
        <f t="shared" ref="AV30" si="870">SUM(AV31)</f>
        <v>0</v>
      </c>
      <c r="AW30" s="142"/>
      <c r="AX30" s="172">
        <f t="shared" ref="AX30" si="871">SUM(AX31)</f>
        <v>0</v>
      </c>
      <c r="AY30" s="142"/>
      <c r="AZ30" s="172">
        <f t="shared" ref="AZ30" si="872">SUM(AZ31)</f>
        <v>0</v>
      </c>
      <c r="BA30" s="142"/>
      <c r="BB30" s="172">
        <f t="shared" ref="BB30" si="873">SUM(BB31)</f>
        <v>0</v>
      </c>
      <c r="BC30" s="142"/>
      <c r="BD30" s="172">
        <f t="shared" ref="BD30" si="874">SUM(BD31)</f>
        <v>0</v>
      </c>
      <c r="BE30" s="142"/>
      <c r="BF30" s="172">
        <f t="shared" ref="BF30" si="875">SUM(BF31)</f>
        <v>0</v>
      </c>
      <c r="BG30" s="142"/>
      <c r="BH30" s="172">
        <f t="shared" ref="BH30" si="876">SUM(BH31)</f>
        <v>0</v>
      </c>
      <c r="BI30" s="142"/>
      <c r="BJ30" s="172">
        <f t="shared" ref="BJ30" si="877">SUM(BJ31)</f>
        <v>0</v>
      </c>
      <c r="BK30" s="142"/>
      <c r="BL30" s="172">
        <f t="shared" ref="BL30" si="878">SUM(BL31)</f>
        <v>0</v>
      </c>
      <c r="BM30" s="142"/>
      <c r="BN30" s="172">
        <f t="shared" ref="BN30" si="879">SUM(BN31)</f>
        <v>0</v>
      </c>
      <c r="BO30" s="142"/>
      <c r="BP30" s="172">
        <f t="shared" ref="BP30" si="880">SUM(BP31)</f>
        <v>0</v>
      </c>
      <c r="BQ30" s="142"/>
      <c r="BR30" s="172">
        <f t="shared" ref="BR30" si="881">SUM(BR31)</f>
        <v>0</v>
      </c>
      <c r="BS30" s="142"/>
      <c r="BT30" s="172">
        <f t="shared" ref="BT30" si="882">SUM(BT31)</f>
        <v>0</v>
      </c>
      <c r="BU30" s="142"/>
      <c r="BV30" s="172">
        <f t="shared" ref="BV30" si="883">SUM(BV31)</f>
        <v>0</v>
      </c>
      <c r="BW30" s="142"/>
      <c r="BX30" s="172">
        <f t="shared" ref="BX30" si="884">SUM(BX31)</f>
        <v>0</v>
      </c>
      <c r="BY30" s="142"/>
      <c r="BZ30" s="172">
        <f t="shared" ref="BZ30" si="885">SUM(BZ31)</f>
        <v>0</v>
      </c>
      <c r="CA30" s="142"/>
      <c r="CB30" s="172">
        <f t="shared" ref="CB30" si="886">SUM(CB31)</f>
        <v>0</v>
      </c>
      <c r="CC30" s="142"/>
      <c r="CD30" s="172">
        <f t="shared" ref="CD30" si="887">SUM(CD31)</f>
        <v>0</v>
      </c>
      <c r="CE30" s="142"/>
      <c r="CF30" s="172">
        <f t="shared" ref="CF30" si="888">SUM(CF31)</f>
        <v>0</v>
      </c>
      <c r="CG30" s="142"/>
      <c r="CH30" s="172">
        <f t="shared" ref="CH30" si="889">SUM(CH31)</f>
        <v>0</v>
      </c>
      <c r="CI30" s="142"/>
      <c r="CJ30" s="172">
        <f t="shared" ref="CJ30" si="890">SUM(CJ31)</f>
        <v>0</v>
      </c>
      <c r="CK30" s="142"/>
      <c r="CL30" s="172">
        <f t="shared" ref="CL30" si="891">SUM(CL31)</f>
        <v>0</v>
      </c>
      <c r="CM30" s="142"/>
      <c r="CN30" s="172">
        <f t="shared" ref="CN30" si="892">SUM(CN31)</f>
        <v>0</v>
      </c>
      <c r="CO30" s="142"/>
      <c r="CP30" s="172">
        <f t="shared" ref="CP30" si="893">SUM(CP31)</f>
        <v>0</v>
      </c>
      <c r="CQ30" s="142"/>
      <c r="CR30" s="172">
        <f t="shared" ref="CR30" si="894">SUM(CR31)</f>
        <v>0</v>
      </c>
      <c r="CS30" s="142"/>
      <c r="CT30" s="154">
        <f>SUM(CT31)</f>
        <v>0</v>
      </c>
      <c r="CU30" s="142"/>
      <c r="CV30" s="154"/>
    </row>
    <row r="31" spans="1:100" ht="72">
      <c r="A31" s="143" t="str">
        <f>+APU!A110</f>
        <v>04-01-001</v>
      </c>
      <c r="B31" s="22" t="str">
        <f>+APU!B110</f>
        <v>ACERO DE REFUERZO DE FY=420 MPa. COMPRENDE EL SUMINISTRO, TRANSPORTE, CORTE, DOBLAJE, FIGURACION Y COLOCACION DE BARRAS DE ACERO PARA EL REFUERZO DE ESTRUCTURAS Y DEMAS OBRAS QUE REQUIERAN DE ESTE ELEMENTO.</v>
      </c>
      <c r="C31" s="143" t="str">
        <f>+APU!C110</f>
        <v>KG</v>
      </c>
      <c r="D31" s="145">
        <f>+APU!G110</f>
        <v>8863.5571009335017</v>
      </c>
      <c r="E31" s="26">
        <f>'CANTIDADES DE OBRA'!Q243</f>
        <v>0</v>
      </c>
      <c r="F31" s="174">
        <f>$D$31*E31</f>
        <v>0</v>
      </c>
      <c r="G31" s="26">
        <f>+'CANTIDADES DE OBRA'!Z243</f>
        <v>0</v>
      </c>
      <c r="H31" s="174">
        <f t="shared" ref="H31" si="895">$D$31*G31</f>
        <v>0</v>
      </c>
      <c r="I31" s="26">
        <f>+'CANTIDADES DE OBRA'!AI243</f>
        <v>0</v>
      </c>
      <c r="J31" s="174">
        <f t="shared" ref="J31" si="896">$D$31*I31</f>
        <v>0</v>
      </c>
      <c r="K31" s="26">
        <f>+'CANTIDADES DE OBRA'!AR243</f>
        <v>0</v>
      </c>
      <c r="L31" s="174">
        <f t="shared" ref="L31" si="897">$D$31*K31</f>
        <v>0</v>
      </c>
      <c r="M31" s="26">
        <f>+'CANTIDADES DE OBRA'!BA243</f>
        <v>0</v>
      </c>
      <c r="N31" s="174">
        <f t="shared" ref="N31" si="898">$D$31*M31</f>
        <v>0</v>
      </c>
      <c r="O31" s="26">
        <f>+'CANTIDADES DE OBRA'!BJ243</f>
        <v>0</v>
      </c>
      <c r="P31" s="174">
        <f t="shared" ref="P31" si="899">$D$31*O31</f>
        <v>0</v>
      </c>
      <c r="Q31" s="26">
        <f>+'CANTIDADES DE OBRA'!BS243</f>
        <v>0</v>
      </c>
      <c r="R31" s="174">
        <f t="shared" ref="R31" si="900">$D$31*Q31</f>
        <v>0</v>
      </c>
      <c r="S31" s="26">
        <f>+'CANTIDADES DE OBRA'!CB243</f>
        <v>0</v>
      </c>
      <c r="T31" s="174">
        <f t="shared" ref="T31" si="901">$D$31*S31</f>
        <v>0</v>
      </c>
      <c r="U31" s="26">
        <f>+'CANTIDADES DE OBRA'!CK243</f>
        <v>0</v>
      </c>
      <c r="V31" s="174">
        <f t="shared" ref="V31" si="902">$D$31*U31</f>
        <v>0</v>
      </c>
      <c r="W31" s="26">
        <f>+'CANTIDADES DE OBRA'!CT243</f>
        <v>0</v>
      </c>
      <c r="X31" s="174">
        <f t="shared" ref="X31" si="903">$D$31*W31</f>
        <v>0</v>
      </c>
      <c r="Y31" s="26">
        <f>+'CANTIDADES DE OBRA'!DC243</f>
        <v>0</v>
      </c>
      <c r="Z31" s="174">
        <f t="shared" ref="Z31" si="904">$D$31*Y31</f>
        <v>0</v>
      </c>
      <c r="AA31" s="26">
        <f>+'CANTIDADES DE OBRA'!DL243</f>
        <v>0</v>
      </c>
      <c r="AB31" s="174">
        <f t="shared" ref="AB31" si="905">$D$31*AA31</f>
        <v>0</v>
      </c>
      <c r="AC31" s="26">
        <f>+'CANTIDADES DE OBRA'!DU243</f>
        <v>0</v>
      </c>
      <c r="AD31" s="174">
        <f t="shared" ref="AD31" si="906">$D$31*AC31</f>
        <v>0</v>
      </c>
      <c r="AE31" s="26">
        <f>+'CANTIDADES DE OBRA'!ED243</f>
        <v>0</v>
      </c>
      <c r="AF31" s="174">
        <f t="shared" ref="AF31" si="907">$D$31*AE31</f>
        <v>0</v>
      </c>
      <c r="AG31" s="26">
        <f>+'CANTIDADES DE OBRA'!EM243</f>
        <v>0</v>
      </c>
      <c r="AH31" s="174">
        <f t="shared" ref="AH31" si="908">$D$31*AG31</f>
        <v>0</v>
      </c>
      <c r="AI31" s="26">
        <f>+'CANTIDADES DE OBRA'!EV243</f>
        <v>0</v>
      </c>
      <c r="AJ31" s="174">
        <f t="shared" ref="AJ31" si="909">$D$31*AI31</f>
        <v>0</v>
      </c>
      <c r="AK31" s="26">
        <f>+'CANTIDADES DE OBRA'!FE243</f>
        <v>0</v>
      </c>
      <c r="AL31" s="174">
        <f t="shared" ref="AL31" si="910">$D$31*AK31</f>
        <v>0</v>
      </c>
      <c r="AM31" s="26">
        <f>+'CANTIDADES DE OBRA'!FN243</f>
        <v>0</v>
      </c>
      <c r="AN31" s="174">
        <f t="shared" ref="AN31" si="911">$D$31*AM31</f>
        <v>0</v>
      </c>
      <c r="AO31" s="26">
        <f>+'CANTIDADES DE OBRA'!FW243</f>
        <v>0</v>
      </c>
      <c r="AP31" s="174">
        <f t="shared" ref="AP31" si="912">$D$31*AO31</f>
        <v>0</v>
      </c>
      <c r="AQ31" s="26">
        <f>+'CANTIDADES DE OBRA'!GF243</f>
        <v>0</v>
      </c>
      <c r="AR31" s="174">
        <f t="shared" ref="AR31" si="913">$D$31*AQ31</f>
        <v>0</v>
      </c>
      <c r="AS31" s="26">
        <f>+'CANTIDADES DE OBRA'!GO243</f>
        <v>0</v>
      </c>
      <c r="AT31" s="174">
        <f t="shared" ref="AT31" si="914">$D$31*AS31</f>
        <v>0</v>
      </c>
      <c r="AU31" s="26">
        <f>+'CANTIDADES DE OBRA'!GX243</f>
        <v>0</v>
      </c>
      <c r="AV31" s="174">
        <f t="shared" ref="AV31" si="915">$D$31*AU31</f>
        <v>0</v>
      </c>
      <c r="AW31" s="26">
        <f>+'CANTIDADES DE OBRA'!HG243</f>
        <v>0</v>
      </c>
      <c r="AX31" s="174">
        <f t="shared" ref="AX31" si="916">$D$31*AW31</f>
        <v>0</v>
      </c>
      <c r="AY31" s="26">
        <f>+'CANTIDADES DE OBRA'!HP243</f>
        <v>0</v>
      </c>
      <c r="AZ31" s="174">
        <f t="shared" ref="AZ31" si="917">$D$31*AY31</f>
        <v>0</v>
      </c>
      <c r="BA31" s="26">
        <f>+'CANTIDADES DE OBRA'!HY243</f>
        <v>0</v>
      </c>
      <c r="BB31" s="174">
        <f t="shared" ref="BB31" si="918">$D$31*BA31</f>
        <v>0</v>
      </c>
      <c r="BC31" s="26">
        <f>+'CANTIDADES DE OBRA'!IH243</f>
        <v>0</v>
      </c>
      <c r="BD31" s="174">
        <f t="shared" ref="BD31" si="919">$D$31*BC31</f>
        <v>0</v>
      </c>
      <c r="BE31" s="26">
        <f>+'CANTIDADES DE OBRA'!IQ243</f>
        <v>0</v>
      </c>
      <c r="BF31" s="174">
        <f t="shared" ref="BF31" si="920">$D$31*BE31</f>
        <v>0</v>
      </c>
      <c r="BG31" s="26">
        <f>+'CANTIDADES DE OBRA'!IZ243</f>
        <v>0</v>
      </c>
      <c r="BH31" s="174">
        <f t="shared" ref="BH31" si="921">$D$31*BG31</f>
        <v>0</v>
      </c>
      <c r="BI31" s="26">
        <f>+'CANTIDADES DE OBRA'!JI243</f>
        <v>0</v>
      </c>
      <c r="BJ31" s="174">
        <f t="shared" ref="BJ31" si="922">$D$31*BI31</f>
        <v>0</v>
      </c>
      <c r="BK31" s="26">
        <f>+'CANTIDADES DE OBRA'!JR243</f>
        <v>0</v>
      </c>
      <c r="BL31" s="174">
        <f t="shared" ref="BL31" si="923">$D$31*BK31</f>
        <v>0</v>
      </c>
      <c r="BM31" s="26">
        <f>+'CANTIDADES DE OBRA'!KA243</f>
        <v>0</v>
      </c>
      <c r="BN31" s="174">
        <f t="shared" ref="BN31" si="924">$D$31*BM31</f>
        <v>0</v>
      </c>
      <c r="BO31" s="26">
        <f>+'CANTIDADES DE OBRA'!KJ243</f>
        <v>0</v>
      </c>
      <c r="BP31" s="174">
        <f t="shared" ref="BP31" si="925">$D$31*BO31</f>
        <v>0</v>
      </c>
      <c r="BQ31" s="26">
        <f>+'CANTIDADES DE OBRA'!KS243</f>
        <v>0</v>
      </c>
      <c r="BR31" s="174">
        <f t="shared" ref="BR31" si="926">$D$31*BQ31</f>
        <v>0</v>
      </c>
      <c r="BS31" s="26">
        <f>+'CANTIDADES DE OBRA'!LB243</f>
        <v>0</v>
      </c>
      <c r="BT31" s="174">
        <f t="shared" ref="BT31" si="927">$D$31*BS31</f>
        <v>0</v>
      </c>
      <c r="BU31" s="26">
        <f>+'CANTIDADES DE OBRA'!LK243</f>
        <v>0</v>
      </c>
      <c r="BV31" s="174">
        <f t="shared" ref="BV31" si="928">$D$31*BU31</f>
        <v>0</v>
      </c>
      <c r="BW31" s="26">
        <f>+'CANTIDADES DE OBRA'!LT243</f>
        <v>0</v>
      </c>
      <c r="BX31" s="174">
        <f t="shared" ref="BX31" si="929">$D$31*BW31</f>
        <v>0</v>
      </c>
      <c r="BY31" s="26">
        <f>+'CANTIDADES DE OBRA'!MC243</f>
        <v>0</v>
      </c>
      <c r="BZ31" s="174">
        <f t="shared" ref="BZ31" si="930">$D$31*BY31</f>
        <v>0</v>
      </c>
      <c r="CA31" s="26">
        <f>+'CANTIDADES DE OBRA'!ML243</f>
        <v>0</v>
      </c>
      <c r="CB31" s="174">
        <f t="shared" ref="CB31" si="931">$D$31*CA31</f>
        <v>0</v>
      </c>
      <c r="CC31" s="26">
        <f>+'CANTIDADES DE OBRA'!MU243</f>
        <v>0</v>
      </c>
      <c r="CD31" s="174">
        <f t="shared" ref="CD31" si="932">$D$31*CC31</f>
        <v>0</v>
      </c>
      <c r="CE31" s="26">
        <f>+'CANTIDADES DE OBRA'!ND243</f>
        <v>0</v>
      </c>
      <c r="CF31" s="174">
        <f t="shared" ref="CF31" si="933">$D$31*CE31</f>
        <v>0</v>
      </c>
      <c r="CG31" s="26">
        <f>+'CANTIDADES DE OBRA'!NM243</f>
        <v>0</v>
      </c>
      <c r="CH31" s="174">
        <f t="shared" ref="CH31" si="934">$D$31*CG31</f>
        <v>0</v>
      </c>
      <c r="CI31" s="26">
        <f>+'CANTIDADES DE OBRA'!NV243</f>
        <v>0</v>
      </c>
      <c r="CJ31" s="174">
        <f t="shared" ref="CJ31" si="935">$D$31*CI31</f>
        <v>0</v>
      </c>
      <c r="CK31" s="26">
        <f>+'CANTIDADES DE OBRA'!OE243</f>
        <v>0</v>
      </c>
      <c r="CL31" s="174">
        <f t="shared" ref="CL31" si="936">$D$31*CK31</f>
        <v>0</v>
      </c>
      <c r="CM31" s="26">
        <f>+'CANTIDADES DE OBRA'!ON243</f>
        <v>0</v>
      </c>
      <c r="CN31" s="174">
        <f t="shared" ref="CN31" si="937">$D$31*CM31</f>
        <v>0</v>
      </c>
      <c r="CO31" s="26">
        <f>+'CANTIDADES DE OBRA'!OW243</f>
        <v>0</v>
      </c>
      <c r="CP31" s="174">
        <f t="shared" ref="CP31" si="938">$D$31*CO31</f>
        <v>0</v>
      </c>
      <c r="CQ31" s="26">
        <f>+'CANTIDADES DE OBRA'!PF243</f>
        <v>0</v>
      </c>
      <c r="CR31" s="174">
        <f t="shared" ref="CR31" si="939">$D$31*CQ31</f>
        <v>0</v>
      </c>
      <c r="CS31" s="32">
        <f>E31+G31+I31+K31+M31+O31+Q31+S31+U31+W31+Y31+AA31+AC31+AE31+AG31+AI31+AK31+AM31+AO31+AQ31+AS31+AU31+AW31+AY31+BA31+BC31+BE31+BG31+BI31+BK31+BM31+BO31+BQ31+BS31+BU31+BW31+BY31+CA31+CC31+CE31+CG31+CI31+CK31+CM31+CO31+CQ31</f>
        <v>0</v>
      </c>
      <c r="CT31" s="12">
        <f>CS31*D31</f>
        <v>0</v>
      </c>
      <c r="CU31" s="5"/>
      <c r="CV31" s="12"/>
    </row>
    <row r="32" spans="1:100" ht="28.8">
      <c r="A32" s="147" t="str">
        <f>+APU!A117</f>
        <v>05</v>
      </c>
      <c r="B32" s="151" t="str">
        <f>+APU!B117</f>
        <v>MAMPOSTERIAS, DIVISIONES Y ELEMENTOS NO ESTRUCTURALES</v>
      </c>
      <c r="C32" s="147"/>
      <c r="D32" s="148"/>
      <c r="E32" s="508"/>
      <c r="F32" s="508"/>
      <c r="G32" s="517"/>
      <c r="H32" s="518"/>
      <c r="I32" s="508"/>
      <c r="J32" s="508"/>
      <c r="K32" s="508"/>
      <c r="L32" s="508"/>
      <c r="M32" s="508"/>
      <c r="N32" s="508"/>
      <c r="O32" s="508"/>
      <c r="P32" s="508"/>
      <c r="Q32" s="508"/>
      <c r="R32" s="508"/>
      <c r="S32" s="508"/>
      <c r="T32" s="508"/>
      <c r="U32" s="508"/>
      <c r="V32" s="508"/>
      <c r="W32" s="508"/>
      <c r="X32" s="508"/>
      <c r="Y32" s="508"/>
      <c r="Z32" s="508"/>
      <c r="AA32" s="508"/>
      <c r="AB32" s="508"/>
      <c r="AC32" s="508"/>
      <c r="AD32" s="508"/>
      <c r="AE32" s="508"/>
      <c r="AF32" s="508"/>
      <c r="AG32" s="508"/>
      <c r="AH32" s="508"/>
      <c r="AI32" s="508"/>
      <c r="AJ32" s="508"/>
      <c r="AK32" s="508"/>
      <c r="AL32" s="508"/>
      <c r="AM32" s="508"/>
      <c r="AN32" s="508"/>
      <c r="AO32" s="508"/>
      <c r="AP32" s="508"/>
      <c r="AQ32" s="508"/>
      <c r="AR32" s="508"/>
      <c r="AS32" s="508"/>
      <c r="AT32" s="508"/>
      <c r="AU32" s="508"/>
      <c r="AV32" s="508"/>
      <c r="AW32" s="508"/>
      <c r="AX32" s="508"/>
      <c r="AY32" s="508"/>
      <c r="AZ32" s="508"/>
      <c r="BA32" s="508"/>
      <c r="BB32" s="508"/>
      <c r="BC32" s="508"/>
      <c r="BD32" s="508"/>
      <c r="BE32" s="508"/>
      <c r="BF32" s="508"/>
      <c r="BG32" s="508"/>
      <c r="BH32" s="508"/>
      <c r="BI32" s="508"/>
      <c r="BJ32" s="508"/>
      <c r="BK32" s="508"/>
      <c r="BL32" s="508"/>
      <c r="BM32" s="508"/>
      <c r="BN32" s="508"/>
      <c r="BO32" s="508"/>
      <c r="BP32" s="508"/>
      <c r="BQ32" s="508"/>
      <c r="BR32" s="508"/>
      <c r="BS32" s="508"/>
      <c r="BT32" s="508"/>
      <c r="BU32" s="508"/>
      <c r="BV32" s="508"/>
      <c r="BW32" s="508"/>
      <c r="BX32" s="508"/>
      <c r="BY32" s="508"/>
      <c r="BZ32" s="508"/>
      <c r="CA32" s="508"/>
      <c r="CB32" s="508"/>
      <c r="CC32" s="508"/>
      <c r="CD32" s="508"/>
      <c r="CE32" s="508"/>
      <c r="CF32" s="508"/>
      <c r="CG32" s="508"/>
      <c r="CH32" s="508"/>
      <c r="CI32" s="508"/>
      <c r="CJ32" s="508"/>
      <c r="CK32" s="508"/>
      <c r="CL32" s="508"/>
      <c r="CM32" s="508"/>
      <c r="CN32" s="508"/>
      <c r="CO32" s="508"/>
      <c r="CP32" s="508"/>
      <c r="CQ32" s="508"/>
      <c r="CR32" s="508"/>
      <c r="CS32" s="141"/>
      <c r="CT32" s="153"/>
      <c r="CU32" s="153">
        <f>CT33+CT35</f>
        <v>558055.37695640547</v>
      </c>
      <c r="CV32" s="153">
        <f>ROUND(CU32,0)</f>
        <v>558055</v>
      </c>
    </row>
    <row r="33" spans="1:100">
      <c r="A33" s="144" t="s">
        <v>366</v>
      </c>
      <c r="B33" s="142" t="s">
        <v>367</v>
      </c>
      <c r="C33" s="144"/>
      <c r="D33" s="146"/>
      <c r="E33" s="142"/>
      <c r="F33" s="172">
        <f>SUM(F34)</f>
        <v>0</v>
      </c>
      <c r="G33" s="142"/>
      <c r="H33" s="172">
        <f t="shared" ref="H33" si="940">SUM(H34)</f>
        <v>0</v>
      </c>
      <c r="I33" s="142"/>
      <c r="J33" s="172">
        <f t="shared" ref="J33" si="941">SUM(J34)</f>
        <v>0</v>
      </c>
      <c r="K33" s="142"/>
      <c r="L33" s="172">
        <f t="shared" ref="L33" si="942">SUM(L34)</f>
        <v>0</v>
      </c>
      <c r="M33" s="142"/>
      <c r="N33" s="172">
        <f t="shared" ref="N33" si="943">SUM(N34)</f>
        <v>0</v>
      </c>
      <c r="O33" s="142"/>
      <c r="P33" s="172">
        <f t="shared" ref="P33" si="944">SUM(P34)</f>
        <v>0</v>
      </c>
      <c r="Q33" s="142"/>
      <c r="R33" s="172">
        <f t="shared" ref="R33" si="945">SUM(R34)</f>
        <v>0</v>
      </c>
      <c r="S33" s="142"/>
      <c r="T33" s="172">
        <f t="shared" ref="T33" si="946">SUM(T34)</f>
        <v>0</v>
      </c>
      <c r="U33" s="142"/>
      <c r="V33" s="172">
        <f t="shared" ref="V33" si="947">SUM(V34)</f>
        <v>0</v>
      </c>
      <c r="W33" s="142"/>
      <c r="X33" s="172">
        <f t="shared" ref="X33" si="948">SUM(X34)</f>
        <v>0</v>
      </c>
      <c r="Y33" s="142"/>
      <c r="Z33" s="172">
        <f t="shared" ref="Z33" si="949">SUM(Z34)</f>
        <v>0</v>
      </c>
      <c r="AA33" s="142"/>
      <c r="AB33" s="172">
        <f t="shared" ref="AB33" si="950">SUM(AB34)</f>
        <v>0</v>
      </c>
      <c r="AC33" s="142"/>
      <c r="AD33" s="172">
        <f t="shared" ref="AD33" si="951">SUM(AD34)</f>
        <v>0</v>
      </c>
      <c r="AE33" s="142"/>
      <c r="AF33" s="172">
        <f t="shared" ref="AF33" si="952">SUM(AF34)</f>
        <v>0</v>
      </c>
      <c r="AG33" s="142"/>
      <c r="AH33" s="172">
        <f t="shared" ref="AH33" si="953">SUM(AH34)</f>
        <v>0</v>
      </c>
      <c r="AI33" s="142"/>
      <c r="AJ33" s="172">
        <f t="shared" ref="AJ33" si="954">SUM(AJ34)</f>
        <v>0</v>
      </c>
      <c r="AK33" s="142"/>
      <c r="AL33" s="172">
        <f t="shared" ref="AL33" si="955">SUM(AL34)</f>
        <v>0</v>
      </c>
      <c r="AM33" s="142"/>
      <c r="AN33" s="172">
        <f t="shared" ref="AN33" si="956">SUM(AN34)</f>
        <v>0</v>
      </c>
      <c r="AO33" s="142"/>
      <c r="AP33" s="172">
        <f t="shared" ref="AP33" si="957">SUM(AP34)</f>
        <v>0</v>
      </c>
      <c r="AQ33" s="142"/>
      <c r="AR33" s="172">
        <f t="shared" ref="AR33" si="958">SUM(AR34)</f>
        <v>0</v>
      </c>
      <c r="AS33" s="142"/>
      <c r="AT33" s="172">
        <f t="shared" ref="AT33" si="959">SUM(AT34)</f>
        <v>0</v>
      </c>
      <c r="AU33" s="142"/>
      <c r="AV33" s="172">
        <f t="shared" ref="AV33" si="960">SUM(AV34)</f>
        <v>0</v>
      </c>
      <c r="AW33" s="142"/>
      <c r="AX33" s="172">
        <f t="shared" ref="AX33" si="961">SUM(AX34)</f>
        <v>0</v>
      </c>
      <c r="AY33" s="142"/>
      <c r="AZ33" s="172">
        <f t="shared" ref="AZ33" si="962">SUM(AZ34)</f>
        <v>0</v>
      </c>
      <c r="BA33" s="142"/>
      <c r="BB33" s="172">
        <f t="shared" ref="BB33" si="963">SUM(BB34)</f>
        <v>0</v>
      </c>
      <c r="BC33" s="142"/>
      <c r="BD33" s="172">
        <f t="shared" ref="BD33" si="964">SUM(BD34)</f>
        <v>0</v>
      </c>
      <c r="BE33" s="142"/>
      <c r="BF33" s="172">
        <f t="shared" ref="BF33" si="965">SUM(BF34)</f>
        <v>0</v>
      </c>
      <c r="BG33" s="142"/>
      <c r="BH33" s="172">
        <f t="shared" ref="BH33" si="966">SUM(BH34)</f>
        <v>0</v>
      </c>
      <c r="BI33" s="142"/>
      <c r="BJ33" s="172">
        <f t="shared" ref="BJ33" si="967">SUM(BJ34)</f>
        <v>0</v>
      </c>
      <c r="BK33" s="142"/>
      <c r="BL33" s="172">
        <f t="shared" ref="BL33" si="968">SUM(BL34)</f>
        <v>0</v>
      </c>
      <c r="BM33" s="142"/>
      <c r="BN33" s="172">
        <f t="shared" ref="BN33" si="969">SUM(BN34)</f>
        <v>0</v>
      </c>
      <c r="BO33" s="142"/>
      <c r="BP33" s="172">
        <f t="shared" ref="BP33" si="970">SUM(BP34)</f>
        <v>0</v>
      </c>
      <c r="BQ33" s="142"/>
      <c r="BR33" s="172">
        <f t="shared" ref="BR33" si="971">SUM(BR34)</f>
        <v>0</v>
      </c>
      <c r="BS33" s="142"/>
      <c r="BT33" s="172">
        <f t="shared" ref="BT33" si="972">SUM(BT34)</f>
        <v>0</v>
      </c>
      <c r="BU33" s="142"/>
      <c r="BV33" s="172">
        <f t="shared" ref="BV33" si="973">SUM(BV34)</f>
        <v>0</v>
      </c>
      <c r="BW33" s="142"/>
      <c r="BX33" s="172">
        <f t="shared" ref="BX33" si="974">SUM(BX34)</f>
        <v>0</v>
      </c>
      <c r="BY33" s="142"/>
      <c r="BZ33" s="172">
        <f t="shared" ref="BZ33" si="975">SUM(BZ34)</f>
        <v>0</v>
      </c>
      <c r="CA33" s="142"/>
      <c r="CB33" s="172">
        <f t="shared" ref="CB33" si="976">SUM(CB34)</f>
        <v>0</v>
      </c>
      <c r="CC33" s="142"/>
      <c r="CD33" s="172">
        <f t="shared" ref="CD33" si="977">SUM(CD34)</f>
        <v>0</v>
      </c>
      <c r="CE33" s="142"/>
      <c r="CF33" s="172">
        <f t="shared" ref="CF33" si="978">SUM(CF34)</f>
        <v>0</v>
      </c>
      <c r="CG33" s="142"/>
      <c r="CH33" s="172">
        <f t="shared" ref="CH33" si="979">SUM(CH34)</f>
        <v>0</v>
      </c>
      <c r="CI33" s="142"/>
      <c r="CJ33" s="172">
        <f t="shared" ref="CJ33" si="980">SUM(CJ34)</f>
        <v>0</v>
      </c>
      <c r="CK33" s="142"/>
      <c r="CL33" s="172">
        <f t="shared" ref="CL33" si="981">SUM(CL34)</f>
        <v>0</v>
      </c>
      <c r="CM33" s="142"/>
      <c r="CN33" s="172">
        <f t="shared" ref="CN33" si="982">SUM(CN34)</f>
        <v>0</v>
      </c>
      <c r="CO33" s="142"/>
      <c r="CP33" s="172">
        <f t="shared" ref="CP33" si="983">SUM(CP34)</f>
        <v>0</v>
      </c>
      <c r="CQ33" s="142"/>
      <c r="CR33" s="172">
        <f t="shared" ref="CR33" si="984">SUM(CR34)</f>
        <v>0</v>
      </c>
      <c r="CS33" s="142"/>
      <c r="CT33" s="154">
        <f>SUM(CT34)</f>
        <v>0</v>
      </c>
      <c r="CU33" s="142"/>
      <c r="CV33" s="154"/>
    </row>
    <row r="34" spans="1:100" ht="90.75" customHeight="1">
      <c r="A34" s="143" t="str">
        <f>+APU!A118</f>
        <v>05-01-001</v>
      </c>
      <c r="B34" s="149" t="str">
        <f>+APU!B118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C34" s="143" t="str">
        <f>+APU!C118</f>
        <v>M</v>
      </c>
      <c r="D34" s="145">
        <f>+APU!G118</f>
        <v>16085.707614865394</v>
      </c>
      <c r="E34" s="26">
        <f>'CANTIDADES DE OBRA'!Q258</f>
        <v>0</v>
      </c>
      <c r="F34" s="174">
        <f>$D$34*E34</f>
        <v>0</v>
      </c>
      <c r="G34" s="26">
        <f>+'CANTIDADES DE OBRA'!Z258</f>
        <v>0</v>
      </c>
      <c r="H34" s="174">
        <f t="shared" ref="H34" si="985">$D$34*G34</f>
        <v>0</v>
      </c>
      <c r="I34" s="26">
        <f>+'CANTIDADES DE OBRA'!AI258</f>
        <v>0</v>
      </c>
      <c r="J34" s="174">
        <f t="shared" ref="J34" si="986">$D$34*I34</f>
        <v>0</v>
      </c>
      <c r="K34" s="26">
        <f>+'CANTIDADES DE OBRA'!AR258</f>
        <v>0</v>
      </c>
      <c r="L34" s="174">
        <f t="shared" ref="L34" si="987">$D$34*K34</f>
        <v>0</v>
      </c>
      <c r="M34" s="26">
        <f>+'CANTIDADES DE OBRA'!BA258</f>
        <v>0</v>
      </c>
      <c r="N34" s="174">
        <f t="shared" ref="N34" si="988">$D$34*M34</f>
        <v>0</v>
      </c>
      <c r="O34" s="26">
        <f>+'CANTIDADES DE OBRA'!BJ258</f>
        <v>0</v>
      </c>
      <c r="P34" s="174">
        <f t="shared" ref="P34" si="989">$D$34*O34</f>
        <v>0</v>
      </c>
      <c r="Q34" s="26">
        <f>+'CANTIDADES DE OBRA'!BS258</f>
        <v>0</v>
      </c>
      <c r="R34" s="174">
        <f t="shared" ref="R34" si="990">$D$34*Q34</f>
        <v>0</v>
      </c>
      <c r="S34" s="26">
        <f>+'CANTIDADES DE OBRA'!CB258</f>
        <v>0</v>
      </c>
      <c r="T34" s="174">
        <f t="shared" ref="T34" si="991">$D$34*S34</f>
        <v>0</v>
      </c>
      <c r="U34" s="26">
        <f>+'CANTIDADES DE OBRA'!CK258</f>
        <v>0</v>
      </c>
      <c r="V34" s="174">
        <f t="shared" ref="V34" si="992">$D$34*U34</f>
        <v>0</v>
      </c>
      <c r="W34" s="26">
        <f>+'CANTIDADES DE OBRA'!CT258</f>
        <v>0</v>
      </c>
      <c r="X34" s="174">
        <f t="shared" ref="X34" si="993">$D$34*W34</f>
        <v>0</v>
      </c>
      <c r="Y34" s="26">
        <f>+'CANTIDADES DE OBRA'!DC258</f>
        <v>0</v>
      </c>
      <c r="Z34" s="174">
        <f t="shared" ref="Z34" si="994">$D$34*Y34</f>
        <v>0</v>
      </c>
      <c r="AA34" s="26">
        <f>+'CANTIDADES DE OBRA'!DL258</f>
        <v>0</v>
      </c>
      <c r="AB34" s="174">
        <f t="shared" ref="AB34" si="995">$D$34*AA34</f>
        <v>0</v>
      </c>
      <c r="AC34" s="26">
        <f>+'CANTIDADES DE OBRA'!DU258</f>
        <v>0</v>
      </c>
      <c r="AD34" s="174">
        <f t="shared" ref="AD34" si="996">$D$34*AC34</f>
        <v>0</v>
      </c>
      <c r="AE34" s="26">
        <f>+'CANTIDADES DE OBRA'!ED258</f>
        <v>0</v>
      </c>
      <c r="AF34" s="174">
        <f t="shared" ref="AF34" si="997">$D$34*AE34</f>
        <v>0</v>
      </c>
      <c r="AG34" s="26">
        <f>+'CANTIDADES DE OBRA'!EM258</f>
        <v>0</v>
      </c>
      <c r="AH34" s="174">
        <f t="shared" ref="AH34" si="998">$D$34*AG34</f>
        <v>0</v>
      </c>
      <c r="AI34" s="26">
        <f>+'CANTIDADES DE OBRA'!EV258</f>
        <v>0</v>
      </c>
      <c r="AJ34" s="174">
        <f t="shared" ref="AJ34" si="999">$D$34*AI34</f>
        <v>0</v>
      </c>
      <c r="AK34" s="26">
        <f>+'CANTIDADES DE OBRA'!FE258</f>
        <v>0</v>
      </c>
      <c r="AL34" s="174">
        <f t="shared" ref="AL34" si="1000">$D$34*AK34</f>
        <v>0</v>
      </c>
      <c r="AM34" s="26">
        <f>+'CANTIDADES DE OBRA'!FN258</f>
        <v>0</v>
      </c>
      <c r="AN34" s="174">
        <f t="shared" ref="AN34" si="1001">$D$34*AM34</f>
        <v>0</v>
      </c>
      <c r="AO34" s="26">
        <f>+'CANTIDADES DE OBRA'!FW258</f>
        <v>0</v>
      </c>
      <c r="AP34" s="174">
        <f t="shared" ref="AP34" si="1002">$D$34*AO34</f>
        <v>0</v>
      </c>
      <c r="AQ34" s="26">
        <f>+'CANTIDADES DE OBRA'!GF258</f>
        <v>0</v>
      </c>
      <c r="AR34" s="174">
        <f t="shared" ref="AR34" si="1003">$D$34*AQ34</f>
        <v>0</v>
      </c>
      <c r="AS34" s="26">
        <f>+'CANTIDADES DE OBRA'!GO258</f>
        <v>0</v>
      </c>
      <c r="AT34" s="174">
        <f t="shared" ref="AT34" si="1004">$D$34*AS34</f>
        <v>0</v>
      </c>
      <c r="AU34" s="26">
        <f>+'CANTIDADES DE OBRA'!GX258</f>
        <v>0</v>
      </c>
      <c r="AV34" s="174">
        <f t="shared" ref="AV34" si="1005">$D$34*AU34</f>
        <v>0</v>
      </c>
      <c r="AW34" s="26">
        <f>+'CANTIDADES DE OBRA'!HG258</f>
        <v>0</v>
      </c>
      <c r="AX34" s="174">
        <f t="shared" ref="AX34" si="1006">$D$34*AW34</f>
        <v>0</v>
      </c>
      <c r="AY34" s="26">
        <f>+'CANTIDADES DE OBRA'!HP258</f>
        <v>0</v>
      </c>
      <c r="AZ34" s="174">
        <f t="shared" ref="AZ34" si="1007">$D$34*AY34</f>
        <v>0</v>
      </c>
      <c r="BA34" s="26">
        <f>+'CANTIDADES DE OBRA'!HY258</f>
        <v>0</v>
      </c>
      <c r="BB34" s="174">
        <f t="shared" ref="BB34" si="1008">$D$34*BA34</f>
        <v>0</v>
      </c>
      <c r="BC34" s="26">
        <f>+'CANTIDADES DE OBRA'!IH258</f>
        <v>0</v>
      </c>
      <c r="BD34" s="174">
        <f t="shared" ref="BD34" si="1009">$D$34*BC34</f>
        <v>0</v>
      </c>
      <c r="BE34" s="26">
        <f>+'CANTIDADES DE OBRA'!IQ258</f>
        <v>0</v>
      </c>
      <c r="BF34" s="174">
        <f t="shared" ref="BF34" si="1010">$D$34*BE34</f>
        <v>0</v>
      </c>
      <c r="BG34" s="26">
        <f>+'CANTIDADES DE OBRA'!IZ258</f>
        <v>0</v>
      </c>
      <c r="BH34" s="174">
        <f t="shared" ref="BH34" si="1011">$D$34*BG34</f>
        <v>0</v>
      </c>
      <c r="BI34" s="26">
        <f>+'CANTIDADES DE OBRA'!JI258</f>
        <v>0</v>
      </c>
      <c r="BJ34" s="174">
        <f t="shared" ref="BJ34" si="1012">$D$34*BI34</f>
        <v>0</v>
      </c>
      <c r="BK34" s="26">
        <f>+'CANTIDADES DE OBRA'!JR258</f>
        <v>0</v>
      </c>
      <c r="BL34" s="174">
        <f t="shared" ref="BL34" si="1013">$D$34*BK34</f>
        <v>0</v>
      </c>
      <c r="BM34" s="26">
        <f>+'CANTIDADES DE OBRA'!KA258</f>
        <v>0</v>
      </c>
      <c r="BN34" s="174">
        <f t="shared" ref="BN34" si="1014">$D$34*BM34</f>
        <v>0</v>
      </c>
      <c r="BO34" s="26">
        <f>+'CANTIDADES DE OBRA'!KJ258</f>
        <v>0</v>
      </c>
      <c r="BP34" s="174">
        <f t="shared" ref="BP34" si="1015">$D$34*BO34</f>
        <v>0</v>
      </c>
      <c r="BQ34" s="26">
        <f>+'CANTIDADES DE OBRA'!KS258</f>
        <v>0</v>
      </c>
      <c r="BR34" s="174">
        <f t="shared" ref="BR34" si="1016">$D$34*BQ34</f>
        <v>0</v>
      </c>
      <c r="BS34" s="26">
        <f>+'CANTIDADES DE OBRA'!LB258</f>
        <v>0</v>
      </c>
      <c r="BT34" s="174">
        <f t="shared" ref="BT34" si="1017">$D$34*BS34</f>
        <v>0</v>
      </c>
      <c r="BU34" s="26">
        <f>+'CANTIDADES DE OBRA'!LK258</f>
        <v>0</v>
      </c>
      <c r="BV34" s="174">
        <f t="shared" ref="BV34" si="1018">$D$34*BU34</f>
        <v>0</v>
      </c>
      <c r="BW34" s="26">
        <f>+'CANTIDADES DE OBRA'!LT258</f>
        <v>0</v>
      </c>
      <c r="BX34" s="174">
        <f t="shared" ref="BX34" si="1019">$D$34*BW34</f>
        <v>0</v>
      </c>
      <c r="BY34" s="26">
        <f>+'CANTIDADES DE OBRA'!MC258</f>
        <v>0</v>
      </c>
      <c r="BZ34" s="174">
        <f t="shared" ref="BZ34" si="1020">$D$34*BY34</f>
        <v>0</v>
      </c>
      <c r="CA34" s="26">
        <f>+'CANTIDADES DE OBRA'!ML258</f>
        <v>0</v>
      </c>
      <c r="CB34" s="174">
        <f t="shared" ref="CB34" si="1021">$D$34*CA34</f>
        <v>0</v>
      </c>
      <c r="CC34" s="26">
        <f>+'CANTIDADES DE OBRA'!MU258</f>
        <v>0</v>
      </c>
      <c r="CD34" s="174">
        <f t="shared" ref="CD34" si="1022">$D$34*CC34</f>
        <v>0</v>
      </c>
      <c r="CE34" s="26">
        <f>+'CANTIDADES DE OBRA'!ND258</f>
        <v>0</v>
      </c>
      <c r="CF34" s="174">
        <f t="shared" ref="CF34" si="1023">$D$34*CE34</f>
        <v>0</v>
      </c>
      <c r="CG34" s="26">
        <f>+'CANTIDADES DE OBRA'!NM258</f>
        <v>0</v>
      </c>
      <c r="CH34" s="174">
        <f t="shared" ref="CH34" si="1024">$D$34*CG34</f>
        <v>0</v>
      </c>
      <c r="CI34" s="26">
        <f>+'CANTIDADES DE OBRA'!NV258</f>
        <v>0</v>
      </c>
      <c r="CJ34" s="174">
        <f t="shared" ref="CJ34" si="1025">$D$34*CI34</f>
        <v>0</v>
      </c>
      <c r="CK34" s="26">
        <f>+'CANTIDADES DE OBRA'!OE258</f>
        <v>0</v>
      </c>
      <c r="CL34" s="174">
        <f t="shared" ref="CL34" si="1026">$D$34*CK34</f>
        <v>0</v>
      </c>
      <c r="CM34" s="26">
        <f>+'CANTIDADES DE OBRA'!ON258</f>
        <v>0</v>
      </c>
      <c r="CN34" s="174">
        <f t="shared" ref="CN34" si="1027">$D$34*CM34</f>
        <v>0</v>
      </c>
      <c r="CO34" s="26">
        <f>+'CANTIDADES DE OBRA'!OW258</f>
        <v>0</v>
      </c>
      <c r="CP34" s="174">
        <f t="shared" ref="CP34" si="1028">$D$34*CO34</f>
        <v>0</v>
      </c>
      <c r="CQ34" s="26">
        <f>+'CANTIDADES DE OBRA'!PF258</f>
        <v>0</v>
      </c>
      <c r="CR34" s="174">
        <f t="shared" ref="CR34" si="1029">$D$34*CQ34</f>
        <v>0</v>
      </c>
      <c r="CS34" s="32">
        <f>E34+G34+I34+K34+M34+O34+Q34+S34+U34+W34+Y34+AA34+AC34+AE34+AG34+AI34+AK34+AM34+AO34+AQ34+AS34+AU34+AW34+AY34+BA34+BC34+BE34+BG34+BI34+BK34+BM34+BO34+BQ34+BS34+BU34+BW34+BY34+CA34+CC34+CE34+CG34+CI34+CK34+CM34+CO34+CQ34</f>
        <v>0</v>
      </c>
      <c r="CT34" s="12">
        <f>CS34*D34</f>
        <v>0</v>
      </c>
      <c r="CU34" s="5"/>
      <c r="CV34" s="12"/>
    </row>
    <row r="35" spans="1:100">
      <c r="A35" s="144" t="s">
        <v>368</v>
      </c>
      <c r="B35" s="142" t="s">
        <v>369</v>
      </c>
      <c r="C35" s="144"/>
      <c r="D35" s="146"/>
      <c r="E35" s="142"/>
      <c r="F35" s="172">
        <f>SUM(F36)</f>
        <v>0</v>
      </c>
      <c r="G35" s="142"/>
      <c r="H35" s="172">
        <f t="shared" ref="H35" si="1030">SUM(H36)</f>
        <v>0</v>
      </c>
      <c r="I35" s="142"/>
      <c r="J35" s="172">
        <f t="shared" ref="J35" si="1031">SUM(J36)</f>
        <v>0</v>
      </c>
      <c r="K35" s="142"/>
      <c r="L35" s="172">
        <f t="shared" ref="L35" si="1032">SUM(L36)</f>
        <v>0</v>
      </c>
      <c r="M35" s="142"/>
      <c r="N35" s="172">
        <f t="shared" ref="N35" si="1033">SUM(N36)</f>
        <v>0</v>
      </c>
      <c r="O35" s="142"/>
      <c r="P35" s="172">
        <f t="shared" ref="P35" si="1034">SUM(P36)</f>
        <v>0</v>
      </c>
      <c r="Q35" s="142"/>
      <c r="R35" s="172">
        <f t="shared" ref="R35" si="1035">SUM(R36)</f>
        <v>0</v>
      </c>
      <c r="S35" s="142"/>
      <c r="T35" s="172">
        <f t="shared" ref="T35" si="1036">SUM(T36)</f>
        <v>0</v>
      </c>
      <c r="U35" s="142"/>
      <c r="V35" s="172">
        <f t="shared" ref="V35" si="1037">SUM(V36)</f>
        <v>0</v>
      </c>
      <c r="W35" s="142"/>
      <c r="X35" s="172">
        <f t="shared" ref="X35" si="1038">SUM(X36)</f>
        <v>0</v>
      </c>
      <c r="Y35" s="142"/>
      <c r="Z35" s="172">
        <f t="shared" ref="Z35" si="1039">SUM(Z36)</f>
        <v>0</v>
      </c>
      <c r="AA35" s="142"/>
      <c r="AB35" s="172">
        <f t="shared" ref="AB35" si="1040">SUM(AB36)</f>
        <v>0</v>
      </c>
      <c r="AC35" s="142"/>
      <c r="AD35" s="172">
        <f t="shared" ref="AD35" si="1041">SUM(AD36)</f>
        <v>0</v>
      </c>
      <c r="AE35" s="142"/>
      <c r="AF35" s="172">
        <f t="shared" ref="AF35" si="1042">SUM(AF36)</f>
        <v>0</v>
      </c>
      <c r="AG35" s="142"/>
      <c r="AH35" s="172">
        <f t="shared" ref="AH35" si="1043">SUM(AH36)</f>
        <v>0</v>
      </c>
      <c r="AI35" s="142"/>
      <c r="AJ35" s="172">
        <f t="shared" ref="AJ35" si="1044">SUM(AJ36)</f>
        <v>0</v>
      </c>
      <c r="AK35" s="142"/>
      <c r="AL35" s="172">
        <f t="shared" ref="AL35" si="1045">SUM(AL36)</f>
        <v>0</v>
      </c>
      <c r="AM35" s="142"/>
      <c r="AN35" s="172">
        <f t="shared" ref="AN35" si="1046">SUM(AN36)</f>
        <v>0</v>
      </c>
      <c r="AO35" s="142"/>
      <c r="AP35" s="172">
        <f t="shared" ref="AP35" si="1047">SUM(AP36)</f>
        <v>0</v>
      </c>
      <c r="AQ35" s="142"/>
      <c r="AR35" s="172">
        <f t="shared" ref="AR35" si="1048">SUM(AR36)</f>
        <v>67416.085806814081</v>
      </c>
      <c r="AS35" s="142"/>
      <c r="AT35" s="172">
        <f t="shared" ref="AT35" si="1049">SUM(AT36)</f>
        <v>67416.085806814081</v>
      </c>
      <c r="AU35" s="142"/>
      <c r="AV35" s="172">
        <f t="shared" ref="AV35" si="1050">SUM(AV36)</f>
        <v>67416.085806814081</v>
      </c>
      <c r="AW35" s="142"/>
      <c r="AX35" s="172">
        <f t="shared" ref="AX35" si="1051">SUM(AX36)</f>
        <v>0</v>
      </c>
      <c r="AY35" s="142"/>
      <c r="AZ35" s="172">
        <f t="shared" ref="AZ35" si="1052">SUM(AZ36)</f>
        <v>0</v>
      </c>
      <c r="BA35" s="142"/>
      <c r="BB35" s="172">
        <f t="shared" ref="BB35" si="1053">SUM(BB36)</f>
        <v>0</v>
      </c>
      <c r="BC35" s="142"/>
      <c r="BD35" s="172">
        <f t="shared" ref="BD35" si="1054">SUM(BD36)</f>
        <v>0</v>
      </c>
      <c r="BE35" s="142"/>
      <c r="BF35" s="172">
        <f t="shared" ref="BF35" si="1055">SUM(BF36)</f>
        <v>0</v>
      </c>
      <c r="BG35" s="142"/>
      <c r="BH35" s="172">
        <f t="shared" ref="BH35" si="1056">SUM(BH36)</f>
        <v>0</v>
      </c>
      <c r="BI35" s="142"/>
      <c r="BJ35" s="172">
        <f t="shared" ref="BJ35" si="1057">SUM(BJ36)</f>
        <v>0</v>
      </c>
      <c r="BK35" s="142"/>
      <c r="BL35" s="172">
        <f t="shared" ref="BL35" si="1058">SUM(BL36)</f>
        <v>0</v>
      </c>
      <c r="BM35" s="142"/>
      <c r="BN35" s="172">
        <f t="shared" ref="BN35" si="1059">SUM(BN36)</f>
        <v>0</v>
      </c>
      <c r="BO35" s="142"/>
      <c r="BP35" s="172">
        <f t="shared" ref="BP35" si="1060">SUM(BP36)</f>
        <v>0</v>
      </c>
      <c r="BQ35" s="142"/>
      <c r="BR35" s="172">
        <f t="shared" ref="BR35" si="1061">SUM(BR36)</f>
        <v>0</v>
      </c>
      <c r="BS35" s="142"/>
      <c r="BT35" s="172">
        <f t="shared" ref="BT35" si="1062">SUM(BT36)</f>
        <v>0</v>
      </c>
      <c r="BU35" s="142"/>
      <c r="BV35" s="172">
        <f t="shared" ref="BV35" si="1063">SUM(BV36)</f>
        <v>0</v>
      </c>
      <c r="BW35" s="142"/>
      <c r="BX35" s="172">
        <f t="shared" ref="BX35" si="1064">SUM(BX36)</f>
        <v>0</v>
      </c>
      <c r="BY35" s="142"/>
      <c r="BZ35" s="172">
        <f t="shared" ref="BZ35" si="1065">SUM(BZ36)</f>
        <v>0</v>
      </c>
      <c r="CA35" s="142"/>
      <c r="CB35" s="172">
        <f t="shared" ref="CB35" si="1066">SUM(CB36)</f>
        <v>0</v>
      </c>
      <c r="CC35" s="142"/>
      <c r="CD35" s="172">
        <f t="shared" ref="CD35" si="1067">SUM(CD36)</f>
        <v>0</v>
      </c>
      <c r="CE35" s="142"/>
      <c r="CF35" s="172">
        <f t="shared" ref="CF35" si="1068">SUM(CF36)</f>
        <v>288391.03372914915</v>
      </c>
      <c r="CG35" s="142"/>
      <c r="CH35" s="172">
        <f t="shared" ref="CH35" si="1069">SUM(CH36)</f>
        <v>0</v>
      </c>
      <c r="CI35" s="142"/>
      <c r="CJ35" s="172">
        <f t="shared" ref="CJ35" si="1070">SUM(CJ36)</f>
        <v>67416.085806814081</v>
      </c>
      <c r="CK35" s="142"/>
      <c r="CL35" s="172">
        <f t="shared" ref="CL35" si="1071">SUM(CL36)</f>
        <v>0</v>
      </c>
      <c r="CM35" s="142"/>
      <c r="CN35" s="172">
        <f t="shared" ref="CN35" si="1072">SUM(CN36)</f>
        <v>0</v>
      </c>
      <c r="CO35" s="142"/>
      <c r="CP35" s="172">
        <f t="shared" ref="CP35" si="1073">SUM(CP36)</f>
        <v>0</v>
      </c>
      <c r="CQ35" s="142"/>
      <c r="CR35" s="172">
        <f t="shared" ref="CR35" si="1074">SUM(CR36)</f>
        <v>0</v>
      </c>
      <c r="CS35" s="142"/>
      <c r="CT35" s="154">
        <f>SUM(CT36)</f>
        <v>558055.37695640547</v>
      </c>
      <c r="CU35" s="142"/>
      <c r="CV35" s="154"/>
    </row>
    <row r="36" spans="1:100" ht="115.2">
      <c r="A36" s="143" t="str">
        <f>+APU!A127</f>
        <v>05-02-001</v>
      </c>
      <c r="B36" s="22" t="str">
        <f>+APU!B127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C36" s="143" t="str">
        <f>+APU!C127</f>
        <v>M2</v>
      </c>
      <c r="D36" s="145">
        <f>+APU!G127</f>
        <v>46816.726254731999</v>
      </c>
      <c r="E36" s="26">
        <f>+'CANTIDADES DE OBRA'!Q273</f>
        <v>0</v>
      </c>
      <c r="F36" s="174">
        <f>$D$36*E36</f>
        <v>0</v>
      </c>
      <c r="G36" s="26">
        <f>+'CANTIDADES DE OBRA'!Z273</f>
        <v>0</v>
      </c>
      <c r="H36" s="174">
        <f t="shared" ref="H36" si="1075">$D$36*G36</f>
        <v>0</v>
      </c>
      <c r="I36" s="26">
        <f>+'CANTIDADES DE OBRA'!AI273</f>
        <v>0</v>
      </c>
      <c r="J36" s="174">
        <f t="shared" ref="J36" si="1076">$D$36*I36</f>
        <v>0</v>
      </c>
      <c r="K36" s="26">
        <f>+'CANTIDADES DE OBRA'!AR273</f>
        <v>0</v>
      </c>
      <c r="L36" s="174">
        <f t="shared" ref="L36" si="1077">$D$36*K36</f>
        <v>0</v>
      </c>
      <c r="M36" s="26">
        <f>+'CANTIDADES DE OBRA'!BA273</f>
        <v>0</v>
      </c>
      <c r="N36" s="174">
        <f t="shared" ref="N36" si="1078">$D$36*M36</f>
        <v>0</v>
      </c>
      <c r="O36" s="26">
        <f>+'CANTIDADES DE OBRA'!BJ273</f>
        <v>0</v>
      </c>
      <c r="P36" s="174">
        <f t="shared" ref="P36" si="1079">$D$36*O36</f>
        <v>0</v>
      </c>
      <c r="Q36" s="26">
        <f>+'CANTIDADES DE OBRA'!BS273</f>
        <v>0</v>
      </c>
      <c r="R36" s="174">
        <f t="shared" ref="R36" si="1080">$D$36*Q36</f>
        <v>0</v>
      </c>
      <c r="S36" s="26">
        <f>+'CANTIDADES DE OBRA'!CB273</f>
        <v>0</v>
      </c>
      <c r="T36" s="174">
        <f t="shared" ref="T36" si="1081">$D$36*S36</f>
        <v>0</v>
      </c>
      <c r="U36" s="26">
        <f>+'CANTIDADES DE OBRA'!CK273</f>
        <v>0</v>
      </c>
      <c r="V36" s="174">
        <f t="shared" ref="V36" si="1082">$D$36*U36</f>
        <v>0</v>
      </c>
      <c r="W36" s="26">
        <f>+'CANTIDADES DE OBRA'!CT273</f>
        <v>0</v>
      </c>
      <c r="X36" s="174">
        <f t="shared" ref="X36" si="1083">$D$36*W36</f>
        <v>0</v>
      </c>
      <c r="Y36" s="26">
        <f>+'CANTIDADES DE OBRA'!DC273</f>
        <v>0</v>
      </c>
      <c r="Z36" s="174">
        <f t="shared" ref="Z36" si="1084">$D$36*Y36</f>
        <v>0</v>
      </c>
      <c r="AA36" s="26">
        <f>+'CANTIDADES DE OBRA'!DL273</f>
        <v>0</v>
      </c>
      <c r="AB36" s="174">
        <f t="shared" ref="AB36" si="1085">$D$36*AA36</f>
        <v>0</v>
      </c>
      <c r="AC36" s="26">
        <f>+'CANTIDADES DE OBRA'!DU273</f>
        <v>0</v>
      </c>
      <c r="AD36" s="174">
        <f t="shared" ref="AD36" si="1086">$D$36*AC36</f>
        <v>0</v>
      </c>
      <c r="AE36" s="26">
        <f>+'CANTIDADES DE OBRA'!ED273</f>
        <v>0</v>
      </c>
      <c r="AF36" s="174">
        <f t="shared" ref="AF36" si="1087">$D$36*AE36</f>
        <v>0</v>
      </c>
      <c r="AG36" s="26">
        <f>+'CANTIDADES DE OBRA'!EM273</f>
        <v>0</v>
      </c>
      <c r="AH36" s="174">
        <f t="shared" ref="AH36" si="1088">$D$36*AG36</f>
        <v>0</v>
      </c>
      <c r="AI36" s="26">
        <f>+'CANTIDADES DE OBRA'!EV273</f>
        <v>0</v>
      </c>
      <c r="AJ36" s="174">
        <f t="shared" ref="AJ36" si="1089">$D$36*AI36</f>
        <v>0</v>
      </c>
      <c r="AK36" s="26">
        <f>+'CANTIDADES DE OBRA'!FE273</f>
        <v>0</v>
      </c>
      <c r="AL36" s="174">
        <f t="shared" ref="AL36" si="1090">$D$36*AK36</f>
        <v>0</v>
      </c>
      <c r="AM36" s="26">
        <f>+'CANTIDADES DE OBRA'!FN273</f>
        <v>0</v>
      </c>
      <c r="AN36" s="174">
        <f t="shared" ref="AN36" si="1091">$D$36*AM36</f>
        <v>0</v>
      </c>
      <c r="AO36" s="26">
        <f>+'CANTIDADES DE OBRA'!FW273</f>
        <v>0</v>
      </c>
      <c r="AP36" s="174">
        <f t="shared" ref="AP36" si="1092">$D$36*AO36</f>
        <v>0</v>
      </c>
      <c r="AQ36" s="26">
        <f>+'CANTIDADES DE OBRA'!GF273</f>
        <v>1.44</v>
      </c>
      <c r="AR36" s="174">
        <f t="shared" ref="AR36" si="1093">$D$36*AQ36</f>
        <v>67416.085806814081</v>
      </c>
      <c r="AS36" s="26">
        <f>+'CANTIDADES DE OBRA'!GO273</f>
        <v>1.44</v>
      </c>
      <c r="AT36" s="174">
        <f t="shared" ref="AT36" si="1094">$D$36*AS36</f>
        <v>67416.085806814081</v>
      </c>
      <c r="AU36" s="26">
        <f>+'CANTIDADES DE OBRA'!GX273</f>
        <v>1.44</v>
      </c>
      <c r="AV36" s="174">
        <f t="shared" ref="AV36" si="1095">$D$36*AU36</f>
        <v>67416.085806814081</v>
      </c>
      <c r="AW36" s="26">
        <f>+'CANTIDADES DE OBRA'!HG273</f>
        <v>0</v>
      </c>
      <c r="AX36" s="174">
        <f t="shared" ref="AX36" si="1096">$D$36*AW36</f>
        <v>0</v>
      </c>
      <c r="AY36" s="26">
        <f>+'CANTIDADES DE OBRA'!HP273</f>
        <v>0</v>
      </c>
      <c r="AZ36" s="174">
        <f t="shared" ref="AZ36" si="1097">$D$36*AY36</f>
        <v>0</v>
      </c>
      <c r="BA36" s="26">
        <f>+'CANTIDADES DE OBRA'!HY273</f>
        <v>0</v>
      </c>
      <c r="BB36" s="174">
        <f t="shared" ref="BB36" si="1098">$D$36*BA36</f>
        <v>0</v>
      </c>
      <c r="BC36" s="26">
        <f>+'CANTIDADES DE OBRA'!IH273</f>
        <v>0</v>
      </c>
      <c r="BD36" s="174">
        <f t="shared" ref="BD36" si="1099">$D$36*BC36</f>
        <v>0</v>
      </c>
      <c r="BE36" s="26">
        <f>+'CANTIDADES DE OBRA'!IQ273</f>
        <v>0</v>
      </c>
      <c r="BF36" s="174">
        <f t="shared" ref="BF36" si="1100">$D$36*BE36</f>
        <v>0</v>
      </c>
      <c r="BG36" s="26">
        <f>+'CANTIDADES DE OBRA'!IZ273</f>
        <v>0</v>
      </c>
      <c r="BH36" s="174">
        <f t="shared" ref="BH36" si="1101">$D$36*BG36</f>
        <v>0</v>
      </c>
      <c r="BI36" s="26">
        <f>+'CANTIDADES DE OBRA'!JI273</f>
        <v>0</v>
      </c>
      <c r="BJ36" s="174">
        <f t="shared" ref="BJ36" si="1102">$D$36*BI36</f>
        <v>0</v>
      </c>
      <c r="BK36" s="26">
        <f>+'CANTIDADES DE OBRA'!JR273</f>
        <v>0</v>
      </c>
      <c r="BL36" s="174">
        <f t="shared" ref="BL36" si="1103">$D$36*BK36</f>
        <v>0</v>
      </c>
      <c r="BM36" s="26">
        <f>+'CANTIDADES DE OBRA'!KA273</f>
        <v>0</v>
      </c>
      <c r="BN36" s="174">
        <f t="shared" ref="BN36" si="1104">$D$36*BM36</f>
        <v>0</v>
      </c>
      <c r="BO36" s="26">
        <f>+'CANTIDADES DE OBRA'!KJ273</f>
        <v>0</v>
      </c>
      <c r="BP36" s="174">
        <f t="shared" ref="BP36" si="1105">$D$36*BO36</f>
        <v>0</v>
      </c>
      <c r="BQ36" s="26">
        <f>+'CANTIDADES DE OBRA'!KS273</f>
        <v>0</v>
      </c>
      <c r="BR36" s="174">
        <f t="shared" ref="BR36" si="1106">$D$36*BQ36</f>
        <v>0</v>
      </c>
      <c r="BS36" s="26">
        <f>+'CANTIDADES DE OBRA'!LB273</f>
        <v>0</v>
      </c>
      <c r="BT36" s="174">
        <f t="shared" ref="BT36" si="1107">$D$36*BS36</f>
        <v>0</v>
      </c>
      <c r="BU36" s="26">
        <f>+'CANTIDADES DE OBRA'!LK273</f>
        <v>0</v>
      </c>
      <c r="BV36" s="174">
        <f t="shared" ref="BV36" si="1108">$D$36*BU36</f>
        <v>0</v>
      </c>
      <c r="BW36" s="26">
        <f>+'CANTIDADES DE OBRA'!LT273</f>
        <v>0</v>
      </c>
      <c r="BX36" s="174">
        <f t="shared" ref="BX36" si="1109">$D$36*BW36</f>
        <v>0</v>
      </c>
      <c r="BY36" s="26">
        <f>+'CANTIDADES DE OBRA'!MC273</f>
        <v>0</v>
      </c>
      <c r="BZ36" s="174">
        <f t="shared" ref="BZ36" si="1110">$D$36*BY36</f>
        <v>0</v>
      </c>
      <c r="CA36" s="26">
        <f>+'CANTIDADES DE OBRA'!ML273</f>
        <v>0</v>
      </c>
      <c r="CB36" s="174">
        <f t="shared" ref="CB36" si="1111">$D$36*CA36</f>
        <v>0</v>
      </c>
      <c r="CC36" s="26">
        <f>+'CANTIDADES DE OBRA'!MU273</f>
        <v>0</v>
      </c>
      <c r="CD36" s="174">
        <f t="shared" ref="CD36" si="1112">$D$36*CC36</f>
        <v>0</v>
      </c>
      <c r="CE36" s="26">
        <f>+'CANTIDADES DE OBRA'!ND273</f>
        <v>6.160000000000001</v>
      </c>
      <c r="CF36" s="174">
        <f t="shared" ref="CF36" si="1113">$D$36*CE36</f>
        <v>288391.03372914915</v>
      </c>
      <c r="CG36" s="26">
        <f>+'CANTIDADES DE OBRA'!NM273</f>
        <v>0</v>
      </c>
      <c r="CH36" s="174">
        <f t="shared" ref="CH36" si="1114">$D$36*CG36</f>
        <v>0</v>
      </c>
      <c r="CI36" s="26">
        <f>+'CANTIDADES DE OBRA'!NV273</f>
        <v>1.44</v>
      </c>
      <c r="CJ36" s="174">
        <f t="shared" ref="CJ36" si="1115">$D$36*CI36</f>
        <v>67416.085806814081</v>
      </c>
      <c r="CK36" s="26">
        <f>+'CANTIDADES DE OBRA'!OE273</f>
        <v>0</v>
      </c>
      <c r="CL36" s="174">
        <f t="shared" ref="CL36" si="1116">$D$36*CK36</f>
        <v>0</v>
      </c>
      <c r="CM36" s="26">
        <f>+'CANTIDADES DE OBRA'!ON273</f>
        <v>0</v>
      </c>
      <c r="CN36" s="174">
        <f t="shared" ref="CN36" si="1117">$D$36*CM36</f>
        <v>0</v>
      </c>
      <c r="CO36" s="26">
        <f>+'CANTIDADES DE OBRA'!OW273</f>
        <v>0</v>
      </c>
      <c r="CP36" s="174">
        <f t="shared" ref="CP36" si="1118">$D$36*CO36</f>
        <v>0</v>
      </c>
      <c r="CQ36" s="26">
        <f>+'CANTIDADES DE OBRA'!PF273</f>
        <v>0</v>
      </c>
      <c r="CR36" s="174">
        <f t="shared" ref="CR36" si="1119">$D$36*CQ36</f>
        <v>0</v>
      </c>
      <c r="CS36" s="32">
        <f>E36+G36+I36+K36+M36+O36+Q36+S36+U36+W36+Y36+AA36+AC36+AE36+AG36+AI36+AK36+AM36+AO36+AQ36+AS36+AU36+AW36+AY36+BA36+BC36+BE36+BG36+BI36+BK36+BM36+BO36+BQ36+BS36+BU36+BW36+BY36+CA36+CC36+CE36+CG36+CI36+CK36+CM36+CO36+CQ36</f>
        <v>11.92</v>
      </c>
      <c r="CT36" s="12">
        <f>CS36*D36</f>
        <v>558055.37695640547</v>
      </c>
      <c r="CU36" s="5"/>
      <c r="CV36" s="12"/>
    </row>
    <row r="37" spans="1:100">
      <c r="A37" s="147" t="str">
        <f>+APU!A137</f>
        <v>06</v>
      </c>
      <c r="B37" s="141" t="str">
        <f>+APU!B137</f>
        <v>CUBIERTAS Y CIELOS</v>
      </c>
      <c r="C37" s="147"/>
      <c r="D37" s="148"/>
      <c r="E37" s="508"/>
      <c r="F37" s="508"/>
      <c r="G37" s="517"/>
      <c r="H37" s="518"/>
      <c r="I37" s="508"/>
      <c r="J37" s="508"/>
      <c r="K37" s="508"/>
      <c r="L37" s="508"/>
      <c r="M37" s="508"/>
      <c r="N37" s="508"/>
      <c r="O37" s="508"/>
      <c r="P37" s="508"/>
      <c r="Q37" s="508"/>
      <c r="R37" s="508"/>
      <c r="S37" s="508"/>
      <c r="T37" s="508"/>
      <c r="U37" s="508"/>
      <c r="V37" s="508"/>
      <c r="W37" s="508"/>
      <c r="X37" s="508"/>
      <c r="Y37" s="508"/>
      <c r="Z37" s="508"/>
      <c r="AA37" s="508"/>
      <c r="AB37" s="508"/>
      <c r="AC37" s="508"/>
      <c r="AD37" s="508"/>
      <c r="AE37" s="508"/>
      <c r="AF37" s="508"/>
      <c r="AG37" s="508"/>
      <c r="AH37" s="508"/>
      <c r="AI37" s="508"/>
      <c r="AJ37" s="508"/>
      <c r="AK37" s="508"/>
      <c r="AL37" s="508"/>
      <c r="AM37" s="508"/>
      <c r="AN37" s="508"/>
      <c r="AO37" s="508"/>
      <c r="AP37" s="508"/>
      <c r="AQ37" s="508"/>
      <c r="AR37" s="508"/>
      <c r="AS37" s="508"/>
      <c r="AT37" s="508"/>
      <c r="AU37" s="508"/>
      <c r="AV37" s="508"/>
      <c r="AW37" s="508"/>
      <c r="AX37" s="508"/>
      <c r="AY37" s="508"/>
      <c r="AZ37" s="508"/>
      <c r="BA37" s="508"/>
      <c r="BB37" s="508"/>
      <c r="BC37" s="508"/>
      <c r="BD37" s="508"/>
      <c r="BE37" s="508"/>
      <c r="BF37" s="508"/>
      <c r="BG37" s="508"/>
      <c r="BH37" s="508"/>
      <c r="BI37" s="508"/>
      <c r="BJ37" s="508"/>
      <c r="BK37" s="508"/>
      <c r="BL37" s="508"/>
      <c r="BM37" s="508"/>
      <c r="BN37" s="508"/>
      <c r="BO37" s="508"/>
      <c r="BP37" s="508"/>
      <c r="BQ37" s="508"/>
      <c r="BR37" s="508"/>
      <c r="BS37" s="508"/>
      <c r="BT37" s="508"/>
      <c r="BU37" s="508"/>
      <c r="BV37" s="508"/>
      <c r="BW37" s="508"/>
      <c r="BX37" s="508"/>
      <c r="BY37" s="508"/>
      <c r="BZ37" s="508"/>
      <c r="CA37" s="508"/>
      <c r="CB37" s="508"/>
      <c r="CC37" s="508"/>
      <c r="CD37" s="508"/>
      <c r="CE37" s="508"/>
      <c r="CF37" s="508"/>
      <c r="CG37" s="508"/>
      <c r="CH37" s="508"/>
      <c r="CI37" s="508"/>
      <c r="CJ37" s="508"/>
      <c r="CK37" s="508"/>
      <c r="CL37" s="508"/>
      <c r="CM37" s="508"/>
      <c r="CN37" s="508"/>
      <c r="CO37" s="508"/>
      <c r="CP37" s="508"/>
      <c r="CQ37" s="508"/>
      <c r="CR37" s="508"/>
      <c r="CS37" s="141"/>
      <c r="CT37" s="153"/>
      <c r="CU37" s="153">
        <f>CT38</f>
        <v>0</v>
      </c>
      <c r="CV37" s="153">
        <f>ROUND(CU37,0)</f>
        <v>0</v>
      </c>
    </row>
    <row r="38" spans="1:100">
      <c r="A38" s="144" t="s">
        <v>371</v>
      </c>
      <c r="B38" s="142" t="s">
        <v>372</v>
      </c>
      <c r="C38" s="144"/>
      <c r="D38" s="146"/>
      <c r="E38" s="142"/>
      <c r="F38" s="172">
        <f>SUM(F39:F41)</f>
        <v>0</v>
      </c>
      <c r="G38" s="142"/>
      <c r="H38" s="172">
        <f t="shared" ref="H38" si="1120">SUM(H39:H41)</f>
        <v>0</v>
      </c>
      <c r="I38" s="142"/>
      <c r="J38" s="172">
        <f t="shared" ref="J38" si="1121">SUM(J39:J41)</f>
        <v>0</v>
      </c>
      <c r="K38" s="142"/>
      <c r="L38" s="172">
        <f t="shared" ref="L38" si="1122">SUM(L39:L41)</f>
        <v>0</v>
      </c>
      <c r="M38" s="142"/>
      <c r="N38" s="172">
        <f t="shared" ref="N38" si="1123">SUM(N39:N41)</f>
        <v>0</v>
      </c>
      <c r="O38" s="142"/>
      <c r="P38" s="172">
        <f t="shared" ref="P38" si="1124">SUM(P39:P41)</f>
        <v>0</v>
      </c>
      <c r="Q38" s="142"/>
      <c r="R38" s="172">
        <f t="shared" ref="R38" si="1125">SUM(R39:R41)</f>
        <v>0</v>
      </c>
      <c r="S38" s="142"/>
      <c r="T38" s="172">
        <f t="shared" ref="T38" si="1126">SUM(T39:T41)</f>
        <v>0</v>
      </c>
      <c r="U38" s="142"/>
      <c r="V38" s="172">
        <f t="shared" ref="V38" si="1127">SUM(V39:V41)</f>
        <v>0</v>
      </c>
      <c r="W38" s="142"/>
      <c r="X38" s="172">
        <f t="shared" ref="X38" si="1128">SUM(X39:X41)</f>
        <v>0</v>
      </c>
      <c r="Y38" s="142"/>
      <c r="Z38" s="172">
        <f t="shared" ref="Z38" si="1129">SUM(Z39:Z41)</f>
        <v>0</v>
      </c>
      <c r="AA38" s="142"/>
      <c r="AB38" s="172">
        <f t="shared" ref="AB38" si="1130">SUM(AB39:AB41)</f>
        <v>0</v>
      </c>
      <c r="AC38" s="142"/>
      <c r="AD38" s="172">
        <f t="shared" ref="AD38" si="1131">SUM(AD39:AD41)</f>
        <v>0</v>
      </c>
      <c r="AE38" s="142"/>
      <c r="AF38" s="172">
        <f t="shared" ref="AF38" si="1132">SUM(AF39:AF41)</f>
        <v>0</v>
      </c>
      <c r="AG38" s="142"/>
      <c r="AH38" s="172">
        <f t="shared" ref="AH38" si="1133">SUM(AH39:AH41)</f>
        <v>0</v>
      </c>
      <c r="AI38" s="142"/>
      <c r="AJ38" s="172">
        <f t="shared" ref="AJ38" si="1134">SUM(AJ39:AJ41)</f>
        <v>0</v>
      </c>
      <c r="AK38" s="142"/>
      <c r="AL38" s="172">
        <f t="shared" ref="AL38" si="1135">SUM(AL39:AL41)</f>
        <v>0</v>
      </c>
      <c r="AM38" s="142"/>
      <c r="AN38" s="172">
        <f t="shared" ref="AN38" si="1136">SUM(AN39:AN41)</f>
        <v>0</v>
      </c>
      <c r="AO38" s="142"/>
      <c r="AP38" s="172">
        <f t="shared" ref="AP38" si="1137">SUM(AP39:AP41)</f>
        <v>0</v>
      </c>
      <c r="AQ38" s="142"/>
      <c r="AR38" s="172">
        <f t="shared" ref="AR38" si="1138">SUM(AR39:AR41)</f>
        <v>0</v>
      </c>
      <c r="AS38" s="142"/>
      <c r="AT38" s="172">
        <f t="shared" ref="AT38" si="1139">SUM(AT39:AT41)</f>
        <v>0</v>
      </c>
      <c r="AU38" s="142"/>
      <c r="AV38" s="172">
        <f t="shared" ref="AV38" si="1140">SUM(AV39:AV41)</f>
        <v>0</v>
      </c>
      <c r="AW38" s="142"/>
      <c r="AX38" s="172">
        <f t="shared" ref="AX38" si="1141">SUM(AX39:AX41)</f>
        <v>0</v>
      </c>
      <c r="AY38" s="142"/>
      <c r="AZ38" s="172">
        <f t="shared" ref="AZ38" si="1142">SUM(AZ39:AZ41)</f>
        <v>0</v>
      </c>
      <c r="BA38" s="142"/>
      <c r="BB38" s="172">
        <f t="shared" ref="BB38" si="1143">SUM(BB39:BB41)</f>
        <v>0</v>
      </c>
      <c r="BC38" s="142"/>
      <c r="BD38" s="172">
        <f t="shared" ref="BD38" si="1144">SUM(BD39:BD41)</f>
        <v>0</v>
      </c>
      <c r="BE38" s="142"/>
      <c r="BF38" s="172">
        <f t="shared" ref="BF38" si="1145">SUM(BF39:BF41)</f>
        <v>0</v>
      </c>
      <c r="BG38" s="142"/>
      <c r="BH38" s="172">
        <f t="shared" ref="BH38" si="1146">SUM(BH39:BH41)</f>
        <v>0</v>
      </c>
      <c r="BI38" s="142"/>
      <c r="BJ38" s="172">
        <f t="shared" ref="BJ38" si="1147">SUM(BJ39:BJ41)</f>
        <v>0</v>
      </c>
      <c r="BK38" s="142"/>
      <c r="BL38" s="172">
        <f t="shared" ref="BL38" si="1148">SUM(BL39:BL41)</f>
        <v>0</v>
      </c>
      <c r="BM38" s="142"/>
      <c r="BN38" s="172">
        <f t="shared" ref="BN38" si="1149">SUM(BN39:BN41)</f>
        <v>0</v>
      </c>
      <c r="BO38" s="142"/>
      <c r="BP38" s="172">
        <f t="shared" ref="BP38" si="1150">SUM(BP39:BP41)</f>
        <v>0</v>
      </c>
      <c r="BQ38" s="142"/>
      <c r="BR38" s="172">
        <f t="shared" ref="BR38" si="1151">SUM(BR39:BR41)</f>
        <v>0</v>
      </c>
      <c r="BS38" s="142"/>
      <c r="BT38" s="172">
        <f t="shared" ref="BT38" si="1152">SUM(BT39:BT41)</f>
        <v>0</v>
      </c>
      <c r="BU38" s="142"/>
      <c r="BV38" s="172">
        <f t="shared" ref="BV38" si="1153">SUM(BV39:BV41)</f>
        <v>0</v>
      </c>
      <c r="BW38" s="142"/>
      <c r="BX38" s="172">
        <f t="shared" ref="BX38" si="1154">SUM(BX39:BX41)</f>
        <v>0</v>
      </c>
      <c r="BY38" s="142"/>
      <c r="BZ38" s="172">
        <f t="shared" ref="BZ38" si="1155">SUM(BZ39:BZ41)</f>
        <v>0</v>
      </c>
      <c r="CA38" s="142"/>
      <c r="CB38" s="172">
        <f t="shared" ref="CB38" si="1156">SUM(CB39:CB41)</f>
        <v>0</v>
      </c>
      <c r="CC38" s="142"/>
      <c r="CD38" s="172">
        <f t="shared" ref="CD38" si="1157">SUM(CD39:CD41)</f>
        <v>0</v>
      </c>
      <c r="CE38" s="142"/>
      <c r="CF38" s="172">
        <f t="shared" ref="CF38" si="1158">SUM(CF39:CF41)</f>
        <v>0</v>
      </c>
      <c r="CG38" s="142"/>
      <c r="CH38" s="172">
        <f t="shared" ref="CH38" si="1159">SUM(CH39:CH41)</f>
        <v>0</v>
      </c>
      <c r="CI38" s="142"/>
      <c r="CJ38" s="172">
        <f t="shared" ref="CJ38" si="1160">SUM(CJ39:CJ41)</f>
        <v>0</v>
      </c>
      <c r="CK38" s="142"/>
      <c r="CL38" s="172">
        <f t="shared" ref="CL38" si="1161">SUM(CL39:CL41)</f>
        <v>0</v>
      </c>
      <c r="CM38" s="142"/>
      <c r="CN38" s="172">
        <f t="shared" ref="CN38" si="1162">SUM(CN39:CN41)</f>
        <v>0</v>
      </c>
      <c r="CO38" s="142"/>
      <c r="CP38" s="172">
        <f t="shared" ref="CP38" si="1163">SUM(CP39:CP41)</f>
        <v>0</v>
      </c>
      <c r="CQ38" s="142"/>
      <c r="CR38" s="172">
        <f t="shared" ref="CR38" si="1164">SUM(CR39:CR41)</f>
        <v>0</v>
      </c>
      <c r="CS38" s="142"/>
      <c r="CT38" s="154">
        <f>SUM(CT39:CT42)</f>
        <v>0</v>
      </c>
      <c r="CU38" s="142"/>
      <c r="CV38" s="154"/>
    </row>
    <row r="39" spans="1:100" ht="86.4">
      <c r="A39" s="143" t="str">
        <f>+APU!A138</f>
        <v>06-01-001</v>
      </c>
      <c r="B39" s="22" t="str">
        <f>+APU!B138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C39" s="143" t="str">
        <f>+APU!C138</f>
        <v>M2</v>
      </c>
      <c r="D39" s="145">
        <f>+APU!G138</f>
        <v>39545.346437517786</v>
      </c>
      <c r="E39" s="26">
        <f>+'CANTIDADES DE OBRA'!Q288</f>
        <v>0</v>
      </c>
      <c r="F39" s="174">
        <f>$D$39*E39</f>
        <v>0</v>
      </c>
      <c r="G39" s="26">
        <f>+'CANTIDADES DE OBRA'!Z288</f>
        <v>0</v>
      </c>
      <c r="H39" s="174">
        <f t="shared" ref="H39" si="1165">$D$39*G39</f>
        <v>0</v>
      </c>
      <c r="I39" s="26">
        <f>+'CANTIDADES DE OBRA'!AI288</f>
        <v>0</v>
      </c>
      <c r="J39" s="174">
        <f t="shared" ref="J39" si="1166">$D$39*I39</f>
        <v>0</v>
      </c>
      <c r="K39" s="26">
        <f>+'CANTIDADES DE OBRA'!AR288</f>
        <v>0</v>
      </c>
      <c r="L39" s="174">
        <f t="shared" ref="L39" si="1167">$D$39*K39</f>
        <v>0</v>
      </c>
      <c r="M39" s="26">
        <f>+'CANTIDADES DE OBRA'!BA288</f>
        <v>0</v>
      </c>
      <c r="N39" s="174">
        <f t="shared" ref="N39" si="1168">$D$39*M39</f>
        <v>0</v>
      </c>
      <c r="O39" s="26">
        <f>+'CANTIDADES DE OBRA'!BJ288</f>
        <v>0</v>
      </c>
      <c r="P39" s="174">
        <f t="shared" ref="P39" si="1169">$D$39*O39</f>
        <v>0</v>
      </c>
      <c r="Q39" s="26">
        <f>+'CANTIDADES DE OBRA'!BS288</f>
        <v>0</v>
      </c>
      <c r="R39" s="174">
        <f t="shared" ref="R39" si="1170">$D$39*Q39</f>
        <v>0</v>
      </c>
      <c r="S39" s="26">
        <f>+'CANTIDADES DE OBRA'!CB288</f>
        <v>0</v>
      </c>
      <c r="T39" s="174">
        <f t="shared" ref="T39" si="1171">$D$39*S39</f>
        <v>0</v>
      </c>
      <c r="U39" s="26">
        <f>+'CANTIDADES DE OBRA'!CK288</f>
        <v>0</v>
      </c>
      <c r="V39" s="174">
        <f t="shared" ref="V39" si="1172">$D$39*U39</f>
        <v>0</v>
      </c>
      <c r="W39" s="26">
        <f>+'CANTIDADES DE OBRA'!CT288</f>
        <v>0</v>
      </c>
      <c r="X39" s="174">
        <f t="shared" ref="X39" si="1173">$D$39*W39</f>
        <v>0</v>
      </c>
      <c r="Y39" s="26">
        <f>+'CANTIDADES DE OBRA'!DC288</f>
        <v>0</v>
      </c>
      <c r="Z39" s="174">
        <f t="shared" ref="Z39" si="1174">$D$39*Y39</f>
        <v>0</v>
      </c>
      <c r="AA39" s="26">
        <f>+'CANTIDADES DE OBRA'!DL288</f>
        <v>0</v>
      </c>
      <c r="AB39" s="174">
        <f t="shared" ref="AB39" si="1175">$D$39*AA39</f>
        <v>0</v>
      </c>
      <c r="AC39" s="26">
        <f>+'CANTIDADES DE OBRA'!DU288</f>
        <v>0</v>
      </c>
      <c r="AD39" s="174">
        <f t="shared" ref="AD39" si="1176">$D$39*AC39</f>
        <v>0</v>
      </c>
      <c r="AE39" s="26">
        <f>+'CANTIDADES DE OBRA'!ED288</f>
        <v>0</v>
      </c>
      <c r="AF39" s="174">
        <f t="shared" ref="AF39" si="1177">$D$39*AE39</f>
        <v>0</v>
      </c>
      <c r="AG39" s="26">
        <f>+'CANTIDADES DE OBRA'!EM288</f>
        <v>0</v>
      </c>
      <c r="AH39" s="174">
        <f t="shared" ref="AH39" si="1178">$D$39*AG39</f>
        <v>0</v>
      </c>
      <c r="AI39" s="26">
        <f>+'CANTIDADES DE OBRA'!EV288</f>
        <v>0</v>
      </c>
      <c r="AJ39" s="174">
        <f t="shared" ref="AJ39" si="1179">$D$39*AI39</f>
        <v>0</v>
      </c>
      <c r="AK39" s="26">
        <f>+'CANTIDADES DE OBRA'!FE288</f>
        <v>0</v>
      </c>
      <c r="AL39" s="174">
        <f t="shared" ref="AL39" si="1180">$D$39*AK39</f>
        <v>0</v>
      </c>
      <c r="AM39" s="26">
        <f>+'CANTIDADES DE OBRA'!FN288</f>
        <v>0</v>
      </c>
      <c r="AN39" s="174">
        <f t="shared" ref="AN39" si="1181">$D$39*AM39</f>
        <v>0</v>
      </c>
      <c r="AO39" s="26">
        <f>+'CANTIDADES DE OBRA'!FW288</f>
        <v>0</v>
      </c>
      <c r="AP39" s="174">
        <f t="shared" ref="AP39" si="1182">$D$39*AO39</f>
        <v>0</v>
      </c>
      <c r="AQ39" s="26">
        <f>+'CANTIDADES DE OBRA'!GF288</f>
        <v>0</v>
      </c>
      <c r="AR39" s="174">
        <f t="shared" ref="AR39" si="1183">$D$39*AQ39</f>
        <v>0</v>
      </c>
      <c r="AS39" s="26">
        <f>+'CANTIDADES DE OBRA'!GO288</f>
        <v>0</v>
      </c>
      <c r="AT39" s="174">
        <f t="shared" ref="AT39" si="1184">$D$39*AS39</f>
        <v>0</v>
      </c>
      <c r="AU39" s="26">
        <f>+'CANTIDADES DE OBRA'!GX288</f>
        <v>0</v>
      </c>
      <c r="AV39" s="174">
        <f t="shared" ref="AV39" si="1185">$D$39*AU39</f>
        <v>0</v>
      </c>
      <c r="AW39" s="26">
        <f>+'CANTIDADES DE OBRA'!HG288</f>
        <v>0</v>
      </c>
      <c r="AX39" s="174">
        <f t="shared" ref="AX39" si="1186">$D$39*AW39</f>
        <v>0</v>
      </c>
      <c r="AY39" s="26">
        <f>+'CANTIDADES DE OBRA'!HP288</f>
        <v>0</v>
      </c>
      <c r="AZ39" s="174">
        <f t="shared" ref="AZ39" si="1187">$D$39*AY39</f>
        <v>0</v>
      </c>
      <c r="BA39" s="26">
        <f>+'CANTIDADES DE OBRA'!HY288</f>
        <v>0</v>
      </c>
      <c r="BB39" s="174">
        <f t="shared" ref="BB39" si="1188">$D$39*BA39</f>
        <v>0</v>
      </c>
      <c r="BC39" s="26">
        <f>+'CANTIDADES DE OBRA'!IH288</f>
        <v>0</v>
      </c>
      <c r="BD39" s="174">
        <f t="shared" ref="BD39" si="1189">$D$39*BC39</f>
        <v>0</v>
      </c>
      <c r="BE39" s="26">
        <f>+'CANTIDADES DE OBRA'!IQ288</f>
        <v>0</v>
      </c>
      <c r="BF39" s="174">
        <f t="shared" ref="BF39" si="1190">$D$39*BE39</f>
        <v>0</v>
      </c>
      <c r="BG39" s="26">
        <f>+'CANTIDADES DE OBRA'!IZ288</f>
        <v>0</v>
      </c>
      <c r="BH39" s="174">
        <f t="shared" ref="BH39" si="1191">$D$39*BG39</f>
        <v>0</v>
      </c>
      <c r="BI39" s="26">
        <f>+'CANTIDADES DE OBRA'!JI288</f>
        <v>0</v>
      </c>
      <c r="BJ39" s="174">
        <f t="shared" ref="BJ39" si="1192">$D$39*BI39</f>
        <v>0</v>
      </c>
      <c r="BK39" s="26">
        <f>+'CANTIDADES DE OBRA'!JR288</f>
        <v>0</v>
      </c>
      <c r="BL39" s="174">
        <f t="shared" ref="BL39" si="1193">$D$39*BK39</f>
        <v>0</v>
      </c>
      <c r="BM39" s="26">
        <f>+'CANTIDADES DE OBRA'!KA288</f>
        <v>0</v>
      </c>
      <c r="BN39" s="174">
        <f t="shared" ref="BN39" si="1194">$D$39*BM39</f>
        <v>0</v>
      </c>
      <c r="BO39" s="26">
        <f>+'CANTIDADES DE OBRA'!KJ288</f>
        <v>0</v>
      </c>
      <c r="BP39" s="174">
        <f t="shared" ref="BP39" si="1195">$D$39*BO39</f>
        <v>0</v>
      </c>
      <c r="BQ39" s="26">
        <f>+'CANTIDADES DE OBRA'!KS288</f>
        <v>0</v>
      </c>
      <c r="BR39" s="174">
        <f t="shared" ref="BR39" si="1196">$D$39*BQ39</f>
        <v>0</v>
      </c>
      <c r="BS39" s="26">
        <f>+'CANTIDADES DE OBRA'!LB288</f>
        <v>0</v>
      </c>
      <c r="BT39" s="174">
        <f t="shared" ref="BT39" si="1197">$D$39*BS39</f>
        <v>0</v>
      </c>
      <c r="BU39" s="26">
        <f>+'CANTIDADES DE OBRA'!LK288</f>
        <v>0</v>
      </c>
      <c r="BV39" s="174">
        <f t="shared" ref="BV39" si="1198">$D$39*BU39</f>
        <v>0</v>
      </c>
      <c r="BW39" s="26">
        <f>+'CANTIDADES DE OBRA'!LT288</f>
        <v>0</v>
      </c>
      <c r="BX39" s="174">
        <f t="shared" ref="BX39" si="1199">$D$39*BW39</f>
        <v>0</v>
      </c>
      <c r="BY39" s="26">
        <f>+'CANTIDADES DE OBRA'!MC288</f>
        <v>0</v>
      </c>
      <c r="BZ39" s="174">
        <f t="shared" ref="BZ39" si="1200">$D$39*BY39</f>
        <v>0</v>
      </c>
      <c r="CA39" s="26">
        <f>+'CANTIDADES DE OBRA'!ML288</f>
        <v>0</v>
      </c>
      <c r="CB39" s="174">
        <f t="shared" ref="CB39" si="1201">$D$39*CA39</f>
        <v>0</v>
      </c>
      <c r="CC39" s="26">
        <f>+'CANTIDADES DE OBRA'!MU288</f>
        <v>0</v>
      </c>
      <c r="CD39" s="174">
        <f t="shared" ref="CD39" si="1202">$D$39*CC39</f>
        <v>0</v>
      </c>
      <c r="CE39" s="26">
        <f>+'CANTIDADES DE OBRA'!ND288</f>
        <v>0</v>
      </c>
      <c r="CF39" s="174">
        <f t="shared" ref="CF39" si="1203">$D$39*CE39</f>
        <v>0</v>
      </c>
      <c r="CG39" s="26">
        <f>+'CANTIDADES DE OBRA'!NM288</f>
        <v>0</v>
      </c>
      <c r="CH39" s="174">
        <f t="shared" ref="CH39" si="1204">$D$39*CG39</f>
        <v>0</v>
      </c>
      <c r="CI39" s="26">
        <f>+'CANTIDADES DE OBRA'!NV288</f>
        <v>0</v>
      </c>
      <c r="CJ39" s="174">
        <f t="shared" ref="CJ39" si="1205">$D$39*CI39</f>
        <v>0</v>
      </c>
      <c r="CK39" s="26">
        <f>+'CANTIDADES DE OBRA'!OE288</f>
        <v>0</v>
      </c>
      <c r="CL39" s="174">
        <f t="shared" ref="CL39" si="1206">$D$39*CK39</f>
        <v>0</v>
      </c>
      <c r="CM39" s="26">
        <f>+'CANTIDADES DE OBRA'!ON288</f>
        <v>0</v>
      </c>
      <c r="CN39" s="174">
        <f t="shared" ref="CN39" si="1207">$D$39*CM39</f>
        <v>0</v>
      </c>
      <c r="CO39" s="26">
        <f>+'CANTIDADES DE OBRA'!OW288</f>
        <v>0</v>
      </c>
      <c r="CP39" s="174">
        <f t="shared" ref="CP39" si="1208">$D$39*CO39</f>
        <v>0</v>
      </c>
      <c r="CQ39" s="26">
        <f>+'CANTIDADES DE OBRA'!PF288</f>
        <v>0</v>
      </c>
      <c r="CR39" s="174">
        <f t="shared" ref="CR39" si="1209">$D$39*CQ39</f>
        <v>0</v>
      </c>
      <c r="CS39" s="32">
        <f>E39+G39+I39+K39+M39+O39+Q39+S39+U39+W39+Y39+AA39+AC39+AE39+AG39+AI39+AK39+AM39+AO39+AQ39+AS39+AU39+AW39+AY39+BA39+BC39+BE39+BG39+BI39+BK39+BM39+BO39+BQ39+BS39+BU39+BW39+BY39+CA39+CC39+CE39+CG39+CI39+CK39+CM39+CO39+CQ39</f>
        <v>0</v>
      </c>
      <c r="CT39" s="12">
        <f>CS39*D39</f>
        <v>0</v>
      </c>
      <c r="CU39" s="5"/>
      <c r="CV39" s="12"/>
    </row>
    <row r="40" spans="1:100" ht="57.6">
      <c r="A40" s="143" t="str">
        <f>+APU!A146</f>
        <v>06-01-002</v>
      </c>
      <c r="B40" s="22" t="str">
        <f>+APU!B146</f>
        <v>SUMINISTRO, TRANSPORTE E INSTALACION DE SOPORTE (DURMIENTES) DE TEJAS, EN MADERA DE 4"X3", INCLUYE ANCLAJES Y TODO LO NECESARIO PARA SU CORRECTO FUNCIONAMIENTO.</v>
      </c>
      <c r="C40" s="143" t="str">
        <f>+APU!C146</f>
        <v>M</v>
      </c>
      <c r="D40" s="145">
        <f>+APU!G146</f>
        <v>18247.170129667502</v>
      </c>
      <c r="E40" s="26">
        <f>+'CANTIDADES DE OBRA'!Q303</f>
        <v>0</v>
      </c>
      <c r="F40" s="174">
        <f>$D$40*E40</f>
        <v>0</v>
      </c>
      <c r="G40" s="26">
        <f>+'CANTIDADES DE OBRA'!Z303</f>
        <v>0</v>
      </c>
      <c r="H40" s="174">
        <f t="shared" ref="H40" si="1210">$D$40*G40</f>
        <v>0</v>
      </c>
      <c r="I40" s="26">
        <f>+'CANTIDADES DE OBRA'!AI303</f>
        <v>0</v>
      </c>
      <c r="J40" s="174">
        <f t="shared" ref="J40" si="1211">$D$40*I40</f>
        <v>0</v>
      </c>
      <c r="K40" s="26">
        <f>+'CANTIDADES DE OBRA'!AR303</f>
        <v>0</v>
      </c>
      <c r="L40" s="174">
        <f t="shared" ref="L40" si="1212">$D$40*K40</f>
        <v>0</v>
      </c>
      <c r="M40" s="26">
        <f>+'CANTIDADES DE OBRA'!BA303</f>
        <v>0</v>
      </c>
      <c r="N40" s="174">
        <f t="shared" ref="N40" si="1213">$D$40*M40</f>
        <v>0</v>
      </c>
      <c r="O40" s="26">
        <f>+'CANTIDADES DE OBRA'!BJ303</f>
        <v>0</v>
      </c>
      <c r="P40" s="174">
        <f t="shared" ref="P40" si="1214">$D$40*O40</f>
        <v>0</v>
      </c>
      <c r="Q40" s="26">
        <f>+'CANTIDADES DE OBRA'!BS303</f>
        <v>0</v>
      </c>
      <c r="R40" s="174">
        <f t="shared" ref="R40" si="1215">$D$40*Q40</f>
        <v>0</v>
      </c>
      <c r="S40" s="26">
        <f>+'CANTIDADES DE OBRA'!CB303</f>
        <v>0</v>
      </c>
      <c r="T40" s="174">
        <f t="shared" ref="T40" si="1216">$D$40*S40</f>
        <v>0</v>
      </c>
      <c r="U40" s="26">
        <f>+'CANTIDADES DE OBRA'!CK303</f>
        <v>0</v>
      </c>
      <c r="V40" s="174">
        <f t="shared" ref="V40" si="1217">$D$40*U40</f>
        <v>0</v>
      </c>
      <c r="W40" s="26">
        <f>+'CANTIDADES DE OBRA'!CT303</f>
        <v>0</v>
      </c>
      <c r="X40" s="174">
        <f t="shared" ref="X40" si="1218">$D$40*W40</f>
        <v>0</v>
      </c>
      <c r="Y40" s="26">
        <f>+'CANTIDADES DE OBRA'!DC303</f>
        <v>0</v>
      </c>
      <c r="Z40" s="174">
        <f t="shared" ref="Z40" si="1219">$D$40*Y40</f>
        <v>0</v>
      </c>
      <c r="AA40" s="26">
        <f>+'CANTIDADES DE OBRA'!DL303</f>
        <v>0</v>
      </c>
      <c r="AB40" s="174">
        <f t="shared" ref="AB40" si="1220">$D$40*AA40</f>
        <v>0</v>
      </c>
      <c r="AC40" s="26">
        <f>+'CANTIDADES DE OBRA'!DU303</f>
        <v>0</v>
      </c>
      <c r="AD40" s="174">
        <f t="shared" ref="AD40" si="1221">$D$40*AC40</f>
        <v>0</v>
      </c>
      <c r="AE40" s="26">
        <f>+'CANTIDADES DE OBRA'!ED303</f>
        <v>0</v>
      </c>
      <c r="AF40" s="174">
        <f t="shared" ref="AF40" si="1222">$D$40*AE40</f>
        <v>0</v>
      </c>
      <c r="AG40" s="26">
        <f>+'CANTIDADES DE OBRA'!EM303</f>
        <v>0</v>
      </c>
      <c r="AH40" s="174">
        <f t="shared" ref="AH40" si="1223">$D$40*AG40</f>
        <v>0</v>
      </c>
      <c r="AI40" s="26">
        <f>+'CANTIDADES DE OBRA'!EV303</f>
        <v>0</v>
      </c>
      <c r="AJ40" s="174">
        <f t="shared" ref="AJ40" si="1224">$D$40*AI40</f>
        <v>0</v>
      </c>
      <c r="AK40" s="26">
        <f>+'CANTIDADES DE OBRA'!FE303</f>
        <v>0</v>
      </c>
      <c r="AL40" s="174">
        <f t="shared" ref="AL40" si="1225">$D$40*AK40</f>
        <v>0</v>
      </c>
      <c r="AM40" s="26">
        <f>+'CANTIDADES DE OBRA'!FN303</f>
        <v>0</v>
      </c>
      <c r="AN40" s="174">
        <f t="shared" ref="AN40" si="1226">$D$40*AM40</f>
        <v>0</v>
      </c>
      <c r="AO40" s="26">
        <f>+'CANTIDADES DE OBRA'!FW303</f>
        <v>0</v>
      </c>
      <c r="AP40" s="174">
        <f t="shared" ref="AP40" si="1227">$D$40*AO40</f>
        <v>0</v>
      </c>
      <c r="AQ40" s="26">
        <f>+'CANTIDADES DE OBRA'!GF303</f>
        <v>0</v>
      </c>
      <c r="AR40" s="174">
        <f t="shared" ref="AR40" si="1228">$D$40*AQ40</f>
        <v>0</v>
      </c>
      <c r="AS40" s="26">
        <f>+'CANTIDADES DE OBRA'!GO303</f>
        <v>0</v>
      </c>
      <c r="AT40" s="174">
        <f t="shared" ref="AT40" si="1229">$D$40*AS40</f>
        <v>0</v>
      </c>
      <c r="AU40" s="26">
        <f>+'CANTIDADES DE OBRA'!GX303</f>
        <v>0</v>
      </c>
      <c r="AV40" s="174">
        <f t="shared" ref="AV40" si="1230">$D$40*AU40</f>
        <v>0</v>
      </c>
      <c r="AW40" s="26">
        <f>+'CANTIDADES DE OBRA'!HG303</f>
        <v>0</v>
      </c>
      <c r="AX40" s="174">
        <f t="shared" ref="AX40" si="1231">$D$40*AW40</f>
        <v>0</v>
      </c>
      <c r="AY40" s="26">
        <f>+'CANTIDADES DE OBRA'!HP303</f>
        <v>0</v>
      </c>
      <c r="AZ40" s="174">
        <f t="shared" ref="AZ40" si="1232">$D$40*AY40</f>
        <v>0</v>
      </c>
      <c r="BA40" s="26">
        <f>+'CANTIDADES DE OBRA'!HY303</f>
        <v>0</v>
      </c>
      <c r="BB40" s="174">
        <f t="shared" ref="BB40" si="1233">$D$40*BA40</f>
        <v>0</v>
      </c>
      <c r="BC40" s="26">
        <f>+'CANTIDADES DE OBRA'!IH303</f>
        <v>0</v>
      </c>
      <c r="BD40" s="174">
        <f t="shared" ref="BD40" si="1234">$D$40*BC40</f>
        <v>0</v>
      </c>
      <c r="BE40" s="26">
        <f>+'CANTIDADES DE OBRA'!IQ303</f>
        <v>0</v>
      </c>
      <c r="BF40" s="174">
        <f t="shared" ref="BF40" si="1235">$D$40*BE40</f>
        <v>0</v>
      </c>
      <c r="BG40" s="26">
        <f>+'CANTIDADES DE OBRA'!IZ303</f>
        <v>0</v>
      </c>
      <c r="BH40" s="174">
        <f t="shared" ref="BH40" si="1236">$D$40*BG40</f>
        <v>0</v>
      </c>
      <c r="BI40" s="26">
        <f>+'CANTIDADES DE OBRA'!JI303</f>
        <v>0</v>
      </c>
      <c r="BJ40" s="174">
        <f t="shared" ref="BJ40" si="1237">$D$40*BI40</f>
        <v>0</v>
      </c>
      <c r="BK40" s="26">
        <f>+'CANTIDADES DE OBRA'!JR303</f>
        <v>0</v>
      </c>
      <c r="BL40" s="174">
        <f t="shared" ref="BL40" si="1238">$D$40*BK40</f>
        <v>0</v>
      </c>
      <c r="BM40" s="26">
        <f>+'CANTIDADES DE OBRA'!KA303</f>
        <v>0</v>
      </c>
      <c r="BN40" s="174">
        <f t="shared" ref="BN40" si="1239">$D$40*BM40</f>
        <v>0</v>
      </c>
      <c r="BO40" s="26">
        <f>+'CANTIDADES DE OBRA'!KJ303</f>
        <v>0</v>
      </c>
      <c r="BP40" s="174">
        <f t="shared" ref="BP40" si="1240">$D$40*BO40</f>
        <v>0</v>
      </c>
      <c r="BQ40" s="26">
        <f>+'CANTIDADES DE OBRA'!KS303</f>
        <v>0</v>
      </c>
      <c r="BR40" s="174">
        <f t="shared" ref="BR40" si="1241">$D$40*BQ40</f>
        <v>0</v>
      </c>
      <c r="BS40" s="26">
        <f>+'CANTIDADES DE OBRA'!LB303</f>
        <v>0</v>
      </c>
      <c r="BT40" s="174">
        <f t="shared" ref="BT40" si="1242">$D$40*BS40</f>
        <v>0</v>
      </c>
      <c r="BU40" s="26">
        <f>+'CANTIDADES DE OBRA'!LK303</f>
        <v>0</v>
      </c>
      <c r="BV40" s="174">
        <f t="shared" ref="BV40" si="1243">$D$40*BU40</f>
        <v>0</v>
      </c>
      <c r="BW40" s="26">
        <f>+'CANTIDADES DE OBRA'!LT303</f>
        <v>0</v>
      </c>
      <c r="BX40" s="174">
        <f t="shared" ref="BX40" si="1244">$D$40*BW40</f>
        <v>0</v>
      </c>
      <c r="BY40" s="26">
        <f>+'CANTIDADES DE OBRA'!MC303</f>
        <v>0</v>
      </c>
      <c r="BZ40" s="174">
        <f t="shared" ref="BZ40" si="1245">$D$40*BY40</f>
        <v>0</v>
      </c>
      <c r="CA40" s="26">
        <f>+'CANTIDADES DE OBRA'!ML303</f>
        <v>0</v>
      </c>
      <c r="CB40" s="174">
        <f t="shared" ref="CB40" si="1246">$D$40*CA40</f>
        <v>0</v>
      </c>
      <c r="CC40" s="26">
        <f>+'CANTIDADES DE OBRA'!MU303</f>
        <v>0</v>
      </c>
      <c r="CD40" s="174">
        <f t="shared" ref="CD40" si="1247">$D$40*CC40</f>
        <v>0</v>
      </c>
      <c r="CE40" s="26">
        <f>+'CANTIDADES DE OBRA'!ND303</f>
        <v>0</v>
      </c>
      <c r="CF40" s="174">
        <f t="shared" ref="CF40" si="1248">$D$40*CE40</f>
        <v>0</v>
      </c>
      <c r="CG40" s="26">
        <f>+'CANTIDADES DE OBRA'!NM303</f>
        <v>0</v>
      </c>
      <c r="CH40" s="174">
        <f t="shared" ref="CH40" si="1249">$D$40*CG40</f>
        <v>0</v>
      </c>
      <c r="CI40" s="26">
        <f>+'CANTIDADES DE OBRA'!NV303</f>
        <v>0</v>
      </c>
      <c r="CJ40" s="174">
        <f t="shared" ref="CJ40" si="1250">$D$40*CI40</f>
        <v>0</v>
      </c>
      <c r="CK40" s="26">
        <f>+'CANTIDADES DE OBRA'!OE303</f>
        <v>0</v>
      </c>
      <c r="CL40" s="174">
        <f t="shared" ref="CL40" si="1251">$D$40*CK40</f>
        <v>0</v>
      </c>
      <c r="CM40" s="26">
        <f>+'CANTIDADES DE OBRA'!ON303</f>
        <v>0</v>
      </c>
      <c r="CN40" s="174">
        <f t="shared" ref="CN40" si="1252">$D$40*CM40</f>
        <v>0</v>
      </c>
      <c r="CO40" s="26">
        <f>+'CANTIDADES DE OBRA'!OW303</f>
        <v>0</v>
      </c>
      <c r="CP40" s="174">
        <f t="shared" ref="CP40" si="1253">$D$40*CO40</f>
        <v>0</v>
      </c>
      <c r="CQ40" s="26">
        <f>+'CANTIDADES DE OBRA'!PF303</f>
        <v>0</v>
      </c>
      <c r="CR40" s="174">
        <f t="shared" ref="CR40" si="1254">$D$40*CQ40</f>
        <v>0</v>
      </c>
      <c r="CS40" s="32">
        <f>E40+G40+I40+K40+M40+O40+Q40+S40+U40+W40+Y40+AA40+AC40+AE40+AG40+AI40+AK40+AM40+AO40+AQ40+AS40+AU40+AW40+AY40+BA40+BC40+BE40+BG40+BI40+BK40+BM40+BO40+BQ40+BS40+BU40+BW40+BY40+CA40+CC40+CE40+CG40+CI40+CK40+CM40+CO40+CQ40</f>
        <v>0</v>
      </c>
      <c r="CT40" s="12">
        <f>CS40*D40</f>
        <v>0</v>
      </c>
      <c r="CU40" s="5"/>
      <c r="CV40" s="12"/>
    </row>
    <row r="41" spans="1:100" ht="72">
      <c r="A41" s="143" t="str">
        <f>+APU!A155</f>
        <v>06-01-003</v>
      </c>
      <c r="B41" s="22" t="str">
        <f>+APU!B155</f>
        <v>SUMINISTRO, TRANSPORTE E INSTALACION DE SOPORTE (ALFARDAS O CORREAS) EN MADERA DE SOPORTE DE CUBIERTA EN ABARCO O SIMILAR, DE 2"X3", INCLUYE ANCLAJES Y TODO LO NECESARIO PARA SU CORRECTO FUNCIONAMIENTO.</v>
      </c>
      <c r="C41" s="143" t="str">
        <f>+APU!C155</f>
        <v>M</v>
      </c>
      <c r="D41" s="145">
        <f>+APU!G155</f>
        <v>16696.236129667501</v>
      </c>
      <c r="E41" s="26">
        <f>+'CANTIDADES DE OBRA'!Q318</f>
        <v>0</v>
      </c>
      <c r="F41" s="174">
        <f>$D$41*E41</f>
        <v>0</v>
      </c>
      <c r="G41" s="26">
        <f>+'CANTIDADES DE OBRA'!Z318</f>
        <v>0</v>
      </c>
      <c r="H41" s="174">
        <f t="shared" ref="H41" si="1255">$D$41*G41</f>
        <v>0</v>
      </c>
      <c r="I41" s="26">
        <f>+'CANTIDADES DE OBRA'!AI318</f>
        <v>0</v>
      </c>
      <c r="J41" s="174">
        <f t="shared" ref="J41" si="1256">$D$41*I41</f>
        <v>0</v>
      </c>
      <c r="K41" s="26">
        <f>+'CANTIDADES DE OBRA'!AR318</f>
        <v>0</v>
      </c>
      <c r="L41" s="174">
        <f t="shared" ref="L41" si="1257">$D$41*K41</f>
        <v>0</v>
      </c>
      <c r="M41" s="26">
        <f>+'CANTIDADES DE OBRA'!BA318</f>
        <v>0</v>
      </c>
      <c r="N41" s="174">
        <f t="shared" ref="N41" si="1258">$D$41*M41</f>
        <v>0</v>
      </c>
      <c r="O41" s="26">
        <f>+'CANTIDADES DE OBRA'!BJ318</f>
        <v>0</v>
      </c>
      <c r="P41" s="174">
        <f t="shared" ref="P41" si="1259">$D$41*O41</f>
        <v>0</v>
      </c>
      <c r="Q41" s="26">
        <f>+'CANTIDADES DE OBRA'!BS318</f>
        <v>0</v>
      </c>
      <c r="R41" s="174">
        <f t="shared" ref="R41" si="1260">$D$41*Q41</f>
        <v>0</v>
      </c>
      <c r="S41" s="26">
        <f>+'CANTIDADES DE OBRA'!CB318</f>
        <v>0</v>
      </c>
      <c r="T41" s="174">
        <f t="shared" ref="T41" si="1261">$D$41*S41</f>
        <v>0</v>
      </c>
      <c r="U41" s="26">
        <f>+'CANTIDADES DE OBRA'!CK318</f>
        <v>0</v>
      </c>
      <c r="V41" s="174">
        <f t="shared" ref="V41" si="1262">$D$41*U41</f>
        <v>0</v>
      </c>
      <c r="W41" s="26">
        <f>+'CANTIDADES DE OBRA'!CT318</f>
        <v>0</v>
      </c>
      <c r="X41" s="174">
        <f t="shared" ref="X41" si="1263">$D$41*W41</f>
        <v>0</v>
      </c>
      <c r="Y41" s="26">
        <f>+'CANTIDADES DE OBRA'!DC318</f>
        <v>0</v>
      </c>
      <c r="Z41" s="174">
        <f t="shared" ref="Z41" si="1264">$D$41*Y41</f>
        <v>0</v>
      </c>
      <c r="AA41" s="26">
        <f>+'CANTIDADES DE OBRA'!DL318</f>
        <v>0</v>
      </c>
      <c r="AB41" s="174">
        <f t="shared" ref="AB41" si="1265">$D$41*AA41</f>
        <v>0</v>
      </c>
      <c r="AC41" s="26">
        <f>+'CANTIDADES DE OBRA'!DU318</f>
        <v>0</v>
      </c>
      <c r="AD41" s="174">
        <f t="shared" ref="AD41" si="1266">$D$41*AC41</f>
        <v>0</v>
      </c>
      <c r="AE41" s="26">
        <f>+'CANTIDADES DE OBRA'!ED318</f>
        <v>0</v>
      </c>
      <c r="AF41" s="174">
        <f t="shared" ref="AF41" si="1267">$D$41*AE41</f>
        <v>0</v>
      </c>
      <c r="AG41" s="26">
        <f>+'CANTIDADES DE OBRA'!EM318</f>
        <v>0</v>
      </c>
      <c r="AH41" s="174">
        <f t="shared" ref="AH41" si="1268">$D$41*AG41</f>
        <v>0</v>
      </c>
      <c r="AI41" s="26">
        <f>+'CANTIDADES DE OBRA'!EV318</f>
        <v>0</v>
      </c>
      <c r="AJ41" s="174">
        <f t="shared" ref="AJ41" si="1269">$D$41*AI41</f>
        <v>0</v>
      </c>
      <c r="AK41" s="26">
        <f>+'CANTIDADES DE OBRA'!FE318</f>
        <v>0</v>
      </c>
      <c r="AL41" s="174">
        <f t="shared" ref="AL41" si="1270">$D$41*AK41</f>
        <v>0</v>
      </c>
      <c r="AM41" s="26">
        <f>+'CANTIDADES DE OBRA'!FN318</f>
        <v>0</v>
      </c>
      <c r="AN41" s="174">
        <f t="shared" ref="AN41" si="1271">$D$41*AM41</f>
        <v>0</v>
      </c>
      <c r="AO41" s="26">
        <f>+'CANTIDADES DE OBRA'!FW318</f>
        <v>0</v>
      </c>
      <c r="AP41" s="174">
        <f t="shared" ref="AP41" si="1272">$D$41*AO41</f>
        <v>0</v>
      </c>
      <c r="AQ41" s="26">
        <f>+'CANTIDADES DE OBRA'!GF318</f>
        <v>0</v>
      </c>
      <c r="AR41" s="174">
        <f t="shared" ref="AR41" si="1273">$D$41*AQ41</f>
        <v>0</v>
      </c>
      <c r="AS41" s="26">
        <f>+'CANTIDADES DE OBRA'!GO318</f>
        <v>0</v>
      </c>
      <c r="AT41" s="174">
        <f t="shared" ref="AT41" si="1274">$D$41*AS41</f>
        <v>0</v>
      </c>
      <c r="AU41" s="26">
        <f>+'CANTIDADES DE OBRA'!GX318</f>
        <v>0</v>
      </c>
      <c r="AV41" s="174">
        <f t="shared" ref="AV41" si="1275">$D$41*AU41</f>
        <v>0</v>
      </c>
      <c r="AW41" s="26">
        <f>+'CANTIDADES DE OBRA'!HG318</f>
        <v>0</v>
      </c>
      <c r="AX41" s="174">
        <f t="shared" ref="AX41" si="1276">$D$41*AW41</f>
        <v>0</v>
      </c>
      <c r="AY41" s="26">
        <f>+'CANTIDADES DE OBRA'!HP318</f>
        <v>0</v>
      </c>
      <c r="AZ41" s="174">
        <f t="shared" ref="AZ41" si="1277">$D$41*AY41</f>
        <v>0</v>
      </c>
      <c r="BA41" s="26">
        <f>+'CANTIDADES DE OBRA'!HY318</f>
        <v>0</v>
      </c>
      <c r="BB41" s="174">
        <f t="shared" ref="BB41" si="1278">$D$41*BA41</f>
        <v>0</v>
      </c>
      <c r="BC41" s="26">
        <f>+'CANTIDADES DE OBRA'!IH318</f>
        <v>0</v>
      </c>
      <c r="BD41" s="174">
        <f t="shared" ref="BD41" si="1279">$D$41*BC41</f>
        <v>0</v>
      </c>
      <c r="BE41" s="26">
        <f>+'CANTIDADES DE OBRA'!IQ318</f>
        <v>0</v>
      </c>
      <c r="BF41" s="174">
        <f t="shared" ref="BF41" si="1280">$D$41*BE41</f>
        <v>0</v>
      </c>
      <c r="BG41" s="26">
        <f>+'CANTIDADES DE OBRA'!IZ318</f>
        <v>0</v>
      </c>
      <c r="BH41" s="174">
        <f t="shared" ref="BH41" si="1281">$D$41*BG41</f>
        <v>0</v>
      </c>
      <c r="BI41" s="26">
        <f>+'CANTIDADES DE OBRA'!JI318</f>
        <v>0</v>
      </c>
      <c r="BJ41" s="174">
        <f t="shared" ref="BJ41" si="1282">$D$41*BI41</f>
        <v>0</v>
      </c>
      <c r="BK41" s="26">
        <f>+'CANTIDADES DE OBRA'!JR318</f>
        <v>0</v>
      </c>
      <c r="BL41" s="174">
        <f t="shared" ref="BL41" si="1283">$D$41*BK41</f>
        <v>0</v>
      </c>
      <c r="BM41" s="26">
        <f>+'CANTIDADES DE OBRA'!KA318</f>
        <v>0</v>
      </c>
      <c r="BN41" s="174">
        <f t="shared" ref="BN41" si="1284">$D$41*BM41</f>
        <v>0</v>
      </c>
      <c r="BO41" s="26">
        <f>+'CANTIDADES DE OBRA'!KJ318</f>
        <v>0</v>
      </c>
      <c r="BP41" s="174">
        <f t="shared" ref="BP41" si="1285">$D$41*BO41</f>
        <v>0</v>
      </c>
      <c r="BQ41" s="26">
        <f>+'CANTIDADES DE OBRA'!KS318</f>
        <v>0</v>
      </c>
      <c r="BR41" s="174">
        <f t="shared" ref="BR41" si="1286">$D$41*BQ41</f>
        <v>0</v>
      </c>
      <c r="BS41" s="26">
        <f>+'CANTIDADES DE OBRA'!LB318</f>
        <v>0</v>
      </c>
      <c r="BT41" s="174">
        <f t="shared" ref="BT41" si="1287">$D$41*BS41</f>
        <v>0</v>
      </c>
      <c r="BU41" s="26">
        <f>+'CANTIDADES DE OBRA'!LK318</f>
        <v>0</v>
      </c>
      <c r="BV41" s="174">
        <f t="shared" ref="BV41" si="1288">$D$41*BU41</f>
        <v>0</v>
      </c>
      <c r="BW41" s="26">
        <f>+'CANTIDADES DE OBRA'!LT318</f>
        <v>0</v>
      </c>
      <c r="BX41" s="174">
        <f t="shared" ref="BX41" si="1289">$D$41*BW41</f>
        <v>0</v>
      </c>
      <c r="BY41" s="26">
        <f>+'CANTIDADES DE OBRA'!MC318</f>
        <v>0</v>
      </c>
      <c r="BZ41" s="174">
        <f t="shared" ref="BZ41" si="1290">$D$41*BY41</f>
        <v>0</v>
      </c>
      <c r="CA41" s="26">
        <f>+'CANTIDADES DE OBRA'!ML318</f>
        <v>0</v>
      </c>
      <c r="CB41" s="174">
        <f t="shared" ref="CB41" si="1291">$D$41*CA41</f>
        <v>0</v>
      </c>
      <c r="CC41" s="485">
        <f>+'CANTIDADES DE OBRA'!MU318</f>
        <v>0</v>
      </c>
      <c r="CD41" s="486">
        <f t="shared" ref="CD41" si="1292">$D$41*CC41</f>
        <v>0</v>
      </c>
      <c r="CE41" s="485">
        <f>+'CANTIDADES DE OBRA'!ND318</f>
        <v>0</v>
      </c>
      <c r="CF41" s="486">
        <f t="shared" ref="CF41" si="1293">$D$41*CE41</f>
        <v>0</v>
      </c>
      <c r="CG41" s="485">
        <f>+'CANTIDADES DE OBRA'!NM318</f>
        <v>0</v>
      </c>
      <c r="CH41" s="174">
        <f t="shared" ref="CH41" si="1294">$D$41*CG41</f>
        <v>0</v>
      </c>
      <c r="CI41" s="26">
        <f>+'CANTIDADES DE OBRA'!NV318</f>
        <v>0</v>
      </c>
      <c r="CJ41" s="174">
        <f t="shared" ref="CJ41" si="1295">$D$41*CI41</f>
        <v>0</v>
      </c>
      <c r="CK41" s="26">
        <f>+'CANTIDADES DE OBRA'!OE318</f>
        <v>0</v>
      </c>
      <c r="CL41" s="174">
        <f t="shared" ref="CL41" si="1296">$D$41*CK41</f>
        <v>0</v>
      </c>
      <c r="CM41" s="26">
        <f>+'CANTIDADES DE OBRA'!ON318</f>
        <v>0</v>
      </c>
      <c r="CN41" s="174">
        <f t="shared" ref="CN41" si="1297">$D$41*CM41</f>
        <v>0</v>
      </c>
      <c r="CO41" s="26">
        <f>+'CANTIDADES DE OBRA'!OW318</f>
        <v>0</v>
      </c>
      <c r="CP41" s="174">
        <f t="shared" ref="CP41" si="1298">$D$41*CO41</f>
        <v>0</v>
      </c>
      <c r="CQ41" s="26">
        <f>+'CANTIDADES DE OBRA'!PF318</f>
        <v>0</v>
      </c>
      <c r="CR41" s="174">
        <f t="shared" ref="CR41" si="1299">$D$41*CQ41</f>
        <v>0</v>
      </c>
      <c r="CS41" s="32">
        <f>E41+G41+I41+K41+M41+O41+Q41+S41+U41+W41+Y41+AA41+AC41+AE41+AG41+AI41+AK41+AM41+AO41+AQ41+AS41+AU41+AW41+AY41+BA41+BC41+BE41+BG41+BI41+BK41+BM41+BO41+BQ41+BS41+BU41+BW41+BY41+CA41+CC41+CE41+CG41+CI41+CK41+CM41+CO41+CQ41</f>
        <v>0</v>
      </c>
      <c r="CT41" s="12">
        <f>CS41*D41</f>
        <v>0</v>
      </c>
      <c r="CU41" s="5"/>
      <c r="CV41" s="12"/>
    </row>
    <row r="42" spans="1:100" ht="100.8">
      <c r="A42" s="477" t="s">
        <v>422</v>
      </c>
      <c r="B42" s="177" t="str">
        <f>APU!B164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C42" s="176" t="s">
        <v>265</v>
      </c>
      <c r="D42" s="145">
        <f>+APU!G164</f>
        <v>28157.257990193852</v>
      </c>
      <c r="E42" s="26">
        <f>+'CANTIDADES DE OBRA'!Q333</f>
        <v>0</v>
      </c>
      <c r="F42" s="174">
        <f>$D$42*E42</f>
        <v>0</v>
      </c>
      <c r="G42" s="26">
        <f>+'CANTIDADES DE OBRA'!Z333</f>
        <v>0</v>
      </c>
      <c r="H42" s="174">
        <f t="shared" ref="H42" si="1300">$D$42*G42</f>
        <v>0</v>
      </c>
      <c r="I42" s="26">
        <f>+'CANTIDADES DE OBRA'!AI333</f>
        <v>0</v>
      </c>
      <c r="J42" s="174">
        <f t="shared" ref="J42" si="1301">$D$42*I42</f>
        <v>0</v>
      </c>
      <c r="K42" s="26">
        <f>+'CANTIDADES DE OBRA'!AR333</f>
        <v>0</v>
      </c>
      <c r="L42" s="174">
        <f t="shared" ref="L42" si="1302">$D$42*K42</f>
        <v>0</v>
      </c>
      <c r="M42" s="26">
        <f>+'CANTIDADES DE OBRA'!BA333</f>
        <v>0</v>
      </c>
      <c r="N42" s="174">
        <f t="shared" ref="N42" si="1303">$D$42*M42</f>
        <v>0</v>
      </c>
      <c r="O42" s="26">
        <f>+'CANTIDADES DE OBRA'!BJ333</f>
        <v>0</v>
      </c>
      <c r="P42" s="174">
        <f t="shared" ref="P42" si="1304">$D$42*O42</f>
        <v>0</v>
      </c>
      <c r="Q42" s="26">
        <f>+'CANTIDADES DE OBRA'!BS333</f>
        <v>0</v>
      </c>
      <c r="R42" s="174">
        <f t="shared" ref="R42" si="1305">$D$42*Q42</f>
        <v>0</v>
      </c>
      <c r="S42" s="26">
        <f>+'CANTIDADES DE OBRA'!CB333</f>
        <v>0</v>
      </c>
      <c r="T42" s="174">
        <f t="shared" ref="T42" si="1306">$D$42*S42</f>
        <v>0</v>
      </c>
      <c r="U42" s="26">
        <f>+'CANTIDADES DE OBRA'!CK333</f>
        <v>0</v>
      </c>
      <c r="V42" s="174">
        <f t="shared" ref="V42" si="1307">$D$42*U42</f>
        <v>0</v>
      </c>
      <c r="W42" s="26">
        <f>+'CANTIDADES DE OBRA'!CT333</f>
        <v>0</v>
      </c>
      <c r="X42" s="174">
        <f t="shared" ref="X42" si="1308">$D$42*W42</f>
        <v>0</v>
      </c>
      <c r="Y42" s="26">
        <f>+'CANTIDADES DE OBRA'!DC333</f>
        <v>0</v>
      </c>
      <c r="Z42" s="174">
        <f t="shared" ref="Z42" si="1309">$D$42*Y42</f>
        <v>0</v>
      </c>
      <c r="AA42" s="26">
        <f>+'CANTIDADES DE OBRA'!DL333</f>
        <v>0</v>
      </c>
      <c r="AB42" s="174">
        <f t="shared" ref="AB42" si="1310">$D$42*AA42</f>
        <v>0</v>
      </c>
      <c r="AC42" s="26">
        <f>+'CANTIDADES DE OBRA'!DU333</f>
        <v>0</v>
      </c>
      <c r="AD42" s="174">
        <f t="shared" ref="AD42" si="1311">$D$42*AC42</f>
        <v>0</v>
      </c>
      <c r="AE42" s="26">
        <f>+'CANTIDADES DE OBRA'!ED333</f>
        <v>0</v>
      </c>
      <c r="AF42" s="174">
        <f t="shared" ref="AF42" si="1312">$D$42*AE42</f>
        <v>0</v>
      </c>
      <c r="AG42" s="26">
        <f>+'CANTIDADES DE OBRA'!EM333</f>
        <v>0</v>
      </c>
      <c r="AH42" s="174">
        <f t="shared" ref="AH42" si="1313">$D$42*AG42</f>
        <v>0</v>
      </c>
      <c r="AI42" s="26">
        <f>+'CANTIDADES DE OBRA'!EV333</f>
        <v>0</v>
      </c>
      <c r="AJ42" s="174">
        <f t="shared" ref="AJ42" si="1314">$D$42*AI42</f>
        <v>0</v>
      </c>
      <c r="AK42" s="26">
        <f>+'CANTIDADES DE OBRA'!FE333</f>
        <v>0</v>
      </c>
      <c r="AL42" s="174">
        <f t="shared" ref="AL42" si="1315">$D$42*AK42</f>
        <v>0</v>
      </c>
      <c r="AM42" s="26">
        <f>+'CANTIDADES DE OBRA'!FN333</f>
        <v>0</v>
      </c>
      <c r="AN42" s="174">
        <f t="shared" ref="AN42" si="1316">$D$42*AM42</f>
        <v>0</v>
      </c>
      <c r="AO42" s="26">
        <f>+'CANTIDADES DE OBRA'!FW333</f>
        <v>0</v>
      </c>
      <c r="AP42" s="174">
        <f t="shared" ref="AP42" si="1317">$D$42*AO42</f>
        <v>0</v>
      </c>
      <c r="AQ42" s="26">
        <f>+'CANTIDADES DE OBRA'!GF333</f>
        <v>0</v>
      </c>
      <c r="AR42" s="174">
        <f t="shared" ref="AR42" si="1318">$D$42*AQ42</f>
        <v>0</v>
      </c>
      <c r="AS42" s="26">
        <f>+'CANTIDADES DE OBRA'!GO333</f>
        <v>0</v>
      </c>
      <c r="AT42" s="174">
        <f t="shared" ref="AT42" si="1319">$D$42*AS42</f>
        <v>0</v>
      </c>
      <c r="AU42" s="26">
        <f>+'CANTIDADES DE OBRA'!GX333</f>
        <v>0</v>
      </c>
      <c r="AV42" s="174">
        <f t="shared" ref="AV42" si="1320">$D$42*AU42</f>
        <v>0</v>
      </c>
      <c r="AW42" s="26">
        <f>+'CANTIDADES DE OBRA'!HG333</f>
        <v>0</v>
      </c>
      <c r="AX42" s="174">
        <f t="shared" ref="AX42" si="1321">$D$42*AW42</f>
        <v>0</v>
      </c>
      <c r="AY42" s="26">
        <f>+'CANTIDADES DE OBRA'!HP333</f>
        <v>0</v>
      </c>
      <c r="AZ42" s="174">
        <f t="shared" ref="AZ42" si="1322">$D$42*AY42</f>
        <v>0</v>
      </c>
      <c r="BA42" s="26">
        <f>+'CANTIDADES DE OBRA'!HY333</f>
        <v>0</v>
      </c>
      <c r="BB42" s="174">
        <f t="shared" ref="BB42" si="1323">$D$42*BA42</f>
        <v>0</v>
      </c>
      <c r="BC42" s="26">
        <f>+'CANTIDADES DE OBRA'!IQ333</f>
        <v>0</v>
      </c>
      <c r="BD42" s="174">
        <f t="shared" ref="BD42" si="1324">$D$42*BC42</f>
        <v>0</v>
      </c>
      <c r="BE42" s="26">
        <f>+'CANTIDADES DE OBRA'!IQ333</f>
        <v>0</v>
      </c>
      <c r="BF42" s="174">
        <f t="shared" ref="BF42" si="1325">$D$42*BE42</f>
        <v>0</v>
      </c>
      <c r="BG42" s="26">
        <f>+'CANTIDADES DE OBRA'!IZ333</f>
        <v>0</v>
      </c>
      <c r="BH42" s="174">
        <f t="shared" ref="BH42" si="1326">$D$42*BG42</f>
        <v>0</v>
      </c>
      <c r="BI42" s="26">
        <f>+'CANTIDADES DE OBRA'!JI333</f>
        <v>0</v>
      </c>
      <c r="BJ42" s="174">
        <f t="shared" ref="BJ42" si="1327">$D$42*BI42</f>
        <v>0</v>
      </c>
      <c r="BK42" s="26">
        <f>+'CANTIDADES DE OBRA'!JR333</f>
        <v>0</v>
      </c>
      <c r="BL42" s="174">
        <f t="shared" ref="BL42" si="1328">$D$42*BK42</f>
        <v>0</v>
      </c>
      <c r="BM42" s="26">
        <f>+'CANTIDADES DE OBRA'!KA333</f>
        <v>0</v>
      </c>
      <c r="BN42" s="174">
        <f t="shared" ref="BN42" si="1329">$D$42*BM42</f>
        <v>0</v>
      </c>
      <c r="BO42" s="26">
        <f>+'CANTIDADES DE OBRA'!KJ333</f>
        <v>0</v>
      </c>
      <c r="BP42" s="174">
        <f t="shared" ref="BP42" si="1330">$D$42*BO42</f>
        <v>0</v>
      </c>
      <c r="BQ42" s="26">
        <f>+'CANTIDADES DE OBRA'!KS333</f>
        <v>0</v>
      </c>
      <c r="BR42" s="174">
        <f t="shared" ref="BR42" si="1331">$D$42*BQ42</f>
        <v>0</v>
      </c>
      <c r="BS42" s="26">
        <f>+'CANTIDADES DE OBRA'!LB333</f>
        <v>0</v>
      </c>
      <c r="BT42" s="174">
        <f t="shared" ref="BT42" si="1332">$D$42*BS42</f>
        <v>0</v>
      </c>
      <c r="BU42" s="26">
        <f>+'CANTIDADES DE OBRA'!LK333</f>
        <v>0</v>
      </c>
      <c r="BV42" s="174">
        <f t="shared" ref="BV42" si="1333">$D$42*BU42</f>
        <v>0</v>
      </c>
      <c r="BW42" s="26">
        <f>+'CANTIDADES DE OBRA'!LT333</f>
        <v>0</v>
      </c>
      <c r="BX42" s="174">
        <f t="shared" ref="BX42" si="1334">$D$42*BW42</f>
        <v>0</v>
      </c>
      <c r="BY42" s="26">
        <f>+'CANTIDADES DE OBRA'!MC333</f>
        <v>0</v>
      </c>
      <c r="BZ42" s="174">
        <f t="shared" ref="BZ42" si="1335">$D$42*BY42</f>
        <v>0</v>
      </c>
      <c r="CA42" s="26">
        <f>+'CANTIDADES DE OBRA'!ML333</f>
        <v>0</v>
      </c>
      <c r="CB42" s="174">
        <f t="shared" ref="CB42" si="1336">$D$42*CA42</f>
        <v>0</v>
      </c>
      <c r="CC42" s="485">
        <f>+'CANTIDADES DE OBRA'!MU333</f>
        <v>0</v>
      </c>
      <c r="CD42" s="486">
        <f t="shared" ref="CD42" si="1337">$D$42*CC42</f>
        <v>0</v>
      </c>
      <c r="CE42" s="485">
        <f>+'CANTIDADES DE OBRA'!ND333</f>
        <v>0</v>
      </c>
      <c r="CF42" s="486">
        <f t="shared" ref="CF42" si="1338">$D$42*CE42</f>
        <v>0</v>
      </c>
      <c r="CG42" s="485">
        <f>+'CANTIDADES DE OBRA'!NM333</f>
        <v>0</v>
      </c>
      <c r="CH42" s="174">
        <f t="shared" ref="CH42" si="1339">$D$42*CG42</f>
        <v>0</v>
      </c>
      <c r="CI42" s="26">
        <f>+'CANTIDADES DE OBRA'!NV333</f>
        <v>0</v>
      </c>
      <c r="CJ42" s="174">
        <f t="shared" ref="CJ42" si="1340">$D$42*CI42</f>
        <v>0</v>
      </c>
      <c r="CK42" s="26">
        <f>+'CANTIDADES DE OBRA'!OE333</f>
        <v>0</v>
      </c>
      <c r="CL42" s="174">
        <f t="shared" ref="CL42" si="1341">$D$42*CK42</f>
        <v>0</v>
      </c>
      <c r="CM42" s="26">
        <f>+'CANTIDADES DE OBRA'!ON333</f>
        <v>0</v>
      </c>
      <c r="CN42" s="174">
        <f t="shared" ref="CN42" si="1342">$D$42*CM42</f>
        <v>0</v>
      </c>
      <c r="CO42" s="26">
        <f>+'CANTIDADES DE OBRA'!OW333</f>
        <v>0</v>
      </c>
      <c r="CP42" s="174">
        <f t="shared" ref="CP42" si="1343">$D$42*CO42</f>
        <v>0</v>
      </c>
      <c r="CQ42" s="26">
        <f>+'CANTIDADES DE OBRA'!PF333</f>
        <v>0</v>
      </c>
      <c r="CR42" s="174">
        <f t="shared" ref="CR42" si="1344">$D$42*CQ42</f>
        <v>0</v>
      </c>
      <c r="CS42" s="32">
        <f>E42+G42+I42+K42+M42+O42+Q42+S42+U42+W42+Y42+AA42+AC42+AE42+AG42+AI42+AK42+AM42+AO42+AQ42+AS42+AU42+AW42+AY42+BA42+BC42+BE42+BG42+BI42+BK42+BM42+BO42+BQ42+BS42+BU42+BW42+BY42+CA42+CC42+CE42+CG42+CI42+CK42+CM42+CO42+CQ42</f>
        <v>0</v>
      </c>
      <c r="CT42" s="12">
        <f>CS42*D42</f>
        <v>0</v>
      </c>
      <c r="CU42" s="5"/>
      <c r="CV42" s="12"/>
    </row>
    <row r="43" spans="1:100">
      <c r="A43" s="147" t="str">
        <f>+APU!A175</f>
        <v>07</v>
      </c>
      <c r="B43" s="141" t="str">
        <f>+APU!B175</f>
        <v>RECUBRIMIENTOS</v>
      </c>
      <c r="C43" s="147"/>
      <c r="D43" s="148"/>
      <c r="E43" s="508"/>
      <c r="F43" s="508"/>
      <c r="G43" s="517"/>
      <c r="H43" s="518"/>
      <c r="I43" s="508"/>
      <c r="J43" s="508"/>
      <c r="K43" s="508"/>
      <c r="L43" s="508"/>
      <c r="M43" s="508"/>
      <c r="N43" s="508"/>
      <c r="O43" s="508"/>
      <c r="P43" s="508"/>
      <c r="Q43" s="508"/>
      <c r="R43" s="508"/>
      <c r="S43" s="508"/>
      <c r="T43" s="508"/>
      <c r="U43" s="508"/>
      <c r="V43" s="508"/>
      <c r="W43" s="508"/>
      <c r="X43" s="508"/>
      <c r="Y43" s="508"/>
      <c r="Z43" s="508"/>
      <c r="AA43" s="508"/>
      <c r="AB43" s="508"/>
      <c r="AC43" s="508"/>
      <c r="AD43" s="508"/>
      <c r="AE43" s="508"/>
      <c r="AF43" s="508"/>
      <c r="AG43" s="508"/>
      <c r="AH43" s="508"/>
      <c r="AI43" s="508"/>
      <c r="AJ43" s="508"/>
      <c r="AK43" s="508"/>
      <c r="AL43" s="508"/>
      <c r="AM43" s="508"/>
      <c r="AN43" s="508"/>
      <c r="AO43" s="508"/>
      <c r="AP43" s="508"/>
      <c r="AQ43" s="508"/>
      <c r="AR43" s="508"/>
      <c r="AS43" s="508"/>
      <c r="AT43" s="508"/>
      <c r="AU43" s="508"/>
      <c r="AV43" s="508"/>
      <c r="AW43" s="508"/>
      <c r="AX43" s="508"/>
      <c r="AY43" s="508"/>
      <c r="AZ43" s="508"/>
      <c r="BA43" s="508"/>
      <c r="BB43" s="508"/>
      <c r="BC43" s="508"/>
      <c r="BD43" s="508"/>
      <c r="BE43" s="508"/>
      <c r="BF43" s="508"/>
      <c r="BG43" s="508"/>
      <c r="BH43" s="508"/>
      <c r="BI43" s="508"/>
      <c r="BJ43" s="508"/>
      <c r="BK43" s="508"/>
      <c r="BL43" s="508"/>
      <c r="BM43" s="508"/>
      <c r="BN43" s="508"/>
      <c r="BO43" s="508"/>
      <c r="BP43" s="508"/>
      <c r="BQ43" s="508"/>
      <c r="BR43" s="508"/>
      <c r="BS43" s="508"/>
      <c r="BT43" s="508"/>
      <c r="BU43" s="508"/>
      <c r="BV43" s="508"/>
      <c r="BW43" s="508"/>
      <c r="BX43" s="508"/>
      <c r="BY43" s="508"/>
      <c r="BZ43" s="508"/>
      <c r="CA43" s="508"/>
      <c r="CB43" s="508"/>
      <c r="CC43" s="508"/>
      <c r="CD43" s="508"/>
      <c r="CE43" s="508"/>
      <c r="CF43" s="508"/>
      <c r="CG43" s="508"/>
      <c r="CH43" s="508"/>
      <c r="CI43" s="508"/>
      <c r="CJ43" s="508"/>
      <c r="CK43" s="508"/>
      <c r="CL43" s="508"/>
      <c r="CM43" s="508"/>
      <c r="CN43" s="508"/>
      <c r="CO43" s="508"/>
      <c r="CP43" s="508"/>
      <c r="CQ43" s="508"/>
      <c r="CR43" s="508"/>
      <c r="CS43" s="141"/>
      <c r="CT43" s="153"/>
      <c r="CU43" s="153">
        <f>CT44+CT46+CT49</f>
        <v>15114933.768056734</v>
      </c>
      <c r="CV43" s="153">
        <f>ROUND(CU43,0)</f>
        <v>15114934</v>
      </c>
    </row>
    <row r="44" spans="1:100">
      <c r="A44" s="144" t="s">
        <v>373</v>
      </c>
      <c r="B44" s="142" t="s">
        <v>374</v>
      </c>
      <c r="C44" s="144"/>
      <c r="D44" s="146"/>
      <c r="E44" s="142"/>
      <c r="F44" s="172">
        <f>SUM(F45:F45)</f>
        <v>0</v>
      </c>
      <c r="G44" s="142"/>
      <c r="H44" s="172">
        <f>SUM(H45:H45)</f>
        <v>0</v>
      </c>
      <c r="I44" s="142"/>
      <c r="J44" s="172">
        <f>SUM(J45:J45)</f>
        <v>0</v>
      </c>
      <c r="K44" s="142"/>
      <c r="L44" s="172">
        <f>SUM(L45:L45)</f>
        <v>0</v>
      </c>
      <c r="M44" s="142"/>
      <c r="N44" s="172">
        <f>SUM(N45:N45)</f>
        <v>0</v>
      </c>
      <c r="O44" s="142"/>
      <c r="P44" s="172">
        <f>SUM(P45:P45)</f>
        <v>0</v>
      </c>
      <c r="Q44" s="142"/>
      <c r="R44" s="172">
        <f>SUM(R45:R45)</f>
        <v>0</v>
      </c>
      <c r="S44" s="142"/>
      <c r="T44" s="172">
        <f>SUM(T45:T45)</f>
        <v>0</v>
      </c>
      <c r="U44" s="142"/>
      <c r="V44" s="172">
        <f>SUM(V45:V45)</f>
        <v>0</v>
      </c>
      <c r="W44" s="142"/>
      <c r="X44" s="172">
        <f>SUM(X45:X45)</f>
        <v>0</v>
      </c>
      <c r="Y44" s="142"/>
      <c r="Z44" s="172">
        <f>SUM(Z45:Z45)</f>
        <v>0</v>
      </c>
      <c r="AA44" s="142"/>
      <c r="AB44" s="172">
        <f>SUM(AB45:AB45)</f>
        <v>0</v>
      </c>
      <c r="AC44" s="142"/>
      <c r="AD44" s="172">
        <f>SUM(AD45:AD45)</f>
        <v>0</v>
      </c>
      <c r="AE44" s="142"/>
      <c r="AF44" s="172">
        <f>SUM(AF45:AF45)</f>
        <v>0</v>
      </c>
      <c r="AG44" s="142"/>
      <c r="AH44" s="172">
        <f>SUM(AH45:AH45)</f>
        <v>0</v>
      </c>
      <c r="AI44" s="142"/>
      <c r="AJ44" s="172">
        <f>SUM(AJ45:AJ45)</f>
        <v>0</v>
      </c>
      <c r="AK44" s="142"/>
      <c r="AL44" s="172">
        <f>SUM(AL45:AL45)</f>
        <v>0</v>
      </c>
      <c r="AM44" s="142"/>
      <c r="AN44" s="172">
        <f>SUM(AN45:AN45)</f>
        <v>0</v>
      </c>
      <c r="AO44" s="142"/>
      <c r="AP44" s="172">
        <f>SUM(AP45:AP45)</f>
        <v>0</v>
      </c>
      <c r="AQ44" s="142"/>
      <c r="AR44" s="172">
        <f>SUM(AR45:AR45)</f>
        <v>94031.325653583612</v>
      </c>
      <c r="AS44" s="142"/>
      <c r="AT44" s="172">
        <f>SUM(AT45:AT45)</f>
        <v>94031.325653583612</v>
      </c>
      <c r="AU44" s="142"/>
      <c r="AV44" s="172">
        <f>SUM(AV45:AV45)</f>
        <v>94031.325653583612</v>
      </c>
      <c r="AW44" s="142"/>
      <c r="AX44" s="172">
        <f>SUM(AX45:AX45)</f>
        <v>248906.45025948607</v>
      </c>
      <c r="AY44" s="142"/>
      <c r="AZ44" s="172">
        <f>SUM(AZ45:AZ45)</f>
        <v>215718.92355822126</v>
      </c>
      <c r="BA44" s="142"/>
      <c r="BB44" s="172">
        <f>SUM(BB45:BB45)</f>
        <v>215718.92355822126</v>
      </c>
      <c r="BC44" s="142"/>
      <c r="BD44" s="172">
        <f>SUM(BD45:BD45)</f>
        <v>298687.74031138327</v>
      </c>
      <c r="BE44" s="142"/>
      <c r="BF44" s="172">
        <f>SUM(BF45:BF45)</f>
        <v>0</v>
      </c>
      <c r="BG44" s="142"/>
      <c r="BH44" s="172">
        <f>SUM(BH45:BH45)</f>
        <v>389953.43873986148</v>
      </c>
      <c r="BI44" s="142"/>
      <c r="BJ44" s="172">
        <f>SUM(BJ45:BJ45)</f>
        <v>389953.43873986148</v>
      </c>
      <c r="BK44" s="142"/>
      <c r="BL44" s="172">
        <f>SUM(BL45:BL45)</f>
        <v>0</v>
      </c>
      <c r="BM44" s="142"/>
      <c r="BN44" s="172">
        <f>SUM(BN45:BN45)</f>
        <v>0</v>
      </c>
      <c r="BO44" s="142"/>
      <c r="BP44" s="172">
        <f>SUM(BP45:BP45)</f>
        <v>0</v>
      </c>
      <c r="BQ44" s="142"/>
      <c r="BR44" s="172">
        <f>SUM(BR45:BR45)</f>
        <v>0</v>
      </c>
      <c r="BS44" s="142"/>
      <c r="BT44" s="172">
        <f>SUM(BT45:BT45)</f>
        <v>0</v>
      </c>
      <c r="BU44" s="142"/>
      <c r="BV44" s="172">
        <f>SUM(BV45:BV45)</f>
        <v>0</v>
      </c>
      <c r="BW44" s="142"/>
      <c r="BX44" s="172">
        <f>SUM(BX45:BX45)</f>
        <v>0</v>
      </c>
      <c r="BY44" s="142"/>
      <c r="BZ44" s="172">
        <f>SUM(BZ45:BZ45)</f>
        <v>0</v>
      </c>
      <c r="CA44" s="142"/>
      <c r="CB44" s="172">
        <f>SUM(CB45:CB45)</f>
        <v>0</v>
      </c>
      <c r="CC44" s="142"/>
      <c r="CD44" s="172">
        <f>SUM(CD45:CD45)</f>
        <v>315281.50366201566</v>
      </c>
      <c r="CE44" s="142"/>
      <c r="CF44" s="172">
        <f>SUM(CF45:CF45)</f>
        <v>365062.79371391289</v>
      </c>
      <c r="CG44" s="142"/>
      <c r="CH44" s="172">
        <f>SUM(CH45:CH45)</f>
        <v>298687.74031138327</v>
      </c>
      <c r="CI44" s="142"/>
      <c r="CJ44" s="172">
        <f>SUM(CJ45:CJ45)</f>
        <v>66375.053402529607</v>
      </c>
      <c r="CK44" s="142"/>
      <c r="CL44" s="172">
        <f>SUM(CL45:CL45)</f>
        <v>315281.50366201566</v>
      </c>
      <c r="CM44" s="142"/>
      <c r="CN44" s="172">
        <f>SUM(CN45:CN45)</f>
        <v>265500.21361011849</v>
      </c>
      <c r="CO44" s="142"/>
      <c r="CP44" s="172">
        <f>SUM(CP45:CP45)</f>
        <v>0</v>
      </c>
      <c r="CQ44" s="142"/>
      <c r="CR44" s="172">
        <f>SUM(CR45:CR45)</f>
        <v>0</v>
      </c>
      <c r="CS44" s="142"/>
      <c r="CT44" s="154">
        <f>SUM(CT45:CT45)</f>
        <v>3667221.7004897618</v>
      </c>
      <c r="CU44" s="142"/>
      <c r="CV44" s="154"/>
    </row>
    <row r="45" spans="1:100" ht="72">
      <c r="A45" s="143" t="str">
        <f>+APU!A176</f>
        <v>07-01-001</v>
      </c>
      <c r="B45" s="22" t="str">
        <f>+APU!B176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C45" s="143" t="str">
        <f>+APU!C176</f>
        <v>M2</v>
      </c>
      <c r="D45" s="145">
        <f>+APU!G176</f>
        <v>23046.893542545004</v>
      </c>
      <c r="E45" s="26">
        <f>'CANTIDADES DE OBRA'!Q348</f>
        <v>0</v>
      </c>
      <c r="F45" s="174">
        <f>$D$45*E45</f>
        <v>0</v>
      </c>
      <c r="G45" s="26"/>
      <c r="H45" s="174">
        <f t="shared" ref="H45" si="1345">$D$45*G45</f>
        <v>0</v>
      </c>
      <c r="I45" s="26"/>
      <c r="J45" s="174">
        <f t="shared" ref="J45" si="1346">$D$45*I45</f>
        <v>0</v>
      </c>
      <c r="K45" s="26"/>
      <c r="L45" s="174">
        <f t="shared" ref="L45" si="1347">$D$45*K45</f>
        <v>0</v>
      </c>
      <c r="M45" s="26"/>
      <c r="N45" s="174">
        <f t="shared" ref="N45" si="1348">$D$45*M45</f>
        <v>0</v>
      </c>
      <c r="O45" s="26"/>
      <c r="P45" s="174">
        <f t="shared" ref="P45" si="1349">$D$45*O45</f>
        <v>0</v>
      </c>
      <c r="Q45" s="26"/>
      <c r="R45" s="174">
        <f t="shared" ref="R45" si="1350">$D$45*Q45</f>
        <v>0</v>
      </c>
      <c r="S45" s="26"/>
      <c r="T45" s="174">
        <f t="shared" ref="T45" si="1351">$D$45*S45</f>
        <v>0</v>
      </c>
      <c r="U45" s="26"/>
      <c r="V45" s="174">
        <f t="shared" ref="V45" si="1352">$D$45*U45</f>
        <v>0</v>
      </c>
      <c r="W45" s="26"/>
      <c r="X45" s="174">
        <f t="shared" ref="X45" si="1353">$D$45*W45</f>
        <v>0</v>
      </c>
      <c r="Y45" s="26"/>
      <c r="Z45" s="174">
        <f t="shared" ref="Z45" si="1354">$D$45*Y45</f>
        <v>0</v>
      </c>
      <c r="AA45" s="26"/>
      <c r="AB45" s="174">
        <f t="shared" ref="AB45" si="1355">$D$45*AA45</f>
        <v>0</v>
      </c>
      <c r="AC45" s="26"/>
      <c r="AD45" s="174">
        <f t="shared" ref="AD45" si="1356">$D$45*AC45</f>
        <v>0</v>
      </c>
      <c r="AE45" s="26"/>
      <c r="AF45" s="174">
        <f t="shared" ref="AF45" si="1357">$D$45*AE45</f>
        <v>0</v>
      </c>
      <c r="AG45" s="26"/>
      <c r="AH45" s="174">
        <f t="shared" ref="AH45" si="1358">$D$45*AG45</f>
        <v>0</v>
      </c>
      <c r="AI45" s="26"/>
      <c r="AJ45" s="174">
        <f t="shared" ref="AJ45" si="1359">$D$45*AI45</f>
        <v>0</v>
      </c>
      <c r="AK45" s="26"/>
      <c r="AL45" s="174">
        <f t="shared" ref="AL45" si="1360">$D$45*AK45</f>
        <v>0</v>
      </c>
      <c r="AM45" s="26"/>
      <c r="AN45" s="174">
        <f t="shared" ref="AN45" si="1361">$D$45*AM45</f>
        <v>0</v>
      </c>
      <c r="AO45" s="26"/>
      <c r="AP45" s="174">
        <f t="shared" ref="AP45" si="1362">$D$45*AO45</f>
        <v>0</v>
      </c>
      <c r="AQ45" s="26">
        <f>+'CANTIDADES DE OBRA'!GF348</f>
        <v>4.08</v>
      </c>
      <c r="AR45" s="174">
        <f t="shared" ref="AR45" si="1363">$D$45*AQ45</f>
        <v>94031.325653583612</v>
      </c>
      <c r="AS45" s="26">
        <f>'CANTIDADES DE OBRA'!GO348</f>
        <v>4.08</v>
      </c>
      <c r="AT45" s="174">
        <f t="shared" ref="AT45" si="1364">$D$45*AS45</f>
        <v>94031.325653583612</v>
      </c>
      <c r="AU45" s="26">
        <f>'CANTIDADES DE OBRA'!GX348</f>
        <v>4.08</v>
      </c>
      <c r="AV45" s="174">
        <f t="shared" ref="AV45" si="1365">$D$45*AU45</f>
        <v>94031.325653583612</v>
      </c>
      <c r="AW45" s="26">
        <f>+'CANTIDADES DE OBRA'!HG348</f>
        <v>10.8</v>
      </c>
      <c r="AX45" s="174">
        <f t="shared" ref="AX45" si="1366">$D$45*AW45</f>
        <v>248906.45025948607</v>
      </c>
      <c r="AY45" s="26">
        <f>+'CANTIDADES DE OBRA'!HP348</f>
        <v>9.3600000000000012</v>
      </c>
      <c r="AZ45" s="174">
        <f t="shared" ref="AZ45" si="1367">$D$45*AY45</f>
        <v>215718.92355822126</v>
      </c>
      <c r="BA45" s="26">
        <f>+'CANTIDADES DE OBRA'!HY348</f>
        <v>9.3600000000000012</v>
      </c>
      <c r="BB45" s="174">
        <f t="shared" ref="BB45" si="1368">$D$45*BA45</f>
        <v>215718.92355822126</v>
      </c>
      <c r="BC45" s="26">
        <f>+'CANTIDADES DE OBRA'!IH348</f>
        <v>12.96</v>
      </c>
      <c r="BD45" s="174">
        <f t="shared" ref="BD45" si="1369">$D$45*BC45</f>
        <v>298687.74031138327</v>
      </c>
      <c r="BE45" s="26">
        <f>+'CANTIDADES DE OBRA'!IQ348</f>
        <v>0</v>
      </c>
      <c r="BF45" s="174">
        <f t="shared" ref="BF45" si="1370">$D$45*BE45</f>
        <v>0</v>
      </c>
      <c r="BG45" s="26">
        <f>+'CANTIDADES DE OBRA'!IZ348</f>
        <v>16.920000000000002</v>
      </c>
      <c r="BH45" s="174">
        <f t="shared" ref="BH45" si="1371">$D$45*BG45</f>
        <v>389953.43873986148</v>
      </c>
      <c r="BI45" s="26">
        <f>+'CANTIDADES DE OBRA'!JI348</f>
        <v>16.920000000000002</v>
      </c>
      <c r="BJ45" s="174">
        <f t="shared" ref="BJ45" si="1372">$D$45*BI45</f>
        <v>389953.43873986148</v>
      </c>
      <c r="BK45" s="26"/>
      <c r="BL45" s="174">
        <f t="shared" ref="BL45" si="1373">$D$45*BK45</f>
        <v>0</v>
      </c>
      <c r="BM45" s="26"/>
      <c r="BN45" s="174">
        <f t="shared" ref="BN45" si="1374">$D$45*BM45</f>
        <v>0</v>
      </c>
      <c r="BO45" s="26"/>
      <c r="BP45" s="174">
        <f t="shared" ref="BP45" si="1375">$D$45*BO45</f>
        <v>0</v>
      </c>
      <c r="BQ45" s="26"/>
      <c r="BR45" s="174">
        <f t="shared" ref="BR45" si="1376">$D$45*BQ45</f>
        <v>0</v>
      </c>
      <c r="BS45" s="26"/>
      <c r="BT45" s="174">
        <f t="shared" ref="BT45" si="1377">$D$45*BS45</f>
        <v>0</v>
      </c>
      <c r="BU45" s="26"/>
      <c r="BV45" s="174">
        <f t="shared" ref="BV45" si="1378">$D$45*BU45</f>
        <v>0</v>
      </c>
      <c r="BW45" s="26"/>
      <c r="BX45" s="174">
        <f t="shared" ref="BX45" si="1379">$D$45*BW45</f>
        <v>0</v>
      </c>
      <c r="BY45" s="26"/>
      <c r="BZ45" s="174">
        <f t="shared" ref="BZ45" si="1380">$D$45*BY45</f>
        <v>0</v>
      </c>
      <c r="CA45" s="26"/>
      <c r="CB45" s="174">
        <f t="shared" ref="CB45" si="1381">$D$45*CA45</f>
        <v>0</v>
      </c>
      <c r="CC45" s="26">
        <f>+'CANTIDADES DE OBRA'!MU348</f>
        <v>13.68</v>
      </c>
      <c r="CD45" s="174">
        <f t="shared" ref="CD45" si="1382">$D$45*CC45</f>
        <v>315281.50366201566</v>
      </c>
      <c r="CE45" s="26">
        <f>+'CANTIDADES DE OBRA'!ND348</f>
        <v>15.840000000000002</v>
      </c>
      <c r="CF45" s="174">
        <f t="shared" ref="CF45" si="1383">$D$45*CE45</f>
        <v>365062.79371391289</v>
      </c>
      <c r="CG45" s="26">
        <f>+'CANTIDADES DE OBRA'!NM348</f>
        <v>12.96</v>
      </c>
      <c r="CH45" s="174">
        <f t="shared" ref="CH45" si="1384">$D$45*CG45</f>
        <v>298687.74031138327</v>
      </c>
      <c r="CI45" s="26">
        <f>+'CANTIDADES DE OBRA'!NV348</f>
        <v>2.88</v>
      </c>
      <c r="CJ45" s="174">
        <f t="shared" ref="CJ45" si="1385">$D$45*CI45</f>
        <v>66375.053402529607</v>
      </c>
      <c r="CK45" s="26">
        <f>+'CANTIDADES DE OBRA'!OE348</f>
        <v>13.68</v>
      </c>
      <c r="CL45" s="174">
        <f t="shared" ref="CL45" si="1386">$D$45*CK45</f>
        <v>315281.50366201566</v>
      </c>
      <c r="CM45" s="26">
        <f>+'CANTIDADES DE OBRA'!ON348</f>
        <v>11.520000000000001</v>
      </c>
      <c r="CN45" s="174">
        <f t="shared" ref="CN45" si="1387">$D$45*CM45</f>
        <v>265500.21361011849</v>
      </c>
      <c r="CO45" s="26"/>
      <c r="CP45" s="174">
        <f t="shared" ref="CP45" si="1388">$D$45*CO45</f>
        <v>0</v>
      </c>
      <c r="CQ45" s="26"/>
      <c r="CR45" s="174">
        <f t="shared" ref="CR45" si="1389">$D$45*CQ45</f>
        <v>0</v>
      </c>
      <c r="CS45" s="32">
        <f>E45+G45+I45+K45+M45+O45+Q45+S45+U45+W45+Y45+AA45+AC45+AE45+AG45+AI45+AK45+AM45+AO45+AQ45+AS45+AU45+AW45+AY45+BA45+BC45+BE45+BG45+BI45+BK45+BM45+BO45+BQ45+BS45+BU45+BW45+BY45+CA45+CC45+CE45+CG45+CI45+CK45+CM45+CO45+CQ45</f>
        <v>159.12000000000003</v>
      </c>
      <c r="CT45" s="12">
        <f>CS45*D45</f>
        <v>3667221.7004897618</v>
      </c>
      <c r="CU45" s="5"/>
      <c r="CV45" s="12"/>
    </row>
    <row r="46" spans="1:100">
      <c r="A46" s="144" t="s">
        <v>821</v>
      </c>
      <c r="B46" s="142" t="s">
        <v>375</v>
      </c>
      <c r="C46" s="144"/>
      <c r="D46" s="146"/>
      <c r="E46" s="142"/>
      <c r="F46" s="172">
        <f>SUM(F47:F48)</f>
        <v>0</v>
      </c>
      <c r="G46" s="142"/>
      <c r="H46" s="172">
        <f t="shared" ref="H46" si="1390">SUM(H47:H48)</f>
        <v>0</v>
      </c>
      <c r="I46" s="142"/>
      <c r="J46" s="172">
        <f t="shared" ref="J46" si="1391">SUM(J47:J48)</f>
        <v>0</v>
      </c>
      <c r="K46" s="142"/>
      <c r="L46" s="172">
        <f t="shared" ref="L46" si="1392">SUM(L47:L48)</f>
        <v>0</v>
      </c>
      <c r="M46" s="142"/>
      <c r="N46" s="172">
        <f t="shared" ref="N46" si="1393">SUM(N47:N48)</f>
        <v>0</v>
      </c>
      <c r="O46" s="142"/>
      <c r="P46" s="172">
        <f t="shared" ref="P46" si="1394">SUM(P47:P48)</f>
        <v>0</v>
      </c>
      <c r="Q46" s="142"/>
      <c r="R46" s="172">
        <f t="shared" ref="R46" si="1395">SUM(R47:R48)</f>
        <v>0</v>
      </c>
      <c r="S46" s="142"/>
      <c r="T46" s="172">
        <f t="shared" ref="T46" si="1396">SUM(T47:T48)</f>
        <v>0</v>
      </c>
      <c r="U46" s="142"/>
      <c r="V46" s="172">
        <f t="shared" ref="V46" si="1397">SUM(V47:V48)</f>
        <v>0</v>
      </c>
      <c r="W46" s="142"/>
      <c r="X46" s="172">
        <f t="shared" ref="X46" si="1398">SUM(X47:X48)</f>
        <v>0</v>
      </c>
      <c r="Y46" s="142"/>
      <c r="Z46" s="172">
        <f t="shared" ref="Z46" si="1399">SUM(Z47:Z48)</f>
        <v>0</v>
      </c>
      <c r="AA46" s="142"/>
      <c r="AB46" s="172">
        <f t="shared" ref="AB46" si="1400">SUM(AB47:AB48)</f>
        <v>0</v>
      </c>
      <c r="AC46" s="142"/>
      <c r="AD46" s="172">
        <f t="shared" ref="AD46" si="1401">SUM(AD47:AD48)</f>
        <v>0</v>
      </c>
      <c r="AE46" s="142"/>
      <c r="AF46" s="172">
        <f t="shared" ref="AF46" si="1402">SUM(AF47:AF48)</f>
        <v>0</v>
      </c>
      <c r="AG46" s="142"/>
      <c r="AH46" s="172">
        <f t="shared" ref="AH46" si="1403">SUM(AH47:AH48)</f>
        <v>0</v>
      </c>
      <c r="AI46" s="142"/>
      <c r="AJ46" s="172">
        <f t="shared" ref="AJ46" si="1404">SUM(AJ47:AJ48)</f>
        <v>0</v>
      </c>
      <c r="AK46" s="142"/>
      <c r="AL46" s="172">
        <f t="shared" ref="AL46" si="1405">SUM(AL47:AL48)</f>
        <v>0</v>
      </c>
      <c r="AM46" s="142"/>
      <c r="AN46" s="172">
        <f t="shared" ref="AN46" si="1406">SUM(AN47:AN48)</f>
        <v>0</v>
      </c>
      <c r="AO46" s="142"/>
      <c r="AP46" s="172">
        <f t="shared" ref="AP46" si="1407">SUM(AP47:AP48)</f>
        <v>0</v>
      </c>
      <c r="AQ46" s="142"/>
      <c r="AR46" s="172">
        <f t="shared" ref="AR46" si="1408">SUM(AR47:AR48)</f>
        <v>12836.972242987211</v>
      </c>
      <c r="AS46" s="142"/>
      <c r="AT46" s="172">
        <f t="shared" ref="AT46" si="1409">SUM(AT47:AT48)</f>
        <v>12836.972242987211</v>
      </c>
      <c r="AU46" s="142"/>
      <c r="AV46" s="172">
        <f t="shared" ref="AV46" si="1410">SUM(AV47:AV48)</f>
        <v>12836.972242987211</v>
      </c>
      <c r="AW46" s="142"/>
      <c r="AX46" s="172">
        <f t="shared" ref="AX46" si="1411">SUM(AX47:AX48)</f>
        <v>40029.744345780004</v>
      </c>
      <c r="AY46" s="142"/>
      <c r="AZ46" s="172">
        <f t="shared" ref="AZ46" si="1412">SUM(AZ47:AZ48)</f>
        <v>40029.744345780004</v>
      </c>
      <c r="BA46" s="142"/>
      <c r="BB46" s="172">
        <f t="shared" ref="BB46" si="1413">SUM(BB47:BB48)</f>
        <v>40029.744345780004</v>
      </c>
      <c r="BC46" s="142"/>
      <c r="BD46" s="172">
        <f t="shared" ref="BD46" si="1414">SUM(BD47:BD48)</f>
        <v>40029.744345780004</v>
      </c>
      <c r="BE46" s="142"/>
      <c r="BF46" s="172">
        <f t="shared" ref="BF46" si="1415">SUM(BF47:BF48)</f>
        <v>0</v>
      </c>
      <c r="BG46" s="142"/>
      <c r="BH46" s="172">
        <f t="shared" ref="BH46" si="1416">SUM(BH47:BH48)</f>
        <v>40029.744345780004</v>
      </c>
      <c r="BI46" s="142"/>
      <c r="BJ46" s="172">
        <f t="shared" ref="BJ46" si="1417">SUM(BJ47:BJ48)</f>
        <v>80059.488691560007</v>
      </c>
      <c r="BK46" s="142"/>
      <c r="BL46" s="172">
        <f t="shared" ref="BL46" si="1418">SUM(BL47:BL48)</f>
        <v>0</v>
      </c>
      <c r="BM46" s="142"/>
      <c r="BN46" s="172">
        <f t="shared" ref="BN46" si="1419">SUM(BN47:BN48)</f>
        <v>40029.744345780004</v>
      </c>
      <c r="BO46" s="142"/>
      <c r="BP46" s="172">
        <f t="shared" ref="BP46" si="1420">SUM(BP47:BP48)</f>
        <v>0</v>
      </c>
      <c r="BQ46" s="142"/>
      <c r="BR46" s="172">
        <f t="shared" ref="BR46" si="1421">SUM(BR47:BR48)</f>
        <v>0</v>
      </c>
      <c r="BS46" s="142"/>
      <c r="BT46" s="172">
        <f t="shared" ref="BT46" si="1422">SUM(BT47:BT48)</f>
        <v>0</v>
      </c>
      <c r="BU46" s="142"/>
      <c r="BV46" s="172">
        <f t="shared" ref="BV46" si="1423">SUM(BV47:BV48)</f>
        <v>0</v>
      </c>
      <c r="BW46" s="142"/>
      <c r="BX46" s="172">
        <f t="shared" ref="BX46" si="1424">SUM(BX47:BX48)</f>
        <v>0</v>
      </c>
      <c r="BY46" s="142"/>
      <c r="BZ46" s="172">
        <f t="shared" ref="BZ46" si="1425">SUM(BZ47:BZ48)</f>
        <v>0</v>
      </c>
      <c r="CA46" s="142"/>
      <c r="CB46" s="172">
        <f t="shared" ref="CB46" si="1426">SUM(CB47:CB48)</f>
        <v>0</v>
      </c>
      <c r="CC46" s="142"/>
      <c r="CD46" s="172">
        <f t="shared" ref="CD46" si="1427">SUM(CD47:CD48)</f>
        <v>40029.744345780004</v>
      </c>
      <c r="CE46" s="142"/>
      <c r="CF46" s="172">
        <f t="shared" ref="CF46" si="1428">SUM(CF47:CF48)</f>
        <v>40029.744345780004</v>
      </c>
      <c r="CG46" s="142"/>
      <c r="CH46" s="172">
        <f t="shared" ref="CH46" si="1429">SUM(CH47:CH48)</f>
        <v>40029.744345780004</v>
      </c>
      <c r="CI46" s="142"/>
      <c r="CJ46" s="172">
        <f t="shared" ref="CJ46" si="1430">SUM(CJ47:CJ48)</f>
        <v>12836.972242987211</v>
      </c>
      <c r="CK46" s="142"/>
      <c r="CL46" s="172">
        <f t="shared" ref="CL46" si="1431">SUM(CL47:CL48)</f>
        <v>40029.744345780004</v>
      </c>
      <c r="CM46" s="142"/>
      <c r="CN46" s="172">
        <f t="shared" ref="CN46" si="1432">SUM(CN47:CN48)</f>
        <v>40029.744345780004</v>
      </c>
      <c r="CO46" s="142"/>
      <c r="CP46" s="172">
        <f t="shared" ref="CP46" si="1433">SUM(CP47:CP48)</f>
        <v>0</v>
      </c>
      <c r="CQ46" s="142"/>
      <c r="CR46" s="172">
        <f t="shared" ref="CR46" si="1434">SUM(CR47:CR48)</f>
        <v>0</v>
      </c>
      <c r="CS46" s="142"/>
      <c r="CT46" s="154">
        <f>SUM(CT47:CT48)</f>
        <v>571734.56546708895</v>
      </c>
      <c r="CU46" s="142"/>
      <c r="CV46" s="154"/>
    </row>
    <row r="47" spans="1:100" ht="74.25" customHeight="1">
      <c r="A47" s="143" t="str">
        <f>+APU!A185</f>
        <v>07-02-001</v>
      </c>
      <c r="B47" s="149" t="str">
        <f>+APU!B185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C47" s="143" t="str">
        <f>+APU!C185</f>
        <v>M2</v>
      </c>
      <c r="D47" s="145">
        <f>+APU!G185</f>
        <v>8914.5640576300084</v>
      </c>
      <c r="E47" s="26">
        <f>'CANTIDADES DE OBRA'!Q363</f>
        <v>0</v>
      </c>
      <c r="F47" s="174">
        <f>$D$47*E47</f>
        <v>0</v>
      </c>
      <c r="G47" s="26"/>
      <c r="H47" s="174">
        <f t="shared" ref="H47" si="1435">$D$47*G47</f>
        <v>0</v>
      </c>
      <c r="I47" s="26"/>
      <c r="J47" s="174">
        <f t="shared" ref="J47" si="1436">$D$47*I47</f>
        <v>0</v>
      </c>
      <c r="K47" s="26"/>
      <c r="L47" s="174">
        <f t="shared" ref="L47" si="1437">$D$47*K47</f>
        <v>0</v>
      </c>
      <c r="M47" s="26"/>
      <c r="N47" s="174">
        <f t="shared" ref="N47" si="1438">$D$47*M47</f>
        <v>0</v>
      </c>
      <c r="O47" s="26"/>
      <c r="P47" s="174">
        <f t="shared" ref="P47" si="1439">$D$47*O47</f>
        <v>0</v>
      </c>
      <c r="Q47" s="26"/>
      <c r="R47" s="174">
        <f t="shared" ref="R47" si="1440">$D$47*Q47</f>
        <v>0</v>
      </c>
      <c r="S47" s="26"/>
      <c r="T47" s="174">
        <f t="shared" ref="T47" si="1441">$D$47*S47</f>
        <v>0</v>
      </c>
      <c r="U47" s="26"/>
      <c r="V47" s="174">
        <f t="shared" ref="V47" si="1442">$D$47*U47</f>
        <v>0</v>
      </c>
      <c r="W47" s="26"/>
      <c r="X47" s="174">
        <f t="shared" ref="X47" si="1443">$D$47*W47</f>
        <v>0</v>
      </c>
      <c r="Y47" s="26"/>
      <c r="Z47" s="174">
        <f t="shared" ref="Z47" si="1444">$D$47*Y47</f>
        <v>0</v>
      </c>
      <c r="AA47" s="26"/>
      <c r="AB47" s="174">
        <f t="shared" ref="AB47" si="1445">$D$47*AA47</f>
        <v>0</v>
      </c>
      <c r="AC47" s="26"/>
      <c r="AD47" s="174">
        <f t="shared" ref="AD47" si="1446">$D$47*AC47</f>
        <v>0</v>
      </c>
      <c r="AE47" s="26"/>
      <c r="AF47" s="174">
        <f t="shared" ref="AF47" si="1447">$D$47*AE47</f>
        <v>0</v>
      </c>
      <c r="AG47" s="26"/>
      <c r="AH47" s="174">
        <f t="shared" ref="AH47" si="1448">$D$47*AG47</f>
        <v>0</v>
      </c>
      <c r="AI47" s="26"/>
      <c r="AJ47" s="174">
        <f t="shared" ref="AJ47" si="1449">$D$47*AI47</f>
        <v>0</v>
      </c>
      <c r="AK47" s="26"/>
      <c r="AL47" s="174">
        <f t="shared" ref="AL47" si="1450">$D$47*AK47</f>
        <v>0</v>
      </c>
      <c r="AM47" s="26"/>
      <c r="AN47" s="174">
        <f t="shared" ref="AN47" si="1451">$D$47*AM47</f>
        <v>0</v>
      </c>
      <c r="AO47" s="26"/>
      <c r="AP47" s="174">
        <f t="shared" ref="AP47" si="1452">$D$47*AO47</f>
        <v>0</v>
      </c>
      <c r="AQ47" s="26">
        <f>+'CANTIDADES DE OBRA'!GF363</f>
        <v>1.44</v>
      </c>
      <c r="AR47" s="174">
        <f t="shared" ref="AR47" si="1453">$D$47*AQ47</f>
        <v>12836.972242987211</v>
      </c>
      <c r="AS47" s="26">
        <f>'CANTIDADES DE OBRA'!GO363</f>
        <v>1.44</v>
      </c>
      <c r="AT47" s="174">
        <f t="shared" ref="AT47" si="1454">$D$47*AS47</f>
        <v>12836.972242987211</v>
      </c>
      <c r="AU47" s="26">
        <f>'CANTIDADES DE OBRA'!GX363</f>
        <v>1.44</v>
      </c>
      <c r="AV47" s="174">
        <f t="shared" ref="AV47" si="1455">$D$47*AU47</f>
        <v>12836.972242987211</v>
      </c>
      <c r="AW47" s="26"/>
      <c r="AX47" s="174">
        <f t="shared" ref="AX47" si="1456">$D$47*AW47</f>
        <v>0</v>
      </c>
      <c r="AY47" s="26"/>
      <c r="AZ47" s="174">
        <f t="shared" ref="AZ47" si="1457">$D$47*AY47</f>
        <v>0</v>
      </c>
      <c r="BA47" s="26"/>
      <c r="BB47" s="174">
        <f t="shared" ref="BB47" si="1458">$D$47*BA47</f>
        <v>0</v>
      </c>
      <c r="BC47" s="26"/>
      <c r="BD47" s="174">
        <f t="shared" ref="BD47" si="1459">$D$47*BC47</f>
        <v>0</v>
      </c>
      <c r="BE47" s="26"/>
      <c r="BF47" s="174">
        <f t="shared" ref="BF47" si="1460">$D$47*BE47</f>
        <v>0</v>
      </c>
      <c r="BG47" s="26"/>
      <c r="BH47" s="174">
        <f t="shared" ref="BH47" si="1461">$D$47*BG47</f>
        <v>0</v>
      </c>
      <c r="BI47" s="26"/>
      <c r="BJ47" s="174">
        <f t="shared" ref="BJ47" si="1462">$D$47*BI47</f>
        <v>0</v>
      </c>
      <c r="BK47" s="26"/>
      <c r="BL47" s="174">
        <f t="shared" ref="BL47" si="1463">$D$47*BK47</f>
        <v>0</v>
      </c>
      <c r="BM47" s="26"/>
      <c r="BN47" s="174">
        <f t="shared" ref="BN47" si="1464">$D$47*BM47</f>
        <v>0</v>
      </c>
      <c r="BO47" s="26"/>
      <c r="BP47" s="174">
        <f t="shared" ref="BP47" si="1465">$D$47*BO47</f>
        <v>0</v>
      </c>
      <c r="BQ47" s="26"/>
      <c r="BR47" s="174">
        <f t="shared" ref="BR47" si="1466">$D$47*BQ47</f>
        <v>0</v>
      </c>
      <c r="BS47" s="26"/>
      <c r="BT47" s="174">
        <f t="shared" ref="BT47" si="1467">$D$47*BS47</f>
        <v>0</v>
      </c>
      <c r="BU47" s="26"/>
      <c r="BV47" s="174">
        <f t="shared" ref="BV47" si="1468">$D$47*BU47</f>
        <v>0</v>
      </c>
      <c r="BW47" s="26"/>
      <c r="BX47" s="174">
        <f t="shared" ref="BX47" si="1469">$D$47*BW47</f>
        <v>0</v>
      </c>
      <c r="BY47" s="26"/>
      <c r="BZ47" s="174">
        <f t="shared" ref="BZ47" si="1470">$D$47*BY47</f>
        <v>0</v>
      </c>
      <c r="CA47" s="26"/>
      <c r="CB47" s="174">
        <f t="shared" ref="CB47" si="1471">$D$47*CA47</f>
        <v>0</v>
      </c>
      <c r="CC47" s="26"/>
      <c r="CD47" s="174">
        <f t="shared" ref="CD47" si="1472">$D$47*CC47</f>
        <v>0</v>
      </c>
      <c r="CE47" s="26"/>
      <c r="CF47" s="174">
        <f t="shared" ref="CF47" si="1473">$D$47*CE47</f>
        <v>0</v>
      </c>
      <c r="CG47" s="26"/>
      <c r="CH47" s="174">
        <f t="shared" ref="CH47" si="1474">$D$47*CG47</f>
        <v>0</v>
      </c>
      <c r="CI47" s="26">
        <f>+'CANTIDADES DE OBRA'!NV363</f>
        <v>1.44</v>
      </c>
      <c r="CJ47" s="174">
        <f t="shared" ref="CJ47" si="1475">$D$47*CI47</f>
        <v>12836.972242987211</v>
      </c>
      <c r="CK47" s="26"/>
      <c r="CL47" s="174">
        <f t="shared" ref="CL47" si="1476">$D$47*CK47</f>
        <v>0</v>
      </c>
      <c r="CM47" s="26"/>
      <c r="CN47" s="174">
        <f t="shared" ref="CN47" si="1477">$D$47*CM47</f>
        <v>0</v>
      </c>
      <c r="CO47" s="26"/>
      <c r="CP47" s="174">
        <f t="shared" ref="CP47" si="1478">$D$47*CO47</f>
        <v>0</v>
      </c>
      <c r="CQ47" s="26"/>
      <c r="CR47" s="174">
        <f t="shared" ref="CR47" si="1479">$D$47*CQ47</f>
        <v>0</v>
      </c>
      <c r="CS47" s="32">
        <f>E47+G47+I47+K47+M47+O47+Q47+S47+U47+W47+Y47+AA47+AC47+AE47+AG47+AI47+AK47+AM47+AO47+AQ47+AS47+AU47+AW47+AY47+BA47+BC47+BE47+BG47+BI47+BK47+BM47+BO47+BQ47+BS47+BU47+BW47+BY47+CA47+CC47+CE47+CG47+CI47+CK47+CM47+CO47+CQ47</f>
        <v>5.76</v>
      </c>
      <c r="CT47" s="12">
        <f>CS47*D47</f>
        <v>51347.888971948843</v>
      </c>
      <c r="CU47" s="5"/>
      <c r="CV47" s="12"/>
    </row>
    <row r="48" spans="1:100" ht="72">
      <c r="A48" s="143" t="str">
        <f>+APU!A195</f>
        <v>07-02-002</v>
      </c>
      <c r="B48" s="22" t="str">
        <f>+APU!B195</f>
        <v>APLICACION DE PINTURA TIPO ESMALTE SOBRE PUERTA METALICA (EL COLOR SERA EL APROBADO POR LA INTERVENTORIA). INCLUYE ANTICORROSIVO, PINTURA DEL MARCO Y DEL ALA,  LIMPIEZA, ESTOPA Y TODO LO NECESARIO PARA SU CORRECTO ACABADO.</v>
      </c>
      <c r="C48" s="143" t="str">
        <f>+APU!C195</f>
        <v>M2</v>
      </c>
      <c r="D48" s="145">
        <f>+APU!G195</f>
        <v>12509.295108056251</v>
      </c>
      <c r="E48" s="26">
        <f>+'CANTIDADES DE OBRA'!Q378</f>
        <v>0</v>
      </c>
      <c r="F48" s="174">
        <f>$D$48*E48</f>
        <v>0</v>
      </c>
      <c r="G48" s="26">
        <f>+'CANTIDADES DE OBRA'!Z378</f>
        <v>0</v>
      </c>
      <c r="H48" s="174">
        <f t="shared" ref="H48" si="1480">$D$48*G48</f>
        <v>0</v>
      </c>
      <c r="I48" s="26">
        <f>+'CANTIDADES DE OBRA'!AI378</f>
        <v>0</v>
      </c>
      <c r="J48" s="174">
        <f t="shared" ref="J48" si="1481">$D$48*I48</f>
        <v>0</v>
      </c>
      <c r="K48" s="26">
        <f>+'CANTIDADES DE OBRA'!AR378</f>
        <v>0</v>
      </c>
      <c r="L48" s="174">
        <f t="shared" ref="L48" si="1482">$D$48*K48</f>
        <v>0</v>
      </c>
      <c r="M48" s="26">
        <f>+'CANTIDADES DE OBRA'!BA378</f>
        <v>0</v>
      </c>
      <c r="N48" s="174">
        <f t="shared" ref="N48" si="1483">$D$48*M48</f>
        <v>0</v>
      </c>
      <c r="O48" s="26">
        <f>+'CANTIDADES DE OBRA'!BJ378</f>
        <v>0</v>
      </c>
      <c r="P48" s="174">
        <f t="shared" ref="P48" si="1484">$D$48*O48</f>
        <v>0</v>
      </c>
      <c r="Q48" s="26">
        <f>+'CANTIDADES DE OBRA'!BS378</f>
        <v>0</v>
      </c>
      <c r="R48" s="174">
        <f t="shared" ref="R48" si="1485">$D$48*Q48</f>
        <v>0</v>
      </c>
      <c r="S48" s="26">
        <f>+'CANTIDADES DE OBRA'!CB378</f>
        <v>0</v>
      </c>
      <c r="T48" s="174">
        <f t="shared" ref="T48" si="1486">$D$48*S48</f>
        <v>0</v>
      </c>
      <c r="U48" s="26">
        <f>+'CANTIDADES DE OBRA'!CK378</f>
        <v>0</v>
      </c>
      <c r="V48" s="174">
        <f t="shared" ref="V48" si="1487">$D$48*U48</f>
        <v>0</v>
      </c>
      <c r="W48" s="26">
        <f>+'CANTIDADES DE OBRA'!CT378</f>
        <v>0</v>
      </c>
      <c r="X48" s="174">
        <f t="shared" ref="X48" si="1488">$D$48*W48</f>
        <v>0</v>
      </c>
      <c r="Y48" s="26">
        <f>+'CANTIDADES DE OBRA'!DC378</f>
        <v>0</v>
      </c>
      <c r="Z48" s="174">
        <f t="shared" ref="Z48" si="1489">$D$48*Y48</f>
        <v>0</v>
      </c>
      <c r="AA48" s="26">
        <f>+'CANTIDADES DE OBRA'!DL378</f>
        <v>0</v>
      </c>
      <c r="AB48" s="174">
        <f t="shared" ref="AB48" si="1490">$D$48*AA48</f>
        <v>0</v>
      </c>
      <c r="AC48" s="26">
        <f>+'CANTIDADES DE OBRA'!DU378</f>
        <v>0</v>
      </c>
      <c r="AD48" s="174">
        <f t="shared" ref="AD48" si="1491">$D$48*AC48</f>
        <v>0</v>
      </c>
      <c r="AE48" s="26">
        <f>+'CANTIDADES DE OBRA'!ED378</f>
        <v>0</v>
      </c>
      <c r="AF48" s="174">
        <f t="shared" ref="AF48" si="1492">$D$48*AE48</f>
        <v>0</v>
      </c>
      <c r="AG48" s="26">
        <f>+'CANTIDADES DE OBRA'!EM378</f>
        <v>0</v>
      </c>
      <c r="AH48" s="174">
        <f t="shared" ref="AH48" si="1493">$D$48*AG48</f>
        <v>0</v>
      </c>
      <c r="AI48" s="26">
        <f>+'CANTIDADES DE OBRA'!EV378</f>
        <v>0</v>
      </c>
      <c r="AJ48" s="174">
        <f t="shared" ref="AJ48" si="1494">$D$48*AI48</f>
        <v>0</v>
      </c>
      <c r="AK48" s="26">
        <f>+'CANTIDADES DE OBRA'!FE378</f>
        <v>0</v>
      </c>
      <c r="AL48" s="174">
        <f t="shared" ref="AL48" si="1495">$D$48*AK48</f>
        <v>0</v>
      </c>
      <c r="AM48" s="26">
        <f>+'CANTIDADES DE OBRA'!FN378</f>
        <v>0</v>
      </c>
      <c r="AN48" s="174">
        <f t="shared" ref="AN48" si="1496">$D$48*AM48</f>
        <v>0</v>
      </c>
      <c r="AO48" s="26">
        <f>+'CANTIDADES DE OBRA'!FW378</f>
        <v>0</v>
      </c>
      <c r="AP48" s="174">
        <f t="shared" ref="AP48" si="1497">$D$48*AO48</f>
        <v>0</v>
      </c>
      <c r="AQ48" s="26">
        <f>+'CANTIDADES DE OBRA'!GF378</f>
        <v>0</v>
      </c>
      <c r="AR48" s="174">
        <f t="shared" ref="AR48" si="1498">$D$48*AQ48</f>
        <v>0</v>
      </c>
      <c r="AS48" s="26">
        <f>'CANTIDADES DE OBRA'!GO378</f>
        <v>0</v>
      </c>
      <c r="AT48" s="174">
        <f t="shared" ref="AT48" si="1499">$D$48*AS48</f>
        <v>0</v>
      </c>
      <c r="AU48" s="26">
        <f>+'CANTIDADES DE OBRA'!GX378</f>
        <v>0</v>
      </c>
      <c r="AV48" s="174">
        <f t="shared" ref="AV48" si="1500">$D$48*AU48</f>
        <v>0</v>
      </c>
      <c r="AW48" s="26">
        <f>+'CANTIDADES DE OBRA'!HG378</f>
        <v>3.2</v>
      </c>
      <c r="AX48" s="174">
        <f t="shared" ref="AX48" si="1501">$D$48*AW48</f>
        <v>40029.744345780004</v>
      </c>
      <c r="AY48" s="26">
        <f>+'CANTIDADES DE OBRA'!HP378</f>
        <v>3.2</v>
      </c>
      <c r="AZ48" s="174">
        <f t="shared" ref="AZ48" si="1502">$D$48*AY48</f>
        <v>40029.744345780004</v>
      </c>
      <c r="BA48" s="26">
        <f>+'CANTIDADES DE OBRA'!HY378</f>
        <v>3.2</v>
      </c>
      <c r="BB48" s="174">
        <f t="shared" ref="BB48" si="1503">$D$48*BA48</f>
        <v>40029.744345780004</v>
      </c>
      <c r="BC48" s="26">
        <f>+'CANTIDADES DE OBRA'!IH378</f>
        <v>3.2</v>
      </c>
      <c r="BD48" s="174">
        <f t="shared" ref="BD48" si="1504">$D$48*BC48</f>
        <v>40029.744345780004</v>
      </c>
      <c r="BE48" s="26">
        <f>+'CANTIDADES DE OBRA'!IQ378</f>
        <v>0</v>
      </c>
      <c r="BF48" s="174">
        <f t="shared" ref="BF48" si="1505">$D$48*BE48</f>
        <v>0</v>
      </c>
      <c r="BG48" s="26">
        <f>+'CANTIDADES DE OBRA'!IZ378</f>
        <v>3.2</v>
      </c>
      <c r="BH48" s="174">
        <f t="shared" ref="BH48" si="1506">$D$48*BG48</f>
        <v>40029.744345780004</v>
      </c>
      <c r="BI48" s="26">
        <f>+'CANTIDADES DE OBRA'!JI378</f>
        <v>6.4</v>
      </c>
      <c r="BJ48" s="174">
        <f t="shared" ref="BJ48" si="1507">$D$48*BI48</f>
        <v>80059.488691560007</v>
      </c>
      <c r="BK48" s="26">
        <f>+'CANTIDADES DE OBRA'!JR378</f>
        <v>0</v>
      </c>
      <c r="BL48" s="174">
        <f t="shared" ref="BL48" si="1508">$D$48*BK48</f>
        <v>0</v>
      </c>
      <c r="BM48" s="26">
        <f>+'CANTIDADES DE OBRA'!KA378</f>
        <v>3.2</v>
      </c>
      <c r="BN48" s="174">
        <f t="shared" ref="BN48" si="1509">$D$48*BM48</f>
        <v>40029.744345780004</v>
      </c>
      <c r="BO48" s="26">
        <f>+'CANTIDADES DE OBRA'!KJ378</f>
        <v>0</v>
      </c>
      <c r="BP48" s="174">
        <f t="shared" ref="BP48" si="1510">$D$48*BO48</f>
        <v>0</v>
      </c>
      <c r="BQ48" s="26">
        <f>+'CANTIDADES DE OBRA'!KS378</f>
        <v>0</v>
      </c>
      <c r="BR48" s="174">
        <f t="shared" ref="BR48" si="1511">$D$48*BQ48</f>
        <v>0</v>
      </c>
      <c r="BS48" s="26">
        <f>+'CANTIDADES DE OBRA'!LB378</f>
        <v>0</v>
      </c>
      <c r="BT48" s="174">
        <f t="shared" ref="BT48" si="1512">$D$48*BS48</f>
        <v>0</v>
      </c>
      <c r="BU48" s="26">
        <f>+'CANTIDADES DE OBRA'!LK378</f>
        <v>0</v>
      </c>
      <c r="BV48" s="174">
        <f t="shared" ref="BV48" si="1513">$D$48*BU48</f>
        <v>0</v>
      </c>
      <c r="BW48" s="26">
        <f>+'CANTIDADES DE OBRA'!LT378</f>
        <v>0</v>
      </c>
      <c r="BX48" s="174">
        <f t="shared" ref="BX48" si="1514">$D$48*BW48</f>
        <v>0</v>
      </c>
      <c r="BY48" s="26">
        <f>+'CANTIDADES DE OBRA'!MC378</f>
        <v>0</v>
      </c>
      <c r="BZ48" s="174">
        <f t="shared" ref="BZ48" si="1515">$D$48*BY48</f>
        <v>0</v>
      </c>
      <c r="CA48" s="26">
        <f>+'CANTIDADES DE OBRA'!ML378</f>
        <v>0</v>
      </c>
      <c r="CB48" s="174">
        <f t="shared" ref="CB48" si="1516">$D$48*CA48</f>
        <v>0</v>
      </c>
      <c r="CC48" s="26">
        <f>+'CANTIDADES DE OBRA'!MU378</f>
        <v>3.2</v>
      </c>
      <c r="CD48" s="174">
        <f t="shared" ref="CD48" si="1517">$D$48*CC48</f>
        <v>40029.744345780004</v>
      </c>
      <c r="CE48" s="26">
        <f>+'CANTIDADES DE OBRA'!ND378</f>
        <v>3.2</v>
      </c>
      <c r="CF48" s="174">
        <f t="shared" ref="CF48" si="1518">$D$48*CE48</f>
        <v>40029.744345780004</v>
      </c>
      <c r="CG48" s="26">
        <f>+'CANTIDADES DE OBRA'!NM378</f>
        <v>3.2</v>
      </c>
      <c r="CH48" s="174">
        <f t="shared" ref="CH48" si="1519">$D$48*CG48</f>
        <v>40029.744345780004</v>
      </c>
      <c r="CI48" s="26">
        <f>+'CANTIDADES DE OBRA'!NV378</f>
        <v>0</v>
      </c>
      <c r="CJ48" s="174">
        <f t="shared" ref="CJ48" si="1520">$D$48*CI48</f>
        <v>0</v>
      </c>
      <c r="CK48" s="26">
        <f>+'CANTIDADES DE OBRA'!OE378</f>
        <v>3.2</v>
      </c>
      <c r="CL48" s="174">
        <f t="shared" ref="CL48" si="1521">$D$48*CK48</f>
        <v>40029.744345780004</v>
      </c>
      <c r="CM48" s="26">
        <f>+'CANTIDADES DE OBRA'!ON378</f>
        <v>3.2</v>
      </c>
      <c r="CN48" s="174">
        <f t="shared" ref="CN48" si="1522">$D$48*CM48</f>
        <v>40029.744345780004</v>
      </c>
      <c r="CO48" s="26">
        <f>+'CANTIDADES DE OBRA'!OW378</f>
        <v>0</v>
      </c>
      <c r="CP48" s="174">
        <f t="shared" ref="CP48" si="1523">$D$48*CO48</f>
        <v>0</v>
      </c>
      <c r="CQ48" s="26">
        <f>+'CANTIDADES DE OBRA'!PF378</f>
        <v>0</v>
      </c>
      <c r="CR48" s="174">
        <f t="shared" ref="CR48" si="1524">$D$48*CQ48</f>
        <v>0</v>
      </c>
      <c r="CS48" s="32">
        <f>E48+G48+I48+K48+M48+O48+Q48+S48+U48+W48+Y48+AA48+AC48+AE48+AG48+AI48+AK48+AM48+AO48+AQ48+AS48+AU48+AW48+AY48+BA48+BC48+BE48+BG48+BI48+BK48+BM48+BO48+BQ48+BS48+BU48+BW48+BY48+CA48+CC48+CE48+CG48+CI48+CK48+CM48+CO48+CQ48</f>
        <v>41.6</v>
      </c>
      <c r="CT48" s="12">
        <f>CS48*D48</f>
        <v>520386.67649514007</v>
      </c>
      <c r="CU48" s="5"/>
      <c r="CV48" s="12"/>
    </row>
    <row r="49" spans="1:100">
      <c r="A49" s="144" t="s">
        <v>376</v>
      </c>
      <c r="B49" s="142" t="s">
        <v>377</v>
      </c>
      <c r="C49" s="144"/>
      <c r="D49" s="146"/>
      <c r="E49" s="142"/>
      <c r="F49" s="172">
        <f>SUM(F50:F51)</f>
        <v>0</v>
      </c>
      <c r="G49" s="142"/>
      <c r="H49" s="172">
        <f t="shared" ref="H49" si="1525">SUM(H50:H51)</f>
        <v>0</v>
      </c>
      <c r="I49" s="142"/>
      <c r="J49" s="172">
        <f t="shared" ref="J49" si="1526">SUM(J50:J51)</f>
        <v>0</v>
      </c>
      <c r="K49" s="142"/>
      <c r="L49" s="172">
        <f t="shared" ref="L49" si="1527">SUM(L50:L51)</f>
        <v>0</v>
      </c>
      <c r="M49" s="142"/>
      <c r="N49" s="172">
        <f t="shared" ref="N49" si="1528">SUM(N50:N51)</f>
        <v>0</v>
      </c>
      <c r="O49" s="142"/>
      <c r="P49" s="172">
        <f t="shared" ref="P49" si="1529">SUM(P50:P51)</f>
        <v>0</v>
      </c>
      <c r="Q49" s="142"/>
      <c r="R49" s="172">
        <f t="shared" ref="R49" si="1530">SUM(R50:R51)</f>
        <v>0</v>
      </c>
      <c r="S49" s="142"/>
      <c r="T49" s="172">
        <f t="shared" ref="T49" si="1531">SUM(T50:T51)</f>
        <v>0</v>
      </c>
      <c r="U49" s="142"/>
      <c r="V49" s="172">
        <f t="shared" ref="V49" si="1532">SUM(V50:V51)</f>
        <v>0</v>
      </c>
      <c r="W49" s="142"/>
      <c r="X49" s="172">
        <f t="shared" ref="X49" si="1533">SUM(X50:X51)</f>
        <v>0</v>
      </c>
      <c r="Y49" s="142"/>
      <c r="Z49" s="172">
        <f t="shared" ref="Z49" si="1534">SUM(Z50:Z51)</f>
        <v>0</v>
      </c>
      <c r="AA49" s="142"/>
      <c r="AB49" s="172">
        <f t="shared" ref="AB49" si="1535">SUM(AB50:AB51)</f>
        <v>0</v>
      </c>
      <c r="AC49" s="142"/>
      <c r="AD49" s="172">
        <f t="shared" ref="AD49" si="1536">SUM(AD50:AD51)</f>
        <v>0</v>
      </c>
      <c r="AE49" s="142"/>
      <c r="AF49" s="172">
        <f t="shared" ref="AF49" si="1537">SUM(AF50:AF51)</f>
        <v>0</v>
      </c>
      <c r="AG49" s="142"/>
      <c r="AH49" s="172">
        <f t="shared" ref="AH49" si="1538">SUM(AH50:AH51)</f>
        <v>0</v>
      </c>
      <c r="AI49" s="142"/>
      <c r="AJ49" s="172">
        <f t="shared" ref="AJ49" si="1539">SUM(AJ50:AJ51)</f>
        <v>0</v>
      </c>
      <c r="AK49" s="142"/>
      <c r="AL49" s="172">
        <f t="shared" ref="AL49" si="1540">SUM(AL50:AL51)</f>
        <v>0</v>
      </c>
      <c r="AM49" s="142"/>
      <c r="AN49" s="172">
        <f t="shared" ref="AN49" si="1541">SUM(AN50:AN51)</f>
        <v>0</v>
      </c>
      <c r="AO49" s="142"/>
      <c r="AP49" s="172">
        <f t="shared" ref="AP49" si="1542">SUM(AP50:AP51)</f>
        <v>0</v>
      </c>
      <c r="AQ49" s="142"/>
      <c r="AR49" s="172">
        <f t="shared" ref="AR49" si="1543">SUM(AR50:AR51)</f>
        <v>222748.82210410578</v>
      </c>
      <c r="AS49" s="142"/>
      <c r="AT49" s="172">
        <f t="shared" ref="AT49" si="1544">SUM(AT50:AT51)</f>
        <v>176002.30461182812</v>
      </c>
      <c r="AU49" s="142"/>
      <c r="AV49" s="172">
        <f t="shared" ref="AV49" si="1545">SUM(AV50:AV51)</f>
        <v>140239.55247683293</v>
      </c>
      <c r="AW49" s="142"/>
      <c r="AX49" s="172">
        <f t="shared" ref="AX49" si="1546">SUM(AX50:AX51)</f>
        <v>738366.24255073385</v>
      </c>
      <c r="AY49" s="142"/>
      <c r="AZ49" s="172">
        <f t="shared" ref="AZ49" si="1547">SUM(AZ50:AZ51)</f>
        <v>639917.41021063598</v>
      </c>
      <c r="BA49" s="142"/>
      <c r="BB49" s="172">
        <f t="shared" ref="BB49" si="1548">SUM(BB50:BB51)</f>
        <v>738366.24255073385</v>
      </c>
      <c r="BC49" s="142"/>
      <c r="BD49" s="172">
        <f t="shared" ref="BD49" si="1549">SUM(BD50:BD51)</f>
        <v>886039.49106088059</v>
      </c>
      <c r="BE49" s="142"/>
      <c r="BF49" s="172">
        <f t="shared" ref="BF49" si="1550">SUM(BF50:BF51)</f>
        <v>0</v>
      </c>
      <c r="BG49" s="142"/>
      <c r="BH49" s="172">
        <f t="shared" ref="BH49" si="1551">SUM(BH50:BH51)</f>
        <v>1181385.988081174</v>
      </c>
      <c r="BI49" s="142"/>
      <c r="BJ49" s="172">
        <f t="shared" ref="BJ49" si="1552">SUM(BJ50:BJ51)</f>
        <v>1086513.4309545755</v>
      </c>
      <c r="BK49" s="142"/>
      <c r="BL49" s="172">
        <f t="shared" ref="BL49" si="1553">SUM(BL50:BL51)</f>
        <v>0</v>
      </c>
      <c r="BM49" s="142"/>
      <c r="BN49" s="172">
        <f t="shared" ref="BN49" si="1554">SUM(BN50:BN51)</f>
        <v>873733.38701836823</v>
      </c>
      <c r="BO49" s="142"/>
      <c r="BP49" s="172">
        <f t="shared" ref="BP49" si="1555">SUM(BP50:BP51)</f>
        <v>0</v>
      </c>
      <c r="BQ49" s="142"/>
      <c r="BR49" s="172">
        <f t="shared" ref="BR49" si="1556">SUM(BR50:BR51)</f>
        <v>0</v>
      </c>
      <c r="BS49" s="142"/>
      <c r="BT49" s="172">
        <f t="shared" ref="BT49" si="1557">SUM(BT50:BT51)</f>
        <v>0</v>
      </c>
      <c r="BU49" s="142"/>
      <c r="BV49" s="172">
        <f t="shared" ref="BV49" si="1558">SUM(BV50:BV51)</f>
        <v>0</v>
      </c>
      <c r="BW49" s="142"/>
      <c r="BX49" s="172">
        <f t="shared" ref="BX49" si="1559">SUM(BX50:BX51)</f>
        <v>0</v>
      </c>
      <c r="BY49" s="142"/>
      <c r="BZ49" s="172">
        <f t="shared" ref="BZ49" si="1560">SUM(BZ50:BZ51)</f>
        <v>0</v>
      </c>
      <c r="CA49" s="142"/>
      <c r="CB49" s="172">
        <f t="shared" ref="CB49" si="1561">SUM(CB50:CB51)</f>
        <v>0</v>
      </c>
      <c r="CC49" s="142"/>
      <c r="CD49" s="172">
        <f t="shared" ref="CD49" si="1562">SUM(CD50:CD51)</f>
        <v>812202.86680580711</v>
      </c>
      <c r="CE49" s="142"/>
      <c r="CF49" s="172">
        <f t="shared" ref="CF49" si="1563">SUM(CF50:CF51)</f>
        <v>762978.45063575823</v>
      </c>
      <c r="CG49" s="142"/>
      <c r="CH49" s="172">
        <f t="shared" ref="CH49" si="1564">SUM(CH50:CH51)</f>
        <v>824508.97084831935</v>
      </c>
      <c r="CI49" s="142"/>
      <c r="CJ49" s="172">
        <f t="shared" ref="CJ49" si="1565">SUM(CJ50:CJ51)</f>
        <v>70119.776238416467</v>
      </c>
      <c r="CK49" s="142"/>
      <c r="CL49" s="172">
        <f t="shared" ref="CL49" si="1566">SUM(CL50:CL51)</f>
        <v>935263.90723092936</v>
      </c>
      <c r="CM49" s="142"/>
      <c r="CN49" s="172">
        <f t="shared" ref="CN49" si="1567">SUM(CN50:CN51)</f>
        <v>787590.65872078273</v>
      </c>
      <c r="CO49" s="142"/>
      <c r="CP49" s="172">
        <f t="shared" ref="CP49" si="1568">SUM(CP50:CP51)</f>
        <v>0</v>
      </c>
      <c r="CQ49" s="142"/>
      <c r="CR49" s="172">
        <f t="shared" ref="CR49" si="1569">SUM(CR50:CR51)</f>
        <v>0</v>
      </c>
      <c r="CS49" s="142"/>
      <c r="CT49" s="154">
        <f>SUM(CT50:CT51)</f>
        <v>10875977.502099883</v>
      </c>
      <c r="CU49" s="142"/>
      <c r="CV49" s="154"/>
    </row>
    <row r="50" spans="1:100" ht="92.25" customHeight="1">
      <c r="A50" s="143" t="str">
        <f>+APU!A204</f>
        <v>07-03-001</v>
      </c>
      <c r="B50" s="149" t="str">
        <f>+APU!B204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C50" s="143" t="str">
        <f>+APU!C204</f>
        <v>M2</v>
      </c>
      <c r="D50" s="145">
        <f>+APU!G204</f>
        <v>58433.146865347058</v>
      </c>
      <c r="E50" s="26">
        <f>'CANTIDADES DE OBRA'!Q393</f>
        <v>0</v>
      </c>
      <c r="F50" s="174">
        <f>$D$50*E50</f>
        <v>0</v>
      </c>
      <c r="G50" s="26"/>
      <c r="H50" s="174">
        <f t="shared" ref="H50" si="1570">$D$50*G50</f>
        <v>0</v>
      </c>
      <c r="I50" s="26"/>
      <c r="J50" s="174">
        <f t="shared" ref="J50" si="1571">$D$50*I50</f>
        <v>0</v>
      </c>
      <c r="K50" s="26"/>
      <c r="L50" s="174">
        <f t="shared" ref="L50" si="1572">$D$50*K50</f>
        <v>0</v>
      </c>
      <c r="M50" s="26"/>
      <c r="N50" s="174">
        <f t="shared" ref="N50" si="1573">$D$50*M50</f>
        <v>0</v>
      </c>
      <c r="O50" s="26"/>
      <c r="P50" s="174">
        <f t="shared" ref="P50" si="1574">$D$50*O50</f>
        <v>0</v>
      </c>
      <c r="Q50" s="26"/>
      <c r="R50" s="174">
        <f t="shared" ref="R50" si="1575">$D$50*Q50</f>
        <v>0</v>
      </c>
      <c r="S50" s="26"/>
      <c r="T50" s="174">
        <f t="shared" ref="T50" si="1576">$D$50*S50</f>
        <v>0</v>
      </c>
      <c r="U50" s="26"/>
      <c r="V50" s="174">
        <f t="shared" ref="V50" si="1577">$D$50*U50</f>
        <v>0</v>
      </c>
      <c r="W50" s="26"/>
      <c r="X50" s="174">
        <f t="shared" ref="X50" si="1578">$D$50*W50</f>
        <v>0</v>
      </c>
      <c r="Y50" s="26"/>
      <c r="Z50" s="174">
        <f t="shared" ref="Z50" si="1579">$D$50*Y50</f>
        <v>0</v>
      </c>
      <c r="AA50" s="26"/>
      <c r="AB50" s="174">
        <f t="shared" ref="AB50" si="1580">$D$50*AA50</f>
        <v>0</v>
      </c>
      <c r="AC50" s="26"/>
      <c r="AD50" s="174">
        <f t="shared" ref="AD50" si="1581">$D$50*AC50</f>
        <v>0</v>
      </c>
      <c r="AE50" s="26"/>
      <c r="AF50" s="174">
        <f t="shared" ref="AF50" si="1582">$D$50*AE50</f>
        <v>0</v>
      </c>
      <c r="AG50" s="26"/>
      <c r="AH50" s="174">
        <f t="shared" ref="AH50" si="1583">$D$50*AG50</f>
        <v>0</v>
      </c>
      <c r="AI50" s="26"/>
      <c r="AJ50" s="174">
        <f t="shared" ref="AJ50" si="1584">$D$50*AI50</f>
        <v>0</v>
      </c>
      <c r="AK50" s="26"/>
      <c r="AL50" s="174">
        <f t="shared" ref="AL50" si="1585">$D$50*AK50</f>
        <v>0</v>
      </c>
      <c r="AM50" s="26"/>
      <c r="AN50" s="174">
        <f t="shared" ref="AN50" si="1586">$D$50*AM50</f>
        <v>0</v>
      </c>
      <c r="AO50" s="26"/>
      <c r="AP50" s="174">
        <f t="shared" ref="AP50" si="1587">$D$50*AO50</f>
        <v>0</v>
      </c>
      <c r="AQ50" s="26">
        <f>+'CANTIDADES DE OBRA'!GF393</f>
        <v>3.2</v>
      </c>
      <c r="AR50" s="174">
        <f t="shared" ref="AR50" si="1588">$D$50*AQ50</f>
        <v>186986.0699691106</v>
      </c>
      <c r="AS50" s="26">
        <f>'CANTIDADES DE OBRA'!GO393</f>
        <v>2.4</v>
      </c>
      <c r="AT50" s="174">
        <f t="shared" ref="AT50" si="1589">$D$50*AS50</f>
        <v>140239.55247683293</v>
      </c>
      <c r="AU50" s="26">
        <f>'CANTIDADES DE OBRA'!GX393</f>
        <v>2.4</v>
      </c>
      <c r="AV50" s="174">
        <f t="shared" ref="AV50" si="1590">$D$50*AU50</f>
        <v>140239.55247683293</v>
      </c>
      <c r="AW50" s="26">
        <f>+'CANTIDADES DE OBRA'!HG393</f>
        <v>10.8</v>
      </c>
      <c r="AX50" s="174">
        <f t="shared" ref="AX50" si="1591">$D$50*AW50</f>
        <v>631077.98614574829</v>
      </c>
      <c r="AY50" s="26">
        <f>+'CANTIDADES DE OBRA'!HP393</f>
        <v>9.3600000000000012</v>
      </c>
      <c r="AZ50" s="174">
        <f t="shared" ref="AZ50" si="1592">$D$50*AY50</f>
        <v>546934.25465964852</v>
      </c>
      <c r="BA50" s="26">
        <f>+'CANTIDADES DE OBRA'!HY393</f>
        <v>10.8</v>
      </c>
      <c r="BB50" s="174">
        <f t="shared" ref="BB50" si="1593">$D$50*BA50</f>
        <v>631077.98614574829</v>
      </c>
      <c r="BC50" s="26">
        <f>+'CANTIDADES DE OBRA'!IH393</f>
        <v>12.96</v>
      </c>
      <c r="BD50" s="174">
        <f t="shared" ref="BD50" si="1594">$D$50*BC50</f>
        <v>757293.58337489795</v>
      </c>
      <c r="BE50" s="26">
        <f>+'CANTIDADES DE OBRA'!IQ393</f>
        <v>0</v>
      </c>
      <c r="BF50" s="174">
        <f t="shared" ref="BF50" si="1595">$D$50*BE50</f>
        <v>0</v>
      </c>
      <c r="BG50" s="26">
        <f>+'CANTIDADES DE OBRA'!IZ393</f>
        <v>17.28</v>
      </c>
      <c r="BH50" s="174">
        <f t="shared" ref="BH50" si="1596">$D$50*BG50</f>
        <v>1009724.7778331973</v>
      </c>
      <c r="BI50" s="26">
        <f>+'CANTIDADES DE OBRA'!JI393</f>
        <v>15.84</v>
      </c>
      <c r="BJ50" s="174">
        <f t="shared" ref="BJ50" si="1597">$D$50*BI50</f>
        <v>925581.04634709738</v>
      </c>
      <c r="BK50" s="26">
        <f>+'CANTIDADES DE OBRA'!JR393</f>
        <v>0</v>
      </c>
      <c r="BL50" s="174">
        <f t="shared" ref="BL50" si="1598">$D$50*BK50</f>
        <v>0</v>
      </c>
      <c r="BM50" s="26">
        <f>+'CANTIDADES DE OBRA'!KA393</f>
        <v>12.78</v>
      </c>
      <c r="BN50" s="174">
        <f t="shared" ref="BN50" si="1599">$D$50*BM50</f>
        <v>746775.61693913536</v>
      </c>
      <c r="BO50" s="26"/>
      <c r="BP50" s="174">
        <f t="shared" ref="BP50" si="1600">$D$50*BO50</f>
        <v>0</v>
      </c>
      <c r="BQ50" s="26"/>
      <c r="BR50" s="174">
        <f t="shared" ref="BR50" si="1601">$D$50*BQ50</f>
        <v>0</v>
      </c>
      <c r="BS50" s="26"/>
      <c r="BT50" s="174">
        <f t="shared" ref="BT50" si="1602">$D$50*BS50</f>
        <v>0</v>
      </c>
      <c r="BU50" s="26"/>
      <c r="BV50" s="174">
        <f t="shared" ref="BV50" si="1603">$D$50*BU50</f>
        <v>0</v>
      </c>
      <c r="BW50" s="26"/>
      <c r="BX50" s="174">
        <f t="shared" ref="BX50" si="1604">$D$50*BW50</f>
        <v>0</v>
      </c>
      <c r="BY50" s="26"/>
      <c r="BZ50" s="174">
        <f t="shared" ref="BZ50" si="1605">$D$50*BY50</f>
        <v>0</v>
      </c>
      <c r="CA50" s="26"/>
      <c r="CB50" s="174">
        <f t="shared" ref="CB50" si="1606">$D$50*CA50</f>
        <v>0</v>
      </c>
      <c r="CC50" s="26">
        <f>+'CANTIDADES DE OBRA'!MU393</f>
        <v>11.879999999999999</v>
      </c>
      <c r="CD50" s="174">
        <f t="shared" ref="CD50" si="1607">$D$50*CC50</f>
        <v>694185.784760323</v>
      </c>
      <c r="CE50" s="26">
        <f>+'CANTIDADES DE OBRA'!ND393</f>
        <v>11.16</v>
      </c>
      <c r="CF50" s="174">
        <f t="shared" ref="CF50" si="1608">$D$50*CE50</f>
        <v>652113.91901727323</v>
      </c>
      <c r="CG50" s="26">
        <f>+'CANTIDADES DE OBRA'!NM393</f>
        <v>12.06</v>
      </c>
      <c r="CH50" s="174">
        <f t="shared" ref="CH50" si="1609">$D$50*CG50</f>
        <v>704703.75119608559</v>
      </c>
      <c r="CI50" s="26">
        <f>+'CANTIDADES DE OBRA'!NV393</f>
        <v>1.2</v>
      </c>
      <c r="CJ50" s="174">
        <f t="shared" ref="CJ50" si="1610">$D$50*CI50</f>
        <v>70119.776238416467</v>
      </c>
      <c r="CK50" s="26">
        <f>+'CANTIDADES DE OBRA'!OE393</f>
        <v>13.68</v>
      </c>
      <c r="CL50" s="174">
        <f t="shared" ref="CL50" si="1611">$D$50*CK50</f>
        <v>799365.44911794772</v>
      </c>
      <c r="CM50" s="26">
        <f>+'CANTIDADES DE OBRA'!ON393</f>
        <v>11.520000000000001</v>
      </c>
      <c r="CN50" s="174">
        <f t="shared" ref="CN50" si="1612">$D$50*CM50</f>
        <v>673149.85188879818</v>
      </c>
      <c r="CO50" s="26"/>
      <c r="CP50" s="174">
        <f t="shared" ref="CP50" si="1613">$D$50*CO50</f>
        <v>0</v>
      </c>
      <c r="CQ50" s="26"/>
      <c r="CR50" s="174">
        <f t="shared" ref="CR50" si="1614">$D$50*CQ50</f>
        <v>0</v>
      </c>
      <c r="CS50" s="32">
        <f>E50+G50+I50+K50+M50+O50+Q50+S50+U50+W50+Y50+AA50+AC50+AE50+AG50+AI50+AK50+AM50+AO50+AQ50+AS50+AU50+AW50+AY50+BA50+BC50+BE50+BG50+BI50+BK50+BM50+BO50+BQ50+BS50+BU50+BW50+BY50+CA50+CC50+CE50+CG50+CI50+CK50+CM50+CO50+CQ50</f>
        <v>159.32000000000002</v>
      </c>
      <c r="CT50" s="12">
        <f>CS50*D50</f>
        <v>9309568.9585870951</v>
      </c>
      <c r="CU50" s="5"/>
      <c r="CV50" s="12"/>
    </row>
    <row r="51" spans="1:100" ht="28.8">
      <c r="A51" s="143" t="str">
        <f>+APU!A214</f>
        <v>07-03-002</v>
      </c>
      <c r="B51" s="22" t="str">
        <f>+APU!B214</f>
        <v>CENEFA EN MATERIAL CERAMICO; INCLUYE TODOS LOS MATERIALES NECESARIOS PARA SU CORRECTA EJECUCION.</v>
      </c>
      <c r="C51" s="143" t="str">
        <f>+APU!C214</f>
        <v>M</v>
      </c>
      <c r="D51" s="145">
        <f>+APU!G214</f>
        <v>17881.376067497586</v>
      </c>
      <c r="E51" s="26">
        <f>'CANTIDADES DE OBRA'!Q408</f>
        <v>0</v>
      </c>
      <c r="F51" s="174">
        <f>$D$51*E51</f>
        <v>0</v>
      </c>
      <c r="G51" s="26"/>
      <c r="H51" s="174">
        <f t="shared" ref="H51" si="1615">$D$51*G51</f>
        <v>0</v>
      </c>
      <c r="I51" s="26"/>
      <c r="J51" s="174">
        <f t="shared" ref="J51" si="1616">$D$51*I51</f>
        <v>0</v>
      </c>
      <c r="K51" s="26"/>
      <c r="L51" s="174">
        <f t="shared" ref="L51" si="1617">$D$51*K51</f>
        <v>0</v>
      </c>
      <c r="M51" s="26"/>
      <c r="N51" s="174">
        <f t="shared" ref="N51" si="1618">$D$51*M51</f>
        <v>0</v>
      </c>
      <c r="O51" s="26"/>
      <c r="P51" s="174">
        <f t="shared" ref="P51" si="1619">$D$51*O51</f>
        <v>0</v>
      </c>
      <c r="Q51" s="26"/>
      <c r="R51" s="174">
        <f t="shared" ref="R51" si="1620">$D$51*Q51</f>
        <v>0</v>
      </c>
      <c r="S51" s="26"/>
      <c r="T51" s="174">
        <f t="shared" ref="T51" si="1621">$D$51*S51</f>
        <v>0</v>
      </c>
      <c r="U51" s="26"/>
      <c r="V51" s="174">
        <f t="shared" ref="V51" si="1622">$D$51*U51</f>
        <v>0</v>
      </c>
      <c r="W51" s="26"/>
      <c r="X51" s="174">
        <f t="shared" ref="X51" si="1623">$D$51*W51</f>
        <v>0</v>
      </c>
      <c r="Y51" s="26"/>
      <c r="Z51" s="174">
        <f t="shared" ref="Z51" si="1624">$D$51*Y51</f>
        <v>0</v>
      </c>
      <c r="AA51" s="26"/>
      <c r="AB51" s="174">
        <f t="shared" ref="AB51" si="1625">$D$51*AA51</f>
        <v>0</v>
      </c>
      <c r="AC51" s="26"/>
      <c r="AD51" s="174">
        <f t="shared" ref="AD51" si="1626">$D$51*AC51</f>
        <v>0</v>
      </c>
      <c r="AE51" s="26"/>
      <c r="AF51" s="174">
        <f t="shared" ref="AF51" si="1627">$D$51*AE51</f>
        <v>0</v>
      </c>
      <c r="AG51" s="26"/>
      <c r="AH51" s="174">
        <f t="shared" ref="AH51" si="1628">$D$51*AG51</f>
        <v>0</v>
      </c>
      <c r="AI51" s="26"/>
      <c r="AJ51" s="174">
        <f t="shared" ref="AJ51" si="1629">$D$51*AI51</f>
        <v>0</v>
      </c>
      <c r="AK51" s="26"/>
      <c r="AL51" s="174">
        <f t="shared" ref="AL51" si="1630">$D$51*AK51</f>
        <v>0</v>
      </c>
      <c r="AM51" s="26"/>
      <c r="AN51" s="174">
        <f t="shared" ref="AN51" si="1631">$D$51*AM51</f>
        <v>0</v>
      </c>
      <c r="AO51" s="26"/>
      <c r="AP51" s="174">
        <f t="shared" ref="AP51" si="1632">$D$51*AO51</f>
        <v>0</v>
      </c>
      <c r="AQ51" s="26">
        <f>'CANTIDADES DE OBRA'!GF408</f>
        <v>2</v>
      </c>
      <c r="AR51" s="174">
        <f t="shared" ref="AR51" si="1633">$D$51*AQ51</f>
        <v>35762.752134995171</v>
      </c>
      <c r="AS51" s="26">
        <f>'CANTIDADES DE OBRA'!GO408</f>
        <v>2</v>
      </c>
      <c r="AT51" s="174">
        <f t="shared" ref="AT51" si="1634">$D$51*AS51</f>
        <v>35762.752134995171</v>
      </c>
      <c r="AU51" s="26"/>
      <c r="AV51" s="174">
        <f t="shared" ref="AV51" si="1635">$D$51*AU51</f>
        <v>0</v>
      </c>
      <c r="AW51" s="26">
        <f>+'CANTIDADES DE OBRA'!HG408</f>
        <v>6</v>
      </c>
      <c r="AX51" s="174">
        <f t="shared" ref="AX51" si="1636">$D$51*AW51</f>
        <v>107288.25640498551</v>
      </c>
      <c r="AY51" s="26">
        <f>+'CANTIDADES DE OBRA'!HP408</f>
        <v>5.2</v>
      </c>
      <c r="AZ51" s="174">
        <f t="shared" ref="AZ51" si="1637">$D$51*AY51</f>
        <v>92983.155550987445</v>
      </c>
      <c r="BA51" s="26">
        <f>+'CANTIDADES DE OBRA'!HY408</f>
        <v>6</v>
      </c>
      <c r="BB51" s="174">
        <f t="shared" ref="BB51" si="1638">$D$51*BA51</f>
        <v>107288.25640498551</v>
      </c>
      <c r="BC51" s="26">
        <f>+'CANTIDADES DE OBRA'!IH408</f>
        <v>7.2</v>
      </c>
      <c r="BD51" s="174">
        <f t="shared" ref="BD51" si="1639">$D$51*BC51</f>
        <v>128745.90768598262</v>
      </c>
      <c r="BE51" s="26">
        <f>+'CANTIDADES DE OBRA'!IQ408</f>
        <v>0</v>
      </c>
      <c r="BF51" s="174">
        <f t="shared" ref="BF51" si="1640">$D$51*BE51</f>
        <v>0</v>
      </c>
      <c r="BG51" s="26">
        <f>+'CANTIDADES DE OBRA'!IZ408</f>
        <v>9.6</v>
      </c>
      <c r="BH51" s="174">
        <f t="shared" ref="BH51" si="1641">$D$51*BG51</f>
        <v>171661.21024797682</v>
      </c>
      <c r="BI51" s="26">
        <f>+'CANTIDADES DE OBRA'!JI408</f>
        <v>9</v>
      </c>
      <c r="BJ51" s="174">
        <f t="shared" ref="BJ51" si="1642">$D$51*BI51</f>
        <v>160932.38460747828</v>
      </c>
      <c r="BK51" s="26">
        <f>+'CANTIDADES DE OBRA'!JR408</f>
        <v>0</v>
      </c>
      <c r="BL51" s="174">
        <f t="shared" ref="BL51" si="1643">$D$51*BK51</f>
        <v>0</v>
      </c>
      <c r="BM51" s="26">
        <f>+'CANTIDADES DE OBRA'!KA408</f>
        <v>7.1</v>
      </c>
      <c r="BN51" s="174">
        <f t="shared" ref="BN51" si="1644">$D$51*BM51</f>
        <v>126957.77007923285</v>
      </c>
      <c r="BO51" s="26"/>
      <c r="BP51" s="174">
        <f t="shared" ref="BP51" si="1645">$D$51*BO51</f>
        <v>0</v>
      </c>
      <c r="BQ51" s="26"/>
      <c r="BR51" s="174">
        <f t="shared" ref="BR51" si="1646">$D$51*BQ51</f>
        <v>0</v>
      </c>
      <c r="BS51" s="26"/>
      <c r="BT51" s="174">
        <f t="shared" ref="BT51" si="1647">$D$51*BS51</f>
        <v>0</v>
      </c>
      <c r="BU51" s="26"/>
      <c r="BV51" s="174">
        <f t="shared" ref="BV51" si="1648">$D$51*BU51</f>
        <v>0</v>
      </c>
      <c r="BW51" s="26"/>
      <c r="BX51" s="174">
        <f t="shared" ref="BX51" si="1649">$D$51*BW51</f>
        <v>0</v>
      </c>
      <c r="BY51" s="26"/>
      <c r="BZ51" s="174">
        <f t="shared" ref="BZ51" si="1650">$D$51*BY51</f>
        <v>0</v>
      </c>
      <c r="CA51" s="26"/>
      <c r="CB51" s="174">
        <f t="shared" ref="CB51" si="1651">$D$51*CA51</f>
        <v>0</v>
      </c>
      <c r="CC51" s="26">
        <f>+'CANTIDADES DE OBRA'!MU408</f>
        <v>6.6</v>
      </c>
      <c r="CD51" s="174">
        <f t="shared" ref="CD51" si="1652">$D$51*CC51</f>
        <v>118017.08204548406</v>
      </c>
      <c r="CE51" s="26">
        <f>+'CANTIDADES DE OBRA'!ND408</f>
        <v>6.2</v>
      </c>
      <c r="CF51" s="174">
        <f t="shared" ref="CF51" si="1653">$D$51*CE51</f>
        <v>110864.53161848504</v>
      </c>
      <c r="CG51" s="26">
        <f>+'CANTIDADES DE OBRA'!NM408</f>
        <v>6.7</v>
      </c>
      <c r="CH51" s="174">
        <f t="shared" ref="CH51" si="1654">$D$51*CG51</f>
        <v>119805.21965223382</v>
      </c>
      <c r="CI51" s="26"/>
      <c r="CJ51" s="174">
        <f t="shared" ref="CJ51" si="1655">$D$51*CI51</f>
        <v>0</v>
      </c>
      <c r="CK51" s="26">
        <f>+'CANTIDADES DE OBRA'!OE408</f>
        <v>7.6</v>
      </c>
      <c r="CL51" s="174">
        <f t="shared" ref="CL51" si="1656">$D$51*CK51</f>
        <v>135898.45811298164</v>
      </c>
      <c r="CM51" s="26">
        <f>+'CANTIDADES DE OBRA'!ON408</f>
        <v>6.4</v>
      </c>
      <c r="CN51" s="174">
        <f t="shared" ref="CN51" si="1657">$D$51*CM51</f>
        <v>114440.80683198455</v>
      </c>
      <c r="CO51" s="26"/>
      <c r="CP51" s="174">
        <f t="shared" ref="CP51" si="1658">$D$51*CO51</f>
        <v>0</v>
      </c>
      <c r="CQ51" s="26"/>
      <c r="CR51" s="174">
        <f t="shared" ref="CR51" si="1659">$D$51*CQ51</f>
        <v>0</v>
      </c>
      <c r="CS51" s="32">
        <f>E51+G51+I51+K51+M51+O51+Q51+S51+U51+W51+Y51+AA51+AC51+AE51+AG51+AI51+AK51+AM51+AO51+AQ51+AS51+AU51+AW51+AY51+BA51+BC51+BE51+BG51+BI51+BK51+BM51+BO51+BQ51+BS51+BU51+BW51+BY51+CA51+CC51+CE51+CG51+CI51+CK51+CM51+CO51+CQ51</f>
        <v>87.600000000000009</v>
      </c>
      <c r="CT51" s="12">
        <f>CS51*D51</f>
        <v>1566408.5435127886</v>
      </c>
      <c r="CU51" s="5"/>
      <c r="CV51" s="12"/>
    </row>
    <row r="52" spans="1:100">
      <c r="A52" s="147" t="str">
        <f>+APU!A223</f>
        <v>8</v>
      </c>
      <c r="B52" s="141" t="str">
        <f>+APU!B223</f>
        <v>PISOS Y ZOCALOS</v>
      </c>
      <c r="C52" s="147"/>
      <c r="D52" s="148"/>
      <c r="E52" s="508"/>
      <c r="F52" s="508"/>
      <c r="G52" s="517"/>
      <c r="H52" s="518"/>
      <c r="I52" s="508"/>
      <c r="J52" s="508"/>
      <c r="K52" s="508"/>
      <c r="L52" s="508"/>
      <c r="M52" s="508"/>
      <c r="N52" s="508"/>
      <c r="O52" s="508"/>
      <c r="P52" s="508"/>
      <c r="Q52" s="508"/>
      <c r="R52" s="508"/>
      <c r="S52" s="508"/>
      <c r="T52" s="508"/>
      <c r="U52" s="508"/>
      <c r="V52" s="508"/>
      <c r="W52" s="508"/>
      <c r="X52" s="508"/>
      <c r="Y52" s="508"/>
      <c r="Z52" s="508"/>
      <c r="AA52" s="508"/>
      <c r="AB52" s="508"/>
      <c r="AC52" s="508"/>
      <c r="AD52" s="508"/>
      <c r="AE52" s="508"/>
      <c r="AF52" s="508"/>
      <c r="AG52" s="508"/>
      <c r="AH52" s="508"/>
      <c r="AI52" s="508"/>
      <c r="AJ52" s="508"/>
      <c r="AK52" s="508"/>
      <c r="AL52" s="508"/>
      <c r="AM52" s="508"/>
      <c r="AN52" s="508"/>
      <c r="AO52" s="508"/>
      <c r="AP52" s="508"/>
      <c r="AQ52" s="508"/>
      <c r="AR52" s="508"/>
      <c r="AS52" s="508"/>
      <c r="AT52" s="508"/>
      <c r="AU52" s="508"/>
      <c r="AV52" s="508"/>
      <c r="AW52" s="508"/>
      <c r="AX52" s="508"/>
      <c r="AY52" s="508"/>
      <c r="AZ52" s="508"/>
      <c r="BA52" s="508"/>
      <c r="BB52" s="508"/>
      <c r="BC52" s="508"/>
      <c r="BD52" s="508"/>
      <c r="BE52" s="508"/>
      <c r="BF52" s="508"/>
      <c r="BG52" s="508"/>
      <c r="BH52" s="508"/>
      <c r="BI52" s="508"/>
      <c r="BJ52" s="508"/>
      <c r="BK52" s="508"/>
      <c r="BL52" s="508"/>
      <c r="BM52" s="508"/>
      <c r="BN52" s="508"/>
      <c r="BO52" s="508"/>
      <c r="BP52" s="508"/>
      <c r="BQ52" s="508"/>
      <c r="BR52" s="508"/>
      <c r="BS52" s="508"/>
      <c r="BT52" s="508"/>
      <c r="BU52" s="508"/>
      <c r="BV52" s="508"/>
      <c r="BW52" s="508"/>
      <c r="BX52" s="508"/>
      <c r="BY52" s="508"/>
      <c r="BZ52" s="508"/>
      <c r="CA52" s="508"/>
      <c r="CB52" s="508"/>
      <c r="CC52" s="508"/>
      <c r="CD52" s="508"/>
      <c r="CE52" s="508"/>
      <c r="CF52" s="508"/>
      <c r="CG52" s="508"/>
      <c r="CH52" s="508"/>
      <c r="CI52" s="508"/>
      <c r="CJ52" s="508"/>
      <c r="CK52" s="508"/>
      <c r="CL52" s="508"/>
      <c r="CM52" s="508"/>
      <c r="CN52" s="508"/>
      <c r="CO52" s="508"/>
      <c r="CP52" s="508"/>
      <c r="CQ52" s="508"/>
      <c r="CR52" s="508"/>
      <c r="CS52" s="141"/>
      <c r="CT52" s="153"/>
      <c r="CU52" s="153">
        <f>CT53+CT55+CT57+CT61</f>
        <v>108564426.31487733</v>
      </c>
      <c r="CV52" s="153">
        <f>ROUND(CU52,0)</f>
        <v>108564426</v>
      </c>
    </row>
    <row r="53" spans="1:100">
      <c r="A53" s="144" t="s">
        <v>380</v>
      </c>
      <c r="B53" s="142" t="s">
        <v>381</v>
      </c>
      <c r="C53" s="144"/>
      <c r="D53" s="146"/>
      <c r="E53" s="142"/>
      <c r="F53" s="172">
        <f>SUM(F54:F54)</f>
        <v>0</v>
      </c>
      <c r="G53" s="142"/>
      <c r="H53" s="172">
        <f>SUM(H54:H54)</f>
        <v>1232139.2267115589</v>
      </c>
      <c r="I53" s="142"/>
      <c r="J53" s="172">
        <f>SUM(J54:J54)</f>
        <v>1153213.2187157737</v>
      </c>
      <c r="K53" s="142"/>
      <c r="L53" s="172">
        <f>SUM(L54:L54)</f>
        <v>0</v>
      </c>
      <c r="M53" s="142"/>
      <c r="N53" s="172">
        <f>SUM(N54:N54)</f>
        <v>1336083.2900720455</v>
      </c>
      <c r="O53" s="142"/>
      <c r="P53" s="172">
        <f>SUM(P54:P54)</f>
        <v>1435559.8435459787</v>
      </c>
      <c r="Q53" s="142"/>
      <c r="R53" s="172">
        <f>SUM(R54:R54)</f>
        <v>1542780.0808232715</v>
      </c>
      <c r="S53" s="142"/>
      <c r="T53" s="172">
        <f>SUM(T54:T54)</f>
        <v>1123131.9854796443</v>
      </c>
      <c r="U53" s="142"/>
      <c r="V53" s="172">
        <f>SUM(V54:V54)</f>
        <v>0</v>
      </c>
      <c r="W53" s="142"/>
      <c r="X53" s="172">
        <f>SUM(X54:X54)</f>
        <v>1689016.571109802</v>
      </c>
      <c r="Y53" s="142"/>
      <c r="Z53" s="172">
        <f>SUM(Z54:Z54)</f>
        <v>1453429.8830921941</v>
      </c>
      <c r="AA53" s="142"/>
      <c r="AB53" s="172">
        <f>SUM(AB54:AB54)</f>
        <v>1094093.1712170441</v>
      </c>
      <c r="AC53" s="142"/>
      <c r="AD53" s="172">
        <f>SUM(AD54:AD54)</f>
        <v>0</v>
      </c>
      <c r="AE53" s="142"/>
      <c r="AF53" s="172">
        <f>SUM(AF54:AF54)</f>
        <v>1405180.7763174125</v>
      </c>
      <c r="AG53" s="142"/>
      <c r="AH53" s="172">
        <f>SUM(AH54:AH54)</f>
        <v>0</v>
      </c>
      <c r="AI53" s="142"/>
      <c r="AJ53" s="172">
        <f>SUM(AJ54:AJ54)</f>
        <v>1280984.0014712145</v>
      </c>
      <c r="AK53" s="142"/>
      <c r="AL53" s="172">
        <f>SUM(AL54:AL54)</f>
        <v>1250902.7682350851</v>
      </c>
      <c r="AM53" s="142"/>
      <c r="AN53" s="172">
        <f>SUM(AN54:AN54)</f>
        <v>0</v>
      </c>
      <c r="AO53" s="142"/>
      <c r="AP53" s="172">
        <f>SUM(AP54:AP54)</f>
        <v>1504061.6618064714</v>
      </c>
      <c r="AQ53" s="142"/>
      <c r="AR53" s="172">
        <f>SUM(AR54:AR54)</f>
        <v>295451.3204974297</v>
      </c>
      <c r="AS53" s="142"/>
      <c r="AT53" s="172">
        <f>SUM(AT54:AT54)</f>
        <v>314512.69601339288</v>
      </c>
      <c r="AU53" s="142"/>
      <c r="AV53" s="172">
        <f>SUM(AV54:AV54)</f>
        <v>209675.13067559525</v>
      </c>
      <c r="AW53" s="142"/>
      <c r="AX53" s="172">
        <f>SUM(AX54:AX54)</f>
        <v>80415.177957969761</v>
      </c>
      <c r="AY53" s="142"/>
      <c r="AZ53" s="172">
        <f>SUM(AZ54:AZ54)</f>
        <v>64332.142366375811</v>
      </c>
      <c r="BA53" s="142"/>
      <c r="BB53" s="172">
        <f>SUM(BB54:BB54)</f>
        <v>228289.75520290303</v>
      </c>
      <c r="BC53" s="142"/>
      <c r="BD53" s="172">
        <f>SUM(BD54:BD54)</f>
        <v>117942.26100502233</v>
      </c>
      <c r="BE53" s="142"/>
      <c r="BF53" s="172">
        <f>SUM(BF54:BF54)</f>
        <v>0</v>
      </c>
      <c r="BG53" s="142"/>
      <c r="BH53" s="172">
        <f>SUM(BH54:BH54)</f>
        <v>176913.39150753347</v>
      </c>
      <c r="BI53" s="142"/>
      <c r="BJ53" s="172">
        <f>SUM(BJ54:BJ54)</f>
        <v>89350.197731077511</v>
      </c>
      <c r="BK53" s="142"/>
      <c r="BL53" s="172">
        <f>SUM(BL54:BL54)</f>
        <v>0</v>
      </c>
      <c r="BM53" s="142"/>
      <c r="BN53" s="172">
        <f>SUM(BN54:BN54)</f>
        <v>192996.42709912744</v>
      </c>
      <c r="BO53" s="142"/>
      <c r="BP53" s="172">
        <f>SUM(BP54:BP54)</f>
        <v>0</v>
      </c>
      <c r="BQ53" s="142"/>
      <c r="BR53" s="172">
        <f>SUM(BR54:BR54)</f>
        <v>0</v>
      </c>
      <c r="BS53" s="142"/>
      <c r="BT53" s="172">
        <f>SUM(BT54:BT54)</f>
        <v>0</v>
      </c>
      <c r="BU53" s="142"/>
      <c r="BV53" s="172">
        <f>SUM(BV54:BV54)</f>
        <v>0</v>
      </c>
      <c r="BW53" s="142"/>
      <c r="BX53" s="172">
        <f>SUM(BX54:BX54)</f>
        <v>0</v>
      </c>
      <c r="BY53" s="142"/>
      <c r="BZ53" s="172">
        <f>SUM(BZ54:BZ54)</f>
        <v>0</v>
      </c>
      <c r="CA53" s="142"/>
      <c r="CB53" s="172">
        <f>SUM(CB54:CB54)</f>
        <v>1374503.8750964091</v>
      </c>
      <c r="CC53" s="142"/>
      <c r="CD53" s="172">
        <f>SUM(CD54:CD54)</f>
        <v>78628.17400334822</v>
      </c>
      <c r="CE53" s="142"/>
      <c r="CF53" s="172">
        <f>SUM(CF54:CF54)</f>
        <v>0</v>
      </c>
      <c r="CG53" s="142"/>
      <c r="CH53" s="172">
        <f>SUM(CH54:CH54)</f>
        <v>78628.17400334822</v>
      </c>
      <c r="CI53" s="142"/>
      <c r="CJ53" s="172">
        <f>SUM(CJ54:CJ54)</f>
        <v>209675.13067559525</v>
      </c>
      <c r="CK53" s="142"/>
      <c r="CL53" s="172">
        <f>SUM(CL54:CL54)</f>
        <v>116750.9250352746</v>
      </c>
      <c r="CM53" s="142"/>
      <c r="CN53" s="172">
        <f>SUM(CN54:CN54)</f>
        <v>85180.521836960572</v>
      </c>
      <c r="CO53" s="142"/>
      <c r="CP53" s="172">
        <f>SUM(CP54:CP54)</f>
        <v>0</v>
      </c>
      <c r="CQ53" s="142"/>
      <c r="CR53" s="172">
        <f>SUM(CR54:CR54)</f>
        <v>0</v>
      </c>
      <c r="CS53" s="142"/>
      <c r="CT53" s="154">
        <f>SUM(CT54:CT54)</f>
        <v>21213821.779304855</v>
      </c>
      <c r="CU53" s="142"/>
      <c r="CV53" s="154"/>
    </row>
    <row r="54" spans="1:100">
      <c r="A54" s="143" t="str">
        <f>+APU!A224</f>
        <v>08-01-001</v>
      </c>
      <c r="B54" s="5" t="str">
        <f>+APU!B224</f>
        <v>MORTERO BASE DE NIVELACION DE PISOS</v>
      </c>
      <c r="C54" s="143" t="str">
        <f>+APU!C224</f>
        <v>M2</v>
      </c>
      <c r="D54" s="145">
        <f>+APU!G224</f>
        <v>29783.399243692504</v>
      </c>
      <c r="E54" s="26">
        <f>'CANTIDADES DE OBRA'!Q423</f>
        <v>0</v>
      </c>
      <c r="F54" s="174">
        <f>$D$54*E54</f>
        <v>0</v>
      </c>
      <c r="G54" s="26">
        <f>'CANTIDADES DE OBRA'!Z423</f>
        <v>41.37</v>
      </c>
      <c r="H54" s="174">
        <f t="shared" ref="H54" si="1660">$D$54*G54</f>
        <v>1232139.2267115589</v>
      </c>
      <c r="I54" s="26">
        <f>'CANTIDADES DE OBRA'!AI423</f>
        <v>38.72</v>
      </c>
      <c r="J54" s="174">
        <f t="shared" ref="J54" si="1661">$D$54*I54</f>
        <v>1153213.2187157737</v>
      </c>
      <c r="K54" s="26"/>
      <c r="L54" s="174">
        <f t="shared" ref="L54" si="1662">$D$54*K54</f>
        <v>0</v>
      </c>
      <c r="M54" s="26">
        <f>'CANTIDADES DE OBRA'!BA423</f>
        <v>44.859999999999992</v>
      </c>
      <c r="N54" s="174">
        <f t="shared" ref="N54" si="1663">$D$54*M54</f>
        <v>1336083.2900720455</v>
      </c>
      <c r="O54" s="26">
        <f>'CANTIDADES DE OBRA'!BJ423</f>
        <v>48.199999999999996</v>
      </c>
      <c r="P54" s="174">
        <f t="shared" ref="P54" si="1664">$D$54*O54</f>
        <v>1435559.8435459787</v>
      </c>
      <c r="Q54" s="26">
        <f>'CANTIDADES DE OBRA'!BS423</f>
        <v>51.8</v>
      </c>
      <c r="R54" s="174">
        <f t="shared" ref="R54" si="1665">$D$54*Q54</f>
        <v>1542780.0808232715</v>
      </c>
      <c r="S54" s="26">
        <f>'CANTIDADES DE OBRA'!CB423</f>
        <v>37.71</v>
      </c>
      <c r="T54" s="174">
        <f t="shared" ref="T54" si="1666">$D$54*S54</f>
        <v>1123131.9854796443</v>
      </c>
      <c r="U54" s="26"/>
      <c r="V54" s="174">
        <f t="shared" ref="V54" si="1667">$D$54*U54</f>
        <v>0</v>
      </c>
      <c r="W54" s="26">
        <f>'CANTIDADES DE OBRA'!CT423</f>
        <v>56.71</v>
      </c>
      <c r="X54" s="174">
        <f t="shared" ref="X54" si="1668">$D$54*W54</f>
        <v>1689016.571109802</v>
      </c>
      <c r="Y54" s="26">
        <f>'CANTIDADES DE OBRA'!DC423</f>
        <v>48.8</v>
      </c>
      <c r="Z54" s="174">
        <f t="shared" ref="Z54" si="1669">$D$54*Y54</f>
        <v>1453429.8830921941</v>
      </c>
      <c r="AA54" s="26">
        <f>'CANTIDADES DE OBRA'!DL423</f>
        <v>36.734999999999999</v>
      </c>
      <c r="AB54" s="174">
        <f t="shared" ref="AB54" si="1670">$D$54*AA54</f>
        <v>1094093.1712170441</v>
      </c>
      <c r="AC54" s="26"/>
      <c r="AD54" s="174">
        <f t="shared" ref="AD54" si="1671">$D$54*AC54</f>
        <v>0</v>
      </c>
      <c r="AE54" s="26">
        <f>'CANTIDADES DE OBRA'!ED423</f>
        <v>47.180000000000007</v>
      </c>
      <c r="AF54" s="174">
        <f t="shared" ref="AF54" si="1672">$D$54*AE54</f>
        <v>1405180.7763174125</v>
      </c>
      <c r="AG54" s="26"/>
      <c r="AH54" s="174">
        <f t="shared" ref="AH54" si="1673">$D$54*AG54</f>
        <v>0</v>
      </c>
      <c r="AI54" s="26">
        <f>'CANTIDADES DE OBRA'!EV423</f>
        <v>43.01</v>
      </c>
      <c r="AJ54" s="174">
        <f t="shared" ref="AJ54" si="1674">$D$54*AI54</f>
        <v>1280984.0014712145</v>
      </c>
      <c r="AK54" s="26">
        <f>'CANTIDADES DE OBRA'!FE423</f>
        <v>42</v>
      </c>
      <c r="AL54" s="174">
        <f t="shared" ref="AL54" si="1675">$D$54*AK54</f>
        <v>1250902.7682350851</v>
      </c>
      <c r="AM54" s="26"/>
      <c r="AN54" s="174">
        <f t="shared" ref="AN54" si="1676">$D$54*AM54</f>
        <v>0</v>
      </c>
      <c r="AO54" s="26">
        <f>'CANTIDADES DE OBRA'!FW423</f>
        <v>50.5</v>
      </c>
      <c r="AP54" s="174">
        <f t="shared" ref="AP54" si="1677">$D$54*AO54</f>
        <v>1504061.6618064714</v>
      </c>
      <c r="AQ54" s="26">
        <f>'CANTIDADES DE OBRA'!GF423</f>
        <v>9.9200000000000017</v>
      </c>
      <c r="AR54" s="174">
        <f t="shared" ref="AR54" si="1678">$D$54*AQ54</f>
        <v>295451.3204974297</v>
      </c>
      <c r="AS54" s="26">
        <f>'CANTIDADES DE OBRA'!GO423</f>
        <v>10.56</v>
      </c>
      <c r="AT54" s="174">
        <f t="shared" ref="AT54" si="1679">$D$54*AS54</f>
        <v>314512.69601339288</v>
      </c>
      <c r="AU54" s="26">
        <f>'CANTIDADES DE OBRA'!GX423</f>
        <v>7.0400000000000009</v>
      </c>
      <c r="AV54" s="174">
        <f t="shared" ref="AV54" si="1680">$D$54*AU54</f>
        <v>209675.13067559525</v>
      </c>
      <c r="AW54" s="26">
        <f>+'CANTIDADES DE OBRA'!HG423</f>
        <v>2.7</v>
      </c>
      <c r="AX54" s="174">
        <f t="shared" ref="AX54" si="1681">$D$54*AW54</f>
        <v>80415.177957969761</v>
      </c>
      <c r="AY54" s="26">
        <f>+'CANTIDADES DE OBRA'!HP423</f>
        <v>2.16</v>
      </c>
      <c r="AZ54" s="174">
        <f t="shared" ref="AZ54" si="1682">$D$54*AY54</f>
        <v>64332.142366375811</v>
      </c>
      <c r="BA54" s="26">
        <f>+'CANTIDADES DE OBRA'!HY423</f>
        <v>7.665</v>
      </c>
      <c r="BB54" s="174">
        <f t="shared" ref="BB54" si="1683">$D$54*BA54</f>
        <v>228289.75520290303</v>
      </c>
      <c r="BC54" s="26">
        <f>+'CANTIDADES DE OBRA'!IH423</f>
        <v>3.9600000000000004</v>
      </c>
      <c r="BD54" s="174">
        <f t="shared" ref="BD54" si="1684">$D$54*BC54</f>
        <v>117942.26100502233</v>
      </c>
      <c r="BE54" s="26">
        <f>+'CANTIDADES DE OBRA'!IQ423</f>
        <v>0</v>
      </c>
      <c r="BF54" s="174">
        <f t="shared" ref="BF54" si="1685">$D$54*BE54</f>
        <v>0</v>
      </c>
      <c r="BG54" s="26">
        <f>+'CANTIDADES DE OBRA'!IZ423</f>
        <v>5.9399999999999995</v>
      </c>
      <c r="BH54" s="174">
        <f t="shared" ref="BH54" si="1686">$D$54*BG54</f>
        <v>176913.39150753347</v>
      </c>
      <c r="BI54" s="26">
        <f>+'CANTIDADES DE OBRA'!JI423</f>
        <v>3</v>
      </c>
      <c r="BJ54" s="174">
        <f t="shared" ref="BJ54" si="1687">$D$54*BI54</f>
        <v>89350.197731077511</v>
      </c>
      <c r="BK54" s="26">
        <f>+'CANTIDADES DE OBRA'!JR423</f>
        <v>0</v>
      </c>
      <c r="BL54" s="174">
        <f t="shared" ref="BL54" si="1688">$D$54*BK54</f>
        <v>0</v>
      </c>
      <c r="BM54" s="26">
        <f>+'CANTIDADES DE OBRA'!KA423</f>
        <v>6.48</v>
      </c>
      <c r="BN54" s="174">
        <f t="shared" ref="BN54" si="1689">$D$54*BM54</f>
        <v>192996.42709912744</v>
      </c>
      <c r="BO54" s="26"/>
      <c r="BP54" s="174">
        <f t="shared" ref="BP54" si="1690">$D$54*BO54</f>
        <v>0</v>
      </c>
      <c r="BQ54" s="26"/>
      <c r="BR54" s="174">
        <f t="shared" ref="BR54" si="1691">$D$54*BQ54</f>
        <v>0</v>
      </c>
      <c r="BS54" s="26"/>
      <c r="BT54" s="174">
        <f t="shared" ref="BT54" si="1692">$D$54*BS54</f>
        <v>0</v>
      </c>
      <c r="BU54" s="26"/>
      <c r="BV54" s="174">
        <f t="shared" ref="BV54" si="1693">$D$54*BU54</f>
        <v>0</v>
      </c>
      <c r="BW54" s="26"/>
      <c r="BX54" s="174">
        <f t="shared" ref="BX54" si="1694">$D$54*BW54</f>
        <v>0</v>
      </c>
      <c r="BY54" s="26"/>
      <c r="BZ54" s="174">
        <f t="shared" ref="BZ54" si="1695">$D$54*BY54</f>
        <v>0</v>
      </c>
      <c r="CA54" s="26">
        <f>+'CANTIDADES DE OBRA'!ML423</f>
        <v>46.15</v>
      </c>
      <c r="CB54" s="174">
        <f t="shared" ref="CB54" si="1696">$D$54*CA54</f>
        <v>1374503.8750964091</v>
      </c>
      <c r="CC54" s="26">
        <f>+'CANTIDADES DE OBRA'!MU423</f>
        <v>2.64</v>
      </c>
      <c r="CD54" s="174">
        <f t="shared" ref="CD54" si="1697">$D$54*CC54</f>
        <v>78628.17400334822</v>
      </c>
      <c r="CE54" s="26"/>
      <c r="CF54" s="174">
        <f t="shared" ref="CF54" si="1698">$D$54*CE54</f>
        <v>0</v>
      </c>
      <c r="CG54" s="26">
        <f>+'CANTIDADES DE OBRA'!NM423</f>
        <v>2.64</v>
      </c>
      <c r="CH54" s="174">
        <f t="shared" ref="CH54" si="1699">$D$54*CG54</f>
        <v>78628.17400334822</v>
      </c>
      <c r="CI54" s="26">
        <f>+'CANTIDADES DE OBRA'!NV423</f>
        <v>7.0400000000000009</v>
      </c>
      <c r="CJ54" s="174">
        <f t="shared" ref="CJ54" si="1700">$D$54*CI54</f>
        <v>209675.13067559525</v>
      </c>
      <c r="CK54" s="26">
        <f>+'CANTIDADES DE OBRA'!OE423</f>
        <v>3.9199999999999995</v>
      </c>
      <c r="CL54" s="174">
        <f t="shared" ref="CL54" si="1701">$D$54*CK54</f>
        <v>116750.9250352746</v>
      </c>
      <c r="CM54" s="26">
        <f>+'CANTIDADES DE OBRA'!ON423</f>
        <v>2.8600000000000003</v>
      </c>
      <c r="CN54" s="174">
        <f t="shared" ref="CN54" si="1702">$D$54*CM54</f>
        <v>85180.521836960572</v>
      </c>
      <c r="CO54" s="26"/>
      <c r="CP54" s="174">
        <f t="shared" ref="CP54" si="1703">$D$54*CO54</f>
        <v>0</v>
      </c>
      <c r="CQ54" s="26"/>
      <c r="CR54" s="174">
        <f t="shared" ref="CR54" si="1704">$D$54*CQ54</f>
        <v>0</v>
      </c>
      <c r="CS54" s="32">
        <f>E54+G54+I54+K54+M54+O54+Q54+S54+U54+W54+Y54+AA54+AC54+AE54+AG54+AI54+AK54+AM54+AO54+AQ54+AS54+AU54+AW54+AY54+BA54+BC54+BE54+BG54+BI54+BK54+BM54+BO54+BQ54+BS54+BU54+BW54+BY54+CA54+CC54+CE54+CG54+CI54+CK54+CM54+CO54+CQ54</f>
        <v>712.26999999999987</v>
      </c>
      <c r="CT54" s="12">
        <f>CS54*D54</f>
        <v>21213821.779304855</v>
      </c>
      <c r="CU54" s="5"/>
      <c r="CV54" s="12"/>
    </row>
    <row r="55" spans="1:100">
      <c r="A55" s="144" t="s">
        <v>383</v>
      </c>
      <c r="B55" s="142" t="s">
        <v>385</v>
      </c>
      <c r="C55" s="144"/>
      <c r="D55" s="146"/>
      <c r="E55" s="142"/>
      <c r="F55" s="172">
        <f>SUM(F56)</f>
        <v>0</v>
      </c>
      <c r="G55" s="142"/>
      <c r="H55" s="172">
        <f t="shared" ref="H55" si="1705">SUM(H56)</f>
        <v>0</v>
      </c>
      <c r="I55" s="142"/>
      <c r="J55" s="172">
        <f t="shared" ref="J55" si="1706">SUM(J56)</f>
        <v>0</v>
      </c>
      <c r="K55" s="142"/>
      <c r="L55" s="172">
        <f t="shared" ref="L55" si="1707">SUM(L56)</f>
        <v>0</v>
      </c>
      <c r="M55" s="142"/>
      <c r="N55" s="172">
        <f t="shared" ref="N55" si="1708">SUM(N56)</f>
        <v>0</v>
      </c>
      <c r="O55" s="142"/>
      <c r="P55" s="172">
        <f t="shared" ref="P55" si="1709">SUM(P56)</f>
        <v>0</v>
      </c>
      <c r="Q55" s="142"/>
      <c r="R55" s="172">
        <f t="shared" ref="R55" si="1710">SUM(R56)</f>
        <v>0</v>
      </c>
      <c r="S55" s="142"/>
      <c r="T55" s="172">
        <f t="shared" ref="T55" si="1711">SUM(T56)</f>
        <v>0</v>
      </c>
      <c r="U55" s="142"/>
      <c r="V55" s="172">
        <f t="shared" ref="V55" si="1712">SUM(V56)</f>
        <v>0</v>
      </c>
      <c r="W55" s="142"/>
      <c r="X55" s="172">
        <f t="shared" ref="X55" si="1713">SUM(X56)</f>
        <v>0</v>
      </c>
      <c r="Y55" s="142"/>
      <c r="Z55" s="172">
        <f t="shared" ref="Z55" si="1714">SUM(Z56)</f>
        <v>0</v>
      </c>
      <c r="AA55" s="142"/>
      <c r="AB55" s="172">
        <f t="shared" ref="AB55" si="1715">SUM(AB56)</f>
        <v>0</v>
      </c>
      <c r="AC55" s="142"/>
      <c r="AD55" s="172">
        <f t="shared" ref="AD55" si="1716">SUM(AD56)</f>
        <v>0</v>
      </c>
      <c r="AE55" s="142"/>
      <c r="AF55" s="172">
        <f t="shared" ref="AF55" si="1717">SUM(AF56)</f>
        <v>0</v>
      </c>
      <c r="AG55" s="142"/>
      <c r="AH55" s="172">
        <f t="shared" ref="AH55" si="1718">SUM(AH56)</f>
        <v>0</v>
      </c>
      <c r="AI55" s="142"/>
      <c r="AJ55" s="172">
        <f t="shared" ref="AJ55" si="1719">SUM(AJ56)</f>
        <v>0</v>
      </c>
      <c r="AK55" s="142"/>
      <c r="AL55" s="172">
        <f t="shared" ref="AL55" si="1720">SUM(AL56)</f>
        <v>0</v>
      </c>
      <c r="AM55" s="142"/>
      <c r="AN55" s="172">
        <f t="shared" ref="AN55" si="1721">SUM(AN56)</f>
        <v>0</v>
      </c>
      <c r="AO55" s="142"/>
      <c r="AP55" s="172">
        <f t="shared" ref="AP55" si="1722">SUM(AP56)</f>
        <v>0</v>
      </c>
      <c r="AQ55" s="142"/>
      <c r="AR55" s="172">
        <f t="shared" ref="AR55" si="1723">SUM(AR56)</f>
        <v>104821.75260267756</v>
      </c>
      <c r="AS55" s="142"/>
      <c r="AT55" s="172">
        <f t="shared" ref="AT55" si="1724">SUM(AT56)</f>
        <v>104821.75260267756</v>
      </c>
      <c r="AU55" s="142"/>
      <c r="AV55" s="172">
        <f t="shared" ref="AV55" si="1725">SUM(AV56)</f>
        <v>104821.75260267756</v>
      </c>
      <c r="AW55" s="142"/>
      <c r="AX55" s="172">
        <f t="shared" ref="AX55" si="1726">SUM(AX56)</f>
        <v>0</v>
      </c>
      <c r="AY55" s="142"/>
      <c r="AZ55" s="172">
        <f t="shared" ref="AZ55" si="1727">SUM(AZ56)</f>
        <v>0</v>
      </c>
      <c r="BA55" s="142"/>
      <c r="BB55" s="172">
        <f t="shared" ref="BB55" si="1728">SUM(BB56)</f>
        <v>0</v>
      </c>
      <c r="BC55" s="142"/>
      <c r="BD55" s="172">
        <f t="shared" ref="BD55" si="1729">SUM(BD56)</f>
        <v>0</v>
      </c>
      <c r="BE55" s="142"/>
      <c r="BF55" s="172">
        <f t="shared" ref="BF55" si="1730">SUM(BF56)</f>
        <v>0</v>
      </c>
      <c r="BG55" s="142"/>
      <c r="BH55" s="172">
        <f t="shared" ref="BH55" si="1731">SUM(BH56)</f>
        <v>0</v>
      </c>
      <c r="BI55" s="142"/>
      <c r="BJ55" s="172">
        <f t="shared" ref="BJ55" si="1732">SUM(BJ56)</f>
        <v>0</v>
      </c>
      <c r="BK55" s="142"/>
      <c r="BL55" s="172">
        <f t="shared" ref="BL55" si="1733">SUM(BL56)</f>
        <v>0</v>
      </c>
      <c r="BM55" s="142"/>
      <c r="BN55" s="172">
        <f t="shared" ref="BN55" si="1734">SUM(BN56)</f>
        <v>0</v>
      </c>
      <c r="BO55" s="142"/>
      <c r="BP55" s="172">
        <f t="shared" ref="BP55" si="1735">SUM(BP56)</f>
        <v>0</v>
      </c>
      <c r="BQ55" s="142"/>
      <c r="BR55" s="172">
        <f t="shared" ref="BR55" si="1736">SUM(BR56)</f>
        <v>0</v>
      </c>
      <c r="BS55" s="142"/>
      <c r="BT55" s="172">
        <f t="shared" ref="BT55" si="1737">SUM(BT56)</f>
        <v>0</v>
      </c>
      <c r="BU55" s="142"/>
      <c r="BV55" s="172">
        <f t="shared" ref="BV55" si="1738">SUM(BV56)</f>
        <v>0</v>
      </c>
      <c r="BW55" s="142"/>
      <c r="BX55" s="172">
        <f t="shared" ref="BX55" si="1739">SUM(BX56)</f>
        <v>0</v>
      </c>
      <c r="BY55" s="142"/>
      <c r="BZ55" s="172">
        <f t="shared" ref="BZ55" si="1740">SUM(BZ56)</f>
        <v>0</v>
      </c>
      <c r="CA55" s="142"/>
      <c r="CB55" s="172">
        <f t="shared" ref="CB55" si="1741">SUM(CB56)</f>
        <v>0</v>
      </c>
      <c r="CC55" s="142"/>
      <c r="CD55" s="172">
        <f t="shared" ref="CD55" si="1742">SUM(CD56)</f>
        <v>0</v>
      </c>
      <c r="CE55" s="142"/>
      <c r="CF55" s="172">
        <f t="shared" ref="CF55" si="1743">SUM(CF56)</f>
        <v>0</v>
      </c>
      <c r="CG55" s="142"/>
      <c r="CH55" s="172">
        <f t="shared" ref="CH55" si="1744">SUM(CH56)</f>
        <v>0</v>
      </c>
      <c r="CI55" s="142"/>
      <c r="CJ55" s="172">
        <f t="shared" ref="CJ55" si="1745">SUM(CJ56)</f>
        <v>104821.75260267756</v>
      </c>
      <c r="CK55" s="142"/>
      <c r="CL55" s="172">
        <f t="shared" ref="CL55" si="1746">SUM(CL56)</f>
        <v>0</v>
      </c>
      <c r="CM55" s="142"/>
      <c r="CN55" s="172">
        <f t="shared" ref="CN55" si="1747">SUM(CN56)</f>
        <v>0</v>
      </c>
      <c r="CO55" s="142"/>
      <c r="CP55" s="172">
        <f t="shared" ref="CP55" si="1748">SUM(CP56)</f>
        <v>3466979.4673335603</v>
      </c>
      <c r="CQ55" s="142"/>
      <c r="CR55" s="172">
        <f t="shared" ref="CR55" si="1749">SUM(CR56)</f>
        <v>0</v>
      </c>
      <c r="CS55" s="142"/>
      <c r="CT55" s="154">
        <f>SUM(CT56)</f>
        <v>3886266.4777442701</v>
      </c>
      <c r="CU55" s="142"/>
      <c r="CV55" s="154"/>
    </row>
    <row r="56" spans="1:100" ht="86.4">
      <c r="A56" s="143" t="str">
        <f>+APU!A230</f>
        <v>08-02-001</v>
      </c>
      <c r="B56" s="22" t="str">
        <f>+APU!B230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C56" s="143" t="str">
        <f>+APU!C230</f>
        <v>M2</v>
      </c>
      <c r="D56" s="145">
        <f>+APU!G230</f>
        <v>87351.460502231304</v>
      </c>
      <c r="E56" s="26">
        <f>+'CANTIDADES DE OBRA'!Q438</f>
        <v>0</v>
      </c>
      <c r="F56" s="174">
        <f>$D$56*E56</f>
        <v>0</v>
      </c>
      <c r="G56" s="26">
        <f>+'CANTIDADES DE OBRA'!Z438</f>
        <v>0</v>
      </c>
      <c r="H56" s="174">
        <f t="shared" ref="H56" si="1750">$D$56*G56</f>
        <v>0</v>
      </c>
      <c r="I56" s="26">
        <f>+'CANTIDADES DE OBRA'!AI438</f>
        <v>0</v>
      </c>
      <c r="J56" s="174">
        <f t="shared" ref="J56" si="1751">$D$56*I56</f>
        <v>0</v>
      </c>
      <c r="K56" s="26">
        <f>+'CANTIDADES DE OBRA'!AR438</f>
        <v>0</v>
      </c>
      <c r="L56" s="174">
        <f t="shared" ref="L56" si="1752">$D$56*K56</f>
        <v>0</v>
      </c>
      <c r="M56" s="26">
        <f>+'CANTIDADES DE OBRA'!BA438</f>
        <v>0</v>
      </c>
      <c r="N56" s="174">
        <f t="shared" ref="N56" si="1753">$D$56*M56</f>
        <v>0</v>
      </c>
      <c r="O56" s="26">
        <f>+'CANTIDADES DE OBRA'!BJ438</f>
        <v>0</v>
      </c>
      <c r="P56" s="174">
        <f t="shared" ref="P56" si="1754">$D$56*O56</f>
        <v>0</v>
      </c>
      <c r="Q56" s="26">
        <f>+'CANTIDADES DE OBRA'!BS438</f>
        <v>0</v>
      </c>
      <c r="R56" s="174">
        <f t="shared" ref="R56" si="1755">$D$56*Q56</f>
        <v>0</v>
      </c>
      <c r="S56" s="26">
        <f>+'CANTIDADES DE OBRA'!CB438</f>
        <v>0</v>
      </c>
      <c r="T56" s="174">
        <f t="shared" ref="T56" si="1756">$D$56*S56</f>
        <v>0</v>
      </c>
      <c r="U56" s="26">
        <f>+'CANTIDADES DE OBRA'!CK438</f>
        <v>0</v>
      </c>
      <c r="V56" s="174">
        <f t="shared" ref="V56" si="1757">$D$56*U56</f>
        <v>0</v>
      </c>
      <c r="W56" s="26">
        <f>+'CANTIDADES DE OBRA'!CT438</f>
        <v>0</v>
      </c>
      <c r="X56" s="174">
        <f t="shared" ref="X56" si="1758">$D$56*W56</f>
        <v>0</v>
      </c>
      <c r="Y56" s="26">
        <f>+'CANTIDADES DE OBRA'!DC438</f>
        <v>0</v>
      </c>
      <c r="Z56" s="174">
        <f t="shared" ref="Z56" si="1759">$D$56*Y56</f>
        <v>0</v>
      </c>
      <c r="AA56" s="26">
        <f>+'CANTIDADES DE OBRA'!DL438</f>
        <v>0</v>
      </c>
      <c r="AB56" s="174">
        <f t="shared" ref="AB56" si="1760">$D$56*AA56</f>
        <v>0</v>
      </c>
      <c r="AC56" s="26">
        <f>+'CANTIDADES DE OBRA'!DU438</f>
        <v>0</v>
      </c>
      <c r="AD56" s="174">
        <f t="shared" ref="AD56" si="1761">$D$56*AC56</f>
        <v>0</v>
      </c>
      <c r="AE56" s="26">
        <f>+'CANTIDADES DE OBRA'!ED438</f>
        <v>0</v>
      </c>
      <c r="AF56" s="174">
        <f t="shared" ref="AF56" si="1762">$D$56*AE56</f>
        <v>0</v>
      </c>
      <c r="AG56" s="26">
        <f>+'CANTIDADES DE OBRA'!EM438</f>
        <v>0</v>
      </c>
      <c r="AH56" s="174">
        <f t="shared" ref="AH56" si="1763">$D$56*AG56</f>
        <v>0</v>
      </c>
      <c r="AI56" s="26">
        <f>+'CANTIDADES DE OBRA'!EV438</f>
        <v>0</v>
      </c>
      <c r="AJ56" s="174">
        <f t="shared" ref="AJ56" si="1764">$D$56*AI56</f>
        <v>0</v>
      </c>
      <c r="AK56" s="26">
        <f>+'CANTIDADES DE OBRA'!FE438</f>
        <v>0</v>
      </c>
      <c r="AL56" s="174">
        <f t="shared" ref="AL56" si="1765">$D$56*AK56</f>
        <v>0</v>
      </c>
      <c r="AM56" s="26">
        <f>+'CANTIDADES DE OBRA'!FN438</f>
        <v>0</v>
      </c>
      <c r="AN56" s="174">
        <f t="shared" ref="AN56" si="1766">$D$56*AM56</f>
        <v>0</v>
      </c>
      <c r="AO56" s="26">
        <f>+'CANTIDADES DE OBRA'!FW438</f>
        <v>0</v>
      </c>
      <c r="AP56" s="174">
        <f t="shared" ref="AP56" si="1767">$D$56*AO56</f>
        <v>0</v>
      </c>
      <c r="AQ56" s="26">
        <f>+'CANTIDADES DE OBRA'!GF438</f>
        <v>1.2</v>
      </c>
      <c r="AR56" s="174">
        <f t="shared" ref="AR56" si="1768">$D$56*AQ56</f>
        <v>104821.75260267756</v>
      </c>
      <c r="AS56" s="26">
        <f>+'CANTIDADES DE OBRA'!GO438</f>
        <v>1.2</v>
      </c>
      <c r="AT56" s="174">
        <f t="shared" ref="AT56" si="1769">$D$56*AS56</f>
        <v>104821.75260267756</v>
      </c>
      <c r="AU56" s="26">
        <f>+'CANTIDADES DE OBRA'!GX438</f>
        <v>1.2</v>
      </c>
      <c r="AV56" s="174">
        <f t="shared" ref="AV56" si="1770">$D$56*AU56</f>
        <v>104821.75260267756</v>
      </c>
      <c r="AW56" s="26">
        <f>+'CANTIDADES DE OBRA'!HG438</f>
        <v>0</v>
      </c>
      <c r="AX56" s="174">
        <f t="shared" ref="AX56" si="1771">$D$56*AW56</f>
        <v>0</v>
      </c>
      <c r="AY56" s="26">
        <f>+'CANTIDADES DE OBRA'!HP438</f>
        <v>0</v>
      </c>
      <c r="AZ56" s="174">
        <f t="shared" ref="AZ56" si="1772">$D$56*AY56</f>
        <v>0</v>
      </c>
      <c r="BA56" s="26">
        <f>+'CANTIDADES DE OBRA'!HY438</f>
        <v>0</v>
      </c>
      <c r="BB56" s="174">
        <f t="shared" ref="BB56" si="1773">$D$56*BA56</f>
        <v>0</v>
      </c>
      <c r="BC56" s="26">
        <f>+'CANTIDADES DE OBRA'!IH438</f>
        <v>0</v>
      </c>
      <c r="BD56" s="174">
        <f t="shared" ref="BD56" si="1774">$D$56*BC56</f>
        <v>0</v>
      </c>
      <c r="BE56" s="26">
        <f>+'CANTIDADES DE OBRA'!IQ438</f>
        <v>0</v>
      </c>
      <c r="BF56" s="174">
        <f t="shared" ref="BF56" si="1775">$D$56*BE56</f>
        <v>0</v>
      </c>
      <c r="BG56" s="26">
        <f>+'CANTIDADES DE OBRA'!IZ438</f>
        <v>0</v>
      </c>
      <c r="BH56" s="174">
        <f t="shared" ref="BH56" si="1776">$D$56*BG56</f>
        <v>0</v>
      </c>
      <c r="BI56" s="26">
        <f>+'CANTIDADES DE OBRA'!JI438</f>
        <v>0</v>
      </c>
      <c r="BJ56" s="174">
        <f t="shared" ref="BJ56" si="1777">$D$56*BI56</f>
        <v>0</v>
      </c>
      <c r="BK56" s="26">
        <f>+'CANTIDADES DE OBRA'!JR438</f>
        <v>0</v>
      </c>
      <c r="BL56" s="174">
        <f t="shared" ref="BL56" si="1778">$D$56*BK56</f>
        <v>0</v>
      </c>
      <c r="BM56" s="26">
        <f>+'CANTIDADES DE OBRA'!KA438</f>
        <v>0</v>
      </c>
      <c r="BN56" s="174">
        <f t="shared" ref="BN56" si="1779">$D$56*BM56</f>
        <v>0</v>
      </c>
      <c r="BO56" s="26">
        <f>+'CANTIDADES DE OBRA'!KJ438</f>
        <v>0</v>
      </c>
      <c r="BP56" s="174">
        <f t="shared" ref="BP56" si="1780">$D$56*BO56</f>
        <v>0</v>
      </c>
      <c r="BQ56" s="26">
        <f>+'CANTIDADES DE OBRA'!KS438</f>
        <v>0</v>
      </c>
      <c r="BR56" s="174">
        <f t="shared" ref="BR56" si="1781">$D$56*BQ56</f>
        <v>0</v>
      </c>
      <c r="BS56" s="26">
        <f>+'CANTIDADES DE OBRA'!LB438</f>
        <v>0</v>
      </c>
      <c r="BT56" s="174">
        <f t="shared" ref="BT56" si="1782">$D$56*BS56</f>
        <v>0</v>
      </c>
      <c r="BU56" s="26">
        <f>+'CANTIDADES DE OBRA'!LK438</f>
        <v>0</v>
      </c>
      <c r="BV56" s="174">
        <f t="shared" ref="BV56" si="1783">$D$56*BU56</f>
        <v>0</v>
      </c>
      <c r="BW56" s="26">
        <f>+'CANTIDADES DE OBRA'!LT438</f>
        <v>0</v>
      </c>
      <c r="BX56" s="174">
        <f t="shared" ref="BX56" si="1784">$D$56*BW56</f>
        <v>0</v>
      </c>
      <c r="BY56" s="26">
        <f>+'CANTIDADES DE OBRA'!MC438</f>
        <v>0</v>
      </c>
      <c r="BZ56" s="174">
        <f t="shared" ref="BZ56" si="1785">$D$56*BY56</f>
        <v>0</v>
      </c>
      <c r="CA56" s="26">
        <f>+'CANTIDADES DE OBRA'!ML438</f>
        <v>0</v>
      </c>
      <c r="CB56" s="174">
        <f t="shared" ref="CB56" si="1786">$D$56*CA56</f>
        <v>0</v>
      </c>
      <c r="CC56" s="26">
        <f>+'CANTIDADES DE OBRA'!MU438</f>
        <v>0</v>
      </c>
      <c r="CD56" s="174">
        <f t="shared" ref="CD56" si="1787">$D$56*CC56</f>
        <v>0</v>
      </c>
      <c r="CE56" s="26">
        <f>+'CANTIDADES DE OBRA'!ND438</f>
        <v>0</v>
      </c>
      <c r="CF56" s="174">
        <f t="shared" ref="CF56" si="1788">$D$56*CE56</f>
        <v>0</v>
      </c>
      <c r="CG56" s="26">
        <f>+'CANTIDADES DE OBRA'!NM438</f>
        <v>0</v>
      </c>
      <c r="CH56" s="174">
        <f t="shared" ref="CH56" si="1789">$D$56*CG56</f>
        <v>0</v>
      </c>
      <c r="CI56" s="26">
        <f>+'CANTIDADES DE OBRA'!NV438</f>
        <v>1.2</v>
      </c>
      <c r="CJ56" s="174">
        <f t="shared" ref="CJ56" si="1790">$D$56*CI56</f>
        <v>104821.75260267756</v>
      </c>
      <c r="CK56" s="26">
        <f>+'CANTIDADES DE OBRA'!OE438</f>
        <v>0</v>
      </c>
      <c r="CL56" s="174">
        <f t="shared" ref="CL56" si="1791">$D$56*CK56</f>
        <v>0</v>
      </c>
      <c r="CM56" s="26">
        <f>+'CANTIDADES DE OBRA'!ON438</f>
        <v>0</v>
      </c>
      <c r="CN56" s="174">
        <f t="shared" ref="CN56" si="1792">$D$56*CM56</f>
        <v>0</v>
      </c>
      <c r="CO56" s="26">
        <f>+'CANTIDADES DE OBRA'!OW438</f>
        <v>39.69</v>
      </c>
      <c r="CP56" s="174">
        <f t="shared" ref="CP56" si="1793">$D$56*CO56</f>
        <v>3466979.4673335603</v>
      </c>
      <c r="CQ56" s="26">
        <f>+'CANTIDADES DE OBRA'!PF438</f>
        <v>0</v>
      </c>
      <c r="CR56" s="174">
        <f t="shared" ref="CR56" si="1794">$D$56*CQ56</f>
        <v>0</v>
      </c>
      <c r="CS56" s="32">
        <f>E56+G56+I56+K56+M56+O56+Q56+S56+U56+W56+Y56+AA56+AC56+AE56+AG56+AI56+AK56+AM56+AO56+AQ56+AS56+AU56+AW56+AY56+BA56+BC56+BE56+BG56+BI56+BK56+BM56+BO56+BQ56+BS56+BU56+BW56+BY56+CA56+CC56+CE56+CG56+CI56+CK56+CM56+CO56+CQ56</f>
        <v>44.489999999999995</v>
      </c>
      <c r="CT56" s="12">
        <f>CS56*D56</f>
        <v>3886266.4777442701</v>
      </c>
      <c r="CU56" s="5"/>
      <c r="CV56" s="12"/>
    </row>
    <row r="57" spans="1:100">
      <c r="A57" s="144" t="s">
        <v>384</v>
      </c>
      <c r="B57" s="142" t="s">
        <v>386</v>
      </c>
      <c r="C57" s="144"/>
      <c r="D57" s="146"/>
      <c r="E57" s="142"/>
      <c r="F57" s="172">
        <f>SUM(F58:F60)</f>
        <v>2649187.8571630595</v>
      </c>
      <c r="G57" s="142"/>
      <c r="H57" s="172">
        <f t="shared" ref="H57" si="1795">SUM(H58:H60)</f>
        <v>2750053.5530343088</v>
      </c>
      <c r="I57" s="142"/>
      <c r="J57" s="172">
        <f t="shared" ref="J57" si="1796">SUM(J58:J60)</f>
        <v>2585605.1543676183</v>
      </c>
      <c r="K57" s="142"/>
      <c r="L57" s="172">
        <f t="shared" ref="L57" si="1797">SUM(L58:L60)</f>
        <v>2680316.1614683336</v>
      </c>
      <c r="M57" s="142"/>
      <c r="N57" s="172">
        <f t="shared" ref="N57" si="1798">SUM(N58:N60)</f>
        <v>3000816.9618120394</v>
      </c>
      <c r="O57" s="142"/>
      <c r="P57" s="172">
        <f t="shared" ref="P57" si="1799">SUM(P58:P60)</f>
        <v>3196064.2891852227</v>
      </c>
      <c r="Q57" s="142"/>
      <c r="R57" s="172">
        <f t="shared" ref="R57" si="1800">SUM(R58:R60)</f>
        <v>3435055.7532952111</v>
      </c>
      <c r="S57" s="142"/>
      <c r="T57" s="172">
        <f t="shared" ref="T57" si="1801">SUM(T58:T60)</f>
        <v>2505842.177505027</v>
      </c>
      <c r="U57" s="142"/>
      <c r="V57" s="172">
        <f t="shared" ref="V57" si="1802">SUM(V58:V60)</f>
        <v>2770791.2333089556</v>
      </c>
      <c r="W57" s="142"/>
      <c r="X57" s="172">
        <f t="shared" ref="X57" si="1803">SUM(X58:X60)</f>
        <v>3769180.3666992649</v>
      </c>
      <c r="Y57" s="142"/>
      <c r="Z57" s="172">
        <f t="shared" ref="Z57" si="1804">SUM(Z58:Z60)</f>
        <v>3238235.9410744254</v>
      </c>
      <c r="AA57" s="142"/>
      <c r="AB57" s="172">
        <f t="shared" ref="AB57" si="1805">SUM(AB58:AB60)</f>
        <v>2443505.2011576281</v>
      </c>
      <c r="AC57" s="142"/>
      <c r="AD57" s="172">
        <f t="shared" ref="AD57" si="1806">SUM(AD58:AD60)</f>
        <v>3348487.6377388109</v>
      </c>
      <c r="AE57" s="142"/>
      <c r="AF57" s="172">
        <f t="shared" ref="AF57" si="1807">SUM(AF58:AF60)</f>
        <v>3123871.1078583919</v>
      </c>
      <c r="AG57" s="142"/>
      <c r="AH57" s="172">
        <f t="shared" ref="AH57" si="1808">SUM(AH58:AH60)</f>
        <v>3369024.7687673834</v>
      </c>
      <c r="AI57" s="142"/>
      <c r="AJ57" s="172">
        <f t="shared" ref="AJ57" si="1809">SUM(AJ58:AJ60)</f>
        <v>2858403.7858752199</v>
      </c>
      <c r="AK57" s="142"/>
      <c r="AL57" s="172">
        <f t="shared" ref="AL57" si="1810">SUM(AL58:AL60)</f>
        <v>2780846.8507194496</v>
      </c>
      <c r="AM57" s="142"/>
      <c r="AN57" s="172">
        <f t="shared" ref="AN57" si="1811">SUM(AN58:AN60)</f>
        <v>3445694.2483727559</v>
      </c>
      <c r="AO57" s="142"/>
      <c r="AP57" s="172">
        <f t="shared" ref="AP57" si="1812">SUM(AP58:AP60)</f>
        <v>3366947.5534132682</v>
      </c>
      <c r="AQ57" s="142"/>
      <c r="AR57" s="172">
        <f t="shared" ref="AR57" si="1813">SUM(AR58:AR60)</f>
        <v>657529.22717869817</v>
      </c>
      <c r="AS57" s="142"/>
      <c r="AT57" s="172">
        <f t="shared" ref="AT57" si="1814">SUM(AT58:AT60)</f>
        <v>699303.53458998608</v>
      </c>
      <c r="AU57" s="142"/>
      <c r="AV57" s="172">
        <f t="shared" ref="AV57" si="1815">SUM(AV58:AV60)</f>
        <v>467539.35136715526</v>
      </c>
      <c r="AW57" s="142"/>
      <c r="AX57" s="172">
        <f t="shared" ref="AX57" si="1816">SUM(AX58:AX60)</f>
        <v>112882.60078762782</v>
      </c>
      <c r="AY57" s="142"/>
      <c r="AZ57" s="172">
        <f t="shared" ref="AZ57" si="1817">SUM(AZ58:AZ60)</f>
        <v>90306.080630102253</v>
      </c>
      <c r="BA57" s="142"/>
      <c r="BB57" s="172">
        <f t="shared" ref="BB57" si="1818">SUM(BB58:BB60)</f>
        <v>445337.76897232886</v>
      </c>
      <c r="BC57" s="142"/>
      <c r="BD57" s="172">
        <f t="shared" ref="BD57" si="1819">SUM(BD58:BD60)</f>
        <v>165561.14782185413</v>
      </c>
      <c r="BE57" s="142"/>
      <c r="BF57" s="172">
        <f t="shared" ref="BF57" si="1820">SUM(BF58:BF60)</f>
        <v>0</v>
      </c>
      <c r="BG57" s="142"/>
      <c r="BH57" s="172">
        <f t="shared" ref="BH57" si="1821">SUM(BH58:BH60)</f>
        <v>248341.72173278115</v>
      </c>
      <c r="BI57" s="142"/>
      <c r="BJ57" s="172">
        <f t="shared" ref="BJ57" si="1822">SUM(BJ58:BJ60)</f>
        <v>125425.11198625312</v>
      </c>
      <c r="BK57" s="142"/>
      <c r="BL57" s="172">
        <f t="shared" ref="BL57" si="1823">SUM(BL58:BL60)</f>
        <v>0</v>
      </c>
      <c r="BM57" s="142"/>
      <c r="BN57" s="172">
        <f t="shared" ref="BN57" si="1824">SUM(BN58:BN60)</f>
        <v>428981.33992153144</v>
      </c>
      <c r="BO57" s="142"/>
      <c r="BP57" s="172">
        <f t="shared" ref="BP57" si="1825">SUM(BP58:BP60)</f>
        <v>3977308.2906149523</v>
      </c>
      <c r="BQ57" s="142"/>
      <c r="BR57" s="172">
        <f t="shared" ref="BR57" si="1826">SUM(BR58:BR60)</f>
        <v>2675601.3771784618</v>
      </c>
      <c r="BS57" s="142"/>
      <c r="BT57" s="172">
        <f t="shared" ref="BT57" si="1827">SUM(BT58:BT60)</f>
        <v>2675601.3771784618</v>
      </c>
      <c r="BU57" s="142"/>
      <c r="BV57" s="172">
        <f t="shared" ref="BV57" si="1828">SUM(BV58:BV60)</f>
        <v>2679512.087476918</v>
      </c>
      <c r="BW57" s="142"/>
      <c r="BX57" s="172">
        <f t="shared" ref="BX57" si="1829">SUM(BX58:BX60)</f>
        <v>2679512.087476918</v>
      </c>
      <c r="BY57" s="142"/>
      <c r="BZ57" s="172">
        <f t="shared" ref="BZ57" si="1830">SUM(BZ58:BZ60)</f>
        <v>2679512.087476918</v>
      </c>
      <c r="CA57" s="142"/>
      <c r="CB57" s="172">
        <f t="shared" ref="CB57" si="1831">SUM(CB58:CB60)</f>
        <v>3065063.6502034864</v>
      </c>
      <c r="CC57" s="142"/>
      <c r="CD57" s="172">
        <f t="shared" ref="CD57" si="1832">SUM(CD58:CD60)</f>
        <v>130442.11646570325</v>
      </c>
      <c r="CE57" s="142"/>
      <c r="CF57" s="172">
        <f t="shared" ref="CF57" si="1833">SUM(CF58:CF60)</f>
        <v>0</v>
      </c>
      <c r="CG57" s="142"/>
      <c r="CH57" s="172">
        <f t="shared" ref="CH57" si="1834">SUM(CH58:CH60)</f>
        <v>110374.09854790274</v>
      </c>
      <c r="CI57" s="142"/>
      <c r="CJ57" s="172">
        <f t="shared" ref="CJ57" si="1835">SUM(CJ58:CJ60)</f>
        <v>465931.2033843231</v>
      </c>
      <c r="CK57" s="142"/>
      <c r="CL57" s="172">
        <f t="shared" ref="CL57" si="1836">SUM(CL58:CL60)</f>
        <v>163888.81299537071</v>
      </c>
      <c r="CM57" s="142"/>
      <c r="CN57" s="172">
        <f t="shared" ref="CN57" si="1837">SUM(CN58:CN60)</f>
        <v>119571.94009356132</v>
      </c>
      <c r="CO57" s="142"/>
      <c r="CP57" s="172">
        <f t="shared" ref="CP57" si="1838">SUM(CP58:CP60)</f>
        <v>0</v>
      </c>
      <c r="CQ57" s="142"/>
      <c r="CR57" s="172">
        <f t="shared" ref="CR57" si="1839">SUM(CR58:CR60)</f>
        <v>0</v>
      </c>
      <c r="CS57" s="142"/>
      <c r="CT57" s="154">
        <f>SUM(CT58:CT60)</f>
        <v>82181457.616897672</v>
      </c>
      <c r="CU57" s="142"/>
      <c r="CV57" s="154"/>
    </row>
    <row r="58" spans="1:100">
      <c r="A58" s="143" t="str">
        <f>+APU!A241</f>
        <v>08-03-001</v>
      </c>
      <c r="B58" s="5" t="str">
        <f>+APU!B241</f>
        <v>GUARDAESCOBA EN MATERIAL CERAMICO</v>
      </c>
      <c r="C58" s="143" t="str">
        <f>+APU!C241</f>
        <v>M2</v>
      </c>
      <c r="D58" s="145">
        <f>+APU!G241</f>
        <v>10027.462303734001</v>
      </c>
      <c r="E58" s="26">
        <f>'CANTIDADES DE OBRA'!Q453</f>
        <v>4.6000000000000005</v>
      </c>
      <c r="F58" s="174">
        <f>$D$58*E58</f>
        <v>46126.326597176405</v>
      </c>
      <c r="G58" s="26">
        <f>'CANTIDADES DE OBRA'!Z453</f>
        <v>4.9600000000000009</v>
      </c>
      <c r="H58" s="174">
        <f t="shared" ref="H58" si="1840">$D$58*G58</f>
        <v>49736.213026520651</v>
      </c>
      <c r="I58" s="26">
        <f>'CANTIDADES DE OBRA'!AI453</f>
        <v>5.8100000000000005</v>
      </c>
      <c r="J58" s="174">
        <f t="shared" ref="J58" si="1841">$D$58*I58</f>
        <v>58259.555984694547</v>
      </c>
      <c r="K58" s="26">
        <f>'CANTIDADES DE OBRA'!AR453</f>
        <v>4.7100000000000009</v>
      </c>
      <c r="L58" s="174">
        <f t="shared" ref="L58" si="1842">$D$58*K58</f>
        <v>47229.347450587149</v>
      </c>
      <c r="M58" s="26">
        <f>'CANTIDADES DE OBRA'!BA453</f>
        <v>7.25</v>
      </c>
      <c r="N58" s="174">
        <f t="shared" ref="N58" si="1843">$D$58*M58</f>
        <v>72699.101702071508</v>
      </c>
      <c r="O58" s="26">
        <f>'CANTIDADES DE OBRA'!BJ453</f>
        <v>4.9800000000000004</v>
      </c>
      <c r="P58" s="174">
        <f t="shared" ref="P58" si="1844">$D$58*O58</f>
        <v>49936.762272595326</v>
      </c>
      <c r="Q58" s="26">
        <f>'CANTIDADES DE OBRA'!BS453</f>
        <v>5.3800000000000008</v>
      </c>
      <c r="R58" s="174">
        <f t="shared" ref="R58" si="1845">$D$58*Q58</f>
        <v>53947.74719408893</v>
      </c>
      <c r="S58" s="26">
        <f>'CANTIDADES DE OBRA'!CB453</f>
        <v>4.43</v>
      </c>
      <c r="T58" s="174">
        <f t="shared" ref="T58" si="1846">$D$58*S58</f>
        <v>44421.65800554162</v>
      </c>
      <c r="U58" s="26">
        <f>'CANTIDADES DE OBRA'!CK453</f>
        <v>4.879999999999999</v>
      </c>
      <c r="V58" s="174">
        <f t="shared" ref="V58" si="1847">$D$58*U58</f>
        <v>48934.016042221912</v>
      </c>
      <c r="W58" s="26">
        <f>'CANTIDADES DE OBRA'!CT453</f>
        <v>6.74</v>
      </c>
      <c r="X58" s="174">
        <f t="shared" ref="X58" si="1848">$D$58*W58</f>
        <v>67585.09592716716</v>
      </c>
      <c r="Y58" s="26">
        <f>'CANTIDADES DE OBRA'!DC453</f>
        <v>5.28</v>
      </c>
      <c r="Z58" s="174">
        <f t="shared" ref="Z58" si="1849">$D$58*Y58</f>
        <v>52945.000963715524</v>
      </c>
      <c r="AA58" s="26">
        <f>'CANTIDADES DE OBRA'!DL453</f>
        <v>4.5600000000000005</v>
      </c>
      <c r="AB58" s="174">
        <f t="shared" ref="AB58" si="1850">$D$58*AA58</f>
        <v>45725.228105027047</v>
      </c>
      <c r="AC58" s="26">
        <f>'CANTIDADES DE OBRA'!DU453</f>
        <v>5.8600000000000012</v>
      </c>
      <c r="AD58" s="174">
        <f t="shared" ref="AD58" si="1851">$D$58*AC58</f>
        <v>58760.929099881258</v>
      </c>
      <c r="AE58" s="26">
        <f>'CANTIDADES DE OBRA'!ED453</f>
        <v>4.42</v>
      </c>
      <c r="AF58" s="174">
        <f t="shared" ref="AF58" si="1852">$D$58*AE58</f>
        <v>44321.383382504282</v>
      </c>
      <c r="AG58" s="26">
        <f>'CANTIDADES DE OBRA'!EM453</f>
        <v>5.76</v>
      </c>
      <c r="AH58" s="174">
        <f t="shared" ref="AH58" si="1853">$D$58*AG58</f>
        <v>57758.182869507844</v>
      </c>
      <c r="AI58" s="26">
        <f>'CANTIDADES DE OBRA'!EV453</f>
        <v>5.09</v>
      </c>
      <c r="AJ58" s="174">
        <f t="shared" ref="AJ58" si="1854">$D$58*AI58</f>
        <v>51039.783126006063</v>
      </c>
      <c r="AK58" s="26">
        <f>'CANTIDADES DE OBRA'!FE453</f>
        <v>3.9300000000000006</v>
      </c>
      <c r="AL58" s="174">
        <f t="shared" ref="AL58" si="1855">$D$58*AK58</f>
        <v>39407.926853674631</v>
      </c>
      <c r="AM58" s="26">
        <f>'CANTIDADES DE OBRA'!FN453</f>
        <v>5.7900000000000009</v>
      </c>
      <c r="AN58" s="174">
        <f t="shared" ref="AN58" si="1856">$D$58*AM58</f>
        <v>58059.006738619872</v>
      </c>
      <c r="AO58" s="26">
        <f>'CANTIDADES DE OBRA'!FW453</f>
        <v>7.0500000000000007</v>
      </c>
      <c r="AP58" s="174">
        <f t="shared" ref="AP58" si="1857">$D$58*AO58</f>
        <v>70693.60924132471</v>
      </c>
      <c r="AQ58" s="26">
        <f>'CANTIDADES DE OBRA'!GF453</f>
        <v>1</v>
      </c>
      <c r="AR58" s="174">
        <f t="shared" ref="AR58" si="1858">$D$58*AQ58</f>
        <v>10027.462303734001</v>
      </c>
      <c r="AS58" s="26">
        <f>'CANTIDADES DE OBRA'!GO453</f>
        <v>1</v>
      </c>
      <c r="AT58" s="174">
        <f t="shared" ref="AT58" si="1859">$D$58*AS58</f>
        <v>10027.462303734001</v>
      </c>
      <c r="AU58" s="26">
        <f>'CANTIDADES DE OBRA'!GX453</f>
        <v>0.8</v>
      </c>
      <c r="AV58" s="174">
        <f t="shared" ref="AV58" si="1860">$D$58*AU58</f>
        <v>8021.9698429872005</v>
      </c>
      <c r="AW58" s="26"/>
      <c r="AX58" s="174">
        <f t="shared" ref="AX58" si="1861">$D$58*AW58</f>
        <v>0</v>
      </c>
      <c r="AY58" s="26"/>
      <c r="AZ58" s="174">
        <f t="shared" ref="AZ58" si="1862">$D$58*AY58</f>
        <v>0</v>
      </c>
      <c r="BA58" s="26">
        <f>+'CANTIDADES DE OBRA'!HY453</f>
        <v>0.66</v>
      </c>
      <c r="BB58" s="174">
        <f t="shared" ref="BB58" si="1863">$D$58*BA58</f>
        <v>6618.1251204644404</v>
      </c>
      <c r="BC58" s="26"/>
      <c r="BD58" s="174">
        <f t="shared" ref="BD58" si="1864">$D$58*BC58</f>
        <v>0</v>
      </c>
      <c r="BE58" s="26"/>
      <c r="BF58" s="174">
        <f t="shared" ref="BF58" si="1865">$D$58*BE58</f>
        <v>0</v>
      </c>
      <c r="BG58" s="26"/>
      <c r="BH58" s="174">
        <f t="shared" ref="BH58" si="1866">$D$58*BG58</f>
        <v>0</v>
      </c>
      <c r="BI58" s="26"/>
      <c r="BJ58" s="174">
        <f t="shared" ref="BJ58" si="1867">$D$58*BI58</f>
        <v>0</v>
      </c>
      <c r="BK58" s="26"/>
      <c r="BL58" s="174">
        <f t="shared" ref="BL58" si="1868">$D$58*BK58</f>
        <v>0</v>
      </c>
      <c r="BM58" s="26">
        <f>+'CANTIDADES DE OBRA'!KA453</f>
        <v>0.60000000000000009</v>
      </c>
      <c r="BN58" s="174">
        <f t="shared" ref="BN58" si="1869">$D$58*BM58</f>
        <v>6016.4773822404013</v>
      </c>
      <c r="BO58" s="26">
        <f>+'CANTIDADES DE OBRA'!KJ453</f>
        <v>6.080000000000001</v>
      </c>
      <c r="BP58" s="174">
        <f t="shared" ref="BP58" si="1870">$D$58*BO58</f>
        <v>60966.970806702731</v>
      </c>
      <c r="BQ58" s="26">
        <f>+'CANTIDADES DE OBRA'!KS453</f>
        <v>4.370000000000001</v>
      </c>
      <c r="BR58" s="174">
        <f t="shared" ref="BR58" si="1871">$D$58*BQ58</f>
        <v>43820.010267317593</v>
      </c>
      <c r="BS58" s="26">
        <f>+'CANTIDADES DE OBRA'!LB453</f>
        <v>4.370000000000001</v>
      </c>
      <c r="BT58" s="174">
        <f t="shared" ref="BT58" si="1872">$D$58*BS58</f>
        <v>43820.010267317593</v>
      </c>
      <c r="BU58" s="26">
        <f>+'CANTIDADES DE OBRA'!LK453</f>
        <v>4.7600000000000007</v>
      </c>
      <c r="BV58" s="174">
        <f t="shared" ref="BV58" si="1873">$D$58*BU58</f>
        <v>47730.720565773852</v>
      </c>
      <c r="BW58" s="26">
        <f>+'CANTIDADES DE OBRA'!LT453</f>
        <v>4.7600000000000007</v>
      </c>
      <c r="BX58" s="174">
        <f t="shared" ref="BX58" si="1874">$D$58*BW58</f>
        <v>47730.720565773852</v>
      </c>
      <c r="BY58" s="26">
        <f>+'CANTIDADES DE OBRA'!MC453</f>
        <v>4.7600000000000007</v>
      </c>
      <c r="BZ58" s="174">
        <f t="shared" ref="BZ58" si="1875">$D$58*BY58</f>
        <v>47730.720565773852</v>
      </c>
      <c r="CA58" s="26">
        <f>+'CANTIDADES DE OBRA'!ML453</f>
        <v>5.26</v>
      </c>
      <c r="CB58" s="174">
        <f t="shared" ref="CB58" si="1876">$D$58*CA58</f>
        <v>52744.451717640841</v>
      </c>
      <c r="CC58" s="26"/>
      <c r="CD58" s="174">
        <f t="shared" ref="CD58" si="1877">$D$58*CC58</f>
        <v>0</v>
      </c>
      <c r="CE58" s="26"/>
      <c r="CF58" s="174">
        <f t="shared" ref="CF58" si="1878">$D$58*CE58</f>
        <v>0</v>
      </c>
      <c r="CG58" s="26"/>
      <c r="CH58" s="174">
        <f t="shared" ref="CH58" si="1879">$D$58*CG58</f>
        <v>0</v>
      </c>
      <c r="CI58" s="26">
        <f>+'CANTIDADES DE OBRA'!NV453</f>
        <v>0.9</v>
      </c>
      <c r="CJ58" s="174">
        <f t="shared" ref="CJ58" si="1880">$D$58*CI58</f>
        <v>9024.7160733606015</v>
      </c>
      <c r="CK58" s="26"/>
      <c r="CL58" s="174">
        <f t="shared" ref="CL58" si="1881">$D$58*CK58</f>
        <v>0</v>
      </c>
      <c r="CM58" s="26"/>
      <c r="CN58" s="174">
        <f t="shared" ref="CN58" si="1882">$D$58*CM58</f>
        <v>0</v>
      </c>
      <c r="CO58" s="26"/>
      <c r="CP58" s="174">
        <f t="shared" ref="CP58" si="1883">$D$58*CO58</f>
        <v>0</v>
      </c>
      <c r="CQ58" s="26"/>
      <c r="CR58" s="174">
        <f t="shared" ref="CR58" si="1884">$D$58*CQ58</f>
        <v>0</v>
      </c>
      <c r="CS58" s="32">
        <f>E58+G58+I58+K58+M58+O58+Q58+S58+U58+W58+Y58+AA58+AC58+AE58+AG58+AI58+AK58+AM58+AO58+AQ58+AS58+AU58+AW58+AY58+BA58+BC58+BE58+BG58+BI58+BK58+BM58+BO58+BQ58+BS58+BU58+BW58+BY58+CA58+CC58+CE58+CG58+CI58+CK58+CM58+CO58+CQ58</f>
        <v>140.80000000000001</v>
      </c>
      <c r="CT58" s="12">
        <f>CS58*D58</f>
        <v>1411866.6923657474</v>
      </c>
      <c r="CU58" s="5"/>
      <c r="CV58" s="12"/>
    </row>
    <row r="59" spans="1:100">
      <c r="A59" s="143" t="str">
        <f>+APU!A251</f>
        <v>08-03-002</v>
      </c>
      <c r="B59" s="5" t="str">
        <f>+APU!B251</f>
        <v>ENCHAPE CERAMICO PARA PISO</v>
      </c>
      <c r="C59" s="143" t="str">
        <f>+APU!C251</f>
        <v>M2</v>
      </c>
      <c r="D59" s="145">
        <f>+APU!G251</f>
        <v>65272.3553301375</v>
      </c>
      <c r="E59" s="26">
        <f>'CANTIDADES DE OBRA'!Q468</f>
        <v>39.879999999999995</v>
      </c>
      <c r="F59" s="174">
        <f>$D$59*E59</f>
        <v>2603061.530565883</v>
      </c>
      <c r="G59" s="26">
        <f>'CANTIDADES DE OBRA'!Z468</f>
        <v>41.37</v>
      </c>
      <c r="H59" s="174">
        <f t="shared" ref="H59" si="1885">$D$59*G59</f>
        <v>2700317.340007788</v>
      </c>
      <c r="I59" s="26">
        <f>'CANTIDADES DE OBRA'!AI468</f>
        <v>38.72</v>
      </c>
      <c r="J59" s="174">
        <f t="shared" ref="J59" si="1886">$D$59*I59</f>
        <v>2527345.5983829238</v>
      </c>
      <c r="K59" s="26">
        <f>'CANTIDADES DE OBRA'!AR468</f>
        <v>40.339999999999996</v>
      </c>
      <c r="L59" s="174">
        <f t="shared" ref="L59" si="1887">$D$59*K59</f>
        <v>2633086.8140177466</v>
      </c>
      <c r="M59" s="26">
        <f>'CANTIDADES DE OBRA'!BA468</f>
        <v>44.859999999999992</v>
      </c>
      <c r="N59" s="174">
        <f t="shared" ref="N59" si="1888">$D$59*M59</f>
        <v>2928117.8601099676</v>
      </c>
      <c r="O59" s="26">
        <f>'CANTIDADES DE OBRA'!BJ468</f>
        <v>48.199999999999996</v>
      </c>
      <c r="P59" s="174">
        <f t="shared" ref="P59" si="1889">$D$59*O59</f>
        <v>3146127.5269126273</v>
      </c>
      <c r="Q59" s="26">
        <f>'CANTIDADES DE OBRA'!BS468</f>
        <v>51.8</v>
      </c>
      <c r="R59" s="174">
        <f t="shared" ref="R59" si="1890">$D$59*Q59</f>
        <v>3381108.0061011221</v>
      </c>
      <c r="S59" s="26">
        <f>'CANTIDADES DE OBRA'!CB468</f>
        <v>37.71</v>
      </c>
      <c r="T59" s="174">
        <f t="shared" ref="T59" si="1891">$D$59*S59</f>
        <v>2461420.5194994854</v>
      </c>
      <c r="U59" s="26">
        <f>'CANTIDADES DE OBRA'!CK468</f>
        <v>41.7</v>
      </c>
      <c r="V59" s="174">
        <f t="shared" ref="V59" si="1892">$D$59*U59</f>
        <v>2721857.2172667338</v>
      </c>
      <c r="W59" s="26">
        <f>'CANTIDADES DE OBRA'!CT468</f>
        <v>56.71</v>
      </c>
      <c r="X59" s="174">
        <f t="shared" ref="X59" si="1893">$D$59*W59</f>
        <v>3701595.2707720976</v>
      </c>
      <c r="Y59" s="26">
        <f>'CANTIDADES DE OBRA'!DC468</f>
        <v>48.8</v>
      </c>
      <c r="Z59" s="174">
        <f t="shared" ref="Z59" si="1894">$D$59*Y59</f>
        <v>3185290.94011071</v>
      </c>
      <c r="AA59" s="26">
        <f>'CANTIDADES DE OBRA'!DL468</f>
        <v>36.734999999999999</v>
      </c>
      <c r="AB59" s="174">
        <f t="shared" ref="AB59" si="1895">$D$59*AA59</f>
        <v>2397779.9730526009</v>
      </c>
      <c r="AC59" s="26">
        <f>'CANTIDADES DE OBRA'!DU468</f>
        <v>50.4</v>
      </c>
      <c r="AD59" s="174">
        <f t="shared" ref="AD59" si="1896">$D$59*AC59</f>
        <v>3289726.7086389298</v>
      </c>
      <c r="AE59" s="26">
        <f>'CANTIDADES DE OBRA'!ED468</f>
        <v>47.180000000000007</v>
      </c>
      <c r="AF59" s="174">
        <f t="shared" ref="AF59" si="1897">$D$59*AE59</f>
        <v>3079549.7244758876</v>
      </c>
      <c r="AG59" s="26">
        <f>'CANTIDADES DE OBRA'!EM468</f>
        <v>50.730000000000004</v>
      </c>
      <c r="AH59" s="174">
        <f t="shared" ref="AH59" si="1898">$D$59*AG59</f>
        <v>3311266.5858978755</v>
      </c>
      <c r="AI59" s="26">
        <f>'CANTIDADES DE OBRA'!EV468</f>
        <v>43.01</v>
      </c>
      <c r="AJ59" s="174">
        <f t="shared" ref="AJ59" si="1899">$D$59*AI59</f>
        <v>2807364.0027492139</v>
      </c>
      <c r="AK59" s="26">
        <f>'CANTIDADES DE OBRA'!FE468</f>
        <v>42</v>
      </c>
      <c r="AL59" s="174">
        <f t="shared" ref="AL59" si="1900">$D$59*AK59</f>
        <v>2741438.9238657751</v>
      </c>
      <c r="AM59" s="26">
        <f>'CANTIDADES DE OBRA'!FN468</f>
        <v>51.9</v>
      </c>
      <c r="AN59" s="174">
        <f t="shared" ref="AN59" si="1901">$D$59*AM59</f>
        <v>3387635.2416341361</v>
      </c>
      <c r="AO59" s="26">
        <f>'CANTIDADES DE OBRA'!FW468</f>
        <v>50.5</v>
      </c>
      <c r="AP59" s="174">
        <f t="shared" ref="AP59" si="1902">$D$59*AO59</f>
        <v>3296253.9441719437</v>
      </c>
      <c r="AQ59" s="26">
        <f>'CANTIDADES DE OBRA'!GF468</f>
        <v>9.9200000000000017</v>
      </c>
      <c r="AR59" s="174">
        <f t="shared" ref="AR59" si="1903">$D$59*AQ59</f>
        <v>647501.76487496414</v>
      </c>
      <c r="AS59" s="26">
        <f>'CANTIDADES DE OBRA'!GO468</f>
        <v>10.56</v>
      </c>
      <c r="AT59" s="174">
        <f t="shared" ref="AT59" si="1904">$D$59*AS59</f>
        <v>689276.07228625205</v>
      </c>
      <c r="AU59" s="26">
        <f>'CANTIDADES DE OBRA'!GX468</f>
        <v>7.0400000000000009</v>
      </c>
      <c r="AV59" s="174">
        <f t="shared" ref="AV59" si="1905">$D$59*AU59</f>
        <v>459517.38152416807</v>
      </c>
      <c r="AW59" s="26"/>
      <c r="AX59" s="174">
        <f t="shared" ref="AX59" si="1906">$D$59*AW59</f>
        <v>0</v>
      </c>
      <c r="AY59" s="26"/>
      <c r="AZ59" s="174">
        <f t="shared" ref="AZ59" si="1907">$D$59*AY59</f>
        <v>0</v>
      </c>
      <c r="BA59" s="26">
        <f>+'CANTIDADES DE OBRA'!HY468</f>
        <v>5.04</v>
      </c>
      <c r="BB59" s="174">
        <f t="shared" ref="BB59" si="1908">$D$59*BA59</f>
        <v>328972.670863893</v>
      </c>
      <c r="BC59" s="26"/>
      <c r="BD59" s="174">
        <f t="shared" ref="BD59" si="1909">$D$59*BC59</f>
        <v>0</v>
      </c>
      <c r="BE59" s="26"/>
      <c r="BF59" s="174">
        <f t="shared" ref="BF59" si="1910">$D$59*BE59</f>
        <v>0</v>
      </c>
      <c r="BG59" s="26"/>
      <c r="BH59" s="174">
        <f t="shared" ref="BH59" si="1911">$D$59*BG59</f>
        <v>0</v>
      </c>
      <c r="BI59" s="26"/>
      <c r="BJ59" s="174">
        <f t="shared" ref="BJ59" si="1912">$D$59*BI59</f>
        <v>0</v>
      </c>
      <c r="BK59" s="26"/>
      <c r="BL59" s="174">
        <f t="shared" ref="BL59" si="1913">$D$59*BK59</f>
        <v>0</v>
      </c>
      <c r="BM59" s="26">
        <f>+'CANTIDADES DE OBRA'!KA468</f>
        <v>6.48</v>
      </c>
      <c r="BN59" s="174">
        <f t="shared" ref="BN59" si="1914">$D$59*BM59</f>
        <v>422964.86253929103</v>
      </c>
      <c r="BO59" s="26">
        <f>+'CANTIDADES DE OBRA'!KJ468</f>
        <v>60</v>
      </c>
      <c r="BP59" s="174">
        <f t="shared" ref="BP59" si="1915">$D$59*BO59</f>
        <v>3916341.3198082498</v>
      </c>
      <c r="BQ59" s="26">
        <f>+'CANTIDADES DE OBRA'!KS468</f>
        <v>40.32</v>
      </c>
      <c r="BR59" s="174">
        <f t="shared" ref="BR59" si="1916">$D$59*BQ59</f>
        <v>2631781.366911144</v>
      </c>
      <c r="BS59" s="26">
        <f>+'CANTIDADES DE OBRA'!LB468</f>
        <v>40.32</v>
      </c>
      <c r="BT59" s="174">
        <f t="shared" ref="BT59" si="1917">$D$59*BS59</f>
        <v>2631781.366911144</v>
      </c>
      <c r="BU59" s="26">
        <f>+'CANTIDADES DE OBRA'!LK468</f>
        <v>40.32</v>
      </c>
      <c r="BV59" s="174">
        <f t="shared" ref="BV59" si="1918">$D$59*BU59</f>
        <v>2631781.366911144</v>
      </c>
      <c r="BW59" s="26">
        <f>+'CANTIDADES DE OBRA'!LT468</f>
        <v>40.32</v>
      </c>
      <c r="BX59" s="174">
        <f t="shared" ref="BX59" si="1919">$D$59*BW59</f>
        <v>2631781.366911144</v>
      </c>
      <c r="BY59" s="26">
        <f>+'CANTIDADES DE OBRA'!MC468</f>
        <v>40.32</v>
      </c>
      <c r="BZ59" s="174">
        <f t="shared" ref="BZ59" si="1920">$D$59*BY59</f>
        <v>2631781.366911144</v>
      </c>
      <c r="CA59" s="26">
        <f>+'CANTIDADES DE OBRA'!ML468</f>
        <v>46.15</v>
      </c>
      <c r="CB59" s="174">
        <f t="shared" ref="CB59" si="1921">$D$59*CA59</f>
        <v>3012319.1984858457</v>
      </c>
      <c r="CC59" s="26"/>
      <c r="CD59" s="174">
        <f t="shared" ref="CD59" si="1922">$D$59*CC59</f>
        <v>0</v>
      </c>
      <c r="CE59" s="26"/>
      <c r="CF59" s="174">
        <f t="shared" ref="CF59" si="1923">$D$59*CE59</f>
        <v>0</v>
      </c>
      <c r="CG59" s="26"/>
      <c r="CH59" s="174">
        <f t="shared" ref="CH59" si="1924">$D$59*CG59</f>
        <v>0</v>
      </c>
      <c r="CI59" s="26">
        <f>+'CANTIDADES DE OBRA'!NV468</f>
        <v>7</v>
      </c>
      <c r="CJ59" s="174">
        <f t="shared" ref="CJ59" si="1925">$D$59*CI59</f>
        <v>456906.48731096252</v>
      </c>
      <c r="CK59" s="26"/>
      <c r="CL59" s="174">
        <f t="shared" ref="CL59" si="1926">$D$59*CK59</f>
        <v>0</v>
      </c>
      <c r="CM59" s="26"/>
      <c r="CN59" s="174">
        <f t="shared" ref="CN59" si="1927">$D$59*CM59</f>
        <v>0</v>
      </c>
      <c r="CO59" s="26"/>
      <c r="CP59" s="174">
        <f t="shared" ref="CP59" si="1928">$D$59*CO59</f>
        <v>0</v>
      </c>
      <c r="CQ59" s="26"/>
      <c r="CR59" s="174">
        <f t="shared" ref="CR59" si="1929">$D$59*CQ59</f>
        <v>0</v>
      </c>
      <c r="CS59" s="32">
        <f>E59+G59+I59+K59+M59+O59+Q59+S59+U59+W59+Y59+AA59+AC59+AE59+AG59+AI59+AK59+AM59+AO59+AQ59+AS59+AU59+AW59+AY59+BA59+BC59+BE59+BG59+BI59+BK59+BM59+BO59+BQ59+BS59+BU59+BW59+BY59+CA59+CC59+CE59+CG59+CI59+CK59+CM59+CO59+CQ59</f>
        <v>1216.3349999999998</v>
      </c>
      <c r="CT59" s="12">
        <f>CS59*D59</f>
        <v>79393050.32048279</v>
      </c>
      <c r="CU59" s="5"/>
      <c r="CV59" s="12"/>
    </row>
    <row r="60" spans="1:100" ht="57.6">
      <c r="A60" s="143" t="str">
        <f>+APU!A262</f>
        <v>08-03-003</v>
      </c>
      <c r="B60" s="22" t="str">
        <f>+APU!B262</f>
        <v>PISOS EN MATERIAL CERAMICO PARA BAÑOS, ANTIDESLIZANTE; INCLUYE MURO DE ENCHARQUE Y TODOS LOS MATERIALES NECESARIOS PARA SU CORRECTA EJECUCION.</v>
      </c>
      <c r="C60" s="143" t="str">
        <f>+APU!C262</f>
        <v>M2</v>
      </c>
      <c r="D60" s="145">
        <f>+APU!G262</f>
        <v>41808.370662084373</v>
      </c>
      <c r="E60" s="26">
        <f>'CANTIDADES DE OBRA'!Q483</f>
        <v>0</v>
      </c>
      <c r="F60" s="174">
        <f>$D$60*E60</f>
        <v>0</v>
      </c>
      <c r="G60" s="26"/>
      <c r="H60" s="174">
        <f t="shared" ref="H60" si="1930">$D$60*G60</f>
        <v>0</v>
      </c>
      <c r="I60" s="26"/>
      <c r="J60" s="174">
        <f t="shared" ref="J60" si="1931">$D$60*I60</f>
        <v>0</v>
      </c>
      <c r="K60" s="26"/>
      <c r="L60" s="174">
        <f t="shared" ref="L60" si="1932">$D$60*K60</f>
        <v>0</v>
      </c>
      <c r="M60" s="26"/>
      <c r="N60" s="174">
        <f t="shared" ref="N60" si="1933">$D$60*M60</f>
        <v>0</v>
      </c>
      <c r="O60" s="26"/>
      <c r="P60" s="174">
        <f t="shared" ref="P60" si="1934">$D$60*O60</f>
        <v>0</v>
      </c>
      <c r="Q60" s="26"/>
      <c r="R60" s="174">
        <f t="shared" ref="R60" si="1935">$D$60*Q60</f>
        <v>0</v>
      </c>
      <c r="S60" s="26"/>
      <c r="T60" s="174">
        <f t="shared" ref="T60" si="1936">$D$60*S60</f>
        <v>0</v>
      </c>
      <c r="U60" s="26"/>
      <c r="V60" s="174">
        <f t="shared" ref="V60" si="1937">$D$60*U60</f>
        <v>0</v>
      </c>
      <c r="W60" s="26"/>
      <c r="X60" s="174">
        <f t="shared" ref="X60" si="1938">$D$60*W60</f>
        <v>0</v>
      </c>
      <c r="Y60" s="26"/>
      <c r="Z60" s="174">
        <f t="shared" ref="Z60" si="1939">$D$60*Y60</f>
        <v>0</v>
      </c>
      <c r="AA60" s="26"/>
      <c r="AB60" s="174">
        <f t="shared" ref="AB60" si="1940">$D$60*AA60</f>
        <v>0</v>
      </c>
      <c r="AC60" s="26"/>
      <c r="AD60" s="174">
        <f t="shared" ref="AD60" si="1941">$D$60*AC60</f>
        <v>0</v>
      </c>
      <c r="AE60" s="26"/>
      <c r="AF60" s="174">
        <f t="shared" ref="AF60" si="1942">$D$60*AE60</f>
        <v>0</v>
      </c>
      <c r="AG60" s="26"/>
      <c r="AH60" s="174">
        <f t="shared" ref="AH60" si="1943">$D$60*AG60</f>
        <v>0</v>
      </c>
      <c r="AI60" s="26"/>
      <c r="AJ60" s="174">
        <f t="shared" ref="AJ60" si="1944">$D$60*AI60</f>
        <v>0</v>
      </c>
      <c r="AK60" s="26"/>
      <c r="AL60" s="174">
        <f t="shared" ref="AL60" si="1945">$D$60*AK60</f>
        <v>0</v>
      </c>
      <c r="AM60" s="26"/>
      <c r="AN60" s="174">
        <f t="shared" ref="AN60" si="1946">$D$60*AM60</f>
        <v>0</v>
      </c>
      <c r="AO60" s="26"/>
      <c r="AP60" s="174">
        <f t="shared" ref="AP60" si="1947">$D$60*AO60</f>
        <v>0</v>
      </c>
      <c r="AQ60" s="26"/>
      <c r="AR60" s="174">
        <f t="shared" ref="AR60" si="1948">$D$60*AQ60</f>
        <v>0</v>
      </c>
      <c r="AS60" s="26"/>
      <c r="AT60" s="174">
        <f t="shared" ref="AT60" si="1949">$D$60*AS60</f>
        <v>0</v>
      </c>
      <c r="AU60" s="26"/>
      <c r="AV60" s="174">
        <f t="shared" ref="AV60" si="1950">$D$60*AU60</f>
        <v>0</v>
      </c>
      <c r="AW60" s="26">
        <f>+'CANTIDADES DE OBRA'!HG483</f>
        <v>2.7</v>
      </c>
      <c r="AX60" s="174">
        <f t="shared" ref="AX60" si="1951">$D$60*AW60</f>
        <v>112882.60078762782</v>
      </c>
      <c r="AY60" s="26">
        <f>+'CANTIDADES DE OBRA'!HP483</f>
        <v>2.16</v>
      </c>
      <c r="AZ60" s="174">
        <f t="shared" ref="AZ60" si="1952">$D$60*AY60</f>
        <v>90306.080630102253</v>
      </c>
      <c r="BA60" s="26">
        <f>+'CANTIDADES DE OBRA'!HY483</f>
        <v>2.625</v>
      </c>
      <c r="BB60" s="174">
        <f t="shared" ref="BB60" si="1953">$D$60*BA60</f>
        <v>109746.97298797147</v>
      </c>
      <c r="BC60" s="26">
        <f>+'CANTIDADES DE OBRA'!IH483</f>
        <v>3.9600000000000004</v>
      </c>
      <c r="BD60" s="174">
        <f t="shared" ref="BD60" si="1954">$D$60*BC60</f>
        <v>165561.14782185413</v>
      </c>
      <c r="BE60" s="26">
        <f>+'CANTIDADES DE OBRA'!IQ483</f>
        <v>0</v>
      </c>
      <c r="BF60" s="174">
        <f t="shared" ref="BF60" si="1955">$D$60*BE60</f>
        <v>0</v>
      </c>
      <c r="BG60" s="26">
        <f>+'CANTIDADES DE OBRA'!IZ483</f>
        <v>5.9399999999999995</v>
      </c>
      <c r="BH60" s="174">
        <f t="shared" ref="BH60" si="1956">$D$60*BG60</f>
        <v>248341.72173278115</v>
      </c>
      <c r="BI60" s="26">
        <f>+'CANTIDADES DE OBRA'!JI483</f>
        <v>3</v>
      </c>
      <c r="BJ60" s="174">
        <f t="shared" ref="BJ60" si="1957">$D$60*BI60</f>
        <v>125425.11198625312</v>
      </c>
      <c r="BK60" s="26">
        <f>+'CANTIDADES DE OBRA'!JR483</f>
        <v>0</v>
      </c>
      <c r="BL60" s="174">
        <f t="shared" ref="BL60" si="1958">$D$60*BK60</f>
        <v>0</v>
      </c>
      <c r="BM60" s="26"/>
      <c r="BN60" s="174">
        <f t="shared" ref="BN60" si="1959">$D$60*BM60</f>
        <v>0</v>
      </c>
      <c r="BO60" s="26"/>
      <c r="BP60" s="174">
        <f t="shared" ref="BP60" si="1960">$D$60*BO60</f>
        <v>0</v>
      </c>
      <c r="BQ60" s="26"/>
      <c r="BR60" s="174">
        <f t="shared" ref="BR60" si="1961">$D$60*BQ60</f>
        <v>0</v>
      </c>
      <c r="BS60" s="26"/>
      <c r="BT60" s="174">
        <f t="shared" ref="BT60" si="1962">$D$60*BS60</f>
        <v>0</v>
      </c>
      <c r="BU60" s="26"/>
      <c r="BV60" s="174">
        <f t="shared" ref="BV60" si="1963">$D$60*BU60</f>
        <v>0</v>
      </c>
      <c r="BW60" s="26"/>
      <c r="BX60" s="174">
        <f t="shared" ref="BX60" si="1964">$D$60*BW60</f>
        <v>0</v>
      </c>
      <c r="BY60" s="26"/>
      <c r="BZ60" s="174">
        <f t="shared" ref="BZ60" si="1965">$D$60*BY60</f>
        <v>0</v>
      </c>
      <c r="CA60" s="26"/>
      <c r="CB60" s="174">
        <f t="shared" ref="CB60" si="1966">$D$60*CA60</f>
        <v>0</v>
      </c>
      <c r="CC60" s="26">
        <f>+'CANTIDADES DE OBRA'!MU483</f>
        <v>3.12</v>
      </c>
      <c r="CD60" s="174">
        <f t="shared" ref="CD60" si="1967">$D$60*CC60</f>
        <v>130442.11646570325</v>
      </c>
      <c r="CE60" s="26"/>
      <c r="CF60" s="174">
        <f t="shared" ref="CF60" si="1968">$D$60*CE60</f>
        <v>0</v>
      </c>
      <c r="CG60" s="26">
        <f>+'CANTIDADES DE OBRA'!NM483</f>
        <v>2.64</v>
      </c>
      <c r="CH60" s="174">
        <f t="shared" ref="CH60" si="1969">$D$60*CG60</f>
        <v>110374.09854790274</v>
      </c>
      <c r="CI60" s="26"/>
      <c r="CJ60" s="174">
        <f t="shared" ref="CJ60" si="1970">$D$60*CI60</f>
        <v>0</v>
      </c>
      <c r="CK60" s="26">
        <f>+'CANTIDADES DE OBRA'!OE483</f>
        <v>3.9199999999999995</v>
      </c>
      <c r="CL60" s="174">
        <f t="shared" ref="CL60" si="1971">$D$60*CK60</f>
        <v>163888.81299537071</v>
      </c>
      <c r="CM60" s="26">
        <f>+'CANTIDADES DE OBRA'!ON483</f>
        <v>2.8600000000000003</v>
      </c>
      <c r="CN60" s="174">
        <f t="shared" ref="CN60" si="1972">$D$60*CM60</f>
        <v>119571.94009356132</v>
      </c>
      <c r="CO60" s="26"/>
      <c r="CP60" s="174">
        <f t="shared" ref="CP60" si="1973">$D$60*CO60</f>
        <v>0</v>
      </c>
      <c r="CQ60" s="26"/>
      <c r="CR60" s="174">
        <f t="shared" ref="CR60" si="1974">$D$60*CQ60</f>
        <v>0</v>
      </c>
      <c r="CS60" s="32">
        <f>E60+G60+I60+K60+M60+O60+Q60+S60+U60+W60+Y60+AA60+AC60+AE60+AG60+AI60+AK60+AM60+AO60+AQ60+AS60+AU60+AW60+AY60+BA60+BC60+BE60+BG60+BI60+BK60+BM60+BO60+BQ60+BS60+BU60+BW60+BY60+CA60+CC60+CE60+CG60+CI60+CK60+CM60+CO60+CQ60</f>
        <v>32.924999999999997</v>
      </c>
      <c r="CT60" s="12">
        <f>CS60*D60</f>
        <v>1376540.6040491278</v>
      </c>
      <c r="CU60" s="5"/>
      <c r="CV60" s="12"/>
    </row>
    <row r="61" spans="1:100">
      <c r="A61" s="144" t="s">
        <v>390</v>
      </c>
      <c r="B61" s="142" t="s">
        <v>391</v>
      </c>
      <c r="C61" s="144"/>
      <c r="D61" s="146"/>
      <c r="E61" s="142"/>
      <c r="F61" s="172">
        <f>SUM(F62:F62)</f>
        <v>51436.244093912996</v>
      </c>
      <c r="G61" s="142"/>
      <c r="H61" s="172">
        <f>SUM(H62:H62)</f>
        <v>51436.244093912996</v>
      </c>
      <c r="I61" s="142"/>
      <c r="J61" s="172">
        <f>SUM(J62:J62)</f>
        <v>51436.244093912996</v>
      </c>
      <c r="K61" s="142"/>
      <c r="L61" s="172">
        <f>SUM(L62:L62)</f>
        <v>51436.244093912996</v>
      </c>
      <c r="M61" s="142"/>
      <c r="N61" s="172">
        <f>SUM(N62:N62)</f>
        <v>36307.937007468005</v>
      </c>
      <c r="O61" s="142"/>
      <c r="P61" s="172">
        <f>SUM(P62:P62)</f>
        <v>36307.937007468005</v>
      </c>
      <c r="Q61" s="142"/>
      <c r="R61" s="172">
        <f>SUM(R62:R62)</f>
        <v>36307.937007468005</v>
      </c>
      <c r="S61" s="142"/>
      <c r="T61" s="172">
        <f>SUM(T62:T62)</f>
        <v>24205.291338312003</v>
      </c>
      <c r="U61" s="142"/>
      <c r="V61" s="172">
        <f>SUM(V62:V62)</f>
        <v>36307.937007468005</v>
      </c>
      <c r="W61" s="142"/>
      <c r="X61" s="172">
        <f>SUM(X62:X62)</f>
        <v>60513.22834578</v>
      </c>
      <c r="Y61" s="142"/>
      <c r="Z61" s="172">
        <f>SUM(Z62:Z62)</f>
        <v>48410.582676624006</v>
      </c>
      <c r="AA61" s="142"/>
      <c r="AB61" s="172">
        <f>SUM(AB62:AB62)</f>
        <v>40846.4291334015</v>
      </c>
      <c r="AC61" s="142"/>
      <c r="AD61" s="172">
        <f>SUM(AD62:AD62)</f>
        <v>36307.937007468005</v>
      </c>
      <c r="AE61" s="142"/>
      <c r="AF61" s="172">
        <f>SUM(AF62:AF62)</f>
        <v>54461.905511202</v>
      </c>
      <c r="AG61" s="142"/>
      <c r="AH61" s="172">
        <f>SUM(AH62:AH62)</f>
        <v>40846.4291334015</v>
      </c>
      <c r="AI61" s="142"/>
      <c r="AJ61" s="172">
        <f>SUM(AJ62:AJ62)</f>
        <v>40846.4291334015</v>
      </c>
      <c r="AK61" s="142"/>
      <c r="AL61" s="172">
        <f>SUM(AL62:AL62)</f>
        <v>40846.4291334015</v>
      </c>
      <c r="AM61" s="142"/>
      <c r="AN61" s="172">
        <f>SUM(AN62:AN62)</f>
        <v>81692.858266802999</v>
      </c>
      <c r="AO61" s="142"/>
      <c r="AP61" s="172">
        <f>SUM(AP62:AP62)</f>
        <v>65051.720471713495</v>
      </c>
      <c r="AQ61" s="142"/>
      <c r="AR61" s="172">
        <f>SUM(AR62:AR62)</f>
        <v>0</v>
      </c>
      <c r="AS61" s="142"/>
      <c r="AT61" s="172">
        <f>SUM(AT62:AT62)</f>
        <v>12102.645669156002</v>
      </c>
      <c r="AU61" s="142"/>
      <c r="AV61" s="172">
        <f>SUM(AV62:AV62)</f>
        <v>0</v>
      </c>
      <c r="AW61" s="142"/>
      <c r="AX61" s="172">
        <f>SUM(AX62:AX62)</f>
        <v>12102.645669156002</v>
      </c>
      <c r="AY61" s="142"/>
      <c r="AZ61" s="172">
        <f>SUM(AZ62:AZ62)</f>
        <v>12102.645669156002</v>
      </c>
      <c r="BA61" s="142"/>
      <c r="BB61" s="172">
        <f>SUM(BB62:BB62)</f>
        <v>12102.645669156002</v>
      </c>
      <c r="BC61" s="142"/>
      <c r="BD61" s="172">
        <f>SUM(BD62:BD62)</f>
        <v>12102.645669156002</v>
      </c>
      <c r="BE61" s="142"/>
      <c r="BF61" s="172">
        <f>SUM(BF62:BF62)</f>
        <v>0</v>
      </c>
      <c r="BG61" s="142"/>
      <c r="BH61" s="172">
        <f>SUM(BH62:BH62)</f>
        <v>12102.645669156002</v>
      </c>
      <c r="BI61" s="142"/>
      <c r="BJ61" s="172">
        <f>SUM(BJ62:BJ62)</f>
        <v>24205.291338312003</v>
      </c>
      <c r="BK61" s="142"/>
      <c r="BL61" s="172">
        <f>SUM(BL62:BL62)</f>
        <v>0</v>
      </c>
      <c r="BM61" s="142"/>
      <c r="BN61" s="172">
        <f>SUM(BN62:BN62)</f>
        <v>12102.645669156002</v>
      </c>
      <c r="BO61" s="142"/>
      <c r="BP61" s="172">
        <f>SUM(BP62:BP62)</f>
        <v>65051.720471713495</v>
      </c>
      <c r="BQ61" s="142"/>
      <c r="BR61" s="172">
        <f>SUM(BR62:BR62)</f>
        <v>27230.952755601</v>
      </c>
      <c r="BS61" s="142"/>
      <c r="BT61" s="172">
        <f>SUM(BT62:BT62)</f>
        <v>27230.952755601</v>
      </c>
      <c r="BU61" s="142"/>
      <c r="BV61" s="172">
        <f>SUM(BV62:BV62)</f>
        <v>27230.952755601</v>
      </c>
      <c r="BW61" s="142"/>
      <c r="BX61" s="172">
        <f>SUM(BX62:BX62)</f>
        <v>27230.952755601</v>
      </c>
      <c r="BY61" s="142"/>
      <c r="BZ61" s="172">
        <f>SUM(BZ62:BZ62)</f>
        <v>27230.952755601</v>
      </c>
      <c r="CA61" s="142"/>
      <c r="CB61" s="172">
        <f>SUM(CB62:CB62)</f>
        <v>27230.952755601</v>
      </c>
      <c r="CC61" s="142"/>
      <c r="CD61" s="172">
        <f>SUM(CD62:CD62)</f>
        <v>12102.645669156002</v>
      </c>
      <c r="CE61" s="142"/>
      <c r="CF61" s="172">
        <f>SUM(CF62:CF62)</f>
        <v>12102.645669156002</v>
      </c>
      <c r="CG61" s="142"/>
      <c r="CH61" s="172">
        <f>SUM(CH62:CH62)</f>
        <v>12102.645669156002</v>
      </c>
      <c r="CI61" s="142"/>
      <c r="CJ61" s="172">
        <f>SUM(CJ62:CJ62)</f>
        <v>0</v>
      </c>
      <c r="CK61" s="142"/>
      <c r="CL61" s="172">
        <f>SUM(CL62:CL62)</f>
        <v>12102.645669156002</v>
      </c>
      <c r="CM61" s="142"/>
      <c r="CN61" s="172">
        <f>SUM(CN62:CN62)</f>
        <v>12102.645669156002</v>
      </c>
      <c r="CO61" s="142"/>
      <c r="CP61" s="172">
        <f>SUM(CP62:CP62)</f>
        <v>0</v>
      </c>
      <c r="CQ61" s="142"/>
      <c r="CR61" s="172">
        <f>SUM(CR62:CR62)</f>
        <v>0</v>
      </c>
      <c r="CS61" s="142"/>
      <c r="CT61" s="154">
        <f>SUM(CT62:CT62)</f>
        <v>1282880.4409305351</v>
      </c>
      <c r="CU61" s="142"/>
      <c r="CV61" s="154"/>
    </row>
    <row r="62" spans="1:100">
      <c r="A62" s="143" t="str">
        <f>+APU!A272</f>
        <v>08-04-001</v>
      </c>
      <c r="B62" s="5" t="str">
        <f>+APU!B272</f>
        <v>PIRLAN DE ALUMINIO.</v>
      </c>
      <c r="C62" s="143" t="str">
        <f>+APU!C272</f>
        <v>M</v>
      </c>
      <c r="D62" s="145">
        <f>+APU!G272</f>
        <v>15128.307086445</v>
      </c>
      <c r="E62" s="26">
        <f>'CANTIDADES DE OBRA'!Q498</f>
        <v>3.4</v>
      </c>
      <c r="F62" s="174">
        <f>$D$62*E62</f>
        <v>51436.244093912996</v>
      </c>
      <c r="G62" s="26">
        <f>'CANTIDADES DE OBRA'!Z498</f>
        <v>3.4</v>
      </c>
      <c r="H62" s="174">
        <f t="shared" ref="H62" si="1975">$D$62*G62</f>
        <v>51436.244093912996</v>
      </c>
      <c r="I62" s="26">
        <f>'CANTIDADES DE OBRA'!AI498</f>
        <v>3.4</v>
      </c>
      <c r="J62" s="174">
        <f t="shared" ref="J62" si="1976">$D$62*I62</f>
        <v>51436.244093912996</v>
      </c>
      <c r="K62" s="26">
        <f>'CANTIDADES DE OBRA'!AR498</f>
        <v>3.4</v>
      </c>
      <c r="L62" s="174">
        <f t="shared" ref="L62" si="1977">$D$62*K62</f>
        <v>51436.244093912996</v>
      </c>
      <c r="M62" s="26">
        <f>'CANTIDADES DE OBRA'!BA498</f>
        <v>2.4000000000000004</v>
      </c>
      <c r="N62" s="174">
        <f t="shared" ref="N62" si="1978">$D$62*M62</f>
        <v>36307.937007468005</v>
      </c>
      <c r="O62" s="26">
        <f>'CANTIDADES DE OBRA'!BJ498</f>
        <v>2.4000000000000004</v>
      </c>
      <c r="P62" s="174">
        <f t="shared" ref="P62" si="1979">$D$62*O62</f>
        <v>36307.937007468005</v>
      </c>
      <c r="Q62" s="26">
        <f>'CANTIDADES DE OBRA'!BS498</f>
        <v>2.4000000000000004</v>
      </c>
      <c r="R62" s="174">
        <f t="shared" ref="R62" si="1980">$D$62*Q62</f>
        <v>36307.937007468005</v>
      </c>
      <c r="S62" s="26">
        <f>'CANTIDADES DE OBRA'!CB498</f>
        <v>1.6</v>
      </c>
      <c r="T62" s="174">
        <f t="shared" ref="T62" si="1981">$D$62*S62</f>
        <v>24205.291338312003</v>
      </c>
      <c r="U62" s="26">
        <f>'CANTIDADES DE OBRA'!CK498</f>
        <v>2.4000000000000004</v>
      </c>
      <c r="V62" s="174">
        <f t="shared" ref="V62" si="1982">$D$62*U62</f>
        <v>36307.937007468005</v>
      </c>
      <c r="W62" s="26">
        <f>'CANTIDADES DE OBRA'!CT498</f>
        <v>4</v>
      </c>
      <c r="X62" s="174">
        <f t="shared" ref="X62" si="1983">$D$62*W62</f>
        <v>60513.22834578</v>
      </c>
      <c r="Y62" s="26">
        <f>'CANTIDADES DE OBRA'!DC498</f>
        <v>3.2</v>
      </c>
      <c r="Z62" s="174">
        <f t="shared" ref="Z62" si="1984">$D$62*Y62</f>
        <v>48410.582676624006</v>
      </c>
      <c r="AA62" s="26">
        <f>'CANTIDADES DE OBRA'!DL498</f>
        <v>2.7</v>
      </c>
      <c r="AB62" s="174">
        <f t="shared" ref="AB62" si="1985">$D$62*AA62</f>
        <v>40846.4291334015</v>
      </c>
      <c r="AC62" s="26">
        <f>'CANTIDADES DE OBRA'!DU498</f>
        <v>2.4000000000000004</v>
      </c>
      <c r="AD62" s="174">
        <f t="shared" ref="AD62" si="1986">$D$62*AC62</f>
        <v>36307.937007468005</v>
      </c>
      <c r="AE62" s="26">
        <f>'CANTIDADES DE OBRA'!ED498</f>
        <v>3.6</v>
      </c>
      <c r="AF62" s="174">
        <f t="shared" ref="AF62" si="1987">$D$62*AE62</f>
        <v>54461.905511202</v>
      </c>
      <c r="AG62" s="26">
        <f>'CANTIDADES DE OBRA'!EM498</f>
        <v>2.7</v>
      </c>
      <c r="AH62" s="174">
        <f t="shared" ref="AH62" si="1988">$D$62*AG62</f>
        <v>40846.4291334015</v>
      </c>
      <c r="AI62" s="26">
        <f>'CANTIDADES DE OBRA'!EV498</f>
        <v>2.7</v>
      </c>
      <c r="AJ62" s="174">
        <f t="shared" ref="AJ62" si="1989">$D$62*AI62</f>
        <v>40846.4291334015</v>
      </c>
      <c r="AK62" s="26">
        <f>'CANTIDADES DE OBRA'!FE498</f>
        <v>2.7</v>
      </c>
      <c r="AL62" s="174">
        <f t="shared" ref="AL62" si="1990">$D$62*AK62</f>
        <v>40846.4291334015</v>
      </c>
      <c r="AM62" s="26">
        <f>'CANTIDADES DE OBRA'!FN498</f>
        <v>5.4</v>
      </c>
      <c r="AN62" s="174">
        <f t="shared" ref="AN62" si="1991">$D$62*AM62</f>
        <v>81692.858266802999</v>
      </c>
      <c r="AO62" s="26">
        <f>+'CANTIDADES DE OBRA'!FW498</f>
        <v>4.3</v>
      </c>
      <c r="AP62" s="174">
        <f t="shared" ref="AP62" si="1992">$D$62*AO62</f>
        <v>65051.720471713495</v>
      </c>
      <c r="AQ62" s="26"/>
      <c r="AR62" s="174">
        <f t="shared" ref="AR62" si="1993">$D$62*AQ62</f>
        <v>0</v>
      </c>
      <c r="AS62" s="26">
        <f>'CANTIDADES DE OBRA'!GO498</f>
        <v>0.8</v>
      </c>
      <c r="AT62" s="174">
        <f t="shared" ref="AT62" si="1994">$D$62*AS62</f>
        <v>12102.645669156002</v>
      </c>
      <c r="AU62" s="26"/>
      <c r="AV62" s="174">
        <f t="shared" ref="AV62" si="1995">$D$62*AU62</f>
        <v>0</v>
      </c>
      <c r="AW62" s="26">
        <f>+'CANTIDADES DE OBRA'!HG498</f>
        <v>0.8</v>
      </c>
      <c r="AX62" s="174">
        <f t="shared" ref="AX62" si="1996">$D$62*AW62</f>
        <v>12102.645669156002</v>
      </c>
      <c r="AY62" s="26">
        <f>+'CANTIDADES DE OBRA'!HP498</f>
        <v>0.8</v>
      </c>
      <c r="AZ62" s="174">
        <f t="shared" ref="AZ62" si="1997">$D$62*AY62</f>
        <v>12102.645669156002</v>
      </c>
      <c r="BA62" s="26">
        <f>+'CANTIDADES DE OBRA'!HY498</f>
        <v>0.8</v>
      </c>
      <c r="BB62" s="174">
        <f t="shared" ref="BB62" si="1998">$D$62*BA62</f>
        <v>12102.645669156002</v>
      </c>
      <c r="BC62" s="26">
        <f>+'CANTIDADES DE OBRA'!IH498</f>
        <v>0.8</v>
      </c>
      <c r="BD62" s="174">
        <f t="shared" ref="BD62" si="1999">$D$62*BC62</f>
        <v>12102.645669156002</v>
      </c>
      <c r="BE62" s="26">
        <f>+'CANTIDADES DE OBRA'!IQ498</f>
        <v>0</v>
      </c>
      <c r="BF62" s="174">
        <f t="shared" ref="BF62" si="2000">$D$62*BE62</f>
        <v>0</v>
      </c>
      <c r="BG62" s="26">
        <f>+'CANTIDADES DE OBRA'!IZ498</f>
        <v>0.8</v>
      </c>
      <c r="BH62" s="174">
        <f t="shared" ref="BH62" si="2001">$D$62*BG62</f>
        <v>12102.645669156002</v>
      </c>
      <c r="BI62" s="26">
        <f>+'CANTIDADES DE OBRA'!JI498</f>
        <v>1.6</v>
      </c>
      <c r="BJ62" s="174">
        <f t="shared" ref="BJ62" si="2002">$D$62*BI62</f>
        <v>24205.291338312003</v>
      </c>
      <c r="BK62" s="26">
        <f>+'CANTIDADES DE OBRA'!JR498</f>
        <v>0</v>
      </c>
      <c r="BL62" s="174">
        <f t="shared" ref="BL62" si="2003">$D$62*BK62</f>
        <v>0</v>
      </c>
      <c r="BM62" s="26">
        <f>+'CANTIDADES DE OBRA'!KA498</f>
        <v>0.8</v>
      </c>
      <c r="BN62" s="174">
        <f t="shared" ref="BN62" si="2004">$D$62*BM62</f>
        <v>12102.645669156002</v>
      </c>
      <c r="BO62" s="26">
        <f>+'CANTIDADES DE OBRA'!KJ498</f>
        <v>4.3</v>
      </c>
      <c r="BP62" s="174">
        <f t="shared" ref="BP62" si="2005">$D$62*BO62</f>
        <v>65051.720471713495</v>
      </c>
      <c r="BQ62" s="26">
        <f>+'CANTIDADES DE OBRA'!KS498</f>
        <v>1.8</v>
      </c>
      <c r="BR62" s="174">
        <f t="shared" ref="BR62" si="2006">$D$62*BQ62</f>
        <v>27230.952755601</v>
      </c>
      <c r="BS62" s="26">
        <f>+'CANTIDADES DE OBRA'!LB498</f>
        <v>1.8</v>
      </c>
      <c r="BT62" s="174">
        <f t="shared" ref="BT62" si="2007">$D$62*BS62</f>
        <v>27230.952755601</v>
      </c>
      <c r="BU62" s="26">
        <f>+'CANTIDADES DE OBRA'!LK498</f>
        <v>1.8</v>
      </c>
      <c r="BV62" s="174">
        <f t="shared" ref="BV62" si="2008">$D$62*BU62</f>
        <v>27230.952755601</v>
      </c>
      <c r="BW62" s="26">
        <f>+'CANTIDADES DE OBRA'!LT498</f>
        <v>1.8</v>
      </c>
      <c r="BX62" s="174">
        <f t="shared" ref="BX62" si="2009">$D$62*BW62</f>
        <v>27230.952755601</v>
      </c>
      <c r="BY62" s="26">
        <f>+'CANTIDADES DE OBRA'!MC498</f>
        <v>1.8</v>
      </c>
      <c r="BZ62" s="174">
        <f t="shared" ref="BZ62" si="2010">$D$62*BY62</f>
        <v>27230.952755601</v>
      </c>
      <c r="CA62" s="26">
        <f>+'CANTIDADES DE OBRA'!ML498</f>
        <v>1.8</v>
      </c>
      <c r="CB62" s="174">
        <f t="shared" ref="CB62" si="2011">$D$62*CA62</f>
        <v>27230.952755601</v>
      </c>
      <c r="CC62" s="26">
        <f>+'CANTIDADES DE OBRA'!MU498</f>
        <v>0.8</v>
      </c>
      <c r="CD62" s="174">
        <f t="shared" ref="CD62" si="2012">$D$62*CC62</f>
        <v>12102.645669156002</v>
      </c>
      <c r="CE62" s="26">
        <f>+'CANTIDADES DE OBRA'!ND498</f>
        <v>0.8</v>
      </c>
      <c r="CF62" s="174">
        <f t="shared" ref="CF62" si="2013">$D$62*CE62</f>
        <v>12102.645669156002</v>
      </c>
      <c r="CG62" s="26">
        <f>+'CANTIDADES DE OBRA'!NM498</f>
        <v>0.8</v>
      </c>
      <c r="CH62" s="174">
        <f t="shared" ref="CH62" si="2014">$D$62*CG62</f>
        <v>12102.645669156002</v>
      </c>
      <c r="CI62" s="26"/>
      <c r="CJ62" s="174">
        <f t="shared" ref="CJ62" si="2015">$D$62*CI62</f>
        <v>0</v>
      </c>
      <c r="CK62" s="26">
        <f>+'CANTIDADES DE OBRA'!OE498</f>
        <v>0.8</v>
      </c>
      <c r="CL62" s="174">
        <f t="shared" ref="CL62" si="2016">$D$62*CK62</f>
        <v>12102.645669156002</v>
      </c>
      <c r="CM62" s="26">
        <f>+'CANTIDADES DE OBRA'!ON498</f>
        <v>0.8</v>
      </c>
      <c r="CN62" s="174">
        <f t="shared" ref="CN62" si="2017">$D$62*CM62</f>
        <v>12102.645669156002</v>
      </c>
      <c r="CO62" s="26"/>
      <c r="CP62" s="174">
        <f t="shared" ref="CP62" si="2018">$D$62*CO62</f>
        <v>0</v>
      </c>
      <c r="CQ62" s="26"/>
      <c r="CR62" s="174">
        <f t="shared" ref="CR62" si="2019">$D$62*CQ62</f>
        <v>0</v>
      </c>
      <c r="CS62" s="32">
        <f>E62+G62+I62+K62+M62+O62+Q62+S62+U62+W62+Y62+AA62+AC62+AE62+AG62+AI62+AK62+AM62+AO62+AQ62+AS62+AU62+AW62+AY62+BA62+BC62+BE62+BG62+BI62+BK62+BM62+BO62+BQ62+BS62+BU62+BW62+BY62+CA62+CC62+CE62+CG62+CI62+CK62+CM62+CO62+CQ62</f>
        <v>84.79999999999994</v>
      </c>
      <c r="CT62" s="12">
        <f>CS62*D62</f>
        <v>1282880.4409305351</v>
      </c>
      <c r="CU62" s="5"/>
      <c r="CV62" s="12"/>
    </row>
    <row r="63" spans="1:100">
      <c r="A63" s="147" t="str">
        <f>+APU!A279</f>
        <v>9</v>
      </c>
      <c r="B63" s="141" t="str">
        <f>+APU!B279</f>
        <v>CARPINTERIA METALICA Y VIDRIOS</v>
      </c>
      <c r="C63" s="147"/>
      <c r="D63" s="148"/>
      <c r="E63" s="508"/>
      <c r="F63" s="508"/>
      <c r="G63" s="517"/>
      <c r="H63" s="518"/>
      <c r="I63" s="508"/>
      <c r="J63" s="508"/>
      <c r="K63" s="508"/>
      <c r="L63" s="508"/>
      <c r="M63" s="508"/>
      <c r="N63" s="508"/>
      <c r="O63" s="508"/>
      <c r="P63" s="508"/>
      <c r="Q63" s="508"/>
      <c r="R63" s="508"/>
      <c r="S63" s="508"/>
      <c r="T63" s="508"/>
      <c r="U63" s="508"/>
      <c r="V63" s="508"/>
      <c r="W63" s="508"/>
      <c r="X63" s="508"/>
      <c r="Y63" s="508"/>
      <c r="Z63" s="508"/>
      <c r="AA63" s="508"/>
      <c r="AB63" s="508"/>
      <c r="AC63" s="508"/>
      <c r="AD63" s="508"/>
      <c r="AE63" s="508"/>
      <c r="AF63" s="508"/>
      <c r="AG63" s="508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8"/>
      <c r="AT63" s="508"/>
      <c r="AU63" s="508"/>
      <c r="AV63" s="508"/>
      <c r="AW63" s="508"/>
      <c r="AX63" s="508"/>
      <c r="AY63" s="508"/>
      <c r="AZ63" s="508"/>
      <c r="BA63" s="508"/>
      <c r="BB63" s="508"/>
      <c r="BC63" s="508"/>
      <c r="BD63" s="508"/>
      <c r="BE63" s="508"/>
      <c r="BF63" s="508"/>
      <c r="BG63" s="508"/>
      <c r="BH63" s="508"/>
      <c r="BI63" s="508"/>
      <c r="BJ63" s="508"/>
      <c r="BK63" s="508"/>
      <c r="BL63" s="508"/>
      <c r="BM63" s="508"/>
      <c r="BN63" s="508"/>
      <c r="BO63" s="508"/>
      <c r="BP63" s="508"/>
      <c r="BQ63" s="508"/>
      <c r="BR63" s="508"/>
      <c r="BS63" s="508"/>
      <c r="BT63" s="508"/>
      <c r="BU63" s="508"/>
      <c r="BV63" s="508"/>
      <c r="BW63" s="508"/>
      <c r="BX63" s="508"/>
      <c r="BY63" s="508"/>
      <c r="BZ63" s="508"/>
      <c r="CA63" s="508"/>
      <c r="CB63" s="508"/>
      <c r="CC63" s="508"/>
      <c r="CD63" s="508"/>
      <c r="CE63" s="508"/>
      <c r="CF63" s="508"/>
      <c r="CG63" s="508"/>
      <c r="CH63" s="508"/>
      <c r="CI63" s="508"/>
      <c r="CJ63" s="508"/>
      <c r="CK63" s="508"/>
      <c r="CL63" s="508"/>
      <c r="CM63" s="508"/>
      <c r="CN63" s="508"/>
      <c r="CO63" s="508"/>
      <c r="CP63" s="508"/>
      <c r="CQ63" s="508"/>
      <c r="CR63" s="508"/>
      <c r="CS63" s="141"/>
      <c r="CT63" s="153"/>
      <c r="CU63" s="153">
        <f>CT64+CT66+CT69</f>
        <v>4519975.7030683896</v>
      </c>
      <c r="CV63" s="153">
        <f>ROUND(CU63,0)</f>
        <v>4519976</v>
      </c>
    </row>
    <row r="64" spans="1:100">
      <c r="A64" s="144" t="s">
        <v>393</v>
      </c>
      <c r="B64" s="142" t="s">
        <v>394</v>
      </c>
      <c r="C64" s="144"/>
      <c r="D64" s="146"/>
      <c r="E64" s="142"/>
      <c r="F64" s="172">
        <f>SUM(F65)</f>
        <v>0</v>
      </c>
      <c r="G64" s="142"/>
      <c r="H64" s="172">
        <f t="shared" ref="H64" si="2020">SUM(H65)</f>
        <v>0</v>
      </c>
      <c r="I64" s="142"/>
      <c r="J64" s="172">
        <f t="shared" ref="J64" si="2021">SUM(J65)</f>
        <v>0</v>
      </c>
      <c r="K64" s="142"/>
      <c r="L64" s="172">
        <f t="shared" ref="L64" si="2022">SUM(L65)</f>
        <v>0</v>
      </c>
      <c r="M64" s="142"/>
      <c r="N64" s="172">
        <f t="shared" ref="N64" si="2023">SUM(N65)</f>
        <v>0</v>
      </c>
      <c r="O64" s="142"/>
      <c r="P64" s="172">
        <f t="shared" ref="P64" si="2024">SUM(P65)</f>
        <v>0</v>
      </c>
      <c r="Q64" s="142"/>
      <c r="R64" s="172">
        <f t="shared" ref="R64" si="2025">SUM(R65)</f>
        <v>0</v>
      </c>
      <c r="S64" s="142"/>
      <c r="T64" s="172">
        <f t="shared" ref="T64" si="2026">SUM(T65)</f>
        <v>0</v>
      </c>
      <c r="U64" s="142"/>
      <c r="V64" s="172">
        <f t="shared" ref="V64" si="2027">SUM(V65)</f>
        <v>0</v>
      </c>
      <c r="W64" s="142"/>
      <c r="X64" s="172">
        <f t="shared" ref="X64" si="2028">SUM(X65)</f>
        <v>0</v>
      </c>
      <c r="Y64" s="142"/>
      <c r="Z64" s="172">
        <f t="shared" ref="Z64" si="2029">SUM(Z65)</f>
        <v>0</v>
      </c>
      <c r="AA64" s="142"/>
      <c r="AB64" s="172">
        <f t="shared" ref="AB64" si="2030">SUM(AB65)</f>
        <v>0</v>
      </c>
      <c r="AC64" s="142"/>
      <c r="AD64" s="172">
        <f t="shared" ref="AD64" si="2031">SUM(AD65)</f>
        <v>0</v>
      </c>
      <c r="AE64" s="142"/>
      <c r="AF64" s="172">
        <f t="shared" ref="AF64" si="2032">SUM(AF65)</f>
        <v>0</v>
      </c>
      <c r="AG64" s="142"/>
      <c r="AH64" s="172">
        <f t="shared" ref="AH64" si="2033">SUM(AH65)</f>
        <v>0</v>
      </c>
      <c r="AI64" s="142"/>
      <c r="AJ64" s="172">
        <f t="shared" ref="AJ64" si="2034">SUM(AJ65)</f>
        <v>0</v>
      </c>
      <c r="AK64" s="142"/>
      <c r="AL64" s="172">
        <f t="shared" ref="AL64" si="2035">SUM(AL65)</f>
        <v>0</v>
      </c>
      <c r="AM64" s="142"/>
      <c r="AN64" s="172">
        <f t="shared" ref="AN64" si="2036">SUM(AN65)</f>
        <v>0</v>
      </c>
      <c r="AO64" s="142"/>
      <c r="AP64" s="172">
        <f t="shared" ref="AP64" si="2037">SUM(AP65)</f>
        <v>0</v>
      </c>
      <c r="AQ64" s="142"/>
      <c r="AR64" s="172">
        <f t="shared" ref="AR64" si="2038">SUM(AR65)</f>
        <v>0</v>
      </c>
      <c r="AS64" s="142"/>
      <c r="AT64" s="172">
        <f t="shared" ref="AT64" si="2039">SUM(AT65)</f>
        <v>0</v>
      </c>
      <c r="AU64" s="142"/>
      <c r="AV64" s="172">
        <f t="shared" ref="AV64" si="2040">SUM(AV65)</f>
        <v>0</v>
      </c>
      <c r="AW64" s="142"/>
      <c r="AX64" s="172">
        <f t="shared" ref="AX64" si="2041">SUM(AX65)</f>
        <v>257922.82481572503</v>
      </c>
      <c r="AY64" s="142"/>
      <c r="AZ64" s="172">
        <f t="shared" ref="AZ64" si="2042">SUM(AZ65)</f>
        <v>257922.82481572503</v>
      </c>
      <c r="BA64" s="142"/>
      <c r="BB64" s="172">
        <f t="shared" ref="BB64" si="2043">SUM(BB65)</f>
        <v>257922.82481572503</v>
      </c>
      <c r="BC64" s="142"/>
      <c r="BD64" s="172">
        <f t="shared" ref="BD64" si="2044">SUM(BD65)</f>
        <v>257922.82481572503</v>
      </c>
      <c r="BE64" s="142"/>
      <c r="BF64" s="172">
        <f t="shared" ref="BF64" si="2045">SUM(BF65)</f>
        <v>0</v>
      </c>
      <c r="BG64" s="142"/>
      <c r="BH64" s="172">
        <f t="shared" ref="BH64" si="2046">SUM(BH65)</f>
        <v>257922.82481572503</v>
      </c>
      <c r="BI64" s="142"/>
      <c r="BJ64" s="172">
        <f t="shared" ref="BJ64" si="2047">SUM(BJ65)</f>
        <v>515845.64963145007</v>
      </c>
      <c r="BK64" s="142"/>
      <c r="BL64" s="172">
        <f t="shared" ref="BL64" si="2048">SUM(BL65)</f>
        <v>0</v>
      </c>
      <c r="BM64" s="142"/>
      <c r="BN64" s="172">
        <f t="shared" ref="BN64" si="2049">SUM(BN65)</f>
        <v>257922.82481572503</v>
      </c>
      <c r="BO64" s="142"/>
      <c r="BP64" s="172">
        <f t="shared" ref="BP64" si="2050">SUM(BP65)</f>
        <v>0</v>
      </c>
      <c r="BQ64" s="142"/>
      <c r="BR64" s="172">
        <f t="shared" ref="BR64" si="2051">SUM(BR65)</f>
        <v>0</v>
      </c>
      <c r="BS64" s="142"/>
      <c r="BT64" s="172">
        <f t="shared" ref="BT64" si="2052">SUM(BT65)</f>
        <v>0</v>
      </c>
      <c r="BU64" s="142"/>
      <c r="BV64" s="172">
        <f t="shared" ref="BV64" si="2053">SUM(BV65)</f>
        <v>0</v>
      </c>
      <c r="BW64" s="142"/>
      <c r="BX64" s="172">
        <f t="shared" ref="BX64" si="2054">SUM(BX65)</f>
        <v>0</v>
      </c>
      <c r="BY64" s="142"/>
      <c r="BZ64" s="172">
        <f t="shared" ref="BZ64" si="2055">SUM(BZ65)</f>
        <v>0</v>
      </c>
      <c r="CA64" s="142"/>
      <c r="CB64" s="172">
        <f t="shared" ref="CB64" si="2056">SUM(CB65)</f>
        <v>0</v>
      </c>
      <c r="CC64" s="142"/>
      <c r="CD64" s="172">
        <f t="shared" ref="CD64" si="2057">SUM(CD65)</f>
        <v>257922.82481572503</v>
      </c>
      <c r="CE64" s="142"/>
      <c r="CF64" s="172">
        <f t="shared" ref="CF64" si="2058">SUM(CF65)</f>
        <v>257922.82481572503</v>
      </c>
      <c r="CG64" s="142"/>
      <c r="CH64" s="172">
        <f t="shared" ref="CH64" si="2059">SUM(CH65)</f>
        <v>257922.82481572503</v>
      </c>
      <c r="CI64" s="142"/>
      <c r="CJ64" s="172">
        <f t="shared" ref="CJ64" si="2060">SUM(CJ65)</f>
        <v>0</v>
      </c>
      <c r="CK64" s="142"/>
      <c r="CL64" s="172">
        <f t="shared" ref="CL64" si="2061">SUM(CL65)</f>
        <v>257922.82481572503</v>
      </c>
      <c r="CM64" s="142"/>
      <c r="CN64" s="172">
        <f t="shared" ref="CN64" si="2062">SUM(CN65)</f>
        <v>257922.82481572503</v>
      </c>
      <c r="CO64" s="142"/>
      <c r="CP64" s="172">
        <f t="shared" ref="CP64" si="2063">SUM(CP65)</f>
        <v>0</v>
      </c>
      <c r="CQ64" s="142"/>
      <c r="CR64" s="172">
        <f t="shared" ref="CR64" si="2064">SUM(CR65)</f>
        <v>0</v>
      </c>
      <c r="CS64" s="142"/>
      <c r="CT64" s="154">
        <f>SUM(CT65)</f>
        <v>3352996.7226044256</v>
      </c>
      <c r="CU64" s="142"/>
      <c r="CV64" s="154"/>
    </row>
    <row r="65" spans="1:100" ht="57.6">
      <c r="A65" s="143" t="str">
        <f>+APU!A280</f>
        <v>09-01-001</v>
      </c>
      <c r="B65" s="22" t="str">
        <f>+APU!B280</f>
        <v>SUMINISTRO DE PUERTA METALICA TIPO ECONOMICA DE 0.80X2.20 M CAL 20. INCLUYE MARCO, CHAPA ECONOMICA TIPO BAÑO, BISAGRAS Y DEMAS ELEMENTOS PARA SU CORRECTO FUNCIONAMIENTO.</v>
      </c>
      <c r="C65" s="143" t="str">
        <f>+APU!C280</f>
        <v>U</v>
      </c>
      <c r="D65" s="145">
        <f>+APU!G280</f>
        <v>257922.82481572503</v>
      </c>
      <c r="E65" s="26">
        <f>+'CANTIDADES DE OBRA'!Q513</f>
        <v>0</v>
      </c>
      <c r="F65" s="174">
        <f>$D$65*E65</f>
        <v>0</v>
      </c>
      <c r="G65" s="26">
        <f>+'CANTIDADES DE OBRA'!Z513</f>
        <v>0</v>
      </c>
      <c r="H65" s="174">
        <f t="shared" ref="H65" si="2065">$D$65*G65</f>
        <v>0</v>
      </c>
      <c r="I65" s="26">
        <f>+'CANTIDADES DE OBRA'!AI513</f>
        <v>0</v>
      </c>
      <c r="J65" s="174">
        <f t="shared" ref="J65" si="2066">$D$65*I65</f>
        <v>0</v>
      </c>
      <c r="K65" s="26">
        <f>+'CANTIDADES DE OBRA'!AR513</f>
        <v>0</v>
      </c>
      <c r="L65" s="174">
        <f t="shared" ref="L65" si="2067">$D$65*K65</f>
        <v>0</v>
      </c>
      <c r="M65" s="26">
        <f>+'CANTIDADES DE OBRA'!BA513</f>
        <v>0</v>
      </c>
      <c r="N65" s="174">
        <f t="shared" ref="N65" si="2068">$D$65*M65</f>
        <v>0</v>
      </c>
      <c r="O65" s="26">
        <f>+'CANTIDADES DE OBRA'!BJ513</f>
        <v>0</v>
      </c>
      <c r="P65" s="174">
        <f t="shared" ref="P65" si="2069">$D$65*O65</f>
        <v>0</v>
      </c>
      <c r="Q65" s="26">
        <f>+'CANTIDADES DE OBRA'!BS513</f>
        <v>0</v>
      </c>
      <c r="R65" s="174">
        <f t="shared" ref="R65" si="2070">$D$65*Q65</f>
        <v>0</v>
      </c>
      <c r="S65" s="26">
        <f>+'CANTIDADES DE OBRA'!CB513</f>
        <v>0</v>
      </c>
      <c r="T65" s="174">
        <f t="shared" ref="T65" si="2071">$D$65*S65</f>
        <v>0</v>
      </c>
      <c r="U65" s="26">
        <f>+'CANTIDADES DE OBRA'!CK513</f>
        <v>0</v>
      </c>
      <c r="V65" s="174">
        <f t="shared" ref="V65" si="2072">$D$65*U65</f>
        <v>0</v>
      </c>
      <c r="W65" s="26">
        <f>+'CANTIDADES DE OBRA'!CT513</f>
        <v>0</v>
      </c>
      <c r="X65" s="174">
        <f t="shared" ref="X65" si="2073">$D$65*W65</f>
        <v>0</v>
      </c>
      <c r="Y65" s="26">
        <f>+'CANTIDADES DE OBRA'!DC513</f>
        <v>0</v>
      </c>
      <c r="Z65" s="174">
        <f t="shared" ref="Z65" si="2074">$D$65*Y65</f>
        <v>0</v>
      </c>
      <c r="AA65" s="26">
        <f>+'CANTIDADES DE OBRA'!DL513</f>
        <v>0</v>
      </c>
      <c r="AB65" s="174">
        <f t="shared" ref="AB65" si="2075">$D$65*AA65</f>
        <v>0</v>
      </c>
      <c r="AC65" s="26">
        <f>+'CANTIDADES DE OBRA'!DU513</f>
        <v>0</v>
      </c>
      <c r="AD65" s="174">
        <f t="shared" ref="AD65" si="2076">$D$65*AC65</f>
        <v>0</v>
      </c>
      <c r="AE65" s="26">
        <f>+'CANTIDADES DE OBRA'!ED513</f>
        <v>0</v>
      </c>
      <c r="AF65" s="174">
        <f t="shared" ref="AF65" si="2077">$D$65*AE65</f>
        <v>0</v>
      </c>
      <c r="AG65" s="26">
        <f>+'CANTIDADES DE OBRA'!EM513</f>
        <v>0</v>
      </c>
      <c r="AH65" s="174">
        <f t="shared" ref="AH65" si="2078">$D$65*AG65</f>
        <v>0</v>
      </c>
      <c r="AI65" s="26">
        <f>+'CANTIDADES DE OBRA'!EV513</f>
        <v>0</v>
      </c>
      <c r="AJ65" s="174">
        <f t="shared" ref="AJ65" si="2079">$D$65*AI65</f>
        <v>0</v>
      </c>
      <c r="AK65" s="26">
        <f>+'CANTIDADES DE OBRA'!FE513</f>
        <v>0</v>
      </c>
      <c r="AL65" s="174">
        <f t="shared" ref="AL65" si="2080">$D$65*AK65</f>
        <v>0</v>
      </c>
      <c r="AM65" s="26">
        <f>+'CANTIDADES DE OBRA'!FN513</f>
        <v>0</v>
      </c>
      <c r="AN65" s="174">
        <f t="shared" ref="AN65" si="2081">$D$65*AM65</f>
        <v>0</v>
      </c>
      <c r="AO65" s="26">
        <f>+'CANTIDADES DE OBRA'!FW513</f>
        <v>0</v>
      </c>
      <c r="AP65" s="174">
        <f t="shared" ref="AP65" si="2082">$D$65*AO65</f>
        <v>0</v>
      </c>
      <c r="AQ65" s="26">
        <f>+'CANTIDADES DE OBRA'!GF513</f>
        <v>0</v>
      </c>
      <c r="AR65" s="174">
        <f t="shared" ref="AR65" si="2083">$D$65*AQ65</f>
        <v>0</v>
      </c>
      <c r="AS65" s="26">
        <f>+'CANTIDADES DE OBRA'!GO513</f>
        <v>0</v>
      </c>
      <c r="AT65" s="174">
        <f t="shared" ref="AT65" si="2084">$D$65*AS65</f>
        <v>0</v>
      </c>
      <c r="AU65" s="26">
        <f>+'CANTIDADES DE OBRA'!GX513</f>
        <v>0</v>
      </c>
      <c r="AV65" s="174">
        <f t="shared" ref="AV65" si="2085">$D$65*AU65</f>
        <v>0</v>
      </c>
      <c r="AW65" s="26">
        <f>+'CANTIDADES DE OBRA'!HG513</f>
        <v>1</v>
      </c>
      <c r="AX65" s="174">
        <f t="shared" ref="AX65" si="2086">$D$65*AW65</f>
        <v>257922.82481572503</v>
      </c>
      <c r="AY65" s="26">
        <f>+'CANTIDADES DE OBRA'!HP513</f>
        <v>1</v>
      </c>
      <c r="AZ65" s="174">
        <f t="shared" ref="AZ65" si="2087">$D$65*AY65</f>
        <v>257922.82481572503</v>
      </c>
      <c r="BA65" s="26">
        <f>+'CANTIDADES DE OBRA'!HY513</f>
        <v>1</v>
      </c>
      <c r="BB65" s="174">
        <f t="shared" ref="BB65" si="2088">$D$65*BA65</f>
        <v>257922.82481572503</v>
      </c>
      <c r="BC65" s="26">
        <f>+'CANTIDADES DE OBRA'!IH513</f>
        <v>1</v>
      </c>
      <c r="BD65" s="174">
        <f t="shared" ref="BD65" si="2089">$D$65*BC65</f>
        <v>257922.82481572503</v>
      </c>
      <c r="BE65" s="26">
        <f>+'CANTIDADES DE OBRA'!IQ513</f>
        <v>0</v>
      </c>
      <c r="BF65" s="174">
        <f t="shared" ref="BF65" si="2090">$D$65*BE65</f>
        <v>0</v>
      </c>
      <c r="BG65" s="26">
        <f>+'CANTIDADES DE OBRA'!IZ513</f>
        <v>1</v>
      </c>
      <c r="BH65" s="174">
        <f t="shared" ref="BH65" si="2091">$D$65*BG65</f>
        <v>257922.82481572503</v>
      </c>
      <c r="BI65" s="26">
        <f>+'CANTIDADES DE OBRA'!JI513</f>
        <v>2</v>
      </c>
      <c r="BJ65" s="174">
        <f t="shared" ref="BJ65" si="2092">$D$65*BI65</f>
        <v>515845.64963145007</v>
      </c>
      <c r="BK65" s="26">
        <f>+'CANTIDADES DE OBRA'!JR513</f>
        <v>0</v>
      </c>
      <c r="BL65" s="174">
        <f t="shared" ref="BL65" si="2093">$D$65*BK65</f>
        <v>0</v>
      </c>
      <c r="BM65" s="26">
        <f>+'CANTIDADES DE OBRA'!KA513</f>
        <v>1</v>
      </c>
      <c r="BN65" s="174">
        <f t="shared" ref="BN65" si="2094">$D$65*BM65</f>
        <v>257922.82481572503</v>
      </c>
      <c r="BO65" s="26">
        <f>+'CANTIDADES DE OBRA'!KJ513</f>
        <v>0</v>
      </c>
      <c r="BP65" s="174">
        <f t="shared" ref="BP65" si="2095">$D$65*BO65</f>
        <v>0</v>
      </c>
      <c r="BQ65" s="26">
        <f>+'CANTIDADES DE OBRA'!KS513</f>
        <v>0</v>
      </c>
      <c r="BR65" s="174">
        <f t="shared" ref="BR65" si="2096">$D$65*BQ65</f>
        <v>0</v>
      </c>
      <c r="BS65" s="26">
        <f>+'CANTIDADES DE OBRA'!LB513</f>
        <v>0</v>
      </c>
      <c r="BT65" s="174">
        <f t="shared" ref="BT65" si="2097">$D$65*BS65</f>
        <v>0</v>
      </c>
      <c r="BU65" s="26">
        <f>+'CANTIDADES DE OBRA'!LK513</f>
        <v>0</v>
      </c>
      <c r="BV65" s="174">
        <f t="shared" ref="BV65" si="2098">$D$65*BU65</f>
        <v>0</v>
      </c>
      <c r="BW65" s="26">
        <f>+'CANTIDADES DE OBRA'!LT513</f>
        <v>0</v>
      </c>
      <c r="BX65" s="174">
        <f t="shared" ref="BX65" si="2099">$D$65*BW65</f>
        <v>0</v>
      </c>
      <c r="BY65" s="26">
        <f>+'CANTIDADES DE OBRA'!MC513</f>
        <v>0</v>
      </c>
      <c r="BZ65" s="174">
        <f t="shared" ref="BZ65" si="2100">$D$65*BY65</f>
        <v>0</v>
      </c>
      <c r="CA65" s="26">
        <f>+'CANTIDADES DE OBRA'!ML513</f>
        <v>0</v>
      </c>
      <c r="CB65" s="174">
        <f t="shared" ref="CB65" si="2101">$D$65*CA65</f>
        <v>0</v>
      </c>
      <c r="CC65" s="26">
        <f>+'CANTIDADES DE OBRA'!MU513</f>
        <v>1</v>
      </c>
      <c r="CD65" s="174">
        <f t="shared" ref="CD65" si="2102">$D$65*CC65</f>
        <v>257922.82481572503</v>
      </c>
      <c r="CE65" s="26">
        <f>+'CANTIDADES DE OBRA'!ND513</f>
        <v>1</v>
      </c>
      <c r="CF65" s="174">
        <f t="shared" ref="CF65" si="2103">$D$65*CE65</f>
        <v>257922.82481572503</v>
      </c>
      <c r="CG65" s="26">
        <f>+'CANTIDADES DE OBRA'!NM513</f>
        <v>1</v>
      </c>
      <c r="CH65" s="174">
        <f t="shared" ref="CH65" si="2104">$D$65*CG65</f>
        <v>257922.82481572503</v>
      </c>
      <c r="CI65" s="26">
        <f>+'CANTIDADES DE OBRA'!NV513</f>
        <v>0</v>
      </c>
      <c r="CJ65" s="174">
        <f t="shared" ref="CJ65" si="2105">$D$65*CI65</f>
        <v>0</v>
      </c>
      <c r="CK65" s="26">
        <f>+'CANTIDADES DE OBRA'!OE513</f>
        <v>1</v>
      </c>
      <c r="CL65" s="174">
        <f t="shared" ref="CL65" si="2106">$D$65*CK65</f>
        <v>257922.82481572503</v>
      </c>
      <c r="CM65" s="26">
        <f>+'CANTIDADES DE OBRA'!ON513</f>
        <v>1</v>
      </c>
      <c r="CN65" s="174">
        <f t="shared" ref="CN65" si="2107">$D$65*CM65</f>
        <v>257922.82481572503</v>
      </c>
      <c r="CO65" s="26">
        <f>+'CANTIDADES DE OBRA'!OW513</f>
        <v>0</v>
      </c>
      <c r="CP65" s="174">
        <f t="shared" ref="CP65" si="2108">$D$65*CO65</f>
        <v>0</v>
      </c>
      <c r="CQ65" s="26">
        <f>+'CANTIDADES DE OBRA'!PF513</f>
        <v>0</v>
      </c>
      <c r="CR65" s="174">
        <f t="shared" ref="CR65" si="2109">$D$65*CQ65</f>
        <v>0</v>
      </c>
      <c r="CS65" s="32">
        <f>E65+G65+I65+K65+M65+O65+Q65+S65+U65+W65+Y65+AA65+AC65+AE65+AG65+AI65+AK65+AM65+AO65+AQ65+AS65+AU65+AW65+AY65+BA65+BC65+BE65+BG65+BI65+BK65+BM65+BO65+BQ65+BS65+BU65+BW65+BY65+CA65+CC65+CE65+CG65+CI65+CK65+CM65+CO65+CQ65</f>
        <v>13</v>
      </c>
      <c r="CT65" s="12">
        <f>CS65*D65</f>
        <v>3352996.7226044256</v>
      </c>
      <c r="CU65" s="5"/>
      <c r="CV65" s="12"/>
    </row>
    <row r="66" spans="1:100">
      <c r="A66" s="144" t="s">
        <v>395</v>
      </c>
      <c r="B66" s="142" t="s">
        <v>833</v>
      </c>
      <c r="C66" s="144"/>
      <c r="D66" s="146"/>
      <c r="E66" s="142"/>
      <c r="F66" s="172">
        <f>SUM(F67)</f>
        <v>0</v>
      </c>
      <c r="G66" s="142"/>
      <c r="H66" s="172">
        <f t="shared" ref="H66" si="2110">SUM(H67)</f>
        <v>0</v>
      </c>
      <c r="I66" s="142"/>
      <c r="J66" s="172">
        <f t="shared" ref="J66" si="2111">SUM(J67)</f>
        <v>0</v>
      </c>
      <c r="K66" s="142"/>
      <c r="L66" s="172">
        <f t="shared" ref="L66" si="2112">SUM(L67)</f>
        <v>0</v>
      </c>
      <c r="M66" s="142"/>
      <c r="N66" s="172">
        <f t="shared" ref="N66" si="2113">SUM(N67)</f>
        <v>0</v>
      </c>
      <c r="O66" s="142"/>
      <c r="P66" s="172">
        <f t="shared" ref="P66" si="2114">SUM(P67)</f>
        <v>0</v>
      </c>
      <c r="Q66" s="142"/>
      <c r="R66" s="172">
        <f t="shared" ref="R66" si="2115">SUM(R67)</f>
        <v>0</v>
      </c>
      <c r="S66" s="142"/>
      <c r="T66" s="172">
        <f t="shared" ref="T66" si="2116">SUM(T67)</f>
        <v>0</v>
      </c>
      <c r="U66" s="142"/>
      <c r="V66" s="172">
        <f t="shared" ref="V66" si="2117">SUM(V67)</f>
        <v>0</v>
      </c>
      <c r="W66" s="142"/>
      <c r="X66" s="172">
        <f t="shared" ref="X66" si="2118">SUM(X67)</f>
        <v>0</v>
      </c>
      <c r="Y66" s="142"/>
      <c r="Z66" s="172">
        <f t="shared" ref="Z66" si="2119">SUM(Z67)</f>
        <v>0</v>
      </c>
      <c r="AA66" s="142"/>
      <c r="AB66" s="172">
        <f t="shared" ref="AB66" si="2120">SUM(AB67)</f>
        <v>0</v>
      </c>
      <c r="AC66" s="142"/>
      <c r="AD66" s="172">
        <f t="shared" ref="AD66" si="2121">SUM(AD67)</f>
        <v>0</v>
      </c>
      <c r="AE66" s="142"/>
      <c r="AF66" s="172">
        <f t="shared" ref="AF66" si="2122">SUM(AF67)</f>
        <v>0</v>
      </c>
      <c r="AG66" s="142"/>
      <c r="AH66" s="172">
        <f t="shared" ref="AH66" si="2123">SUM(AH67)</f>
        <v>0</v>
      </c>
      <c r="AI66" s="142"/>
      <c r="AJ66" s="172">
        <f t="shared" ref="AJ66" si="2124">SUM(AJ67)</f>
        <v>0</v>
      </c>
      <c r="AK66" s="142"/>
      <c r="AL66" s="172">
        <f t="shared" ref="AL66" si="2125">SUM(AL67)</f>
        <v>0</v>
      </c>
      <c r="AM66" s="142"/>
      <c r="AN66" s="172">
        <f t="shared" ref="AN66" si="2126">SUM(AN67)</f>
        <v>0</v>
      </c>
      <c r="AO66" s="142"/>
      <c r="AP66" s="172">
        <f t="shared" ref="AP66" si="2127">SUM(AP67)</f>
        <v>0</v>
      </c>
      <c r="AQ66" s="142"/>
      <c r="AR66" s="172">
        <f t="shared" ref="AR66" si="2128">SUM(AR67)</f>
        <v>0</v>
      </c>
      <c r="AS66" s="142"/>
      <c r="AT66" s="172">
        <f t="shared" ref="AT66" si="2129">SUM(AT67)</f>
        <v>0</v>
      </c>
      <c r="AU66" s="142"/>
      <c r="AV66" s="172">
        <f t="shared" ref="AV66" si="2130">SUM(AV67)</f>
        <v>0</v>
      </c>
      <c r="AW66" s="142"/>
      <c r="AX66" s="172">
        <f t="shared" ref="AX66" si="2131">SUM(AX67)</f>
        <v>15503.698825933501</v>
      </c>
      <c r="AY66" s="142"/>
      <c r="AZ66" s="172">
        <f t="shared" ref="AZ66" si="2132">SUM(AZ67)</f>
        <v>15503.698825933501</v>
      </c>
      <c r="BA66" s="142"/>
      <c r="BB66" s="172">
        <f t="shared" ref="BB66" si="2133">SUM(BB67)</f>
        <v>15503.698825933501</v>
      </c>
      <c r="BC66" s="142"/>
      <c r="BD66" s="172">
        <f t="shared" ref="BD66" si="2134">SUM(BD67)</f>
        <v>15503.698825933501</v>
      </c>
      <c r="BE66" s="142"/>
      <c r="BF66" s="172">
        <f t="shared" ref="BF66" si="2135">SUM(BF67)</f>
        <v>0</v>
      </c>
      <c r="BG66" s="142"/>
      <c r="BH66" s="172">
        <f t="shared" ref="BH66" si="2136">SUM(BH67)</f>
        <v>15503.698825933501</v>
      </c>
      <c r="BI66" s="142"/>
      <c r="BJ66" s="172">
        <f t="shared" ref="BJ66" si="2137">SUM(BJ67)</f>
        <v>15503.698825933501</v>
      </c>
      <c r="BK66" s="142"/>
      <c r="BL66" s="172">
        <f t="shared" ref="BL66" si="2138">SUM(BL67)</f>
        <v>0</v>
      </c>
      <c r="BM66" s="142"/>
      <c r="BN66" s="172">
        <f t="shared" ref="BN66" si="2139">SUM(BN67)</f>
        <v>0</v>
      </c>
      <c r="BO66" s="142"/>
      <c r="BP66" s="172">
        <f t="shared" ref="BP66" si="2140">SUM(BP67)</f>
        <v>0</v>
      </c>
      <c r="BQ66" s="142"/>
      <c r="BR66" s="172">
        <f t="shared" ref="BR66" si="2141">SUM(BR67)</f>
        <v>0</v>
      </c>
      <c r="BS66" s="142"/>
      <c r="BT66" s="172">
        <f t="shared" ref="BT66" si="2142">SUM(BT67)</f>
        <v>0</v>
      </c>
      <c r="BU66" s="142"/>
      <c r="BV66" s="172">
        <f t="shared" ref="BV66" si="2143">SUM(BV67)</f>
        <v>0</v>
      </c>
      <c r="BW66" s="142"/>
      <c r="BX66" s="172">
        <f t="shared" ref="BX66" si="2144">SUM(BX67)</f>
        <v>0</v>
      </c>
      <c r="BY66" s="142"/>
      <c r="BZ66" s="172">
        <f t="shared" ref="BZ66" si="2145">SUM(BZ67)</f>
        <v>0</v>
      </c>
      <c r="CA66" s="142"/>
      <c r="CB66" s="172">
        <f t="shared" ref="CB66" si="2146">SUM(CB67)</f>
        <v>0</v>
      </c>
      <c r="CC66" s="142"/>
      <c r="CD66" s="172">
        <f t="shared" ref="CD66" si="2147">SUM(CD67)</f>
        <v>15503.698825933501</v>
      </c>
      <c r="CE66" s="142"/>
      <c r="CF66" s="172">
        <f t="shared" ref="CF66" si="2148">SUM(CF67)</f>
        <v>15503.698825933501</v>
      </c>
      <c r="CG66" s="142"/>
      <c r="CH66" s="172">
        <f t="shared" ref="CH66" si="2149">SUM(CH67)</f>
        <v>15503.698825933501</v>
      </c>
      <c r="CI66" s="142"/>
      <c r="CJ66" s="172">
        <f t="shared" ref="CJ66" si="2150">SUM(CJ67)</f>
        <v>0</v>
      </c>
      <c r="CK66" s="142"/>
      <c r="CL66" s="172">
        <f t="shared" ref="CL66" si="2151">SUM(CL67)</f>
        <v>15503.698825933501</v>
      </c>
      <c r="CM66" s="142"/>
      <c r="CN66" s="172">
        <f t="shared" ref="CN66" si="2152">SUM(CN67)</f>
        <v>15503.698825933501</v>
      </c>
      <c r="CO66" s="142"/>
      <c r="CP66" s="172">
        <f t="shared" ref="CP66" si="2153">SUM(CP67)</f>
        <v>0</v>
      </c>
      <c r="CQ66" s="142"/>
      <c r="CR66" s="172">
        <f t="shared" ref="CR66" si="2154">SUM(CR67)</f>
        <v>0</v>
      </c>
      <c r="CS66" s="142"/>
      <c r="CT66" s="154">
        <f>SUM(CT67:CT68)</f>
        <v>534275.68356306909</v>
      </c>
      <c r="CU66" s="142"/>
      <c r="CV66" s="154"/>
    </row>
    <row r="67" spans="1:100" ht="28.8">
      <c r="A67" s="143" t="str">
        <f>+APU!A293</f>
        <v>09-02-001</v>
      </c>
      <c r="B67" s="22" t="str">
        <f>+APU!B293</f>
        <v>TUBO CORTINERO PARA DUCHA, EN ALUMINIO CRUDO O ANONIZADO.</v>
      </c>
      <c r="C67" s="143" t="str">
        <f>+APU!C293</f>
        <v>U</v>
      </c>
      <c r="D67" s="145">
        <f>+APU!G293</f>
        <v>15503.698825933501</v>
      </c>
      <c r="E67" s="26">
        <f>'CANTIDADES DE OBRA'!Q543</f>
        <v>0</v>
      </c>
      <c r="F67" s="174">
        <f>$D$67*E67</f>
        <v>0</v>
      </c>
      <c r="G67" s="26"/>
      <c r="H67" s="174">
        <f t="shared" ref="H67" si="2155">$D$67*G67</f>
        <v>0</v>
      </c>
      <c r="I67" s="26"/>
      <c r="J67" s="174">
        <f t="shared" ref="J67" si="2156">$D$67*I67</f>
        <v>0</v>
      </c>
      <c r="K67" s="26"/>
      <c r="L67" s="174">
        <f t="shared" ref="L67" si="2157">$D$67*K67</f>
        <v>0</v>
      </c>
      <c r="M67" s="26"/>
      <c r="N67" s="174">
        <f t="shared" ref="N67" si="2158">$D$67*M67</f>
        <v>0</v>
      </c>
      <c r="O67" s="26"/>
      <c r="P67" s="174">
        <f t="shared" ref="P67" si="2159">$D$67*O67</f>
        <v>0</v>
      </c>
      <c r="Q67" s="26"/>
      <c r="R67" s="174">
        <f t="shared" ref="R67" si="2160">$D$67*Q67</f>
        <v>0</v>
      </c>
      <c r="S67" s="26"/>
      <c r="T67" s="174">
        <f t="shared" ref="T67" si="2161">$D$67*S67</f>
        <v>0</v>
      </c>
      <c r="U67" s="26"/>
      <c r="V67" s="174">
        <f t="shared" ref="V67" si="2162">$D$67*U67</f>
        <v>0</v>
      </c>
      <c r="W67" s="26"/>
      <c r="X67" s="174">
        <f t="shared" ref="X67" si="2163">$D$67*W67</f>
        <v>0</v>
      </c>
      <c r="Y67" s="26"/>
      <c r="Z67" s="174">
        <f t="shared" ref="Z67" si="2164">$D$67*Y67</f>
        <v>0</v>
      </c>
      <c r="AA67" s="26"/>
      <c r="AB67" s="174">
        <f t="shared" ref="AB67" si="2165">$D$67*AA67</f>
        <v>0</v>
      </c>
      <c r="AC67" s="26"/>
      <c r="AD67" s="174">
        <f t="shared" ref="AD67" si="2166">$D$67*AC67</f>
        <v>0</v>
      </c>
      <c r="AE67" s="26"/>
      <c r="AF67" s="174">
        <f t="shared" ref="AF67" si="2167">$D$67*AE67</f>
        <v>0</v>
      </c>
      <c r="AG67" s="26"/>
      <c r="AH67" s="174">
        <f t="shared" ref="AH67" si="2168">$D$67*AG67</f>
        <v>0</v>
      </c>
      <c r="AI67" s="26"/>
      <c r="AJ67" s="174">
        <f t="shared" ref="AJ67" si="2169">$D$67*AI67</f>
        <v>0</v>
      </c>
      <c r="AK67" s="26"/>
      <c r="AL67" s="174">
        <f t="shared" ref="AL67" si="2170">$D$67*AK67</f>
        <v>0</v>
      </c>
      <c r="AM67" s="26"/>
      <c r="AN67" s="174">
        <f t="shared" ref="AN67" si="2171">$D$67*AM67</f>
        <v>0</v>
      </c>
      <c r="AO67" s="26"/>
      <c r="AP67" s="174">
        <f t="shared" ref="AP67" si="2172">$D$67*AO67</f>
        <v>0</v>
      </c>
      <c r="AQ67" s="26"/>
      <c r="AR67" s="174">
        <f t="shared" ref="AR67" si="2173">$D$67*AQ67</f>
        <v>0</v>
      </c>
      <c r="AS67" s="26"/>
      <c r="AT67" s="174">
        <f t="shared" ref="AT67" si="2174">$D$67*AS67</f>
        <v>0</v>
      </c>
      <c r="AU67" s="26"/>
      <c r="AV67" s="174">
        <f t="shared" ref="AV67" si="2175">$D$67*AU67</f>
        <v>0</v>
      </c>
      <c r="AW67" s="26">
        <f>+'CANTIDADES DE OBRA'!HG543</f>
        <v>1</v>
      </c>
      <c r="AX67" s="174">
        <f t="shared" ref="AX67" si="2176">$D$67*AW67</f>
        <v>15503.698825933501</v>
      </c>
      <c r="AY67" s="26">
        <f>+'CANTIDADES DE OBRA'!HP543</f>
        <v>1</v>
      </c>
      <c r="AZ67" s="174">
        <f t="shared" ref="AZ67" si="2177">$D$67*AY67</f>
        <v>15503.698825933501</v>
      </c>
      <c r="BA67" s="26">
        <f>+'CANTIDADES DE OBRA'!HY543</f>
        <v>1</v>
      </c>
      <c r="BB67" s="174">
        <f t="shared" ref="BB67" si="2178">$D$67*BA67</f>
        <v>15503.698825933501</v>
      </c>
      <c r="BC67" s="26">
        <f>+'CANTIDADES DE OBRA'!IH543</f>
        <v>1</v>
      </c>
      <c r="BD67" s="174">
        <f t="shared" ref="BD67" si="2179">$D$67*BC67</f>
        <v>15503.698825933501</v>
      </c>
      <c r="BE67" s="26">
        <f>+'CANTIDADES DE OBRA'!IQ543</f>
        <v>0</v>
      </c>
      <c r="BF67" s="174">
        <f t="shared" ref="BF67" si="2180">$D$67*BE67</f>
        <v>0</v>
      </c>
      <c r="BG67" s="26">
        <f>+'CANTIDADES DE OBRA'!IZ543</f>
        <v>1</v>
      </c>
      <c r="BH67" s="174">
        <f t="shared" ref="BH67" si="2181">$D$67*BG67</f>
        <v>15503.698825933501</v>
      </c>
      <c r="BI67" s="26">
        <f>+'CANTIDADES DE OBRA'!JI543</f>
        <v>1</v>
      </c>
      <c r="BJ67" s="174">
        <f t="shared" ref="BJ67" si="2182">$D$67*BI67</f>
        <v>15503.698825933501</v>
      </c>
      <c r="BK67" s="26">
        <f>+'CANTIDADES DE OBRA'!JR543</f>
        <v>0</v>
      </c>
      <c r="BL67" s="174">
        <f t="shared" ref="BL67" si="2183">$D$67*BK67</f>
        <v>0</v>
      </c>
      <c r="BM67" s="26">
        <f>+'CANTIDADES DE OBRA'!JR543</f>
        <v>0</v>
      </c>
      <c r="BN67" s="174">
        <f t="shared" ref="BN67" si="2184">$D$67*BM67</f>
        <v>0</v>
      </c>
      <c r="BO67" s="26"/>
      <c r="BP67" s="174">
        <f t="shared" ref="BP67" si="2185">$D$67*BO67</f>
        <v>0</v>
      </c>
      <c r="BQ67" s="26"/>
      <c r="BR67" s="174">
        <f t="shared" ref="BR67" si="2186">$D$67*BQ67</f>
        <v>0</v>
      </c>
      <c r="BS67" s="26"/>
      <c r="BT67" s="174">
        <f t="shared" ref="BT67" si="2187">$D$67*BS67</f>
        <v>0</v>
      </c>
      <c r="BU67" s="26"/>
      <c r="BV67" s="174">
        <f t="shared" ref="BV67" si="2188">$D$67*BU67</f>
        <v>0</v>
      </c>
      <c r="BW67" s="26"/>
      <c r="BX67" s="174">
        <f t="shared" ref="BX67" si="2189">$D$67*BW67</f>
        <v>0</v>
      </c>
      <c r="BY67" s="26"/>
      <c r="BZ67" s="174">
        <f t="shared" ref="BZ67" si="2190">$D$67*BY67</f>
        <v>0</v>
      </c>
      <c r="CA67" s="26"/>
      <c r="CB67" s="174">
        <f t="shared" ref="CB67" si="2191">$D$67*CA67</f>
        <v>0</v>
      </c>
      <c r="CC67" s="26">
        <f>+'CANTIDADES DE OBRA'!MU543</f>
        <v>1</v>
      </c>
      <c r="CD67" s="174">
        <f t="shared" ref="CD67" si="2192">$D$67*CC67</f>
        <v>15503.698825933501</v>
      </c>
      <c r="CE67" s="26">
        <f>+'CANTIDADES DE OBRA'!ND543</f>
        <v>1</v>
      </c>
      <c r="CF67" s="174">
        <f t="shared" ref="CF67" si="2193">$D$67*CE67</f>
        <v>15503.698825933501</v>
      </c>
      <c r="CG67" s="26">
        <f>+'CANTIDADES DE OBRA'!NM543</f>
        <v>1</v>
      </c>
      <c r="CH67" s="174">
        <f t="shared" ref="CH67" si="2194">$D$67*CG67</f>
        <v>15503.698825933501</v>
      </c>
      <c r="CI67" s="26"/>
      <c r="CJ67" s="174">
        <f t="shared" ref="CJ67" si="2195">$D$67*CI67</f>
        <v>0</v>
      </c>
      <c r="CK67" s="26">
        <f>+'CANTIDADES DE OBRA'!OE543</f>
        <v>1</v>
      </c>
      <c r="CL67" s="174">
        <f t="shared" ref="CL67" si="2196">$D$67*CK67</f>
        <v>15503.698825933501</v>
      </c>
      <c r="CM67" s="26">
        <f>+'CANTIDADES DE OBRA'!ON543</f>
        <v>1</v>
      </c>
      <c r="CN67" s="174">
        <f t="shared" ref="CN67" si="2197">$D$67*CM67</f>
        <v>15503.698825933501</v>
      </c>
      <c r="CO67" s="26"/>
      <c r="CP67" s="174">
        <f t="shared" ref="CP67" si="2198">$D$67*CO67</f>
        <v>0</v>
      </c>
      <c r="CQ67" s="26"/>
      <c r="CR67" s="174">
        <f t="shared" ref="CR67" si="2199">$D$67*CQ67</f>
        <v>0</v>
      </c>
      <c r="CS67" s="32">
        <f>E67+G67+I67+K67+M67+O67+Q67+S67+U67+W67+Y67+AA67+AC67+AE67+AG67+AI67+AK67+AM67+AO67+AQ67+AS67+AU67+AW67+AY67+BA67+BC67+BE67+BG67+BI67+BK67+BM67+BO67+BQ67+BS67+BU67+BW67+BY67+CA67+CC67+CE67+CG67+CI67+CK67+CM67+CO67+CQ67</f>
        <v>11</v>
      </c>
      <c r="CT67" s="12">
        <f>CS67*D67</f>
        <v>170540.68708526852</v>
      </c>
      <c r="CU67" s="5"/>
      <c r="CV67" s="12"/>
    </row>
    <row r="68" spans="1:100" ht="43.2">
      <c r="A68" s="143" t="s">
        <v>837</v>
      </c>
      <c r="B68" s="22" t="str">
        <f>+APU!B287</f>
        <v>SUMINISTRO DE BARRA DE SEGURIDAD DE BAÑO PARA MOVILIDAD REDUCIDA. INCLUYE ACCESORIOS DE ANCLAJE DEMAS ELEMENTOS PARA SU CORRECTO FUNCIONAMIENTO.</v>
      </c>
      <c r="C68" s="143" t="s">
        <v>283</v>
      </c>
      <c r="D68" s="145">
        <f>+APU!G287</f>
        <v>121244.99882593351</v>
      </c>
      <c r="E68" s="26">
        <f>'CANTIDADES DE OBRA'!Q528</f>
        <v>0</v>
      </c>
      <c r="F68" s="174">
        <f>$D$68*E68</f>
        <v>0</v>
      </c>
      <c r="G68" s="26"/>
      <c r="H68" s="174">
        <f t="shared" ref="H68" si="2200">$D$68*G68</f>
        <v>0</v>
      </c>
      <c r="I68" s="26"/>
      <c r="J68" s="174">
        <f t="shared" ref="J68" si="2201">$D$68*I68</f>
        <v>0</v>
      </c>
      <c r="K68" s="26"/>
      <c r="L68" s="174">
        <f t="shared" ref="L68" si="2202">$D$68*K68</f>
        <v>0</v>
      </c>
      <c r="M68" s="26"/>
      <c r="N68" s="174">
        <f t="shared" ref="N68" si="2203">$D$68*M68</f>
        <v>0</v>
      </c>
      <c r="O68" s="26"/>
      <c r="P68" s="174">
        <f t="shared" ref="P68" si="2204">$D$68*O68</f>
        <v>0</v>
      </c>
      <c r="Q68" s="26"/>
      <c r="R68" s="174">
        <f t="shared" ref="R68" si="2205">$D$68*Q68</f>
        <v>0</v>
      </c>
      <c r="S68" s="26"/>
      <c r="T68" s="174">
        <f t="shared" ref="T68" si="2206">$D$68*S68</f>
        <v>0</v>
      </c>
      <c r="U68" s="26"/>
      <c r="V68" s="174">
        <f t="shared" ref="V68" si="2207">$D$68*U68</f>
        <v>0</v>
      </c>
      <c r="W68" s="26"/>
      <c r="X68" s="174">
        <f t="shared" ref="X68" si="2208">$D$68*W68</f>
        <v>0</v>
      </c>
      <c r="Y68" s="26"/>
      <c r="Z68" s="174">
        <f t="shared" ref="Z68" si="2209">$D$68*Y68</f>
        <v>0</v>
      </c>
      <c r="AA68" s="26"/>
      <c r="AB68" s="174">
        <f t="shared" ref="AB68" si="2210">$D$68*AA68</f>
        <v>0</v>
      </c>
      <c r="AC68" s="26"/>
      <c r="AD68" s="174">
        <f t="shared" ref="AD68" si="2211">$D$68*AC68</f>
        <v>0</v>
      </c>
      <c r="AE68" s="26"/>
      <c r="AF68" s="174">
        <f t="shared" ref="AF68" si="2212">$D$68*AE68</f>
        <v>0</v>
      </c>
      <c r="AG68" s="26"/>
      <c r="AH68" s="174">
        <f t="shared" ref="AH68" si="2213">$D$68*AG68</f>
        <v>0</v>
      </c>
      <c r="AI68" s="26"/>
      <c r="AJ68" s="174">
        <f t="shared" ref="AJ68" si="2214">$D$68*AI68</f>
        <v>0</v>
      </c>
      <c r="AK68" s="26"/>
      <c r="AL68" s="174">
        <f t="shared" ref="AL68" si="2215">$D$68*AK68</f>
        <v>0</v>
      </c>
      <c r="AM68" s="26"/>
      <c r="AN68" s="174">
        <f t="shared" ref="AN68" si="2216">$D$68*AM68</f>
        <v>0</v>
      </c>
      <c r="AO68" s="26"/>
      <c r="AP68" s="174">
        <f t="shared" ref="AP68" si="2217">$D$68*AO68</f>
        <v>0</v>
      </c>
      <c r="AQ68" s="26"/>
      <c r="AR68" s="174">
        <f t="shared" ref="AR68" si="2218">$D$68*AQ68</f>
        <v>0</v>
      </c>
      <c r="AS68" s="26"/>
      <c r="AT68" s="174">
        <f t="shared" ref="AT68" si="2219">$D$68*AS68</f>
        <v>0</v>
      </c>
      <c r="AU68" s="26"/>
      <c r="AV68" s="174">
        <f t="shared" ref="AV68" si="2220">$D$68*AU68</f>
        <v>0</v>
      </c>
      <c r="AW68" s="26"/>
      <c r="AX68" s="174">
        <f t="shared" ref="AX68" si="2221">$D$68*AW68</f>
        <v>0</v>
      </c>
      <c r="AY68" s="26"/>
      <c r="AZ68" s="174">
        <f t="shared" ref="AZ68" si="2222">$D$68*AY68</f>
        <v>0</v>
      </c>
      <c r="BA68" s="26"/>
      <c r="BB68" s="174">
        <f t="shared" ref="BB68" si="2223">$D$68*BA68</f>
        <v>0</v>
      </c>
      <c r="BC68" s="26"/>
      <c r="BD68" s="174">
        <f t="shared" ref="BD68" si="2224">$D$68*BC68</f>
        <v>0</v>
      </c>
      <c r="BE68" s="26"/>
      <c r="BF68" s="174">
        <f t="shared" ref="BF68" si="2225">$D$68*BE68</f>
        <v>0</v>
      </c>
      <c r="BG68" s="26"/>
      <c r="BH68" s="174">
        <f t="shared" ref="BH68" si="2226">$D$68*BG68</f>
        <v>0</v>
      </c>
      <c r="BI68" s="26"/>
      <c r="BJ68" s="174">
        <f t="shared" ref="BJ68" si="2227">$D$68*BI68</f>
        <v>0</v>
      </c>
      <c r="BK68" s="26"/>
      <c r="BL68" s="174">
        <f t="shared" ref="BL68" si="2228">$D$68*BK68</f>
        <v>0</v>
      </c>
      <c r="BM68" s="26"/>
      <c r="BN68" s="174">
        <f t="shared" ref="BN68" si="2229">$D$68*BM68</f>
        <v>0</v>
      </c>
      <c r="BO68" s="26"/>
      <c r="BP68" s="174">
        <f t="shared" ref="BP68" si="2230">$D$68*BO68</f>
        <v>0</v>
      </c>
      <c r="BQ68" s="26"/>
      <c r="BR68" s="174">
        <f t="shared" ref="BR68" si="2231">$D$68*BQ68</f>
        <v>0</v>
      </c>
      <c r="BS68" s="26"/>
      <c r="BT68" s="174">
        <f t="shared" ref="BT68" si="2232">$D$68*BS68</f>
        <v>0</v>
      </c>
      <c r="BU68" s="26"/>
      <c r="BV68" s="174">
        <f t="shared" ref="BV68" si="2233">$D$68*BU68</f>
        <v>0</v>
      </c>
      <c r="BW68" s="26"/>
      <c r="BX68" s="174">
        <f t="shared" ref="BX68" si="2234">$D$68*BW68</f>
        <v>0</v>
      </c>
      <c r="BY68" s="26"/>
      <c r="BZ68" s="174">
        <f t="shared" ref="BZ68" si="2235">$D$68*BY68</f>
        <v>0</v>
      </c>
      <c r="CA68" s="26"/>
      <c r="CB68" s="174">
        <f t="shared" ref="CB68" si="2236">$D$68*CA68</f>
        <v>0</v>
      </c>
      <c r="CC68" s="26"/>
      <c r="CD68" s="174">
        <f t="shared" ref="CD68" si="2237">$D$68*CC68</f>
        <v>0</v>
      </c>
      <c r="CE68" s="26"/>
      <c r="CF68" s="174">
        <f t="shared" ref="CF68" si="2238">$D$68*CE68</f>
        <v>0</v>
      </c>
      <c r="CG68" s="26"/>
      <c r="CH68" s="174">
        <f t="shared" ref="CH68" si="2239">$D$68*CG68</f>
        <v>0</v>
      </c>
      <c r="CI68" s="26"/>
      <c r="CJ68" s="174">
        <f t="shared" ref="CJ68" si="2240">$D$68*CI68</f>
        <v>0</v>
      </c>
      <c r="CK68" s="26">
        <f>+'CANTIDADES DE OBRA'!OE528</f>
        <v>3</v>
      </c>
      <c r="CL68" s="174">
        <f t="shared" ref="CL68" si="2241">$D$68*CK68</f>
        <v>363734.99647780054</v>
      </c>
      <c r="CM68" s="26"/>
      <c r="CN68" s="174">
        <f t="shared" ref="CN68" si="2242">$D$68*CM68</f>
        <v>0</v>
      </c>
      <c r="CO68" s="26"/>
      <c r="CP68" s="174">
        <f t="shared" ref="CP68" si="2243">$D$68*CO68</f>
        <v>0</v>
      </c>
      <c r="CQ68" s="26"/>
      <c r="CR68" s="174">
        <f t="shared" ref="CR68" si="2244">$D$68*CQ68</f>
        <v>0</v>
      </c>
      <c r="CS68" s="32">
        <f>E68+G68+I68+K68+M68+O68+Q68+S68+U68+W68+Y68+AA68+AC68+AE68+AG68+AI68+AK68+AM68+AO68+AQ68+AS68+AU68+AW68+AY68+BA68+BC68+BE68+BG68+BI68+BK68+BM68+BO68+BQ68+BS68+BU68+BW68+BY68+CA68+CC68+CE68+CG68+CI68+CK68+CM68+CO68+CQ68</f>
        <v>3</v>
      </c>
      <c r="CT68" s="12">
        <f>CS68*D68</f>
        <v>363734.99647780054</v>
      </c>
      <c r="CU68" s="5"/>
      <c r="CV68" s="12"/>
    </row>
    <row r="69" spans="1:100">
      <c r="A69" s="144" t="s">
        <v>397</v>
      </c>
      <c r="B69" s="142" t="s">
        <v>455</v>
      </c>
      <c r="C69" s="144"/>
      <c r="D69" s="146"/>
      <c r="E69" s="142"/>
      <c r="F69" s="172">
        <f>SUM(F70:F71)</f>
        <v>0</v>
      </c>
      <c r="G69" s="142"/>
      <c r="H69" s="172">
        <f t="shared" ref="H69" si="2245">SUM(H70:H71)</f>
        <v>0</v>
      </c>
      <c r="I69" s="142"/>
      <c r="J69" s="172">
        <f t="shared" ref="J69" si="2246">SUM(J70:J71)</f>
        <v>0</v>
      </c>
      <c r="K69" s="142"/>
      <c r="L69" s="172">
        <f t="shared" ref="L69" si="2247">SUM(L70:L71)</f>
        <v>0</v>
      </c>
      <c r="M69" s="142"/>
      <c r="N69" s="172">
        <f t="shared" ref="N69" si="2248">SUM(N70:N71)</f>
        <v>0</v>
      </c>
      <c r="O69" s="142"/>
      <c r="P69" s="172">
        <f t="shared" ref="P69" si="2249">SUM(P70:P71)</f>
        <v>0</v>
      </c>
      <c r="Q69" s="142"/>
      <c r="R69" s="172">
        <f t="shared" ref="R69" si="2250">SUM(R70:R71)</f>
        <v>0</v>
      </c>
      <c r="S69" s="142"/>
      <c r="T69" s="172">
        <f t="shared" ref="T69" si="2251">SUM(T70:T71)</f>
        <v>0</v>
      </c>
      <c r="U69" s="142"/>
      <c r="V69" s="172">
        <f t="shared" ref="V69" si="2252">SUM(V70:V71)</f>
        <v>0</v>
      </c>
      <c r="W69" s="142"/>
      <c r="X69" s="172">
        <f t="shared" ref="X69" si="2253">SUM(X70:X71)</f>
        <v>0</v>
      </c>
      <c r="Y69" s="142"/>
      <c r="Z69" s="172">
        <f t="shared" ref="Z69" si="2254">SUM(Z70:Z71)</f>
        <v>0</v>
      </c>
      <c r="AA69" s="142"/>
      <c r="AB69" s="172">
        <f t="shared" ref="AB69" si="2255">SUM(AB70:AB71)</f>
        <v>0</v>
      </c>
      <c r="AC69" s="142"/>
      <c r="AD69" s="172">
        <f t="shared" ref="AD69" si="2256">SUM(AD70:AD71)</f>
        <v>0</v>
      </c>
      <c r="AE69" s="142"/>
      <c r="AF69" s="172">
        <f t="shared" ref="AF69" si="2257">SUM(AF70:AF71)</f>
        <v>0</v>
      </c>
      <c r="AG69" s="142"/>
      <c r="AH69" s="172">
        <f t="shared" ref="AH69" si="2258">SUM(AH70:AH71)</f>
        <v>0</v>
      </c>
      <c r="AI69" s="142"/>
      <c r="AJ69" s="172">
        <f t="shared" ref="AJ69" si="2259">SUM(AJ70:AJ71)</f>
        <v>0</v>
      </c>
      <c r="AK69" s="142"/>
      <c r="AL69" s="172">
        <f t="shared" ref="AL69" si="2260">SUM(AL70:AL71)</f>
        <v>0</v>
      </c>
      <c r="AM69" s="142"/>
      <c r="AN69" s="172">
        <f t="shared" ref="AN69" si="2261">SUM(AN70:AN71)</f>
        <v>0</v>
      </c>
      <c r="AO69" s="142"/>
      <c r="AP69" s="172">
        <f t="shared" ref="AP69" si="2262">SUM(AP70:AP71)</f>
        <v>0</v>
      </c>
      <c r="AQ69" s="142"/>
      <c r="AR69" s="172">
        <f t="shared" ref="AR69" si="2263">SUM(AR70:AR71)</f>
        <v>0</v>
      </c>
      <c r="AS69" s="142"/>
      <c r="AT69" s="172">
        <f t="shared" ref="AT69" si="2264">SUM(AT70:AT71)</f>
        <v>0</v>
      </c>
      <c r="AU69" s="142"/>
      <c r="AV69" s="172">
        <f t="shared" ref="AV69" si="2265">SUM(AV70:AV71)</f>
        <v>0</v>
      </c>
      <c r="AW69" s="142"/>
      <c r="AX69" s="172">
        <f t="shared" ref="AX69" si="2266">SUM(AX70:AX71)</f>
        <v>57518.481536445004</v>
      </c>
      <c r="AY69" s="142"/>
      <c r="AZ69" s="172">
        <f t="shared" ref="AZ69" si="2267">SUM(AZ70:AZ71)</f>
        <v>57518.481536445004</v>
      </c>
      <c r="BA69" s="142"/>
      <c r="BB69" s="172">
        <f t="shared" ref="BB69" si="2268">SUM(BB70:BB71)</f>
        <v>57518.481536445004</v>
      </c>
      <c r="BC69" s="142"/>
      <c r="BD69" s="172">
        <f t="shared" ref="BD69" si="2269">SUM(BD70:BD71)</f>
        <v>57518.481536445004</v>
      </c>
      <c r="BE69" s="142"/>
      <c r="BF69" s="172">
        <f t="shared" ref="BF69" si="2270">SUM(BF70:BF71)</f>
        <v>0</v>
      </c>
      <c r="BG69" s="142"/>
      <c r="BH69" s="172">
        <f t="shared" ref="BH69" si="2271">SUM(BH70:BH71)</f>
        <v>57518.481536445004</v>
      </c>
      <c r="BI69" s="142"/>
      <c r="BJ69" s="172">
        <f t="shared" ref="BJ69" si="2272">SUM(BJ70:BJ71)</f>
        <v>57518.481536445004</v>
      </c>
      <c r="BK69" s="142"/>
      <c r="BL69" s="172">
        <f t="shared" ref="BL69" si="2273">SUM(BL70:BL71)</f>
        <v>0</v>
      </c>
      <c r="BM69" s="142"/>
      <c r="BN69" s="172">
        <f t="shared" ref="BN69" si="2274">SUM(BN70:BN71)</f>
        <v>0</v>
      </c>
      <c r="BO69" s="142"/>
      <c r="BP69" s="172">
        <f t="shared" ref="BP69" si="2275">SUM(BP70:BP71)</f>
        <v>0</v>
      </c>
      <c r="BQ69" s="142"/>
      <c r="BR69" s="172">
        <f t="shared" ref="BR69" si="2276">SUM(BR70:BR71)</f>
        <v>0</v>
      </c>
      <c r="BS69" s="142"/>
      <c r="BT69" s="172">
        <f t="shared" ref="BT69" si="2277">SUM(BT70:BT71)</f>
        <v>0</v>
      </c>
      <c r="BU69" s="142"/>
      <c r="BV69" s="172">
        <f t="shared" ref="BV69" si="2278">SUM(BV70:BV71)</f>
        <v>0</v>
      </c>
      <c r="BW69" s="142"/>
      <c r="BX69" s="172">
        <f t="shared" ref="BX69" si="2279">SUM(BX70:BX71)</f>
        <v>0</v>
      </c>
      <c r="BY69" s="142"/>
      <c r="BZ69" s="172">
        <f t="shared" ref="BZ69" si="2280">SUM(BZ70:BZ71)</f>
        <v>0</v>
      </c>
      <c r="CA69" s="142"/>
      <c r="CB69" s="172">
        <f t="shared" ref="CB69" si="2281">SUM(CB70:CB71)</f>
        <v>0</v>
      </c>
      <c r="CC69" s="142"/>
      <c r="CD69" s="172">
        <f t="shared" ref="CD69" si="2282">SUM(CD70:CD71)</f>
        <v>57518.481536445004</v>
      </c>
      <c r="CE69" s="142"/>
      <c r="CF69" s="172">
        <f t="shared" ref="CF69" si="2283">SUM(CF70:CF71)</f>
        <v>57518.481536445004</v>
      </c>
      <c r="CG69" s="142"/>
      <c r="CH69" s="172">
        <f t="shared" ref="CH69" si="2284">SUM(CH70:CH71)</f>
        <v>57518.481536445004</v>
      </c>
      <c r="CI69" s="142"/>
      <c r="CJ69" s="172">
        <f t="shared" ref="CJ69" si="2285">SUM(CJ70:CJ71)</f>
        <v>0</v>
      </c>
      <c r="CK69" s="142"/>
      <c r="CL69" s="172">
        <f t="shared" ref="CL69" si="2286">SUM(CL70:CL71)</f>
        <v>57518.481536445004</v>
      </c>
      <c r="CM69" s="142"/>
      <c r="CN69" s="172">
        <f t="shared" ref="CN69" si="2287">SUM(CN70:CN71)</f>
        <v>57518.481536445004</v>
      </c>
      <c r="CO69" s="142"/>
      <c r="CP69" s="172">
        <f t="shared" ref="CP69" si="2288">SUM(CP70:CP71)</f>
        <v>0</v>
      </c>
      <c r="CQ69" s="142"/>
      <c r="CR69" s="172">
        <f t="shared" ref="CR69" si="2289">SUM(CR70:CR71)</f>
        <v>0</v>
      </c>
      <c r="CS69" s="142"/>
      <c r="CT69" s="154">
        <f>SUM(CT70:CT71)</f>
        <v>632703.29690089507</v>
      </c>
      <c r="CU69" s="142"/>
      <c r="CV69" s="154"/>
    </row>
    <row r="70" spans="1:100" ht="28.8">
      <c r="A70" s="143" t="str">
        <f>+APU!A299</f>
        <v>09-03-001</v>
      </c>
      <c r="B70" s="22" t="str">
        <f>+APU!B299</f>
        <v>VENTANA EN ALUMINIO ANONIZADO DE 0.30X0.60M TIPO CELOSIA; INCLUYE VIDRIO DE 4MM.</v>
      </c>
      <c r="C70" s="143" t="str">
        <f>+APU!C299</f>
        <v>U</v>
      </c>
      <c r="D70" s="145">
        <f>+APU!G299</f>
        <v>57518.481536445004</v>
      </c>
      <c r="E70" s="26">
        <f>'CANTIDADES DE OBRA'!Q558</f>
        <v>0</v>
      </c>
      <c r="F70" s="174">
        <f>$D$70*E70</f>
        <v>0</v>
      </c>
      <c r="G70" s="26"/>
      <c r="H70" s="174">
        <f t="shared" ref="H70" si="2290">$D$70*G70</f>
        <v>0</v>
      </c>
      <c r="I70" s="26"/>
      <c r="J70" s="174">
        <f t="shared" ref="J70" si="2291">$D$70*I70</f>
        <v>0</v>
      </c>
      <c r="K70" s="26"/>
      <c r="L70" s="174">
        <f t="shared" ref="L70" si="2292">$D$70*K70</f>
        <v>0</v>
      </c>
      <c r="M70" s="26"/>
      <c r="N70" s="174">
        <f t="shared" ref="N70" si="2293">$D$70*M70</f>
        <v>0</v>
      </c>
      <c r="O70" s="26"/>
      <c r="P70" s="174">
        <f t="shared" ref="P70" si="2294">$D$70*O70</f>
        <v>0</v>
      </c>
      <c r="Q70" s="26"/>
      <c r="R70" s="174">
        <f t="shared" ref="R70" si="2295">$D$70*Q70</f>
        <v>0</v>
      </c>
      <c r="S70" s="26"/>
      <c r="T70" s="174">
        <f t="shared" ref="T70" si="2296">$D$70*S70</f>
        <v>0</v>
      </c>
      <c r="U70" s="26"/>
      <c r="V70" s="174">
        <f t="shared" ref="V70" si="2297">$D$70*U70</f>
        <v>0</v>
      </c>
      <c r="W70" s="26"/>
      <c r="X70" s="174">
        <f t="shared" ref="X70" si="2298">$D$70*W70</f>
        <v>0</v>
      </c>
      <c r="Y70" s="26"/>
      <c r="Z70" s="174">
        <f t="shared" ref="Z70" si="2299">$D$70*Y70</f>
        <v>0</v>
      </c>
      <c r="AA70" s="26"/>
      <c r="AB70" s="174">
        <f t="shared" ref="AB70" si="2300">$D$70*AA70</f>
        <v>0</v>
      </c>
      <c r="AC70" s="26"/>
      <c r="AD70" s="174">
        <f t="shared" ref="AD70" si="2301">$D$70*AC70</f>
        <v>0</v>
      </c>
      <c r="AE70" s="26"/>
      <c r="AF70" s="174">
        <f t="shared" ref="AF70" si="2302">$D$70*AE70</f>
        <v>0</v>
      </c>
      <c r="AG70" s="26"/>
      <c r="AH70" s="174">
        <f t="shared" ref="AH70" si="2303">$D$70*AG70</f>
        <v>0</v>
      </c>
      <c r="AI70" s="26"/>
      <c r="AJ70" s="174">
        <f t="shared" ref="AJ70" si="2304">$D$70*AI70</f>
        <v>0</v>
      </c>
      <c r="AK70" s="26"/>
      <c r="AL70" s="174">
        <f t="shared" ref="AL70" si="2305">$D$70*AK70</f>
        <v>0</v>
      </c>
      <c r="AM70" s="26"/>
      <c r="AN70" s="174">
        <f t="shared" ref="AN70" si="2306">$D$70*AM70</f>
        <v>0</v>
      </c>
      <c r="AO70" s="26"/>
      <c r="AP70" s="174">
        <f t="shared" ref="AP70" si="2307">$D$70*AO70</f>
        <v>0</v>
      </c>
      <c r="AQ70" s="26"/>
      <c r="AR70" s="174">
        <f t="shared" ref="AR70" si="2308">$D$70*AQ70</f>
        <v>0</v>
      </c>
      <c r="AS70" s="26"/>
      <c r="AT70" s="174">
        <f t="shared" ref="AT70" si="2309">$D$70*AS70</f>
        <v>0</v>
      </c>
      <c r="AU70" s="26"/>
      <c r="AV70" s="174">
        <f t="shared" ref="AV70" si="2310">$D$70*AU70</f>
        <v>0</v>
      </c>
      <c r="AW70" s="26">
        <f>+'CANTIDADES DE OBRA'!HG558</f>
        <v>1</v>
      </c>
      <c r="AX70" s="174">
        <f t="shared" ref="AX70" si="2311">$D$70*AW70</f>
        <v>57518.481536445004</v>
      </c>
      <c r="AY70" s="26">
        <f>+'CANTIDADES DE OBRA'!HP558</f>
        <v>1</v>
      </c>
      <c r="AZ70" s="174">
        <f t="shared" ref="AZ70" si="2312">$D$70*AY70</f>
        <v>57518.481536445004</v>
      </c>
      <c r="BA70" s="26">
        <f>+'CANTIDADES DE OBRA'!HY558</f>
        <v>1</v>
      </c>
      <c r="BB70" s="174">
        <f t="shared" ref="BB70" si="2313">$D$70*BA70</f>
        <v>57518.481536445004</v>
      </c>
      <c r="BC70" s="26">
        <f>+'CANTIDADES DE OBRA'!IH558</f>
        <v>1</v>
      </c>
      <c r="BD70" s="174">
        <f t="shared" ref="BD70" si="2314">$D$70*BC70</f>
        <v>57518.481536445004</v>
      </c>
      <c r="BE70" s="26">
        <f>+'CANTIDADES DE OBRA'!IQ558</f>
        <v>0</v>
      </c>
      <c r="BF70" s="174">
        <f t="shared" ref="BF70" si="2315">$D$70*BE70</f>
        <v>0</v>
      </c>
      <c r="BG70" s="26">
        <f>+'CANTIDADES DE OBRA'!IZ558</f>
        <v>1</v>
      </c>
      <c r="BH70" s="174">
        <f t="shared" ref="BH70" si="2316">$D$70*BG70</f>
        <v>57518.481536445004</v>
      </c>
      <c r="BI70" s="26">
        <f>+'CANTIDADES DE OBRA'!JI558</f>
        <v>1</v>
      </c>
      <c r="BJ70" s="174">
        <f t="shared" ref="BJ70" si="2317">$D$70*BI70</f>
        <v>57518.481536445004</v>
      </c>
      <c r="BK70" s="26"/>
      <c r="BL70" s="174">
        <f t="shared" ref="BL70" si="2318">$D$70*BK70</f>
        <v>0</v>
      </c>
      <c r="BM70" s="26">
        <f>+'CANTIDADES DE OBRA'!JR558</f>
        <v>0</v>
      </c>
      <c r="BN70" s="174">
        <f t="shared" ref="BN70" si="2319">$D$70*BM70</f>
        <v>0</v>
      </c>
      <c r="BO70" s="26"/>
      <c r="BP70" s="174">
        <f t="shared" ref="BP70" si="2320">$D$70*BO70</f>
        <v>0</v>
      </c>
      <c r="BQ70" s="26"/>
      <c r="BR70" s="174">
        <f t="shared" ref="BR70" si="2321">$D$70*BQ70</f>
        <v>0</v>
      </c>
      <c r="BS70" s="26"/>
      <c r="BT70" s="174">
        <f t="shared" ref="BT70" si="2322">$D$70*BS70</f>
        <v>0</v>
      </c>
      <c r="BU70" s="26"/>
      <c r="BV70" s="174">
        <f t="shared" ref="BV70" si="2323">$D$70*BU70</f>
        <v>0</v>
      </c>
      <c r="BW70" s="26"/>
      <c r="BX70" s="174">
        <f t="shared" ref="BX70" si="2324">$D$70*BW70</f>
        <v>0</v>
      </c>
      <c r="BY70" s="26"/>
      <c r="BZ70" s="174">
        <f t="shared" ref="BZ70" si="2325">$D$70*BY70</f>
        <v>0</v>
      </c>
      <c r="CA70" s="26"/>
      <c r="CB70" s="174">
        <f t="shared" ref="CB70" si="2326">$D$70*CA70</f>
        <v>0</v>
      </c>
      <c r="CC70" s="26">
        <f>+'CANTIDADES DE OBRA'!MU558</f>
        <v>1</v>
      </c>
      <c r="CD70" s="174">
        <f t="shared" ref="CD70" si="2327">$D$70*CC70</f>
        <v>57518.481536445004</v>
      </c>
      <c r="CE70" s="26">
        <f>+'CANTIDADES DE OBRA'!ND558</f>
        <v>1</v>
      </c>
      <c r="CF70" s="174">
        <f t="shared" ref="CF70" si="2328">$D$70*CE70</f>
        <v>57518.481536445004</v>
      </c>
      <c r="CG70" s="26">
        <f>+'CANTIDADES DE OBRA'!NM558</f>
        <v>1</v>
      </c>
      <c r="CH70" s="174">
        <f t="shared" ref="CH70" si="2329">$D$70*CG70</f>
        <v>57518.481536445004</v>
      </c>
      <c r="CI70" s="26"/>
      <c r="CJ70" s="174">
        <f t="shared" ref="CJ70" si="2330">$D$70*CI70</f>
        <v>0</v>
      </c>
      <c r="CK70" s="26">
        <f>+'CANTIDADES DE OBRA'!OE558</f>
        <v>1</v>
      </c>
      <c r="CL70" s="174">
        <f t="shared" ref="CL70" si="2331">$D$70*CK70</f>
        <v>57518.481536445004</v>
      </c>
      <c r="CM70" s="26">
        <f>+'CANTIDADES DE OBRA'!ON558</f>
        <v>1</v>
      </c>
      <c r="CN70" s="174">
        <f t="shared" ref="CN70" si="2332">$D$70*CM70</f>
        <v>57518.481536445004</v>
      </c>
      <c r="CO70" s="26"/>
      <c r="CP70" s="174">
        <f t="shared" ref="CP70" si="2333">$D$70*CO70</f>
        <v>0</v>
      </c>
      <c r="CQ70" s="26"/>
      <c r="CR70" s="174">
        <f t="shared" ref="CR70" si="2334">$D$70*CQ70</f>
        <v>0</v>
      </c>
      <c r="CS70" s="32">
        <f>E70+G70+I70+K70+M70+O70+Q70+S70+U70+W70+Y70+AA70+AC70+AE70+AG70+AI70+AK70+AM70+AO70+AQ70+AS70+AU70+AW70+AY70+BA70+BC70+BE70+BG70+BI70+BK70+BM70+BO70+BQ70+BS70+BU70+BW70+BY70+CA70+CC70+CE70+CG70+CI70+CK70+CM70+CO70+CQ70</f>
        <v>11</v>
      </c>
      <c r="CT70" s="12">
        <f>CS70*D70</f>
        <v>632703.29690089507</v>
      </c>
      <c r="CU70" s="5"/>
      <c r="CV70" s="12"/>
    </row>
    <row r="71" spans="1:100" ht="28.8">
      <c r="A71" s="477" t="s">
        <v>454</v>
      </c>
      <c r="B71" s="177" t="str">
        <f>+APU!B306</f>
        <v>VENTANA EN ALUMINIO ANONIZADO DE 1,20X1,20M TIPO CORREDIZA; INCLUYE VIDRIO DE 4MM.</v>
      </c>
      <c r="C71" s="176" t="s">
        <v>283</v>
      </c>
      <c r="D71" s="145">
        <f>+APU!G306</f>
        <v>120304.24476702001</v>
      </c>
      <c r="E71" s="26">
        <f>+'CANTIDADES DE OBRA'!Q573</f>
        <v>0</v>
      </c>
      <c r="F71" s="174">
        <f>$D$71*E71</f>
        <v>0</v>
      </c>
      <c r="G71" s="26">
        <f>+'CANTIDADES DE OBRA'!Z573</f>
        <v>0</v>
      </c>
      <c r="H71" s="174">
        <f t="shared" ref="H71" si="2335">$D$71*G71</f>
        <v>0</v>
      </c>
      <c r="I71" s="26">
        <f>+'CANTIDADES DE OBRA'!AI573</f>
        <v>0</v>
      </c>
      <c r="J71" s="174">
        <f t="shared" ref="J71" si="2336">$D$71*I71</f>
        <v>0</v>
      </c>
      <c r="K71" s="26">
        <f>+'CANTIDADES DE OBRA'!AR573</f>
        <v>0</v>
      </c>
      <c r="L71" s="174">
        <f t="shared" ref="L71" si="2337">$D$71*K71</f>
        <v>0</v>
      </c>
      <c r="M71" s="26">
        <f>+'CANTIDADES DE OBRA'!BA573</f>
        <v>0</v>
      </c>
      <c r="N71" s="174">
        <f t="shared" ref="N71" si="2338">$D$71*M71</f>
        <v>0</v>
      </c>
      <c r="O71" s="26">
        <f>+'CANTIDADES DE OBRA'!BJ573</f>
        <v>0</v>
      </c>
      <c r="P71" s="174">
        <f t="shared" ref="P71" si="2339">$D$71*O71</f>
        <v>0</v>
      </c>
      <c r="Q71" s="26">
        <f>+'CANTIDADES DE OBRA'!BS573</f>
        <v>0</v>
      </c>
      <c r="R71" s="174">
        <f t="shared" ref="R71" si="2340">$D$71*Q71</f>
        <v>0</v>
      </c>
      <c r="S71" s="26">
        <f>+'CANTIDADES DE OBRA'!CB573</f>
        <v>0</v>
      </c>
      <c r="T71" s="174">
        <f t="shared" ref="T71" si="2341">$D$71*S71</f>
        <v>0</v>
      </c>
      <c r="U71" s="26">
        <f>+'CANTIDADES DE OBRA'!CK573</f>
        <v>0</v>
      </c>
      <c r="V71" s="174">
        <f t="shared" ref="V71" si="2342">$D$71*U71</f>
        <v>0</v>
      </c>
      <c r="W71" s="26">
        <f>+'CANTIDADES DE OBRA'!CT573</f>
        <v>0</v>
      </c>
      <c r="X71" s="174">
        <f t="shared" ref="X71" si="2343">$D$71*W71</f>
        <v>0</v>
      </c>
      <c r="Y71" s="26">
        <f>+'CANTIDADES DE OBRA'!DC573</f>
        <v>0</v>
      </c>
      <c r="Z71" s="174">
        <f t="shared" ref="Z71" si="2344">$D$71*Y71</f>
        <v>0</v>
      </c>
      <c r="AA71" s="26">
        <f>+'CANTIDADES DE OBRA'!DL573</f>
        <v>0</v>
      </c>
      <c r="AB71" s="174">
        <f t="shared" ref="AB71" si="2345">$D$71*AA71</f>
        <v>0</v>
      </c>
      <c r="AC71" s="26">
        <f>+'CANTIDADES DE OBRA'!DU573</f>
        <v>0</v>
      </c>
      <c r="AD71" s="174">
        <f t="shared" ref="AD71" si="2346">$D$71*AC71</f>
        <v>0</v>
      </c>
      <c r="AE71" s="26">
        <f>+'CANTIDADES DE OBRA'!ED573</f>
        <v>0</v>
      </c>
      <c r="AF71" s="174">
        <f t="shared" ref="AF71" si="2347">$D$71*AE71</f>
        <v>0</v>
      </c>
      <c r="AG71" s="26">
        <f>+'CANTIDADES DE OBRA'!EM573</f>
        <v>0</v>
      </c>
      <c r="AH71" s="174">
        <f t="shared" ref="AH71" si="2348">$D$71*AG71</f>
        <v>0</v>
      </c>
      <c r="AI71" s="26">
        <f>+'CANTIDADES DE OBRA'!EV573</f>
        <v>0</v>
      </c>
      <c r="AJ71" s="174">
        <f t="shared" ref="AJ71" si="2349">$D$71*AI71</f>
        <v>0</v>
      </c>
      <c r="AK71" s="26">
        <f>+'CANTIDADES DE OBRA'!FE573</f>
        <v>0</v>
      </c>
      <c r="AL71" s="174">
        <f t="shared" ref="AL71" si="2350">$D$71*AK71</f>
        <v>0</v>
      </c>
      <c r="AM71" s="26">
        <f>+'CANTIDADES DE OBRA'!FN573</f>
        <v>0</v>
      </c>
      <c r="AN71" s="174">
        <f t="shared" ref="AN71" si="2351">$D$71*AM71</f>
        <v>0</v>
      </c>
      <c r="AO71" s="26">
        <f>+'CANTIDADES DE OBRA'!FW573</f>
        <v>0</v>
      </c>
      <c r="AP71" s="174">
        <f t="shared" ref="AP71" si="2352">$D$71*AO71</f>
        <v>0</v>
      </c>
      <c r="AQ71" s="26">
        <f>+'CANTIDADES DE OBRA'!GF573</f>
        <v>0</v>
      </c>
      <c r="AR71" s="174">
        <f t="shared" ref="AR71" si="2353">$D$71*AQ71</f>
        <v>0</v>
      </c>
      <c r="AS71" s="26">
        <f>+'CANTIDADES DE OBRA'!GO573</f>
        <v>0</v>
      </c>
      <c r="AT71" s="174">
        <f t="shared" ref="AT71" si="2354">$D$71*AS71</f>
        <v>0</v>
      </c>
      <c r="AU71" s="26">
        <f>+'CANTIDADES DE OBRA'!GX573</f>
        <v>0</v>
      </c>
      <c r="AV71" s="174">
        <f t="shared" ref="AV71" si="2355">$D$71*AU71</f>
        <v>0</v>
      </c>
      <c r="AW71" s="26">
        <f>+'CANTIDADES DE OBRA'!HG573</f>
        <v>0</v>
      </c>
      <c r="AX71" s="174">
        <f t="shared" ref="AX71" si="2356">$D$71*AW71</f>
        <v>0</v>
      </c>
      <c r="AY71" s="26">
        <f>+'CANTIDADES DE OBRA'!HP573</f>
        <v>0</v>
      </c>
      <c r="AZ71" s="174">
        <f t="shared" ref="AZ71" si="2357">$D$71*AY71</f>
        <v>0</v>
      </c>
      <c r="BA71" s="26">
        <f>+'CANTIDADES DE OBRA'!HY573</f>
        <v>0</v>
      </c>
      <c r="BB71" s="174">
        <f t="shared" ref="BB71" si="2358">$D$71*BA71</f>
        <v>0</v>
      </c>
      <c r="BC71" s="26">
        <f>+'CANTIDADES DE OBRA'!IH573</f>
        <v>0</v>
      </c>
      <c r="BD71" s="174">
        <f t="shared" ref="BD71" si="2359">$D$71*BC71</f>
        <v>0</v>
      </c>
      <c r="BE71" s="26">
        <f>+'CANTIDADES DE OBRA'!IQ573</f>
        <v>0</v>
      </c>
      <c r="BF71" s="174">
        <f t="shared" ref="BF71" si="2360">$D$71*BE71</f>
        <v>0</v>
      </c>
      <c r="BG71" s="26">
        <f>+'CANTIDADES DE OBRA'!IZ573</f>
        <v>0</v>
      </c>
      <c r="BH71" s="174">
        <f t="shared" ref="BH71" si="2361">$D$71*BG71</f>
        <v>0</v>
      </c>
      <c r="BI71" s="26">
        <f>+'CANTIDADES DE OBRA'!JI573</f>
        <v>0</v>
      </c>
      <c r="BJ71" s="174">
        <f t="shared" ref="BJ71" si="2362">$D$71*BI71</f>
        <v>0</v>
      </c>
      <c r="BK71" s="26">
        <f>+'CANTIDADES DE OBRA'!JR573</f>
        <v>0</v>
      </c>
      <c r="BL71" s="174">
        <f t="shared" ref="BL71" si="2363">$D$71*BK71</f>
        <v>0</v>
      </c>
      <c r="BM71" s="26">
        <f>+'CANTIDADES DE OBRA'!KA573</f>
        <v>0</v>
      </c>
      <c r="BN71" s="174">
        <f t="shared" ref="BN71" si="2364">$D$71*BM71</f>
        <v>0</v>
      </c>
      <c r="BO71" s="26">
        <f>+'CANTIDADES DE OBRA'!KJ573</f>
        <v>0</v>
      </c>
      <c r="BP71" s="174">
        <f t="shared" ref="BP71" si="2365">$D$71*BO71</f>
        <v>0</v>
      </c>
      <c r="BQ71" s="26">
        <f>+'CANTIDADES DE OBRA'!KS573</f>
        <v>0</v>
      </c>
      <c r="BR71" s="174">
        <f t="shared" ref="BR71" si="2366">$D$71*BQ71</f>
        <v>0</v>
      </c>
      <c r="BS71" s="26">
        <f>+'CANTIDADES DE OBRA'!LB573</f>
        <v>0</v>
      </c>
      <c r="BT71" s="174">
        <f t="shared" ref="BT71" si="2367">$D$71*BS71</f>
        <v>0</v>
      </c>
      <c r="BU71" s="26">
        <f>+'CANTIDADES DE OBRA'!LK573</f>
        <v>0</v>
      </c>
      <c r="BV71" s="174">
        <f t="shared" ref="BV71" si="2368">$D$71*BU71</f>
        <v>0</v>
      </c>
      <c r="BW71" s="26">
        <f>+'CANTIDADES DE OBRA'!LT573</f>
        <v>0</v>
      </c>
      <c r="BX71" s="174">
        <f t="shared" ref="BX71" si="2369">$D$71*BW71</f>
        <v>0</v>
      </c>
      <c r="BY71" s="26">
        <f>+'CANTIDADES DE OBRA'!MC573</f>
        <v>0</v>
      </c>
      <c r="BZ71" s="174">
        <f t="shared" ref="BZ71" si="2370">$D$71*BY71</f>
        <v>0</v>
      </c>
      <c r="CA71" s="26">
        <f>+'CANTIDADES DE OBRA'!ML573</f>
        <v>0</v>
      </c>
      <c r="CB71" s="174">
        <f t="shared" ref="CB71" si="2371">$D$71*CA71</f>
        <v>0</v>
      </c>
      <c r="CC71" s="26">
        <f>+'CANTIDADES DE OBRA'!MU573</f>
        <v>0</v>
      </c>
      <c r="CD71" s="174">
        <f t="shared" ref="CD71" si="2372">$D$71*CC71</f>
        <v>0</v>
      </c>
      <c r="CE71" s="26">
        <f>+'CANTIDADES DE OBRA'!ND573</f>
        <v>0</v>
      </c>
      <c r="CF71" s="174">
        <f t="shared" ref="CF71" si="2373">$D$71*CE71</f>
        <v>0</v>
      </c>
      <c r="CG71" s="26">
        <f>+'CANTIDADES DE OBRA'!NM573</f>
        <v>0</v>
      </c>
      <c r="CH71" s="174">
        <f t="shared" ref="CH71" si="2374">$D$71*CG71</f>
        <v>0</v>
      </c>
      <c r="CI71" s="26">
        <f>+'CANTIDADES DE OBRA'!NV573</f>
        <v>0</v>
      </c>
      <c r="CJ71" s="174">
        <f t="shared" ref="CJ71" si="2375">$D$71*CI71</f>
        <v>0</v>
      </c>
      <c r="CK71" s="26"/>
      <c r="CL71" s="174">
        <f t="shared" ref="CL71" si="2376">$D$71*CK71</f>
        <v>0</v>
      </c>
      <c r="CM71" s="26">
        <f>+'CANTIDADES DE OBRA'!ON573</f>
        <v>0</v>
      </c>
      <c r="CN71" s="174">
        <f t="shared" ref="CN71" si="2377">$D$71*CM71</f>
        <v>0</v>
      </c>
      <c r="CO71" s="26">
        <f>+'CANTIDADES DE OBRA'!OW573</f>
        <v>0</v>
      </c>
      <c r="CP71" s="174">
        <f t="shared" ref="CP71" si="2378">$D$71*CO71</f>
        <v>0</v>
      </c>
      <c r="CQ71" s="26">
        <f>+'CANTIDADES DE OBRA'!PF573</f>
        <v>0</v>
      </c>
      <c r="CR71" s="174">
        <f t="shared" ref="CR71" si="2379">$D$71*CQ71</f>
        <v>0</v>
      </c>
      <c r="CS71" s="32">
        <f>E71+G71+I71+K71+M71+O71+Q71+S71+U71+W71+Y71+AA71+AC71+AE71+AG71+AI71+AK71+AM71+AO71+AQ71+AS71+AU71+AW71+AY71+BA71+BC71+BE71+BG71+BI71+BK71+BM71+BO71+BQ71+BS71+BU71+BW71+BY71+CA71+CC71+CE71+CG71+CI71+CK71+CM71+CO71+CQ71</f>
        <v>0</v>
      </c>
      <c r="CT71" s="12">
        <f>CS71*D71</f>
        <v>0</v>
      </c>
      <c r="CU71" s="5"/>
      <c r="CV71" s="12"/>
    </row>
    <row r="72" spans="1:100">
      <c r="A72" s="147" t="str">
        <f>+APU!A313</f>
        <v>10</v>
      </c>
      <c r="B72" s="141" t="str">
        <f>+APU!B313</f>
        <v>APARATOS SANITARIOS, MUEBLES Y GRIFERIAS</v>
      </c>
      <c r="C72" s="147"/>
      <c r="D72" s="148"/>
      <c r="E72" s="508"/>
      <c r="F72" s="508"/>
      <c r="G72" s="517"/>
      <c r="H72" s="518"/>
      <c r="I72" s="508"/>
      <c r="J72" s="508"/>
      <c r="K72" s="508"/>
      <c r="L72" s="508"/>
      <c r="M72" s="508"/>
      <c r="N72" s="508"/>
      <c r="O72" s="508"/>
      <c r="P72" s="508"/>
      <c r="Q72" s="508"/>
      <c r="R72" s="508"/>
      <c r="S72" s="508"/>
      <c r="T72" s="508"/>
      <c r="U72" s="508"/>
      <c r="V72" s="508"/>
      <c r="W72" s="508"/>
      <c r="X72" s="508"/>
      <c r="Y72" s="508"/>
      <c r="Z72" s="508"/>
      <c r="AA72" s="508"/>
      <c r="AB72" s="508"/>
      <c r="AC72" s="508"/>
      <c r="AD72" s="508"/>
      <c r="AE72" s="508"/>
      <c r="AF72" s="508"/>
      <c r="AG72" s="508"/>
      <c r="AH72" s="508"/>
      <c r="AI72" s="508"/>
      <c r="AJ72" s="508"/>
      <c r="AK72" s="508"/>
      <c r="AL72" s="508"/>
      <c r="AM72" s="508"/>
      <c r="AN72" s="508"/>
      <c r="AO72" s="508"/>
      <c r="AP72" s="508"/>
      <c r="AQ72" s="508"/>
      <c r="AR72" s="508"/>
      <c r="AS72" s="508"/>
      <c r="AT72" s="508"/>
      <c r="AU72" s="508"/>
      <c r="AV72" s="508"/>
      <c r="AW72" s="508"/>
      <c r="AX72" s="508"/>
      <c r="AY72" s="508"/>
      <c r="AZ72" s="508"/>
      <c r="BA72" s="508"/>
      <c r="BB72" s="508"/>
      <c r="BC72" s="508"/>
      <c r="BD72" s="508"/>
      <c r="BE72" s="508"/>
      <c r="BF72" s="508"/>
      <c r="BG72" s="508"/>
      <c r="BH72" s="508"/>
      <c r="BI72" s="508"/>
      <c r="BJ72" s="508"/>
      <c r="BK72" s="508"/>
      <c r="BL72" s="508"/>
      <c r="BM72" s="508"/>
      <c r="BN72" s="508"/>
      <c r="BO72" s="508"/>
      <c r="BP72" s="508"/>
      <c r="BQ72" s="508"/>
      <c r="BR72" s="508"/>
      <c r="BS72" s="508"/>
      <c r="BT72" s="508"/>
      <c r="BU72" s="508"/>
      <c r="BV72" s="508"/>
      <c r="BW72" s="508"/>
      <c r="BX72" s="508"/>
      <c r="BY72" s="508"/>
      <c r="BZ72" s="508"/>
      <c r="CA72" s="508"/>
      <c r="CB72" s="508"/>
      <c r="CC72" s="508"/>
      <c r="CD72" s="508"/>
      <c r="CE72" s="508"/>
      <c r="CF72" s="508"/>
      <c r="CG72" s="508"/>
      <c r="CH72" s="508"/>
      <c r="CI72" s="508"/>
      <c r="CJ72" s="508"/>
      <c r="CK72" s="508"/>
      <c r="CL72" s="508"/>
      <c r="CM72" s="508"/>
      <c r="CN72" s="508"/>
      <c r="CO72" s="508"/>
      <c r="CP72" s="508"/>
      <c r="CQ72" s="508"/>
      <c r="CR72" s="508"/>
      <c r="CS72" s="141"/>
      <c r="CT72" s="153"/>
      <c r="CU72" s="153">
        <f>CT73+CT76</f>
        <v>8969932.4633917902</v>
      </c>
      <c r="CV72" s="153">
        <f>ROUND(CU72,0)</f>
        <v>8969932</v>
      </c>
    </row>
    <row r="73" spans="1:100">
      <c r="A73" s="144" t="s">
        <v>399</v>
      </c>
      <c r="B73" s="142" t="s">
        <v>400</v>
      </c>
      <c r="C73" s="144"/>
      <c r="D73" s="146"/>
      <c r="E73" s="142"/>
      <c r="F73" s="172">
        <f>SUM(F74:F74)</f>
        <v>0</v>
      </c>
      <c r="G73" s="142"/>
      <c r="H73" s="172">
        <f>SUM(H74:H74)</f>
        <v>0</v>
      </c>
      <c r="I73" s="142"/>
      <c r="J73" s="172">
        <f>SUM(J74:J74)</f>
        <v>0</v>
      </c>
      <c r="K73" s="142"/>
      <c r="L73" s="172">
        <f>SUM(L74:L74)</f>
        <v>0</v>
      </c>
      <c r="M73" s="142"/>
      <c r="N73" s="172">
        <f>SUM(N74:N74)</f>
        <v>0</v>
      </c>
      <c r="O73" s="142"/>
      <c r="P73" s="172">
        <f>SUM(P74:P74)</f>
        <v>0</v>
      </c>
      <c r="Q73" s="142"/>
      <c r="R73" s="172">
        <f>SUM(R74:R74)</f>
        <v>0</v>
      </c>
      <c r="S73" s="142"/>
      <c r="T73" s="172">
        <f>SUM(T74:T74)</f>
        <v>0</v>
      </c>
      <c r="U73" s="142"/>
      <c r="V73" s="172">
        <f>SUM(V74:V74)</f>
        <v>0</v>
      </c>
      <c r="W73" s="142"/>
      <c r="X73" s="172">
        <f>SUM(X74:X74)</f>
        <v>0</v>
      </c>
      <c r="Y73" s="142"/>
      <c r="Z73" s="172">
        <f>SUM(Z74:Z74)</f>
        <v>0</v>
      </c>
      <c r="AA73" s="142"/>
      <c r="AB73" s="172">
        <f>SUM(AB74:AB74)</f>
        <v>0</v>
      </c>
      <c r="AC73" s="142"/>
      <c r="AD73" s="172">
        <f>SUM(AD74:AD74)</f>
        <v>0</v>
      </c>
      <c r="AE73" s="142"/>
      <c r="AF73" s="172">
        <f>SUM(AF74:AF74)</f>
        <v>0</v>
      </c>
      <c r="AG73" s="142"/>
      <c r="AH73" s="172">
        <f>SUM(AH74:AH74)</f>
        <v>0</v>
      </c>
      <c r="AI73" s="142"/>
      <c r="AJ73" s="172">
        <f>SUM(AJ74:AJ74)</f>
        <v>0</v>
      </c>
      <c r="AK73" s="142"/>
      <c r="AL73" s="172">
        <f>SUM(AL74:AL74)</f>
        <v>0</v>
      </c>
      <c r="AM73" s="142"/>
      <c r="AN73" s="172">
        <f>SUM(AN74:AN74)</f>
        <v>0</v>
      </c>
      <c r="AO73" s="142"/>
      <c r="AP73" s="172">
        <f>SUM(AP74:AP74)</f>
        <v>0</v>
      </c>
      <c r="AQ73" s="142"/>
      <c r="AR73" s="172">
        <f>SUM(AR74:AR74)</f>
        <v>0</v>
      </c>
      <c r="AS73" s="142"/>
      <c r="AT73" s="172">
        <f>SUM(AT74:AT74)</f>
        <v>0</v>
      </c>
      <c r="AU73" s="142"/>
      <c r="AV73" s="172">
        <f>SUM(AV74:AV74)</f>
        <v>0</v>
      </c>
      <c r="AW73" s="142"/>
      <c r="AX73" s="172">
        <f>SUM(AX74:AX74)</f>
        <v>579665.30299999996</v>
      </c>
      <c r="AY73" s="142"/>
      <c r="AZ73" s="172">
        <f>SUM(AZ74:AZ74)</f>
        <v>579665.30299999996</v>
      </c>
      <c r="BA73" s="142"/>
      <c r="BB73" s="172">
        <f>SUM(BB74:BB74)</f>
        <v>579665.30299999996</v>
      </c>
      <c r="BC73" s="142"/>
      <c r="BD73" s="172">
        <f>SUM(BD74:BD74)</f>
        <v>579665.30299999996</v>
      </c>
      <c r="BE73" s="142"/>
      <c r="BF73" s="172">
        <f>SUM(BF74:BF74)</f>
        <v>0</v>
      </c>
      <c r="BG73" s="142"/>
      <c r="BH73" s="172">
        <f>SUM(BH74:BH74)</f>
        <v>579665.30299999996</v>
      </c>
      <c r="BI73" s="142"/>
      <c r="BJ73" s="172">
        <f>SUM(BJ74:BJ74)</f>
        <v>579665.30299999996</v>
      </c>
      <c r="BK73" s="142"/>
      <c r="BL73" s="172">
        <f>SUM(BL74:BL74)</f>
        <v>0</v>
      </c>
      <c r="BM73" s="142"/>
      <c r="BN73" s="172">
        <f>SUM(BN74:BN74)</f>
        <v>579665.30299999996</v>
      </c>
      <c r="BO73" s="142"/>
      <c r="BP73" s="172">
        <f>SUM(BP74:BP74)</f>
        <v>0</v>
      </c>
      <c r="BQ73" s="142"/>
      <c r="BR73" s="172">
        <f>SUM(BR74:BR74)</f>
        <v>0</v>
      </c>
      <c r="BS73" s="142"/>
      <c r="BT73" s="172">
        <f>SUM(BT74:BT74)</f>
        <v>0</v>
      </c>
      <c r="BU73" s="142"/>
      <c r="BV73" s="172">
        <f>SUM(BV74:BV74)</f>
        <v>0</v>
      </c>
      <c r="BW73" s="142"/>
      <c r="BX73" s="172">
        <f>SUM(BX74:BX74)</f>
        <v>0</v>
      </c>
      <c r="BY73" s="142"/>
      <c r="BZ73" s="172">
        <f>SUM(BZ74:BZ74)</f>
        <v>0</v>
      </c>
      <c r="CA73" s="142"/>
      <c r="CB73" s="172">
        <f>SUM(CB74:CB74)</f>
        <v>0</v>
      </c>
      <c r="CC73" s="142"/>
      <c r="CD73" s="172">
        <f>SUM(CD74:CD74)</f>
        <v>579665.30299999996</v>
      </c>
      <c r="CE73" s="142"/>
      <c r="CF73" s="172">
        <f>SUM(CF74:CF74)</f>
        <v>579665.30299999996</v>
      </c>
      <c r="CG73" s="142"/>
      <c r="CH73" s="172">
        <f>SUM(CH74:CH74)</f>
        <v>579665.30299999996</v>
      </c>
      <c r="CI73" s="142"/>
      <c r="CJ73" s="172">
        <f>SUM(CJ74:CJ74)</f>
        <v>0</v>
      </c>
      <c r="CK73" s="142"/>
      <c r="CL73" s="172">
        <f>SUM(CL74:CL74)</f>
        <v>579665.30299999996</v>
      </c>
      <c r="CM73" s="142"/>
      <c r="CN73" s="172">
        <f>SUM(CN74:CN74)</f>
        <v>579665.30299999996</v>
      </c>
      <c r="CO73" s="142"/>
      <c r="CP73" s="172">
        <f>SUM(CP74:CP74)</f>
        <v>0</v>
      </c>
      <c r="CQ73" s="142"/>
      <c r="CR73" s="172">
        <f>SUM(CR74:CR74)</f>
        <v>0</v>
      </c>
      <c r="CS73" s="142"/>
      <c r="CT73" s="154">
        <f>SUM(CT74:CT75)</f>
        <v>7078572.9807984401</v>
      </c>
      <c r="CU73" s="142"/>
      <c r="CV73" s="154"/>
    </row>
    <row r="74" spans="1:100" ht="57.6">
      <c r="A74" s="143" t="str">
        <f>+APU!A314</f>
        <v>10-01-001</v>
      </c>
      <c r="B74" s="22" t="str">
        <f>+APU!B314</f>
        <v>COMBO PARA BAÑO INCLUYENDO SANITARIO, LAVAMANOS, TRES INCRUSTACIONES Y DUCHA; INCLUYE ADEMAS, ACCESORIOS Y TODOS LOS MATERIALES NECESARIOS PARA SU CORRECTA EJECUCION.</v>
      </c>
      <c r="C74" s="143" t="str">
        <f>+APU!C314</f>
        <v>U</v>
      </c>
      <c r="D74" s="145">
        <f>+APU!G314</f>
        <v>579665.30299999996</v>
      </c>
      <c r="E74" s="26">
        <f>'CANTIDADES DE OBRA'!Q588</f>
        <v>0</v>
      </c>
      <c r="F74" s="174">
        <f>$D$74*E74</f>
        <v>0</v>
      </c>
      <c r="G74" s="26"/>
      <c r="H74" s="174">
        <f t="shared" ref="H74" si="2380">$D$74*G74</f>
        <v>0</v>
      </c>
      <c r="I74" s="26"/>
      <c r="J74" s="174">
        <f t="shared" ref="J74" si="2381">$D$74*I74</f>
        <v>0</v>
      </c>
      <c r="K74" s="26"/>
      <c r="L74" s="174">
        <f t="shared" ref="L74" si="2382">$D$74*K74</f>
        <v>0</v>
      </c>
      <c r="M74" s="26"/>
      <c r="N74" s="174">
        <f t="shared" ref="N74" si="2383">$D$74*M74</f>
        <v>0</v>
      </c>
      <c r="O74" s="26"/>
      <c r="P74" s="174">
        <f t="shared" ref="P74" si="2384">$D$74*O74</f>
        <v>0</v>
      </c>
      <c r="Q74" s="26"/>
      <c r="R74" s="174">
        <f t="shared" ref="R74" si="2385">$D$74*Q74</f>
        <v>0</v>
      </c>
      <c r="S74" s="26"/>
      <c r="T74" s="174">
        <f t="shared" ref="T74" si="2386">$D$74*S74</f>
        <v>0</v>
      </c>
      <c r="U74" s="26"/>
      <c r="V74" s="174">
        <f t="shared" ref="V74" si="2387">$D$74*U74</f>
        <v>0</v>
      </c>
      <c r="W74" s="26"/>
      <c r="X74" s="174">
        <f t="shared" ref="X74" si="2388">$D$74*W74</f>
        <v>0</v>
      </c>
      <c r="Y74" s="26"/>
      <c r="Z74" s="174">
        <f t="shared" ref="Z74" si="2389">$D$74*Y74</f>
        <v>0</v>
      </c>
      <c r="AA74" s="26"/>
      <c r="AB74" s="174">
        <f t="shared" ref="AB74" si="2390">$D$74*AA74</f>
        <v>0</v>
      </c>
      <c r="AC74" s="26"/>
      <c r="AD74" s="174">
        <f t="shared" ref="AD74" si="2391">$D$74*AC74</f>
        <v>0</v>
      </c>
      <c r="AE74" s="26"/>
      <c r="AF74" s="174">
        <f t="shared" ref="AF74" si="2392">$D$74*AE74</f>
        <v>0</v>
      </c>
      <c r="AG74" s="26"/>
      <c r="AH74" s="174">
        <f t="shared" ref="AH74" si="2393">$D$74*AG74</f>
        <v>0</v>
      </c>
      <c r="AI74" s="26"/>
      <c r="AJ74" s="174">
        <f t="shared" ref="AJ74" si="2394">$D$74*AI74</f>
        <v>0</v>
      </c>
      <c r="AK74" s="26"/>
      <c r="AL74" s="174">
        <f t="shared" ref="AL74" si="2395">$D$74*AK74</f>
        <v>0</v>
      </c>
      <c r="AM74" s="26"/>
      <c r="AN74" s="174">
        <f t="shared" ref="AN74" si="2396">$D$74*AM74</f>
        <v>0</v>
      </c>
      <c r="AO74" s="26"/>
      <c r="AP74" s="174">
        <f t="shared" ref="AP74" si="2397">$D$74*AO74</f>
        <v>0</v>
      </c>
      <c r="AQ74" s="26"/>
      <c r="AR74" s="174">
        <f t="shared" ref="AR74" si="2398">$D$74*AQ74</f>
        <v>0</v>
      </c>
      <c r="AS74" s="26"/>
      <c r="AT74" s="174">
        <f t="shared" ref="AT74" si="2399">$D$74*AS74</f>
        <v>0</v>
      </c>
      <c r="AU74" s="26"/>
      <c r="AV74" s="174">
        <f t="shared" ref="AV74" si="2400">$D$74*AU74</f>
        <v>0</v>
      </c>
      <c r="AW74" s="26">
        <f>+'CANTIDADES DE OBRA'!HG588</f>
        <v>1</v>
      </c>
      <c r="AX74" s="174">
        <f t="shared" ref="AX74" si="2401">$D$74*AW74</f>
        <v>579665.30299999996</v>
      </c>
      <c r="AY74" s="26">
        <f>+'CANTIDADES DE OBRA'!HP588</f>
        <v>1</v>
      </c>
      <c r="AZ74" s="174">
        <f t="shared" ref="AZ74" si="2402">$D$74*AY74</f>
        <v>579665.30299999996</v>
      </c>
      <c r="BA74" s="26">
        <f>+'CANTIDADES DE OBRA'!HY588</f>
        <v>1</v>
      </c>
      <c r="BB74" s="174">
        <f t="shared" ref="BB74" si="2403">$D$74*BA74</f>
        <v>579665.30299999996</v>
      </c>
      <c r="BC74" s="26">
        <f>+'CANTIDADES DE OBRA'!IH588</f>
        <v>1</v>
      </c>
      <c r="BD74" s="174">
        <f t="shared" ref="BD74" si="2404">$D$74*BC74</f>
        <v>579665.30299999996</v>
      </c>
      <c r="BE74" s="26">
        <f>+'CANTIDADES DE OBRA'!IQ588</f>
        <v>0</v>
      </c>
      <c r="BF74" s="174">
        <f t="shared" ref="BF74" si="2405">$D$74*BE74</f>
        <v>0</v>
      </c>
      <c r="BG74" s="26">
        <f>+'CANTIDADES DE OBRA'!IZ588</f>
        <v>1</v>
      </c>
      <c r="BH74" s="174">
        <f t="shared" ref="BH74" si="2406">$D$74*BG74</f>
        <v>579665.30299999996</v>
      </c>
      <c r="BI74" s="26">
        <f>+'CANTIDADES DE OBRA'!JI588</f>
        <v>1</v>
      </c>
      <c r="BJ74" s="174">
        <f t="shared" ref="BJ74" si="2407">$D$74*BI74</f>
        <v>579665.30299999996</v>
      </c>
      <c r="BK74" s="26">
        <f>+'CANTIDADES DE OBRA'!JR588</f>
        <v>0</v>
      </c>
      <c r="BL74" s="174">
        <f t="shared" ref="BL74" si="2408">$D$74*BK74</f>
        <v>0</v>
      </c>
      <c r="BM74" s="26">
        <f>+'CANTIDADES DE OBRA'!KA588</f>
        <v>1</v>
      </c>
      <c r="BN74" s="174">
        <f t="shared" ref="BN74" si="2409">$D$74*BM74</f>
        <v>579665.30299999996</v>
      </c>
      <c r="BO74" s="26"/>
      <c r="BP74" s="174">
        <f t="shared" ref="BP74" si="2410">$D$74*BO74</f>
        <v>0</v>
      </c>
      <c r="BQ74" s="26"/>
      <c r="BR74" s="174">
        <f t="shared" ref="BR74" si="2411">$D$74*BQ74</f>
        <v>0</v>
      </c>
      <c r="BS74" s="26"/>
      <c r="BT74" s="174">
        <f t="shared" ref="BT74" si="2412">$D$74*BS74</f>
        <v>0</v>
      </c>
      <c r="BU74" s="26"/>
      <c r="BV74" s="174">
        <f t="shared" ref="BV74" si="2413">$D$74*BU74</f>
        <v>0</v>
      </c>
      <c r="BW74" s="26"/>
      <c r="BX74" s="174">
        <f t="shared" ref="BX74" si="2414">$D$74*BW74</f>
        <v>0</v>
      </c>
      <c r="BY74" s="26"/>
      <c r="BZ74" s="174">
        <f t="shared" ref="BZ74" si="2415">$D$74*BY74</f>
        <v>0</v>
      </c>
      <c r="CA74" s="26"/>
      <c r="CB74" s="174">
        <f t="shared" ref="CB74" si="2416">$D$74*CA74</f>
        <v>0</v>
      </c>
      <c r="CC74" s="26">
        <f>+'CANTIDADES DE OBRA'!MU588</f>
        <v>1</v>
      </c>
      <c r="CD74" s="174">
        <f t="shared" ref="CD74" si="2417">$D$74*CC74</f>
        <v>579665.30299999996</v>
      </c>
      <c r="CE74" s="26">
        <f>+'CANTIDADES DE OBRA'!ND588</f>
        <v>1</v>
      </c>
      <c r="CF74" s="174">
        <f t="shared" ref="CF74" si="2418">$D$74*CE74</f>
        <v>579665.30299999996</v>
      </c>
      <c r="CG74" s="26">
        <f>+'CANTIDADES DE OBRA'!NM588</f>
        <v>1</v>
      </c>
      <c r="CH74" s="174">
        <f t="shared" ref="CH74" si="2419">$D$74*CG74</f>
        <v>579665.30299999996</v>
      </c>
      <c r="CI74" s="26"/>
      <c r="CJ74" s="174">
        <f t="shared" ref="CJ74" si="2420">$D$74*CI74</f>
        <v>0</v>
      </c>
      <c r="CK74" s="26">
        <f>+'CANTIDADES DE OBRA'!OE588</f>
        <v>1</v>
      </c>
      <c r="CL74" s="174">
        <f t="shared" ref="CL74" si="2421">$D$74*CK74</f>
        <v>579665.30299999996</v>
      </c>
      <c r="CM74" s="26">
        <f>+'CANTIDADES DE OBRA'!ON588</f>
        <v>1</v>
      </c>
      <c r="CN74" s="174">
        <f t="shared" ref="CN74" si="2422">$D$74*CM74</f>
        <v>579665.30299999996</v>
      </c>
      <c r="CO74" s="26"/>
      <c r="CP74" s="174">
        <f t="shared" ref="CP74" si="2423">$D$74*CO74</f>
        <v>0</v>
      </c>
      <c r="CQ74" s="26"/>
      <c r="CR74" s="174">
        <f t="shared" ref="CR74" si="2424">$D$74*CQ74</f>
        <v>0</v>
      </c>
      <c r="CS74" s="32">
        <f>E74+G74+I74+K74+M74+O74+Q74+S74+U74+W74+Y74+AA74+AC74+AE74+AG74+AI74+AK74+AM74+AO74+AQ74+AS74+AU74+AW74+AY74+BA74+BC74+BE74+BG74+BI74+BK74+BM74+BO74+BQ74+BS74+BU74+BW74+BY74+CA74+CC74+CE74+CG74+CI74+CK74+CM74+CO74+CQ74</f>
        <v>12</v>
      </c>
      <c r="CT74" s="12">
        <f>CS74*D74</f>
        <v>6955983.6359999999</v>
      </c>
      <c r="CU74" s="5"/>
      <c r="CV74" s="12"/>
    </row>
    <row r="75" spans="1:100" ht="43.2">
      <c r="A75" s="143" t="str">
        <f>+APU!A325</f>
        <v>10-01-002</v>
      </c>
      <c r="B75" s="22" t="str">
        <f>+APU!B325</f>
        <v>SUMINISTRO E INSTALACION DE REJILLA DE PISO PARA DUCHA. INCLUYE MATERIAL DE PEGA Y TODO LO NECESARIO PARA SU CORRECTA INSTALACION.</v>
      </c>
      <c r="C75" s="143" t="str">
        <f>+APU!C325</f>
        <v>U</v>
      </c>
      <c r="D75" s="145">
        <f>+APU!G325</f>
        <v>11144.485890767251</v>
      </c>
      <c r="E75" s="26">
        <f>'CANTIDADES DE OBRA'!Q603</f>
        <v>0</v>
      </c>
      <c r="F75" s="174">
        <f>$D$75*E75</f>
        <v>0</v>
      </c>
      <c r="G75" s="26"/>
      <c r="H75" s="174">
        <f t="shared" ref="H75" si="2425">$D$75*G75</f>
        <v>0</v>
      </c>
      <c r="I75" s="26"/>
      <c r="J75" s="174">
        <f t="shared" ref="J75" si="2426">$D$75*I75</f>
        <v>0</v>
      </c>
      <c r="K75" s="26"/>
      <c r="L75" s="174">
        <f t="shared" ref="L75" si="2427">$D$75*K75</f>
        <v>0</v>
      </c>
      <c r="M75" s="26"/>
      <c r="N75" s="174">
        <f t="shared" ref="N75" si="2428">$D$75*M75</f>
        <v>0</v>
      </c>
      <c r="O75" s="26"/>
      <c r="P75" s="174">
        <f t="shared" ref="P75" si="2429">$D$75*O75</f>
        <v>0</v>
      </c>
      <c r="Q75" s="26"/>
      <c r="R75" s="174">
        <f t="shared" ref="R75" si="2430">$D$75*Q75</f>
        <v>0</v>
      </c>
      <c r="S75" s="26"/>
      <c r="T75" s="174">
        <f t="shared" ref="T75" si="2431">$D$75*S75</f>
        <v>0</v>
      </c>
      <c r="U75" s="26"/>
      <c r="V75" s="174">
        <f t="shared" ref="V75" si="2432">$D$75*U75</f>
        <v>0</v>
      </c>
      <c r="W75" s="26"/>
      <c r="X75" s="174">
        <f t="shared" ref="X75" si="2433">$D$75*W75</f>
        <v>0</v>
      </c>
      <c r="Y75" s="26"/>
      <c r="Z75" s="174">
        <f t="shared" ref="Z75" si="2434">$D$75*Y75</f>
        <v>0</v>
      </c>
      <c r="AA75" s="26"/>
      <c r="AB75" s="174">
        <f t="shared" ref="AB75" si="2435">$D$75*AA75</f>
        <v>0</v>
      </c>
      <c r="AC75" s="26"/>
      <c r="AD75" s="174">
        <f t="shared" ref="AD75" si="2436">$D$75*AC75</f>
        <v>0</v>
      </c>
      <c r="AE75" s="26"/>
      <c r="AF75" s="174">
        <f t="shared" ref="AF75" si="2437">$D$75*AE75</f>
        <v>0</v>
      </c>
      <c r="AG75" s="26"/>
      <c r="AH75" s="174">
        <f t="shared" ref="AH75" si="2438">$D$75*AG75</f>
        <v>0</v>
      </c>
      <c r="AI75" s="26"/>
      <c r="AJ75" s="174">
        <f t="shared" ref="AJ75" si="2439">$D$75*AI75</f>
        <v>0</v>
      </c>
      <c r="AK75" s="26"/>
      <c r="AL75" s="174">
        <f t="shared" ref="AL75" si="2440">$D$75*AK75</f>
        <v>0</v>
      </c>
      <c r="AM75" s="26"/>
      <c r="AN75" s="174">
        <f t="shared" ref="AN75" si="2441">$D$75*AM75</f>
        <v>0</v>
      </c>
      <c r="AO75" s="26"/>
      <c r="AP75" s="174">
        <f t="shared" ref="AP75" si="2442">$D$75*AO75</f>
        <v>0</v>
      </c>
      <c r="AQ75" s="26"/>
      <c r="AR75" s="174">
        <f t="shared" ref="AR75" si="2443">$D$75*AQ75</f>
        <v>0</v>
      </c>
      <c r="AS75" s="26"/>
      <c r="AT75" s="174">
        <f t="shared" ref="AT75" si="2444">$D$75*AS75</f>
        <v>0</v>
      </c>
      <c r="AU75" s="26"/>
      <c r="AV75" s="174">
        <f t="shared" ref="AV75" si="2445">$D$75*AU75</f>
        <v>0</v>
      </c>
      <c r="AW75" s="26">
        <f>+'CANTIDADES DE OBRA'!HG603</f>
        <v>1</v>
      </c>
      <c r="AX75" s="174">
        <f t="shared" ref="AX75" si="2446">$D$75*AW75</f>
        <v>11144.485890767251</v>
      </c>
      <c r="AY75" s="26">
        <f>+'CANTIDADES DE OBRA'!HP603</f>
        <v>1</v>
      </c>
      <c r="AZ75" s="174">
        <f t="shared" ref="AZ75" si="2447">$D$75*AY75</f>
        <v>11144.485890767251</v>
      </c>
      <c r="BA75" s="26">
        <f>+'CANTIDADES DE OBRA'!HY603</f>
        <v>1</v>
      </c>
      <c r="BB75" s="174">
        <f t="shared" ref="BB75" si="2448">$D$75*BA75</f>
        <v>11144.485890767251</v>
      </c>
      <c r="BC75" s="26">
        <f>+'CANTIDADES DE OBRA'!IH603</f>
        <v>1</v>
      </c>
      <c r="BD75" s="174">
        <f t="shared" ref="BD75" si="2449">$D$75*BC75</f>
        <v>11144.485890767251</v>
      </c>
      <c r="BE75" s="26">
        <f>+'CANTIDADES DE OBRA'!IQ603</f>
        <v>0</v>
      </c>
      <c r="BF75" s="174">
        <f t="shared" ref="BF75" si="2450">$D$75*BE75</f>
        <v>0</v>
      </c>
      <c r="BG75" s="26">
        <f>+'CANTIDADES DE OBRA'!IZ603</f>
        <v>1</v>
      </c>
      <c r="BH75" s="174">
        <f t="shared" ref="BH75" si="2451">$D$75*BG75</f>
        <v>11144.485890767251</v>
      </c>
      <c r="BI75" s="26">
        <f>+'CANTIDADES DE OBRA'!JI603</f>
        <v>1</v>
      </c>
      <c r="BJ75" s="174">
        <f t="shared" ref="BJ75" si="2452">$D$75*BI75</f>
        <v>11144.485890767251</v>
      </c>
      <c r="BK75" s="26">
        <f>+'CANTIDADES DE OBRA'!JR603</f>
        <v>0</v>
      </c>
      <c r="BL75" s="174">
        <f t="shared" ref="BL75" si="2453">$D$75*BK75</f>
        <v>0</v>
      </c>
      <c r="BM75" s="26"/>
      <c r="BN75" s="174">
        <f t="shared" ref="BN75" si="2454">$D$75*BM75</f>
        <v>0</v>
      </c>
      <c r="BO75" s="26"/>
      <c r="BP75" s="174">
        <f t="shared" ref="BP75" si="2455">$D$75*BO75</f>
        <v>0</v>
      </c>
      <c r="BQ75" s="26"/>
      <c r="BR75" s="174">
        <f t="shared" ref="BR75" si="2456">$D$75*BQ75</f>
        <v>0</v>
      </c>
      <c r="BS75" s="26"/>
      <c r="BT75" s="174">
        <f t="shared" ref="BT75" si="2457">$D$75*BS75</f>
        <v>0</v>
      </c>
      <c r="BU75" s="26"/>
      <c r="BV75" s="174">
        <f t="shared" ref="BV75" si="2458">$D$75*BU75</f>
        <v>0</v>
      </c>
      <c r="BW75" s="26"/>
      <c r="BX75" s="174">
        <f t="shared" ref="BX75" si="2459">$D$75*BW75</f>
        <v>0</v>
      </c>
      <c r="BY75" s="26"/>
      <c r="BZ75" s="174">
        <f t="shared" ref="BZ75" si="2460">$D$75*BY75</f>
        <v>0</v>
      </c>
      <c r="CA75" s="26"/>
      <c r="CB75" s="174">
        <f t="shared" ref="CB75" si="2461">$D$75*CA75</f>
        <v>0</v>
      </c>
      <c r="CC75" s="26">
        <f>+'CANTIDADES DE OBRA'!MU603</f>
        <v>1</v>
      </c>
      <c r="CD75" s="174">
        <f t="shared" ref="CD75" si="2462">$D$75*CC75</f>
        <v>11144.485890767251</v>
      </c>
      <c r="CE75" s="26">
        <f>+'CANTIDADES DE OBRA'!ND603</f>
        <v>1</v>
      </c>
      <c r="CF75" s="174">
        <f t="shared" ref="CF75" si="2463">$D$75*CE75</f>
        <v>11144.485890767251</v>
      </c>
      <c r="CG75" s="26">
        <f>+'CANTIDADES DE OBRA'!NM603</f>
        <v>1</v>
      </c>
      <c r="CH75" s="174">
        <f t="shared" ref="CH75" si="2464">$D$75*CG75</f>
        <v>11144.485890767251</v>
      </c>
      <c r="CI75" s="26"/>
      <c r="CJ75" s="174">
        <f t="shared" ref="CJ75" si="2465">$D$75*CI75</f>
        <v>0</v>
      </c>
      <c r="CK75" s="26">
        <f>+'CANTIDADES DE OBRA'!OE603</f>
        <v>1</v>
      </c>
      <c r="CL75" s="174">
        <f t="shared" ref="CL75" si="2466">$D$75*CK75</f>
        <v>11144.485890767251</v>
      </c>
      <c r="CM75" s="26">
        <f>+'CANTIDADES DE OBRA'!ON603</f>
        <v>1</v>
      </c>
      <c r="CN75" s="174">
        <f t="shared" ref="CN75" si="2467">$D$75*CM75</f>
        <v>11144.485890767251</v>
      </c>
      <c r="CO75" s="26"/>
      <c r="CP75" s="174">
        <f t="shared" ref="CP75" si="2468">$D$75*CO75</f>
        <v>0</v>
      </c>
      <c r="CQ75" s="26"/>
      <c r="CR75" s="174">
        <f t="shared" ref="CR75" si="2469">$D$75*CQ75</f>
        <v>0</v>
      </c>
      <c r="CS75" s="32">
        <f>E75+G75+I75+K75+M75+O75+Q75+S75+U75+W75+Y75+AA75+AC75+AE75+AG75+AI75+AK75+AM75+AO75+AQ75+AS75+AU75+AW75+AY75+BA75+BC75+BE75+BG75+BI75+BK75+BM75+BO75+BQ75+BS75+BU75+BW75+BY75+CA75+CC75+CE75+CG75+CI75+CK75+CM75+CO75+CQ75</f>
        <v>11</v>
      </c>
      <c r="CT75" s="12">
        <f>CS75*D75</f>
        <v>122589.34479843976</v>
      </c>
      <c r="CU75" s="5"/>
      <c r="CV75" s="12"/>
    </row>
    <row r="76" spans="1:100">
      <c r="A76" s="144" t="s">
        <v>402</v>
      </c>
      <c r="B76" s="142" t="s">
        <v>403</v>
      </c>
      <c r="C76" s="144"/>
      <c r="D76" s="146"/>
      <c r="E76" s="142"/>
      <c r="F76" s="172">
        <f>SUM(F77)</f>
        <v>0</v>
      </c>
      <c r="G76" s="142"/>
      <c r="H76" s="172">
        <f t="shared" ref="H76" si="2470">SUM(H77)</f>
        <v>0</v>
      </c>
      <c r="I76" s="142"/>
      <c r="J76" s="172">
        <f t="shared" ref="J76" si="2471">SUM(J77)</f>
        <v>0</v>
      </c>
      <c r="K76" s="142"/>
      <c r="L76" s="172">
        <f t="shared" ref="L76" si="2472">SUM(L77)</f>
        <v>0</v>
      </c>
      <c r="M76" s="142"/>
      <c r="N76" s="172">
        <f t="shared" ref="N76" si="2473">SUM(N77)</f>
        <v>0</v>
      </c>
      <c r="O76" s="142"/>
      <c r="P76" s="172">
        <f t="shared" ref="P76" si="2474">SUM(P77)</f>
        <v>0</v>
      </c>
      <c r="Q76" s="142"/>
      <c r="R76" s="172">
        <f t="shared" ref="R76" si="2475">SUM(R77)</f>
        <v>0</v>
      </c>
      <c r="S76" s="142"/>
      <c r="T76" s="172">
        <f t="shared" ref="T76" si="2476">SUM(T77)</f>
        <v>0</v>
      </c>
      <c r="U76" s="142"/>
      <c r="V76" s="172">
        <f t="shared" ref="V76" si="2477">SUM(V77)</f>
        <v>0</v>
      </c>
      <c r="W76" s="142"/>
      <c r="X76" s="172">
        <f t="shared" ref="X76" si="2478">SUM(X77)</f>
        <v>0</v>
      </c>
      <c r="Y76" s="142"/>
      <c r="Z76" s="172">
        <f t="shared" ref="Z76" si="2479">SUM(Z77)</f>
        <v>0</v>
      </c>
      <c r="AA76" s="142"/>
      <c r="AB76" s="172">
        <f t="shared" ref="AB76" si="2480">SUM(AB77)</f>
        <v>0</v>
      </c>
      <c r="AC76" s="142"/>
      <c r="AD76" s="172">
        <f t="shared" ref="AD76" si="2481">SUM(AD77)</f>
        <v>0</v>
      </c>
      <c r="AE76" s="142"/>
      <c r="AF76" s="172">
        <f t="shared" ref="AF76" si="2482">SUM(AF77)</f>
        <v>0</v>
      </c>
      <c r="AG76" s="142"/>
      <c r="AH76" s="172">
        <f t="shared" ref="AH76" si="2483">SUM(AH77)</f>
        <v>0</v>
      </c>
      <c r="AI76" s="142"/>
      <c r="AJ76" s="172">
        <f t="shared" ref="AJ76" si="2484">SUM(AJ77)</f>
        <v>0</v>
      </c>
      <c r="AK76" s="142"/>
      <c r="AL76" s="172">
        <f t="shared" ref="AL76" si="2485">SUM(AL77)</f>
        <v>0</v>
      </c>
      <c r="AM76" s="142"/>
      <c r="AN76" s="172">
        <f t="shared" ref="AN76" si="2486">SUM(AN77)</f>
        <v>0</v>
      </c>
      <c r="AO76" s="142"/>
      <c r="AP76" s="172">
        <f t="shared" ref="AP76" si="2487">SUM(AP77)</f>
        <v>0</v>
      </c>
      <c r="AQ76" s="142"/>
      <c r="AR76" s="172">
        <f t="shared" ref="AR76" si="2488">SUM(AR77)</f>
        <v>472839.87064833753</v>
      </c>
      <c r="AS76" s="142"/>
      <c r="AT76" s="172">
        <f t="shared" ref="AT76" si="2489">SUM(AT77)</f>
        <v>472839.87064833753</v>
      </c>
      <c r="AU76" s="142"/>
      <c r="AV76" s="172">
        <f t="shared" ref="AV76" si="2490">SUM(AV77)</f>
        <v>472839.87064833753</v>
      </c>
      <c r="AW76" s="142"/>
      <c r="AX76" s="172">
        <f t="shared" ref="AX76" si="2491">SUM(AX77)</f>
        <v>0</v>
      </c>
      <c r="AY76" s="142"/>
      <c r="AZ76" s="172">
        <f t="shared" ref="AZ76" si="2492">SUM(AZ77)</f>
        <v>0</v>
      </c>
      <c r="BA76" s="142"/>
      <c r="BB76" s="172">
        <f t="shared" ref="BB76" si="2493">SUM(BB77)</f>
        <v>0</v>
      </c>
      <c r="BC76" s="142"/>
      <c r="BD76" s="172">
        <f t="shared" ref="BD76" si="2494">SUM(BD77)</f>
        <v>0</v>
      </c>
      <c r="BE76" s="142"/>
      <c r="BF76" s="172">
        <f t="shared" ref="BF76" si="2495">SUM(BF77)</f>
        <v>0</v>
      </c>
      <c r="BG76" s="142"/>
      <c r="BH76" s="172">
        <f t="shared" ref="BH76" si="2496">SUM(BH77)</f>
        <v>0</v>
      </c>
      <c r="BI76" s="142"/>
      <c r="BJ76" s="172">
        <f t="shared" ref="BJ76" si="2497">SUM(BJ77)</f>
        <v>0</v>
      </c>
      <c r="BK76" s="142"/>
      <c r="BL76" s="172">
        <f t="shared" ref="BL76" si="2498">SUM(BL77)</f>
        <v>0</v>
      </c>
      <c r="BM76" s="142"/>
      <c r="BN76" s="172">
        <f t="shared" ref="BN76" si="2499">SUM(BN77)</f>
        <v>0</v>
      </c>
      <c r="BO76" s="142"/>
      <c r="BP76" s="172">
        <f t="shared" ref="BP76" si="2500">SUM(BP77)</f>
        <v>0</v>
      </c>
      <c r="BQ76" s="142"/>
      <c r="BR76" s="172">
        <f t="shared" ref="BR76" si="2501">SUM(BR77)</f>
        <v>0</v>
      </c>
      <c r="BS76" s="142"/>
      <c r="BT76" s="172">
        <f t="shared" ref="BT76" si="2502">SUM(BT77)</f>
        <v>0</v>
      </c>
      <c r="BU76" s="142"/>
      <c r="BV76" s="172">
        <f t="shared" ref="BV76" si="2503">SUM(BV77)</f>
        <v>0</v>
      </c>
      <c r="BW76" s="142"/>
      <c r="BX76" s="172">
        <f t="shared" ref="BX76" si="2504">SUM(BX77)</f>
        <v>0</v>
      </c>
      <c r="BY76" s="142"/>
      <c r="BZ76" s="172">
        <f t="shared" ref="BZ76" si="2505">SUM(BZ77)</f>
        <v>0</v>
      </c>
      <c r="CA76" s="142"/>
      <c r="CB76" s="172">
        <f t="shared" ref="CB76" si="2506">SUM(CB77)</f>
        <v>0</v>
      </c>
      <c r="CC76" s="142"/>
      <c r="CD76" s="172">
        <f t="shared" ref="CD76" si="2507">SUM(CD77)</f>
        <v>0</v>
      </c>
      <c r="CE76" s="142"/>
      <c r="CF76" s="172">
        <f t="shared" ref="CF76" si="2508">SUM(CF77)</f>
        <v>0</v>
      </c>
      <c r="CG76" s="142"/>
      <c r="CH76" s="172">
        <f t="shared" ref="CH76" si="2509">SUM(CH77)</f>
        <v>0</v>
      </c>
      <c r="CI76" s="142"/>
      <c r="CJ76" s="172">
        <f t="shared" ref="CJ76" si="2510">SUM(CJ77)</f>
        <v>472839.87064833753</v>
      </c>
      <c r="CK76" s="142"/>
      <c r="CL76" s="172">
        <f t="shared" ref="CL76" si="2511">SUM(CL77)</f>
        <v>0</v>
      </c>
      <c r="CM76" s="142"/>
      <c r="CN76" s="172">
        <f t="shared" ref="CN76" si="2512">SUM(CN77)</f>
        <v>0</v>
      </c>
      <c r="CO76" s="142"/>
      <c r="CP76" s="172">
        <f t="shared" ref="CP76" si="2513">SUM(CP77)</f>
        <v>0</v>
      </c>
      <c r="CQ76" s="142"/>
      <c r="CR76" s="172">
        <f t="shared" ref="CR76" si="2514">SUM(CR77)</f>
        <v>0</v>
      </c>
      <c r="CS76" s="142"/>
      <c r="CT76" s="154">
        <f>SUM(CT77)</f>
        <v>1891359.4825933501</v>
      </c>
      <c r="CU76" s="142"/>
      <c r="CV76" s="154"/>
    </row>
    <row r="77" spans="1:100" ht="28.8">
      <c r="A77" s="143" t="str">
        <f>+APU!A332</f>
        <v>10-02-001</v>
      </c>
      <c r="B77" s="22" t="str">
        <f>+APU!B332</f>
        <v>MESON PARA COCINA CLASICO LISO DE 200X60 CON POCETA Y MEZCLADOR</v>
      </c>
      <c r="C77" s="143" t="str">
        <f>+APU!C332</f>
        <v>U</v>
      </c>
      <c r="D77" s="145">
        <f>+APU!G332</f>
        <v>472839.87064833753</v>
      </c>
      <c r="E77" s="26">
        <f>'CANTIDADES DE OBRA'!Q618</f>
        <v>0</v>
      </c>
      <c r="F77" s="174">
        <f>$D$77*E77</f>
        <v>0</v>
      </c>
      <c r="G77" s="26"/>
      <c r="H77" s="174">
        <f t="shared" ref="H77" si="2515">$D$77*G77</f>
        <v>0</v>
      </c>
      <c r="I77" s="26"/>
      <c r="J77" s="174">
        <f t="shared" ref="J77" si="2516">$D$77*I77</f>
        <v>0</v>
      </c>
      <c r="K77" s="26"/>
      <c r="L77" s="174">
        <f t="shared" ref="L77" si="2517">$D$77*K77</f>
        <v>0</v>
      </c>
      <c r="M77" s="26"/>
      <c r="N77" s="174">
        <f t="shared" ref="N77" si="2518">$D$77*M77</f>
        <v>0</v>
      </c>
      <c r="O77" s="26"/>
      <c r="P77" s="174">
        <f t="shared" ref="P77" si="2519">$D$77*O77</f>
        <v>0</v>
      </c>
      <c r="Q77" s="26"/>
      <c r="R77" s="174">
        <f t="shared" ref="R77" si="2520">$D$77*Q77</f>
        <v>0</v>
      </c>
      <c r="S77" s="26"/>
      <c r="T77" s="174">
        <f t="shared" ref="T77" si="2521">$D$77*S77</f>
        <v>0</v>
      </c>
      <c r="U77" s="26"/>
      <c r="V77" s="174">
        <f t="shared" ref="V77" si="2522">$D$77*U77</f>
        <v>0</v>
      </c>
      <c r="W77" s="26"/>
      <c r="X77" s="174">
        <f t="shared" ref="X77" si="2523">$D$77*W77</f>
        <v>0</v>
      </c>
      <c r="Y77" s="26"/>
      <c r="Z77" s="174">
        <f t="shared" ref="Z77" si="2524">$D$77*Y77</f>
        <v>0</v>
      </c>
      <c r="AA77" s="26"/>
      <c r="AB77" s="174">
        <f t="shared" ref="AB77" si="2525">$D$77*AA77</f>
        <v>0</v>
      </c>
      <c r="AC77" s="26"/>
      <c r="AD77" s="174">
        <f t="shared" ref="AD77" si="2526">$D$77*AC77</f>
        <v>0</v>
      </c>
      <c r="AE77" s="26"/>
      <c r="AF77" s="174">
        <f t="shared" ref="AF77" si="2527">$D$77*AE77</f>
        <v>0</v>
      </c>
      <c r="AG77" s="26"/>
      <c r="AH77" s="174">
        <f t="shared" ref="AH77" si="2528">$D$77*AG77</f>
        <v>0</v>
      </c>
      <c r="AI77" s="26"/>
      <c r="AJ77" s="174">
        <f t="shared" ref="AJ77" si="2529">$D$77*AI77</f>
        <v>0</v>
      </c>
      <c r="AK77" s="26"/>
      <c r="AL77" s="174">
        <f t="shared" ref="AL77" si="2530">$D$77*AK77</f>
        <v>0</v>
      </c>
      <c r="AM77" s="26"/>
      <c r="AN77" s="174">
        <f t="shared" ref="AN77" si="2531">$D$77*AM77</f>
        <v>0</v>
      </c>
      <c r="AO77" s="26"/>
      <c r="AP77" s="174">
        <f t="shared" ref="AP77" si="2532">$D$77*AO77</f>
        <v>0</v>
      </c>
      <c r="AQ77" s="26">
        <f>'CANTIDADES DE OBRA'!GF618</f>
        <v>1</v>
      </c>
      <c r="AR77" s="174">
        <f t="shared" ref="AR77" si="2533">$D$77*AQ77</f>
        <v>472839.87064833753</v>
      </c>
      <c r="AS77" s="26">
        <f>'CANTIDADES DE OBRA'!GO618</f>
        <v>1</v>
      </c>
      <c r="AT77" s="174">
        <f t="shared" ref="AT77" si="2534">$D$77*AS77</f>
        <v>472839.87064833753</v>
      </c>
      <c r="AU77" s="26">
        <f>'CANTIDADES DE OBRA'!GX618</f>
        <v>1</v>
      </c>
      <c r="AV77" s="174">
        <f t="shared" ref="AV77" si="2535">$D$77*AU77</f>
        <v>472839.87064833753</v>
      </c>
      <c r="AW77" s="26"/>
      <c r="AX77" s="174">
        <f t="shared" ref="AX77" si="2536">$D$77*AW77</f>
        <v>0</v>
      </c>
      <c r="AY77" s="26"/>
      <c r="AZ77" s="174">
        <f t="shared" ref="AZ77" si="2537">$D$77*AY77</f>
        <v>0</v>
      </c>
      <c r="BA77" s="26"/>
      <c r="BB77" s="174">
        <f t="shared" ref="BB77" si="2538">$D$77*BA77</f>
        <v>0</v>
      </c>
      <c r="BC77" s="26"/>
      <c r="BD77" s="174">
        <f t="shared" ref="BD77" si="2539">$D$77*BC77</f>
        <v>0</v>
      </c>
      <c r="BE77" s="26"/>
      <c r="BF77" s="174">
        <f t="shared" ref="BF77" si="2540">$D$77*BE77</f>
        <v>0</v>
      </c>
      <c r="BG77" s="26"/>
      <c r="BH77" s="174">
        <f t="shared" ref="BH77" si="2541">$D$77*BG77</f>
        <v>0</v>
      </c>
      <c r="BI77" s="26"/>
      <c r="BJ77" s="174">
        <f t="shared" ref="BJ77" si="2542">$D$77*BI77</f>
        <v>0</v>
      </c>
      <c r="BK77" s="26"/>
      <c r="BL77" s="174">
        <f t="shared" ref="BL77" si="2543">$D$77*BK77</f>
        <v>0</v>
      </c>
      <c r="BM77" s="26"/>
      <c r="BN77" s="174">
        <f t="shared" ref="BN77" si="2544">$D$77*BM77</f>
        <v>0</v>
      </c>
      <c r="BO77" s="26"/>
      <c r="BP77" s="174">
        <f t="shared" ref="BP77" si="2545">$D$77*BO77</f>
        <v>0</v>
      </c>
      <c r="BQ77" s="26"/>
      <c r="BR77" s="174">
        <f t="shared" ref="BR77" si="2546">$D$77*BQ77</f>
        <v>0</v>
      </c>
      <c r="BS77" s="26"/>
      <c r="BT77" s="174">
        <f t="shared" ref="BT77" si="2547">$D$77*BS77</f>
        <v>0</v>
      </c>
      <c r="BU77" s="26"/>
      <c r="BV77" s="174">
        <f t="shared" ref="BV77" si="2548">$D$77*BU77</f>
        <v>0</v>
      </c>
      <c r="BW77" s="26"/>
      <c r="BX77" s="174">
        <f t="shared" ref="BX77" si="2549">$D$77*BW77</f>
        <v>0</v>
      </c>
      <c r="BY77" s="26"/>
      <c r="BZ77" s="174">
        <f t="shared" ref="BZ77" si="2550">$D$77*BY77</f>
        <v>0</v>
      </c>
      <c r="CA77" s="26"/>
      <c r="CB77" s="174">
        <f t="shared" ref="CB77" si="2551">$D$77*CA77</f>
        <v>0</v>
      </c>
      <c r="CC77" s="26"/>
      <c r="CD77" s="174">
        <f t="shared" ref="CD77" si="2552">$D$77*CC77</f>
        <v>0</v>
      </c>
      <c r="CE77" s="26"/>
      <c r="CF77" s="174">
        <f t="shared" ref="CF77" si="2553">$D$77*CE77</f>
        <v>0</v>
      </c>
      <c r="CG77" s="26"/>
      <c r="CH77" s="174">
        <f t="shared" ref="CH77" si="2554">$D$77*CG77</f>
        <v>0</v>
      </c>
      <c r="CI77" s="26">
        <f>+'CANTIDADES DE OBRA'!NV618</f>
        <v>1</v>
      </c>
      <c r="CJ77" s="174">
        <f t="shared" ref="CJ77" si="2555">$D$77*CI77</f>
        <v>472839.87064833753</v>
      </c>
      <c r="CK77" s="26"/>
      <c r="CL77" s="174">
        <f t="shared" ref="CL77" si="2556">$D$77*CK77</f>
        <v>0</v>
      </c>
      <c r="CM77" s="26"/>
      <c r="CN77" s="174">
        <f t="shared" ref="CN77" si="2557">$D$77*CM77</f>
        <v>0</v>
      </c>
      <c r="CO77" s="26"/>
      <c r="CP77" s="174">
        <f t="shared" ref="CP77" si="2558">$D$77*CO77</f>
        <v>0</v>
      </c>
      <c r="CQ77" s="26"/>
      <c r="CR77" s="174">
        <f t="shared" ref="CR77" si="2559">$D$77*CQ77</f>
        <v>0</v>
      </c>
      <c r="CS77" s="32">
        <f>E77+G77+I77+K77+M77+O77+Q77+S77+U77+W77+Y77+AA77+AC77+AE77+AG77+AI77+AK77+AM77+AO77+AQ77+AS77+AU77+AW77+AY77+BA77+BC77+BE77+BG77+BI77+BK77+BM77+BO77+BQ77+BS77+BU77+BW77+BY77+CA77+CC77+CE77+CG77+CI77+CK77+CM77+CO77+CQ77</f>
        <v>4</v>
      </c>
      <c r="CT77" s="12">
        <f>CS77*D77</f>
        <v>1891359.4825933501</v>
      </c>
      <c r="CU77" s="5"/>
      <c r="CV77" s="12"/>
    </row>
    <row r="78" spans="1:100">
      <c r="A78" s="147" t="str">
        <f>+APU!A339</f>
        <v>11</v>
      </c>
      <c r="B78" s="141" t="str">
        <f>+APU!B339</f>
        <v>INSTALACIONES HIDROSANITARIAS</v>
      </c>
      <c r="C78" s="147"/>
      <c r="D78" s="148"/>
      <c r="E78" s="508"/>
      <c r="F78" s="508"/>
      <c r="G78" s="517"/>
      <c r="H78" s="518"/>
      <c r="I78" s="508"/>
      <c r="J78" s="508"/>
      <c r="K78" s="508"/>
      <c r="L78" s="508"/>
      <c r="M78" s="508"/>
      <c r="N78" s="508"/>
      <c r="O78" s="508"/>
      <c r="P78" s="508"/>
      <c r="Q78" s="508"/>
      <c r="R78" s="508"/>
      <c r="S78" s="508"/>
      <c r="T78" s="508"/>
      <c r="U78" s="508"/>
      <c r="V78" s="508"/>
      <c r="W78" s="508"/>
      <c r="X78" s="508"/>
      <c r="Y78" s="508"/>
      <c r="Z78" s="508"/>
      <c r="AA78" s="508"/>
      <c r="AB78" s="508"/>
      <c r="AC78" s="508"/>
      <c r="AD78" s="508"/>
      <c r="AE78" s="508"/>
      <c r="AF78" s="508"/>
      <c r="AG78" s="508"/>
      <c r="AH78" s="508"/>
      <c r="AI78" s="508"/>
      <c r="AJ78" s="508"/>
      <c r="AK78" s="508"/>
      <c r="AL78" s="508"/>
      <c r="AM78" s="508"/>
      <c r="AN78" s="508"/>
      <c r="AO78" s="508"/>
      <c r="AP78" s="508"/>
      <c r="AQ78" s="508"/>
      <c r="AR78" s="508"/>
      <c r="AS78" s="508"/>
      <c r="AT78" s="508"/>
      <c r="AU78" s="508"/>
      <c r="AV78" s="508"/>
      <c r="AW78" s="508"/>
      <c r="AX78" s="508"/>
      <c r="AY78" s="508"/>
      <c r="AZ78" s="508"/>
      <c r="BA78" s="508"/>
      <c r="BB78" s="508"/>
      <c r="BC78" s="508"/>
      <c r="BD78" s="508"/>
      <c r="BE78" s="508"/>
      <c r="BF78" s="508"/>
      <c r="BG78" s="508"/>
      <c r="BH78" s="508"/>
      <c r="BI78" s="508"/>
      <c r="BJ78" s="508"/>
      <c r="BK78" s="508"/>
      <c r="BL78" s="508"/>
      <c r="BM78" s="508"/>
      <c r="BN78" s="508"/>
      <c r="BO78" s="508"/>
      <c r="BP78" s="508"/>
      <c r="BQ78" s="508"/>
      <c r="BR78" s="508"/>
      <c r="BS78" s="508"/>
      <c r="BT78" s="508"/>
      <c r="BU78" s="508"/>
      <c r="BV78" s="508"/>
      <c r="BW78" s="508"/>
      <c r="BX78" s="508"/>
      <c r="BY78" s="508"/>
      <c r="BZ78" s="508"/>
      <c r="CA78" s="508"/>
      <c r="CB78" s="508"/>
      <c r="CC78" s="508"/>
      <c r="CD78" s="508"/>
      <c r="CE78" s="508"/>
      <c r="CF78" s="508"/>
      <c r="CG78" s="508"/>
      <c r="CH78" s="508"/>
      <c r="CI78" s="508"/>
      <c r="CJ78" s="508"/>
      <c r="CK78" s="508"/>
      <c r="CL78" s="508"/>
      <c r="CM78" s="508"/>
      <c r="CN78" s="508"/>
      <c r="CO78" s="508"/>
      <c r="CP78" s="508"/>
      <c r="CQ78" s="508"/>
      <c r="CR78" s="508"/>
      <c r="CS78" s="141"/>
      <c r="CT78" s="153"/>
      <c r="CU78" s="153">
        <f>CT79+CT82+CT87</f>
        <v>12785668.399214905</v>
      </c>
      <c r="CV78" s="153">
        <f>ROUND(CU78,0)</f>
        <v>12785668</v>
      </c>
    </row>
    <row r="79" spans="1:100">
      <c r="A79" s="144" t="s">
        <v>405</v>
      </c>
      <c r="B79" s="142" t="s">
        <v>404</v>
      </c>
      <c r="C79" s="144"/>
      <c r="D79" s="146"/>
      <c r="E79" s="142"/>
      <c r="F79" s="172">
        <f>SUM(F80:F81)</f>
        <v>0</v>
      </c>
      <c r="G79" s="142"/>
      <c r="H79" s="172">
        <f t="shared" ref="H79" si="2560">SUM(H80:H81)</f>
        <v>0</v>
      </c>
      <c r="I79" s="142"/>
      <c r="J79" s="172">
        <f t="shared" ref="J79" si="2561">SUM(J80:J81)</f>
        <v>0</v>
      </c>
      <c r="K79" s="142"/>
      <c r="L79" s="172">
        <f t="shared" ref="L79" si="2562">SUM(L80:L81)</f>
        <v>0</v>
      </c>
      <c r="M79" s="142"/>
      <c r="N79" s="172">
        <f t="shared" ref="N79" si="2563">SUM(N80:N81)</f>
        <v>0</v>
      </c>
      <c r="O79" s="142"/>
      <c r="P79" s="172">
        <f t="shared" ref="P79" si="2564">SUM(P80:P81)</f>
        <v>0</v>
      </c>
      <c r="Q79" s="142"/>
      <c r="R79" s="172">
        <f t="shared" ref="R79" si="2565">SUM(R80:R81)</f>
        <v>0</v>
      </c>
      <c r="S79" s="142"/>
      <c r="T79" s="172">
        <f t="shared" ref="T79" si="2566">SUM(T80:T81)</f>
        <v>0</v>
      </c>
      <c r="U79" s="142"/>
      <c r="V79" s="172">
        <f t="shared" ref="V79" si="2567">SUM(V80:V81)</f>
        <v>0</v>
      </c>
      <c r="W79" s="142"/>
      <c r="X79" s="172">
        <f t="shared" ref="X79" si="2568">SUM(X80:X81)</f>
        <v>0</v>
      </c>
      <c r="Y79" s="142"/>
      <c r="Z79" s="172">
        <f t="shared" ref="Z79" si="2569">SUM(Z80:Z81)</f>
        <v>0</v>
      </c>
      <c r="AA79" s="142"/>
      <c r="AB79" s="172">
        <f t="shared" ref="AB79" si="2570">SUM(AB80:AB81)</f>
        <v>0</v>
      </c>
      <c r="AC79" s="142"/>
      <c r="AD79" s="172">
        <f t="shared" ref="AD79" si="2571">SUM(AD80:AD81)</f>
        <v>0</v>
      </c>
      <c r="AE79" s="142"/>
      <c r="AF79" s="172">
        <f t="shared" ref="AF79" si="2572">SUM(AF80:AF81)</f>
        <v>0</v>
      </c>
      <c r="AG79" s="142"/>
      <c r="AH79" s="172">
        <f t="shared" ref="AH79" si="2573">SUM(AH80:AH81)</f>
        <v>0</v>
      </c>
      <c r="AI79" s="142"/>
      <c r="AJ79" s="172">
        <f t="shared" ref="AJ79" si="2574">SUM(AJ80:AJ81)</f>
        <v>0</v>
      </c>
      <c r="AK79" s="142"/>
      <c r="AL79" s="172">
        <f t="shared" ref="AL79" si="2575">SUM(AL80:AL81)</f>
        <v>0</v>
      </c>
      <c r="AM79" s="142"/>
      <c r="AN79" s="172">
        <f t="shared" ref="AN79" si="2576">SUM(AN80:AN81)</f>
        <v>0</v>
      </c>
      <c r="AO79" s="142"/>
      <c r="AP79" s="172">
        <f t="shared" ref="AP79" si="2577">SUM(AP80:AP81)</f>
        <v>0</v>
      </c>
      <c r="AQ79" s="142"/>
      <c r="AR79" s="172">
        <f t="shared" ref="AR79" si="2578">SUM(AR80:AR81)</f>
        <v>140927.38871140653</v>
      </c>
      <c r="AS79" s="142"/>
      <c r="AT79" s="172">
        <f t="shared" ref="AT79" si="2579">SUM(AT80:AT81)</f>
        <v>140927.38871140653</v>
      </c>
      <c r="AU79" s="142"/>
      <c r="AV79" s="172">
        <f t="shared" ref="AV79" si="2580">SUM(AV80:AV81)</f>
        <v>140927.38871140653</v>
      </c>
      <c r="AW79" s="142"/>
      <c r="AX79" s="172">
        <f t="shared" ref="AX79" si="2581">SUM(AX80:AX81)</f>
        <v>204065.14257820952</v>
      </c>
      <c r="AY79" s="142"/>
      <c r="AZ79" s="172">
        <f t="shared" ref="AZ79" si="2582">SUM(AZ80:AZ81)</f>
        <v>204065.14257820952</v>
      </c>
      <c r="BA79" s="142"/>
      <c r="BB79" s="172">
        <f t="shared" ref="BB79" si="2583">SUM(BB80:BB81)</f>
        <v>204065.14257820952</v>
      </c>
      <c r="BC79" s="142"/>
      <c r="BD79" s="172">
        <f t="shared" ref="BD79" si="2584">SUM(BD80:BD81)</f>
        <v>204065.14257820952</v>
      </c>
      <c r="BE79" s="142"/>
      <c r="BF79" s="172">
        <f t="shared" ref="BF79" si="2585">SUM(BF80:BF81)</f>
        <v>0</v>
      </c>
      <c r="BG79" s="142"/>
      <c r="BH79" s="172">
        <f t="shared" ref="BH79" si="2586">SUM(BH80:BH81)</f>
        <v>204065.14257820952</v>
      </c>
      <c r="BI79" s="142"/>
      <c r="BJ79" s="172">
        <f t="shared" ref="BJ79" si="2587">SUM(BJ80:BJ81)</f>
        <v>204065.14257820952</v>
      </c>
      <c r="BK79" s="142"/>
      <c r="BL79" s="172">
        <f t="shared" ref="BL79" si="2588">SUM(BL80:BL81)</f>
        <v>0</v>
      </c>
      <c r="BM79" s="142"/>
      <c r="BN79" s="172">
        <f t="shared" ref="BN79" si="2589">SUM(BN80:BN81)</f>
        <v>109358.51177800502</v>
      </c>
      <c r="BO79" s="142"/>
      <c r="BP79" s="172">
        <f t="shared" ref="BP79" si="2590">SUM(BP80:BP81)</f>
        <v>0</v>
      </c>
      <c r="BQ79" s="142"/>
      <c r="BR79" s="172">
        <f t="shared" ref="BR79" si="2591">SUM(BR80:BR81)</f>
        <v>0</v>
      </c>
      <c r="BS79" s="142"/>
      <c r="BT79" s="172">
        <f t="shared" ref="BT79" si="2592">SUM(BT80:BT81)</f>
        <v>0</v>
      </c>
      <c r="BU79" s="142"/>
      <c r="BV79" s="172">
        <f t="shared" ref="BV79" si="2593">SUM(BV80:BV81)</f>
        <v>0</v>
      </c>
      <c r="BW79" s="142"/>
      <c r="BX79" s="172">
        <f t="shared" ref="BX79" si="2594">SUM(BX80:BX81)</f>
        <v>0</v>
      </c>
      <c r="BY79" s="142"/>
      <c r="BZ79" s="172">
        <f t="shared" ref="BZ79" si="2595">SUM(BZ80:BZ81)</f>
        <v>0</v>
      </c>
      <c r="CA79" s="142"/>
      <c r="CB79" s="172">
        <f t="shared" ref="CB79" si="2596">SUM(CB80:CB81)</f>
        <v>0</v>
      </c>
      <c r="CC79" s="142"/>
      <c r="CD79" s="172">
        <f t="shared" ref="CD79" si="2597">SUM(CD80:CD81)</f>
        <v>204065.14257820952</v>
      </c>
      <c r="CE79" s="142"/>
      <c r="CF79" s="172">
        <f t="shared" ref="CF79" si="2598">SUM(CF80:CF81)</f>
        <v>204065.14257820952</v>
      </c>
      <c r="CG79" s="142"/>
      <c r="CH79" s="172">
        <f t="shared" ref="CH79" si="2599">SUM(CH80:CH81)</f>
        <v>204065.14257820952</v>
      </c>
      <c r="CI79" s="142"/>
      <c r="CJ79" s="172">
        <f t="shared" ref="CJ79" si="2600">SUM(CJ80:CJ81)</f>
        <v>140927.38871140653</v>
      </c>
      <c r="CK79" s="142"/>
      <c r="CL79" s="172">
        <f t="shared" ref="CL79" si="2601">SUM(CL80:CL81)</f>
        <v>204065.14257820952</v>
      </c>
      <c r="CM79" s="142"/>
      <c r="CN79" s="172">
        <f t="shared" ref="CN79" si="2602">SUM(CN80:CN81)</f>
        <v>204065.14257820952</v>
      </c>
      <c r="CO79" s="142"/>
      <c r="CP79" s="172">
        <f t="shared" ref="CP79" si="2603">SUM(CP80:CP81)</f>
        <v>0</v>
      </c>
      <c r="CQ79" s="142"/>
      <c r="CR79" s="172">
        <f t="shared" ref="CR79" si="2604">SUM(CR80:CR81)</f>
        <v>0</v>
      </c>
      <c r="CS79" s="142"/>
      <c r="CT79" s="154">
        <f>SUM(CT80:CT81)</f>
        <v>2917784.6349839359</v>
      </c>
      <c r="CU79" s="142"/>
      <c r="CV79" s="154">
        <f t="shared" ref="CV79" si="2605">ROUND(CT79,0)</f>
        <v>2917785</v>
      </c>
    </row>
    <row r="80" spans="1:100">
      <c r="A80" s="143" t="str">
        <f>+APU!A340</f>
        <v>11-01-001</v>
      </c>
      <c r="B80" s="5" t="str">
        <f>+APU!B340</f>
        <v>SALIDA HIDRAULICA DE 1/2".</v>
      </c>
      <c r="C80" s="143" t="str">
        <f>+APU!C340</f>
        <v>U</v>
      </c>
      <c r="D80" s="145">
        <f>+APU!G340</f>
        <v>31568.876933401501</v>
      </c>
      <c r="E80" s="26">
        <f>'CANTIDADES DE OBRA'!Q633</f>
        <v>0</v>
      </c>
      <c r="F80" s="174">
        <f>$D$80*E80</f>
        <v>0</v>
      </c>
      <c r="G80" s="26"/>
      <c r="H80" s="174">
        <f t="shared" ref="H80" si="2606">$D$80*G80</f>
        <v>0</v>
      </c>
      <c r="I80" s="26"/>
      <c r="J80" s="174">
        <f t="shared" ref="J80" si="2607">$D$80*I80</f>
        <v>0</v>
      </c>
      <c r="K80" s="26"/>
      <c r="L80" s="174">
        <f t="shared" ref="L80" si="2608">$D$80*K80</f>
        <v>0</v>
      </c>
      <c r="M80" s="26"/>
      <c r="N80" s="174">
        <f t="shared" ref="N80" si="2609">$D$80*M80</f>
        <v>0</v>
      </c>
      <c r="O80" s="26"/>
      <c r="P80" s="174">
        <f t="shared" ref="P80" si="2610">$D$80*O80</f>
        <v>0</v>
      </c>
      <c r="Q80" s="26"/>
      <c r="R80" s="174">
        <f t="shared" ref="R80" si="2611">$D$80*Q80</f>
        <v>0</v>
      </c>
      <c r="S80" s="26"/>
      <c r="T80" s="174">
        <f t="shared" ref="T80" si="2612">$D$80*S80</f>
        <v>0</v>
      </c>
      <c r="U80" s="26"/>
      <c r="V80" s="174">
        <f t="shared" ref="V80" si="2613">$D$80*U80</f>
        <v>0</v>
      </c>
      <c r="W80" s="26"/>
      <c r="X80" s="174">
        <f t="shared" ref="X80" si="2614">$D$80*W80</f>
        <v>0</v>
      </c>
      <c r="Y80" s="26"/>
      <c r="Z80" s="174">
        <f t="shared" ref="Z80" si="2615">$D$80*Y80</f>
        <v>0</v>
      </c>
      <c r="AA80" s="26"/>
      <c r="AB80" s="174">
        <f t="shared" ref="AB80" si="2616">$D$80*AA80</f>
        <v>0</v>
      </c>
      <c r="AC80" s="26"/>
      <c r="AD80" s="174">
        <f t="shared" ref="AD80" si="2617">$D$80*AC80</f>
        <v>0</v>
      </c>
      <c r="AE80" s="26"/>
      <c r="AF80" s="174">
        <f t="shared" ref="AF80" si="2618">$D$80*AE80</f>
        <v>0</v>
      </c>
      <c r="AG80" s="26"/>
      <c r="AH80" s="174">
        <f t="shared" ref="AH80" si="2619">$D$80*AG80</f>
        <v>0</v>
      </c>
      <c r="AI80" s="26"/>
      <c r="AJ80" s="174">
        <f t="shared" ref="AJ80" si="2620">$D$80*AI80</f>
        <v>0</v>
      </c>
      <c r="AK80" s="26"/>
      <c r="AL80" s="174">
        <f t="shared" ref="AL80" si="2621">$D$80*AK80</f>
        <v>0</v>
      </c>
      <c r="AM80" s="26"/>
      <c r="AN80" s="174">
        <f t="shared" ref="AN80" si="2622">$D$80*AM80</f>
        <v>0</v>
      </c>
      <c r="AO80" s="26"/>
      <c r="AP80" s="174">
        <f t="shared" ref="AP80" si="2623">$D$80*AO80</f>
        <v>0</v>
      </c>
      <c r="AQ80" s="26">
        <f>'CANTIDADES DE OBRA'!GF633</f>
        <v>1</v>
      </c>
      <c r="AR80" s="174">
        <f t="shared" ref="AR80" si="2624">$D$80*AQ80</f>
        <v>31568.876933401501</v>
      </c>
      <c r="AS80" s="26">
        <f>'CANTIDADES DE OBRA'!GO633</f>
        <v>1</v>
      </c>
      <c r="AT80" s="174">
        <f t="shared" ref="AT80" si="2625">$D$80*AS80</f>
        <v>31568.876933401501</v>
      </c>
      <c r="AU80" s="26">
        <f>'CANTIDADES DE OBRA'!GX633</f>
        <v>1</v>
      </c>
      <c r="AV80" s="174">
        <f t="shared" ref="AV80" si="2626">$D$80*AU80</f>
        <v>31568.876933401501</v>
      </c>
      <c r="AW80" s="26">
        <f>+'CANTIDADES DE OBRA'!HG633</f>
        <v>3</v>
      </c>
      <c r="AX80" s="174">
        <f t="shared" ref="AX80" si="2627">$D$80*AW80</f>
        <v>94706.630800204497</v>
      </c>
      <c r="AY80" s="26">
        <f>+'CANTIDADES DE OBRA'!HP633</f>
        <v>3</v>
      </c>
      <c r="AZ80" s="174">
        <f t="shared" ref="AZ80" si="2628">$D$80*AY80</f>
        <v>94706.630800204497</v>
      </c>
      <c r="BA80" s="26">
        <f>+'CANTIDADES DE OBRA'!HY633</f>
        <v>3</v>
      </c>
      <c r="BB80" s="174">
        <f t="shared" ref="BB80" si="2629">$D$80*BA80</f>
        <v>94706.630800204497</v>
      </c>
      <c r="BC80" s="26">
        <f>+'CANTIDADES DE OBRA'!IH633</f>
        <v>3</v>
      </c>
      <c r="BD80" s="174">
        <f t="shared" ref="BD80" si="2630">$D$80*BC80</f>
        <v>94706.630800204497</v>
      </c>
      <c r="BE80" s="26">
        <f>+'CANTIDADES DE OBRA'!IQ633</f>
        <v>0</v>
      </c>
      <c r="BF80" s="174">
        <f t="shared" ref="BF80" si="2631">$D$80*BE80</f>
        <v>0</v>
      </c>
      <c r="BG80" s="26">
        <f>+'CANTIDADES DE OBRA'!IZ633</f>
        <v>3</v>
      </c>
      <c r="BH80" s="174">
        <f t="shared" ref="BH80" si="2632">$D$80*BG80</f>
        <v>94706.630800204497</v>
      </c>
      <c r="BI80" s="26">
        <f>+'CANTIDADES DE OBRA'!JI633</f>
        <v>3</v>
      </c>
      <c r="BJ80" s="174">
        <f t="shared" ref="BJ80" si="2633">$D$80*BI80</f>
        <v>94706.630800204497</v>
      </c>
      <c r="BK80" s="26">
        <f>+'CANTIDADES DE OBRA'!JR633</f>
        <v>0</v>
      </c>
      <c r="BL80" s="174">
        <f t="shared" ref="BL80" si="2634">$D$80*BK80</f>
        <v>0</v>
      </c>
      <c r="BM80" s="26"/>
      <c r="BN80" s="174">
        <f t="shared" ref="BN80" si="2635">$D$80*BM80</f>
        <v>0</v>
      </c>
      <c r="BO80" s="26"/>
      <c r="BP80" s="174">
        <f t="shared" ref="BP80" si="2636">$D$80*BO80</f>
        <v>0</v>
      </c>
      <c r="BQ80" s="26"/>
      <c r="BR80" s="174">
        <f t="shared" ref="BR80" si="2637">$D$80*BQ80</f>
        <v>0</v>
      </c>
      <c r="BS80" s="26"/>
      <c r="BT80" s="174">
        <f t="shared" ref="BT80" si="2638">$D$80*BS80</f>
        <v>0</v>
      </c>
      <c r="BU80" s="26"/>
      <c r="BV80" s="174">
        <f t="shared" ref="BV80" si="2639">$D$80*BU80</f>
        <v>0</v>
      </c>
      <c r="BW80" s="26"/>
      <c r="BX80" s="174">
        <f t="shared" ref="BX80" si="2640">$D$80*BW80</f>
        <v>0</v>
      </c>
      <c r="BY80" s="26"/>
      <c r="BZ80" s="174">
        <f t="shared" ref="BZ80" si="2641">$D$80*BY80</f>
        <v>0</v>
      </c>
      <c r="CA80" s="26"/>
      <c r="CB80" s="174">
        <f t="shared" ref="CB80" si="2642">$D$80*CA80</f>
        <v>0</v>
      </c>
      <c r="CC80" s="26">
        <f>+'CANTIDADES DE OBRA'!MU633</f>
        <v>3</v>
      </c>
      <c r="CD80" s="174">
        <f t="shared" ref="CD80" si="2643">$D$80*CC80</f>
        <v>94706.630800204497</v>
      </c>
      <c r="CE80" s="26">
        <f>+'CANTIDADES DE OBRA'!ND633</f>
        <v>3</v>
      </c>
      <c r="CF80" s="174">
        <f t="shared" ref="CF80" si="2644">$D$80*CE80</f>
        <v>94706.630800204497</v>
      </c>
      <c r="CG80" s="26">
        <f>+'CANTIDADES DE OBRA'!NM633</f>
        <v>3</v>
      </c>
      <c r="CH80" s="174">
        <f t="shared" ref="CH80" si="2645">$D$80*CG80</f>
        <v>94706.630800204497</v>
      </c>
      <c r="CI80" s="26">
        <f>+'CANTIDADES DE OBRA'!NV633</f>
        <v>1</v>
      </c>
      <c r="CJ80" s="174">
        <f t="shared" ref="CJ80" si="2646">$D$80*CI80</f>
        <v>31568.876933401501</v>
      </c>
      <c r="CK80" s="26">
        <f>+'CANTIDADES DE OBRA'!OE633</f>
        <v>3</v>
      </c>
      <c r="CL80" s="174">
        <f t="shared" ref="CL80" si="2647">$D$80*CK80</f>
        <v>94706.630800204497</v>
      </c>
      <c r="CM80" s="26">
        <f>+'CANTIDADES DE OBRA'!ON633</f>
        <v>3</v>
      </c>
      <c r="CN80" s="174">
        <f t="shared" ref="CN80" si="2648">$D$80*CM80</f>
        <v>94706.630800204497</v>
      </c>
      <c r="CO80" s="26"/>
      <c r="CP80" s="174">
        <f t="shared" ref="CP80" si="2649">$D$80*CO80</f>
        <v>0</v>
      </c>
      <c r="CQ80" s="26"/>
      <c r="CR80" s="174">
        <f t="shared" ref="CR80" si="2650">$D$80*CQ80</f>
        <v>0</v>
      </c>
      <c r="CS80" s="32">
        <f>E80+G80+I80+K80+M80+O80+Q80+S80+U80+W80+Y80+AA80+AC80+AE80+AG80+AI80+AK80+AM80+AO80+AQ80+AS80+AU80+AW80+AY80+BA80+BC80+BE80+BG80+BI80+BK80+BM80+BO80+BQ80+BS80+BU80+BW80+BY80+CA80+CC80+CE80+CG80+CI80+CK80+CM80+CO80+CQ80</f>
        <v>37</v>
      </c>
      <c r="CT80" s="12">
        <f>CS80*D80</f>
        <v>1168048.4465358555</v>
      </c>
      <c r="CU80" s="5"/>
      <c r="CV80" s="12"/>
    </row>
    <row r="81" spans="1:103" ht="28.8">
      <c r="A81" s="143" t="str">
        <f>+APU!A353</f>
        <v>11-01-002</v>
      </c>
      <c r="B81" s="22" t="str">
        <f>+APU!B353</f>
        <v>TUBERIA PVC PRESION DE 1/2" RDE 13.5; INCLUYE ACCESORIOS.</v>
      </c>
      <c r="C81" s="143" t="str">
        <f>+APU!C353</f>
        <v>M</v>
      </c>
      <c r="D81" s="145">
        <f>+APU!G353</f>
        <v>18226.418629667503</v>
      </c>
      <c r="E81" s="26">
        <f>'CANTIDADES DE OBRA'!Q648</f>
        <v>0</v>
      </c>
      <c r="F81" s="174">
        <f>$D$81*E81</f>
        <v>0</v>
      </c>
      <c r="G81" s="26"/>
      <c r="H81" s="174">
        <f t="shared" ref="H81" si="2651">$D$81*G81</f>
        <v>0</v>
      </c>
      <c r="I81" s="26"/>
      <c r="J81" s="174">
        <f t="shared" ref="J81" si="2652">$D$81*I81</f>
        <v>0</v>
      </c>
      <c r="K81" s="26"/>
      <c r="L81" s="174">
        <f t="shared" ref="L81" si="2653">$D$81*K81</f>
        <v>0</v>
      </c>
      <c r="M81" s="26"/>
      <c r="N81" s="174">
        <f t="shared" ref="N81" si="2654">$D$81*M81</f>
        <v>0</v>
      </c>
      <c r="O81" s="26"/>
      <c r="P81" s="174">
        <f t="shared" ref="P81" si="2655">$D$81*O81</f>
        <v>0</v>
      </c>
      <c r="Q81" s="26"/>
      <c r="R81" s="174">
        <f t="shared" ref="R81" si="2656">$D$81*Q81</f>
        <v>0</v>
      </c>
      <c r="S81" s="26"/>
      <c r="T81" s="174">
        <f t="shared" ref="T81" si="2657">$D$81*S81</f>
        <v>0</v>
      </c>
      <c r="U81" s="26"/>
      <c r="V81" s="174">
        <f t="shared" ref="V81" si="2658">$D$81*U81</f>
        <v>0</v>
      </c>
      <c r="W81" s="26"/>
      <c r="X81" s="174">
        <f t="shared" ref="X81" si="2659">$D$81*W81</f>
        <v>0</v>
      </c>
      <c r="Y81" s="26"/>
      <c r="Z81" s="174">
        <f t="shared" ref="Z81" si="2660">$D$81*Y81</f>
        <v>0</v>
      </c>
      <c r="AA81" s="26"/>
      <c r="AB81" s="174">
        <f t="shared" ref="AB81" si="2661">$D$81*AA81</f>
        <v>0</v>
      </c>
      <c r="AC81" s="26"/>
      <c r="AD81" s="174">
        <f t="shared" ref="AD81" si="2662">$D$81*AC81</f>
        <v>0</v>
      </c>
      <c r="AE81" s="26"/>
      <c r="AF81" s="174">
        <f t="shared" ref="AF81" si="2663">$D$81*AE81</f>
        <v>0</v>
      </c>
      <c r="AG81" s="26"/>
      <c r="AH81" s="174">
        <f t="shared" ref="AH81" si="2664">$D$81*AG81</f>
        <v>0</v>
      </c>
      <c r="AI81" s="26"/>
      <c r="AJ81" s="174">
        <f t="shared" ref="AJ81" si="2665">$D$81*AI81</f>
        <v>0</v>
      </c>
      <c r="AK81" s="26"/>
      <c r="AL81" s="174">
        <f t="shared" ref="AL81" si="2666">$D$81*AK81</f>
        <v>0</v>
      </c>
      <c r="AM81" s="26"/>
      <c r="AN81" s="174">
        <f t="shared" ref="AN81" si="2667">$D$81*AM81</f>
        <v>0</v>
      </c>
      <c r="AO81" s="26"/>
      <c r="AP81" s="174">
        <f t="shared" ref="AP81" si="2668">$D$81*AO81</f>
        <v>0</v>
      </c>
      <c r="AQ81" s="26">
        <f>'CANTIDADES DE OBRA'!GF648</f>
        <v>6</v>
      </c>
      <c r="AR81" s="174">
        <f t="shared" ref="AR81" si="2669">$D$81*AQ81</f>
        <v>109358.51177800502</v>
      </c>
      <c r="AS81" s="26">
        <f>'CANTIDADES DE OBRA'!GO648</f>
        <v>6</v>
      </c>
      <c r="AT81" s="174">
        <f t="shared" ref="AT81" si="2670">$D$81*AS81</f>
        <v>109358.51177800502</v>
      </c>
      <c r="AU81" s="26">
        <f>'CANTIDADES DE OBRA'!GX648</f>
        <v>6</v>
      </c>
      <c r="AV81" s="174">
        <f t="shared" ref="AV81" si="2671">$D$81*AU81</f>
        <v>109358.51177800502</v>
      </c>
      <c r="AW81" s="26">
        <f>+'CANTIDADES DE OBRA'!HG648</f>
        <v>6</v>
      </c>
      <c r="AX81" s="174">
        <f t="shared" ref="AX81" si="2672">$D$81*AW81</f>
        <v>109358.51177800502</v>
      </c>
      <c r="AY81" s="26">
        <f>+'CANTIDADES DE OBRA'!HP648</f>
        <v>6</v>
      </c>
      <c r="AZ81" s="174">
        <f t="shared" ref="AZ81" si="2673">$D$81*AY81</f>
        <v>109358.51177800502</v>
      </c>
      <c r="BA81" s="26">
        <f>+'CANTIDADES DE OBRA'!HY648</f>
        <v>6</v>
      </c>
      <c r="BB81" s="174">
        <f t="shared" ref="BB81" si="2674">$D$81*BA81</f>
        <v>109358.51177800502</v>
      </c>
      <c r="BC81" s="26">
        <f>+'CANTIDADES DE OBRA'!IH648</f>
        <v>6</v>
      </c>
      <c r="BD81" s="174">
        <f t="shared" ref="BD81" si="2675">$D$81*BC81</f>
        <v>109358.51177800502</v>
      </c>
      <c r="BE81" s="26">
        <f>+'CANTIDADES DE OBRA'!IQ648</f>
        <v>0</v>
      </c>
      <c r="BF81" s="174">
        <f t="shared" ref="BF81" si="2676">$D$81*BE81</f>
        <v>0</v>
      </c>
      <c r="BG81" s="26">
        <f>+'CANTIDADES DE OBRA'!IZ648</f>
        <v>6</v>
      </c>
      <c r="BH81" s="174">
        <f t="shared" ref="BH81" si="2677">$D$81*BG81</f>
        <v>109358.51177800502</v>
      </c>
      <c r="BI81" s="26">
        <f>+'CANTIDADES DE OBRA'!JI648</f>
        <v>6</v>
      </c>
      <c r="BJ81" s="174">
        <f t="shared" ref="BJ81" si="2678">$D$81*BI81</f>
        <v>109358.51177800502</v>
      </c>
      <c r="BK81" s="26">
        <f>+'CANTIDADES DE OBRA'!JR648</f>
        <v>0</v>
      </c>
      <c r="BL81" s="174">
        <f t="shared" ref="BL81" si="2679">$D$81*BK81</f>
        <v>0</v>
      </c>
      <c r="BM81" s="26">
        <f>+'CANTIDADES DE OBRA'!KA648</f>
        <v>6</v>
      </c>
      <c r="BN81" s="174">
        <f t="shared" ref="BN81" si="2680">$D$81*BM81</f>
        <v>109358.51177800502</v>
      </c>
      <c r="BO81" s="26"/>
      <c r="BP81" s="174">
        <f t="shared" ref="BP81" si="2681">$D$81*BO81</f>
        <v>0</v>
      </c>
      <c r="BQ81" s="26"/>
      <c r="BR81" s="174">
        <f t="shared" ref="BR81" si="2682">$D$81*BQ81</f>
        <v>0</v>
      </c>
      <c r="BS81" s="26"/>
      <c r="BT81" s="174">
        <f t="shared" ref="BT81" si="2683">$D$81*BS81</f>
        <v>0</v>
      </c>
      <c r="BU81" s="26"/>
      <c r="BV81" s="174">
        <f t="shared" ref="BV81" si="2684">$D$81*BU81</f>
        <v>0</v>
      </c>
      <c r="BW81" s="26"/>
      <c r="BX81" s="174">
        <f t="shared" ref="BX81" si="2685">$D$81*BW81</f>
        <v>0</v>
      </c>
      <c r="BY81" s="26"/>
      <c r="BZ81" s="174">
        <f t="shared" ref="BZ81" si="2686">$D$81*BY81</f>
        <v>0</v>
      </c>
      <c r="CA81" s="26"/>
      <c r="CB81" s="174">
        <f t="shared" ref="CB81" si="2687">$D$81*CA81</f>
        <v>0</v>
      </c>
      <c r="CC81" s="26">
        <f>+'CANTIDADES DE OBRA'!MU648</f>
        <v>6</v>
      </c>
      <c r="CD81" s="174">
        <f t="shared" ref="CD81" si="2688">$D$81*CC81</f>
        <v>109358.51177800502</v>
      </c>
      <c r="CE81" s="26">
        <f>+'CANTIDADES DE OBRA'!ND648</f>
        <v>6</v>
      </c>
      <c r="CF81" s="174">
        <f t="shared" ref="CF81" si="2689">$D$81*CE81</f>
        <v>109358.51177800502</v>
      </c>
      <c r="CG81" s="26">
        <f>+'CANTIDADES DE OBRA'!NM648</f>
        <v>6</v>
      </c>
      <c r="CH81" s="174">
        <f t="shared" ref="CH81" si="2690">$D$81*CG81</f>
        <v>109358.51177800502</v>
      </c>
      <c r="CI81" s="26">
        <f>+'CANTIDADES DE OBRA'!NV648</f>
        <v>6</v>
      </c>
      <c r="CJ81" s="174">
        <f t="shared" ref="CJ81" si="2691">$D$81*CI81</f>
        <v>109358.51177800502</v>
      </c>
      <c r="CK81" s="26">
        <f>+'CANTIDADES DE OBRA'!OE648</f>
        <v>6</v>
      </c>
      <c r="CL81" s="174">
        <f t="shared" ref="CL81" si="2692">$D$81*CK81</f>
        <v>109358.51177800502</v>
      </c>
      <c r="CM81" s="26">
        <f>+'CANTIDADES DE OBRA'!ON648</f>
        <v>6</v>
      </c>
      <c r="CN81" s="174">
        <f t="shared" ref="CN81" si="2693">$D$81*CM81</f>
        <v>109358.51177800502</v>
      </c>
      <c r="CO81" s="26"/>
      <c r="CP81" s="174">
        <f t="shared" ref="CP81" si="2694">$D$81*CO81</f>
        <v>0</v>
      </c>
      <c r="CQ81" s="26"/>
      <c r="CR81" s="174">
        <f t="shared" ref="CR81" si="2695">$D$81*CQ81</f>
        <v>0</v>
      </c>
      <c r="CS81" s="32">
        <f>E81+G81+I81+K81+M81+O81+Q81+S81+U81+W81+Y81+AA81+AC81+AE81+AG81+AI81+AK81+AM81+AO81+AQ81+AS81+AU81+AW81+AY81+BA81+BC81+BE81+BG81+BI81+BK81+BM81+BO81+BQ81+BS81+BU81+BW81+BY81+CA81+CC81+CE81+CG81+CI81+CK81+CM81+CO81+CQ81</f>
        <v>96</v>
      </c>
      <c r="CT81" s="12">
        <f>CS81*D81</f>
        <v>1749736.1884480803</v>
      </c>
      <c r="CU81" s="5"/>
      <c r="CV81" s="12"/>
    </row>
    <row r="82" spans="1:103">
      <c r="A82" s="144" t="s">
        <v>406</v>
      </c>
      <c r="B82" s="142" t="s">
        <v>407</v>
      </c>
      <c r="C82" s="144"/>
      <c r="D82" s="146"/>
      <c r="E82" s="142"/>
      <c r="F82" s="172">
        <f>SUM(F83:F86)</f>
        <v>0</v>
      </c>
      <c r="G82" s="142"/>
      <c r="H82" s="172">
        <f>SUM(H83:H86)</f>
        <v>0</v>
      </c>
      <c r="I82" s="142"/>
      <c r="J82" s="172">
        <f>SUM(J83:J86)</f>
        <v>0</v>
      </c>
      <c r="K82" s="142"/>
      <c r="L82" s="172">
        <f>SUM(L83:L86)</f>
        <v>0</v>
      </c>
      <c r="M82" s="142"/>
      <c r="N82" s="172">
        <f>SUM(N83:N86)</f>
        <v>0</v>
      </c>
      <c r="O82" s="142"/>
      <c r="P82" s="172">
        <f>SUM(P83:P86)</f>
        <v>0</v>
      </c>
      <c r="Q82" s="142"/>
      <c r="R82" s="172">
        <f>SUM(R83:R86)</f>
        <v>0</v>
      </c>
      <c r="S82" s="142"/>
      <c r="T82" s="172">
        <f>SUM(T83:T86)</f>
        <v>0</v>
      </c>
      <c r="U82" s="142"/>
      <c r="V82" s="172">
        <f>SUM(V83:V86)</f>
        <v>0</v>
      </c>
      <c r="W82" s="142"/>
      <c r="X82" s="172">
        <f>SUM(X83:X86)</f>
        <v>0</v>
      </c>
      <c r="Y82" s="142"/>
      <c r="Z82" s="172">
        <f>SUM(Z83:Z86)</f>
        <v>0</v>
      </c>
      <c r="AA82" s="142"/>
      <c r="AB82" s="172">
        <f>SUM(AB83:AB86)</f>
        <v>0</v>
      </c>
      <c r="AC82" s="142"/>
      <c r="AD82" s="172">
        <f>SUM(AD83:AD86)</f>
        <v>0</v>
      </c>
      <c r="AE82" s="142"/>
      <c r="AF82" s="172">
        <f>SUM(AF83:AF86)</f>
        <v>0</v>
      </c>
      <c r="AG82" s="142"/>
      <c r="AH82" s="172">
        <f>SUM(AH83:AH86)</f>
        <v>0</v>
      </c>
      <c r="AI82" s="142"/>
      <c r="AJ82" s="172">
        <f>SUM(AJ83:AJ86)</f>
        <v>0</v>
      </c>
      <c r="AK82" s="142"/>
      <c r="AL82" s="172">
        <f>SUM(AL83:AL86)</f>
        <v>0</v>
      </c>
      <c r="AM82" s="142"/>
      <c r="AN82" s="172">
        <f>SUM(AN83:AN86)</f>
        <v>0</v>
      </c>
      <c r="AO82" s="142"/>
      <c r="AP82" s="172">
        <f>SUM(AP83:AP86)</f>
        <v>0</v>
      </c>
      <c r="AQ82" s="142"/>
      <c r="AR82" s="172">
        <f>SUM(AR83:AR86)</f>
        <v>249659.75662240255</v>
      </c>
      <c r="AS82" s="142"/>
      <c r="AT82" s="172">
        <f>SUM(AT83:AT86)</f>
        <v>249659.75662240255</v>
      </c>
      <c r="AU82" s="142"/>
      <c r="AV82" s="172">
        <f>SUM(AV83:AV86)</f>
        <v>249659.75662240255</v>
      </c>
      <c r="AW82" s="142"/>
      <c r="AX82" s="172">
        <f>SUM(AX83:AX86)</f>
        <v>666899.27257094462</v>
      </c>
      <c r="AY82" s="142"/>
      <c r="AZ82" s="172">
        <f>SUM(AZ83:AZ86)</f>
        <v>666899.27257094462</v>
      </c>
      <c r="BA82" s="142"/>
      <c r="BB82" s="172">
        <f>SUM(BB83:BB86)</f>
        <v>666899.27257094462</v>
      </c>
      <c r="BC82" s="142"/>
      <c r="BD82" s="172">
        <f>SUM(BD83:BD86)</f>
        <v>666899.27257094462</v>
      </c>
      <c r="BE82" s="142"/>
      <c r="BF82" s="172">
        <f>SUM(BF83:BF86)</f>
        <v>0</v>
      </c>
      <c r="BG82" s="142"/>
      <c r="BH82" s="172">
        <f>SUM(BH83:BH86)</f>
        <v>666899.27257094462</v>
      </c>
      <c r="BI82" s="142"/>
      <c r="BJ82" s="172">
        <f>SUM(BJ83:BJ86)</f>
        <v>666899.27257094462</v>
      </c>
      <c r="BK82" s="142"/>
      <c r="BL82" s="172">
        <f>SUM(BL83:BL86)</f>
        <v>0</v>
      </c>
      <c r="BM82" s="142"/>
      <c r="BN82" s="172">
        <f>SUM(BN83:BN86)</f>
        <v>666899.27257094462</v>
      </c>
      <c r="BO82" s="142"/>
      <c r="BP82" s="172">
        <f>SUM(BP83:BP86)</f>
        <v>0</v>
      </c>
      <c r="BQ82" s="142"/>
      <c r="BR82" s="172">
        <f>SUM(BR83:BR86)</f>
        <v>0</v>
      </c>
      <c r="BS82" s="142"/>
      <c r="BT82" s="172">
        <f>SUM(BT83:BT86)</f>
        <v>0</v>
      </c>
      <c r="BU82" s="142"/>
      <c r="BV82" s="172">
        <f>SUM(BV83:BV86)</f>
        <v>0</v>
      </c>
      <c r="BW82" s="142"/>
      <c r="BX82" s="172">
        <f>SUM(BX83:BX86)</f>
        <v>0</v>
      </c>
      <c r="BY82" s="142"/>
      <c r="BZ82" s="172">
        <f>SUM(BZ83:BZ86)</f>
        <v>0</v>
      </c>
      <c r="CA82" s="142"/>
      <c r="CB82" s="172">
        <f>SUM(CB83:CB86)</f>
        <v>0</v>
      </c>
      <c r="CC82" s="142"/>
      <c r="CD82" s="172">
        <f>SUM(CD83:CD86)</f>
        <v>666899.27257094462</v>
      </c>
      <c r="CE82" s="142"/>
      <c r="CF82" s="172">
        <f>SUM(CF83:CF86)</f>
        <v>666899.27257094462</v>
      </c>
      <c r="CG82" s="142"/>
      <c r="CH82" s="172">
        <f>SUM(CH83:CH86)</f>
        <v>666899.27257094462</v>
      </c>
      <c r="CI82" s="142"/>
      <c r="CJ82" s="172">
        <f>SUM(CJ83:CJ86)</f>
        <v>249659.75662240255</v>
      </c>
      <c r="CK82" s="142"/>
      <c r="CL82" s="172">
        <f>SUM(CL83:CL86)</f>
        <v>666899.27257094462</v>
      </c>
      <c r="CM82" s="142"/>
      <c r="CN82" s="172">
        <f>SUM(CN83:CN86)</f>
        <v>666899.27257094462</v>
      </c>
      <c r="CO82" s="142"/>
      <c r="CP82" s="172">
        <f>SUM(CP83:CP86)</f>
        <v>0</v>
      </c>
      <c r="CQ82" s="142"/>
      <c r="CR82" s="172">
        <f>SUM(CR83:CR86)</f>
        <v>0</v>
      </c>
      <c r="CS82" s="142"/>
      <c r="CT82" s="154">
        <f>SUM(CT83:CT86)</f>
        <v>9001430.2973409444</v>
      </c>
      <c r="CU82" s="142"/>
      <c r="CV82" s="154"/>
    </row>
    <row r="83" spans="1:103" ht="43.2">
      <c r="A83" s="143" t="str">
        <f>+APU!A364</f>
        <v>11-02-001</v>
      </c>
      <c r="B83" s="22" t="str">
        <f>+APU!B364</f>
        <v>SALIDA SANITARIA DE 2" INCLUYE MATERIALES, ACCESORIOS Y TODOS LOS ELEMENTOS NECESARIO PARA SU CORRECTA INSTALACION Y FUNCIONAMIENTO.</v>
      </c>
      <c r="C83" s="143" t="str">
        <f>+APU!C364</f>
        <v>U</v>
      </c>
      <c r="D83" s="145">
        <f>+APU!G364</f>
        <v>54899.538259335008</v>
      </c>
      <c r="E83" s="26">
        <f>'CANTIDADES DE OBRA'!Q663</f>
        <v>0</v>
      </c>
      <c r="F83" s="174">
        <f>$D$83*E83</f>
        <v>0</v>
      </c>
      <c r="G83" s="26"/>
      <c r="H83" s="174">
        <f t="shared" ref="H83" si="2696">$D$83*G83</f>
        <v>0</v>
      </c>
      <c r="I83" s="26"/>
      <c r="J83" s="174">
        <f t="shared" ref="J83" si="2697">$D$83*I83</f>
        <v>0</v>
      </c>
      <c r="K83" s="26"/>
      <c r="L83" s="174">
        <f t="shared" ref="L83" si="2698">$D$83*K83</f>
        <v>0</v>
      </c>
      <c r="M83" s="26"/>
      <c r="N83" s="174">
        <f t="shared" ref="N83" si="2699">$D$83*M83</f>
        <v>0</v>
      </c>
      <c r="O83" s="26"/>
      <c r="P83" s="174">
        <f t="shared" ref="P83" si="2700">$D$83*O83</f>
        <v>0</v>
      </c>
      <c r="Q83" s="26"/>
      <c r="R83" s="174">
        <f t="shared" ref="R83" si="2701">$D$83*Q83</f>
        <v>0</v>
      </c>
      <c r="S83" s="26"/>
      <c r="T83" s="174">
        <f t="shared" ref="T83" si="2702">$D$83*S83</f>
        <v>0</v>
      </c>
      <c r="U83" s="26"/>
      <c r="V83" s="174">
        <f t="shared" ref="V83" si="2703">$D$83*U83</f>
        <v>0</v>
      </c>
      <c r="W83" s="26"/>
      <c r="X83" s="174">
        <f t="shared" ref="X83" si="2704">$D$83*W83</f>
        <v>0</v>
      </c>
      <c r="Y83" s="26"/>
      <c r="Z83" s="174">
        <f t="shared" ref="Z83" si="2705">$D$83*Y83</f>
        <v>0</v>
      </c>
      <c r="AA83" s="26"/>
      <c r="AB83" s="174">
        <f t="shared" ref="AB83" si="2706">$D$83*AA83</f>
        <v>0</v>
      </c>
      <c r="AC83" s="26"/>
      <c r="AD83" s="174">
        <f t="shared" ref="AD83" si="2707">$D$83*AC83</f>
        <v>0</v>
      </c>
      <c r="AE83" s="26"/>
      <c r="AF83" s="174">
        <f t="shared" ref="AF83" si="2708">$D$83*AE83</f>
        <v>0</v>
      </c>
      <c r="AG83" s="26"/>
      <c r="AH83" s="174">
        <f t="shared" ref="AH83" si="2709">$D$83*AG83</f>
        <v>0</v>
      </c>
      <c r="AI83" s="26"/>
      <c r="AJ83" s="174">
        <f t="shared" ref="AJ83" si="2710">$D$83*AI83</f>
        <v>0</v>
      </c>
      <c r="AK83" s="26"/>
      <c r="AL83" s="174">
        <f t="shared" ref="AL83" si="2711">$D$83*AK83</f>
        <v>0</v>
      </c>
      <c r="AM83" s="26"/>
      <c r="AN83" s="174">
        <f t="shared" ref="AN83" si="2712">$D$83*AM83</f>
        <v>0</v>
      </c>
      <c r="AO83" s="26"/>
      <c r="AP83" s="174">
        <f t="shared" ref="AP83" si="2713">$D$83*AO83</f>
        <v>0</v>
      </c>
      <c r="AQ83" s="26">
        <f>'CANTIDADES DE OBRA'!GF663</f>
        <v>1</v>
      </c>
      <c r="AR83" s="174">
        <f t="shared" ref="AR83" si="2714">$D$83*AQ83</f>
        <v>54899.538259335008</v>
      </c>
      <c r="AS83" s="26">
        <f>'CANTIDADES DE OBRA'!GO663</f>
        <v>1</v>
      </c>
      <c r="AT83" s="174">
        <f t="shared" ref="AT83" si="2715">$D$83*AS83</f>
        <v>54899.538259335008</v>
      </c>
      <c r="AU83" s="26">
        <f>'CANTIDADES DE OBRA'!GX663</f>
        <v>1</v>
      </c>
      <c r="AV83" s="174">
        <f t="shared" ref="AV83" si="2716">$D$83*AU83</f>
        <v>54899.538259335008</v>
      </c>
      <c r="AW83" s="26">
        <f>+'CANTIDADES DE OBRA'!HG663</f>
        <v>2</v>
      </c>
      <c r="AX83" s="174">
        <f t="shared" ref="AX83" si="2717">$D$83*AW83</f>
        <v>109799.07651867002</v>
      </c>
      <c r="AY83" s="26">
        <f>+'CANTIDADES DE OBRA'!HP663</f>
        <v>2</v>
      </c>
      <c r="AZ83" s="174">
        <f t="shared" ref="AZ83" si="2718">$D$83*AY83</f>
        <v>109799.07651867002</v>
      </c>
      <c r="BA83" s="26">
        <f>+'CANTIDADES DE OBRA'!HY663</f>
        <v>2</v>
      </c>
      <c r="BB83" s="174">
        <f t="shared" ref="BB83" si="2719">$D$83*BA83</f>
        <v>109799.07651867002</v>
      </c>
      <c r="BC83" s="26">
        <f>+'CANTIDADES DE OBRA'!IH663</f>
        <v>2</v>
      </c>
      <c r="BD83" s="174">
        <f t="shared" ref="BD83" si="2720">$D$83*BC83</f>
        <v>109799.07651867002</v>
      </c>
      <c r="BE83" s="26">
        <f>+'CANTIDADES DE OBRA'!IQ663</f>
        <v>0</v>
      </c>
      <c r="BF83" s="174">
        <f t="shared" ref="BF83" si="2721">$D$83*BE83</f>
        <v>0</v>
      </c>
      <c r="BG83" s="26">
        <f>+'CANTIDADES DE OBRA'!IZ663</f>
        <v>2</v>
      </c>
      <c r="BH83" s="174">
        <f t="shared" ref="BH83" si="2722">$D$83*BG83</f>
        <v>109799.07651867002</v>
      </c>
      <c r="BI83" s="26">
        <f>+'CANTIDADES DE OBRA'!JI663</f>
        <v>2</v>
      </c>
      <c r="BJ83" s="174">
        <f t="shared" ref="BJ83" si="2723">$D$83*BI83</f>
        <v>109799.07651867002</v>
      </c>
      <c r="BK83" s="26">
        <f>+'CANTIDADES DE OBRA'!JR663</f>
        <v>0</v>
      </c>
      <c r="BL83" s="174">
        <f t="shared" ref="BL83" si="2724">$D$83*BK83</f>
        <v>0</v>
      </c>
      <c r="BM83" s="26">
        <f>+'CANTIDADES DE OBRA'!KA663</f>
        <v>2</v>
      </c>
      <c r="BN83" s="174">
        <f t="shared" ref="BN83" si="2725">$D$83*BM83</f>
        <v>109799.07651867002</v>
      </c>
      <c r="BO83" s="26"/>
      <c r="BP83" s="174">
        <f t="shared" ref="BP83" si="2726">$D$83*BO83</f>
        <v>0</v>
      </c>
      <c r="BQ83" s="26"/>
      <c r="BR83" s="174">
        <f t="shared" ref="BR83" si="2727">$D$83*BQ83</f>
        <v>0</v>
      </c>
      <c r="BS83" s="26"/>
      <c r="BT83" s="174">
        <f t="shared" ref="BT83" si="2728">$D$83*BS83</f>
        <v>0</v>
      </c>
      <c r="BU83" s="26"/>
      <c r="BV83" s="174">
        <f t="shared" ref="BV83" si="2729">$D$83*BU83</f>
        <v>0</v>
      </c>
      <c r="BW83" s="26"/>
      <c r="BX83" s="174">
        <f t="shared" ref="BX83" si="2730">$D$83*BW83</f>
        <v>0</v>
      </c>
      <c r="BY83" s="26"/>
      <c r="BZ83" s="174">
        <f t="shared" ref="BZ83" si="2731">$D$83*BY83</f>
        <v>0</v>
      </c>
      <c r="CA83" s="26"/>
      <c r="CB83" s="174">
        <f t="shared" ref="CB83" si="2732">$D$83*CA83</f>
        <v>0</v>
      </c>
      <c r="CC83" s="26">
        <f>+'CANTIDADES DE OBRA'!MU663</f>
        <v>2</v>
      </c>
      <c r="CD83" s="174">
        <f t="shared" ref="CD83" si="2733">$D$83*CC83</f>
        <v>109799.07651867002</v>
      </c>
      <c r="CE83" s="26">
        <f>+'CANTIDADES DE OBRA'!ND663</f>
        <v>2</v>
      </c>
      <c r="CF83" s="174">
        <f t="shared" ref="CF83" si="2734">$D$83*CE83</f>
        <v>109799.07651867002</v>
      </c>
      <c r="CG83" s="26">
        <f>+'CANTIDADES DE OBRA'!NM663</f>
        <v>2</v>
      </c>
      <c r="CH83" s="174">
        <f t="shared" ref="CH83" si="2735">$D$83*CG83</f>
        <v>109799.07651867002</v>
      </c>
      <c r="CI83" s="26">
        <f>+'CANTIDADES DE OBRA'!NV663</f>
        <v>1</v>
      </c>
      <c r="CJ83" s="174">
        <f t="shared" ref="CJ83" si="2736">$D$83*CI83</f>
        <v>54899.538259335008</v>
      </c>
      <c r="CK83" s="26">
        <f>+'CANTIDADES DE OBRA'!OE663</f>
        <v>2</v>
      </c>
      <c r="CL83" s="174">
        <f t="shared" ref="CL83" si="2737">$D$83*CK83</f>
        <v>109799.07651867002</v>
      </c>
      <c r="CM83" s="26">
        <f>+'CANTIDADES DE OBRA'!ON663</f>
        <v>2</v>
      </c>
      <c r="CN83" s="174">
        <f t="shared" ref="CN83" si="2738">$D$83*CM83</f>
        <v>109799.07651867002</v>
      </c>
      <c r="CO83" s="26"/>
      <c r="CP83" s="174">
        <f t="shared" ref="CP83" si="2739">$D$83*CO83</f>
        <v>0</v>
      </c>
      <c r="CQ83" s="26"/>
      <c r="CR83" s="174">
        <f t="shared" ref="CR83" si="2740">$D$83*CQ83</f>
        <v>0</v>
      </c>
      <c r="CS83" s="32">
        <f>E83+G83+I83+K83+M83+O83+Q83+S83+U83+W83+Y83+AA83+AC83+AE83+AG83+AI83+AK83+AM83+AO83+AQ83+AS83+AU83+AW83+AY83+BA83+BC83+BE83+BG83+BI83+BK83+BM83+BO83+BQ83+BS83+BU83+BW83+BY83+CA83+CC83+CE83+CG83+CI83+CK83+CM83+CO83+CQ83</f>
        <v>28</v>
      </c>
      <c r="CT83" s="12">
        <f>CS83*D83</f>
        <v>1537187.0712613803</v>
      </c>
      <c r="CU83" s="5"/>
      <c r="CV83" s="12"/>
    </row>
    <row r="84" spans="1:103">
      <c r="A84" s="143" t="str">
        <f>+APU!A375</f>
        <v>11-02-002</v>
      </c>
      <c r="B84" s="5" t="str">
        <f>+APU!B375</f>
        <v>TUBERIA PVC SANITARIA DE 2".</v>
      </c>
      <c r="C84" s="143" t="str">
        <f>+APU!C375</f>
        <v>M</v>
      </c>
      <c r="D84" s="145">
        <f>+APU!G375</f>
        <v>32460.036393844592</v>
      </c>
      <c r="E84" s="26">
        <f>'CANTIDADES DE OBRA'!Q678</f>
        <v>0</v>
      </c>
      <c r="F84" s="174">
        <f>$D$84*E84</f>
        <v>0</v>
      </c>
      <c r="G84" s="26"/>
      <c r="H84" s="174">
        <f t="shared" ref="H84" si="2741">$D$84*G84</f>
        <v>0</v>
      </c>
      <c r="I84" s="26"/>
      <c r="J84" s="174">
        <f t="shared" ref="J84" si="2742">$D$84*I84</f>
        <v>0</v>
      </c>
      <c r="K84" s="26"/>
      <c r="L84" s="174">
        <f t="shared" ref="L84" si="2743">$D$84*K84</f>
        <v>0</v>
      </c>
      <c r="M84" s="26"/>
      <c r="N84" s="174">
        <f t="shared" ref="N84" si="2744">$D$84*M84</f>
        <v>0</v>
      </c>
      <c r="O84" s="26"/>
      <c r="P84" s="174">
        <f t="shared" ref="P84" si="2745">$D$84*O84</f>
        <v>0</v>
      </c>
      <c r="Q84" s="26"/>
      <c r="R84" s="174">
        <f t="shared" ref="R84" si="2746">$D$84*Q84</f>
        <v>0</v>
      </c>
      <c r="S84" s="26"/>
      <c r="T84" s="174">
        <f t="shared" ref="T84" si="2747">$D$84*S84</f>
        <v>0</v>
      </c>
      <c r="U84" s="26"/>
      <c r="V84" s="174">
        <f t="shared" ref="V84" si="2748">$D$84*U84</f>
        <v>0</v>
      </c>
      <c r="W84" s="26"/>
      <c r="X84" s="174">
        <f t="shared" ref="X84" si="2749">$D$84*W84</f>
        <v>0</v>
      </c>
      <c r="Y84" s="26"/>
      <c r="Z84" s="174">
        <f t="shared" ref="Z84" si="2750">$D$84*Y84</f>
        <v>0</v>
      </c>
      <c r="AA84" s="26"/>
      <c r="AB84" s="174">
        <f t="shared" ref="AB84" si="2751">$D$84*AA84</f>
        <v>0</v>
      </c>
      <c r="AC84" s="26"/>
      <c r="AD84" s="174">
        <f t="shared" ref="AD84" si="2752">$D$84*AC84</f>
        <v>0</v>
      </c>
      <c r="AE84" s="26"/>
      <c r="AF84" s="174">
        <f t="shared" ref="AF84" si="2753">$D$84*AE84</f>
        <v>0</v>
      </c>
      <c r="AG84" s="26"/>
      <c r="AH84" s="174">
        <f t="shared" ref="AH84" si="2754">$D$84*AG84</f>
        <v>0</v>
      </c>
      <c r="AI84" s="26"/>
      <c r="AJ84" s="174">
        <f t="shared" ref="AJ84" si="2755">$D$84*AI84</f>
        <v>0</v>
      </c>
      <c r="AK84" s="26"/>
      <c r="AL84" s="174">
        <f t="shared" ref="AL84" si="2756">$D$84*AK84</f>
        <v>0</v>
      </c>
      <c r="AM84" s="26"/>
      <c r="AN84" s="174">
        <f t="shared" ref="AN84" si="2757">$D$84*AM84</f>
        <v>0</v>
      </c>
      <c r="AO84" s="26"/>
      <c r="AP84" s="174">
        <f t="shared" ref="AP84" si="2758">$D$84*AO84</f>
        <v>0</v>
      </c>
      <c r="AQ84" s="26">
        <f>'CANTIDADES DE OBRA'!GF678</f>
        <v>6</v>
      </c>
      <c r="AR84" s="174">
        <f t="shared" ref="AR84" si="2759">$D$84*AQ84</f>
        <v>194760.21836306754</v>
      </c>
      <c r="AS84" s="26">
        <f>'CANTIDADES DE OBRA'!GO678</f>
        <v>6</v>
      </c>
      <c r="AT84" s="174">
        <f t="shared" ref="AT84" si="2760">$D$84*AS84</f>
        <v>194760.21836306754</v>
      </c>
      <c r="AU84" s="26">
        <f>'CANTIDADES DE OBRA'!GX678</f>
        <v>6</v>
      </c>
      <c r="AV84" s="174">
        <f t="shared" ref="AV84" si="2761">$D$84*AU84</f>
        <v>194760.21836306754</v>
      </c>
      <c r="AW84" s="26">
        <f>+'CANTIDADES DE OBRA'!HG678</f>
        <v>6</v>
      </c>
      <c r="AX84" s="174">
        <f t="shared" ref="AX84" si="2762">$D$84*AW84</f>
        <v>194760.21836306754</v>
      </c>
      <c r="AY84" s="26">
        <f>+'CANTIDADES DE OBRA'!HP678</f>
        <v>6</v>
      </c>
      <c r="AZ84" s="174">
        <f t="shared" ref="AZ84" si="2763">$D$84*AY84</f>
        <v>194760.21836306754</v>
      </c>
      <c r="BA84" s="26">
        <f>+'CANTIDADES DE OBRA'!HY678</f>
        <v>6</v>
      </c>
      <c r="BB84" s="174">
        <f t="shared" ref="BB84" si="2764">$D$84*BA84</f>
        <v>194760.21836306754</v>
      </c>
      <c r="BC84" s="26">
        <f>+'CANTIDADES DE OBRA'!IH678</f>
        <v>6</v>
      </c>
      <c r="BD84" s="174">
        <f t="shared" ref="BD84" si="2765">$D$84*BC84</f>
        <v>194760.21836306754</v>
      </c>
      <c r="BE84" s="26">
        <f>+'CANTIDADES DE OBRA'!IQ678</f>
        <v>0</v>
      </c>
      <c r="BF84" s="174">
        <f t="shared" ref="BF84" si="2766">$D$84*BE84</f>
        <v>0</v>
      </c>
      <c r="BG84" s="26">
        <f>+'CANTIDADES DE OBRA'!IZ678</f>
        <v>6</v>
      </c>
      <c r="BH84" s="174">
        <f t="shared" ref="BH84" si="2767">$D$84*BG84</f>
        <v>194760.21836306754</v>
      </c>
      <c r="BI84" s="26">
        <f>+'CANTIDADES DE OBRA'!JI678</f>
        <v>6</v>
      </c>
      <c r="BJ84" s="174">
        <f t="shared" ref="BJ84" si="2768">$D$84*BI84</f>
        <v>194760.21836306754</v>
      </c>
      <c r="BK84" s="26">
        <f>+'CANTIDADES DE OBRA'!JR678</f>
        <v>0</v>
      </c>
      <c r="BL84" s="174">
        <f t="shared" ref="BL84" si="2769">$D$84*BK84</f>
        <v>0</v>
      </c>
      <c r="BM84" s="26">
        <f>+'CANTIDADES DE OBRA'!KA678</f>
        <v>6</v>
      </c>
      <c r="BN84" s="174">
        <f t="shared" ref="BN84" si="2770">$D$84*BM84</f>
        <v>194760.21836306754</v>
      </c>
      <c r="BO84" s="26"/>
      <c r="BP84" s="174">
        <f t="shared" ref="BP84" si="2771">$D$84*BO84</f>
        <v>0</v>
      </c>
      <c r="BQ84" s="26"/>
      <c r="BR84" s="174">
        <f t="shared" ref="BR84" si="2772">$D$84*BQ84</f>
        <v>0</v>
      </c>
      <c r="BS84" s="26"/>
      <c r="BT84" s="174">
        <f t="shared" ref="BT84" si="2773">$D$84*BS84</f>
        <v>0</v>
      </c>
      <c r="BU84" s="26"/>
      <c r="BV84" s="174">
        <f t="shared" ref="BV84" si="2774">$D$84*BU84</f>
        <v>0</v>
      </c>
      <c r="BW84" s="26"/>
      <c r="BX84" s="174">
        <f t="shared" ref="BX84" si="2775">$D$84*BW84</f>
        <v>0</v>
      </c>
      <c r="BY84" s="26"/>
      <c r="BZ84" s="174">
        <f t="shared" ref="BZ84" si="2776">$D$84*BY84</f>
        <v>0</v>
      </c>
      <c r="CA84" s="26"/>
      <c r="CB84" s="174">
        <f t="shared" ref="CB84" si="2777">$D$84*CA84</f>
        <v>0</v>
      </c>
      <c r="CC84" s="26">
        <f>+'CANTIDADES DE OBRA'!MU678</f>
        <v>6</v>
      </c>
      <c r="CD84" s="174">
        <f t="shared" ref="CD84" si="2778">$D$84*CC84</f>
        <v>194760.21836306754</v>
      </c>
      <c r="CE84" s="26">
        <f>+'CANTIDADES DE OBRA'!ND678</f>
        <v>6</v>
      </c>
      <c r="CF84" s="174">
        <f t="shared" ref="CF84" si="2779">$D$84*CE84</f>
        <v>194760.21836306754</v>
      </c>
      <c r="CG84" s="26">
        <f>+'CANTIDADES DE OBRA'!NM678</f>
        <v>6</v>
      </c>
      <c r="CH84" s="174">
        <f t="shared" ref="CH84" si="2780">$D$84*CG84</f>
        <v>194760.21836306754</v>
      </c>
      <c r="CI84" s="26">
        <f>+'CANTIDADES DE OBRA'!NV678</f>
        <v>6</v>
      </c>
      <c r="CJ84" s="174">
        <f t="shared" ref="CJ84" si="2781">$D$84*CI84</f>
        <v>194760.21836306754</v>
      </c>
      <c r="CK84" s="26">
        <f>+'CANTIDADES DE OBRA'!OE678</f>
        <v>6</v>
      </c>
      <c r="CL84" s="174">
        <f t="shared" ref="CL84" si="2782">$D$84*CK84</f>
        <v>194760.21836306754</v>
      </c>
      <c r="CM84" s="26">
        <f>+'CANTIDADES DE OBRA'!ON678</f>
        <v>6</v>
      </c>
      <c r="CN84" s="174">
        <f t="shared" ref="CN84" si="2783">$D$84*CM84</f>
        <v>194760.21836306754</v>
      </c>
      <c r="CO84" s="26"/>
      <c r="CP84" s="174">
        <f t="shared" ref="CP84" si="2784">$D$84*CO84</f>
        <v>0</v>
      </c>
      <c r="CQ84" s="26"/>
      <c r="CR84" s="174">
        <f t="shared" ref="CR84" si="2785">$D$84*CQ84</f>
        <v>0</v>
      </c>
      <c r="CS84" s="32">
        <f>E84+G84+I84+K84+M84+O84+Q84+S84+U84+W84+Y84+AA84+AC84+AE84+AG84+AI84+AK84+AM84+AO84+AQ84+AS84+AU84+AW84+AY84+BA84+BC84+BE84+BG84+BI84+BK84+BM84+BO84+BQ84+BS84+BU84+BW84+BY84+CA84+CC84+CE84+CG84+CI84+CK84+CM84+CO84+CQ84</f>
        <v>96</v>
      </c>
      <c r="CT84" s="12">
        <f>CS84*D84</f>
        <v>3116163.4938090807</v>
      </c>
      <c r="CU84" s="5"/>
      <c r="CV84" s="12"/>
    </row>
    <row r="85" spans="1:103" ht="43.2">
      <c r="A85" s="143" t="str">
        <f>+APU!A387</f>
        <v>11-02-003</v>
      </c>
      <c r="B85" s="177" t="str">
        <f>+APU!B387</f>
        <v>SALIDA SANITARIA DE 4" INCLUYE MATERIALES, ACCESORIOS Y TODOS LOS ELEMENTOS NECESARIO PARA SU CORRECTA INSTALACION Y FUNCIONAMIENTO.</v>
      </c>
      <c r="C85" s="143" t="str">
        <f>+APU!C387</f>
        <v>U</v>
      </c>
      <c r="D85" s="145">
        <f>+APU!G387</f>
        <v>71588.295911202003</v>
      </c>
      <c r="E85" s="26">
        <f>'CANTIDADES DE OBRA'!Q693</f>
        <v>0</v>
      </c>
      <c r="F85" s="174">
        <f>$D$85*E85</f>
        <v>0</v>
      </c>
      <c r="G85" s="26"/>
      <c r="H85" s="174">
        <f t="shared" ref="H85" si="2786">$D$85*G85</f>
        <v>0</v>
      </c>
      <c r="I85" s="26"/>
      <c r="J85" s="174">
        <f t="shared" ref="J85" si="2787">$D$85*I85</f>
        <v>0</v>
      </c>
      <c r="K85" s="26"/>
      <c r="L85" s="174">
        <f t="shared" ref="L85" si="2788">$D$85*K85</f>
        <v>0</v>
      </c>
      <c r="M85" s="26"/>
      <c r="N85" s="174">
        <f t="shared" ref="N85" si="2789">$D$85*M85</f>
        <v>0</v>
      </c>
      <c r="O85" s="26"/>
      <c r="P85" s="174">
        <f t="shared" ref="P85" si="2790">$D$85*O85</f>
        <v>0</v>
      </c>
      <c r="Q85" s="26"/>
      <c r="R85" s="174">
        <f t="shared" ref="R85" si="2791">$D$85*Q85</f>
        <v>0</v>
      </c>
      <c r="S85" s="26"/>
      <c r="T85" s="174">
        <f t="shared" ref="T85" si="2792">$D$85*S85</f>
        <v>0</v>
      </c>
      <c r="U85" s="26"/>
      <c r="V85" s="174">
        <f t="shared" ref="V85" si="2793">$D$85*U85</f>
        <v>0</v>
      </c>
      <c r="W85" s="26"/>
      <c r="X85" s="174">
        <f t="shared" ref="X85" si="2794">$D$85*W85</f>
        <v>0</v>
      </c>
      <c r="Y85" s="26"/>
      <c r="Z85" s="174">
        <f t="shared" ref="Z85" si="2795">$D$85*Y85</f>
        <v>0</v>
      </c>
      <c r="AA85" s="26"/>
      <c r="AB85" s="174">
        <f t="shared" ref="AB85" si="2796">$D$85*AA85</f>
        <v>0</v>
      </c>
      <c r="AC85" s="26"/>
      <c r="AD85" s="174">
        <f t="shared" ref="AD85" si="2797">$D$85*AC85</f>
        <v>0</v>
      </c>
      <c r="AE85" s="26"/>
      <c r="AF85" s="174">
        <f t="shared" ref="AF85" si="2798">$D$85*AE85</f>
        <v>0</v>
      </c>
      <c r="AG85" s="26"/>
      <c r="AH85" s="174">
        <f t="shared" ref="AH85" si="2799">$D$85*AG85</f>
        <v>0</v>
      </c>
      <c r="AI85" s="26"/>
      <c r="AJ85" s="174">
        <f t="shared" ref="AJ85" si="2800">$D$85*AI85</f>
        <v>0</v>
      </c>
      <c r="AK85" s="26"/>
      <c r="AL85" s="174">
        <f t="shared" ref="AL85" si="2801">$D$85*AK85</f>
        <v>0</v>
      </c>
      <c r="AM85" s="26"/>
      <c r="AN85" s="174">
        <f t="shared" ref="AN85" si="2802">$D$85*AM85</f>
        <v>0</v>
      </c>
      <c r="AO85" s="26"/>
      <c r="AP85" s="174">
        <f t="shared" ref="AP85" si="2803">$D$85*AO85</f>
        <v>0</v>
      </c>
      <c r="AQ85" s="26"/>
      <c r="AR85" s="174">
        <f t="shared" ref="AR85" si="2804">$D$85*AQ85</f>
        <v>0</v>
      </c>
      <c r="AS85" s="26"/>
      <c r="AT85" s="174">
        <f t="shared" ref="AT85" si="2805">$D$85*AS85</f>
        <v>0</v>
      </c>
      <c r="AU85" s="26"/>
      <c r="AV85" s="174">
        <f t="shared" ref="AV85" si="2806">$D$85*AU85</f>
        <v>0</v>
      </c>
      <c r="AW85" s="26">
        <f>+'CANTIDADES DE OBRA'!HG693</f>
        <v>1</v>
      </c>
      <c r="AX85" s="174">
        <f t="shared" ref="AX85" si="2807">$D$85*AW85</f>
        <v>71588.295911202003</v>
      </c>
      <c r="AY85" s="26">
        <f>+'CANTIDADES DE OBRA'!HP693</f>
        <v>1</v>
      </c>
      <c r="AZ85" s="174">
        <f t="shared" ref="AZ85" si="2808">$D$85*AY85</f>
        <v>71588.295911202003</v>
      </c>
      <c r="BA85" s="26">
        <f>+'CANTIDADES DE OBRA'!HY693</f>
        <v>1</v>
      </c>
      <c r="BB85" s="174">
        <f t="shared" ref="BB85" si="2809">$D$85*BA85</f>
        <v>71588.295911202003</v>
      </c>
      <c r="BC85" s="26">
        <f>+'CANTIDADES DE OBRA'!IH693</f>
        <v>1</v>
      </c>
      <c r="BD85" s="174">
        <f t="shared" ref="BD85" si="2810">$D$85*BC85</f>
        <v>71588.295911202003</v>
      </c>
      <c r="BE85" s="26">
        <f>+'CANTIDADES DE OBRA'!IQ693</f>
        <v>0</v>
      </c>
      <c r="BF85" s="174">
        <f t="shared" ref="BF85" si="2811">$D$85*BE85</f>
        <v>0</v>
      </c>
      <c r="BG85" s="26">
        <f>+'CANTIDADES DE OBRA'!IZ693</f>
        <v>1</v>
      </c>
      <c r="BH85" s="174">
        <f t="shared" ref="BH85" si="2812">$D$85*BG85</f>
        <v>71588.295911202003</v>
      </c>
      <c r="BI85" s="26">
        <f>+'CANTIDADES DE OBRA'!JI693</f>
        <v>1</v>
      </c>
      <c r="BJ85" s="174">
        <f t="shared" ref="BJ85" si="2813">$D$85*BI85</f>
        <v>71588.295911202003</v>
      </c>
      <c r="BK85" s="26">
        <f>+'CANTIDADES DE OBRA'!JR693</f>
        <v>0</v>
      </c>
      <c r="BL85" s="174">
        <f t="shared" ref="BL85" si="2814">$D$85*BK85</f>
        <v>0</v>
      </c>
      <c r="BM85" s="26">
        <f>+'CANTIDADES DE OBRA'!KA693</f>
        <v>1</v>
      </c>
      <c r="BN85" s="174">
        <f t="shared" ref="BN85" si="2815">$D$85*BM85</f>
        <v>71588.295911202003</v>
      </c>
      <c r="BO85" s="26"/>
      <c r="BP85" s="174">
        <f t="shared" ref="BP85" si="2816">$D$85*BO85</f>
        <v>0</v>
      </c>
      <c r="BQ85" s="26"/>
      <c r="BR85" s="174">
        <f t="shared" ref="BR85" si="2817">$D$85*BQ85</f>
        <v>0</v>
      </c>
      <c r="BS85" s="26"/>
      <c r="BT85" s="174">
        <f t="shared" ref="BT85" si="2818">$D$85*BS85</f>
        <v>0</v>
      </c>
      <c r="BU85" s="26"/>
      <c r="BV85" s="174">
        <f t="shared" ref="BV85" si="2819">$D$85*BU85</f>
        <v>0</v>
      </c>
      <c r="BW85" s="26"/>
      <c r="BX85" s="174">
        <f t="shared" ref="BX85" si="2820">$D$85*BW85</f>
        <v>0</v>
      </c>
      <c r="BY85" s="26"/>
      <c r="BZ85" s="174">
        <f t="shared" ref="BZ85" si="2821">$D$85*BY85</f>
        <v>0</v>
      </c>
      <c r="CA85" s="26"/>
      <c r="CB85" s="174">
        <f t="shared" ref="CB85" si="2822">$D$85*CA85</f>
        <v>0</v>
      </c>
      <c r="CC85" s="26">
        <f>+'CANTIDADES DE OBRA'!MU693</f>
        <v>1</v>
      </c>
      <c r="CD85" s="174">
        <f t="shared" ref="CD85" si="2823">$D$85*CC85</f>
        <v>71588.295911202003</v>
      </c>
      <c r="CE85" s="26">
        <f>+'CANTIDADES DE OBRA'!ND693</f>
        <v>1</v>
      </c>
      <c r="CF85" s="174">
        <f t="shared" ref="CF85" si="2824">$D$85*CE85</f>
        <v>71588.295911202003</v>
      </c>
      <c r="CG85" s="26">
        <f>+'CANTIDADES DE OBRA'!NM693</f>
        <v>1</v>
      </c>
      <c r="CH85" s="174">
        <f t="shared" ref="CH85" si="2825">$D$85*CG85</f>
        <v>71588.295911202003</v>
      </c>
      <c r="CI85" s="26"/>
      <c r="CJ85" s="174">
        <f t="shared" ref="CJ85" si="2826">$D$85*CI85</f>
        <v>0</v>
      </c>
      <c r="CK85" s="26">
        <f>+'CANTIDADES DE OBRA'!OE693</f>
        <v>1</v>
      </c>
      <c r="CL85" s="174">
        <f t="shared" ref="CL85" si="2827">$D$85*CK85</f>
        <v>71588.295911202003</v>
      </c>
      <c r="CM85" s="26">
        <f>+'CANTIDADES DE OBRA'!ON693</f>
        <v>1</v>
      </c>
      <c r="CN85" s="174">
        <f t="shared" ref="CN85" si="2828">$D$85*CM85</f>
        <v>71588.295911202003</v>
      </c>
      <c r="CO85" s="26"/>
      <c r="CP85" s="174">
        <f t="shared" ref="CP85" si="2829">$D$85*CO85</f>
        <v>0</v>
      </c>
      <c r="CQ85" s="26"/>
      <c r="CR85" s="174">
        <f t="shared" ref="CR85" si="2830">$D$85*CQ85</f>
        <v>0</v>
      </c>
      <c r="CS85" s="32">
        <f>E85+G85+I85+K85+M85+O85+Q85+S85+U85+W85+Y85+AA85+AC85+AE85+AG85+AI85+AK85+AM85+AO85+AQ85+AS85+AU85+AW85+AY85+BA85+BC85+BE85+BG85+BI85+BK85+BM85+BO85+BQ85+BS85+BU85+BW85+BY85+CA85+CC85+CE85+CG85+CI85+CK85+CM85+CO85+CQ85</f>
        <v>12</v>
      </c>
      <c r="CT85" s="12">
        <f>CS85*D85</f>
        <v>859059.55093442404</v>
      </c>
      <c r="CU85" s="5"/>
      <c r="CV85" s="12"/>
    </row>
    <row r="86" spans="1:103">
      <c r="A86" s="143" t="str">
        <f>+APU!A397</f>
        <v>11-02-004</v>
      </c>
      <c r="B86" s="8" t="str">
        <f>+APU!B397</f>
        <v>TUBERIA PVC SANITARIA DE 4".</v>
      </c>
      <c r="C86" s="143" t="str">
        <f>+APU!C397</f>
        <v>M</v>
      </c>
      <c r="D86" s="145">
        <f>+APU!G397</f>
        <v>48458.613629667503</v>
      </c>
      <c r="E86" s="26">
        <f>'CANTIDADES DE OBRA'!Q708</f>
        <v>0</v>
      </c>
      <c r="F86" s="174">
        <f>$D$86*E86</f>
        <v>0</v>
      </c>
      <c r="G86" s="26"/>
      <c r="H86" s="174">
        <f t="shared" ref="H86" si="2831">$D$86*G86</f>
        <v>0</v>
      </c>
      <c r="I86" s="26"/>
      <c r="J86" s="174">
        <f t="shared" ref="J86" si="2832">$D$86*I86</f>
        <v>0</v>
      </c>
      <c r="K86" s="26"/>
      <c r="L86" s="174">
        <f t="shared" ref="L86" si="2833">$D$86*K86</f>
        <v>0</v>
      </c>
      <c r="M86" s="26"/>
      <c r="N86" s="174">
        <f t="shared" ref="N86" si="2834">$D$86*M86</f>
        <v>0</v>
      </c>
      <c r="O86" s="26"/>
      <c r="P86" s="174">
        <f t="shared" ref="P86" si="2835">$D$86*O86</f>
        <v>0</v>
      </c>
      <c r="Q86" s="26"/>
      <c r="R86" s="174">
        <f t="shared" ref="R86" si="2836">$D$86*Q86</f>
        <v>0</v>
      </c>
      <c r="S86" s="26"/>
      <c r="T86" s="174">
        <f t="shared" ref="T86" si="2837">$D$86*S86</f>
        <v>0</v>
      </c>
      <c r="U86" s="26"/>
      <c r="V86" s="174">
        <f t="shared" ref="V86" si="2838">$D$86*U86</f>
        <v>0</v>
      </c>
      <c r="W86" s="26"/>
      <c r="X86" s="174">
        <f t="shared" ref="X86" si="2839">$D$86*W86</f>
        <v>0</v>
      </c>
      <c r="Y86" s="26"/>
      <c r="Z86" s="174">
        <f t="shared" ref="Z86" si="2840">$D$86*Y86</f>
        <v>0</v>
      </c>
      <c r="AA86" s="26"/>
      <c r="AB86" s="174">
        <f t="shared" ref="AB86" si="2841">$D$86*AA86</f>
        <v>0</v>
      </c>
      <c r="AC86" s="26"/>
      <c r="AD86" s="174">
        <f t="shared" ref="AD86" si="2842">$D$86*AC86</f>
        <v>0</v>
      </c>
      <c r="AE86" s="26"/>
      <c r="AF86" s="174">
        <f t="shared" ref="AF86" si="2843">$D$86*AE86</f>
        <v>0</v>
      </c>
      <c r="AG86" s="26"/>
      <c r="AH86" s="174">
        <f t="shared" ref="AH86" si="2844">$D$86*AG86</f>
        <v>0</v>
      </c>
      <c r="AI86" s="26"/>
      <c r="AJ86" s="174">
        <f t="shared" ref="AJ86" si="2845">$D$86*AI86</f>
        <v>0</v>
      </c>
      <c r="AK86" s="26"/>
      <c r="AL86" s="174">
        <f t="shared" ref="AL86" si="2846">$D$86*AK86</f>
        <v>0</v>
      </c>
      <c r="AM86" s="26"/>
      <c r="AN86" s="174">
        <f t="shared" ref="AN86" si="2847">$D$86*AM86</f>
        <v>0</v>
      </c>
      <c r="AO86" s="26"/>
      <c r="AP86" s="174">
        <f t="shared" ref="AP86" si="2848">$D$86*AO86</f>
        <v>0</v>
      </c>
      <c r="AQ86" s="26"/>
      <c r="AR86" s="174">
        <f t="shared" ref="AR86" si="2849">$D$86*AQ86</f>
        <v>0</v>
      </c>
      <c r="AS86" s="26"/>
      <c r="AT86" s="174">
        <f t="shared" ref="AT86" si="2850">$D$86*AS86</f>
        <v>0</v>
      </c>
      <c r="AU86" s="26"/>
      <c r="AV86" s="174">
        <f t="shared" ref="AV86" si="2851">$D$86*AU86</f>
        <v>0</v>
      </c>
      <c r="AW86" s="26">
        <f>+'CANTIDADES DE OBRA'!HG708</f>
        <v>6</v>
      </c>
      <c r="AX86" s="174">
        <f t="shared" ref="AX86" si="2852">$D$86*AW86</f>
        <v>290751.68177800503</v>
      </c>
      <c r="AY86" s="26">
        <f>+'CANTIDADES DE OBRA'!HP708</f>
        <v>6</v>
      </c>
      <c r="AZ86" s="174">
        <f t="shared" ref="AZ86" si="2853">$D$86*AY86</f>
        <v>290751.68177800503</v>
      </c>
      <c r="BA86" s="26">
        <f>+'CANTIDADES DE OBRA'!HY708</f>
        <v>6</v>
      </c>
      <c r="BB86" s="174">
        <f t="shared" ref="BB86" si="2854">$D$86*BA86</f>
        <v>290751.68177800503</v>
      </c>
      <c r="BC86" s="26">
        <f>+'CANTIDADES DE OBRA'!IH708</f>
        <v>6</v>
      </c>
      <c r="BD86" s="174">
        <f t="shared" ref="BD86" si="2855">$D$86*BC86</f>
        <v>290751.68177800503</v>
      </c>
      <c r="BE86" s="26">
        <f>+'CANTIDADES DE OBRA'!IQ708</f>
        <v>0</v>
      </c>
      <c r="BF86" s="174">
        <f t="shared" ref="BF86" si="2856">$D$86*BE86</f>
        <v>0</v>
      </c>
      <c r="BG86" s="26">
        <f>+'CANTIDADES DE OBRA'!IZ708</f>
        <v>6</v>
      </c>
      <c r="BH86" s="174">
        <f t="shared" ref="BH86" si="2857">$D$86*BG86</f>
        <v>290751.68177800503</v>
      </c>
      <c r="BI86" s="26">
        <f>+'CANTIDADES DE OBRA'!JI708</f>
        <v>6</v>
      </c>
      <c r="BJ86" s="174">
        <f t="shared" ref="BJ86" si="2858">$D$86*BI86</f>
        <v>290751.68177800503</v>
      </c>
      <c r="BK86" s="26">
        <f>+'CANTIDADES DE OBRA'!JR708</f>
        <v>0</v>
      </c>
      <c r="BL86" s="174">
        <f t="shared" ref="BL86" si="2859">$D$86*BK86</f>
        <v>0</v>
      </c>
      <c r="BM86" s="26">
        <f>+'CANTIDADES DE OBRA'!KA708</f>
        <v>6</v>
      </c>
      <c r="BN86" s="174">
        <f t="shared" ref="BN86" si="2860">$D$86*BM86</f>
        <v>290751.68177800503</v>
      </c>
      <c r="BO86" s="26"/>
      <c r="BP86" s="174">
        <f t="shared" ref="BP86" si="2861">$D$86*BO86</f>
        <v>0</v>
      </c>
      <c r="BQ86" s="26"/>
      <c r="BR86" s="174">
        <f t="shared" ref="BR86" si="2862">$D$86*BQ86</f>
        <v>0</v>
      </c>
      <c r="BS86" s="26"/>
      <c r="BT86" s="174">
        <f t="shared" ref="BT86" si="2863">$D$86*BS86</f>
        <v>0</v>
      </c>
      <c r="BU86" s="26"/>
      <c r="BV86" s="174">
        <f t="shared" ref="BV86" si="2864">$D$86*BU86</f>
        <v>0</v>
      </c>
      <c r="BW86" s="26"/>
      <c r="BX86" s="174">
        <f t="shared" ref="BX86" si="2865">$D$86*BW86</f>
        <v>0</v>
      </c>
      <c r="BY86" s="26"/>
      <c r="BZ86" s="174">
        <f t="shared" ref="BZ86" si="2866">$D$86*BY86</f>
        <v>0</v>
      </c>
      <c r="CA86" s="26"/>
      <c r="CB86" s="174">
        <f t="shared" ref="CB86" si="2867">$D$86*CA86</f>
        <v>0</v>
      </c>
      <c r="CC86" s="26">
        <f>+'CANTIDADES DE OBRA'!MU708</f>
        <v>6</v>
      </c>
      <c r="CD86" s="174">
        <f t="shared" ref="CD86" si="2868">$D$86*CC86</f>
        <v>290751.68177800503</v>
      </c>
      <c r="CE86" s="26">
        <f>+'CANTIDADES DE OBRA'!ND708</f>
        <v>6</v>
      </c>
      <c r="CF86" s="174">
        <f t="shared" ref="CF86" si="2869">$D$86*CE86</f>
        <v>290751.68177800503</v>
      </c>
      <c r="CG86" s="26">
        <f>+'CANTIDADES DE OBRA'!NM708</f>
        <v>6</v>
      </c>
      <c r="CH86" s="174">
        <f t="shared" ref="CH86" si="2870">$D$86*CG86</f>
        <v>290751.68177800503</v>
      </c>
      <c r="CI86" s="26"/>
      <c r="CJ86" s="174">
        <f t="shared" ref="CJ86" si="2871">$D$86*CI86</f>
        <v>0</v>
      </c>
      <c r="CK86" s="26">
        <f>+'CANTIDADES DE OBRA'!OE708</f>
        <v>6</v>
      </c>
      <c r="CL86" s="174">
        <f t="shared" ref="CL86" si="2872">$D$86*CK86</f>
        <v>290751.68177800503</v>
      </c>
      <c r="CM86" s="26">
        <f>+'CANTIDADES DE OBRA'!ON708</f>
        <v>6</v>
      </c>
      <c r="CN86" s="174">
        <f t="shared" ref="CN86" si="2873">$D$86*CM86</f>
        <v>290751.68177800503</v>
      </c>
      <c r="CO86" s="26"/>
      <c r="CP86" s="174">
        <f t="shared" ref="CP86" si="2874">$D$86*CO86</f>
        <v>0</v>
      </c>
      <c r="CQ86" s="26"/>
      <c r="CR86" s="174">
        <f t="shared" ref="CR86" si="2875">$D$86*CQ86</f>
        <v>0</v>
      </c>
      <c r="CS86" s="32">
        <f>E86+G86+I86+K86+M86+O86+Q86+S86+U86+W86+Y86+AA86+AC86+AE86+AG86+AI86+AK86+AM86+AO86+AQ86+AS86+AU86+AW86+AY86+BA86+BC86+BE86+BG86+BI86+BK86+BM86+BO86+BQ86+BS86+BU86+BW86+BY86+CA86+CC86+CE86+CG86+CI86+CK86+CM86+CO86+CQ86</f>
        <v>72</v>
      </c>
      <c r="CT86" s="12">
        <f>CS86*D86</f>
        <v>3489020.1813360602</v>
      </c>
      <c r="CU86" s="5"/>
      <c r="CV86" s="12"/>
    </row>
    <row r="87" spans="1:103">
      <c r="A87" s="144" t="s">
        <v>412</v>
      </c>
      <c r="B87" s="142" t="s">
        <v>407</v>
      </c>
      <c r="C87" s="144"/>
      <c r="D87" s="146"/>
      <c r="E87" s="142"/>
      <c r="F87" s="172">
        <f>SUM(F88:F88)</f>
        <v>0</v>
      </c>
      <c r="G87" s="142"/>
      <c r="H87" s="172">
        <f>SUM(H88:H88)</f>
        <v>0</v>
      </c>
      <c r="I87" s="142"/>
      <c r="J87" s="172">
        <f>SUM(J88:J88)</f>
        <v>0</v>
      </c>
      <c r="K87" s="142"/>
      <c r="L87" s="172">
        <f>SUM(L88:L88)</f>
        <v>0</v>
      </c>
      <c r="M87" s="142"/>
      <c r="N87" s="172">
        <f>SUM(N88:N88)</f>
        <v>0</v>
      </c>
      <c r="O87" s="142"/>
      <c r="P87" s="172">
        <f>SUM(P88:P88)</f>
        <v>0</v>
      </c>
      <c r="Q87" s="142"/>
      <c r="R87" s="172">
        <f>SUM(R88:R88)</f>
        <v>0</v>
      </c>
      <c r="S87" s="142"/>
      <c r="T87" s="172">
        <f>SUM(T88:T88)</f>
        <v>0</v>
      </c>
      <c r="U87" s="142"/>
      <c r="V87" s="172">
        <f>SUM(V88:V88)</f>
        <v>0</v>
      </c>
      <c r="W87" s="142"/>
      <c r="X87" s="172">
        <f>SUM(X88:X88)</f>
        <v>0</v>
      </c>
      <c r="Y87" s="142"/>
      <c r="Z87" s="172">
        <f>SUM(Z88:Z88)</f>
        <v>0</v>
      </c>
      <c r="AA87" s="142"/>
      <c r="AB87" s="172">
        <f>SUM(AB88:AB88)</f>
        <v>0</v>
      </c>
      <c r="AC87" s="142"/>
      <c r="AD87" s="172">
        <f>SUM(AD88:AD88)</f>
        <v>0</v>
      </c>
      <c r="AE87" s="142"/>
      <c r="AF87" s="172">
        <f>SUM(AF88:AF88)</f>
        <v>0</v>
      </c>
      <c r="AG87" s="142"/>
      <c r="AH87" s="172">
        <f>SUM(AH88:AH88)</f>
        <v>0</v>
      </c>
      <c r="AI87" s="142"/>
      <c r="AJ87" s="172">
        <f>SUM(AJ88:AJ88)</f>
        <v>0</v>
      </c>
      <c r="AK87" s="142"/>
      <c r="AL87" s="172">
        <f>SUM(AL88:AL88)</f>
        <v>0</v>
      </c>
      <c r="AM87" s="142"/>
      <c r="AN87" s="172">
        <f>SUM(AN88:AN88)</f>
        <v>0</v>
      </c>
      <c r="AO87" s="142"/>
      <c r="AP87" s="172">
        <f>SUM(AP88:AP88)</f>
        <v>0</v>
      </c>
      <c r="AQ87" s="142"/>
      <c r="AR87" s="172">
        <f>SUM(AR88:AR88)</f>
        <v>0</v>
      </c>
      <c r="AS87" s="142"/>
      <c r="AT87" s="172">
        <f>SUM(AT88:AT88)</f>
        <v>288817.822296675</v>
      </c>
      <c r="AU87" s="142"/>
      <c r="AV87" s="172">
        <f>SUM(AV88:AV88)</f>
        <v>288817.822296675</v>
      </c>
      <c r="AW87" s="142"/>
      <c r="AX87" s="172">
        <f>SUM(AX88:AX88)</f>
        <v>0</v>
      </c>
      <c r="AY87" s="142"/>
      <c r="AZ87" s="172">
        <f>SUM(AZ88:AZ88)</f>
        <v>0</v>
      </c>
      <c r="BA87" s="142"/>
      <c r="BB87" s="172">
        <f>SUM(BB88:BB88)</f>
        <v>0</v>
      </c>
      <c r="BC87" s="142"/>
      <c r="BD87" s="172">
        <f>SUM(BD88:BD88)</f>
        <v>0</v>
      </c>
      <c r="BE87" s="142"/>
      <c r="BF87" s="172">
        <f>SUM(BF88:BF88)</f>
        <v>0</v>
      </c>
      <c r="BG87" s="142"/>
      <c r="BH87" s="172">
        <f>SUM(BH88:BH88)</f>
        <v>0</v>
      </c>
      <c r="BI87" s="142"/>
      <c r="BJ87" s="172">
        <f>SUM(BJ88:BJ88)</f>
        <v>0</v>
      </c>
      <c r="BK87" s="142"/>
      <c r="BL87" s="172">
        <f>SUM(BL88:BL88)</f>
        <v>0</v>
      </c>
      <c r="BM87" s="142"/>
      <c r="BN87" s="172">
        <f>SUM(BN88:BN88)</f>
        <v>0</v>
      </c>
      <c r="BO87" s="142"/>
      <c r="BP87" s="172">
        <f>SUM(BP88:BP88)</f>
        <v>0</v>
      </c>
      <c r="BQ87" s="142"/>
      <c r="BR87" s="172">
        <f>SUM(BR88:BR88)</f>
        <v>0</v>
      </c>
      <c r="BS87" s="142"/>
      <c r="BT87" s="172">
        <f>SUM(BT88:BT88)</f>
        <v>0</v>
      </c>
      <c r="BU87" s="142"/>
      <c r="BV87" s="172">
        <f>SUM(BV88:BV88)</f>
        <v>0</v>
      </c>
      <c r="BW87" s="142"/>
      <c r="BX87" s="172">
        <f>SUM(BX88:BX88)</f>
        <v>0</v>
      </c>
      <c r="BY87" s="142"/>
      <c r="BZ87" s="172">
        <f>SUM(BZ88:BZ88)</f>
        <v>0</v>
      </c>
      <c r="CA87" s="142"/>
      <c r="CB87" s="172">
        <f>SUM(CB88:CB88)</f>
        <v>0</v>
      </c>
      <c r="CC87" s="142"/>
      <c r="CD87" s="172">
        <f>SUM(CD88:CD88)</f>
        <v>0</v>
      </c>
      <c r="CE87" s="142"/>
      <c r="CF87" s="172">
        <f>SUM(CF88:CF88)</f>
        <v>0</v>
      </c>
      <c r="CG87" s="142"/>
      <c r="CH87" s="172">
        <f>SUM(CH88:CH88)</f>
        <v>0</v>
      </c>
      <c r="CI87" s="142"/>
      <c r="CJ87" s="172">
        <f>SUM(CJ88:CJ88)</f>
        <v>288817.822296675</v>
      </c>
      <c r="CK87" s="142"/>
      <c r="CL87" s="172">
        <f>SUM(CL88:CL88)</f>
        <v>0</v>
      </c>
      <c r="CM87" s="142"/>
      <c r="CN87" s="172">
        <f>SUM(CN88:CN88)</f>
        <v>0</v>
      </c>
      <c r="CO87" s="142"/>
      <c r="CP87" s="172">
        <f>SUM(CP88:CP88)</f>
        <v>0</v>
      </c>
      <c r="CQ87" s="142"/>
      <c r="CR87" s="172">
        <f>SUM(CR88:CR88)</f>
        <v>0</v>
      </c>
      <c r="CS87" s="142"/>
      <c r="CT87" s="154">
        <f>SUM(CT88:CT88)</f>
        <v>866453.46689002495</v>
      </c>
      <c r="CU87" s="142"/>
      <c r="CV87" s="154"/>
    </row>
    <row r="88" spans="1:103" ht="57.6">
      <c r="A88" s="143" t="str">
        <f>+APU!A410</f>
        <v>11-03-001</v>
      </c>
      <c r="B88" s="22" t="str">
        <f>+APU!B410</f>
        <v>SUMINISTRO DE ESTRUCTURA E INSTALACION DE CANOA TIPO RAINGO O EQUIVALENTE; INCLUYE BAJANTE PLASTICO REDONDO, ELEMENTOS DE SOPORTE, CODOS, SELLANTES Y DEMAS ACCESORIOS PARA SU ADECUADO FUNCIONAMIENTO.</v>
      </c>
      <c r="C88" s="143" t="str">
        <f>+APU!C410</f>
        <v>GB</v>
      </c>
      <c r="D88" s="145">
        <f>+APU!G410</f>
        <v>288817.822296675</v>
      </c>
      <c r="E88" s="26">
        <f>+'CANTIDADES DE OBRA'!Q723</f>
        <v>0</v>
      </c>
      <c r="F88" s="174">
        <f>$D$88*E88</f>
        <v>0</v>
      </c>
      <c r="G88" s="26">
        <f>+'CANTIDADES DE OBRA'!Z723</f>
        <v>0</v>
      </c>
      <c r="H88" s="174">
        <f t="shared" ref="H88" si="2876">$D$88*G88</f>
        <v>0</v>
      </c>
      <c r="I88" s="26">
        <f>+'CANTIDADES DE OBRA'!AI723</f>
        <v>0</v>
      </c>
      <c r="J88" s="174">
        <f t="shared" ref="J88" si="2877">$D$88*I88</f>
        <v>0</v>
      </c>
      <c r="K88" s="26">
        <f>+'CANTIDADES DE OBRA'!AR723</f>
        <v>0</v>
      </c>
      <c r="L88" s="174">
        <f t="shared" ref="L88" si="2878">$D$88*K88</f>
        <v>0</v>
      </c>
      <c r="M88" s="26">
        <f>+'CANTIDADES DE OBRA'!BA723</f>
        <v>0</v>
      </c>
      <c r="N88" s="174">
        <f t="shared" ref="N88" si="2879">$D$88*M88</f>
        <v>0</v>
      </c>
      <c r="O88" s="26">
        <f>+'CANTIDADES DE OBRA'!BJ723</f>
        <v>0</v>
      </c>
      <c r="P88" s="174">
        <f t="shared" ref="P88" si="2880">$D$88*O88</f>
        <v>0</v>
      </c>
      <c r="Q88" s="26">
        <f>+'CANTIDADES DE OBRA'!BS723</f>
        <v>0</v>
      </c>
      <c r="R88" s="174">
        <f t="shared" ref="R88" si="2881">$D$88*Q88</f>
        <v>0</v>
      </c>
      <c r="S88" s="26">
        <f>+'CANTIDADES DE OBRA'!CB723</f>
        <v>0</v>
      </c>
      <c r="T88" s="174">
        <f t="shared" ref="T88" si="2882">$D$88*S88</f>
        <v>0</v>
      </c>
      <c r="U88" s="26">
        <f>+'CANTIDADES DE OBRA'!CK723</f>
        <v>0</v>
      </c>
      <c r="V88" s="174">
        <f t="shared" ref="V88" si="2883">$D$88*U88</f>
        <v>0</v>
      </c>
      <c r="W88" s="26">
        <f>+'CANTIDADES DE OBRA'!CT723</f>
        <v>0</v>
      </c>
      <c r="X88" s="174">
        <f t="shared" ref="X88" si="2884">$D$88*W88</f>
        <v>0</v>
      </c>
      <c r="Y88" s="26">
        <f>+'CANTIDADES DE OBRA'!DC723</f>
        <v>0</v>
      </c>
      <c r="Z88" s="174">
        <f t="shared" ref="Z88" si="2885">$D$88*Y88</f>
        <v>0</v>
      </c>
      <c r="AA88" s="26">
        <f>+'CANTIDADES DE OBRA'!DL723</f>
        <v>0</v>
      </c>
      <c r="AB88" s="174">
        <f t="shared" ref="AB88" si="2886">$D$88*AA88</f>
        <v>0</v>
      </c>
      <c r="AC88" s="26">
        <f>+'CANTIDADES DE OBRA'!DU723</f>
        <v>0</v>
      </c>
      <c r="AD88" s="174">
        <f t="shared" ref="AD88" si="2887">$D$88*AC88</f>
        <v>0</v>
      </c>
      <c r="AE88" s="26">
        <f>+'CANTIDADES DE OBRA'!ED723</f>
        <v>0</v>
      </c>
      <c r="AF88" s="174">
        <f t="shared" ref="AF88" si="2888">$D$88*AE88</f>
        <v>0</v>
      </c>
      <c r="AG88" s="26">
        <f>+'CANTIDADES DE OBRA'!EM723</f>
        <v>0</v>
      </c>
      <c r="AH88" s="174">
        <f t="shared" ref="AH88" si="2889">$D$88*AG88</f>
        <v>0</v>
      </c>
      <c r="AI88" s="26">
        <f>+'CANTIDADES DE OBRA'!EV723</f>
        <v>0</v>
      </c>
      <c r="AJ88" s="174">
        <f t="shared" ref="AJ88" si="2890">$D$88*AI88</f>
        <v>0</v>
      </c>
      <c r="AK88" s="26">
        <f>+'CANTIDADES DE OBRA'!FE723</f>
        <v>0</v>
      </c>
      <c r="AL88" s="174">
        <f t="shared" ref="AL88" si="2891">$D$88*AK88</f>
        <v>0</v>
      </c>
      <c r="AM88" s="26">
        <f>+'CANTIDADES DE OBRA'!FN723</f>
        <v>0</v>
      </c>
      <c r="AN88" s="174">
        <f t="shared" ref="AN88" si="2892">$D$88*AM88</f>
        <v>0</v>
      </c>
      <c r="AO88" s="26">
        <f>+'CANTIDADES DE OBRA'!FW723</f>
        <v>0</v>
      </c>
      <c r="AP88" s="174">
        <f t="shared" ref="AP88" si="2893">$D$88*AO88</f>
        <v>0</v>
      </c>
      <c r="AQ88" s="26">
        <f>+'CANTIDADES DE OBRA'!GF723</f>
        <v>0</v>
      </c>
      <c r="AR88" s="174">
        <f t="shared" ref="AR88" si="2894">$D$88*AQ88</f>
        <v>0</v>
      </c>
      <c r="AS88" s="26">
        <f>+'CANTIDADES DE OBRA'!GO723</f>
        <v>1</v>
      </c>
      <c r="AT88" s="174">
        <f t="shared" ref="AT88" si="2895">$D$88*AS88</f>
        <v>288817.822296675</v>
      </c>
      <c r="AU88" s="26">
        <f>+'CANTIDADES DE OBRA'!GX723</f>
        <v>1</v>
      </c>
      <c r="AV88" s="174">
        <f t="shared" ref="AV88" si="2896">$D$88*AU88</f>
        <v>288817.822296675</v>
      </c>
      <c r="AW88" s="26">
        <f>+'CANTIDADES DE OBRA'!HG723</f>
        <v>0</v>
      </c>
      <c r="AX88" s="174">
        <f t="shared" ref="AX88" si="2897">$D$88*AW88</f>
        <v>0</v>
      </c>
      <c r="AY88" s="26">
        <f>+'CANTIDADES DE OBRA'!HP723</f>
        <v>0</v>
      </c>
      <c r="AZ88" s="174">
        <f t="shared" ref="AZ88" si="2898">$D$88*AY88</f>
        <v>0</v>
      </c>
      <c r="BA88" s="26">
        <f>+'CANTIDADES DE OBRA'!HY723</f>
        <v>0</v>
      </c>
      <c r="BB88" s="174">
        <f t="shared" ref="BB88" si="2899">$D$88*BA88</f>
        <v>0</v>
      </c>
      <c r="BC88" s="26">
        <f>+'CANTIDADES DE OBRA'!IH723</f>
        <v>0</v>
      </c>
      <c r="BD88" s="174">
        <f t="shared" ref="BD88" si="2900">$D$88*BC88</f>
        <v>0</v>
      </c>
      <c r="BE88" s="26">
        <f>+'CANTIDADES DE OBRA'!IQ723</f>
        <v>0</v>
      </c>
      <c r="BF88" s="174">
        <f t="shared" ref="BF88" si="2901">$D$88*BE88</f>
        <v>0</v>
      </c>
      <c r="BG88" s="26">
        <f>+'CANTIDADES DE OBRA'!IZ723</f>
        <v>0</v>
      </c>
      <c r="BH88" s="174">
        <f t="shared" ref="BH88" si="2902">$D$88*BG88</f>
        <v>0</v>
      </c>
      <c r="BI88" s="26">
        <f>+'CANTIDADES DE OBRA'!JI723</f>
        <v>0</v>
      </c>
      <c r="BJ88" s="174">
        <f t="shared" ref="BJ88" si="2903">$D$88*BI88</f>
        <v>0</v>
      </c>
      <c r="BK88" s="26">
        <f>+'CANTIDADES DE OBRA'!JR723</f>
        <v>0</v>
      </c>
      <c r="BL88" s="174">
        <f t="shared" ref="BL88" si="2904">$D$88*BK88</f>
        <v>0</v>
      </c>
      <c r="BM88" s="26">
        <f>+'CANTIDADES DE OBRA'!KA723</f>
        <v>0</v>
      </c>
      <c r="BN88" s="174">
        <f t="shared" ref="BN88" si="2905">$D$88*BM88</f>
        <v>0</v>
      </c>
      <c r="BO88" s="26">
        <f>+'CANTIDADES DE OBRA'!KJ723</f>
        <v>0</v>
      </c>
      <c r="BP88" s="174">
        <f t="shared" ref="BP88" si="2906">$D$88*BO88</f>
        <v>0</v>
      </c>
      <c r="BQ88" s="26">
        <f>+'CANTIDADES DE OBRA'!KS723</f>
        <v>0</v>
      </c>
      <c r="BR88" s="174">
        <f t="shared" ref="BR88" si="2907">$D$88*BQ88</f>
        <v>0</v>
      </c>
      <c r="BS88" s="26">
        <f>+'CANTIDADES DE OBRA'!LB723</f>
        <v>0</v>
      </c>
      <c r="BT88" s="174">
        <f t="shared" ref="BT88" si="2908">$D$88*BS88</f>
        <v>0</v>
      </c>
      <c r="BU88" s="26">
        <f>+'CANTIDADES DE OBRA'!LK723</f>
        <v>0</v>
      </c>
      <c r="BV88" s="174">
        <f t="shared" ref="BV88" si="2909">$D$88*BU88</f>
        <v>0</v>
      </c>
      <c r="BW88" s="26">
        <f>+'CANTIDADES DE OBRA'!LT723</f>
        <v>0</v>
      </c>
      <c r="BX88" s="174">
        <f t="shared" ref="BX88" si="2910">$D$88*BW88</f>
        <v>0</v>
      </c>
      <c r="BY88" s="26">
        <f>+'CANTIDADES DE OBRA'!MC723</f>
        <v>0</v>
      </c>
      <c r="BZ88" s="174">
        <f t="shared" ref="BZ88" si="2911">$D$88*BY88</f>
        <v>0</v>
      </c>
      <c r="CA88" s="26">
        <f>+'CANTIDADES DE OBRA'!ML723</f>
        <v>0</v>
      </c>
      <c r="CB88" s="174">
        <f t="shared" ref="CB88" si="2912">$D$88*CA88</f>
        <v>0</v>
      </c>
      <c r="CC88" s="26">
        <f>+'CANTIDADES DE OBRA'!MU723</f>
        <v>0</v>
      </c>
      <c r="CD88" s="174">
        <f t="shared" ref="CD88" si="2913">$D$88*CC88</f>
        <v>0</v>
      </c>
      <c r="CE88" s="26">
        <f>+'CANTIDADES DE OBRA'!ND723</f>
        <v>0</v>
      </c>
      <c r="CF88" s="174">
        <f t="shared" ref="CF88" si="2914">$D$88*CE88</f>
        <v>0</v>
      </c>
      <c r="CG88" s="26">
        <f>+'CANTIDADES DE OBRA'!NM723</f>
        <v>0</v>
      </c>
      <c r="CH88" s="174">
        <f t="shared" ref="CH88" si="2915">$D$88*CG88</f>
        <v>0</v>
      </c>
      <c r="CI88" s="26">
        <f>+'CANTIDADES DE OBRA'!NV723</f>
        <v>1</v>
      </c>
      <c r="CJ88" s="174">
        <f t="shared" ref="CJ88" si="2916">$D$88*CI88</f>
        <v>288817.822296675</v>
      </c>
      <c r="CK88" s="26">
        <f>+'CANTIDADES DE OBRA'!OE723</f>
        <v>0</v>
      </c>
      <c r="CL88" s="174">
        <f t="shared" ref="CL88" si="2917">$D$88*CK88</f>
        <v>0</v>
      </c>
      <c r="CM88" s="26">
        <f>+'CANTIDADES DE OBRA'!ON723</f>
        <v>0</v>
      </c>
      <c r="CN88" s="174">
        <f t="shared" ref="CN88" si="2918">$D$88*CM88</f>
        <v>0</v>
      </c>
      <c r="CO88" s="26">
        <f>+'CANTIDADES DE OBRA'!OW723</f>
        <v>0</v>
      </c>
      <c r="CP88" s="174">
        <f t="shared" ref="CP88" si="2919">$D$88*CO88</f>
        <v>0</v>
      </c>
      <c r="CQ88" s="26">
        <f>+'CANTIDADES DE OBRA'!PF723</f>
        <v>0</v>
      </c>
      <c r="CR88" s="174">
        <f t="shared" ref="CR88" si="2920">$D$88*CQ88</f>
        <v>0</v>
      </c>
      <c r="CS88" s="32">
        <f>E88+G88+I88+K88+M88+O88+Q88+S88+U88+W88+Y88+AA88+AC88+AE88+AG88+AI88+AK88+AM88+AO88+AQ88+AS88+AU88+AW88+AY88+BA88+BC88+BE88+BG88+BI88+BK88+BM88+BO88+BQ88+BS88+BU88+BW88+BY88+CA88+CC88+CE88+CG88+CI88+CK88+CM88+CO88+CQ88</f>
        <v>3</v>
      </c>
      <c r="CT88" s="12">
        <f>CS88*D88</f>
        <v>866453.46689002495</v>
      </c>
      <c r="CU88" s="5"/>
      <c r="CV88" s="12"/>
    </row>
    <row r="89" spans="1:103">
      <c r="A89" s="147" t="str">
        <f>+APU!A425</f>
        <v>12</v>
      </c>
      <c r="B89" s="141" t="str">
        <f>+APU!B425</f>
        <v>INSTALACIONES ELECTRICAS</v>
      </c>
      <c r="C89" s="147"/>
      <c r="D89" s="148"/>
      <c r="E89" s="508"/>
      <c r="F89" s="508"/>
      <c r="G89" s="517"/>
      <c r="H89" s="518"/>
      <c r="I89" s="508"/>
      <c r="J89" s="508"/>
      <c r="K89" s="508"/>
      <c r="L89" s="508"/>
      <c r="M89" s="508"/>
      <c r="N89" s="508"/>
      <c r="O89" s="508"/>
      <c r="P89" s="508"/>
      <c r="Q89" s="508"/>
      <c r="R89" s="508"/>
      <c r="S89" s="508"/>
      <c r="T89" s="508"/>
      <c r="U89" s="508"/>
      <c r="V89" s="508"/>
      <c r="W89" s="508"/>
      <c r="X89" s="508"/>
      <c r="Y89" s="508"/>
      <c r="Z89" s="508"/>
      <c r="AA89" s="508"/>
      <c r="AB89" s="508"/>
      <c r="AC89" s="508"/>
      <c r="AD89" s="508"/>
      <c r="AE89" s="508"/>
      <c r="AF89" s="508"/>
      <c r="AG89" s="508"/>
      <c r="AH89" s="508"/>
      <c r="AI89" s="508"/>
      <c r="AJ89" s="508"/>
      <c r="AK89" s="508"/>
      <c r="AL89" s="508"/>
      <c r="AM89" s="508"/>
      <c r="AN89" s="508"/>
      <c r="AO89" s="508"/>
      <c r="AP89" s="508"/>
      <c r="AQ89" s="508"/>
      <c r="AR89" s="508"/>
      <c r="AS89" s="508"/>
      <c r="AT89" s="508"/>
      <c r="AU89" s="508"/>
      <c r="AV89" s="508"/>
      <c r="AW89" s="508"/>
      <c r="AX89" s="508"/>
      <c r="AY89" s="508"/>
      <c r="AZ89" s="508"/>
      <c r="BA89" s="508"/>
      <c r="BB89" s="508"/>
      <c r="BC89" s="508"/>
      <c r="BD89" s="508"/>
      <c r="BE89" s="508"/>
      <c r="BF89" s="508"/>
      <c r="BG89" s="508"/>
      <c r="BH89" s="508"/>
      <c r="BI89" s="508"/>
      <c r="BJ89" s="508"/>
      <c r="BK89" s="508"/>
      <c r="BL89" s="508"/>
      <c r="BM89" s="508"/>
      <c r="BN89" s="508"/>
      <c r="BO89" s="508"/>
      <c r="BP89" s="508"/>
      <c r="BQ89" s="508"/>
      <c r="BR89" s="508"/>
      <c r="BS89" s="508"/>
      <c r="BT89" s="508"/>
      <c r="BU89" s="508"/>
      <c r="BV89" s="508"/>
      <c r="BW89" s="508"/>
      <c r="BX89" s="508"/>
      <c r="BY89" s="508"/>
      <c r="BZ89" s="508"/>
      <c r="CA89" s="508"/>
      <c r="CB89" s="508"/>
      <c r="CC89" s="508"/>
      <c r="CD89" s="508"/>
      <c r="CE89" s="508"/>
      <c r="CF89" s="508"/>
      <c r="CG89" s="508"/>
      <c r="CH89" s="508"/>
      <c r="CI89" s="508"/>
      <c r="CJ89" s="508"/>
      <c r="CK89" s="508"/>
      <c r="CL89" s="508"/>
      <c r="CM89" s="508"/>
      <c r="CN89" s="508"/>
      <c r="CO89" s="508"/>
      <c r="CP89" s="508"/>
      <c r="CQ89" s="508"/>
      <c r="CR89" s="508"/>
      <c r="CS89" s="141"/>
      <c r="CT89" s="153"/>
      <c r="CU89" s="153">
        <f>CT90</f>
        <v>2055778.4033617324</v>
      </c>
      <c r="CV89" s="153">
        <f>ROUND(CU89,0)</f>
        <v>2055778</v>
      </c>
    </row>
    <row r="90" spans="1:103">
      <c r="A90" s="144" t="s">
        <v>414</v>
      </c>
      <c r="B90" s="142" t="s">
        <v>415</v>
      </c>
      <c r="C90" s="144"/>
      <c r="D90" s="146"/>
      <c r="E90" s="142"/>
      <c r="F90" s="172">
        <f>SUM(F91:F93)</f>
        <v>0</v>
      </c>
      <c r="G90" s="142"/>
      <c r="H90" s="172">
        <f>SUM(H91:H93)</f>
        <v>0</v>
      </c>
      <c r="I90" s="142"/>
      <c r="J90" s="172">
        <f>SUM(J91:J93)</f>
        <v>0</v>
      </c>
      <c r="K90" s="142"/>
      <c r="L90" s="172">
        <f>SUM(L91:L93)</f>
        <v>0</v>
      </c>
      <c r="M90" s="142"/>
      <c r="N90" s="172">
        <f>SUM(N91:N93)</f>
        <v>0</v>
      </c>
      <c r="O90" s="142"/>
      <c r="P90" s="172">
        <f>SUM(P91:P93)</f>
        <v>0</v>
      </c>
      <c r="Q90" s="142"/>
      <c r="R90" s="172">
        <f>SUM(R91:R93)</f>
        <v>0</v>
      </c>
      <c r="S90" s="142"/>
      <c r="T90" s="172">
        <f>SUM(T91:T93)</f>
        <v>0</v>
      </c>
      <c r="U90" s="142"/>
      <c r="V90" s="172">
        <f>SUM(V91:V93)</f>
        <v>0</v>
      </c>
      <c r="W90" s="142"/>
      <c r="X90" s="172">
        <f>SUM(X91:X93)</f>
        <v>0</v>
      </c>
      <c r="Y90" s="142"/>
      <c r="Z90" s="172">
        <f>SUM(Z91:Z93)</f>
        <v>0</v>
      </c>
      <c r="AA90" s="142"/>
      <c r="AB90" s="172">
        <f>SUM(AB91:AB93)</f>
        <v>0</v>
      </c>
      <c r="AC90" s="142"/>
      <c r="AD90" s="172">
        <f>SUM(AD91:AD93)</f>
        <v>0</v>
      </c>
      <c r="AE90" s="142"/>
      <c r="AF90" s="172">
        <f>SUM(AF91:AF93)</f>
        <v>0</v>
      </c>
      <c r="AG90" s="142"/>
      <c r="AH90" s="172">
        <f>SUM(AH91:AH93)</f>
        <v>0</v>
      </c>
      <c r="AI90" s="142"/>
      <c r="AJ90" s="172">
        <f>SUM(AJ91:AJ93)</f>
        <v>0</v>
      </c>
      <c r="AK90" s="142"/>
      <c r="AL90" s="172">
        <f>SUM(AL91:AL93)</f>
        <v>0</v>
      </c>
      <c r="AM90" s="142"/>
      <c r="AN90" s="172">
        <f>SUM(AN91:AN93)</f>
        <v>0</v>
      </c>
      <c r="AO90" s="142"/>
      <c r="AP90" s="172">
        <f>SUM(AP91:AP93)</f>
        <v>0</v>
      </c>
      <c r="AQ90" s="142"/>
      <c r="AR90" s="172">
        <f>SUM(AR91:AR93)</f>
        <v>125350.64490894751</v>
      </c>
      <c r="AS90" s="142"/>
      <c r="AT90" s="172">
        <f>SUM(AT91:AT93)</f>
        <v>125350.64490894751</v>
      </c>
      <c r="AU90" s="142"/>
      <c r="AV90" s="172">
        <f>SUM(AV91:AV93)</f>
        <v>125350.64490894751</v>
      </c>
      <c r="AW90" s="142"/>
      <c r="AX90" s="172">
        <f>SUM(AX91:AX93)</f>
        <v>129531.31864382852</v>
      </c>
      <c r="AY90" s="142"/>
      <c r="AZ90" s="172">
        <f>SUM(AZ91:AZ93)</f>
        <v>129531.31864382852</v>
      </c>
      <c r="BA90" s="142"/>
      <c r="BB90" s="172">
        <f>SUM(BB91:BB93)</f>
        <v>129531.31864382852</v>
      </c>
      <c r="BC90" s="142"/>
      <c r="BD90" s="172">
        <f>SUM(BD91:BD93)</f>
        <v>129531.31864382852</v>
      </c>
      <c r="BE90" s="142"/>
      <c r="BF90" s="172">
        <f>SUM(BF91:BF93)</f>
        <v>0</v>
      </c>
      <c r="BG90" s="142"/>
      <c r="BH90" s="172">
        <f>SUM(BH91:BH93)</f>
        <v>129531.31864382852</v>
      </c>
      <c r="BI90" s="142"/>
      <c r="BJ90" s="172">
        <f>SUM(BJ91:BJ93)</f>
        <v>129531.31864382852</v>
      </c>
      <c r="BK90" s="142"/>
      <c r="BL90" s="172">
        <f>SUM(BL91:BL93)</f>
        <v>0</v>
      </c>
      <c r="BM90" s="142"/>
      <c r="BN90" s="172">
        <f>SUM(BN91:BN93)</f>
        <v>129531.31864382852</v>
      </c>
      <c r="BO90" s="142"/>
      <c r="BP90" s="172">
        <f>SUM(BP91:BP93)</f>
        <v>0</v>
      </c>
      <c r="BQ90" s="142"/>
      <c r="BR90" s="172">
        <f>SUM(BR91:BR93)</f>
        <v>0</v>
      </c>
      <c r="BS90" s="142"/>
      <c r="BT90" s="172">
        <f>SUM(BT91:BT93)</f>
        <v>0</v>
      </c>
      <c r="BU90" s="142"/>
      <c r="BV90" s="172">
        <f>SUM(BV91:BV93)</f>
        <v>0</v>
      </c>
      <c r="BW90" s="142"/>
      <c r="BX90" s="172">
        <f>SUM(BX91:BX93)</f>
        <v>0</v>
      </c>
      <c r="BY90" s="142"/>
      <c r="BZ90" s="172">
        <f>SUM(BZ91:BZ93)</f>
        <v>0</v>
      </c>
      <c r="CA90" s="142"/>
      <c r="CB90" s="172">
        <f>SUM(CB91:CB93)</f>
        <v>0</v>
      </c>
      <c r="CC90" s="142"/>
      <c r="CD90" s="172">
        <f>SUM(CD91:CD93)</f>
        <v>129531.31864382852</v>
      </c>
      <c r="CE90" s="142"/>
      <c r="CF90" s="172">
        <f>SUM(CF91:CF93)</f>
        <v>129531.31864382852</v>
      </c>
      <c r="CG90" s="142"/>
      <c r="CH90" s="172">
        <f>SUM(CH91:CH93)</f>
        <v>129531.31864382852</v>
      </c>
      <c r="CI90" s="142"/>
      <c r="CJ90" s="172">
        <f>SUM(CJ91:CJ93)</f>
        <v>125350.64490894751</v>
      </c>
      <c r="CK90" s="142"/>
      <c r="CL90" s="172">
        <f>SUM(CL91:CL93)</f>
        <v>129531.31864382852</v>
      </c>
      <c r="CM90" s="142"/>
      <c r="CN90" s="172">
        <f>SUM(CN91:CN93)</f>
        <v>129531.31864382852</v>
      </c>
      <c r="CO90" s="142"/>
      <c r="CP90" s="172">
        <f>SUM(CP91:CP93)</f>
        <v>0</v>
      </c>
      <c r="CQ90" s="142"/>
      <c r="CR90" s="172">
        <f>SUM(CR91:CR93)</f>
        <v>0</v>
      </c>
      <c r="CS90" s="142"/>
      <c r="CT90" s="154">
        <f>SUM(CT91:CT94)</f>
        <v>2055778.4033617324</v>
      </c>
      <c r="CU90" s="142"/>
      <c r="CV90" s="154"/>
    </row>
    <row r="91" spans="1:103" ht="150" customHeight="1">
      <c r="A91" s="143" t="str">
        <f>+APU!A426</f>
        <v>12-01-001</v>
      </c>
      <c r="B91" s="149" t="str">
        <f>+APU!B426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C91" s="143" t="str">
        <f>+APU!C426</f>
        <v>U</v>
      </c>
      <c r="D91" s="145">
        <f>+APU!G426</f>
        <v>129531.31864382852</v>
      </c>
      <c r="E91" s="26">
        <f>'CANTIDADES DE OBRA'!Q738</f>
        <v>0</v>
      </c>
      <c r="F91" s="174">
        <f>$D$91*E91</f>
        <v>0</v>
      </c>
      <c r="G91" s="26"/>
      <c r="H91" s="174">
        <f t="shared" ref="H91" si="2921">$D$91*G91</f>
        <v>0</v>
      </c>
      <c r="I91" s="26"/>
      <c r="J91" s="174">
        <f t="shared" ref="J91" si="2922">$D$91*I91</f>
        <v>0</v>
      </c>
      <c r="K91" s="26"/>
      <c r="L91" s="174">
        <f t="shared" ref="L91" si="2923">$D$91*K91</f>
        <v>0</v>
      </c>
      <c r="M91" s="26"/>
      <c r="N91" s="174">
        <f t="shared" ref="N91" si="2924">$D$91*M91</f>
        <v>0</v>
      </c>
      <c r="O91" s="26"/>
      <c r="P91" s="174">
        <f t="shared" ref="P91" si="2925">$D$91*O91</f>
        <v>0</v>
      </c>
      <c r="Q91" s="26"/>
      <c r="R91" s="174">
        <f t="shared" ref="R91" si="2926">$D$91*Q91</f>
        <v>0</v>
      </c>
      <c r="S91" s="26"/>
      <c r="T91" s="174">
        <f t="shared" ref="T91" si="2927">$D$91*S91</f>
        <v>0</v>
      </c>
      <c r="U91" s="26"/>
      <c r="V91" s="174">
        <f t="shared" ref="V91" si="2928">$D$91*U91</f>
        <v>0</v>
      </c>
      <c r="W91" s="26"/>
      <c r="X91" s="174">
        <f t="shared" ref="X91" si="2929">$D$91*W91</f>
        <v>0</v>
      </c>
      <c r="Y91" s="26"/>
      <c r="Z91" s="174">
        <f t="shared" ref="Z91" si="2930">$D$91*Y91</f>
        <v>0</v>
      </c>
      <c r="AA91" s="26"/>
      <c r="AB91" s="174">
        <f t="shared" ref="AB91" si="2931">$D$91*AA91</f>
        <v>0</v>
      </c>
      <c r="AC91" s="26"/>
      <c r="AD91" s="174">
        <f t="shared" ref="AD91" si="2932">$D$91*AC91</f>
        <v>0</v>
      </c>
      <c r="AE91" s="26"/>
      <c r="AF91" s="174">
        <f t="shared" ref="AF91" si="2933">$D$91*AE91</f>
        <v>0</v>
      </c>
      <c r="AG91" s="26"/>
      <c r="AH91" s="174">
        <f t="shared" ref="AH91" si="2934">$D$91*AG91</f>
        <v>0</v>
      </c>
      <c r="AI91" s="26"/>
      <c r="AJ91" s="174">
        <f t="shared" ref="AJ91" si="2935">$D$91*AI91</f>
        <v>0</v>
      </c>
      <c r="AK91" s="26"/>
      <c r="AL91" s="174">
        <f t="shared" ref="AL91" si="2936">$D$91*AK91</f>
        <v>0</v>
      </c>
      <c r="AM91" s="26"/>
      <c r="AN91" s="174">
        <f t="shared" ref="AN91" si="2937">$D$91*AM91</f>
        <v>0</v>
      </c>
      <c r="AO91" s="26"/>
      <c r="AP91" s="174">
        <f t="shared" ref="AP91" si="2938">$D$91*AO91</f>
        <v>0</v>
      </c>
      <c r="AQ91" s="26"/>
      <c r="AR91" s="174">
        <f t="shared" ref="AR91" si="2939">$D$91*AQ91</f>
        <v>0</v>
      </c>
      <c r="AS91" s="26"/>
      <c r="AT91" s="174">
        <f t="shared" ref="AT91" si="2940">$D$91*AS91</f>
        <v>0</v>
      </c>
      <c r="AU91" s="26"/>
      <c r="AV91" s="174">
        <f t="shared" ref="AV91" si="2941">$D$91*AU91</f>
        <v>0</v>
      </c>
      <c r="AW91" s="26">
        <f>+'CANTIDADES DE OBRA'!HG738</f>
        <v>1</v>
      </c>
      <c r="AX91" s="174">
        <f t="shared" ref="AX91" si="2942">$D$91*AW91</f>
        <v>129531.31864382852</v>
      </c>
      <c r="AY91" s="26">
        <f>+'CANTIDADES DE OBRA'!HP738</f>
        <v>1</v>
      </c>
      <c r="AZ91" s="174">
        <f t="shared" ref="AZ91" si="2943">$D$91*AY91</f>
        <v>129531.31864382852</v>
      </c>
      <c r="BA91" s="26">
        <f>+'CANTIDADES DE OBRA'!HY738</f>
        <v>1</v>
      </c>
      <c r="BB91" s="174">
        <f t="shared" ref="BB91" si="2944">$D$91*BA91</f>
        <v>129531.31864382852</v>
      </c>
      <c r="BC91" s="26">
        <f>+'CANTIDADES DE OBRA'!IH738</f>
        <v>1</v>
      </c>
      <c r="BD91" s="174">
        <f t="shared" ref="BD91" si="2945">$D$91*BC91</f>
        <v>129531.31864382852</v>
      </c>
      <c r="BE91" s="26">
        <f>+'CANTIDADES DE OBRA'!IQ738</f>
        <v>0</v>
      </c>
      <c r="BF91" s="174">
        <f t="shared" ref="BF91" si="2946">$D$91*BE91</f>
        <v>0</v>
      </c>
      <c r="BG91" s="26">
        <f>+'CANTIDADES DE OBRA'!IZ738</f>
        <v>1</v>
      </c>
      <c r="BH91" s="174">
        <f t="shared" ref="BH91" si="2947">$D$91*BG91</f>
        <v>129531.31864382852</v>
      </c>
      <c r="BI91" s="26">
        <f>+'CANTIDADES DE OBRA'!JI738</f>
        <v>1</v>
      </c>
      <c r="BJ91" s="174">
        <f t="shared" ref="BJ91" si="2948">$D$91*BI91</f>
        <v>129531.31864382852</v>
      </c>
      <c r="BK91" s="26">
        <f>+'CANTIDADES DE OBRA'!JR738</f>
        <v>0</v>
      </c>
      <c r="BL91" s="174">
        <f t="shared" ref="BL91" si="2949">$D$91*BK91</f>
        <v>0</v>
      </c>
      <c r="BM91" s="26">
        <f>+'CANTIDADES DE OBRA'!KA738</f>
        <v>1</v>
      </c>
      <c r="BN91" s="174">
        <f t="shared" ref="BN91" si="2950">$D$91*BM91</f>
        <v>129531.31864382852</v>
      </c>
      <c r="BO91" s="26"/>
      <c r="BP91" s="174">
        <f t="shared" ref="BP91" si="2951">$D$91*BO91</f>
        <v>0</v>
      </c>
      <c r="BQ91" s="26"/>
      <c r="BR91" s="174">
        <f t="shared" ref="BR91" si="2952">$D$91*BQ91</f>
        <v>0</v>
      </c>
      <c r="BS91" s="26"/>
      <c r="BT91" s="174">
        <f t="shared" ref="BT91" si="2953">$D$91*BS91</f>
        <v>0</v>
      </c>
      <c r="BU91" s="26"/>
      <c r="BV91" s="174">
        <f t="shared" ref="BV91" si="2954">$D$91*BU91</f>
        <v>0</v>
      </c>
      <c r="BW91" s="26"/>
      <c r="BX91" s="174">
        <f t="shared" ref="BX91" si="2955">$D$91*BW91</f>
        <v>0</v>
      </c>
      <c r="BY91" s="26"/>
      <c r="BZ91" s="174">
        <f t="shared" ref="BZ91" si="2956">$D$91*BY91</f>
        <v>0</v>
      </c>
      <c r="CA91" s="26"/>
      <c r="CB91" s="174">
        <f t="shared" ref="CB91" si="2957">$D$91*CA91</f>
        <v>0</v>
      </c>
      <c r="CC91" s="26">
        <f>+'CANTIDADES DE OBRA'!MU738</f>
        <v>1</v>
      </c>
      <c r="CD91" s="174">
        <f t="shared" ref="CD91" si="2958">$D$91*CC91</f>
        <v>129531.31864382852</v>
      </c>
      <c r="CE91" s="26">
        <f>+'CANTIDADES DE OBRA'!ND738</f>
        <v>1</v>
      </c>
      <c r="CF91" s="174">
        <f t="shared" ref="CF91" si="2959">$D$91*CE91</f>
        <v>129531.31864382852</v>
      </c>
      <c r="CG91" s="26">
        <f>+'CANTIDADES DE OBRA'!NM738</f>
        <v>1</v>
      </c>
      <c r="CH91" s="174">
        <f t="shared" ref="CH91" si="2960">$D$91*CG91</f>
        <v>129531.31864382852</v>
      </c>
      <c r="CI91" s="26"/>
      <c r="CJ91" s="174">
        <f t="shared" ref="CJ91" si="2961">$D$91*CI91</f>
        <v>0</v>
      </c>
      <c r="CK91" s="26">
        <f>+'CANTIDADES DE OBRA'!OE738</f>
        <v>1</v>
      </c>
      <c r="CL91" s="174">
        <f t="shared" ref="CL91" si="2962">$D$91*CK91</f>
        <v>129531.31864382852</v>
      </c>
      <c r="CM91" s="26">
        <f>+'CANTIDADES DE OBRA'!ON738</f>
        <v>1</v>
      </c>
      <c r="CN91" s="174">
        <f t="shared" ref="CN91" si="2963">$D$91*CM91</f>
        <v>129531.31864382852</v>
      </c>
      <c r="CO91" s="26"/>
      <c r="CP91" s="174">
        <f t="shared" ref="CP91" si="2964">$D$91*CO91</f>
        <v>0</v>
      </c>
      <c r="CQ91" s="26"/>
      <c r="CR91" s="174">
        <f t="shared" ref="CR91" si="2965">$D$91*CQ91</f>
        <v>0</v>
      </c>
      <c r="CS91" s="32">
        <f>E91+G91+I91+K91+M91+O91+Q91+S91+U91+W91+Y91+AA91+AC91+AE91+AG91+AI91+AK91+AM91+AO91+AQ91+AS91+AU91+AW91+AY91+BA91+BC91+BE91+BG91+BI91+BK91+BM91+BO91+BQ91+BS91+BU91+BW91+BY91+CA91+CC91+CE91+CG91+CI91+CK91+CM91+CO91+CQ91</f>
        <v>12</v>
      </c>
      <c r="CT91" s="12">
        <f>CS91*D91</f>
        <v>1554375.8237259423</v>
      </c>
      <c r="CU91" s="5"/>
      <c r="CV91" s="12"/>
    </row>
    <row r="92" spans="1:103" ht="172.8">
      <c r="A92" s="143" t="str">
        <f>+APU!A442</f>
        <v>12-01-002</v>
      </c>
      <c r="B92" s="22" t="str">
        <f>+APU!B442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C92" s="143" t="str">
        <f>+APU!C442</f>
        <v>U</v>
      </c>
      <c r="D92" s="145">
        <f>+APU!G442</f>
        <v>125350.64490894751</v>
      </c>
      <c r="E92" s="26">
        <f>'CANTIDADES DE OBRA'!Q753</f>
        <v>0</v>
      </c>
      <c r="F92" s="174">
        <f>$D$92*E92</f>
        <v>0</v>
      </c>
      <c r="G92" s="26"/>
      <c r="H92" s="174">
        <f t="shared" ref="H92" si="2966">$D$92*G92</f>
        <v>0</v>
      </c>
      <c r="I92" s="26"/>
      <c r="J92" s="174">
        <f t="shared" ref="J92" si="2967">$D$92*I92</f>
        <v>0</v>
      </c>
      <c r="K92" s="26"/>
      <c r="L92" s="174">
        <f t="shared" ref="L92" si="2968">$D$92*K92</f>
        <v>0</v>
      </c>
      <c r="M92" s="26"/>
      <c r="N92" s="174">
        <f t="shared" ref="N92" si="2969">$D$92*M92</f>
        <v>0</v>
      </c>
      <c r="O92" s="26"/>
      <c r="P92" s="174">
        <f t="shared" ref="P92" si="2970">$D$92*O92</f>
        <v>0</v>
      </c>
      <c r="Q92" s="26"/>
      <c r="R92" s="174">
        <f t="shared" ref="R92" si="2971">$D$92*Q92</f>
        <v>0</v>
      </c>
      <c r="S92" s="26"/>
      <c r="T92" s="174">
        <f t="shared" ref="T92" si="2972">$D$92*S92</f>
        <v>0</v>
      </c>
      <c r="U92" s="26"/>
      <c r="V92" s="174">
        <f t="shared" ref="V92" si="2973">$D$92*U92</f>
        <v>0</v>
      </c>
      <c r="W92" s="26"/>
      <c r="X92" s="174">
        <f t="shared" ref="X92" si="2974">$D$92*W92</f>
        <v>0</v>
      </c>
      <c r="Y92" s="26"/>
      <c r="Z92" s="174">
        <f t="shared" ref="Z92" si="2975">$D$92*Y92</f>
        <v>0</v>
      </c>
      <c r="AA92" s="26"/>
      <c r="AB92" s="174">
        <f t="shared" ref="AB92" si="2976">$D$92*AA92</f>
        <v>0</v>
      </c>
      <c r="AC92" s="26"/>
      <c r="AD92" s="174">
        <f t="shared" ref="AD92" si="2977">$D$92*AC92</f>
        <v>0</v>
      </c>
      <c r="AE92" s="26"/>
      <c r="AF92" s="174">
        <f t="shared" ref="AF92" si="2978">$D$92*AE92</f>
        <v>0</v>
      </c>
      <c r="AG92" s="26"/>
      <c r="AH92" s="174">
        <f t="shared" ref="AH92" si="2979">$D$92*AG92</f>
        <v>0</v>
      </c>
      <c r="AI92" s="26"/>
      <c r="AJ92" s="174">
        <f t="shared" ref="AJ92" si="2980">$D$92*AI92</f>
        <v>0</v>
      </c>
      <c r="AK92" s="26"/>
      <c r="AL92" s="174">
        <f t="shared" ref="AL92" si="2981">$D$92*AK92</f>
        <v>0</v>
      </c>
      <c r="AM92" s="26"/>
      <c r="AN92" s="174">
        <f t="shared" ref="AN92" si="2982">$D$92*AM92</f>
        <v>0</v>
      </c>
      <c r="AO92" s="26"/>
      <c r="AP92" s="174">
        <f t="shared" ref="AP92" si="2983">$D$92*AO92</f>
        <v>0</v>
      </c>
      <c r="AQ92" s="26">
        <f>'CANTIDADES DE OBRA'!GF753</f>
        <v>1</v>
      </c>
      <c r="AR92" s="174">
        <f t="shared" ref="AR92" si="2984">$D$92*AQ92</f>
        <v>125350.64490894751</v>
      </c>
      <c r="AS92" s="26">
        <f>'CANTIDADES DE OBRA'!GO753</f>
        <v>1</v>
      </c>
      <c r="AT92" s="174">
        <f t="shared" ref="AT92" si="2985">$D$92*AS92</f>
        <v>125350.64490894751</v>
      </c>
      <c r="AU92" s="26">
        <f>'CANTIDADES DE OBRA'!GX753</f>
        <v>1</v>
      </c>
      <c r="AV92" s="174">
        <f t="shared" ref="AV92" si="2986">$D$92*AU92</f>
        <v>125350.64490894751</v>
      </c>
      <c r="AW92" s="26"/>
      <c r="AX92" s="174">
        <f t="shared" ref="AX92" si="2987">$D$92*AW92</f>
        <v>0</v>
      </c>
      <c r="AY92" s="26"/>
      <c r="AZ92" s="174">
        <f t="shared" ref="AZ92" si="2988">$D$92*AY92</f>
        <v>0</v>
      </c>
      <c r="BA92" s="26"/>
      <c r="BB92" s="174">
        <f t="shared" ref="BB92" si="2989">$D$92*BA92</f>
        <v>0</v>
      </c>
      <c r="BC92" s="26"/>
      <c r="BD92" s="174">
        <f t="shared" ref="BD92" si="2990">$D$92*BC92</f>
        <v>0</v>
      </c>
      <c r="BE92" s="26"/>
      <c r="BF92" s="174">
        <f t="shared" ref="BF92" si="2991">$D$92*BE92</f>
        <v>0</v>
      </c>
      <c r="BG92" s="26"/>
      <c r="BH92" s="174">
        <f t="shared" ref="BH92" si="2992">$D$92*BG92</f>
        <v>0</v>
      </c>
      <c r="BI92" s="26"/>
      <c r="BJ92" s="174">
        <f t="shared" ref="BJ92" si="2993">$D$92*BI92</f>
        <v>0</v>
      </c>
      <c r="BK92" s="26"/>
      <c r="BL92" s="174">
        <f t="shared" ref="BL92" si="2994">$D$92*BK92</f>
        <v>0</v>
      </c>
      <c r="BM92" s="26"/>
      <c r="BN92" s="174">
        <f t="shared" ref="BN92" si="2995">$D$92*BM92</f>
        <v>0</v>
      </c>
      <c r="BO92" s="26"/>
      <c r="BP92" s="174">
        <f t="shared" ref="BP92" si="2996">$D$92*BO92</f>
        <v>0</v>
      </c>
      <c r="BQ92" s="26"/>
      <c r="BR92" s="174">
        <f t="shared" ref="BR92" si="2997">$D$92*BQ92</f>
        <v>0</v>
      </c>
      <c r="BS92" s="26"/>
      <c r="BT92" s="174">
        <f t="shared" ref="BT92" si="2998">$D$92*BS92</f>
        <v>0</v>
      </c>
      <c r="BU92" s="26"/>
      <c r="BV92" s="174">
        <f t="shared" ref="BV92" si="2999">$D$92*BU92</f>
        <v>0</v>
      </c>
      <c r="BW92" s="26"/>
      <c r="BX92" s="174">
        <f t="shared" ref="BX92" si="3000">$D$92*BW92</f>
        <v>0</v>
      </c>
      <c r="BY92" s="26"/>
      <c r="BZ92" s="174">
        <f t="shared" ref="BZ92" si="3001">$D$92*BY92</f>
        <v>0</v>
      </c>
      <c r="CA92" s="26"/>
      <c r="CB92" s="174">
        <f t="shared" ref="CB92" si="3002">$D$92*CA92</f>
        <v>0</v>
      </c>
      <c r="CC92" s="26"/>
      <c r="CD92" s="174">
        <f t="shared" ref="CD92" si="3003">$D$92*CC92</f>
        <v>0</v>
      </c>
      <c r="CE92" s="26"/>
      <c r="CF92" s="174">
        <f t="shared" ref="CF92" si="3004">$D$92*CE92</f>
        <v>0</v>
      </c>
      <c r="CG92" s="26"/>
      <c r="CH92" s="174">
        <f t="shared" ref="CH92" si="3005">$D$92*CG92</f>
        <v>0</v>
      </c>
      <c r="CI92" s="26">
        <f>+'CANTIDADES DE OBRA'!NV753</f>
        <v>1</v>
      </c>
      <c r="CJ92" s="174">
        <f t="shared" ref="CJ92" si="3006">$D$92*CI92</f>
        <v>125350.64490894751</v>
      </c>
      <c r="CK92" s="26"/>
      <c r="CL92" s="174">
        <f t="shared" ref="CL92" si="3007">$D$92*CK92</f>
        <v>0</v>
      </c>
      <c r="CM92" s="26"/>
      <c r="CN92" s="174">
        <f t="shared" ref="CN92" si="3008">$D$92*CM92</f>
        <v>0</v>
      </c>
      <c r="CO92" s="26"/>
      <c r="CP92" s="174">
        <f t="shared" ref="CP92" si="3009">$D$92*CO92</f>
        <v>0</v>
      </c>
      <c r="CQ92" s="26"/>
      <c r="CR92" s="174">
        <f t="shared" ref="CR92" si="3010">$D$92*CQ92</f>
        <v>0</v>
      </c>
      <c r="CS92" s="32">
        <f>E92+G92+I92+K92+M92+O92+Q92+S92+U92+W92+Y92+AA92+AC92+AE92+AG92+AI92+AK92+AM92+AO92+AQ92+AS92+AU92+AW92+AY92+BA92+BC92+BE92+BG92+BI92+BK92+BM92+BO92+BQ92+BS92+BU92+BW92+BY92+CA92+CC92+CE92+CG92+CI92+CK92+CM92+CO92+CQ92</f>
        <v>4</v>
      </c>
      <c r="CT92" s="12">
        <f>CS92*D92</f>
        <v>501402.57963579003</v>
      </c>
      <c r="CU92" s="5"/>
      <c r="CV92" s="12"/>
    </row>
    <row r="93" spans="1:103" ht="158.4">
      <c r="A93" s="143" t="str">
        <f>+APU!A459</f>
        <v>12-01-003</v>
      </c>
      <c r="B93" s="177" t="str">
        <f>+APU!B459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C93" s="143" t="str">
        <f>+APU!C459</f>
        <v>U</v>
      </c>
      <c r="D93" s="145">
        <f>+APU!G459</f>
        <v>96095.544908947501</v>
      </c>
      <c r="E93" s="26">
        <f>+'CANTIDADES DE OBRA'!Q768</f>
        <v>0</v>
      </c>
      <c r="F93" s="174">
        <f>$D$93*E93</f>
        <v>0</v>
      </c>
      <c r="G93" s="26">
        <f>+'CANTIDADES DE OBRA'!Z768</f>
        <v>0</v>
      </c>
      <c r="H93" s="174">
        <f t="shared" ref="H93" si="3011">$D$93*G93</f>
        <v>0</v>
      </c>
      <c r="I93" s="26">
        <f>+'CANTIDADES DE OBRA'!AI768</f>
        <v>0</v>
      </c>
      <c r="J93" s="174">
        <f t="shared" ref="J93" si="3012">$D$93*I93</f>
        <v>0</v>
      </c>
      <c r="K93" s="26">
        <f>+'CANTIDADES DE OBRA'!AR768</f>
        <v>0</v>
      </c>
      <c r="L93" s="174">
        <f t="shared" ref="L93" si="3013">$D$93*K93</f>
        <v>0</v>
      </c>
      <c r="M93" s="26">
        <f>+'CANTIDADES DE OBRA'!BA768</f>
        <v>0</v>
      </c>
      <c r="N93" s="174">
        <f t="shared" ref="N93" si="3014">$D$93*M93</f>
        <v>0</v>
      </c>
      <c r="O93" s="26">
        <f>+'CANTIDADES DE OBRA'!BJ768</f>
        <v>0</v>
      </c>
      <c r="P93" s="174">
        <f t="shared" ref="P93" si="3015">$D$93*O93</f>
        <v>0</v>
      </c>
      <c r="Q93" s="26">
        <f>+'CANTIDADES DE OBRA'!BS768</f>
        <v>0</v>
      </c>
      <c r="R93" s="174">
        <f t="shared" ref="R93" si="3016">$D$93*Q93</f>
        <v>0</v>
      </c>
      <c r="S93" s="26">
        <f>+'CANTIDADES DE OBRA'!CB768</f>
        <v>0</v>
      </c>
      <c r="T93" s="174">
        <f t="shared" ref="T93" si="3017">$D$93*S93</f>
        <v>0</v>
      </c>
      <c r="U93" s="26">
        <f>+'CANTIDADES DE OBRA'!CK768</f>
        <v>0</v>
      </c>
      <c r="V93" s="174">
        <f t="shared" ref="V93" si="3018">$D$93*U93</f>
        <v>0</v>
      </c>
      <c r="W93" s="26">
        <f>+'CANTIDADES DE OBRA'!CT768</f>
        <v>0</v>
      </c>
      <c r="X93" s="174">
        <f t="shared" ref="X93" si="3019">$D$93*W93</f>
        <v>0</v>
      </c>
      <c r="Y93" s="26">
        <f>+'CANTIDADES DE OBRA'!DC768</f>
        <v>0</v>
      </c>
      <c r="Z93" s="174">
        <f t="shared" ref="Z93" si="3020">$D$93*Y93</f>
        <v>0</v>
      </c>
      <c r="AA93" s="26">
        <f>+'CANTIDADES DE OBRA'!DL768</f>
        <v>0</v>
      </c>
      <c r="AB93" s="174">
        <f t="shared" ref="AB93" si="3021">$D$93*AA93</f>
        <v>0</v>
      </c>
      <c r="AC93" s="26">
        <f>+'CANTIDADES DE OBRA'!DU768</f>
        <v>0</v>
      </c>
      <c r="AD93" s="174">
        <f t="shared" ref="AD93" si="3022">$D$93*AC93</f>
        <v>0</v>
      </c>
      <c r="AE93" s="26">
        <f>+'CANTIDADES DE OBRA'!ED768</f>
        <v>0</v>
      </c>
      <c r="AF93" s="174">
        <f t="shared" ref="AF93" si="3023">$D$93*AE93</f>
        <v>0</v>
      </c>
      <c r="AG93" s="26">
        <f>+'CANTIDADES DE OBRA'!EM768</f>
        <v>0</v>
      </c>
      <c r="AH93" s="174">
        <f t="shared" ref="AH93" si="3024">$D$93*AG93</f>
        <v>0</v>
      </c>
      <c r="AI93" s="26">
        <f>+'CANTIDADES DE OBRA'!EV768</f>
        <v>0</v>
      </c>
      <c r="AJ93" s="174">
        <f t="shared" ref="AJ93" si="3025">$D$93*AI93</f>
        <v>0</v>
      </c>
      <c r="AK93" s="26">
        <f>+'CANTIDADES DE OBRA'!FE768</f>
        <v>0</v>
      </c>
      <c r="AL93" s="174">
        <f t="shared" ref="AL93" si="3026">$D$93*AK93</f>
        <v>0</v>
      </c>
      <c r="AM93" s="26">
        <f>+'CANTIDADES DE OBRA'!FN768</f>
        <v>0</v>
      </c>
      <c r="AN93" s="174">
        <f t="shared" ref="AN93" si="3027">$D$93*AM93</f>
        <v>0</v>
      </c>
      <c r="AO93" s="26">
        <f>+'CANTIDADES DE OBRA'!FW768</f>
        <v>0</v>
      </c>
      <c r="AP93" s="174">
        <f t="shared" ref="AP93" si="3028">$D$93*AO93</f>
        <v>0</v>
      </c>
      <c r="AQ93" s="26">
        <f>+'CANTIDADES DE OBRA'!GF768</f>
        <v>0</v>
      </c>
      <c r="AR93" s="174">
        <f t="shared" ref="AR93" si="3029">$D$93*AQ93</f>
        <v>0</v>
      </c>
      <c r="AS93" s="26">
        <f>+'CANTIDADES DE OBRA'!GO768</f>
        <v>0</v>
      </c>
      <c r="AT93" s="174">
        <f t="shared" ref="AT93" si="3030">$D$93*AS93</f>
        <v>0</v>
      </c>
      <c r="AU93" s="26">
        <f>+'CANTIDADES DE OBRA'!GX768</f>
        <v>0</v>
      </c>
      <c r="AV93" s="174">
        <f t="shared" ref="AV93" si="3031">$D$93*AU93</f>
        <v>0</v>
      </c>
      <c r="AW93" s="26">
        <f>+'CANTIDADES DE OBRA'!HG768</f>
        <v>0</v>
      </c>
      <c r="AX93" s="174">
        <f t="shared" ref="AX93" si="3032">$D$93*AW93</f>
        <v>0</v>
      </c>
      <c r="AY93" s="26">
        <f>+'CANTIDADES DE OBRA'!HP768</f>
        <v>0</v>
      </c>
      <c r="AZ93" s="174">
        <f t="shared" ref="AZ93" si="3033">$D$93*AY93</f>
        <v>0</v>
      </c>
      <c r="BA93" s="26">
        <f>+'CANTIDADES DE OBRA'!HY768</f>
        <v>0</v>
      </c>
      <c r="BB93" s="174">
        <f t="shared" ref="BB93" si="3034">$D$93*BA93</f>
        <v>0</v>
      </c>
      <c r="BC93" s="26">
        <f>+'CANTIDADES DE OBRA'!IH768</f>
        <v>0</v>
      </c>
      <c r="BD93" s="174">
        <f t="shared" ref="BD93" si="3035">$D$93*BC93</f>
        <v>0</v>
      </c>
      <c r="BE93" s="26">
        <f>+'CANTIDADES DE OBRA'!IQ768</f>
        <v>0</v>
      </c>
      <c r="BF93" s="174">
        <f t="shared" ref="BF93" si="3036">$D$93*BE93</f>
        <v>0</v>
      </c>
      <c r="BG93" s="26">
        <f>+'CANTIDADES DE OBRA'!IZ768</f>
        <v>0</v>
      </c>
      <c r="BH93" s="174">
        <f t="shared" ref="BH93" si="3037">$D$93*BG93</f>
        <v>0</v>
      </c>
      <c r="BI93" s="26">
        <f>+'CANTIDADES DE OBRA'!JI768</f>
        <v>0</v>
      </c>
      <c r="BJ93" s="174">
        <f t="shared" ref="BJ93" si="3038">$D$93*BI93</f>
        <v>0</v>
      </c>
      <c r="BK93" s="26">
        <f>+'CANTIDADES DE OBRA'!JR768</f>
        <v>0</v>
      </c>
      <c r="BL93" s="174">
        <f t="shared" ref="BL93" si="3039">$D$93*BK93</f>
        <v>0</v>
      </c>
      <c r="BM93" s="26">
        <f>+'CANTIDADES DE OBRA'!KA768</f>
        <v>0</v>
      </c>
      <c r="BN93" s="174">
        <f t="shared" ref="BN93" si="3040">$D$93*BM93</f>
        <v>0</v>
      </c>
      <c r="BO93" s="26">
        <f>+'CANTIDADES DE OBRA'!KJ768</f>
        <v>0</v>
      </c>
      <c r="BP93" s="174">
        <f t="shared" ref="BP93" si="3041">$D$93*BO93</f>
        <v>0</v>
      </c>
      <c r="BQ93" s="26">
        <f>+'CANTIDADES DE OBRA'!KS768</f>
        <v>0</v>
      </c>
      <c r="BR93" s="174">
        <f t="shared" ref="BR93" si="3042">$D$93*BQ93</f>
        <v>0</v>
      </c>
      <c r="BS93" s="26">
        <f>+'CANTIDADES DE OBRA'!LB768</f>
        <v>0</v>
      </c>
      <c r="BT93" s="174">
        <f t="shared" ref="BT93" si="3043">$D$93*BS93</f>
        <v>0</v>
      </c>
      <c r="BU93" s="26">
        <f>+'CANTIDADES DE OBRA'!LK768</f>
        <v>0</v>
      </c>
      <c r="BV93" s="174">
        <f t="shared" ref="BV93" si="3044">$D$93*BU93</f>
        <v>0</v>
      </c>
      <c r="BW93" s="26">
        <f>+'CANTIDADES DE OBRA'!LT768</f>
        <v>0</v>
      </c>
      <c r="BX93" s="174">
        <f t="shared" ref="BX93" si="3045">$D$93*BW93</f>
        <v>0</v>
      </c>
      <c r="BY93" s="26">
        <f>+'CANTIDADES DE OBRA'!MC768</f>
        <v>0</v>
      </c>
      <c r="BZ93" s="174">
        <f t="shared" ref="BZ93" si="3046">$D$93*BY93</f>
        <v>0</v>
      </c>
      <c r="CA93" s="26">
        <f>+'CANTIDADES DE OBRA'!ML768</f>
        <v>0</v>
      </c>
      <c r="CB93" s="174">
        <f t="shared" ref="CB93" si="3047">$D$93*CA93</f>
        <v>0</v>
      </c>
      <c r="CC93" s="26">
        <f>+'CANTIDADES DE OBRA'!MU768</f>
        <v>0</v>
      </c>
      <c r="CD93" s="174">
        <f t="shared" ref="CD93" si="3048">$D$93*CC93</f>
        <v>0</v>
      </c>
      <c r="CE93" s="26">
        <f>+'CANTIDADES DE OBRA'!ND768</f>
        <v>0</v>
      </c>
      <c r="CF93" s="174">
        <f t="shared" ref="CF93" si="3049">$D$93*CE93</f>
        <v>0</v>
      </c>
      <c r="CG93" s="26">
        <f>+'CANTIDADES DE OBRA'!NM768</f>
        <v>0</v>
      </c>
      <c r="CH93" s="174">
        <f t="shared" ref="CH93" si="3050">$D$93*CG93</f>
        <v>0</v>
      </c>
      <c r="CI93" s="26">
        <f>+'CANTIDADES DE OBRA'!NV768</f>
        <v>0</v>
      </c>
      <c r="CJ93" s="174">
        <f t="shared" ref="CJ93" si="3051">$D$93*CI93</f>
        <v>0</v>
      </c>
      <c r="CK93" s="26"/>
      <c r="CL93" s="174">
        <f t="shared" ref="CL93" si="3052">$D$93*CK93</f>
        <v>0</v>
      </c>
      <c r="CM93" s="26">
        <f>+'CANTIDADES DE OBRA'!ON768</f>
        <v>0</v>
      </c>
      <c r="CN93" s="174">
        <f t="shared" ref="CN93" si="3053">$D$93*CM93</f>
        <v>0</v>
      </c>
      <c r="CO93" s="26">
        <f>+'CANTIDADES DE OBRA'!OW768</f>
        <v>0</v>
      </c>
      <c r="CP93" s="174">
        <f t="shared" ref="CP93" si="3054">$D$93*CO93</f>
        <v>0</v>
      </c>
      <c r="CQ93" s="26">
        <f>+'CANTIDADES DE OBRA'!PF768</f>
        <v>0</v>
      </c>
      <c r="CR93" s="174">
        <f t="shared" ref="CR93" si="3055">$D$93*CQ93</f>
        <v>0</v>
      </c>
      <c r="CS93" s="32">
        <f>E93+G93+I93+K93+M93+O93+Q93+S93+U93+W93+Y93+AA93+AC93+AE93+AG93+AI93+AK93+AM93+AO93+AQ93+AS93+AU93+AW93+AY93+BA93+BC93+BE93+BG93+BI93+BK93+BM93+BO93+BQ93+BS93+BU93+BW93+BY93+CA93+CC93+CE93+CG93+CI93+CK93+CM93+CO93+CQ93</f>
        <v>0</v>
      </c>
      <c r="CT93" s="12">
        <f>CS93*D93</f>
        <v>0</v>
      </c>
      <c r="CU93" s="5"/>
      <c r="CV93" s="12"/>
    </row>
    <row r="94" spans="1:103">
      <c r="A94" s="147"/>
      <c r="B94" s="399" t="s">
        <v>473</v>
      </c>
      <c r="C94" s="147"/>
      <c r="D94" s="148"/>
      <c r="E94" s="141"/>
      <c r="F94" s="449">
        <f>F93+F92+F91+F88+F86+F85+F84+F83+F81+F80+F77+F75+F71+F70+F68+F67+F65+F62+F60+F59+F58+F56+F54+F51+F50+F48+F45+F47+F42+F41+F40+F39+F36+F34+F31+F28+F27+F25+F24+F21+F19+F17+F14+F13+F12+F11+F10+F9+F7</f>
        <v>2700624.1012569726</v>
      </c>
      <c r="G94" s="141"/>
      <c r="H94" s="449">
        <f>H93+H92+H91+H88+H86+H85+H84+H83+H81+H80+H77+H75+H71+H70+H68+H67+H65+H62+H60+H59+H58+H56+H54+H51+H50+H48+H45+H47+H42+H41+H40+H39+H36+H34+H31+H28+H27+H25+H24+H21+H19+H17+H14+H13+H12+H11+H10+H9+H7</f>
        <v>4447156.9150931453</v>
      </c>
      <c r="I94" s="141"/>
      <c r="J94" s="449">
        <f>J93+J92+J91+J88+J86+J85+J84+J83+J81+J80+J77+J75+J71+J70+J68+J67+J65+J62+J60+J59+J58+J56+J54+J51+J50+J48+J45+J47+J42+J41+J40+J39+J36+J34+J31+J28+J27+J25+J24+J21+J19+J17+J14+J13+J12+J11+J10+J9+J7</f>
        <v>4203782.5084306691</v>
      </c>
      <c r="K94" s="141"/>
      <c r="L94" s="449">
        <f>L93+L92+L91+L88+L86+L85+L84+L83+L81+L80+L77+L75+L71+L70+L68+L67+L65+L62+L60+L59+L58+L56+L54+L51+L50+L48+L45+L47+L42+L41+L40+L39+L36+L34+L31+L28+L27+L25+L24+L21+L19+L17+L14+L13+L12+L11+L10+L9+L7</f>
        <v>3176069.0430658618</v>
      </c>
      <c r="M94" s="141"/>
      <c r="N94" s="449">
        <f>N93+N92+N91+N88+N86+N85+N84+N83+N81+N80+N77+N75+N71+N70+N68+N67+N65+N62+N60+N59+N58+N56+N54+N51+N50+N48+N45+N47+N42+N41+N40+N39+N36+N34+N31+N28+N27+N25+N24+N21+N19+N17+N14+N13+N12+N11+N10+N9+N7</f>
        <v>4850710.3013954386</v>
      </c>
      <c r="O94" s="141"/>
      <c r="P94" s="449">
        <f>P93+P92+P91+P88+P86+P85+P84+P83+P81+P80+P77+P75+P71+P70+P68+P67+P65+P62+P60+P59+P58+P56+P54+P51+P50+P48+P45+P47+P42+P41+P40+P39+P36+P34+P31+P28+P27+P25+P24+P21+P19+P17+P14+P13+P12+P11+P10+P9+P7</f>
        <v>5015549.9203664977</v>
      </c>
      <c r="Q94" s="141"/>
      <c r="R94" s="449">
        <f>R93+R92+R91+R88+R86+R85+R84+R83+R81+R80+R77+R75+R71+R70+R68+R67+R65+R62+R60+R59+R58+R56+R54+R51+R50+R48+R45+R47+R42+R41+R40+R39+R36+R34+R31+R28+R27+R25+R24+R21+R19+R17+R14+R13+R12+R11+R10+R9+R7</f>
        <v>5014143.7711259509</v>
      </c>
      <c r="S94" s="141"/>
      <c r="T94" s="449">
        <f>T93+T92+T91+T88+T86+T85+T84+T83+T81+T80+T77+T75+T71+T70+T68+T67+T65+T62+T60+T59+T58+T56+T54+T51+T50+T48+T45+T47+T42+T41+T40+T39+T36+T34+T31+T28+T27+T25+T24+T21+T19+T17+T14+T13+T12+T11+T10+T9+T7</f>
        <v>4175942.8674522368</v>
      </c>
      <c r="U94" s="141"/>
      <c r="V94" s="449">
        <f>V93+V92+V91+V88+V86+V85+V84+V83+V81+V80+V77+V75+V71+V70+V68+V67+V65+V62+V60+V59+V58+V56+V54+V51+V50+V48+V45+V47+V42+V41+V40+V39+V36+V34+V31+V28+V27+V25+V24+V21+V19+V17+V14+V13+V12+V11+V10+V9+V7</f>
        <v>3256946.7203200837</v>
      </c>
      <c r="W94" s="141"/>
      <c r="X94" s="449">
        <f>X93+X92+X91+X88+X86+X85+X84+X83+X81+X80+X77+X75+X71+X70+X68+X67+X65+X62+X60+X59+X58+X56+X54+X51+X50+X48+X45+X47+X42+X41+X40+X39+X36+X34+X31+X28+X27+X25+X24+X21+X19+X17+X14+X13+X12+X11+X10+X9+X7</f>
        <v>5857340.2839701017</v>
      </c>
      <c r="Y94" s="141"/>
      <c r="Z94" s="449">
        <f>Z93+Z92+Z91+Z88+Z86+Z85+Z84+Z83+Z81+Z80+Z77+Z75+Z71+Z70+Z68+Z67+Z65+Z62+Z60+Z59+Z58+Z56+Z54+Z51+Z50+Z48+Z45+Z47+Z42+Z41+Z40+Z39+Z36+Z34+Z31+Z28+Z27+Z25+Z24+Z21+Z19+Z17+Z14+Z13+Z12+Z11+Z10+Z9+Z7</f>
        <v>4740076.4068432432</v>
      </c>
      <c r="AA94" s="141"/>
      <c r="AB94" s="449">
        <f>AB93+AB92+AB91+AB88+AB86+AB85+AB84+AB83+AB81+AB80+AB77+AB75+AB71+AB70+AB68+AB67+AB65+AB62+AB60+AB59+AB58+AB56+AB54+AB51+AB50+AB48+AB45+AB47+AB42+AB41+AB40+AB39+AB36+AB34+AB31+AB28+AB27+AB25+AB24+AB21+AB19+AB17+AB14+AB13+AB12+AB11+AB10+AB9+AB7</f>
        <v>4013358.8877616124</v>
      </c>
      <c r="AC94" s="141"/>
      <c r="AD94" s="449">
        <f>AD93+AD92+AD91+AD88+AD86+AD85+AD84+AD83+AD81+AD80+AD77+AD75+AD71+AD70+AD68+AD67+AD65+AD62+AD60+AD59+AD58+AD56+AD54+AD51+AD50+AD48+AD45+AD47+AD42+AD41+AD40+AD39+AD36+AD34+AD31+AD28+AD27+AD25+AD24+AD21+AD19+AD17+AD14+AD13+AD12+AD11+AD10+AD9+AD7</f>
        <v>3384795.574746279</v>
      </c>
      <c r="AE94" s="141"/>
      <c r="AF94" s="449">
        <f>AF93+AF92+AF91+AF88+AF86+AF85+AF84+AF83+AF81+AF80+AF77+AF75+AF71+AF70+AF68+AF67+AF65+AF62+AF60+AF59+AF58+AF56+AF54+AF51+AF50+AF48+AF45+AF47+AF42+AF41+AF40+AF39+AF36+AF34+AF31+AF28+AF27+AF25+AF24+AF21+AF19+AF17+AF14+AF13+AF12+AF11+AF10+AF9+AF7</f>
        <v>4979988.0340652317</v>
      </c>
      <c r="AG94" s="141"/>
      <c r="AH94" s="449">
        <f>AH93+AH92+AH91+AH88+AH86+AH85+AH84+AH83+AH81+AH80+AH77+AH75+AH71+AH70+AH68+AH67+AH65+AH62+AH60+AH59+AH58+AH56+AH54+AH51+AH50+AH48+AH45+AH47+AH42+AH41+AH40+AH39+AH36+AH34+AH31+AH28+AH27+AH25+AH24+AH21+AH19+AH17+AH14+AH13+AH12+AH11+AH10+AH9+AH7</f>
        <v>3797035.0729039353</v>
      </c>
      <c r="AI94" s="141"/>
      <c r="AJ94" s="449">
        <f>AJ93+AJ92+AJ91+AJ88+AJ86+AJ85+AJ84+AJ83+AJ81+AJ80+AJ77+AJ75+AJ71+AJ70+AJ68+AJ67+AJ65+AJ62+AJ60+AJ59+AJ58+AJ56+AJ54+AJ51+AJ50+AJ48+AJ45+AJ47+AJ42+AJ41+AJ40+AJ39+AJ36+AJ34+AJ31+AJ28+AJ27+AJ25+AJ24+AJ21+AJ19+AJ17+AJ14+AJ13+AJ12+AJ11+AJ10+AJ9+AJ7</f>
        <v>4180234.216479836</v>
      </c>
      <c r="AK94" s="141"/>
      <c r="AL94" s="449">
        <f>AL93+AL92+AL91+AL88+AL86+AL85+AL84+AL83+AL81+AL80+AL77+AL75+AL71+AL70+AL68+AL67+AL65+AL62+AL60+AL59+AL58+AL56+AL54+AL51+AL50+AL48+AL45+AL47+AL42+AL41+AL40+AL39+AL36+AL34+AL31+AL28+AL27+AL25+AL24+AL21+AL19+AL17+AL14+AL13+AL12+AL11+AL10+AL9+AL7</f>
        <v>4538114.5168417236</v>
      </c>
      <c r="AM94" s="141"/>
      <c r="AN94" s="449">
        <f>AN93+AN92+AN91+AN88+AN86+AN85+AN84+AN83+AN81+AN80+AN77+AN75+AN71+AN70+AN68+AN67+AN65+AN62+AN60+AN59+AN58+AN56+AN54+AN51+AN50+AN48+AN45+AN47+AN42+AN41+AN40+AN39+AN36+AN34+AN31+AN28+AN27+AN25+AN24+AN21+AN19+AN17+AN14+AN13+AN12+AN11+AN10+AN9+AN7</f>
        <v>3605926.0641401978</v>
      </c>
      <c r="AO94" s="141"/>
      <c r="AP94" s="449">
        <f>AP93+AP92+AP91+AP88+AP86+AP85+AP84+AP83+AP81+AP80+AP77+AP75+AP71+AP70+AP68+AP67+AP65+AP62+AP60+AP59+AP58+AP56+AP54+AP51+AP50+AP48+AP45+AP47+AP42+AP41+AP40+AP39+AP36+AP34+AP31+AP28+AP27+AP25+AP24+AP21+AP19+AP17+AP14+AP13+AP12+AP11+AP10+AP9+AP7</f>
        <v>5087054.8469426818</v>
      </c>
      <c r="AQ94" s="141"/>
      <c r="AR94" s="449">
        <f>AR93+AR92+AR91+AR88+AR86+AR85+AR84+AR83+AR81+AR80+AR77+AR75+AR71+AR70+AR68+AR67+AR65+AR62+AR60+AR59+AR58+AR56+AR54+AR51+AR50+AR48+AR45+AR47+AR42+AR41+AR40+AR39+AR36+AR34+AR31+AR28+AR27+AR25+AR24+AR21+AR19+AR17+AR14+AR13+AR12+AR11+AR10+AR9+AR7</f>
        <v>2581948.7191516249</v>
      </c>
      <c r="AS94" s="141"/>
      <c r="AT94" s="449">
        <f>AT93+AT92+AT91+AT88+AT86+AT85+AT84+AT83+AT81+AT80+AT77+AT75+AT71+AT70+AT68+AT67+AT65+AT62+AT60+AT59+AT58+AT56+AT54+AT51+AT50+AT48+AT45+AT47+AT42+AT41+AT40+AT39+AT36+AT34+AT31+AT28+AT27+AT25+AT24+AT21+AT19+AT17+AT14+AT13+AT12+AT11+AT10+AT9+AT7</f>
        <v>2926433.9581729299</v>
      </c>
      <c r="AU94" s="141"/>
      <c r="AV94" s="449">
        <f>AV93+AV92+AV91+AV88+AV86+AV85+AV84+AV83+AV81+AV80+AV77+AV75+AV71+AV70+AV68+AV67+AV65+AV62+AV60+AV59+AV58+AV56+AV54+AV51+AV50+AV48+AV45+AV47+AV42+AV41+AV40+AV39+AV36+AV34+AV31+AV28+AV27+AV25+AV24+AV21+AV19+AV17+AV14+AV13+AV12+AV11+AV10+AV9+AV7</f>
        <v>2512468.6118079103</v>
      </c>
      <c r="AW94" s="141"/>
      <c r="AX94" s="449">
        <f>AX93+AX92+AX91+AX88+AX86+AX85+AX84+AX83+AX81+AX80+AX77+AX75+AX71+AX70+AX68+AX67+AX65+AX62+AX60+AX59+AX58+AX56+AX54+AX51+AX50+AX48+AX45+AX47+AX42+AX41+AX40+AX39+AX36+AX34+AX31+AX28+AX27+AX25+AX24+AX21+AX19+AX17+AX14+AX13+AX12+AX11+AX10+AX9+AX7</f>
        <v>2737799.3634231412</v>
      </c>
      <c r="AY94" s="141"/>
      <c r="AZ94" s="449">
        <f>AZ93+AZ92+AZ91+AZ88+AZ86+AZ85+AZ84+AZ83+AZ81+AZ80+AZ77+AZ75+AZ71+AZ70+AZ68+AZ67+AZ65+AZ62+AZ60+AZ59+AZ58+AZ56+AZ54+AZ51+AZ50+AZ48+AZ45+AZ47+AZ42+AZ41+AZ40+AZ39+AZ36+AZ34+AZ31+AZ28+AZ27+AZ25+AZ24+AZ21+AZ19+AZ17+AZ14+AZ13+AZ12+AZ11+AZ10+AZ9+AZ7</f>
        <v>2680761.8888058518</v>
      </c>
      <c r="BA94" s="141"/>
      <c r="BB94" s="449">
        <f>BB93+BB92+BB91+BB88+BB86+BB85+BB84+BB83+BB81+BB80+BB77+BB75+BB71+BB70+BB68+BB67+BB65+BB62+BB60+BB59+BB58+BB56+BB54+BB51+BB50+BB48+BB45+BB47+BB42+BB41+BB40+BB39+BB36+BB34+BB31+BB28+BB27+BB25+BB24+BB21+BB19+BB17+BB14+BB13+BB12+BB11+BB10+BB9+BB7</f>
        <v>3215499.8737142594</v>
      </c>
      <c r="BC94" s="141"/>
      <c r="BD94" s="449">
        <f>BD93+BD92+BD91+BD88+BD86+BD85+BD84+BD83+BD81+BD80+BD77+BD75+BD71+BD70+BD68+BD67+BD65+BD62+BD60+BD59+BD58+BD56+BD54+BD51+BD50+BD48+BD45+BD47+BD42+BD41+BD40+BD39+BD36+BD34+BD31+BD28+BD27+BD25+BD24+BD21+BD19+BD17+BD14+BD13+BD12+BD11+BD10+BD9+BD7</f>
        <v>3036225.3013393944</v>
      </c>
      <c r="BE94" s="141"/>
      <c r="BF94" s="449">
        <f>BF93+BF92+BF91+BF88+BF86+BF85+BF84+BF83+BF81+BF80+BF77+BF75+BF71+BF70+BF68+BF67+BF65+BF62+BF60+BF59+BF58+BF56+BF54+BF51+BF50+BF48+BF45+BF47+BF42+BF41+BF40+BF39+BF36+BF34+BF31+BF28+BF27+BF25+BF24+BF21+BF19+BF17+BF14+BF13+BF12+BF11+BF10+BF9+BF7</f>
        <v>0</v>
      </c>
      <c r="BG94" s="488"/>
      <c r="BH94" s="449">
        <f>BH93+BH92+BH91+BH88+BH86+BH85+BH84+BH83+BH81+BH80+BH77+BH75+BH71+BH70+BH68+BH67+BH65+BH62+BH60+BH59+BH58+BH56+BH54+BH51+BH50+BH48+BH45+BH47+BH42+BH41+BH40+BH39+BH36+BH34+BH31+BH28+BH27+BH25+BH24+BH21+BH19+BH17+BH14+BH13+BH12+BH11+BH10+BH9+BH7</f>
        <v>3596978.4072124953</v>
      </c>
      <c r="BI94" s="141"/>
      <c r="BJ94" s="449">
        <f>BJ93+BJ92+BJ91+BJ88+BJ86+BJ85+BJ84+BJ83+BJ81+BJ80+BJ77+BJ75+BJ71+BJ70+BJ68+BJ67+BJ65+BJ62+BJ60+BJ59+BJ58+BJ56+BJ54+BJ51+BJ50+BJ48+BJ45+BJ47+BJ42+BJ41+BJ40+BJ39+BJ36+BJ34+BJ31+BJ28+BJ27+BJ25+BJ24+BJ21+BJ19+BJ17+BJ14+BJ13+BJ12+BJ11+BJ10+BJ9+BJ7</f>
        <v>3568344.2231631316</v>
      </c>
      <c r="BK94" s="141"/>
      <c r="BL94" s="449">
        <f>BL93+BL92+BL91+BL88+BL86+BL85+BL84+BL83+BL81+BL80+BL77+BL75+BL71+BL70+BL68+BL67+BL65+BL62+BL60+BL59+BL58+BL56+BL54+BL51+BL50+BL48+BL45+BL47+BL42+BL41+BL40+BL39+BL36+BL34+BL31+BL28+BL27+BL25+BL24+BL21+BL19+BL17+BL14+BL13+BL12+BL11+BL10+BL9+BL7</f>
        <v>0</v>
      </c>
      <c r="BM94" s="141"/>
      <c r="BN94" s="449">
        <f>BN93+BN92+BN91+BN88+BN86+BN85+BN84+BN83+BN81+BN80+BN77+BN75+BN71+BN70+BN68+BN67+BN65+BN62+BN60+BN59+BN58+BN56+BN54+BN51+BN50+BN48+BN45+BN47+BN42+BN41+BN40+BN39+BN36+BN34+BN31+BN28+BN27+BN25+BN24+BN21+BN19+BN17+BN14+BN13+BN12+BN11+BN10+BN9+BN7</f>
        <v>2787524.652170111</v>
      </c>
      <c r="BO94" s="141"/>
      <c r="BP94" s="449">
        <f>BP93+BP92+BP91+BP88+BP86+BP85+BP84+BP83+BP81+BP80+BP77+BP75+BP71+BP70+BP68+BP67+BP65+BP62+BP60+BP59+BP58+BP56+BP54+BP51+BP50+BP48+BP45+BP47+BP42+BP41+BP40+BP39+BP36+BP34+BP31+BP28+BP27+BP25+BP24+BP21+BP19+BP17+BP14+BP13+BP12+BP11+BP10+BP9+BP7</f>
        <v>4042360.011086666</v>
      </c>
      <c r="BQ94" s="141"/>
      <c r="BR94" s="449">
        <f>BR93+BR92+BR91+BR88+BR86+BR85+BR84+BR83+BR81+BR80+BR77+BR75+BR71+BR70+BR68+BR67+BR65+BR62+BR60+BR59+BR58+BR56+BR54+BR51+BR50+BR48+BR45+BR47+BR42+BR41+BR40+BR39+BR36+BR34+BR31+BR28+BR27+BR25+BR24+BR21+BR19+BR17+BR14+BR13+BR12+BR11+BR10+BR9+BR7</f>
        <v>2702832.3299340629</v>
      </c>
      <c r="BS94" s="141"/>
      <c r="BT94" s="449">
        <f>BT93+BT92+BT91+BT88+BT86+BT85+BT84+BT83+BT81+BT80+BT77+BT75+BT71+BT70+BT68+BT67+BT65+BT62+BT60+BT59+BT58+BT56+BT54+BT51+BT50+BT48+BT45+BT47+BT42+BT41+BT40+BT39+BT36+BT34+BT31+BT28+BT27+BT25+BT24+BT21+BT19+BT17+BT14+BT13+BT12+BT11+BT10+BT9+BT7</f>
        <v>2702832.3299340629</v>
      </c>
      <c r="BU94" s="141"/>
      <c r="BV94" s="449">
        <f>BV93+BV92+BV91+BV88+BV86+BV85+BV84+BV83+BV81+BV80+BV77+BV75+BV71+BV70+BV68+BV67+BV65+BV62+BV60+BV59+BV58+BV56+BV54+BV51+BV50+BV48+BV45+BV47+BV42+BV41+BV40+BV39+BV36+BV34+BV31+BV28+BV27+BV25+BV24+BV21+BV19+BV17+BV14+BV13+BV12+BV11+BV10+BV9+BV7</f>
        <v>2706743.0402325192</v>
      </c>
      <c r="BW94" s="141"/>
      <c r="BX94" s="449">
        <f>BX93+BX92+BX91+BX88+BX86+BX85+BX84+BX83+BX81+BX80+BX77+BX75+BX71+BX70+BX68+BX67+BX65+BX62+BX60+BX59+BX58+BX56+BX54+BX51+BX50+BX48+BX45+BX47+BX42+BX41+BX40+BX39+BX36+BX34+BX31+BX28+BX27+BX25+BX24+BX21+BX19+BX17+BX14+BX13+BX12+BX11+BX10+BX9+BX7</f>
        <v>3132162.3933609803</v>
      </c>
      <c r="BY94" s="141"/>
      <c r="BZ94" s="449">
        <f>BZ93+BZ92+BZ91+BZ88+BZ86+BZ85+BZ84+BZ83+BZ81+BZ80+BZ77+BZ75+BZ71+BZ70+BZ68+BZ67+BZ65+BZ62+BZ60+BZ59+BZ58+BZ56+BZ54+BZ51+BZ50+BZ48+BZ45+BZ47+BZ42+BZ41+BZ40+BZ39+BZ36+BZ34+BZ31+BZ28+BZ27+BZ25+BZ24+BZ21+BZ19+BZ17+BZ14+BZ13+BZ12+BZ11+BZ10+BZ9+BZ7</f>
        <v>2759839.8002329511</v>
      </c>
      <c r="CA94" s="141"/>
      <c r="CB94" s="449">
        <f>CB93+CB92+CB91+CB88+CB86+CB85+CB84+CB83+CB81+CB80+CB77+CB75+CB71+CB70+CB68+CB67+CB65+CB62+CB60+CB59+CB58+CB56+CB54+CB51+CB50+CB48+CB45+CB47+CB42+CB41+CB40+CB39+CB36+CB34+CB31+CB28+CB27+CB25+CB24+CB21+CB19+CB17+CB14+CB13+CB12+CB11+CB10+CB9+CB7</f>
        <v>4494453.0405557221</v>
      </c>
      <c r="CC94" s="141"/>
      <c r="CD94" s="449">
        <f>CD93+CD92+CD91+CD88+CD86+CD85+CD84+CD83+CD81+CD80+CD77+CD75+CD71+CD70+CD68+CD67+CD65+CD62+CD60+CD59+CD58+CD56+CD54+CD51+CD50+CD48+CD45+CD47+CD42+CD41+CD40+CD39+CD36+CD34+CD31+CD28+CD27+CD25+CD24+CD21+CD19+CD17+CD14+CD13+CD12+CD11+CD10+CD9+CD7</f>
        <v>2850563.5438465183</v>
      </c>
      <c r="CE94" s="141"/>
      <c r="CF94" s="449">
        <f>CF93+CF92+CF91+CF88+CF86+CF85+CF84+CF83+CF81+CF80+CF77+CF75+CF71+CF70+CF68+CF67+CF65+CF62+CF60+CF59+CF58+CF56+CF54+CF51+CF50+CF48+CF45+CF47+CF42+CF41+CF40+CF39+CF36+CF34+CF31+CF28+CF27+CF25+CF24+CF21+CF19+CF17+CF14+CF13+CF12+CF11+CF10+CF9+CF7</f>
        <v>2916605.9579564673</v>
      </c>
      <c r="CG94" s="141"/>
      <c r="CH94" s="449">
        <f>CH93+CH92+CH91+CH88+CH86+CH85+CH84+CH83+CH81+CH80+CH77+CH75+CH71+CH70+CH68+CH67+CH65+CH62+CH60+CH59+CH58+CH56+CH54+CH51+CH50+CH48+CH45+CH47+CH42+CH41+CH40+CH39+CH36+CH34+CH31+CH28+CH27+CH25+CH24+CH21+CH19+CH17+CH14+CH13+CH12+CH11+CH10+CH9+CH7</f>
        <v>2820091.0623507192</v>
      </c>
      <c r="CI94" s="141"/>
      <c r="CJ94" s="449">
        <f>CJ93+CJ92+CJ91+CJ88+CJ86+CJ85+CJ84+CJ83+CJ81+CJ80+CJ77+CJ75+CJ71+CJ70+CJ68+CJ67+CJ65+CJ62+CJ60+CJ59+CJ58+CJ56+CJ54+CJ51+CJ50+CJ48+CJ45+CJ47+CJ42+CJ41+CJ40+CJ39+CJ36+CJ34+CJ31+CJ28+CJ27+CJ25+CJ24+CJ21+CJ19+CJ17+CJ14+CJ13+CJ12+CJ11+CJ10+CJ9+CJ7</f>
        <v>2401349.3221451077</v>
      </c>
      <c r="CK94" s="141"/>
      <c r="CL94" s="449">
        <f>CL93+CL92+CL91+CL88+CL86+CL85+CL84+CL83+CL81+CL80+CL77+CL75+CL71+CL70+CL68+CL67+CL65+CL62+CL60+CL59+CL58+CL56+CL54+CL51+CL50+CL48+CL45+CL47+CL42+CL41+CL40+CL39+CL36+CL34+CL31+CL28+CL27+CL25+CL24+CL21+CL19+CL17+CL14+CL13+CL12+CL11+CL10+CL9+CL7</f>
        <v>3389393.2578611611</v>
      </c>
      <c r="CM94" s="141"/>
      <c r="CN94" s="449">
        <f>CN93+CN92+CN91+CN88+CN86+CN85+CN84+CN83+CN81+CN80+CN77+CN75+CN71+CN70+CN68+CN67+CN65+CN62+CN60+CN59+CN58+CN56+CN54+CN51+CN50+CN48+CN45+CN47+CN42+CN41+CN40+CN39+CN36+CN34+CN31+CN28+CN27+CN25+CN24+CN21+CN19+CN17+CN14+CN13+CN12+CN11+CN10+CN9+CN7</f>
        <v>2721040.2102605971</v>
      </c>
      <c r="CO94" s="141"/>
      <c r="CP94" s="449">
        <f>CP93+CP92+CP91+CP88+CP86+CP85+CP84+CP83+CP81+CP80+CP77+CP75+CP71+CP70+CP68+CP67+CP65+CP62+CP60+CP59+CP58+CP56+CP54+CP51+CP50+CP48+CP45+CP47+CP42+CP41+CP40+CP39+CP36+CP34+CP31+CP28+CP27+CP25+CP24+CP21+CP19+CP17+CP14+CP13+CP12+CP11+CP10+CP9+CP7</f>
        <v>3466979.4673335603</v>
      </c>
      <c r="CQ94" s="141"/>
      <c r="CR94" s="449">
        <f>CR93+CR92+CR91+CR88+CR86+CR85+CR84+CR83+CR81+CR80+CR77+CR75+CR71+CR70+CR68+CR67+CR65+CR62+CR60+CR59+CR58+CR56+CR54+CR51+CR50+CR48+CR45+CR47+CR42+CR41+CR40+CR39+CR36+CR34+CR31+CR28+CR27+CR25+CR24+CR21+CR19+CR17+CR14+CR13+CR12+CR11+CR10+CR9+CR7</f>
        <v>0</v>
      </c>
      <c r="CS94" s="141"/>
      <c r="CT94" s="153"/>
      <c r="CU94" s="188">
        <f>CV94</f>
        <v>163649848</v>
      </c>
      <c r="CV94" s="188">
        <f>SUM(CV5:CV93)</f>
        <v>163649848</v>
      </c>
      <c r="CX94" s="449"/>
      <c r="CY94" s="449"/>
    </row>
    <row r="95" spans="1:103">
      <c r="B95" s="62" t="s">
        <v>474</v>
      </c>
      <c r="CT95" s="447">
        <f>+'COSTOS ADMINISTRACIÓN'!H43</f>
        <v>0.28010221693741461</v>
      </c>
      <c r="CU95" s="231">
        <f>CU94*CT95</f>
        <v>45838685.226270929</v>
      </c>
    </row>
    <row r="96" spans="1:103">
      <c r="B96" s="62" t="s">
        <v>475</v>
      </c>
      <c r="CT96" s="447">
        <f>+'COSTOS ADMINISTRACIÓN'!H44</f>
        <v>4.9918369143043151E-2</v>
      </c>
      <c r="CU96" s="231">
        <f>CU94*CT96</f>
        <v>8169133.5226669023</v>
      </c>
    </row>
    <row r="97" spans="1:105">
      <c r="A97" s="189"/>
      <c r="B97" s="400" t="s">
        <v>476</v>
      </c>
      <c r="C97" s="189"/>
      <c r="D97" s="189"/>
      <c r="E97" s="189"/>
      <c r="F97" s="189"/>
      <c r="G97" s="189"/>
      <c r="H97" s="189"/>
      <c r="I97" s="189"/>
      <c r="J97" s="189"/>
      <c r="K97" s="189"/>
      <c r="L97" s="189"/>
      <c r="M97" s="189"/>
      <c r="N97" s="189"/>
      <c r="O97" s="189"/>
      <c r="P97" s="189"/>
      <c r="Q97" s="189"/>
      <c r="R97" s="189"/>
      <c r="S97" s="189"/>
      <c r="T97" s="189"/>
      <c r="U97" s="189"/>
      <c r="V97" s="189"/>
      <c r="W97" s="189"/>
      <c r="X97" s="189"/>
      <c r="Y97" s="189"/>
      <c r="Z97" s="189"/>
      <c r="AA97" s="189"/>
      <c r="AB97" s="189"/>
      <c r="AC97" s="189"/>
      <c r="AD97" s="189"/>
      <c r="AE97" s="189"/>
      <c r="AF97" s="189"/>
      <c r="AG97" s="189"/>
      <c r="AH97" s="189"/>
      <c r="AI97" s="189"/>
      <c r="AJ97" s="189"/>
      <c r="AK97" s="189"/>
      <c r="AL97" s="189"/>
      <c r="AM97" s="189"/>
      <c r="AN97" s="189"/>
      <c r="AO97" s="189"/>
      <c r="AP97" s="189"/>
      <c r="AQ97" s="189"/>
      <c r="AR97" s="189"/>
      <c r="AS97" s="189"/>
      <c r="AT97" s="189"/>
      <c r="AU97" s="189"/>
      <c r="AV97" s="189"/>
      <c r="AW97" s="189"/>
      <c r="AX97" s="189"/>
      <c r="AY97" s="189"/>
      <c r="AZ97" s="189"/>
      <c r="BA97" s="189"/>
      <c r="BB97" s="189"/>
      <c r="BC97" s="189"/>
      <c r="BD97" s="189"/>
      <c r="BE97" s="189"/>
      <c r="BF97" s="189"/>
      <c r="BG97" s="189"/>
      <c r="BH97" s="189"/>
      <c r="BI97" s="189"/>
      <c r="BJ97" s="189"/>
      <c r="BK97" s="189"/>
      <c r="BL97" s="189"/>
      <c r="BM97" s="189"/>
      <c r="BN97" s="189"/>
      <c r="BO97" s="189"/>
      <c r="BP97" s="189"/>
      <c r="BQ97" s="189"/>
      <c r="BR97" s="189"/>
      <c r="BS97" s="189"/>
      <c r="BT97" s="189"/>
      <c r="BU97" s="189"/>
      <c r="BV97" s="189"/>
      <c r="BW97" s="189"/>
      <c r="BX97" s="189"/>
      <c r="BY97" s="189"/>
      <c r="BZ97" s="189"/>
      <c r="CA97" s="189"/>
      <c r="CB97" s="189"/>
      <c r="CC97" s="189"/>
      <c r="CD97" s="189"/>
      <c r="CE97" s="189"/>
      <c r="CF97" s="189"/>
      <c r="CG97" s="189"/>
      <c r="CH97" s="189"/>
      <c r="CI97" s="189"/>
      <c r="CJ97" s="189"/>
      <c r="CK97" s="189"/>
      <c r="CL97" s="189"/>
      <c r="CM97" s="189"/>
      <c r="CN97" s="189"/>
      <c r="CO97" s="189"/>
      <c r="CP97" s="189"/>
      <c r="CQ97" s="189"/>
      <c r="CR97" s="189"/>
      <c r="CS97" s="189"/>
      <c r="CT97" s="189"/>
      <c r="CU97" s="450">
        <f>SUM(CU94:CU96)</f>
        <v>217657666.74893782</v>
      </c>
      <c r="CV97" s="189"/>
    </row>
    <row r="98" spans="1:105">
      <c r="B98" s="62" t="s">
        <v>477</v>
      </c>
      <c r="CU98" s="231">
        <f>+'INVERSIÓN AMBIENTAL'!G68</f>
        <v>1266668</v>
      </c>
    </row>
    <row r="99" spans="1:105">
      <c r="CT99" s="490" t="s">
        <v>478</v>
      </c>
      <c r="CU99" s="489">
        <f>SUM(CU97:CU98)</f>
        <v>218924334.74893782</v>
      </c>
      <c r="CX99" s="453"/>
      <c r="CY99" s="3"/>
    </row>
    <row r="100" spans="1:105">
      <c r="CW100" s="462"/>
      <c r="CX100" s="453"/>
      <c r="CY100" s="449"/>
    </row>
    <row r="101" spans="1:105">
      <c r="CW101" s="449"/>
      <c r="CX101" s="453"/>
      <c r="CY101" s="3"/>
    </row>
    <row r="102" spans="1:105">
      <c r="CX102" s="462"/>
      <c r="CY102" s="3"/>
      <c r="CZ102" s="453"/>
    </row>
    <row r="104" spans="1:105">
      <c r="CY104" s="449"/>
    </row>
    <row r="105" spans="1:105" hidden="1">
      <c r="CY105" s="449"/>
      <c r="DA105" s="37"/>
    </row>
    <row r="106" spans="1:105" hidden="1">
      <c r="CU106" s="35">
        <v>981497228</v>
      </c>
      <c r="DA106" s="465"/>
    </row>
    <row r="107" spans="1:105" hidden="1">
      <c r="CS107" t="s">
        <v>798</v>
      </c>
      <c r="CT107" s="453">
        <v>9.4779246858520599E-2</v>
      </c>
      <c r="CU107" s="3">
        <v>82536186.599999994</v>
      </c>
      <c r="CV107" t="s">
        <v>801</v>
      </c>
      <c r="DA107" s="449"/>
    </row>
    <row r="108" spans="1:105" hidden="1">
      <c r="CS108" t="s">
        <v>799</v>
      </c>
      <c r="CT108" s="453">
        <v>2.1891593482931366E-2</v>
      </c>
      <c r="CU108" s="3">
        <v>21486538.32</v>
      </c>
      <c r="CV108" t="s">
        <v>802</v>
      </c>
      <c r="DA108" s="465"/>
    </row>
    <row r="109" spans="1:105" hidden="1">
      <c r="CU109" s="3">
        <v>2086576</v>
      </c>
      <c r="CV109" t="s">
        <v>803</v>
      </c>
    </row>
    <row r="110" spans="1:105" hidden="1">
      <c r="CS110" t="s">
        <v>800</v>
      </c>
      <c r="CU110" s="2">
        <f>SUM(CU107:CU109)</f>
        <v>106109300.91999999</v>
      </c>
    </row>
    <row r="111" spans="1:105" hidden="1">
      <c r="CU111" s="232">
        <f>CU106-CU110</f>
        <v>875387927.08000004</v>
      </c>
      <c r="CV111" t="s">
        <v>804</v>
      </c>
    </row>
    <row r="112" spans="1:105" hidden="1">
      <c r="CU112" s="232">
        <f>SUM(CU115:CU116)</f>
        <v>875387927.08000004</v>
      </c>
    </row>
    <row r="113" spans="98:104" hidden="1">
      <c r="CT113" s="453">
        <v>0.22176578496603291</v>
      </c>
      <c r="CU113" s="449">
        <f>CU111*CT113</f>
        <v>194131090.7986846</v>
      </c>
      <c r="CV113" t="s">
        <v>805</v>
      </c>
      <c r="CW113" s="449"/>
    </row>
    <row r="114" spans="98:104" hidden="1">
      <c r="CT114" s="453">
        <v>0.05</v>
      </c>
      <c r="CU114" s="449">
        <f>CU111*CT114</f>
        <v>43769396.354000002</v>
      </c>
      <c r="CV114" t="s">
        <v>806</v>
      </c>
      <c r="CY114" s="449"/>
      <c r="CZ114" s="453"/>
    </row>
    <row r="115" spans="98:104" hidden="1">
      <c r="CT115" s="453">
        <f>SUM(CT113:CT114)</f>
        <v>0.27176578496603293</v>
      </c>
      <c r="CU115" s="471">
        <f>SUM(CU113:CU114)</f>
        <v>237900487.1526846</v>
      </c>
      <c r="CW115" s="449"/>
    </row>
    <row r="116" spans="98:104" hidden="1">
      <c r="CU116" s="232">
        <f>CU111-CU115</f>
        <v>637487439.92731547</v>
      </c>
      <c r="CV116" t="s">
        <v>807</v>
      </c>
      <c r="CW116" s="232">
        <v>649657990.72235608</v>
      </c>
    </row>
    <row r="117" spans="98:104" hidden="1">
      <c r="CV117" s="453">
        <f>CW117/CW116</f>
        <v>0.2975412782117971</v>
      </c>
      <c r="CW117" s="449">
        <v>193300068.96003765</v>
      </c>
      <c r="CX117" t="s">
        <v>805</v>
      </c>
    </row>
    <row r="118" spans="98:104" hidden="1">
      <c r="CV118" s="453">
        <v>4.9918369143043151E-2</v>
      </c>
      <c r="CW118" s="449">
        <f>CW116*CV118</f>
        <v>32429867.397606272</v>
      </c>
      <c r="CX118" t="s">
        <v>806</v>
      </c>
    </row>
    <row r="119" spans="98:104" hidden="1">
      <c r="CW119" s="449">
        <f>SUM(CW116:CW118)</f>
        <v>875387927.08000004</v>
      </c>
    </row>
    <row r="120" spans="98:104" hidden="1">
      <c r="CW120" s="2">
        <f>+CU107</f>
        <v>82536186.599999994</v>
      </c>
    </row>
    <row r="121" spans="98:104" hidden="1">
      <c r="CW121" s="2">
        <f>+CU108</f>
        <v>21486538.32</v>
      </c>
    </row>
    <row r="122" spans="98:104" hidden="1">
      <c r="CT122" s="453"/>
      <c r="CU122" s="449"/>
      <c r="CW122" s="2">
        <f>+CU109</f>
        <v>2086576</v>
      </c>
    </row>
    <row r="123" spans="98:104" hidden="1">
      <c r="CT123" s="453"/>
      <c r="CU123" s="449"/>
      <c r="CV123" s="449"/>
      <c r="CW123" s="449">
        <f>SUM(CW119:CW122)</f>
        <v>981497228.00000012</v>
      </c>
    </row>
    <row r="124" spans="98:104" hidden="1">
      <c r="CU124" s="449"/>
    </row>
    <row r="125" spans="98:104">
      <c r="CU125" s="449"/>
    </row>
  </sheetData>
  <mergeCells count="646">
    <mergeCell ref="BO1:BP1"/>
    <mergeCell ref="BQ1:BR1"/>
    <mergeCell ref="BS1:BT1"/>
    <mergeCell ref="BU1:BV1"/>
    <mergeCell ref="BW1:BX1"/>
    <mergeCell ref="BY1:BZ1"/>
    <mergeCell ref="CA1:CB1"/>
    <mergeCell ref="CC1:CD1"/>
    <mergeCell ref="BE2:BF3"/>
    <mergeCell ref="BG2:BH3"/>
    <mergeCell ref="BI2:BJ3"/>
    <mergeCell ref="CE1:CF1"/>
    <mergeCell ref="CG1:CH1"/>
    <mergeCell ref="CI1:CJ1"/>
    <mergeCell ref="CK1:CL1"/>
    <mergeCell ref="CM1:CN1"/>
    <mergeCell ref="CO1:CP1"/>
    <mergeCell ref="CQ1:CR1"/>
    <mergeCell ref="AG1:AH1"/>
    <mergeCell ref="AI1:AJ1"/>
    <mergeCell ref="AK1:AL1"/>
    <mergeCell ref="AM1:AN1"/>
    <mergeCell ref="AO1:AP1"/>
    <mergeCell ref="AQ1:AR1"/>
    <mergeCell ref="AS1:AT1"/>
    <mergeCell ref="AU1:AV1"/>
    <mergeCell ref="AW1:AX1"/>
    <mergeCell ref="AY1:AZ1"/>
    <mergeCell ref="BA1:BB1"/>
    <mergeCell ref="BC1:BD1"/>
    <mergeCell ref="BE1:BF1"/>
    <mergeCell ref="BG1:BH1"/>
    <mergeCell ref="BI1:BJ1"/>
    <mergeCell ref="BK1:BL1"/>
    <mergeCell ref="BM1:BN1"/>
    <mergeCell ref="CS2:CU3"/>
    <mergeCell ref="CQ89:CR89"/>
    <mergeCell ref="CE89:CF89"/>
    <mergeCell ref="CG89:CH89"/>
    <mergeCell ref="CI89:CJ89"/>
    <mergeCell ref="CK89:CL89"/>
    <mergeCell ref="CM89:CN89"/>
    <mergeCell ref="CO89:CP89"/>
    <mergeCell ref="BS89:BT89"/>
    <mergeCell ref="BU89:BV89"/>
    <mergeCell ref="BW89:BX89"/>
    <mergeCell ref="BY89:BZ89"/>
    <mergeCell ref="CA89:CB89"/>
    <mergeCell ref="CC89:CD89"/>
    <mergeCell ref="CQ78:CR78"/>
    <mergeCell ref="CQ72:CR72"/>
    <mergeCell ref="CM63:CN63"/>
    <mergeCell ref="CO63:CP63"/>
    <mergeCell ref="CQ63:CR63"/>
    <mergeCell ref="CQ52:CR52"/>
    <mergeCell ref="CE52:CF52"/>
    <mergeCell ref="CG52:CH52"/>
    <mergeCell ref="CI52:CJ52"/>
    <mergeCell ref="CK52:CL52"/>
    <mergeCell ref="BG89:BH89"/>
    <mergeCell ref="BI89:BJ89"/>
    <mergeCell ref="BK89:BL89"/>
    <mergeCell ref="BM89:BN89"/>
    <mergeCell ref="BO89:BP89"/>
    <mergeCell ref="BQ89:BR89"/>
    <mergeCell ref="AU89:AV89"/>
    <mergeCell ref="AW89:AX89"/>
    <mergeCell ref="AY89:AZ89"/>
    <mergeCell ref="BA89:BB89"/>
    <mergeCell ref="BC89:BD89"/>
    <mergeCell ref="BE89:BF89"/>
    <mergeCell ref="AI89:AJ89"/>
    <mergeCell ref="AK89:AL89"/>
    <mergeCell ref="AM89:AN89"/>
    <mergeCell ref="AO89:AP89"/>
    <mergeCell ref="AQ89:AR89"/>
    <mergeCell ref="AS89:AT89"/>
    <mergeCell ref="W89:X89"/>
    <mergeCell ref="Y89:Z89"/>
    <mergeCell ref="AA89:AB89"/>
    <mergeCell ref="AC89:AD89"/>
    <mergeCell ref="AE89:AF89"/>
    <mergeCell ref="AG89:AH89"/>
    <mergeCell ref="G89:H89"/>
    <mergeCell ref="I89:J89"/>
    <mergeCell ref="K89:L89"/>
    <mergeCell ref="M89:N89"/>
    <mergeCell ref="O89:P89"/>
    <mergeCell ref="Q89:R89"/>
    <mergeCell ref="S89:T89"/>
    <mergeCell ref="U89:V89"/>
    <mergeCell ref="CO78:CP78"/>
    <mergeCell ref="CC78:CD78"/>
    <mergeCell ref="CE78:CF78"/>
    <mergeCell ref="CG78:CH78"/>
    <mergeCell ref="CI78:CJ78"/>
    <mergeCell ref="CK78:CL78"/>
    <mergeCell ref="CM78:CN78"/>
    <mergeCell ref="BQ78:BR78"/>
    <mergeCell ref="BS78:BT78"/>
    <mergeCell ref="BU78:BV78"/>
    <mergeCell ref="BW78:BX78"/>
    <mergeCell ref="BY78:BZ78"/>
    <mergeCell ref="CA78:CB78"/>
    <mergeCell ref="BE78:BF78"/>
    <mergeCell ref="BG78:BH78"/>
    <mergeCell ref="BI78:BJ78"/>
    <mergeCell ref="BK78:BL78"/>
    <mergeCell ref="BM78:BN78"/>
    <mergeCell ref="BO78:BP78"/>
    <mergeCell ref="AS78:AT78"/>
    <mergeCell ref="AU78:AV78"/>
    <mergeCell ref="AW78:AX78"/>
    <mergeCell ref="AY78:AZ78"/>
    <mergeCell ref="BA78:BB78"/>
    <mergeCell ref="BC78:BD78"/>
    <mergeCell ref="AG78:AH78"/>
    <mergeCell ref="AI78:AJ78"/>
    <mergeCell ref="AK78:AL78"/>
    <mergeCell ref="AM78:AN78"/>
    <mergeCell ref="AO78:AP78"/>
    <mergeCell ref="AQ78:AR78"/>
    <mergeCell ref="U78:V78"/>
    <mergeCell ref="W78:X78"/>
    <mergeCell ref="Y78:Z78"/>
    <mergeCell ref="AA78:AB78"/>
    <mergeCell ref="AC78:AD78"/>
    <mergeCell ref="AE78:AF78"/>
    <mergeCell ref="G78:H78"/>
    <mergeCell ref="I78:J78"/>
    <mergeCell ref="K78:L78"/>
    <mergeCell ref="M78:N78"/>
    <mergeCell ref="O78:P78"/>
    <mergeCell ref="Q78:R78"/>
    <mergeCell ref="S78:T78"/>
    <mergeCell ref="CM72:CN72"/>
    <mergeCell ref="CO72:CP72"/>
    <mergeCell ref="CA72:CB72"/>
    <mergeCell ref="CC72:CD72"/>
    <mergeCell ref="CE72:CF72"/>
    <mergeCell ref="CG72:CH72"/>
    <mergeCell ref="CI72:CJ72"/>
    <mergeCell ref="CK72:CL72"/>
    <mergeCell ref="BO72:BP72"/>
    <mergeCell ref="BQ72:BR72"/>
    <mergeCell ref="BS72:BT72"/>
    <mergeCell ref="BU72:BV72"/>
    <mergeCell ref="BW72:BX72"/>
    <mergeCell ref="BY72:BZ72"/>
    <mergeCell ref="BC72:BD72"/>
    <mergeCell ref="BE72:BF72"/>
    <mergeCell ref="BG72:BH72"/>
    <mergeCell ref="BI72:BJ72"/>
    <mergeCell ref="BK72:BL72"/>
    <mergeCell ref="BM72:BN72"/>
    <mergeCell ref="AQ72:AR72"/>
    <mergeCell ref="AS72:AT72"/>
    <mergeCell ref="AU72:AV72"/>
    <mergeCell ref="AW72:AX72"/>
    <mergeCell ref="AY72:AZ72"/>
    <mergeCell ref="BA72:BB72"/>
    <mergeCell ref="AE72:AF72"/>
    <mergeCell ref="AG72:AH72"/>
    <mergeCell ref="AI72:AJ72"/>
    <mergeCell ref="AK72:AL72"/>
    <mergeCell ref="AM72:AN72"/>
    <mergeCell ref="AO72:AP72"/>
    <mergeCell ref="S72:T72"/>
    <mergeCell ref="U72:V72"/>
    <mergeCell ref="W72:X72"/>
    <mergeCell ref="Y72:Z72"/>
    <mergeCell ref="AA72:AB72"/>
    <mergeCell ref="AC72:AD72"/>
    <mergeCell ref="G72:H72"/>
    <mergeCell ref="I72:J72"/>
    <mergeCell ref="K72:L72"/>
    <mergeCell ref="M72:N72"/>
    <mergeCell ref="O72:P72"/>
    <mergeCell ref="Q72:R72"/>
    <mergeCell ref="CG63:CH63"/>
    <mergeCell ref="CI63:CJ63"/>
    <mergeCell ref="CK63:CL63"/>
    <mergeCell ref="BU63:BV63"/>
    <mergeCell ref="BW63:BX63"/>
    <mergeCell ref="BY63:BZ63"/>
    <mergeCell ref="CA63:CB63"/>
    <mergeCell ref="CC63:CD63"/>
    <mergeCell ref="CE63:CF63"/>
    <mergeCell ref="BI63:BJ63"/>
    <mergeCell ref="BK63:BL63"/>
    <mergeCell ref="BM63:BN63"/>
    <mergeCell ref="BO63:BP63"/>
    <mergeCell ref="BQ63:BR63"/>
    <mergeCell ref="BS63:BT63"/>
    <mergeCell ref="AW63:AX63"/>
    <mergeCell ref="AY63:AZ63"/>
    <mergeCell ref="BA63:BB63"/>
    <mergeCell ref="BC63:BD63"/>
    <mergeCell ref="BE63:BF63"/>
    <mergeCell ref="BG63:BH63"/>
    <mergeCell ref="AK63:AL63"/>
    <mergeCell ref="AM63:AN63"/>
    <mergeCell ref="AO63:AP63"/>
    <mergeCell ref="AQ63:AR63"/>
    <mergeCell ref="AS63:AT63"/>
    <mergeCell ref="AU63:AV63"/>
    <mergeCell ref="Y63:Z63"/>
    <mergeCell ref="AA63:AB63"/>
    <mergeCell ref="AC63:AD63"/>
    <mergeCell ref="AE63:AF63"/>
    <mergeCell ref="AG63:AH63"/>
    <mergeCell ref="AI63:AJ63"/>
    <mergeCell ref="G63:H63"/>
    <mergeCell ref="I63:J63"/>
    <mergeCell ref="K63:L63"/>
    <mergeCell ref="M63:N63"/>
    <mergeCell ref="O63:P63"/>
    <mergeCell ref="Q63:R63"/>
    <mergeCell ref="S63:T63"/>
    <mergeCell ref="U63:V63"/>
    <mergeCell ref="W63:X63"/>
    <mergeCell ref="CM52:CN52"/>
    <mergeCell ref="CO52:CP52"/>
    <mergeCell ref="BS52:BT52"/>
    <mergeCell ref="BU52:BV52"/>
    <mergeCell ref="BW52:BX52"/>
    <mergeCell ref="BY52:BZ52"/>
    <mergeCell ref="CA52:CB52"/>
    <mergeCell ref="CC52:CD52"/>
    <mergeCell ref="BG52:BH52"/>
    <mergeCell ref="BI52:BJ52"/>
    <mergeCell ref="BK52:BL52"/>
    <mergeCell ref="BM52:BN52"/>
    <mergeCell ref="BO52:BP52"/>
    <mergeCell ref="BQ52:BR52"/>
    <mergeCell ref="AU52:AV52"/>
    <mergeCell ref="AW52:AX52"/>
    <mergeCell ref="AY52:AZ52"/>
    <mergeCell ref="BA52:BB52"/>
    <mergeCell ref="BC52:BD52"/>
    <mergeCell ref="BE52:BF52"/>
    <mergeCell ref="AI52:AJ52"/>
    <mergeCell ref="AK52:AL52"/>
    <mergeCell ref="AM52:AN52"/>
    <mergeCell ref="AO52:AP52"/>
    <mergeCell ref="AQ52:AR52"/>
    <mergeCell ref="AS52:AT52"/>
    <mergeCell ref="W52:X52"/>
    <mergeCell ref="Y52:Z52"/>
    <mergeCell ref="AA52:AB52"/>
    <mergeCell ref="AC52:AD52"/>
    <mergeCell ref="AE52:AF52"/>
    <mergeCell ref="AG52:AH52"/>
    <mergeCell ref="G52:H52"/>
    <mergeCell ref="I52:J52"/>
    <mergeCell ref="K52:L52"/>
    <mergeCell ref="M52:N52"/>
    <mergeCell ref="O52:P52"/>
    <mergeCell ref="Q52:R52"/>
    <mergeCell ref="S52:T52"/>
    <mergeCell ref="U52:V52"/>
    <mergeCell ref="CO43:CP43"/>
    <mergeCell ref="CQ43:CR43"/>
    <mergeCell ref="CC43:CD43"/>
    <mergeCell ref="CE43:CF43"/>
    <mergeCell ref="CG43:CH43"/>
    <mergeCell ref="CI43:CJ43"/>
    <mergeCell ref="CK43:CL43"/>
    <mergeCell ref="CM43:CN43"/>
    <mergeCell ref="BQ43:BR43"/>
    <mergeCell ref="BS43:BT43"/>
    <mergeCell ref="BU43:BV43"/>
    <mergeCell ref="BW43:BX43"/>
    <mergeCell ref="BY43:BZ43"/>
    <mergeCell ref="CA43:CB43"/>
    <mergeCell ref="BE43:BF43"/>
    <mergeCell ref="BG43:BH43"/>
    <mergeCell ref="BI43:BJ43"/>
    <mergeCell ref="BK43:BL43"/>
    <mergeCell ref="BM43:BN43"/>
    <mergeCell ref="BO43:BP43"/>
    <mergeCell ref="AS43:AT43"/>
    <mergeCell ref="AU43:AV43"/>
    <mergeCell ref="AW43:AX43"/>
    <mergeCell ref="AY43:AZ43"/>
    <mergeCell ref="BA43:BB43"/>
    <mergeCell ref="BC43:BD43"/>
    <mergeCell ref="AG43:AH43"/>
    <mergeCell ref="AI43:AJ43"/>
    <mergeCell ref="AK43:AL43"/>
    <mergeCell ref="AM43:AN43"/>
    <mergeCell ref="AO43:AP43"/>
    <mergeCell ref="AQ43:AR43"/>
    <mergeCell ref="U43:V43"/>
    <mergeCell ref="W43:X43"/>
    <mergeCell ref="Y43:Z43"/>
    <mergeCell ref="AA43:AB43"/>
    <mergeCell ref="AC43:AD43"/>
    <mergeCell ref="AE43:AF43"/>
    <mergeCell ref="I43:J43"/>
    <mergeCell ref="K43:L43"/>
    <mergeCell ref="M43:N43"/>
    <mergeCell ref="O43:P43"/>
    <mergeCell ref="Q43:R43"/>
    <mergeCell ref="S43:T43"/>
    <mergeCell ref="CG37:CH37"/>
    <mergeCell ref="CI37:CJ37"/>
    <mergeCell ref="CK37:CL37"/>
    <mergeCell ref="BI37:BJ37"/>
    <mergeCell ref="BK37:BL37"/>
    <mergeCell ref="BM37:BN37"/>
    <mergeCell ref="BO37:BP37"/>
    <mergeCell ref="BQ37:BR37"/>
    <mergeCell ref="BS37:BT37"/>
    <mergeCell ref="AW37:AX37"/>
    <mergeCell ref="AY37:AZ37"/>
    <mergeCell ref="BA37:BB37"/>
    <mergeCell ref="BC37:BD37"/>
    <mergeCell ref="BE37:BF37"/>
    <mergeCell ref="BG37:BH37"/>
    <mergeCell ref="AK37:AL37"/>
    <mergeCell ref="AM37:AN37"/>
    <mergeCell ref="AO37:AP37"/>
    <mergeCell ref="CM37:CN37"/>
    <mergeCell ref="CO37:CP37"/>
    <mergeCell ref="CQ37:CR37"/>
    <mergeCell ref="BU37:BV37"/>
    <mergeCell ref="BW37:BX37"/>
    <mergeCell ref="BY37:BZ37"/>
    <mergeCell ref="CA37:CB37"/>
    <mergeCell ref="CC37:CD37"/>
    <mergeCell ref="CE37:CF37"/>
    <mergeCell ref="AQ37:AR37"/>
    <mergeCell ref="AS37:AT37"/>
    <mergeCell ref="AU37:AV37"/>
    <mergeCell ref="Y37:Z37"/>
    <mergeCell ref="AA37:AB37"/>
    <mergeCell ref="AC37:AD37"/>
    <mergeCell ref="AE37:AF37"/>
    <mergeCell ref="AG37:AH37"/>
    <mergeCell ref="AI37:AJ37"/>
    <mergeCell ref="M37:N37"/>
    <mergeCell ref="O37:P37"/>
    <mergeCell ref="Q37:R37"/>
    <mergeCell ref="S37:T37"/>
    <mergeCell ref="U37:V37"/>
    <mergeCell ref="W37:X37"/>
    <mergeCell ref="CG32:CH32"/>
    <mergeCell ref="CI32:CJ32"/>
    <mergeCell ref="CK32:CL32"/>
    <mergeCell ref="BI32:BJ32"/>
    <mergeCell ref="BK32:BL32"/>
    <mergeCell ref="BM32:BN32"/>
    <mergeCell ref="BO32:BP32"/>
    <mergeCell ref="BQ32:BR32"/>
    <mergeCell ref="BS32:BT32"/>
    <mergeCell ref="AW32:AX32"/>
    <mergeCell ref="AY32:AZ32"/>
    <mergeCell ref="BA32:BB32"/>
    <mergeCell ref="BC32:BD32"/>
    <mergeCell ref="BE32:BF32"/>
    <mergeCell ref="BG32:BH32"/>
    <mergeCell ref="AK32:AL32"/>
    <mergeCell ref="AM32:AN32"/>
    <mergeCell ref="AO32:AP32"/>
    <mergeCell ref="CM32:CN32"/>
    <mergeCell ref="CO32:CP32"/>
    <mergeCell ref="CQ32:CR32"/>
    <mergeCell ref="BU32:BV32"/>
    <mergeCell ref="BW32:BX32"/>
    <mergeCell ref="BY32:BZ32"/>
    <mergeCell ref="CA32:CB32"/>
    <mergeCell ref="CC32:CD32"/>
    <mergeCell ref="CE32:CF32"/>
    <mergeCell ref="AQ32:AR32"/>
    <mergeCell ref="AS32:AT32"/>
    <mergeCell ref="AU32:AV32"/>
    <mergeCell ref="Y32:Z32"/>
    <mergeCell ref="AA32:AB32"/>
    <mergeCell ref="AC32:AD32"/>
    <mergeCell ref="AE32:AF32"/>
    <mergeCell ref="AG32:AH32"/>
    <mergeCell ref="AI32:AJ32"/>
    <mergeCell ref="G32:H32"/>
    <mergeCell ref="I32:J32"/>
    <mergeCell ref="K32:L32"/>
    <mergeCell ref="M32:N32"/>
    <mergeCell ref="O32:P32"/>
    <mergeCell ref="Q32:R32"/>
    <mergeCell ref="S32:T32"/>
    <mergeCell ref="U32:V32"/>
    <mergeCell ref="W32:X32"/>
    <mergeCell ref="CQ29:CR29"/>
    <mergeCell ref="CE29:CF29"/>
    <mergeCell ref="CG29:CH29"/>
    <mergeCell ref="CI29:CJ29"/>
    <mergeCell ref="CK29:CL29"/>
    <mergeCell ref="CM29:CN29"/>
    <mergeCell ref="CO29:CP29"/>
    <mergeCell ref="BS29:BT29"/>
    <mergeCell ref="BU29:BV29"/>
    <mergeCell ref="BW29:BX29"/>
    <mergeCell ref="BY29:BZ29"/>
    <mergeCell ref="CA29:CB29"/>
    <mergeCell ref="CC29:CD29"/>
    <mergeCell ref="BG29:BH29"/>
    <mergeCell ref="BI29:BJ29"/>
    <mergeCell ref="BK29:BL29"/>
    <mergeCell ref="BM29:BN29"/>
    <mergeCell ref="BO29:BP29"/>
    <mergeCell ref="BQ29:BR29"/>
    <mergeCell ref="AU29:AV29"/>
    <mergeCell ref="AW29:AX29"/>
    <mergeCell ref="AY29:AZ29"/>
    <mergeCell ref="BA29:BB29"/>
    <mergeCell ref="BC29:BD29"/>
    <mergeCell ref="BE29:BF29"/>
    <mergeCell ref="AM29:AN29"/>
    <mergeCell ref="AO29:AP29"/>
    <mergeCell ref="AQ29:AR29"/>
    <mergeCell ref="AS29:AT29"/>
    <mergeCell ref="W29:X29"/>
    <mergeCell ref="Y29:Z29"/>
    <mergeCell ref="AA29:AB29"/>
    <mergeCell ref="AC29:AD29"/>
    <mergeCell ref="AE29:AF29"/>
    <mergeCell ref="AG29:AH29"/>
    <mergeCell ref="K29:L29"/>
    <mergeCell ref="M29:N29"/>
    <mergeCell ref="O29:P29"/>
    <mergeCell ref="Q29:R29"/>
    <mergeCell ref="S29:T29"/>
    <mergeCell ref="U29:V29"/>
    <mergeCell ref="CO22:CP22"/>
    <mergeCell ref="BE22:BF22"/>
    <mergeCell ref="BG22:BH22"/>
    <mergeCell ref="BI22:BJ22"/>
    <mergeCell ref="BK22:BL22"/>
    <mergeCell ref="BM22:BN22"/>
    <mergeCell ref="BO22:BP22"/>
    <mergeCell ref="AS22:AT22"/>
    <mergeCell ref="AU22:AV22"/>
    <mergeCell ref="AW22:AX22"/>
    <mergeCell ref="AY22:AZ22"/>
    <mergeCell ref="BA22:BB22"/>
    <mergeCell ref="BC22:BD22"/>
    <mergeCell ref="AG22:AH22"/>
    <mergeCell ref="AI22:AJ22"/>
    <mergeCell ref="AK22:AL22"/>
    <mergeCell ref="AI29:AJ29"/>
    <mergeCell ref="AK29:AL29"/>
    <mergeCell ref="U22:V22"/>
    <mergeCell ref="W22:X22"/>
    <mergeCell ref="Y22:Z22"/>
    <mergeCell ref="AA22:AB22"/>
    <mergeCell ref="AC22:AD22"/>
    <mergeCell ref="AE22:AF22"/>
    <mergeCell ref="CQ22:CR22"/>
    <mergeCell ref="CC22:CD22"/>
    <mergeCell ref="CE22:CF22"/>
    <mergeCell ref="CG22:CH22"/>
    <mergeCell ref="CI22:CJ22"/>
    <mergeCell ref="CK22:CL22"/>
    <mergeCell ref="CM22:CN22"/>
    <mergeCell ref="BQ22:BR22"/>
    <mergeCell ref="BS22:BT22"/>
    <mergeCell ref="BU22:BV22"/>
    <mergeCell ref="BW22:BX22"/>
    <mergeCell ref="BY22:BZ22"/>
    <mergeCell ref="CA22:CB22"/>
    <mergeCell ref="M22:N22"/>
    <mergeCell ref="O22:P22"/>
    <mergeCell ref="Q22:R22"/>
    <mergeCell ref="S22:T22"/>
    <mergeCell ref="CM15:CN15"/>
    <mergeCell ref="CO15:CP15"/>
    <mergeCell ref="BC15:BD15"/>
    <mergeCell ref="BE15:BF15"/>
    <mergeCell ref="BG15:BH15"/>
    <mergeCell ref="BI15:BJ15"/>
    <mergeCell ref="BK15:BL15"/>
    <mergeCell ref="BM15:BN15"/>
    <mergeCell ref="AQ15:AR15"/>
    <mergeCell ref="AS15:AT15"/>
    <mergeCell ref="AU15:AV15"/>
    <mergeCell ref="AW15:AX15"/>
    <mergeCell ref="AY15:AZ15"/>
    <mergeCell ref="BA15:BB15"/>
    <mergeCell ref="AE15:AF15"/>
    <mergeCell ref="AG15:AH15"/>
    <mergeCell ref="AI15:AJ15"/>
    <mergeCell ref="AM22:AN22"/>
    <mergeCell ref="AO22:AP22"/>
    <mergeCell ref="AQ22:AR22"/>
    <mergeCell ref="CQ15:CR15"/>
    <mergeCell ref="CA15:CB15"/>
    <mergeCell ref="CC15:CD15"/>
    <mergeCell ref="CE15:CF15"/>
    <mergeCell ref="CG15:CH15"/>
    <mergeCell ref="CI15:CJ15"/>
    <mergeCell ref="CK15:CL15"/>
    <mergeCell ref="BO15:BP15"/>
    <mergeCell ref="BQ15:BR15"/>
    <mergeCell ref="BS15:BT15"/>
    <mergeCell ref="BU15:BV15"/>
    <mergeCell ref="BW15:BX15"/>
    <mergeCell ref="BY15:BZ15"/>
    <mergeCell ref="AK15:AL15"/>
    <mergeCell ref="AM15:AN15"/>
    <mergeCell ref="AO15:AP15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Y15:Z15"/>
    <mergeCell ref="AA15:AB15"/>
    <mergeCell ref="AC15:AD15"/>
    <mergeCell ref="CO5:CP5"/>
    <mergeCell ref="CQ5:CR5"/>
    <mergeCell ref="CC5:CD5"/>
    <mergeCell ref="CE5:CF5"/>
    <mergeCell ref="CG5:CH5"/>
    <mergeCell ref="CI5:CJ5"/>
    <mergeCell ref="CK5:CL5"/>
    <mergeCell ref="CM5:CN5"/>
    <mergeCell ref="BQ5:BR5"/>
    <mergeCell ref="BS5:BT5"/>
    <mergeCell ref="BU5:BV5"/>
    <mergeCell ref="BW5:BX5"/>
    <mergeCell ref="BY5:BZ5"/>
    <mergeCell ref="CA5:CB5"/>
    <mergeCell ref="BE5:BF5"/>
    <mergeCell ref="BG5:BH5"/>
    <mergeCell ref="BI5:BJ5"/>
    <mergeCell ref="BK5:BL5"/>
    <mergeCell ref="BM5:BN5"/>
    <mergeCell ref="BO5:BP5"/>
    <mergeCell ref="AS5:AT5"/>
    <mergeCell ref="AU5:AV5"/>
    <mergeCell ref="AW5:AX5"/>
    <mergeCell ref="AY5:AZ5"/>
    <mergeCell ref="BA5:BB5"/>
    <mergeCell ref="BC5:BD5"/>
    <mergeCell ref="AG5:AH5"/>
    <mergeCell ref="AI5:AJ5"/>
    <mergeCell ref="AK5:AL5"/>
    <mergeCell ref="AM5:AN5"/>
    <mergeCell ref="AO5:AP5"/>
    <mergeCell ref="AQ5:AR5"/>
    <mergeCell ref="U5:V5"/>
    <mergeCell ref="W5:X5"/>
    <mergeCell ref="Y5:Z5"/>
    <mergeCell ref="AA5:AB5"/>
    <mergeCell ref="AC5:AD5"/>
    <mergeCell ref="AE5:AF5"/>
    <mergeCell ref="E72:F72"/>
    <mergeCell ref="E78:F78"/>
    <mergeCell ref="E89:F89"/>
    <mergeCell ref="G5:H5"/>
    <mergeCell ref="I5:J5"/>
    <mergeCell ref="K5:L5"/>
    <mergeCell ref="G37:H37"/>
    <mergeCell ref="I37:J37"/>
    <mergeCell ref="K37:L37"/>
    <mergeCell ref="G43:H43"/>
    <mergeCell ref="E29:F29"/>
    <mergeCell ref="E32:F32"/>
    <mergeCell ref="E37:F37"/>
    <mergeCell ref="E43:F43"/>
    <mergeCell ref="E52:F52"/>
    <mergeCell ref="E63:F63"/>
    <mergeCell ref="E15:F15"/>
    <mergeCell ref="E22:F22"/>
    <mergeCell ref="E5:F5"/>
    <mergeCell ref="G22:H22"/>
    <mergeCell ref="I22:J22"/>
    <mergeCell ref="K22:L22"/>
    <mergeCell ref="G29:H29"/>
    <mergeCell ref="I29:J29"/>
    <mergeCell ref="M5:N5"/>
    <mergeCell ref="O5:P5"/>
    <mergeCell ref="Q5:R5"/>
    <mergeCell ref="S5:T5"/>
    <mergeCell ref="CI2:CJ3"/>
    <mergeCell ref="CK2:CL3"/>
    <mergeCell ref="CM2:CN3"/>
    <mergeCell ref="CO2:CP3"/>
    <mergeCell ref="CQ2:CR3"/>
    <mergeCell ref="BW2:BX3"/>
    <mergeCell ref="BY2:BZ3"/>
    <mergeCell ref="CA2:CB3"/>
    <mergeCell ref="CC2:CD3"/>
    <mergeCell ref="CE2:CF3"/>
    <mergeCell ref="CG2:CH3"/>
    <mergeCell ref="BK2:BL3"/>
    <mergeCell ref="BM2:BN3"/>
    <mergeCell ref="BO2:BP3"/>
    <mergeCell ref="BQ2:BR3"/>
    <mergeCell ref="BS2:BT3"/>
    <mergeCell ref="BU2:BV3"/>
    <mergeCell ref="AY2:AZ3"/>
    <mergeCell ref="BA2:BB3"/>
    <mergeCell ref="BC2:BD3"/>
    <mergeCell ref="AM2:AN3"/>
    <mergeCell ref="AO2:AP3"/>
    <mergeCell ref="AS2:AT3"/>
    <mergeCell ref="AU2:AV3"/>
    <mergeCell ref="AW2:AX3"/>
    <mergeCell ref="AA2:AB3"/>
    <mergeCell ref="AC2:AD3"/>
    <mergeCell ref="AE2:AF3"/>
    <mergeCell ref="AG2:AH3"/>
    <mergeCell ref="AI2:AJ3"/>
    <mergeCell ref="AK2:AL3"/>
    <mergeCell ref="AQ2:AR3"/>
    <mergeCell ref="O2:P3"/>
    <mergeCell ref="Q2:R3"/>
    <mergeCell ref="S2:T3"/>
    <mergeCell ref="U2:V3"/>
    <mergeCell ref="W2:X3"/>
    <mergeCell ref="Y2:Z3"/>
    <mergeCell ref="AA1:AB1"/>
    <mergeCell ref="AC1:AD1"/>
    <mergeCell ref="AE1:AF1"/>
    <mergeCell ref="O1:P1"/>
    <mergeCell ref="Q1:R1"/>
    <mergeCell ref="S1:T1"/>
    <mergeCell ref="U1:V1"/>
    <mergeCell ref="W1:X1"/>
    <mergeCell ref="Y1:Z1"/>
    <mergeCell ref="A1:D3"/>
    <mergeCell ref="E2:F3"/>
    <mergeCell ref="G2:H3"/>
    <mergeCell ref="I2:J3"/>
    <mergeCell ref="K2:L3"/>
    <mergeCell ref="M2:N3"/>
    <mergeCell ref="E1:F1"/>
    <mergeCell ref="G1:H1"/>
    <mergeCell ref="I1:J1"/>
    <mergeCell ref="K1:L1"/>
    <mergeCell ref="M1:N1"/>
  </mergeCells>
  <pageMargins left="0.70866141732283472" right="0.70866141732283472" top="0.74803149606299213" bottom="0.74803149606299213" header="0.31496062992125984" footer="0.31496062992125984"/>
  <pageSetup scale="10" fitToWidth="2" fitToHeight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H768"/>
  <sheetViews>
    <sheetView zoomScale="85" zoomScaleNormal="85" workbookViewId="0">
      <pane ySplit="5" topLeftCell="A85" activePane="bottomLeft" state="frozen"/>
      <selection pane="bottomLeft" activeCell="PN11" sqref="PN11"/>
    </sheetView>
  </sheetViews>
  <sheetFormatPr baseColWidth="10" defaultRowHeight="14.4"/>
  <cols>
    <col min="1" max="1" width="14" bestFit="1" customWidth="1"/>
    <col min="9" max="9" width="1.109375" customWidth="1"/>
    <col min="10" max="10" width="26.33203125" bestFit="1" customWidth="1"/>
    <col min="18" max="18" width="1.33203125" customWidth="1"/>
    <col min="19" max="19" width="26.44140625" bestFit="1" customWidth="1"/>
    <col min="27" max="27" width="1.88671875" customWidth="1"/>
    <col min="28" max="28" width="26.44140625" bestFit="1" customWidth="1"/>
    <col min="36" max="36" width="1.5546875" customWidth="1"/>
    <col min="37" max="37" width="26.44140625" bestFit="1" customWidth="1"/>
    <col min="45" max="45" width="1.88671875" customWidth="1"/>
    <col min="46" max="46" width="26.44140625" bestFit="1" customWidth="1"/>
    <col min="54" max="54" width="1.88671875" customWidth="1"/>
    <col min="55" max="55" width="26.44140625" bestFit="1" customWidth="1"/>
    <col min="63" max="63" width="1.88671875" customWidth="1"/>
    <col min="64" max="64" width="26.44140625" bestFit="1" customWidth="1"/>
    <col min="72" max="72" width="1.6640625" customWidth="1"/>
    <col min="73" max="73" width="26.44140625" bestFit="1" customWidth="1"/>
    <col min="81" max="81" width="2" customWidth="1"/>
    <col min="82" max="82" width="26.44140625" bestFit="1" customWidth="1"/>
    <col min="90" max="90" width="1.6640625" customWidth="1"/>
    <col min="91" max="91" width="26.44140625" bestFit="1" customWidth="1"/>
    <col min="99" max="99" width="2.109375" customWidth="1"/>
    <col min="100" max="100" width="26.44140625" bestFit="1" customWidth="1"/>
    <col min="108" max="108" width="1.6640625" customWidth="1"/>
    <col min="109" max="109" width="26.44140625" bestFit="1" customWidth="1"/>
    <col min="117" max="117" width="1.5546875" customWidth="1"/>
    <col min="118" max="118" width="26.44140625" bestFit="1" customWidth="1"/>
    <col min="126" max="126" width="2" customWidth="1"/>
    <col min="127" max="127" width="26.44140625" bestFit="1" customWidth="1"/>
    <col min="135" max="135" width="1.6640625" customWidth="1"/>
    <col min="136" max="136" width="26.44140625" bestFit="1" customWidth="1"/>
    <col min="144" max="144" width="1.6640625" customWidth="1"/>
    <col min="145" max="145" width="26.44140625" bestFit="1" customWidth="1"/>
    <col min="153" max="153" width="2.109375" customWidth="1"/>
    <col min="154" max="154" width="26.44140625" bestFit="1" customWidth="1"/>
    <col min="162" max="162" width="1.5546875" customWidth="1"/>
    <col min="163" max="163" width="26.44140625" bestFit="1" customWidth="1"/>
    <col min="171" max="171" width="2.109375" customWidth="1"/>
    <col min="172" max="172" width="26.44140625" bestFit="1" customWidth="1"/>
    <col min="180" max="180" width="1.5546875" customWidth="1"/>
    <col min="181" max="181" width="26.44140625" bestFit="1" customWidth="1"/>
    <col min="189" max="189" width="1.6640625" customWidth="1"/>
    <col min="190" max="190" width="26.44140625" bestFit="1" customWidth="1"/>
    <col min="198" max="198" width="1.44140625" customWidth="1"/>
    <col min="199" max="199" width="26.44140625" bestFit="1" customWidth="1"/>
    <col min="207" max="207" width="1.44140625" customWidth="1"/>
    <col min="208" max="208" width="26.44140625" bestFit="1" customWidth="1"/>
    <col min="216" max="216" width="1.44140625" customWidth="1"/>
    <col min="217" max="217" width="26.44140625" bestFit="1" customWidth="1"/>
    <col min="225" max="225" width="1.44140625" customWidth="1"/>
    <col min="226" max="226" width="26.44140625" bestFit="1" customWidth="1"/>
    <col min="234" max="234" width="1.44140625" customWidth="1"/>
    <col min="235" max="235" width="26.44140625" bestFit="1" customWidth="1"/>
    <col min="243" max="243" width="1.44140625" customWidth="1"/>
    <col min="244" max="244" width="26.44140625" hidden="1" customWidth="1"/>
    <col min="245" max="251" width="0" hidden="1" customWidth="1"/>
    <col min="252" max="252" width="1.5546875" customWidth="1"/>
    <col min="253" max="253" width="26.44140625" bestFit="1" customWidth="1"/>
    <col min="261" max="261" width="1.44140625" customWidth="1"/>
    <col min="262" max="262" width="26.44140625" bestFit="1" customWidth="1"/>
    <col min="270" max="270" width="1.44140625" customWidth="1"/>
    <col min="271" max="271" width="26.44140625" hidden="1" customWidth="1"/>
    <col min="272" max="278" width="0" hidden="1" customWidth="1"/>
    <col min="279" max="279" width="1.5546875" customWidth="1"/>
    <col min="280" max="280" width="26.44140625" bestFit="1" customWidth="1"/>
    <col min="288" max="288" width="1.5546875" customWidth="1"/>
    <col min="289" max="289" width="26.44140625" bestFit="1" customWidth="1"/>
    <col min="297" max="297" width="1.6640625" customWidth="1"/>
    <col min="298" max="298" width="26.44140625" bestFit="1" customWidth="1"/>
    <col min="306" max="306" width="1.5546875" customWidth="1"/>
    <col min="307" max="307" width="26.44140625" bestFit="1" customWidth="1"/>
    <col min="315" max="315" width="1.5546875" customWidth="1"/>
    <col min="316" max="316" width="26.44140625" bestFit="1" customWidth="1"/>
    <col min="324" max="324" width="1.5546875" customWidth="1"/>
    <col min="325" max="325" width="26.44140625" bestFit="1" customWidth="1"/>
    <col min="333" max="333" width="1.44140625" customWidth="1"/>
    <col min="334" max="334" width="26.44140625" bestFit="1" customWidth="1"/>
    <col min="342" max="342" width="1.33203125" customWidth="1"/>
    <col min="343" max="343" width="26.44140625" bestFit="1" customWidth="1"/>
    <col min="351" max="351" width="1.33203125" customWidth="1"/>
    <col min="352" max="352" width="26.44140625" bestFit="1" customWidth="1"/>
    <col min="360" max="360" width="1.5546875" customWidth="1"/>
    <col min="361" max="361" width="26.44140625" bestFit="1" customWidth="1"/>
    <col min="369" max="369" width="1.5546875" customWidth="1"/>
    <col min="370" max="370" width="26.44140625" bestFit="1" customWidth="1"/>
    <col min="378" max="378" width="1.44140625" customWidth="1"/>
    <col min="379" max="379" width="26.44140625" bestFit="1" customWidth="1"/>
    <col min="387" max="387" width="1.6640625" customWidth="1"/>
    <col min="388" max="388" width="26.44140625" bestFit="1" customWidth="1"/>
    <col min="396" max="396" width="2" customWidth="1"/>
    <col min="397" max="397" width="26.44140625" bestFit="1" customWidth="1"/>
    <col min="405" max="405" width="1.44140625" customWidth="1"/>
    <col min="406" max="406" width="26.44140625" bestFit="1" customWidth="1"/>
    <col min="414" max="414" width="1.5546875" customWidth="1"/>
    <col min="415" max="415" width="26.44140625" hidden="1" customWidth="1"/>
    <col min="416" max="422" width="0" hidden="1" customWidth="1"/>
    <col min="423" max="423" width="1.5546875" customWidth="1"/>
  </cols>
  <sheetData>
    <row r="1" spans="1:423">
      <c r="J1" s="601" t="s">
        <v>441</v>
      </c>
      <c r="K1" s="601"/>
      <c r="L1" s="601"/>
      <c r="M1" s="601"/>
      <c r="N1" s="601"/>
      <c r="O1" s="601"/>
      <c r="P1" s="601"/>
      <c r="Q1" s="601"/>
      <c r="R1" s="601"/>
      <c r="S1" s="601"/>
      <c r="T1" s="601"/>
      <c r="U1" s="601"/>
      <c r="V1" s="601"/>
      <c r="W1" s="601"/>
      <c r="X1" s="601"/>
      <c r="Y1" s="601"/>
      <c r="Z1" s="601"/>
      <c r="AA1" s="601"/>
      <c r="AB1" s="601"/>
      <c r="AC1" s="601"/>
      <c r="AD1" s="601"/>
      <c r="AE1" s="601"/>
      <c r="AF1" s="601"/>
      <c r="AG1" s="601"/>
      <c r="AH1" s="601"/>
      <c r="AI1" s="601"/>
      <c r="AJ1" s="601"/>
      <c r="AK1" s="601"/>
      <c r="AL1" s="601"/>
      <c r="AM1" s="601"/>
      <c r="AN1" s="601"/>
      <c r="AO1" s="601"/>
      <c r="AP1" s="601"/>
      <c r="AQ1" s="601"/>
      <c r="AR1" s="601"/>
      <c r="AS1" s="601"/>
      <c r="AT1" s="601"/>
      <c r="AU1" s="601"/>
      <c r="AV1" s="601"/>
      <c r="AW1" s="601"/>
      <c r="AX1" s="601"/>
      <c r="AY1" s="601"/>
      <c r="AZ1" s="601"/>
      <c r="BA1" s="601"/>
      <c r="BB1" s="601"/>
      <c r="BC1" s="601"/>
      <c r="BD1" s="601"/>
      <c r="BE1" s="601"/>
      <c r="BF1" s="601"/>
      <c r="BG1" s="601"/>
      <c r="BH1" s="601"/>
      <c r="BI1" s="601"/>
      <c r="BJ1" s="601"/>
      <c r="BK1" s="601"/>
      <c r="BL1" s="601"/>
      <c r="BM1" s="601"/>
      <c r="BN1" s="601"/>
      <c r="BO1" s="601"/>
      <c r="BP1" s="601"/>
      <c r="BQ1" s="601"/>
      <c r="BR1" s="601"/>
      <c r="BS1" s="601"/>
      <c r="BT1" s="601"/>
      <c r="BU1" s="601"/>
      <c r="BV1" s="601"/>
      <c r="BW1" s="601"/>
      <c r="BX1" s="601"/>
      <c r="BY1" s="601"/>
      <c r="BZ1" s="601"/>
      <c r="CA1" s="601"/>
      <c r="CB1" s="601"/>
      <c r="CC1" s="601"/>
      <c r="CD1" s="601"/>
      <c r="CE1" s="601"/>
      <c r="CF1" s="601"/>
      <c r="CG1" s="601"/>
      <c r="CH1" s="601"/>
      <c r="CI1" s="601"/>
      <c r="CJ1" s="601"/>
      <c r="CK1" s="601"/>
      <c r="CL1" s="601"/>
      <c r="CM1" s="601"/>
      <c r="CN1" s="601"/>
      <c r="CO1" s="601"/>
      <c r="CP1" s="601"/>
      <c r="CQ1" s="601"/>
      <c r="CR1" s="601"/>
      <c r="CS1" s="601"/>
      <c r="CT1" s="601"/>
      <c r="CU1" s="601"/>
      <c r="CV1" s="601"/>
      <c r="CW1" s="601"/>
      <c r="CX1" s="601"/>
      <c r="CY1" s="601"/>
      <c r="CZ1" s="601"/>
      <c r="DA1" s="601"/>
      <c r="DB1" s="601"/>
      <c r="DC1" s="601"/>
      <c r="DD1" s="601"/>
      <c r="DE1" s="601"/>
      <c r="DF1" s="601"/>
      <c r="DG1" s="601"/>
      <c r="DH1" s="601"/>
      <c r="DI1" s="601"/>
      <c r="DJ1" s="601"/>
      <c r="DK1" s="601"/>
      <c r="DL1" s="601"/>
      <c r="DM1" s="601"/>
      <c r="DN1" s="601"/>
      <c r="DO1" s="601"/>
      <c r="DP1" s="601"/>
      <c r="DQ1" s="601"/>
      <c r="DR1" s="601"/>
      <c r="DS1" s="601"/>
      <c r="DT1" s="601"/>
      <c r="DU1" s="601"/>
      <c r="DV1" s="601"/>
      <c r="DW1" s="601"/>
      <c r="DX1" s="601"/>
      <c r="DY1" s="601"/>
      <c r="DZ1" s="601"/>
      <c r="EA1" s="601"/>
      <c r="EB1" s="601"/>
      <c r="EC1" s="601"/>
      <c r="ED1" s="601"/>
      <c r="EE1" s="601"/>
      <c r="EF1" s="601"/>
      <c r="EG1" s="601"/>
      <c r="EH1" s="601"/>
      <c r="EI1" s="601"/>
      <c r="EJ1" s="601"/>
      <c r="EK1" s="601"/>
      <c r="EL1" s="601"/>
      <c r="EM1" s="601"/>
      <c r="EN1" s="601"/>
      <c r="EO1" s="601"/>
      <c r="EP1" s="601"/>
      <c r="EQ1" s="601"/>
      <c r="ER1" s="601"/>
      <c r="ES1" s="601"/>
      <c r="ET1" s="601"/>
      <c r="EU1" s="601"/>
      <c r="EV1" s="601"/>
      <c r="EW1" s="601"/>
      <c r="EX1" s="601"/>
      <c r="EY1" s="601"/>
      <c r="EZ1" s="601"/>
      <c r="FA1" s="601"/>
      <c r="FB1" s="601"/>
      <c r="FC1" s="601"/>
      <c r="FD1" s="601"/>
      <c r="FE1" s="601"/>
      <c r="FF1" s="601"/>
      <c r="FG1" s="601"/>
      <c r="FH1" s="601"/>
      <c r="FI1" s="601"/>
      <c r="FJ1" s="601"/>
      <c r="FK1" s="601"/>
      <c r="FL1" s="601"/>
      <c r="FM1" s="601"/>
      <c r="FN1" s="601"/>
      <c r="FO1" s="601"/>
      <c r="FP1" s="601"/>
      <c r="FQ1" s="601"/>
      <c r="FR1" s="601"/>
      <c r="FS1" s="601"/>
      <c r="FT1" s="601"/>
      <c r="FU1" s="601"/>
      <c r="FV1" s="601"/>
      <c r="FW1" s="601"/>
      <c r="FX1" s="601"/>
      <c r="FY1" s="601"/>
      <c r="FZ1" s="601"/>
      <c r="GA1" s="601"/>
      <c r="GB1" s="601"/>
      <c r="GC1" s="601"/>
      <c r="GD1" s="601"/>
      <c r="GE1" s="601"/>
      <c r="GF1" s="601"/>
      <c r="GG1" s="601"/>
      <c r="GH1" s="601"/>
      <c r="GI1" s="601"/>
      <c r="GJ1" s="601"/>
      <c r="GK1" s="601"/>
      <c r="GL1" s="601"/>
      <c r="GM1" s="601"/>
      <c r="GN1" s="601"/>
      <c r="GO1" s="601"/>
      <c r="GP1" s="601"/>
      <c r="GQ1" s="601"/>
      <c r="GR1" s="601"/>
      <c r="GS1" s="601"/>
      <c r="GT1" s="601"/>
      <c r="GU1" s="601"/>
      <c r="GV1" s="601"/>
      <c r="GW1" s="601"/>
      <c r="GX1" s="601"/>
      <c r="GY1" s="601"/>
      <c r="GZ1" s="601"/>
      <c r="HA1" s="601"/>
      <c r="HB1" s="601"/>
      <c r="HC1" s="601"/>
      <c r="HD1" s="601"/>
      <c r="HE1" s="601"/>
      <c r="HF1" s="601"/>
      <c r="HG1" s="601"/>
      <c r="HH1" s="601"/>
      <c r="HI1" s="601"/>
      <c r="HJ1" s="601"/>
      <c r="HK1" s="601"/>
      <c r="HL1" s="601"/>
      <c r="HM1" s="601"/>
      <c r="HN1" s="601"/>
      <c r="HO1" s="601"/>
      <c r="HP1" s="601"/>
      <c r="HQ1" s="601"/>
      <c r="HR1" s="601"/>
      <c r="HS1" s="601"/>
      <c r="HT1" s="601"/>
      <c r="HU1" s="601"/>
      <c r="HV1" s="601"/>
      <c r="HW1" s="601"/>
      <c r="HX1" s="601"/>
      <c r="HY1" s="601"/>
      <c r="HZ1" s="601"/>
      <c r="IA1" s="601"/>
      <c r="IB1" s="601"/>
      <c r="IC1" s="601"/>
      <c r="ID1" s="601"/>
      <c r="IE1" s="601"/>
      <c r="IF1" s="601"/>
      <c r="IG1" s="601"/>
      <c r="IH1" s="601"/>
      <c r="II1" s="601"/>
      <c r="IJ1" s="601"/>
      <c r="IK1" s="601"/>
      <c r="IL1" s="601"/>
      <c r="IM1" s="601"/>
      <c r="IN1" s="601"/>
      <c r="IO1" s="601"/>
      <c r="IP1" s="601"/>
      <c r="IQ1" s="601"/>
      <c r="IR1" s="601"/>
      <c r="IS1" s="601"/>
      <c r="IT1" s="601"/>
      <c r="IU1" s="601"/>
      <c r="IV1" s="601"/>
      <c r="IW1" s="601"/>
      <c r="IX1" s="601"/>
      <c r="IY1" s="601"/>
      <c r="IZ1" s="601"/>
      <c r="JA1" s="601"/>
      <c r="JB1" s="601"/>
      <c r="JC1" s="601"/>
      <c r="JD1" s="601"/>
      <c r="JE1" s="601"/>
      <c r="JF1" s="601"/>
      <c r="JG1" s="601"/>
      <c r="JH1" s="601"/>
      <c r="JI1" s="601"/>
      <c r="JJ1" s="601"/>
      <c r="JK1" s="601"/>
      <c r="JL1" s="601"/>
      <c r="JM1" s="601"/>
      <c r="JN1" s="601"/>
      <c r="JO1" s="601"/>
      <c r="JP1" s="601"/>
      <c r="JQ1" s="601"/>
      <c r="JR1" s="601"/>
      <c r="JS1" s="601"/>
      <c r="JT1" s="601"/>
      <c r="JU1" s="601"/>
      <c r="JV1" s="601"/>
      <c r="JW1" s="601"/>
      <c r="JX1" s="601"/>
      <c r="JY1" s="601"/>
      <c r="JZ1" s="601"/>
      <c r="KA1" s="601"/>
      <c r="KB1" s="601"/>
      <c r="KC1" s="601"/>
      <c r="KD1" s="601"/>
      <c r="KE1" s="601"/>
      <c r="KF1" s="601"/>
      <c r="KG1" s="601"/>
      <c r="KH1" s="601"/>
      <c r="KI1" s="601"/>
      <c r="KJ1" s="601"/>
      <c r="KK1" s="601"/>
      <c r="KL1" s="601"/>
      <c r="KM1" s="601"/>
      <c r="KN1" s="601"/>
      <c r="KO1" s="601"/>
      <c r="KP1" s="601"/>
      <c r="KQ1" s="601"/>
      <c r="KR1" s="601"/>
      <c r="KS1" s="601"/>
      <c r="KT1" s="601"/>
      <c r="KU1" s="601"/>
      <c r="KV1" s="601"/>
      <c r="KW1" s="601"/>
      <c r="KX1" s="601"/>
      <c r="KY1" s="601"/>
      <c r="KZ1" s="601"/>
      <c r="LA1" s="601"/>
      <c r="LB1" s="601"/>
      <c r="LC1" s="601"/>
      <c r="LD1" s="601"/>
      <c r="LE1" s="601"/>
      <c r="LF1" s="601"/>
      <c r="LG1" s="601"/>
      <c r="LH1" s="601"/>
      <c r="LI1" s="601"/>
      <c r="LJ1" s="601"/>
      <c r="LK1" s="601"/>
      <c r="LL1" s="601"/>
      <c r="LM1" s="601"/>
      <c r="LN1" s="601"/>
      <c r="LO1" s="601"/>
      <c r="LP1" s="601"/>
      <c r="LQ1" s="601"/>
      <c r="LR1" s="601"/>
      <c r="LS1" s="601"/>
      <c r="LT1" s="601"/>
      <c r="LU1" s="601"/>
      <c r="LV1" s="601"/>
      <c r="LW1" s="601"/>
      <c r="LX1" s="601"/>
      <c r="LY1" s="601"/>
      <c r="LZ1" s="601"/>
      <c r="MA1" s="601"/>
      <c r="MB1" s="601"/>
      <c r="MC1" s="601"/>
      <c r="MD1" s="601"/>
      <c r="ME1" s="601"/>
      <c r="MF1" s="601"/>
      <c r="MG1" s="601"/>
      <c r="MH1" s="601"/>
      <c r="MI1" s="601"/>
      <c r="MJ1" s="601"/>
      <c r="MK1" s="601"/>
      <c r="ML1" s="601"/>
      <c r="MM1" s="601"/>
      <c r="MN1" s="601"/>
      <c r="MO1" s="601"/>
      <c r="MP1" s="601"/>
      <c r="MQ1" s="601"/>
      <c r="MR1" s="601"/>
      <c r="MS1" s="601"/>
      <c r="MT1" s="601"/>
      <c r="MU1" s="601"/>
      <c r="MV1" s="601"/>
      <c r="MW1" s="601"/>
      <c r="MX1" s="601"/>
      <c r="MY1" s="601"/>
      <c r="MZ1" s="601"/>
      <c r="NA1" s="601"/>
      <c r="NB1" s="601"/>
      <c r="NC1" s="601"/>
      <c r="ND1" s="601"/>
      <c r="NE1" s="601"/>
      <c r="NF1" s="601"/>
      <c r="NG1" s="601"/>
      <c r="NH1" s="601"/>
      <c r="NI1" s="601"/>
      <c r="NJ1" s="601"/>
      <c r="NK1" s="601"/>
      <c r="NL1" s="601"/>
      <c r="NM1" s="601"/>
      <c r="NN1" s="601"/>
      <c r="NO1" s="601"/>
      <c r="NP1" s="601"/>
      <c r="NQ1" s="601"/>
      <c r="NR1" s="601"/>
      <c r="NS1" s="601"/>
      <c r="NT1" s="601"/>
      <c r="NU1" s="601"/>
      <c r="NV1" s="601"/>
      <c r="NW1" s="601"/>
      <c r="NX1" s="601"/>
      <c r="NY1" s="601"/>
      <c r="NZ1" s="601"/>
      <c r="OA1" s="601"/>
      <c r="OB1" s="601"/>
      <c r="OC1" s="601"/>
      <c r="OD1" s="601"/>
      <c r="OE1" s="601"/>
      <c r="OF1" s="601"/>
      <c r="OG1" s="601"/>
      <c r="OH1" s="601"/>
      <c r="OI1" s="601"/>
      <c r="OJ1" s="601"/>
      <c r="OK1" s="601"/>
      <c r="OL1" s="601"/>
      <c r="OM1" s="601"/>
      <c r="ON1" s="601"/>
      <c r="OO1" s="601"/>
      <c r="OP1" s="601"/>
      <c r="OQ1" s="601"/>
      <c r="OR1" s="601"/>
      <c r="OS1" s="601"/>
      <c r="OT1" s="601"/>
      <c r="OU1" s="601"/>
      <c r="OV1" s="601"/>
      <c r="OW1" s="601"/>
      <c r="OX1" s="601"/>
      <c r="OY1" s="601"/>
      <c r="OZ1" s="601"/>
      <c r="PA1" s="601"/>
      <c r="PB1" s="601"/>
      <c r="PC1" s="601"/>
      <c r="PD1" s="601"/>
      <c r="PE1" s="601"/>
      <c r="PF1" s="601"/>
      <c r="PG1" s="601"/>
    </row>
    <row r="2" spans="1:423">
      <c r="A2" s="555" t="s">
        <v>309</v>
      </c>
      <c r="B2" s="556"/>
      <c r="C2" s="556"/>
      <c r="D2" s="556"/>
      <c r="E2" s="556"/>
      <c r="F2" s="556"/>
      <c r="G2" s="556"/>
      <c r="H2" s="557"/>
      <c r="J2" s="552" t="s">
        <v>309</v>
      </c>
      <c r="K2" s="553"/>
      <c r="L2" s="553"/>
      <c r="M2" s="553"/>
      <c r="N2" s="553"/>
      <c r="O2" s="553"/>
      <c r="P2" s="553"/>
      <c r="Q2" s="554"/>
      <c r="S2" s="555" t="s">
        <v>309</v>
      </c>
      <c r="T2" s="556"/>
      <c r="U2" s="556"/>
      <c r="V2" s="556"/>
      <c r="W2" s="556"/>
      <c r="X2" s="556"/>
      <c r="Y2" s="556"/>
      <c r="Z2" s="557"/>
      <c r="AB2" s="555" t="s">
        <v>309</v>
      </c>
      <c r="AC2" s="556"/>
      <c r="AD2" s="556"/>
      <c r="AE2" s="556"/>
      <c r="AF2" s="556"/>
      <c r="AG2" s="556"/>
      <c r="AH2" s="556"/>
      <c r="AI2" s="557"/>
      <c r="AK2" s="555" t="s">
        <v>309</v>
      </c>
      <c r="AL2" s="556"/>
      <c r="AM2" s="556"/>
      <c r="AN2" s="556"/>
      <c r="AO2" s="556"/>
      <c r="AP2" s="556"/>
      <c r="AQ2" s="556"/>
      <c r="AR2" s="557"/>
      <c r="AT2" s="555" t="s">
        <v>309</v>
      </c>
      <c r="AU2" s="556"/>
      <c r="AV2" s="556"/>
      <c r="AW2" s="556"/>
      <c r="AX2" s="556"/>
      <c r="AY2" s="556"/>
      <c r="AZ2" s="556"/>
      <c r="BA2" s="557"/>
      <c r="BC2" s="555" t="s">
        <v>309</v>
      </c>
      <c r="BD2" s="556"/>
      <c r="BE2" s="556"/>
      <c r="BF2" s="556"/>
      <c r="BG2" s="556"/>
      <c r="BH2" s="556"/>
      <c r="BI2" s="556"/>
      <c r="BJ2" s="557"/>
      <c r="BL2" s="555" t="s">
        <v>309</v>
      </c>
      <c r="BM2" s="556"/>
      <c r="BN2" s="556"/>
      <c r="BO2" s="556"/>
      <c r="BP2" s="556"/>
      <c r="BQ2" s="556"/>
      <c r="BR2" s="556"/>
      <c r="BS2" s="557"/>
      <c r="BU2" s="555" t="s">
        <v>309</v>
      </c>
      <c r="BV2" s="556"/>
      <c r="BW2" s="556"/>
      <c r="BX2" s="556"/>
      <c r="BY2" s="556"/>
      <c r="BZ2" s="556"/>
      <c r="CA2" s="556"/>
      <c r="CB2" s="557"/>
      <c r="CD2" s="555" t="s">
        <v>309</v>
      </c>
      <c r="CE2" s="556"/>
      <c r="CF2" s="556"/>
      <c r="CG2" s="556"/>
      <c r="CH2" s="556"/>
      <c r="CI2" s="556"/>
      <c r="CJ2" s="556"/>
      <c r="CK2" s="557"/>
      <c r="CM2" s="555" t="s">
        <v>309</v>
      </c>
      <c r="CN2" s="556"/>
      <c r="CO2" s="556"/>
      <c r="CP2" s="556"/>
      <c r="CQ2" s="556"/>
      <c r="CR2" s="556"/>
      <c r="CS2" s="556"/>
      <c r="CT2" s="557"/>
      <c r="CV2" s="555" t="s">
        <v>309</v>
      </c>
      <c r="CW2" s="556"/>
      <c r="CX2" s="556"/>
      <c r="CY2" s="556"/>
      <c r="CZ2" s="556"/>
      <c r="DA2" s="556"/>
      <c r="DB2" s="556"/>
      <c r="DC2" s="557"/>
      <c r="DE2" s="555" t="s">
        <v>309</v>
      </c>
      <c r="DF2" s="556"/>
      <c r="DG2" s="556"/>
      <c r="DH2" s="556"/>
      <c r="DI2" s="556"/>
      <c r="DJ2" s="556"/>
      <c r="DK2" s="556"/>
      <c r="DL2" s="557"/>
      <c r="DN2" s="555" t="s">
        <v>309</v>
      </c>
      <c r="DO2" s="556"/>
      <c r="DP2" s="556"/>
      <c r="DQ2" s="556"/>
      <c r="DR2" s="556"/>
      <c r="DS2" s="556"/>
      <c r="DT2" s="556"/>
      <c r="DU2" s="557"/>
      <c r="DW2" s="555" t="s">
        <v>309</v>
      </c>
      <c r="DX2" s="556"/>
      <c r="DY2" s="556"/>
      <c r="DZ2" s="556"/>
      <c r="EA2" s="556"/>
      <c r="EB2" s="556"/>
      <c r="EC2" s="556"/>
      <c r="ED2" s="557"/>
      <c r="EF2" s="555" t="s">
        <v>309</v>
      </c>
      <c r="EG2" s="556"/>
      <c r="EH2" s="556"/>
      <c r="EI2" s="556"/>
      <c r="EJ2" s="556"/>
      <c r="EK2" s="556"/>
      <c r="EL2" s="556"/>
      <c r="EM2" s="557"/>
      <c r="EO2" s="555" t="s">
        <v>309</v>
      </c>
      <c r="EP2" s="556"/>
      <c r="EQ2" s="556"/>
      <c r="ER2" s="556"/>
      <c r="ES2" s="556"/>
      <c r="ET2" s="556"/>
      <c r="EU2" s="556"/>
      <c r="EV2" s="557"/>
      <c r="EX2" s="555" t="s">
        <v>309</v>
      </c>
      <c r="EY2" s="556"/>
      <c r="EZ2" s="556"/>
      <c r="FA2" s="556"/>
      <c r="FB2" s="556"/>
      <c r="FC2" s="556"/>
      <c r="FD2" s="556"/>
      <c r="FE2" s="557"/>
      <c r="FG2" s="555" t="s">
        <v>309</v>
      </c>
      <c r="FH2" s="556"/>
      <c r="FI2" s="556"/>
      <c r="FJ2" s="556"/>
      <c r="FK2" s="556"/>
      <c r="FL2" s="556"/>
      <c r="FM2" s="556"/>
      <c r="FN2" s="557"/>
      <c r="FP2" s="555" t="s">
        <v>309</v>
      </c>
      <c r="FQ2" s="556"/>
      <c r="FR2" s="556"/>
      <c r="FS2" s="556"/>
      <c r="FT2" s="556"/>
      <c r="FU2" s="556"/>
      <c r="FV2" s="556"/>
      <c r="FW2" s="557"/>
      <c r="FY2" s="555" t="s">
        <v>309</v>
      </c>
      <c r="FZ2" s="556"/>
      <c r="GA2" s="556"/>
      <c r="GB2" s="556"/>
      <c r="GC2" s="556"/>
      <c r="GD2" s="556"/>
      <c r="GE2" s="556"/>
      <c r="GF2" s="557"/>
      <c r="GH2" s="555" t="s">
        <v>309</v>
      </c>
      <c r="GI2" s="556"/>
      <c r="GJ2" s="556"/>
      <c r="GK2" s="556"/>
      <c r="GL2" s="556"/>
      <c r="GM2" s="556"/>
      <c r="GN2" s="556"/>
      <c r="GO2" s="557"/>
      <c r="GQ2" s="555" t="s">
        <v>309</v>
      </c>
      <c r="GR2" s="556"/>
      <c r="GS2" s="556"/>
      <c r="GT2" s="556"/>
      <c r="GU2" s="556"/>
      <c r="GV2" s="556"/>
      <c r="GW2" s="556"/>
      <c r="GX2" s="557"/>
      <c r="GZ2" s="555" t="s">
        <v>309</v>
      </c>
      <c r="HA2" s="556"/>
      <c r="HB2" s="556"/>
      <c r="HC2" s="556"/>
      <c r="HD2" s="556"/>
      <c r="HE2" s="556"/>
      <c r="HF2" s="556"/>
      <c r="HG2" s="557"/>
      <c r="HI2" s="555" t="s">
        <v>309</v>
      </c>
      <c r="HJ2" s="556"/>
      <c r="HK2" s="556"/>
      <c r="HL2" s="556"/>
      <c r="HM2" s="556"/>
      <c r="HN2" s="556"/>
      <c r="HO2" s="556"/>
      <c r="HP2" s="557"/>
      <c r="HR2" s="555" t="s">
        <v>309</v>
      </c>
      <c r="HS2" s="556"/>
      <c r="HT2" s="556"/>
      <c r="HU2" s="556"/>
      <c r="HV2" s="556"/>
      <c r="HW2" s="556"/>
      <c r="HX2" s="556"/>
      <c r="HY2" s="557"/>
      <c r="IA2" s="555" t="s">
        <v>309</v>
      </c>
      <c r="IB2" s="556"/>
      <c r="IC2" s="556"/>
      <c r="ID2" s="556"/>
      <c r="IE2" s="556"/>
      <c r="IF2" s="556"/>
      <c r="IG2" s="556"/>
      <c r="IH2" s="557"/>
      <c r="IJ2" s="555" t="s">
        <v>309</v>
      </c>
      <c r="IK2" s="556"/>
      <c r="IL2" s="556"/>
      <c r="IM2" s="556"/>
      <c r="IN2" s="556"/>
      <c r="IO2" s="556"/>
      <c r="IP2" s="556"/>
      <c r="IQ2" s="557"/>
      <c r="IS2" s="555" t="s">
        <v>309</v>
      </c>
      <c r="IT2" s="556"/>
      <c r="IU2" s="556"/>
      <c r="IV2" s="556"/>
      <c r="IW2" s="556"/>
      <c r="IX2" s="556"/>
      <c r="IY2" s="556"/>
      <c r="IZ2" s="557"/>
      <c r="JB2" s="555" t="s">
        <v>309</v>
      </c>
      <c r="JC2" s="556"/>
      <c r="JD2" s="556"/>
      <c r="JE2" s="556"/>
      <c r="JF2" s="556"/>
      <c r="JG2" s="556"/>
      <c r="JH2" s="556"/>
      <c r="JI2" s="557"/>
      <c r="JK2" s="555" t="s">
        <v>309</v>
      </c>
      <c r="JL2" s="556"/>
      <c r="JM2" s="556"/>
      <c r="JN2" s="556"/>
      <c r="JO2" s="556"/>
      <c r="JP2" s="556"/>
      <c r="JQ2" s="556"/>
      <c r="JR2" s="557"/>
      <c r="JT2" s="555" t="s">
        <v>309</v>
      </c>
      <c r="JU2" s="556"/>
      <c r="JV2" s="556"/>
      <c r="JW2" s="556"/>
      <c r="JX2" s="556"/>
      <c r="JY2" s="556"/>
      <c r="JZ2" s="556"/>
      <c r="KA2" s="557"/>
      <c r="KC2" s="555" t="s">
        <v>309</v>
      </c>
      <c r="KD2" s="556"/>
      <c r="KE2" s="556"/>
      <c r="KF2" s="556"/>
      <c r="KG2" s="556"/>
      <c r="KH2" s="556"/>
      <c r="KI2" s="556"/>
      <c r="KJ2" s="557"/>
      <c r="KL2" s="555" t="s">
        <v>309</v>
      </c>
      <c r="KM2" s="556"/>
      <c r="KN2" s="556"/>
      <c r="KO2" s="556"/>
      <c r="KP2" s="556"/>
      <c r="KQ2" s="556"/>
      <c r="KR2" s="556"/>
      <c r="KS2" s="557"/>
      <c r="KU2" s="555" t="s">
        <v>309</v>
      </c>
      <c r="KV2" s="556"/>
      <c r="KW2" s="556"/>
      <c r="KX2" s="556"/>
      <c r="KY2" s="556"/>
      <c r="KZ2" s="556"/>
      <c r="LA2" s="556"/>
      <c r="LB2" s="557"/>
      <c r="LD2" s="555" t="s">
        <v>309</v>
      </c>
      <c r="LE2" s="556"/>
      <c r="LF2" s="556"/>
      <c r="LG2" s="556"/>
      <c r="LH2" s="556"/>
      <c r="LI2" s="556"/>
      <c r="LJ2" s="556"/>
      <c r="LK2" s="557"/>
      <c r="LM2" s="555" t="s">
        <v>309</v>
      </c>
      <c r="LN2" s="556"/>
      <c r="LO2" s="556"/>
      <c r="LP2" s="556"/>
      <c r="LQ2" s="556"/>
      <c r="LR2" s="556"/>
      <c r="LS2" s="556"/>
      <c r="LT2" s="557"/>
      <c r="LV2" s="555" t="s">
        <v>309</v>
      </c>
      <c r="LW2" s="556"/>
      <c r="LX2" s="556"/>
      <c r="LY2" s="556"/>
      <c r="LZ2" s="556"/>
      <c r="MA2" s="556"/>
      <c r="MB2" s="556"/>
      <c r="MC2" s="557"/>
      <c r="ME2" s="555" t="s">
        <v>309</v>
      </c>
      <c r="MF2" s="556"/>
      <c r="MG2" s="556"/>
      <c r="MH2" s="556"/>
      <c r="MI2" s="556"/>
      <c r="MJ2" s="556"/>
      <c r="MK2" s="556"/>
      <c r="ML2" s="557"/>
      <c r="MN2" s="555" t="s">
        <v>309</v>
      </c>
      <c r="MO2" s="556"/>
      <c r="MP2" s="556"/>
      <c r="MQ2" s="556"/>
      <c r="MR2" s="556"/>
      <c r="MS2" s="556"/>
      <c r="MT2" s="556"/>
      <c r="MU2" s="557"/>
      <c r="MW2" s="555" t="s">
        <v>309</v>
      </c>
      <c r="MX2" s="556"/>
      <c r="MY2" s="556"/>
      <c r="MZ2" s="556"/>
      <c r="NA2" s="556"/>
      <c r="NB2" s="556"/>
      <c r="NC2" s="556"/>
      <c r="ND2" s="557"/>
      <c r="NF2" s="555" t="s">
        <v>309</v>
      </c>
      <c r="NG2" s="556"/>
      <c r="NH2" s="556"/>
      <c r="NI2" s="556"/>
      <c r="NJ2" s="556"/>
      <c r="NK2" s="556"/>
      <c r="NL2" s="556"/>
      <c r="NM2" s="557"/>
      <c r="NO2" s="555" t="s">
        <v>309</v>
      </c>
      <c r="NP2" s="556"/>
      <c r="NQ2" s="556"/>
      <c r="NR2" s="556"/>
      <c r="NS2" s="556"/>
      <c r="NT2" s="556"/>
      <c r="NU2" s="556"/>
      <c r="NV2" s="557"/>
      <c r="NX2" s="555" t="s">
        <v>309</v>
      </c>
      <c r="NY2" s="556"/>
      <c r="NZ2" s="556"/>
      <c r="OA2" s="556"/>
      <c r="OB2" s="556"/>
      <c r="OC2" s="556"/>
      <c r="OD2" s="556"/>
      <c r="OE2" s="557"/>
      <c r="OG2" s="555" t="s">
        <v>309</v>
      </c>
      <c r="OH2" s="556"/>
      <c r="OI2" s="556"/>
      <c r="OJ2" s="556"/>
      <c r="OK2" s="556"/>
      <c r="OL2" s="556"/>
      <c r="OM2" s="556"/>
      <c r="ON2" s="557"/>
      <c r="OP2" s="555" t="s">
        <v>309</v>
      </c>
      <c r="OQ2" s="556"/>
      <c r="OR2" s="556"/>
      <c r="OS2" s="556"/>
      <c r="OT2" s="556"/>
      <c r="OU2" s="556"/>
      <c r="OV2" s="556"/>
      <c r="OW2" s="557"/>
      <c r="OY2" s="555" t="s">
        <v>309</v>
      </c>
      <c r="OZ2" s="556"/>
      <c r="PA2" s="556"/>
      <c r="PB2" s="556"/>
      <c r="PC2" s="556"/>
      <c r="PD2" s="556"/>
      <c r="PE2" s="556"/>
      <c r="PF2" s="557"/>
    </row>
    <row r="3" spans="1:423">
      <c r="A3" s="555" t="s">
        <v>937</v>
      </c>
      <c r="B3" s="556"/>
      <c r="C3" s="556"/>
      <c r="D3" s="556"/>
      <c r="E3" s="556"/>
      <c r="F3" s="556"/>
      <c r="G3" s="556"/>
      <c r="H3" s="557"/>
      <c r="J3" s="555" t="s">
        <v>937</v>
      </c>
      <c r="K3" s="556"/>
      <c r="L3" s="556"/>
      <c r="M3" s="556"/>
      <c r="N3" s="556"/>
      <c r="O3" s="556"/>
      <c r="P3" s="556"/>
      <c r="Q3" s="557"/>
      <c r="S3" s="555" t="s">
        <v>937</v>
      </c>
      <c r="T3" s="556"/>
      <c r="U3" s="556"/>
      <c r="V3" s="556"/>
      <c r="W3" s="556"/>
      <c r="X3" s="556"/>
      <c r="Y3" s="556"/>
      <c r="Z3" s="557"/>
      <c r="AB3" s="555" t="s">
        <v>937</v>
      </c>
      <c r="AC3" s="556"/>
      <c r="AD3" s="556"/>
      <c r="AE3" s="556"/>
      <c r="AF3" s="556"/>
      <c r="AG3" s="556"/>
      <c r="AH3" s="556"/>
      <c r="AI3" s="557"/>
      <c r="AK3" s="555" t="s">
        <v>937</v>
      </c>
      <c r="AL3" s="556"/>
      <c r="AM3" s="556"/>
      <c r="AN3" s="556"/>
      <c r="AO3" s="556"/>
      <c r="AP3" s="556"/>
      <c r="AQ3" s="556"/>
      <c r="AR3" s="557"/>
      <c r="AT3" s="555" t="s">
        <v>937</v>
      </c>
      <c r="AU3" s="556"/>
      <c r="AV3" s="556"/>
      <c r="AW3" s="556"/>
      <c r="AX3" s="556"/>
      <c r="AY3" s="556"/>
      <c r="AZ3" s="556"/>
      <c r="BA3" s="557"/>
      <c r="BC3" s="555" t="s">
        <v>937</v>
      </c>
      <c r="BD3" s="556"/>
      <c r="BE3" s="556"/>
      <c r="BF3" s="556"/>
      <c r="BG3" s="556"/>
      <c r="BH3" s="556"/>
      <c r="BI3" s="556"/>
      <c r="BJ3" s="557"/>
      <c r="BL3" s="555" t="s">
        <v>937</v>
      </c>
      <c r="BM3" s="556"/>
      <c r="BN3" s="556"/>
      <c r="BO3" s="556"/>
      <c r="BP3" s="556"/>
      <c r="BQ3" s="556"/>
      <c r="BR3" s="556"/>
      <c r="BS3" s="557"/>
      <c r="BU3" s="555" t="s">
        <v>937</v>
      </c>
      <c r="BV3" s="556"/>
      <c r="BW3" s="556"/>
      <c r="BX3" s="556"/>
      <c r="BY3" s="556"/>
      <c r="BZ3" s="556"/>
      <c r="CA3" s="556"/>
      <c r="CB3" s="557"/>
      <c r="CD3" s="555" t="s">
        <v>937</v>
      </c>
      <c r="CE3" s="556"/>
      <c r="CF3" s="556"/>
      <c r="CG3" s="556"/>
      <c r="CH3" s="556"/>
      <c r="CI3" s="556"/>
      <c r="CJ3" s="556"/>
      <c r="CK3" s="557"/>
      <c r="CM3" s="555" t="s">
        <v>937</v>
      </c>
      <c r="CN3" s="556"/>
      <c r="CO3" s="556"/>
      <c r="CP3" s="556"/>
      <c r="CQ3" s="556"/>
      <c r="CR3" s="556"/>
      <c r="CS3" s="556"/>
      <c r="CT3" s="557"/>
      <c r="CV3" s="555" t="s">
        <v>937</v>
      </c>
      <c r="CW3" s="556"/>
      <c r="CX3" s="556"/>
      <c r="CY3" s="556"/>
      <c r="CZ3" s="556"/>
      <c r="DA3" s="556"/>
      <c r="DB3" s="556"/>
      <c r="DC3" s="557"/>
      <c r="DE3" s="555" t="s">
        <v>937</v>
      </c>
      <c r="DF3" s="556"/>
      <c r="DG3" s="556"/>
      <c r="DH3" s="556"/>
      <c r="DI3" s="556"/>
      <c r="DJ3" s="556"/>
      <c r="DK3" s="556"/>
      <c r="DL3" s="557"/>
      <c r="DN3" s="555" t="s">
        <v>937</v>
      </c>
      <c r="DO3" s="556"/>
      <c r="DP3" s="556"/>
      <c r="DQ3" s="556"/>
      <c r="DR3" s="556"/>
      <c r="DS3" s="556"/>
      <c r="DT3" s="556"/>
      <c r="DU3" s="557"/>
      <c r="DW3" s="555" t="s">
        <v>937</v>
      </c>
      <c r="DX3" s="556"/>
      <c r="DY3" s="556"/>
      <c r="DZ3" s="556"/>
      <c r="EA3" s="556"/>
      <c r="EB3" s="556"/>
      <c r="EC3" s="556"/>
      <c r="ED3" s="557"/>
      <c r="EF3" s="555" t="s">
        <v>937</v>
      </c>
      <c r="EG3" s="556"/>
      <c r="EH3" s="556"/>
      <c r="EI3" s="556"/>
      <c r="EJ3" s="556"/>
      <c r="EK3" s="556"/>
      <c r="EL3" s="556"/>
      <c r="EM3" s="557"/>
      <c r="EO3" s="555" t="s">
        <v>937</v>
      </c>
      <c r="EP3" s="556"/>
      <c r="EQ3" s="556"/>
      <c r="ER3" s="556"/>
      <c r="ES3" s="556"/>
      <c r="ET3" s="556"/>
      <c r="EU3" s="556"/>
      <c r="EV3" s="557"/>
      <c r="EX3" s="555" t="s">
        <v>937</v>
      </c>
      <c r="EY3" s="556"/>
      <c r="EZ3" s="556"/>
      <c r="FA3" s="556"/>
      <c r="FB3" s="556"/>
      <c r="FC3" s="556"/>
      <c r="FD3" s="556"/>
      <c r="FE3" s="557"/>
      <c r="FG3" s="555" t="s">
        <v>937</v>
      </c>
      <c r="FH3" s="556"/>
      <c r="FI3" s="556"/>
      <c r="FJ3" s="556"/>
      <c r="FK3" s="556"/>
      <c r="FL3" s="556"/>
      <c r="FM3" s="556"/>
      <c r="FN3" s="557"/>
      <c r="FP3" s="555" t="s">
        <v>937</v>
      </c>
      <c r="FQ3" s="556"/>
      <c r="FR3" s="556"/>
      <c r="FS3" s="556"/>
      <c r="FT3" s="556"/>
      <c r="FU3" s="556"/>
      <c r="FV3" s="556"/>
      <c r="FW3" s="557"/>
      <c r="FY3" s="555" t="s">
        <v>937</v>
      </c>
      <c r="FZ3" s="556"/>
      <c r="GA3" s="556"/>
      <c r="GB3" s="556"/>
      <c r="GC3" s="556"/>
      <c r="GD3" s="556"/>
      <c r="GE3" s="556"/>
      <c r="GF3" s="557"/>
      <c r="GH3" s="555" t="s">
        <v>937</v>
      </c>
      <c r="GI3" s="556"/>
      <c r="GJ3" s="556"/>
      <c r="GK3" s="556"/>
      <c r="GL3" s="556"/>
      <c r="GM3" s="556"/>
      <c r="GN3" s="556"/>
      <c r="GO3" s="557"/>
      <c r="GQ3" s="555" t="s">
        <v>937</v>
      </c>
      <c r="GR3" s="556"/>
      <c r="GS3" s="556"/>
      <c r="GT3" s="556"/>
      <c r="GU3" s="556"/>
      <c r="GV3" s="556"/>
      <c r="GW3" s="556"/>
      <c r="GX3" s="557"/>
      <c r="GZ3" s="555" t="s">
        <v>937</v>
      </c>
      <c r="HA3" s="556"/>
      <c r="HB3" s="556"/>
      <c r="HC3" s="556"/>
      <c r="HD3" s="556"/>
      <c r="HE3" s="556"/>
      <c r="HF3" s="556"/>
      <c r="HG3" s="557"/>
      <c r="HI3" s="555" t="s">
        <v>937</v>
      </c>
      <c r="HJ3" s="556"/>
      <c r="HK3" s="556"/>
      <c r="HL3" s="556"/>
      <c r="HM3" s="556"/>
      <c r="HN3" s="556"/>
      <c r="HO3" s="556"/>
      <c r="HP3" s="557"/>
      <c r="HR3" s="555" t="s">
        <v>937</v>
      </c>
      <c r="HS3" s="556"/>
      <c r="HT3" s="556"/>
      <c r="HU3" s="556"/>
      <c r="HV3" s="556"/>
      <c r="HW3" s="556"/>
      <c r="HX3" s="556"/>
      <c r="HY3" s="557"/>
      <c r="IA3" s="555" t="s">
        <v>937</v>
      </c>
      <c r="IB3" s="556"/>
      <c r="IC3" s="556"/>
      <c r="ID3" s="556"/>
      <c r="IE3" s="556"/>
      <c r="IF3" s="556"/>
      <c r="IG3" s="556"/>
      <c r="IH3" s="557"/>
      <c r="IJ3" s="555" t="s">
        <v>937</v>
      </c>
      <c r="IK3" s="556"/>
      <c r="IL3" s="556"/>
      <c r="IM3" s="556"/>
      <c r="IN3" s="556"/>
      <c r="IO3" s="556"/>
      <c r="IP3" s="556"/>
      <c r="IQ3" s="557"/>
      <c r="IS3" s="555" t="s">
        <v>937</v>
      </c>
      <c r="IT3" s="556"/>
      <c r="IU3" s="556"/>
      <c r="IV3" s="556"/>
      <c r="IW3" s="556"/>
      <c r="IX3" s="556"/>
      <c r="IY3" s="556"/>
      <c r="IZ3" s="557"/>
      <c r="JB3" s="555" t="s">
        <v>937</v>
      </c>
      <c r="JC3" s="556"/>
      <c r="JD3" s="556"/>
      <c r="JE3" s="556"/>
      <c r="JF3" s="556"/>
      <c r="JG3" s="556"/>
      <c r="JH3" s="556"/>
      <c r="JI3" s="557"/>
      <c r="JK3" s="555" t="s">
        <v>937</v>
      </c>
      <c r="JL3" s="556"/>
      <c r="JM3" s="556"/>
      <c r="JN3" s="556"/>
      <c r="JO3" s="556"/>
      <c r="JP3" s="556"/>
      <c r="JQ3" s="556"/>
      <c r="JR3" s="557"/>
      <c r="JT3" s="555" t="s">
        <v>937</v>
      </c>
      <c r="JU3" s="556"/>
      <c r="JV3" s="556"/>
      <c r="JW3" s="556"/>
      <c r="JX3" s="556"/>
      <c r="JY3" s="556"/>
      <c r="JZ3" s="556"/>
      <c r="KA3" s="557"/>
      <c r="KC3" s="555" t="s">
        <v>937</v>
      </c>
      <c r="KD3" s="556"/>
      <c r="KE3" s="556"/>
      <c r="KF3" s="556"/>
      <c r="KG3" s="556"/>
      <c r="KH3" s="556"/>
      <c r="KI3" s="556"/>
      <c r="KJ3" s="557"/>
      <c r="KL3" s="555" t="s">
        <v>937</v>
      </c>
      <c r="KM3" s="556"/>
      <c r="KN3" s="556"/>
      <c r="KO3" s="556"/>
      <c r="KP3" s="556"/>
      <c r="KQ3" s="556"/>
      <c r="KR3" s="556"/>
      <c r="KS3" s="557"/>
      <c r="KU3" s="555" t="s">
        <v>937</v>
      </c>
      <c r="KV3" s="556"/>
      <c r="KW3" s="556"/>
      <c r="KX3" s="556"/>
      <c r="KY3" s="556"/>
      <c r="KZ3" s="556"/>
      <c r="LA3" s="556"/>
      <c r="LB3" s="557"/>
      <c r="LD3" s="555" t="s">
        <v>937</v>
      </c>
      <c r="LE3" s="556"/>
      <c r="LF3" s="556"/>
      <c r="LG3" s="556"/>
      <c r="LH3" s="556"/>
      <c r="LI3" s="556"/>
      <c r="LJ3" s="556"/>
      <c r="LK3" s="557"/>
      <c r="LM3" s="555" t="s">
        <v>332</v>
      </c>
      <c r="LN3" s="556"/>
      <c r="LO3" s="556"/>
      <c r="LP3" s="556"/>
      <c r="LQ3" s="556"/>
      <c r="LR3" s="556"/>
      <c r="LS3" s="556"/>
      <c r="LT3" s="557"/>
      <c r="LV3" s="555" t="s">
        <v>937</v>
      </c>
      <c r="LW3" s="556"/>
      <c r="LX3" s="556"/>
      <c r="LY3" s="556"/>
      <c r="LZ3" s="556"/>
      <c r="MA3" s="556"/>
      <c r="MB3" s="556"/>
      <c r="MC3" s="557"/>
      <c r="ME3" s="555" t="s">
        <v>937</v>
      </c>
      <c r="MF3" s="556"/>
      <c r="MG3" s="556"/>
      <c r="MH3" s="556"/>
      <c r="MI3" s="556"/>
      <c r="MJ3" s="556"/>
      <c r="MK3" s="556"/>
      <c r="ML3" s="557"/>
      <c r="MN3" s="555" t="s">
        <v>937</v>
      </c>
      <c r="MO3" s="556"/>
      <c r="MP3" s="556"/>
      <c r="MQ3" s="556"/>
      <c r="MR3" s="556"/>
      <c r="MS3" s="556"/>
      <c r="MT3" s="556"/>
      <c r="MU3" s="557"/>
      <c r="MW3" s="555" t="s">
        <v>332</v>
      </c>
      <c r="MX3" s="556"/>
      <c r="MY3" s="556"/>
      <c r="MZ3" s="556"/>
      <c r="NA3" s="556"/>
      <c r="NB3" s="556"/>
      <c r="NC3" s="556"/>
      <c r="ND3" s="557"/>
      <c r="NF3" s="555" t="s">
        <v>937</v>
      </c>
      <c r="NG3" s="556"/>
      <c r="NH3" s="556"/>
      <c r="NI3" s="556"/>
      <c r="NJ3" s="556"/>
      <c r="NK3" s="556"/>
      <c r="NL3" s="556"/>
      <c r="NM3" s="557"/>
      <c r="NO3" s="555" t="s">
        <v>937</v>
      </c>
      <c r="NP3" s="556"/>
      <c r="NQ3" s="556"/>
      <c r="NR3" s="556"/>
      <c r="NS3" s="556"/>
      <c r="NT3" s="556"/>
      <c r="NU3" s="556"/>
      <c r="NV3" s="557"/>
      <c r="NX3" s="555" t="s">
        <v>937</v>
      </c>
      <c r="NY3" s="556"/>
      <c r="NZ3" s="556"/>
      <c r="OA3" s="556"/>
      <c r="OB3" s="556"/>
      <c r="OC3" s="556"/>
      <c r="OD3" s="556"/>
      <c r="OE3" s="557"/>
      <c r="OG3" s="555" t="s">
        <v>937</v>
      </c>
      <c r="OH3" s="556"/>
      <c r="OI3" s="556"/>
      <c r="OJ3" s="556"/>
      <c r="OK3" s="556"/>
      <c r="OL3" s="556"/>
      <c r="OM3" s="556"/>
      <c r="ON3" s="557"/>
      <c r="OP3" s="555" t="s">
        <v>937</v>
      </c>
      <c r="OQ3" s="556"/>
      <c r="OR3" s="556"/>
      <c r="OS3" s="556"/>
      <c r="OT3" s="556"/>
      <c r="OU3" s="556"/>
      <c r="OV3" s="556"/>
      <c r="OW3" s="557"/>
      <c r="OY3" s="555" t="s">
        <v>937</v>
      </c>
      <c r="OZ3" s="556"/>
      <c r="PA3" s="556"/>
      <c r="PB3" s="556"/>
      <c r="PC3" s="556"/>
      <c r="PD3" s="556"/>
      <c r="PE3" s="556"/>
      <c r="PF3" s="557"/>
    </row>
    <row r="4" spans="1:423" ht="15" customHeight="1">
      <c r="A4" s="558">
        <v>0</v>
      </c>
      <c r="B4" s="561"/>
      <c r="C4" s="561"/>
      <c r="D4" s="561"/>
      <c r="E4" s="122" t="s">
        <v>310</v>
      </c>
      <c r="F4" s="555"/>
      <c r="G4" s="557"/>
      <c r="H4" s="123" t="s">
        <v>311</v>
      </c>
      <c r="J4" s="558">
        <v>0</v>
      </c>
      <c r="K4" s="546" t="str">
        <f>PRESUPUESTO!E2</f>
        <v>LILIAN ADRIANA GIRALDO SOSA</v>
      </c>
      <c r="L4" s="547"/>
      <c r="M4" s="547"/>
      <c r="N4" s="547"/>
      <c r="O4" s="547"/>
      <c r="P4" s="547"/>
      <c r="Q4" s="548"/>
      <c r="S4" s="558">
        <v>0</v>
      </c>
      <c r="T4" s="546" t="str">
        <f>PRESUPUESTO!G2</f>
        <v>ELIANA MARIA MORENO</v>
      </c>
      <c r="U4" s="547"/>
      <c r="V4" s="547"/>
      <c r="W4" s="547"/>
      <c r="X4" s="547"/>
      <c r="Y4" s="547"/>
      <c r="Z4" s="548"/>
      <c r="AB4" s="558">
        <v>0</v>
      </c>
      <c r="AC4" s="546" t="str">
        <f>PRESUPUESTO!I2</f>
        <v>JOSE IVAN MARTINEZ</v>
      </c>
      <c r="AD4" s="547"/>
      <c r="AE4" s="547"/>
      <c r="AF4" s="547"/>
      <c r="AG4" s="547"/>
      <c r="AH4" s="547"/>
      <c r="AI4" s="548"/>
      <c r="AK4" s="558">
        <v>0</v>
      </c>
      <c r="AL4" s="546" t="str">
        <f>PRESUPUESTO!K2</f>
        <v>MARIA EUGENIA MARTINEZ</v>
      </c>
      <c r="AM4" s="547"/>
      <c r="AN4" s="547"/>
      <c r="AO4" s="547"/>
      <c r="AP4" s="547"/>
      <c r="AQ4" s="547"/>
      <c r="AR4" s="548"/>
      <c r="AT4" s="558">
        <v>1</v>
      </c>
      <c r="AU4" s="546" t="str">
        <f>PRESUPUESTO!M2</f>
        <v>MARIA GLADIS COLORADO</v>
      </c>
      <c r="AV4" s="547"/>
      <c r="AW4" s="547"/>
      <c r="AX4" s="547"/>
      <c r="AY4" s="547"/>
      <c r="AZ4" s="547"/>
      <c r="BA4" s="548"/>
      <c r="BC4" s="558">
        <v>2</v>
      </c>
      <c r="BD4" s="546" t="str">
        <f>PRESUPUESTO!O2</f>
        <v>MARTHA IRENE BARRIENTOS</v>
      </c>
      <c r="BE4" s="547"/>
      <c r="BF4" s="547"/>
      <c r="BG4" s="547"/>
      <c r="BH4" s="547"/>
      <c r="BI4" s="547"/>
      <c r="BJ4" s="548"/>
      <c r="BL4" s="558">
        <v>3</v>
      </c>
      <c r="BM4" s="546" t="str">
        <f>PRESUPUESTO!Q2</f>
        <v>NESTOR WILLIAM VEGA GUERRA</v>
      </c>
      <c r="BN4" s="547"/>
      <c r="BO4" s="547"/>
      <c r="BP4" s="547"/>
      <c r="BQ4" s="547"/>
      <c r="BR4" s="547"/>
      <c r="BS4" s="548"/>
      <c r="BU4" s="558">
        <v>4</v>
      </c>
      <c r="BV4" s="546" t="str">
        <f>PRESUPUESTO!S2</f>
        <v>NUBIA ELENA ZAPATA</v>
      </c>
      <c r="BW4" s="547"/>
      <c r="BX4" s="547"/>
      <c r="BY4" s="547"/>
      <c r="BZ4" s="547"/>
      <c r="CA4" s="547"/>
      <c r="CB4" s="548"/>
      <c r="CD4" s="558">
        <v>5</v>
      </c>
      <c r="CE4" s="546" t="str">
        <f>PRESUPUESTO!U2</f>
        <v>PATRICIA HERMINIA BARRIENTOS</v>
      </c>
      <c r="CF4" s="547"/>
      <c r="CG4" s="547"/>
      <c r="CH4" s="547"/>
      <c r="CI4" s="547"/>
      <c r="CJ4" s="547"/>
      <c r="CK4" s="548"/>
      <c r="CM4" s="558">
        <v>6</v>
      </c>
      <c r="CN4" s="546" t="str">
        <f>PRESUPUESTO!W2</f>
        <v>PIEDAD YAMILE AGUDELO</v>
      </c>
      <c r="CO4" s="547"/>
      <c r="CP4" s="547"/>
      <c r="CQ4" s="547"/>
      <c r="CR4" s="547"/>
      <c r="CS4" s="547"/>
      <c r="CT4" s="548"/>
      <c r="CV4" s="558">
        <v>7</v>
      </c>
      <c r="CW4" s="546" t="str">
        <f>PRESUPUESTO!Y2</f>
        <v>SONIA MARIA LOPEZ MESA</v>
      </c>
      <c r="CX4" s="547"/>
      <c r="CY4" s="547"/>
      <c r="CZ4" s="547"/>
      <c r="DA4" s="547"/>
      <c r="DB4" s="547"/>
      <c r="DC4" s="548"/>
      <c r="DE4" s="558">
        <v>8</v>
      </c>
      <c r="DF4" s="546" t="str">
        <f>PRESUPUESTO!AA2</f>
        <v>ELIZABETH RUIZ ARBOLEDA</v>
      </c>
      <c r="DG4" s="547"/>
      <c r="DH4" s="547"/>
      <c r="DI4" s="547"/>
      <c r="DJ4" s="547"/>
      <c r="DK4" s="547"/>
      <c r="DL4" s="548"/>
      <c r="DN4" s="558">
        <v>9</v>
      </c>
      <c r="DO4" s="546" t="str">
        <f>PRESUPUESTO!AC2</f>
        <v>FABIO NELSON ALVAREZ</v>
      </c>
      <c r="DP4" s="547"/>
      <c r="DQ4" s="547"/>
      <c r="DR4" s="547"/>
      <c r="DS4" s="547"/>
      <c r="DT4" s="547"/>
      <c r="DU4" s="548"/>
      <c r="DW4" s="558">
        <v>10</v>
      </c>
      <c r="DX4" s="594" t="str">
        <f>PRESUPUESTO!AE2</f>
        <v>JOSE LUIS MOLINA JARAMILLO</v>
      </c>
      <c r="DY4" s="595"/>
      <c r="DZ4" s="595"/>
      <c r="EA4" s="595"/>
      <c r="EB4" s="595"/>
      <c r="EC4" s="595"/>
      <c r="ED4" s="596"/>
      <c r="EF4" s="558">
        <v>11</v>
      </c>
      <c r="EG4" s="546" t="str">
        <f>PRESUPUESTO!AG2</f>
        <v>LILIANA YANETH SANCHEZ</v>
      </c>
      <c r="EH4" s="547"/>
      <c r="EI4" s="547"/>
      <c r="EJ4" s="547"/>
      <c r="EK4" s="547"/>
      <c r="EL4" s="547"/>
      <c r="EM4" s="548"/>
      <c r="EO4" s="558">
        <v>12</v>
      </c>
      <c r="EP4" s="594" t="str">
        <f>PRESUPUESTO!AI2</f>
        <v>LUZ ADIELA BEDOYA</v>
      </c>
      <c r="EQ4" s="595"/>
      <c r="ER4" s="595"/>
      <c r="ES4" s="595"/>
      <c r="ET4" s="595"/>
      <c r="EU4" s="595"/>
      <c r="EV4" s="596"/>
      <c r="EX4" s="558">
        <v>13</v>
      </c>
      <c r="EY4" s="594" t="str">
        <f>PRESUPUESTO!AK2</f>
        <v>MARGARITA MARIA POSADA</v>
      </c>
      <c r="EZ4" s="595"/>
      <c r="FA4" s="595"/>
      <c r="FB4" s="595"/>
      <c r="FC4" s="595"/>
      <c r="FD4" s="595"/>
      <c r="FE4" s="596"/>
      <c r="FG4" s="558">
        <v>14</v>
      </c>
      <c r="FH4" s="546" t="str">
        <f>PRESUPUESTO!AM2</f>
        <v>MARIA INEZ CALLE MONTOYA</v>
      </c>
      <c r="FI4" s="547"/>
      <c r="FJ4" s="547"/>
      <c r="FK4" s="547"/>
      <c r="FL4" s="547"/>
      <c r="FM4" s="547"/>
      <c r="FN4" s="548"/>
      <c r="FP4" s="558">
        <v>15</v>
      </c>
      <c r="FQ4" s="546" t="str">
        <f>PRESUPUESTO!AO2</f>
        <v>CARMEN ALICIA CALLE</v>
      </c>
      <c r="FR4" s="547"/>
      <c r="FS4" s="547"/>
      <c r="FT4" s="547"/>
      <c r="FU4" s="547"/>
      <c r="FV4" s="547"/>
      <c r="FW4" s="548"/>
      <c r="FY4" s="558">
        <v>16</v>
      </c>
      <c r="FZ4" s="570" t="str">
        <f>PRESUPUESTO!AQ2</f>
        <v>HECTOR ALBEIRO ALVAREZ</v>
      </c>
      <c r="GA4" s="571"/>
      <c r="GB4" s="571"/>
      <c r="GC4" s="571"/>
      <c r="GD4" s="571"/>
      <c r="GE4" s="571"/>
      <c r="GF4" s="572"/>
      <c r="GH4" s="558">
        <v>17</v>
      </c>
      <c r="GI4" s="570" t="str">
        <f>PRESUPUESTO!AS2</f>
        <v>MARIA ERNESTINA ZAPATA</v>
      </c>
      <c r="GJ4" s="571"/>
      <c r="GK4" s="571"/>
      <c r="GL4" s="571"/>
      <c r="GM4" s="571"/>
      <c r="GN4" s="571"/>
      <c r="GO4" s="572"/>
      <c r="GQ4" s="558">
        <v>18</v>
      </c>
      <c r="GR4" s="570" t="str">
        <f>PRESUPUESTO!AU2</f>
        <v>JAIRO ALFONSO GIRALDO</v>
      </c>
      <c r="GS4" s="571"/>
      <c r="GT4" s="571"/>
      <c r="GU4" s="571"/>
      <c r="GV4" s="571"/>
      <c r="GW4" s="571"/>
      <c r="GX4" s="572"/>
      <c r="GZ4" s="558">
        <v>19</v>
      </c>
      <c r="HA4" s="588" t="str">
        <f>PRESUPUESTO!AW2</f>
        <v>JORGE MARIO PALACIO</v>
      </c>
      <c r="HB4" s="589"/>
      <c r="HC4" s="589"/>
      <c r="HD4" s="589"/>
      <c r="HE4" s="589"/>
      <c r="HF4" s="589"/>
      <c r="HG4" s="590"/>
      <c r="HI4" s="558">
        <v>20</v>
      </c>
      <c r="HJ4" s="576" t="str">
        <f>PRESUPUESTO!AY2</f>
        <v>YOLANDA ENITH MARTINEZ</v>
      </c>
      <c r="HK4" s="577"/>
      <c r="HL4" s="577"/>
      <c r="HM4" s="577"/>
      <c r="HN4" s="577"/>
      <c r="HO4" s="577"/>
      <c r="HP4" s="578"/>
      <c r="HR4" s="558">
        <v>21</v>
      </c>
      <c r="HS4" s="576" t="str">
        <f>PRESUPUESTO!BA2</f>
        <v>MARIA DE JESUS RIVERA</v>
      </c>
      <c r="HT4" s="577"/>
      <c r="HU4" s="577"/>
      <c r="HV4" s="577"/>
      <c r="HW4" s="577"/>
      <c r="HX4" s="577"/>
      <c r="HY4" s="578"/>
      <c r="IA4" s="558">
        <v>22</v>
      </c>
      <c r="IB4" s="576" t="str">
        <f>PRESUPUESTO!BC2</f>
        <v>ANA LUCIA MONSALVE DUQUE</v>
      </c>
      <c r="IC4" s="577"/>
      <c r="ID4" s="577"/>
      <c r="IE4" s="577"/>
      <c r="IF4" s="577"/>
      <c r="IG4" s="577"/>
      <c r="IH4" s="578"/>
      <c r="IJ4" s="558">
        <v>23</v>
      </c>
      <c r="IK4" s="582" t="s">
        <v>938</v>
      </c>
      <c r="IL4" s="583"/>
      <c r="IM4" s="583"/>
      <c r="IN4" s="583"/>
      <c r="IO4" s="583"/>
      <c r="IP4" s="583"/>
      <c r="IQ4" s="584"/>
      <c r="IS4" s="558">
        <v>24</v>
      </c>
      <c r="IT4" s="576" t="str">
        <f>PRESUPUESTO!BG2</f>
        <v>LILIA CASTAÑO DIAS</v>
      </c>
      <c r="IU4" s="577"/>
      <c r="IV4" s="577"/>
      <c r="IW4" s="577"/>
      <c r="IX4" s="577"/>
      <c r="IY4" s="577"/>
      <c r="IZ4" s="578"/>
      <c r="JB4" s="558">
        <v>25</v>
      </c>
      <c r="JC4" s="576" t="str">
        <f>PRESUPUESTO!BI2</f>
        <v>LUZ ADIELA MACIAS</v>
      </c>
      <c r="JD4" s="577"/>
      <c r="JE4" s="577"/>
      <c r="JF4" s="577"/>
      <c r="JG4" s="577"/>
      <c r="JH4" s="577"/>
      <c r="JI4" s="578"/>
      <c r="JK4" s="558">
        <v>26</v>
      </c>
      <c r="JL4" s="582" t="s">
        <v>939</v>
      </c>
      <c r="JM4" s="583"/>
      <c r="JN4" s="583"/>
      <c r="JO4" s="583"/>
      <c r="JP4" s="583"/>
      <c r="JQ4" s="583"/>
      <c r="JR4" s="584"/>
      <c r="JT4" s="558">
        <v>27</v>
      </c>
      <c r="JU4" s="576" t="str">
        <f>PRESUPUESTO!BM2</f>
        <v>CARLOS ARTURO TOBON GALLEGO</v>
      </c>
      <c r="JV4" s="577"/>
      <c r="JW4" s="577"/>
      <c r="JX4" s="577"/>
      <c r="JY4" s="577"/>
      <c r="JZ4" s="577"/>
      <c r="KA4" s="578"/>
      <c r="KC4" s="558">
        <v>28</v>
      </c>
      <c r="KD4" s="546" t="str">
        <f>PRESUPUESTO!BO2</f>
        <v>CAMILO ANTONIO PEREZ</v>
      </c>
      <c r="KE4" s="547"/>
      <c r="KF4" s="547"/>
      <c r="KG4" s="547"/>
      <c r="KH4" s="547"/>
      <c r="KI4" s="547"/>
      <c r="KJ4" s="548"/>
      <c r="KL4" s="558">
        <v>29</v>
      </c>
      <c r="KM4" s="546" t="str">
        <f>PRESUPUESTO!BQ2</f>
        <v>JESUS YOANY PEREZ MACIAS</v>
      </c>
      <c r="KN4" s="547"/>
      <c r="KO4" s="547"/>
      <c r="KP4" s="547"/>
      <c r="KQ4" s="547"/>
      <c r="KR4" s="547"/>
      <c r="KS4" s="548"/>
      <c r="KU4" s="558">
        <v>30</v>
      </c>
      <c r="KV4" s="546" t="str">
        <f>PRESUPUESTO!BS2</f>
        <v>RUTH MARINA CALLE</v>
      </c>
      <c r="KW4" s="547"/>
      <c r="KX4" s="547"/>
      <c r="KY4" s="547"/>
      <c r="KZ4" s="547"/>
      <c r="LA4" s="547"/>
      <c r="LB4" s="548"/>
      <c r="LD4" s="558">
        <v>31</v>
      </c>
      <c r="LE4" s="546" t="str">
        <f>PRESUPUESTO!BU2</f>
        <v>DORA ISABEL SOSA RUIZ</v>
      </c>
      <c r="LF4" s="547"/>
      <c r="LG4" s="547"/>
      <c r="LH4" s="547"/>
      <c r="LI4" s="547"/>
      <c r="LJ4" s="547"/>
      <c r="LK4" s="548"/>
      <c r="LM4" s="558">
        <v>32</v>
      </c>
      <c r="LN4" s="546" t="str">
        <f>PRESUPUESTO!BW2</f>
        <v>LILIAN DE JESUS RUIZ</v>
      </c>
      <c r="LO4" s="547"/>
      <c r="LP4" s="547"/>
      <c r="LQ4" s="547"/>
      <c r="LR4" s="547"/>
      <c r="LS4" s="547"/>
      <c r="LT4" s="548"/>
      <c r="LV4" s="558">
        <v>33</v>
      </c>
      <c r="LW4" s="546" t="str">
        <f>PRESUPUESTO!BY2</f>
        <v>MONICA MARIA CASTAÑO</v>
      </c>
      <c r="LX4" s="547"/>
      <c r="LY4" s="547"/>
      <c r="LZ4" s="547"/>
      <c r="MA4" s="547"/>
      <c r="MB4" s="547"/>
      <c r="MC4" s="548"/>
      <c r="ME4" s="558">
        <v>34</v>
      </c>
      <c r="MF4" s="546" t="str">
        <f>PRESUPUESTO!CA2</f>
        <v>FROILAN ALEXIS GALLEGO</v>
      </c>
      <c r="MG4" s="547"/>
      <c r="MH4" s="547"/>
      <c r="MI4" s="547"/>
      <c r="MJ4" s="547"/>
      <c r="MK4" s="547"/>
      <c r="ML4" s="548"/>
      <c r="MN4" s="558">
        <v>35</v>
      </c>
      <c r="MO4" s="576" t="str">
        <f>PRESUPUESTO!CC2</f>
        <v>LUZ ANGELA MARTINEZ</v>
      </c>
      <c r="MP4" s="577"/>
      <c r="MQ4" s="577"/>
      <c r="MR4" s="577"/>
      <c r="MS4" s="577"/>
      <c r="MT4" s="577"/>
      <c r="MU4" s="578"/>
      <c r="MW4" s="558">
        <v>36</v>
      </c>
      <c r="MX4" s="576" t="str">
        <f>PRESUPUESTO!CE2</f>
        <v>NATALIA ANDREA RUA LOPEZ</v>
      </c>
      <c r="MY4" s="577"/>
      <c r="MZ4" s="577"/>
      <c r="NA4" s="577"/>
      <c r="NB4" s="577"/>
      <c r="NC4" s="577"/>
      <c r="ND4" s="578"/>
      <c r="NF4" s="558">
        <v>37</v>
      </c>
      <c r="NG4" s="576" t="str">
        <f>PRESUPUESTO!CG2</f>
        <v>JESUS ALBEIRO HENAO</v>
      </c>
      <c r="NH4" s="577"/>
      <c r="NI4" s="577"/>
      <c r="NJ4" s="577"/>
      <c r="NK4" s="577"/>
      <c r="NL4" s="577"/>
      <c r="NM4" s="578"/>
      <c r="NO4" s="558">
        <v>38</v>
      </c>
      <c r="NP4" s="576" t="str">
        <f>PRESUPUESTO!CI2</f>
        <v>JUAN MANUEL CALLE LOPERA</v>
      </c>
      <c r="NQ4" s="577"/>
      <c r="NR4" s="577"/>
      <c r="NS4" s="577"/>
      <c r="NT4" s="577"/>
      <c r="NU4" s="577"/>
      <c r="NV4" s="578"/>
      <c r="NX4" s="558">
        <v>39</v>
      </c>
      <c r="NY4" s="576" t="str">
        <f>PRESUPUESTO!CK2</f>
        <v xml:space="preserve">JESUS ARCADIO VALENCIA </v>
      </c>
      <c r="NZ4" s="577"/>
      <c r="OA4" s="577"/>
      <c r="OB4" s="577"/>
      <c r="OC4" s="577"/>
      <c r="OD4" s="577"/>
      <c r="OE4" s="578"/>
      <c r="OG4" s="558">
        <v>40</v>
      </c>
      <c r="OH4" s="576" t="str">
        <f>PRESUPUESTO!CM2</f>
        <v>MARIA ARACELY RODRIGUEZ</v>
      </c>
      <c r="OI4" s="577"/>
      <c r="OJ4" s="577"/>
      <c r="OK4" s="577"/>
      <c r="OL4" s="577"/>
      <c r="OM4" s="577"/>
      <c r="ON4" s="578"/>
      <c r="OP4" s="558">
        <v>41</v>
      </c>
      <c r="OQ4" s="546" t="str">
        <f>PRESUPUESTO!CO2</f>
        <v>MARIA TRINIDAD SALAZAR</v>
      </c>
      <c r="OR4" s="547"/>
      <c r="OS4" s="547"/>
      <c r="OT4" s="547"/>
      <c r="OU4" s="547"/>
      <c r="OV4" s="547"/>
      <c r="OW4" s="548"/>
      <c r="OY4" s="558">
        <v>42</v>
      </c>
      <c r="OZ4" s="582">
        <f>PRESUPUESTO!CQ2</f>
        <v>0</v>
      </c>
      <c r="PA4" s="583"/>
      <c r="PB4" s="583"/>
      <c r="PC4" s="583"/>
      <c r="PD4" s="583"/>
      <c r="PE4" s="583"/>
      <c r="PF4" s="584"/>
    </row>
    <row r="5" spans="1:423" ht="15" customHeight="1">
      <c r="A5" s="558"/>
      <c r="B5" s="561"/>
      <c r="C5" s="561"/>
      <c r="D5" s="561"/>
      <c r="E5" s="116" t="s">
        <v>320</v>
      </c>
      <c r="F5" s="124"/>
      <c r="G5" s="125"/>
      <c r="H5" s="126">
        <v>2021</v>
      </c>
      <c r="J5" s="558"/>
      <c r="K5" s="549"/>
      <c r="L5" s="550"/>
      <c r="M5" s="550"/>
      <c r="N5" s="550"/>
      <c r="O5" s="550"/>
      <c r="P5" s="550"/>
      <c r="Q5" s="551"/>
      <c r="S5" s="558"/>
      <c r="T5" s="549"/>
      <c r="U5" s="550"/>
      <c r="V5" s="550"/>
      <c r="W5" s="550"/>
      <c r="X5" s="550"/>
      <c r="Y5" s="550"/>
      <c r="Z5" s="551"/>
      <c r="AB5" s="558"/>
      <c r="AC5" s="549"/>
      <c r="AD5" s="550"/>
      <c r="AE5" s="550"/>
      <c r="AF5" s="550"/>
      <c r="AG5" s="550"/>
      <c r="AH5" s="550"/>
      <c r="AI5" s="551"/>
      <c r="AK5" s="558"/>
      <c r="AL5" s="549"/>
      <c r="AM5" s="550"/>
      <c r="AN5" s="550"/>
      <c r="AO5" s="550"/>
      <c r="AP5" s="550"/>
      <c r="AQ5" s="550"/>
      <c r="AR5" s="551"/>
      <c r="AT5" s="558"/>
      <c r="AU5" s="549"/>
      <c r="AV5" s="550"/>
      <c r="AW5" s="550"/>
      <c r="AX5" s="550"/>
      <c r="AY5" s="550"/>
      <c r="AZ5" s="550"/>
      <c r="BA5" s="551"/>
      <c r="BC5" s="558"/>
      <c r="BD5" s="549"/>
      <c r="BE5" s="550"/>
      <c r="BF5" s="550"/>
      <c r="BG5" s="550"/>
      <c r="BH5" s="550"/>
      <c r="BI5" s="550"/>
      <c r="BJ5" s="551"/>
      <c r="BL5" s="558"/>
      <c r="BM5" s="549"/>
      <c r="BN5" s="550"/>
      <c r="BO5" s="550"/>
      <c r="BP5" s="550"/>
      <c r="BQ5" s="550"/>
      <c r="BR5" s="550"/>
      <c r="BS5" s="551"/>
      <c r="BU5" s="558"/>
      <c r="BV5" s="549"/>
      <c r="BW5" s="550"/>
      <c r="BX5" s="550"/>
      <c r="BY5" s="550"/>
      <c r="BZ5" s="550"/>
      <c r="CA5" s="550"/>
      <c r="CB5" s="551"/>
      <c r="CD5" s="558"/>
      <c r="CE5" s="549"/>
      <c r="CF5" s="550"/>
      <c r="CG5" s="550"/>
      <c r="CH5" s="550"/>
      <c r="CI5" s="550"/>
      <c r="CJ5" s="550"/>
      <c r="CK5" s="551"/>
      <c r="CM5" s="558"/>
      <c r="CN5" s="549"/>
      <c r="CO5" s="550"/>
      <c r="CP5" s="550"/>
      <c r="CQ5" s="550"/>
      <c r="CR5" s="550"/>
      <c r="CS5" s="550"/>
      <c r="CT5" s="551"/>
      <c r="CV5" s="558"/>
      <c r="CW5" s="549"/>
      <c r="CX5" s="550"/>
      <c r="CY5" s="550"/>
      <c r="CZ5" s="550"/>
      <c r="DA5" s="550"/>
      <c r="DB5" s="550"/>
      <c r="DC5" s="551"/>
      <c r="DE5" s="558"/>
      <c r="DF5" s="549"/>
      <c r="DG5" s="550"/>
      <c r="DH5" s="550"/>
      <c r="DI5" s="550"/>
      <c r="DJ5" s="550"/>
      <c r="DK5" s="550"/>
      <c r="DL5" s="551"/>
      <c r="DN5" s="558"/>
      <c r="DO5" s="549"/>
      <c r="DP5" s="550"/>
      <c r="DQ5" s="550"/>
      <c r="DR5" s="550"/>
      <c r="DS5" s="550"/>
      <c r="DT5" s="550"/>
      <c r="DU5" s="551"/>
      <c r="DW5" s="558"/>
      <c r="DX5" s="597"/>
      <c r="DY5" s="598"/>
      <c r="DZ5" s="598"/>
      <c r="EA5" s="598"/>
      <c r="EB5" s="598"/>
      <c r="EC5" s="598"/>
      <c r="ED5" s="599"/>
      <c r="EF5" s="558"/>
      <c r="EG5" s="549"/>
      <c r="EH5" s="550"/>
      <c r="EI5" s="550"/>
      <c r="EJ5" s="550"/>
      <c r="EK5" s="550"/>
      <c r="EL5" s="550"/>
      <c r="EM5" s="551"/>
      <c r="EO5" s="558"/>
      <c r="EP5" s="597"/>
      <c r="EQ5" s="598"/>
      <c r="ER5" s="598"/>
      <c r="ES5" s="598"/>
      <c r="ET5" s="598"/>
      <c r="EU5" s="598"/>
      <c r="EV5" s="599"/>
      <c r="EX5" s="558"/>
      <c r="EY5" s="597"/>
      <c r="EZ5" s="598"/>
      <c r="FA5" s="598"/>
      <c r="FB5" s="598"/>
      <c r="FC5" s="598"/>
      <c r="FD5" s="598"/>
      <c r="FE5" s="599"/>
      <c r="FG5" s="558"/>
      <c r="FH5" s="549"/>
      <c r="FI5" s="550"/>
      <c r="FJ5" s="550"/>
      <c r="FK5" s="550"/>
      <c r="FL5" s="550"/>
      <c r="FM5" s="550"/>
      <c r="FN5" s="551"/>
      <c r="FP5" s="558"/>
      <c r="FQ5" s="549"/>
      <c r="FR5" s="550"/>
      <c r="FS5" s="550"/>
      <c r="FT5" s="550"/>
      <c r="FU5" s="550"/>
      <c r="FV5" s="550"/>
      <c r="FW5" s="551"/>
      <c r="FY5" s="558"/>
      <c r="FZ5" s="573"/>
      <c r="GA5" s="574"/>
      <c r="GB5" s="574"/>
      <c r="GC5" s="574"/>
      <c r="GD5" s="574"/>
      <c r="GE5" s="574"/>
      <c r="GF5" s="575"/>
      <c r="GH5" s="558"/>
      <c r="GI5" s="573"/>
      <c r="GJ5" s="574"/>
      <c r="GK5" s="574"/>
      <c r="GL5" s="574"/>
      <c r="GM5" s="574"/>
      <c r="GN5" s="574"/>
      <c r="GO5" s="575"/>
      <c r="GQ5" s="558"/>
      <c r="GR5" s="573"/>
      <c r="GS5" s="574"/>
      <c r="GT5" s="574"/>
      <c r="GU5" s="574"/>
      <c r="GV5" s="574"/>
      <c r="GW5" s="574"/>
      <c r="GX5" s="575"/>
      <c r="GZ5" s="558"/>
      <c r="HA5" s="591"/>
      <c r="HB5" s="592"/>
      <c r="HC5" s="592"/>
      <c r="HD5" s="592"/>
      <c r="HE5" s="592"/>
      <c r="HF5" s="592"/>
      <c r="HG5" s="593"/>
      <c r="HI5" s="558"/>
      <c r="HJ5" s="579"/>
      <c r="HK5" s="580"/>
      <c r="HL5" s="580"/>
      <c r="HM5" s="580"/>
      <c r="HN5" s="580"/>
      <c r="HO5" s="580"/>
      <c r="HP5" s="581"/>
      <c r="HR5" s="558"/>
      <c r="HS5" s="579"/>
      <c r="HT5" s="580"/>
      <c r="HU5" s="580"/>
      <c r="HV5" s="580"/>
      <c r="HW5" s="580"/>
      <c r="HX5" s="580"/>
      <c r="HY5" s="581"/>
      <c r="IA5" s="558"/>
      <c r="IB5" s="579"/>
      <c r="IC5" s="580"/>
      <c r="ID5" s="580"/>
      <c r="IE5" s="580"/>
      <c r="IF5" s="580"/>
      <c r="IG5" s="580"/>
      <c r="IH5" s="581"/>
      <c r="IJ5" s="558"/>
      <c r="IK5" s="585"/>
      <c r="IL5" s="586"/>
      <c r="IM5" s="586"/>
      <c r="IN5" s="586"/>
      <c r="IO5" s="586"/>
      <c r="IP5" s="586"/>
      <c r="IQ5" s="587"/>
      <c r="IS5" s="558"/>
      <c r="IT5" s="579"/>
      <c r="IU5" s="580"/>
      <c r="IV5" s="580"/>
      <c r="IW5" s="580"/>
      <c r="IX5" s="580"/>
      <c r="IY5" s="580"/>
      <c r="IZ5" s="581"/>
      <c r="JB5" s="558"/>
      <c r="JC5" s="579"/>
      <c r="JD5" s="580"/>
      <c r="JE5" s="580"/>
      <c r="JF5" s="580"/>
      <c r="JG5" s="580"/>
      <c r="JH5" s="580"/>
      <c r="JI5" s="581"/>
      <c r="JK5" s="558"/>
      <c r="JL5" s="585"/>
      <c r="JM5" s="586"/>
      <c r="JN5" s="586"/>
      <c r="JO5" s="586"/>
      <c r="JP5" s="586"/>
      <c r="JQ5" s="586"/>
      <c r="JR5" s="587"/>
      <c r="JT5" s="558"/>
      <c r="JU5" s="579"/>
      <c r="JV5" s="580"/>
      <c r="JW5" s="580"/>
      <c r="JX5" s="580"/>
      <c r="JY5" s="580"/>
      <c r="JZ5" s="580"/>
      <c r="KA5" s="581"/>
      <c r="KC5" s="558"/>
      <c r="KD5" s="549"/>
      <c r="KE5" s="550"/>
      <c r="KF5" s="550"/>
      <c r="KG5" s="550"/>
      <c r="KH5" s="550"/>
      <c r="KI5" s="550"/>
      <c r="KJ5" s="551"/>
      <c r="KL5" s="558"/>
      <c r="KM5" s="549"/>
      <c r="KN5" s="550"/>
      <c r="KO5" s="550"/>
      <c r="KP5" s="550"/>
      <c r="KQ5" s="550"/>
      <c r="KR5" s="550"/>
      <c r="KS5" s="551"/>
      <c r="KU5" s="558"/>
      <c r="KV5" s="549"/>
      <c r="KW5" s="550"/>
      <c r="KX5" s="550"/>
      <c r="KY5" s="550"/>
      <c r="KZ5" s="550"/>
      <c r="LA5" s="550"/>
      <c r="LB5" s="551"/>
      <c r="LD5" s="558"/>
      <c r="LE5" s="549"/>
      <c r="LF5" s="550"/>
      <c r="LG5" s="550"/>
      <c r="LH5" s="550"/>
      <c r="LI5" s="550"/>
      <c r="LJ5" s="550"/>
      <c r="LK5" s="551"/>
      <c r="LM5" s="558"/>
      <c r="LN5" s="549"/>
      <c r="LO5" s="550"/>
      <c r="LP5" s="550"/>
      <c r="LQ5" s="550"/>
      <c r="LR5" s="550"/>
      <c r="LS5" s="550"/>
      <c r="LT5" s="551"/>
      <c r="LV5" s="558"/>
      <c r="LW5" s="549"/>
      <c r="LX5" s="550"/>
      <c r="LY5" s="550"/>
      <c r="LZ5" s="550"/>
      <c r="MA5" s="550"/>
      <c r="MB5" s="550"/>
      <c r="MC5" s="551"/>
      <c r="ME5" s="558"/>
      <c r="MF5" s="549"/>
      <c r="MG5" s="550"/>
      <c r="MH5" s="550"/>
      <c r="MI5" s="550"/>
      <c r="MJ5" s="550"/>
      <c r="MK5" s="550"/>
      <c r="ML5" s="551"/>
      <c r="MN5" s="558"/>
      <c r="MO5" s="579"/>
      <c r="MP5" s="580"/>
      <c r="MQ5" s="580"/>
      <c r="MR5" s="580"/>
      <c r="MS5" s="580"/>
      <c r="MT5" s="580"/>
      <c r="MU5" s="581"/>
      <c r="MW5" s="558"/>
      <c r="MX5" s="579"/>
      <c r="MY5" s="580"/>
      <c r="MZ5" s="580"/>
      <c r="NA5" s="580"/>
      <c r="NB5" s="580"/>
      <c r="NC5" s="580"/>
      <c r="ND5" s="581"/>
      <c r="NF5" s="558"/>
      <c r="NG5" s="579"/>
      <c r="NH5" s="580"/>
      <c r="NI5" s="580"/>
      <c r="NJ5" s="580"/>
      <c r="NK5" s="580"/>
      <c r="NL5" s="580"/>
      <c r="NM5" s="581"/>
      <c r="NO5" s="558"/>
      <c r="NP5" s="579"/>
      <c r="NQ5" s="580"/>
      <c r="NR5" s="580"/>
      <c r="NS5" s="580"/>
      <c r="NT5" s="580"/>
      <c r="NU5" s="580"/>
      <c r="NV5" s="581"/>
      <c r="NX5" s="558"/>
      <c r="NY5" s="579"/>
      <c r="NZ5" s="580"/>
      <c r="OA5" s="580"/>
      <c r="OB5" s="580"/>
      <c r="OC5" s="580"/>
      <c r="OD5" s="580"/>
      <c r="OE5" s="581"/>
      <c r="OG5" s="558"/>
      <c r="OH5" s="579"/>
      <c r="OI5" s="580"/>
      <c r="OJ5" s="580"/>
      <c r="OK5" s="580"/>
      <c r="OL5" s="580"/>
      <c r="OM5" s="580"/>
      <c r="ON5" s="581"/>
      <c r="OP5" s="558"/>
      <c r="OQ5" s="549"/>
      <c r="OR5" s="550"/>
      <c r="OS5" s="550"/>
      <c r="OT5" s="550"/>
      <c r="OU5" s="550"/>
      <c r="OV5" s="550"/>
      <c r="OW5" s="551"/>
      <c r="OY5" s="558"/>
      <c r="OZ5" s="585"/>
      <c r="PA5" s="586"/>
      <c r="PB5" s="586"/>
      <c r="PC5" s="586"/>
      <c r="PD5" s="586"/>
      <c r="PE5" s="586"/>
      <c r="PF5" s="587"/>
    </row>
    <row r="6" spans="1:423">
      <c r="A6" s="116" t="s">
        <v>312</v>
      </c>
      <c r="B6" s="533" t="str">
        <f>+APU!B4</f>
        <v>PRELIMINARES</v>
      </c>
      <c r="C6" s="534"/>
      <c r="D6" s="534"/>
      <c r="E6" s="534"/>
      <c r="F6" s="534"/>
      <c r="G6" s="535"/>
      <c r="H6" s="116"/>
      <c r="J6" s="116" t="s">
        <v>312</v>
      </c>
      <c r="K6" s="533" t="str">
        <f>B6</f>
        <v>PRELIMINARES</v>
      </c>
      <c r="L6" s="534"/>
      <c r="M6" s="534"/>
      <c r="N6" s="534"/>
      <c r="O6" s="534"/>
      <c r="P6" s="535"/>
      <c r="Q6" s="116"/>
      <c r="S6" s="116" t="s">
        <v>312</v>
      </c>
      <c r="T6" s="533" t="str">
        <f>K6</f>
        <v>PRELIMINARES</v>
      </c>
      <c r="U6" s="534"/>
      <c r="V6" s="534"/>
      <c r="W6" s="534"/>
      <c r="X6" s="534"/>
      <c r="Y6" s="535"/>
      <c r="Z6" s="116"/>
      <c r="AB6" s="116" t="s">
        <v>312</v>
      </c>
      <c r="AC6" s="533" t="str">
        <f>T6</f>
        <v>PRELIMINARES</v>
      </c>
      <c r="AD6" s="534"/>
      <c r="AE6" s="534"/>
      <c r="AF6" s="534"/>
      <c r="AG6" s="534"/>
      <c r="AH6" s="535"/>
      <c r="AI6" s="116"/>
      <c r="AK6" s="116" t="s">
        <v>312</v>
      </c>
      <c r="AL6" s="533" t="str">
        <f>AC6</f>
        <v>PRELIMINARES</v>
      </c>
      <c r="AM6" s="534"/>
      <c r="AN6" s="534"/>
      <c r="AO6" s="534"/>
      <c r="AP6" s="534"/>
      <c r="AQ6" s="535"/>
      <c r="AR6" s="116"/>
      <c r="AT6" s="116" t="s">
        <v>312</v>
      </c>
      <c r="AU6" s="533" t="str">
        <f>AL6</f>
        <v>PRELIMINARES</v>
      </c>
      <c r="AV6" s="534"/>
      <c r="AW6" s="534"/>
      <c r="AX6" s="534"/>
      <c r="AY6" s="534"/>
      <c r="AZ6" s="535"/>
      <c r="BA6" s="116"/>
      <c r="BC6" s="116" t="s">
        <v>312</v>
      </c>
      <c r="BD6" s="533" t="str">
        <f t="shared" ref="BD6" si="0">AU6</f>
        <v>PRELIMINARES</v>
      </c>
      <c r="BE6" s="534"/>
      <c r="BF6" s="534"/>
      <c r="BG6" s="534"/>
      <c r="BH6" s="534"/>
      <c r="BI6" s="535"/>
      <c r="BJ6" s="116"/>
      <c r="BL6" s="116" t="s">
        <v>312</v>
      </c>
      <c r="BM6" s="533" t="str">
        <f t="shared" ref="BM6" si="1">BD6</f>
        <v>PRELIMINARES</v>
      </c>
      <c r="BN6" s="534"/>
      <c r="BO6" s="534"/>
      <c r="BP6" s="534"/>
      <c r="BQ6" s="534"/>
      <c r="BR6" s="535"/>
      <c r="BS6" s="116"/>
      <c r="BU6" s="116" t="s">
        <v>312</v>
      </c>
      <c r="BV6" s="533" t="str">
        <f t="shared" ref="BV6" si="2">BM6</f>
        <v>PRELIMINARES</v>
      </c>
      <c r="BW6" s="534"/>
      <c r="BX6" s="534"/>
      <c r="BY6" s="534"/>
      <c r="BZ6" s="534"/>
      <c r="CA6" s="535"/>
      <c r="CB6" s="116"/>
      <c r="CD6" s="116" t="s">
        <v>312</v>
      </c>
      <c r="CE6" s="533" t="str">
        <f t="shared" ref="CE6" si="3">BV6</f>
        <v>PRELIMINARES</v>
      </c>
      <c r="CF6" s="534"/>
      <c r="CG6" s="534"/>
      <c r="CH6" s="534"/>
      <c r="CI6" s="534"/>
      <c r="CJ6" s="535"/>
      <c r="CK6" s="116"/>
      <c r="CM6" s="116" t="s">
        <v>312</v>
      </c>
      <c r="CN6" s="533" t="str">
        <f t="shared" ref="CN6" si="4">CE6</f>
        <v>PRELIMINARES</v>
      </c>
      <c r="CO6" s="534"/>
      <c r="CP6" s="534"/>
      <c r="CQ6" s="534"/>
      <c r="CR6" s="534"/>
      <c r="CS6" s="535"/>
      <c r="CT6" s="116"/>
      <c r="CV6" s="116" t="s">
        <v>312</v>
      </c>
      <c r="CW6" s="533" t="str">
        <f t="shared" ref="CW6" si="5">CN6</f>
        <v>PRELIMINARES</v>
      </c>
      <c r="CX6" s="534"/>
      <c r="CY6" s="534"/>
      <c r="CZ6" s="534"/>
      <c r="DA6" s="534"/>
      <c r="DB6" s="535"/>
      <c r="DC6" s="116"/>
      <c r="DE6" s="116" t="s">
        <v>312</v>
      </c>
      <c r="DF6" s="533" t="str">
        <f t="shared" ref="DF6" si="6">CW6</f>
        <v>PRELIMINARES</v>
      </c>
      <c r="DG6" s="534"/>
      <c r="DH6" s="534"/>
      <c r="DI6" s="534"/>
      <c r="DJ6" s="534"/>
      <c r="DK6" s="535"/>
      <c r="DL6" s="116"/>
      <c r="DN6" s="116" t="s">
        <v>312</v>
      </c>
      <c r="DO6" s="533" t="str">
        <f t="shared" ref="DO6" si="7">DF6</f>
        <v>PRELIMINARES</v>
      </c>
      <c r="DP6" s="534"/>
      <c r="DQ6" s="534"/>
      <c r="DR6" s="534"/>
      <c r="DS6" s="534"/>
      <c r="DT6" s="535"/>
      <c r="DU6" s="116"/>
      <c r="DW6" s="116" t="s">
        <v>312</v>
      </c>
      <c r="DX6" s="533" t="str">
        <f t="shared" ref="DX6" si="8">DO6</f>
        <v>PRELIMINARES</v>
      </c>
      <c r="DY6" s="534"/>
      <c r="DZ6" s="534"/>
      <c r="EA6" s="534"/>
      <c r="EB6" s="534"/>
      <c r="EC6" s="535"/>
      <c r="ED6" s="116"/>
      <c r="EF6" s="116" t="s">
        <v>312</v>
      </c>
      <c r="EG6" s="533" t="str">
        <f t="shared" ref="EG6" si="9">DX6</f>
        <v>PRELIMINARES</v>
      </c>
      <c r="EH6" s="534"/>
      <c r="EI6" s="534"/>
      <c r="EJ6" s="534"/>
      <c r="EK6" s="534"/>
      <c r="EL6" s="535"/>
      <c r="EM6" s="116"/>
      <c r="EO6" s="116" t="s">
        <v>312</v>
      </c>
      <c r="EP6" s="533" t="str">
        <f t="shared" ref="EP6" si="10">EG6</f>
        <v>PRELIMINARES</v>
      </c>
      <c r="EQ6" s="534"/>
      <c r="ER6" s="534"/>
      <c r="ES6" s="534"/>
      <c r="ET6" s="534"/>
      <c r="EU6" s="535"/>
      <c r="EV6" s="116"/>
      <c r="EX6" s="116" t="s">
        <v>312</v>
      </c>
      <c r="EY6" s="533" t="str">
        <f t="shared" ref="EY6" si="11">EP6</f>
        <v>PRELIMINARES</v>
      </c>
      <c r="EZ6" s="534"/>
      <c r="FA6" s="534"/>
      <c r="FB6" s="534"/>
      <c r="FC6" s="534"/>
      <c r="FD6" s="535"/>
      <c r="FE6" s="116"/>
      <c r="FG6" s="116" t="s">
        <v>312</v>
      </c>
      <c r="FH6" s="533" t="str">
        <f t="shared" ref="FH6" si="12">EY6</f>
        <v>PRELIMINARES</v>
      </c>
      <c r="FI6" s="534"/>
      <c r="FJ6" s="534"/>
      <c r="FK6" s="534"/>
      <c r="FL6" s="534"/>
      <c r="FM6" s="535"/>
      <c r="FN6" s="116"/>
      <c r="FP6" s="116" t="s">
        <v>312</v>
      </c>
      <c r="FQ6" s="533" t="str">
        <f t="shared" ref="FQ6" si="13">FH6</f>
        <v>PRELIMINARES</v>
      </c>
      <c r="FR6" s="534"/>
      <c r="FS6" s="534"/>
      <c r="FT6" s="534"/>
      <c r="FU6" s="534"/>
      <c r="FV6" s="535"/>
      <c r="FW6" s="116"/>
      <c r="FY6" s="116" t="s">
        <v>312</v>
      </c>
      <c r="FZ6" s="533" t="str">
        <f t="shared" ref="FZ6" si="14">FQ6</f>
        <v>PRELIMINARES</v>
      </c>
      <c r="GA6" s="534"/>
      <c r="GB6" s="534"/>
      <c r="GC6" s="534"/>
      <c r="GD6" s="534"/>
      <c r="GE6" s="535"/>
      <c r="GF6" s="116"/>
      <c r="GH6" s="116" t="s">
        <v>312</v>
      </c>
      <c r="GI6" s="533" t="str">
        <f t="shared" ref="GI6" si="15">FZ6</f>
        <v>PRELIMINARES</v>
      </c>
      <c r="GJ6" s="534"/>
      <c r="GK6" s="534"/>
      <c r="GL6" s="534"/>
      <c r="GM6" s="534"/>
      <c r="GN6" s="535"/>
      <c r="GO6" s="116"/>
      <c r="GQ6" s="116" t="s">
        <v>312</v>
      </c>
      <c r="GR6" s="533" t="str">
        <f t="shared" ref="GR6" si="16">GI6</f>
        <v>PRELIMINARES</v>
      </c>
      <c r="GS6" s="534"/>
      <c r="GT6" s="534"/>
      <c r="GU6" s="534"/>
      <c r="GV6" s="534"/>
      <c r="GW6" s="535"/>
      <c r="GX6" s="116"/>
      <c r="GZ6" s="116" t="s">
        <v>312</v>
      </c>
      <c r="HA6" s="533" t="str">
        <f t="shared" ref="HA6" si="17">GR6</f>
        <v>PRELIMINARES</v>
      </c>
      <c r="HB6" s="534"/>
      <c r="HC6" s="534"/>
      <c r="HD6" s="534"/>
      <c r="HE6" s="534"/>
      <c r="HF6" s="535"/>
      <c r="HG6" s="116"/>
      <c r="HI6" s="116" t="s">
        <v>312</v>
      </c>
      <c r="HJ6" s="533" t="str">
        <f t="shared" ref="HJ6" si="18">HA6</f>
        <v>PRELIMINARES</v>
      </c>
      <c r="HK6" s="534"/>
      <c r="HL6" s="534"/>
      <c r="HM6" s="534"/>
      <c r="HN6" s="534"/>
      <c r="HO6" s="535"/>
      <c r="HP6" s="116"/>
      <c r="HR6" s="116" t="s">
        <v>312</v>
      </c>
      <c r="HS6" s="533" t="str">
        <f t="shared" ref="HS6" si="19">HJ6</f>
        <v>PRELIMINARES</v>
      </c>
      <c r="HT6" s="534"/>
      <c r="HU6" s="534"/>
      <c r="HV6" s="534"/>
      <c r="HW6" s="534"/>
      <c r="HX6" s="535"/>
      <c r="HY6" s="116"/>
      <c r="IA6" s="116" t="s">
        <v>312</v>
      </c>
      <c r="IB6" s="533" t="str">
        <f t="shared" ref="IB6" si="20">HS6</f>
        <v>PRELIMINARES</v>
      </c>
      <c r="IC6" s="534"/>
      <c r="ID6" s="534"/>
      <c r="IE6" s="534"/>
      <c r="IF6" s="534"/>
      <c r="IG6" s="535"/>
      <c r="IH6" s="116"/>
      <c r="IJ6" s="116" t="s">
        <v>312</v>
      </c>
      <c r="IK6" s="533" t="str">
        <f t="shared" ref="IK6" si="21">IB6</f>
        <v>PRELIMINARES</v>
      </c>
      <c r="IL6" s="534"/>
      <c r="IM6" s="534"/>
      <c r="IN6" s="534"/>
      <c r="IO6" s="534"/>
      <c r="IP6" s="535"/>
      <c r="IQ6" s="116"/>
      <c r="IS6" s="116" t="s">
        <v>312</v>
      </c>
      <c r="IT6" s="533" t="str">
        <f t="shared" ref="IT6" si="22">IK6</f>
        <v>PRELIMINARES</v>
      </c>
      <c r="IU6" s="534"/>
      <c r="IV6" s="534"/>
      <c r="IW6" s="534"/>
      <c r="IX6" s="534"/>
      <c r="IY6" s="535"/>
      <c r="IZ6" s="116"/>
      <c r="JB6" s="116" t="s">
        <v>312</v>
      </c>
      <c r="JC6" s="533" t="str">
        <f t="shared" ref="JC6" si="23">IT6</f>
        <v>PRELIMINARES</v>
      </c>
      <c r="JD6" s="534"/>
      <c r="JE6" s="534"/>
      <c r="JF6" s="534"/>
      <c r="JG6" s="534"/>
      <c r="JH6" s="535"/>
      <c r="JI6" s="116"/>
      <c r="JK6" s="116" t="s">
        <v>312</v>
      </c>
      <c r="JL6" s="533" t="str">
        <f t="shared" ref="JL6" si="24">JC6</f>
        <v>PRELIMINARES</v>
      </c>
      <c r="JM6" s="534"/>
      <c r="JN6" s="534"/>
      <c r="JO6" s="534"/>
      <c r="JP6" s="534"/>
      <c r="JQ6" s="535"/>
      <c r="JR6" s="116"/>
      <c r="JT6" s="116" t="s">
        <v>312</v>
      </c>
      <c r="JU6" s="533" t="str">
        <f t="shared" ref="JU6" si="25">JL6</f>
        <v>PRELIMINARES</v>
      </c>
      <c r="JV6" s="534"/>
      <c r="JW6" s="534"/>
      <c r="JX6" s="534"/>
      <c r="JY6" s="534"/>
      <c r="JZ6" s="535"/>
      <c r="KA6" s="116"/>
      <c r="KC6" s="116" t="s">
        <v>312</v>
      </c>
      <c r="KD6" s="533" t="str">
        <f t="shared" ref="KD6" si="26">JU6</f>
        <v>PRELIMINARES</v>
      </c>
      <c r="KE6" s="534"/>
      <c r="KF6" s="534"/>
      <c r="KG6" s="534"/>
      <c r="KH6" s="534"/>
      <c r="KI6" s="535"/>
      <c r="KJ6" s="116"/>
      <c r="KL6" s="116" t="s">
        <v>312</v>
      </c>
      <c r="KM6" s="533" t="str">
        <f t="shared" ref="KM6" si="27">KD6</f>
        <v>PRELIMINARES</v>
      </c>
      <c r="KN6" s="534"/>
      <c r="KO6" s="534"/>
      <c r="KP6" s="534"/>
      <c r="KQ6" s="534"/>
      <c r="KR6" s="535"/>
      <c r="KS6" s="116"/>
      <c r="KU6" s="116" t="s">
        <v>312</v>
      </c>
      <c r="KV6" s="533" t="str">
        <f t="shared" ref="KV6" si="28">KM6</f>
        <v>PRELIMINARES</v>
      </c>
      <c r="KW6" s="534"/>
      <c r="KX6" s="534"/>
      <c r="KY6" s="534"/>
      <c r="KZ6" s="534"/>
      <c r="LA6" s="535"/>
      <c r="LB6" s="116"/>
      <c r="LD6" s="116" t="s">
        <v>312</v>
      </c>
      <c r="LE6" s="533" t="str">
        <f t="shared" ref="LE6" si="29">KV6</f>
        <v>PRELIMINARES</v>
      </c>
      <c r="LF6" s="534"/>
      <c r="LG6" s="534"/>
      <c r="LH6" s="534"/>
      <c r="LI6" s="534"/>
      <c r="LJ6" s="535"/>
      <c r="LK6" s="116"/>
      <c r="LM6" s="116" t="s">
        <v>312</v>
      </c>
      <c r="LN6" s="533" t="str">
        <f t="shared" ref="LN6" si="30">LE6</f>
        <v>PRELIMINARES</v>
      </c>
      <c r="LO6" s="534"/>
      <c r="LP6" s="534"/>
      <c r="LQ6" s="534"/>
      <c r="LR6" s="534"/>
      <c r="LS6" s="535"/>
      <c r="LT6" s="116"/>
      <c r="LV6" s="116" t="s">
        <v>312</v>
      </c>
      <c r="LW6" s="533" t="str">
        <f t="shared" ref="LW6" si="31">LN6</f>
        <v>PRELIMINARES</v>
      </c>
      <c r="LX6" s="534"/>
      <c r="LY6" s="534"/>
      <c r="LZ6" s="534"/>
      <c r="MA6" s="534"/>
      <c r="MB6" s="535"/>
      <c r="MC6" s="116"/>
      <c r="ME6" s="116" t="s">
        <v>312</v>
      </c>
      <c r="MF6" s="533" t="str">
        <f t="shared" ref="MF6" si="32">LW6</f>
        <v>PRELIMINARES</v>
      </c>
      <c r="MG6" s="534"/>
      <c r="MH6" s="534"/>
      <c r="MI6" s="534"/>
      <c r="MJ6" s="534"/>
      <c r="MK6" s="535"/>
      <c r="ML6" s="116"/>
      <c r="MN6" s="116" t="s">
        <v>312</v>
      </c>
      <c r="MO6" s="533" t="str">
        <f t="shared" ref="MO6" si="33">MF6</f>
        <v>PRELIMINARES</v>
      </c>
      <c r="MP6" s="534"/>
      <c r="MQ6" s="534"/>
      <c r="MR6" s="534"/>
      <c r="MS6" s="534"/>
      <c r="MT6" s="535"/>
      <c r="MU6" s="116"/>
      <c r="MW6" s="116" t="s">
        <v>312</v>
      </c>
      <c r="MX6" s="533" t="str">
        <f t="shared" ref="MX6" si="34">MO6</f>
        <v>PRELIMINARES</v>
      </c>
      <c r="MY6" s="534"/>
      <c r="MZ6" s="534"/>
      <c r="NA6" s="534"/>
      <c r="NB6" s="534"/>
      <c r="NC6" s="535"/>
      <c r="ND6" s="116"/>
      <c r="NF6" s="116" t="s">
        <v>312</v>
      </c>
      <c r="NG6" s="533" t="str">
        <f t="shared" ref="NG6" si="35">MX6</f>
        <v>PRELIMINARES</v>
      </c>
      <c r="NH6" s="534"/>
      <c r="NI6" s="534"/>
      <c r="NJ6" s="534"/>
      <c r="NK6" s="534"/>
      <c r="NL6" s="535"/>
      <c r="NM6" s="116"/>
      <c r="NO6" s="116" t="s">
        <v>312</v>
      </c>
      <c r="NP6" s="533" t="str">
        <f t="shared" ref="NP6" si="36">NG6</f>
        <v>PRELIMINARES</v>
      </c>
      <c r="NQ6" s="534"/>
      <c r="NR6" s="534"/>
      <c r="NS6" s="534"/>
      <c r="NT6" s="534"/>
      <c r="NU6" s="535"/>
      <c r="NV6" s="116"/>
      <c r="NX6" s="116" t="s">
        <v>312</v>
      </c>
      <c r="NY6" s="533" t="str">
        <f t="shared" ref="NY6" si="37">NP6</f>
        <v>PRELIMINARES</v>
      </c>
      <c r="NZ6" s="534"/>
      <c r="OA6" s="534"/>
      <c r="OB6" s="534"/>
      <c r="OC6" s="534"/>
      <c r="OD6" s="535"/>
      <c r="OE6" s="116"/>
      <c r="OG6" s="116" t="s">
        <v>312</v>
      </c>
      <c r="OH6" s="533" t="str">
        <f t="shared" ref="OH6" si="38">NY6</f>
        <v>PRELIMINARES</v>
      </c>
      <c r="OI6" s="534"/>
      <c r="OJ6" s="534"/>
      <c r="OK6" s="534"/>
      <c r="OL6" s="534"/>
      <c r="OM6" s="535"/>
      <c r="ON6" s="116"/>
      <c r="OP6" s="116" t="s">
        <v>312</v>
      </c>
      <c r="OQ6" s="533" t="str">
        <f t="shared" ref="OQ6" si="39">OH6</f>
        <v>PRELIMINARES</v>
      </c>
      <c r="OR6" s="534"/>
      <c r="OS6" s="534"/>
      <c r="OT6" s="534"/>
      <c r="OU6" s="534"/>
      <c r="OV6" s="535"/>
      <c r="OW6" s="116"/>
      <c r="OY6" s="116" t="s">
        <v>312</v>
      </c>
      <c r="OZ6" s="533" t="str">
        <f t="shared" ref="OZ6" si="40">OQ6</f>
        <v>PRELIMINARES</v>
      </c>
      <c r="PA6" s="534"/>
      <c r="PB6" s="534"/>
      <c r="PC6" s="534"/>
      <c r="PD6" s="534"/>
      <c r="PE6" s="535"/>
      <c r="PF6" s="116"/>
    </row>
    <row r="7" spans="1:423">
      <c r="A7" s="116"/>
      <c r="B7" s="536"/>
      <c r="C7" s="537"/>
      <c r="D7" s="537"/>
      <c r="E7" s="537"/>
      <c r="F7" s="537"/>
      <c r="G7" s="538"/>
      <c r="H7" s="116"/>
      <c r="J7" s="116"/>
      <c r="K7" s="536"/>
      <c r="L7" s="537"/>
      <c r="M7" s="537"/>
      <c r="N7" s="537"/>
      <c r="O7" s="537"/>
      <c r="P7" s="538"/>
      <c r="Q7" s="116"/>
      <c r="S7" s="116"/>
      <c r="T7" s="536"/>
      <c r="U7" s="537"/>
      <c r="V7" s="537"/>
      <c r="W7" s="537"/>
      <c r="X7" s="537"/>
      <c r="Y7" s="538"/>
      <c r="Z7" s="116"/>
      <c r="AB7" s="116"/>
      <c r="AC7" s="536"/>
      <c r="AD7" s="537"/>
      <c r="AE7" s="537"/>
      <c r="AF7" s="537"/>
      <c r="AG7" s="537"/>
      <c r="AH7" s="538"/>
      <c r="AI7" s="116"/>
      <c r="AK7" s="116"/>
      <c r="AL7" s="536"/>
      <c r="AM7" s="537"/>
      <c r="AN7" s="537"/>
      <c r="AO7" s="537"/>
      <c r="AP7" s="537"/>
      <c r="AQ7" s="538"/>
      <c r="AR7" s="116"/>
      <c r="AT7" s="116"/>
      <c r="AU7" s="536"/>
      <c r="AV7" s="537"/>
      <c r="AW7" s="537"/>
      <c r="AX7" s="537"/>
      <c r="AY7" s="537"/>
      <c r="AZ7" s="538"/>
      <c r="BA7" s="116"/>
      <c r="BC7" s="116"/>
      <c r="BD7" s="536"/>
      <c r="BE7" s="537"/>
      <c r="BF7" s="537"/>
      <c r="BG7" s="537"/>
      <c r="BH7" s="537"/>
      <c r="BI7" s="538"/>
      <c r="BJ7" s="116"/>
      <c r="BL7" s="116"/>
      <c r="BM7" s="536"/>
      <c r="BN7" s="537"/>
      <c r="BO7" s="537"/>
      <c r="BP7" s="537"/>
      <c r="BQ7" s="537"/>
      <c r="BR7" s="538"/>
      <c r="BS7" s="116"/>
      <c r="BU7" s="116"/>
      <c r="BV7" s="536"/>
      <c r="BW7" s="537"/>
      <c r="BX7" s="537"/>
      <c r="BY7" s="537"/>
      <c r="BZ7" s="537"/>
      <c r="CA7" s="538"/>
      <c r="CB7" s="116"/>
      <c r="CD7" s="116"/>
      <c r="CE7" s="536"/>
      <c r="CF7" s="537"/>
      <c r="CG7" s="537"/>
      <c r="CH7" s="537"/>
      <c r="CI7" s="537"/>
      <c r="CJ7" s="538"/>
      <c r="CK7" s="116"/>
      <c r="CM7" s="116"/>
      <c r="CN7" s="536"/>
      <c r="CO7" s="537"/>
      <c r="CP7" s="537"/>
      <c r="CQ7" s="537"/>
      <c r="CR7" s="537"/>
      <c r="CS7" s="538"/>
      <c r="CT7" s="116"/>
      <c r="CV7" s="116"/>
      <c r="CW7" s="536"/>
      <c r="CX7" s="537"/>
      <c r="CY7" s="537"/>
      <c r="CZ7" s="537"/>
      <c r="DA7" s="537"/>
      <c r="DB7" s="538"/>
      <c r="DC7" s="116"/>
      <c r="DE7" s="116"/>
      <c r="DF7" s="536"/>
      <c r="DG7" s="537"/>
      <c r="DH7" s="537"/>
      <c r="DI7" s="537"/>
      <c r="DJ7" s="537"/>
      <c r="DK7" s="538"/>
      <c r="DL7" s="116"/>
      <c r="DN7" s="116"/>
      <c r="DO7" s="536"/>
      <c r="DP7" s="537"/>
      <c r="DQ7" s="537"/>
      <c r="DR7" s="537"/>
      <c r="DS7" s="537"/>
      <c r="DT7" s="538"/>
      <c r="DU7" s="116"/>
      <c r="DW7" s="116"/>
      <c r="DX7" s="536"/>
      <c r="DY7" s="537"/>
      <c r="DZ7" s="537"/>
      <c r="EA7" s="537"/>
      <c r="EB7" s="537"/>
      <c r="EC7" s="538"/>
      <c r="ED7" s="116"/>
      <c r="EF7" s="116"/>
      <c r="EG7" s="536"/>
      <c r="EH7" s="537"/>
      <c r="EI7" s="537"/>
      <c r="EJ7" s="537"/>
      <c r="EK7" s="537"/>
      <c r="EL7" s="538"/>
      <c r="EM7" s="116"/>
      <c r="EO7" s="116"/>
      <c r="EP7" s="536"/>
      <c r="EQ7" s="537"/>
      <c r="ER7" s="537"/>
      <c r="ES7" s="537"/>
      <c r="ET7" s="537"/>
      <c r="EU7" s="538"/>
      <c r="EV7" s="116"/>
      <c r="EX7" s="116"/>
      <c r="EY7" s="536"/>
      <c r="EZ7" s="537"/>
      <c r="FA7" s="537"/>
      <c r="FB7" s="537"/>
      <c r="FC7" s="537"/>
      <c r="FD7" s="538"/>
      <c r="FE7" s="116"/>
      <c r="FG7" s="116"/>
      <c r="FH7" s="536"/>
      <c r="FI7" s="537"/>
      <c r="FJ7" s="537"/>
      <c r="FK7" s="537"/>
      <c r="FL7" s="537"/>
      <c r="FM7" s="538"/>
      <c r="FN7" s="116"/>
      <c r="FP7" s="116"/>
      <c r="FQ7" s="536"/>
      <c r="FR7" s="537"/>
      <c r="FS7" s="537"/>
      <c r="FT7" s="537"/>
      <c r="FU7" s="537"/>
      <c r="FV7" s="538"/>
      <c r="FW7" s="116"/>
      <c r="FY7" s="116"/>
      <c r="FZ7" s="536"/>
      <c r="GA7" s="537"/>
      <c r="GB7" s="537"/>
      <c r="GC7" s="537"/>
      <c r="GD7" s="537"/>
      <c r="GE7" s="538"/>
      <c r="GF7" s="116"/>
      <c r="GH7" s="116"/>
      <c r="GI7" s="536"/>
      <c r="GJ7" s="537"/>
      <c r="GK7" s="537"/>
      <c r="GL7" s="537"/>
      <c r="GM7" s="537"/>
      <c r="GN7" s="538"/>
      <c r="GO7" s="116"/>
      <c r="GQ7" s="116"/>
      <c r="GR7" s="536"/>
      <c r="GS7" s="537"/>
      <c r="GT7" s="537"/>
      <c r="GU7" s="537"/>
      <c r="GV7" s="537"/>
      <c r="GW7" s="538"/>
      <c r="GX7" s="116"/>
      <c r="GZ7" s="116"/>
      <c r="HA7" s="536"/>
      <c r="HB7" s="537"/>
      <c r="HC7" s="537"/>
      <c r="HD7" s="537"/>
      <c r="HE7" s="537"/>
      <c r="HF7" s="538"/>
      <c r="HG7" s="116"/>
      <c r="HI7" s="116"/>
      <c r="HJ7" s="536"/>
      <c r="HK7" s="537"/>
      <c r="HL7" s="537"/>
      <c r="HM7" s="537"/>
      <c r="HN7" s="537"/>
      <c r="HO7" s="538"/>
      <c r="HP7" s="116"/>
      <c r="HR7" s="116"/>
      <c r="HS7" s="536"/>
      <c r="HT7" s="537"/>
      <c r="HU7" s="537"/>
      <c r="HV7" s="537"/>
      <c r="HW7" s="537"/>
      <c r="HX7" s="538"/>
      <c r="HY7" s="116"/>
      <c r="IA7" s="116"/>
      <c r="IB7" s="536"/>
      <c r="IC7" s="537"/>
      <c r="ID7" s="537"/>
      <c r="IE7" s="537"/>
      <c r="IF7" s="537"/>
      <c r="IG7" s="538"/>
      <c r="IH7" s="116"/>
      <c r="IJ7" s="116"/>
      <c r="IK7" s="536"/>
      <c r="IL7" s="537"/>
      <c r="IM7" s="537"/>
      <c r="IN7" s="537"/>
      <c r="IO7" s="537"/>
      <c r="IP7" s="538"/>
      <c r="IQ7" s="116"/>
      <c r="IS7" s="116"/>
      <c r="IT7" s="536"/>
      <c r="IU7" s="537"/>
      <c r="IV7" s="537"/>
      <c r="IW7" s="537"/>
      <c r="IX7" s="537"/>
      <c r="IY7" s="538"/>
      <c r="IZ7" s="116"/>
      <c r="JB7" s="116"/>
      <c r="JC7" s="536"/>
      <c r="JD7" s="537"/>
      <c r="JE7" s="537"/>
      <c r="JF7" s="537"/>
      <c r="JG7" s="537"/>
      <c r="JH7" s="538"/>
      <c r="JI7" s="116"/>
      <c r="JK7" s="116"/>
      <c r="JL7" s="536"/>
      <c r="JM7" s="537"/>
      <c r="JN7" s="537"/>
      <c r="JO7" s="537"/>
      <c r="JP7" s="537"/>
      <c r="JQ7" s="538"/>
      <c r="JR7" s="116"/>
      <c r="JT7" s="116"/>
      <c r="JU7" s="536"/>
      <c r="JV7" s="537"/>
      <c r="JW7" s="537"/>
      <c r="JX7" s="537"/>
      <c r="JY7" s="537"/>
      <c r="JZ7" s="538"/>
      <c r="KA7" s="116"/>
      <c r="KC7" s="116"/>
      <c r="KD7" s="536"/>
      <c r="KE7" s="537"/>
      <c r="KF7" s="537"/>
      <c r="KG7" s="537"/>
      <c r="KH7" s="537"/>
      <c r="KI7" s="538"/>
      <c r="KJ7" s="116"/>
      <c r="KL7" s="116"/>
      <c r="KM7" s="536"/>
      <c r="KN7" s="537"/>
      <c r="KO7" s="537"/>
      <c r="KP7" s="537"/>
      <c r="KQ7" s="537"/>
      <c r="KR7" s="538"/>
      <c r="KS7" s="116"/>
      <c r="KU7" s="116"/>
      <c r="KV7" s="536"/>
      <c r="KW7" s="537"/>
      <c r="KX7" s="537"/>
      <c r="KY7" s="537"/>
      <c r="KZ7" s="537"/>
      <c r="LA7" s="538"/>
      <c r="LB7" s="116"/>
      <c r="LD7" s="116"/>
      <c r="LE7" s="536"/>
      <c r="LF7" s="537"/>
      <c r="LG7" s="537"/>
      <c r="LH7" s="537"/>
      <c r="LI7" s="537"/>
      <c r="LJ7" s="538"/>
      <c r="LK7" s="116"/>
      <c r="LM7" s="116"/>
      <c r="LN7" s="536"/>
      <c r="LO7" s="537"/>
      <c r="LP7" s="537"/>
      <c r="LQ7" s="537"/>
      <c r="LR7" s="537"/>
      <c r="LS7" s="538"/>
      <c r="LT7" s="116"/>
      <c r="LV7" s="116"/>
      <c r="LW7" s="536"/>
      <c r="LX7" s="537"/>
      <c r="LY7" s="537"/>
      <c r="LZ7" s="537"/>
      <c r="MA7" s="537"/>
      <c r="MB7" s="538"/>
      <c r="MC7" s="116"/>
      <c r="ME7" s="116"/>
      <c r="MF7" s="536"/>
      <c r="MG7" s="537"/>
      <c r="MH7" s="537"/>
      <c r="MI7" s="537"/>
      <c r="MJ7" s="537"/>
      <c r="MK7" s="538"/>
      <c r="ML7" s="116"/>
      <c r="MN7" s="116"/>
      <c r="MO7" s="536"/>
      <c r="MP7" s="537"/>
      <c r="MQ7" s="537"/>
      <c r="MR7" s="537"/>
      <c r="MS7" s="537"/>
      <c r="MT7" s="538"/>
      <c r="MU7" s="116"/>
      <c r="MW7" s="116"/>
      <c r="MX7" s="536"/>
      <c r="MY7" s="537"/>
      <c r="MZ7" s="537"/>
      <c r="NA7" s="537"/>
      <c r="NB7" s="537"/>
      <c r="NC7" s="538"/>
      <c r="ND7" s="116"/>
      <c r="NF7" s="116"/>
      <c r="NG7" s="536"/>
      <c r="NH7" s="537"/>
      <c r="NI7" s="537"/>
      <c r="NJ7" s="537"/>
      <c r="NK7" s="537"/>
      <c r="NL7" s="538"/>
      <c r="NM7" s="116"/>
      <c r="NO7" s="116"/>
      <c r="NP7" s="536"/>
      <c r="NQ7" s="537"/>
      <c r="NR7" s="537"/>
      <c r="NS7" s="537"/>
      <c r="NT7" s="537"/>
      <c r="NU7" s="538"/>
      <c r="NV7" s="116"/>
      <c r="NX7" s="116"/>
      <c r="NY7" s="536"/>
      <c r="NZ7" s="537"/>
      <c r="OA7" s="537"/>
      <c r="OB7" s="537"/>
      <c r="OC7" s="537"/>
      <c r="OD7" s="538"/>
      <c r="OE7" s="116"/>
      <c r="OG7" s="116"/>
      <c r="OH7" s="536"/>
      <c r="OI7" s="537"/>
      <c r="OJ7" s="537"/>
      <c r="OK7" s="537"/>
      <c r="OL7" s="537"/>
      <c r="OM7" s="538"/>
      <c r="ON7" s="116"/>
      <c r="OP7" s="116"/>
      <c r="OQ7" s="536"/>
      <c r="OR7" s="537"/>
      <c r="OS7" s="537"/>
      <c r="OT7" s="537"/>
      <c r="OU7" s="537"/>
      <c r="OV7" s="538"/>
      <c r="OW7" s="116"/>
      <c r="OY7" s="116"/>
      <c r="OZ7" s="536"/>
      <c r="PA7" s="537"/>
      <c r="PB7" s="537"/>
      <c r="PC7" s="537"/>
      <c r="PD7" s="537"/>
      <c r="PE7" s="538"/>
      <c r="PF7" s="116"/>
    </row>
    <row r="8" spans="1:423" ht="15" customHeight="1">
      <c r="A8" s="117" t="s">
        <v>1</v>
      </c>
      <c r="B8" s="539" t="str">
        <f>+APU!B5</f>
        <v>LOCALIZACION Y REPLANTEO METODO MANUAL. INCLUYE LARGUEROS, NYLON, TRANSPORTE INTERNO Y TODO LO NECESARIO PARA SU CORRECTA EJECUCION.</v>
      </c>
      <c r="C8" s="540"/>
      <c r="D8" s="540"/>
      <c r="E8" s="540"/>
      <c r="F8" s="540"/>
      <c r="G8" s="540"/>
      <c r="H8" s="117" t="s">
        <v>313</v>
      </c>
      <c r="J8" s="117" t="s">
        <v>1</v>
      </c>
      <c r="K8" s="539" t="str">
        <f>B8</f>
        <v>LOCALIZACION Y REPLANTEO METODO MANUAL. INCLUYE LARGUEROS, NYLON, TRANSPORTE INTERNO Y TODO LO NECESARIO PARA SU CORRECTA EJECUCION.</v>
      </c>
      <c r="L8" s="540"/>
      <c r="M8" s="540"/>
      <c r="N8" s="540"/>
      <c r="O8" s="540"/>
      <c r="P8" s="540"/>
      <c r="Q8" s="117" t="s">
        <v>313</v>
      </c>
      <c r="S8" s="117" t="s">
        <v>1</v>
      </c>
      <c r="T8" s="539" t="str">
        <f>K8</f>
        <v>LOCALIZACION Y REPLANTEO METODO MANUAL. INCLUYE LARGUEROS, NYLON, TRANSPORTE INTERNO Y TODO LO NECESARIO PARA SU CORRECTA EJECUCION.</v>
      </c>
      <c r="U8" s="540"/>
      <c r="V8" s="540"/>
      <c r="W8" s="540"/>
      <c r="X8" s="540"/>
      <c r="Y8" s="540"/>
      <c r="Z8" s="117" t="s">
        <v>313</v>
      </c>
      <c r="AB8" s="117" t="s">
        <v>1</v>
      </c>
      <c r="AC8" s="539" t="str">
        <f>T8</f>
        <v>LOCALIZACION Y REPLANTEO METODO MANUAL. INCLUYE LARGUEROS, NYLON, TRANSPORTE INTERNO Y TODO LO NECESARIO PARA SU CORRECTA EJECUCION.</v>
      </c>
      <c r="AD8" s="540"/>
      <c r="AE8" s="540"/>
      <c r="AF8" s="540"/>
      <c r="AG8" s="540"/>
      <c r="AH8" s="540"/>
      <c r="AI8" s="117" t="s">
        <v>313</v>
      </c>
      <c r="AK8" s="117" t="s">
        <v>1</v>
      </c>
      <c r="AL8" s="539" t="str">
        <f>AC8</f>
        <v>LOCALIZACION Y REPLANTEO METODO MANUAL. INCLUYE LARGUEROS, NYLON, TRANSPORTE INTERNO Y TODO LO NECESARIO PARA SU CORRECTA EJECUCION.</v>
      </c>
      <c r="AM8" s="540"/>
      <c r="AN8" s="540"/>
      <c r="AO8" s="540"/>
      <c r="AP8" s="540"/>
      <c r="AQ8" s="540"/>
      <c r="AR8" s="117" t="s">
        <v>313</v>
      </c>
      <c r="AT8" s="117" t="s">
        <v>1</v>
      </c>
      <c r="AU8" s="539" t="str">
        <f>AL8</f>
        <v>LOCALIZACION Y REPLANTEO METODO MANUAL. INCLUYE LARGUEROS, NYLON, TRANSPORTE INTERNO Y TODO LO NECESARIO PARA SU CORRECTA EJECUCION.</v>
      </c>
      <c r="AV8" s="540"/>
      <c r="AW8" s="540"/>
      <c r="AX8" s="540"/>
      <c r="AY8" s="540"/>
      <c r="AZ8" s="540"/>
      <c r="BA8" s="117" t="s">
        <v>313</v>
      </c>
      <c r="BC8" s="117" t="s">
        <v>1</v>
      </c>
      <c r="BD8" s="539" t="str">
        <f t="shared" ref="BD8" si="41">AU8</f>
        <v>LOCALIZACION Y REPLANTEO METODO MANUAL. INCLUYE LARGUEROS, NYLON, TRANSPORTE INTERNO Y TODO LO NECESARIO PARA SU CORRECTA EJECUCION.</v>
      </c>
      <c r="BE8" s="540"/>
      <c r="BF8" s="540"/>
      <c r="BG8" s="540"/>
      <c r="BH8" s="540"/>
      <c r="BI8" s="540"/>
      <c r="BJ8" s="117" t="s">
        <v>313</v>
      </c>
      <c r="BL8" s="117" t="s">
        <v>1</v>
      </c>
      <c r="BM8" s="539" t="str">
        <f t="shared" ref="BM8" si="42">BD8</f>
        <v>LOCALIZACION Y REPLANTEO METODO MANUAL. INCLUYE LARGUEROS, NYLON, TRANSPORTE INTERNO Y TODO LO NECESARIO PARA SU CORRECTA EJECUCION.</v>
      </c>
      <c r="BN8" s="540"/>
      <c r="BO8" s="540"/>
      <c r="BP8" s="540"/>
      <c r="BQ8" s="540"/>
      <c r="BR8" s="540"/>
      <c r="BS8" s="117" t="s">
        <v>313</v>
      </c>
      <c r="BU8" s="117" t="s">
        <v>1</v>
      </c>
      <c r="BV8" s="539" t="str">
        <f t="shared" ref="BV8" si="43">BM8</f>
        <v>LOCALIZACION Y REPLANTEO METODO MANUAL. INCLUYE LARGUEROS, NYLON, TRANSPORTE INTERNO Y TODO LO NECESARIO PARA SU CORRECTA EJECUCION.</v>
      </c>
      <c r="BW8" s="540"/>
      <c r="BX8" s="540"/>
      <c r="BY8" s="540"/>
      <c r="BZ8" s="540"/>
      <c r="CA8" s="540"/>
      <c r="CB8" s="117" t="s">
        <v>313</v>
      </c>
      <c r="CD8" s="117" t="s">
        <v>1</v>
      </c>
      <c r="CE8" s="539" t="str">
        <f t="shared" ref="CE8" si="44">BV8</f>
        <v>LOCALIZACION Y REPLANTEO METODO MANUAL. INCLUYE LARGUEROS, NYLON, TRANSPORTE INTERNO Y TODO LO NECESARIO PARA SU CORRECTA EJECUCION.</v>
      </c>
      <c r="CF8" s="540"/>
      <c r="CG8" s="540"/>
      <c r="CH8" s="540"/>
      <c r="CI8" s="540"/>
      <c r="CJ8" s="540"/>
      <c r="CK8" s="117" t="s">
        <v>313</v>
      </c>
      <c r="CM8" s="117" t="s">
        <v>1</v>
      </c>
      <c r="CN8" s="539" t="str">
        <f t="shared" ref="CN8" si="45">CE8</f>
        <v>LOCALIZACION Y REPLANTEO METODO MANUAL. INCLUYE LARGUEROS, NYLON, TRANSPORTE INTERNO Y TODO LO NECESARIO PARA SU CORRECTA EJECUCION.</v>
      </c>
      <c r="CO8" s="540"/>
      <c r="CP8" s="540"/>
      <c r="CQ8" s="540"/>
      <c r="CR8" s="540"/>
      <c r="CS8" s="540"/>
      <c r="CT8" s="117" t="s">
        <v>313</v>
      </c>
      <c r="CV8" s="117" t="s">
        <v>1</v>
      </c>
      <c r="CW8" s="539" t="str">
        <f t="shared" ref="CW8" si="46">CN8</f>
        <v>LOCALIZACION Y REPLANTEO METODO MANUAL. INCLUYE LARGUEROS, NYLON, TRANSPORTE INTERNO Y TODO LO NECESARIO PARA SU CORRECTA EJECUCION.</v>
      </c>
      <c r="CX8" s="540"/>
      <c r="CY8" s="540"/>
      <c r="CZ8" s="540"/>
      <c r="DA8" s="540"/>
      <c r="DB8" s="540"/>
      <c r="DC8" s="117" t="s">
        <v>313</v>
      </c>
      <c r="DE8" s="117" t="s">
        <v>1</v>
      </c>
      <c r="DF8" s="539" t="str">
        <f t="shared" ref="DF8" si="47">CW8</f>
        <v>LOCALIZACION Y REPLANTEO METODO MANUAL. INCLUYE LARGUEROS, NYLON, TRANSPORTE INTERNO Y TODO LO NECESARIO PARA SU CORRECTA EJECUCION.</v>
      </c>
      <c r="DG8" s="540"/>
      <c r="DH8" s="540"/>
      <c r="DI8" s="540"/>
      <c r="DJ8" s="540"/>
      <c r="DK8" s="540"/>
      <c r="DL8" s="117" t="s">
        <v>313</v>
      </c>
      <c r="DN8" s="117" t="s">
        <v>1</v>
      </c>
      <c r="DO8" s="539" t="str">
        <f t="shared" ref="DO8" si="48">DF8</f>
        <v>LOCALIZACION Y REPLANTEO METODO MANUAL. INCLUYE LARGUEROS, NYLON, TRANSPORTE INTERNO Y TODO LO NECESARIO PARA SU CORRECTA EJECUCION.</v>
      </c>
      <c r="DP8" s="540"/>
      <c r="DQ8" s="540"/>
      <c r="DR8" s="540"/>
      <c r="DS8" s="540"/>
      <c r="DT8" s="540"/>
      <c r="DU8" s="117" t="s">
        <v>313</v>
      </c>
      <c r="DW8" s="117" t="s">
        <v>1</v>
      </c>
      <c r="DX8" s="539" t="str">
        <f t="shared" ref="DX8" si="49">DO8</f>
        <v>LOCALIZACION Y REPLANTEO METODO MANUAL. INCLUYE LARGUEROS, NYLON, TRANSPORTE INTERNO Y TODO LO NECESARIO PARA SU CORRECTA EJECUCION.</v>
      </c>
      <c r="DY8" s="540"/>
      <c r="DZ8" s="540"/>
      <c r="EA8" s="540"/>
      <c r="EB8" s="540"/>
      <c r="EC8" s="540"/>
      <c r="ED8" s="117" t="s">
        <v>313</v>
      </c>
      <c r="EF8" s="117" t="s">
        <v>1</v>
      </c>
      <c r="EG8" s="539" t="str">
        <f t="shared" ref="EG8" si="50">DX8</f>
        <v>LOCALIZACION Y REPLANTEO METODO MANUAL. INCLUYE LARGUEROS, NYLON, TRANSPORTE INTERNO Y TODO LO NECESARIO PARA SU CORRECTA EJECUCION.</v>
      </c>
      <c r="EH8" s="540"/>
      <c r="EI8" s="540"/>
      <c r="EJ8" s="540"/>
      <c r="EK8" s="540"/>
      <c r="EL8" s="540"/>
      <c r="EM8" s="117" t="s">
        <v>313</v>
      </c>
      <c r="EO8" s="117" t="s">
        <v>1</v>
      </c>
      <c r="EP8" s="539" t="str">
        <f t="shared" ref="EP8" si="51">EG8</f>
        <v>LOCALIZACION Y REPLANTEO METODO MANUAL. INCLUYE LARGUEROS, NYLON, TRANSPORTE INTERNO Y TODO LO NECESARIO PARA SU CORRECTA EJECUCION.</v>
      </c>
      <c r="EQ8" s="540"/>
      <c r="ER8" s="540"/>
      <c r="ES8" s="540"/>
      <c r="ET8" s="540"/>
      <c r="EU8" s="540"/>
      <c r="EV8" s="117" t="s">
        <v>313</v>
      </c>
      <c r="EX8" s="117" t="s">
        <v>1</v>
      </c>
      <c r="EY8" s="539" t="str">
        <f t="shared" ref="EY8" si="52">EP8</f>
        <v>LOCALIZACION Y REPLANTEO METODO MANUAL. INCLUYE LARGUEROS, NYLON, TRANSPORTE INTERNO Y TODO LO NECESARIO PARA SU CORRECTA EJECUCION.</v>
      </c>
      <c r="EZ8" s="540"/>
      <c r="FA8" s="540"/>
      <c r="FB8" s="540"/>
      <c r="FC8" s="540"/>
      <c r="FD8" s="540"/>
      <c r="FE8" s="117" t="s">
        <v>313</v>
      </c>
      <c r="FG8" s="117" t="s">
        <v>1</v>
      </c>
      <c r="FH8" s="539" t="str">
        <f t="shared" ref="FH8" si="53">EY8</f>
        <v>LOCALIZACION Y REPLANTEO METODO MANUAL. INCLUYE LARGUEROS, NYLON, TRANSPORTE INTERNO Y TODO LO NECESARIO PARA SU CORRECTA EJECUCION.</v>
      </c>
      <c r="FI8" s="540"/>
      <c r="FJ8" s="540"/>
      <c r="FK8" s="540"/>
      <c r="FL8" s="540"/>
      <c r="FM8" s="540"/>
      <c r="FN8" s="117" t="s">
        <v>313</v>
      </c>
      <c r="FP8" s="117" t="s">
        <v>1</v>
      </c>
      <c r="FQ8" s="539" t="str">
        <f t="shared" ref="FQ8" si="54">FH8</f>
        <v>LOCALIZACION Y REPLANTEO METODO MANUAL. INCLUYE LARGUEROS, NYLON, TRANSPORTE INTERNO Y TODO LO NECESARIO PARA SU CORRECTA EJECUCION.</v>
      </c>
      <c r="FR8" s="540"/>
      <c r="FS8" s="540"/>
      <c r="FT8" s="540"/>
      <c r="FU8" s="540"/>
      <c r="FV8" s="540"/>
      <c r="FW8" s="117" t="s">
        <v>313</v>
      </c>
      <c r="FY8" s="117" t="s">
        <v>1</v>
      </c>
      <c r="FZ8" s="539" t="str">
        <f t="shared" ref="FZ8" si="55">FQ8</f>
        <v>LOCALIZACION Y REPLANTEO METODO MANUAL. INCLUYE LARGUEROS, NYLON, TRANSPORTE INTERNO Y TODO LO NECESARIO PARA SU CORRECTA EJECUCION.</v>
      </c>
      <c r="GA8" s="540"/>
      <c r="GB8" s="540"/>
      <c r="GC8" s="540"/>
      <c r="GD8" s="540"/>
      <c r="GE8" s="540"/>
      <c r="GF8" s="117" t="s">
        <v>313</v>
      </c>
      <c r="GH8" s="117" t="s">
        <v>1</v>
      </c>
      <c r="GI8" s="539" t="str">
        <f t="shared" ref="GI8" si="56">FZ8</f>
        <v>LOCALIZACION Y REPLANTEO METODO MANUAL. INCLUYE LARGUEROS, NYLON, TRANSPORTE INTERNO Y TODO LO NECESARIO PARA SU CORRECTA EJECUCION.</v>
      </c>
      <c r="GJ8" s="540"/>
      <c r="GK8" s="540"/>
      <c r="GL8" s="540"/>
      <c r="GM8" s="540"/>
      <c r="GN8" s="540"/>
      <c r="GO8" s="117" t="s">
        <v>313</v>
      </c>
      <c r="GQ8" s="117" t="s">
        <v>1</v>
      </c>
      <c r="GR8" s="539" t="str">
        <f t="shared" ref="GR8" si="57">GI8</f>
        <v>LOCALIZACION Y REPLANTEO METODO MANUAL. INCLUYE LARGUEROS, NYLON, TRANSPORTE INTERNO Y TODO LO NECESARIO PARA SU CORRECTA EJECUCION.</v>
      </c>
      <c r="GS8" s="540"/>
      <c r="GT8" s="540"/>
      <c r="GU8" s="540"/>
      <c r="GV8" s="540"/>
      <c r="GW8" s="540"/>
      <c r="GX8" s="117" t="s">
        <v>313</v>
      </c>
      <c r="GZ8" s="117" t="s">
        <v>1</v>
      </c>
      <c r="HA8" s="539" t="str">
        <f t="shared" ref="HA8" si="58">GR8</f>
        <v>LOCALIZACION Y REPLANTEO METODO MANUAL. INCLUYE LARGUEROS, NYLON, TRANSPORTE INTERNO Y TODO LO NECESARIO PARA SU CORRECTA EJECUCION.</v>
      </c>
      <c r="HB8" s="540"/>
      <c r="HC8" s="540"/>
      <c r="HD8" s="540"/>
      <c r="HE8" s="540"/>
      <c r="HF8" s="540"/>
      <c r="HG8" s="117" t="s">
        <v>313</v>
      </c>
      <c r="HI8" s="117" t="s">
        <v>1</v>
      </c>
      <c r="HJ8" s="539" t="str">
        <f t="shared" ref="HJ8" si="59">HA8</f>
        <v>LOCALIZACION Y REPLANTEO METODO MANUAL. INCLUYE LARGUEROS, NYLON, TRANSPORTE INTERNO Y TODO LO NECESARIO PARA SU CORRECTA EJECUCION.</v>
      </c>
      <c r="HK8" s="540"/>
      <c r="HL8" s="540"/>
      <c r="HM8" s="540"/>
      <c r="HN8" s="540"/>
      <c r="HO8" s="540"/>
      <c r="HP8" s="117" t="s">
        <v>313</v>
      </c>
      <c r="HR8" s="117" t="s">
        <v>1</v>
      </c>
      <c r="HS8" s="539" t="str">
        <f t="shared" ref="HS8" si="60">HJ8</f>
        <v>LOCALIZACION Y REPLANTEO METODO MANUAL. INCLUYE LARGUEROS, NYLON, TRANSPORTE INTERNO Y TODO LO NECESARIO PARA SU CORRECTA EJECUCION.</v>
      </c>
      <c r="HT8" s="540"/>
      <c r="HU8" s="540"/>
      <c r="HV8" s="540"/>
      <c r="HW8" s="540"/>
      <c r="HX8" s="540"/>
      <c r="HY8" s="117" t="s">
        <v>313</v>
      </c>
      <c r="IA8" s="117" t="s">
        <v>1</v>
      </c>
      <c r="IB8" s="539" t="str">
        <f t="shared" ref="IB8" si="61">HS8</f>
        <v>LOCALIZACION Y REPLANTEO METODO MANUAL. INCLUYE LARGUEROS, NYLON, TRANSPORTE INTERNO Y TODO LO NECESARIO PARA SU CORRECTA EJECUCION.</v>
      </c>
      <c r="IC8" s="540"/>
      <c r="ID8" s="540"/>
      <c r="IE8" s="540"/>
      <c r="IF8" s="540"/>
      <c r="IG8" s="540"/>
      <c r="IH8" s="117" t="s">
        <v>313</v>
      </c>
      <c r="IJ8" s="117" t="s">
        <v>1</v>
      </c>
      <c r="IK8" s="539" t="str">
        <f t="shared" ref="IK8" si="62">IB8</f>
        <v>LOCALIZACION Y REPLANTEO METODO MANUAL. INCLUYE LARGUEROS, NYLON, TRANSPORTE INTERNO Y TODO LO NECESARIO PARA SU CORRECTA EJECUCION.</v>
      </c>
      <c r="IL8" s="540"/>
      <c r="IM8" s="540"/>
      <c r="IN8" s="540"/>
      <c r="IO8" s="540"/>
      <c r="IP8" s="540"/>
      <c r="IQ8" s="117" t="s">
        <v>313</v>
      </c>
      <c r="IS8" s="117" t="s">
        <v>1</v>
      </c>
      <c r="IT8" s="539" t="str">
        <f t="shared" ref="IT8" si="63">IK8</f>
        <v>LOCALIZACION Y REPLANTEO METODO MANUAL. INCLUYE LARGUEROS, NYLON, TRANSPORTE INTERNO Y TODO LO NECESARIO PARA SU CORRECTA EJECUCION.</v>
      </c>
      <c r="IU8" s="540"/>
      <c r="IV8" s="540"/>
      <c r="IW8" s="540"/>
      <c r="IX8" s="540"/>
      <c r="IY8" s="540"/>
      <c r="IZ8" s="117" t="s">
        <v>313</v>
      </c>
      <c r="JB8" s="117" t="s">
        <v>1</v>
      </c>
      <c r="JC8" s="539" t="str">
        <f t="shared" ref="JC8" si="64">IT8</f>
        <v>LOCALIZACION Y REPLANTEO METODO MANUAL. INCLUYE LARGUEROS, NYLON, TRANSPORTE INTERNO Y TODO LO NECESARIO PARA SU CORRECTA EJECUCION.</v>
      </c>
      <c r="JD8" s="540"/>
      <c r="JE8" s="540"/>
      <c r="JF8" s="540"/>
      <c r="JG8" s="540"/>
      <c r="JH8" s="540"/>
      <c r="JI8" s="117" t="s">
        <v>313</v>
      </c>
      <c r="JK8" s="117" t="s">
        <v>1</v>
      </c>
      <c r="JL8" s="539" t="str">
        <f t="shared" ref="JL8" si="65">JC8</f>
        <v>LOCALIZACION Y REPLANTEO METODO MANUAL. INCLUYE LARGUEROS, NYLON, TRANSPORTE INTERNO Y TODO LO NECESARIO PARA SU CORRECTA EJECUCION.</v>
      </c>
      <c r="JM8" s="540"/>
      <c r="JN8" s="540"/>
      <c r="JO8" s="540"/>
      <c r="JP8" s="540"/>
      <c r="JQ8" s="540"/>
      <c r="JR8" s="117" t="s">
        <v>313</v>
      </c>
      <c r="JT8" s="117" t="s">
        <v>1</v>
      </c>
      <c r="JU8" s="539" t="str">
        <f t="shared" ref="JU8" si="66">JL8</f>
        <v>LOCALIZACION Y REPLANTEO METODO MANUAL. INCLUYE LARGUEROS, NYLON, TRANSPORTE INTERNO Y TODO LO NECESARIO PARA SU CORRECTA EJECUCION.</v>
      </c>
      <c r="JV8" s="540"/>
      <c r="JW8" s="540"/>
      <c r="JX8" s="540"/>
      <c r="JY8" s="540"/>
      <c r="JZ8" s="540"/>
      <c r="KA8" s="117" t="s">
        <v>313</v>
      </c>
      <c r="KC8" s="117" t="s">
        <v>1</v>
      </c>
      <c r="KD8" s="539" t="str">
        <f t="shared" ref="KD8" si="67">JU8</f>
        <v>LOCALIZACION Y REPLANTEO METODO MANUAL. INCLUYE LARGUEROS, NYLON, TRANSPORTE INTERNO Y TODO LO NECESARIO PARA SU CORRECTA EJECUCION.</v>
      </c>
      <c r="KE8" s="540"/>
      <c r="KF8" s="540"/>
      <c r="KG8" s="540"/>
      <c r="KH8" s="540"/>
      <c r="KI8" s="540"/>
      <c r="KJ8" s="117" t="s">
        <v>313</v>
      </c>
      <c r="KL8" s="117" t="s">
        <v>1</v>
      </c>
      <c r="KM8" s="539" t="str">
        <f t="shared" ref="KM8" si="68">KD8</f>
        <v>LOCALIZACION Y REPLANTEO METODO MANUAL. INCLUYE LARGUEROS, NYLON, TRANSPORTE INTERNO Y TODO LO NECESARIO PARA SU CORRECTA EJECUCION.</v>
      </c>
      <c r="KN8" s="540"/>
      <c r="KO8" s="540"/>
      <c r="KP8" s="540"/>
      <c r="KQ8" s="540"/>
      <c r="KR8" s="540"/>
      <c r="KS8" s="117" t="s">
        <v>313</v>
      </c>
      <c r="KU8" s="117" t="s">
        <v>1</v>
      </c>
      <c r="KV8" s="539" t="str">
        <f t="shared" ref="KV8" si="69">KM8</f>
        <v>LOCALIZACION Y REPLANTEO METODO MANUAL. INCLUYE LARGUEROS, NYLON, TRANSPORTE INTERNO Y TODO LO NECESARIO PARA SU CORRECTA EJECUCION.</v>
      </c>
      <c r="KW8" s="540"/>
      <c r="KX8" s="540"/>
      <c r="KY8" s="540"/>
      <c r="KZ8" s="540"/>
      <c r="LA8" s="540"/>
      <c r="LB8" s="117" t="s">
        <v>313</v>
      </c>
      <c r="LD8" s="117" t="s">
        <v>1</v>
      </c>
      <c r="LE8" s="539" t="str">
        <f t="shared" ref="LE8" si="70">KV8</f>
        <v>LOCALIZACION Y REPLANTEO METODO MANUAL. INCLUYE LARGUEROS, NYLON, TRANSPORTE INTERNO Y TODO LO NECESARIO PARA SU CORRECTA EJECUCION.</v>
      </c>
      <c r="LF8" s="540"/>
      <c r="LG8" s="540"/>
      <c r="LH8" s="540"/>
      <c r="LI8" s="540"/>
      <c r="LJ8" s="540"/>
      <c r="LK8" s="117" t="s">
        <v>313</v>
      </c>
      <c r="LM8" s="117" t="s">
        <v>1</v>
      </c>
      <c r="LN8" s="539" t="str">
        <f t="shared" ref="LN8" si="71">LE8</f>
        <v>LOCALIZACION Y REPLANTEO METODO MANUAL. INCLUYE LARGUEROS, NYLON, TRANSPORTE INTERNO Y TODO LO NECESARIO PARA SU CORRECTA EJECUCION.</v>
      </c>
      <c r="LO8" s="540"/>
      <c r="LP8" s="540"/>
      <c r="LQ8" s="540"/>
      <c r="LR8" s="540"/>
      <c r="LS8" s="540"/>
      <c r="LT8" s="117" t="s">
        <v>313</v>
      </c>
      <c r="LV8" s="117" t="s">
        <v>1</v>
      </c>
      <c r="LW8" s="539" t="str">
        <f t="shared" ref="LW8" si="72">LN8</f>
        <v>LOCALIZACION Y REPLANTEO METODO MANUAL. INCLUYE LARGUEROS, NYLON, TRANSPORTE INTERNO Y TODO LO NECESARIO PARA SU CORRECTA EJECUCION.</v>
      </c>
      <c r="LX8" s="540"/>
      <c r="LY8" s="540"/>
      <c r="LZ8" s="540"/>
      <c r="MA8" s="540"/>
      <c r="MB8" s="540"/>
      <c r="MC8" s="117" t="s">
        <v>313</v>
      </c>
      <c r="ME8" s="117" t="s">
        <v>1</v>
      </c>
      <c r="MF8" s="539" t="str">
        <f t="shared" ref="MF8" si="73">LW8</f>
        <v>LOCALIZACION Y REPLANTEO METODO MANUAL. INCLUYE LARGUEROS, NYLON, TRANSPORTE INTERNO Y TODO LO NECESARIO PARA SU CORRECTA EJECUCION.</v>
      </c>
      <c r="MG8" s="540"/>
      <c r="MH8" s="540"/>
      <c r="MI8" s="540"/>
      <c r="MJ8" s="540"/>
      <c r="MK8" s="540"/>
      <c r="ML8" s="117" t="s">
        <v>313</v>
      </c>
      <c r="MN8" s="117" t="s">
        <v>1</v>
      </c>
      <c r="MO8" s="539" t="str">
        <f t="shared" ref="MO8" si="74">MF8</f>
        <v>LOCALIZACION Y REPLANTEO METODO MANUAL. INCLUYE LARGUEROS, NYLON, TRANSPORTE INTERNO Y TODO LO NECESARIO PARA SU CORRECTA EJECUCION.</v>
      </c>
      <c r="MP8" s="540"/>
      <c r="MQ8" s="540"/>
      <c r="MR8" s="540"/>
      <c r="MS8" s="540"/>
      <c r="MT8" s="540"/>
      <c r="MU8" s="117" t="s">
        <v>313</v>
      </c>
      <c r="MW8" s="117" t="s">
        <v>1</v>
      </c>
      <c r="MX8" s="539" t="str">
        <f t="shared" ref="MX8" si="75">MO8</f>
        <v>LOCALIZACION Y REPLANTEO METODO MANUAL. INCLUYE LARGUEROS, NYLON, TRANSPORTE INTERNO Y TODO LO NECESARIO PARA SU CORRECTA EJECUCION.</v>
      </c>
      <c r="MY8" s="540"/>
      <c r="MZ8" s="540"/>
      <c r="NA8" s="540"/>
      <c r="NB8" s="540"/>
      <c r="NC8" s="540"/>
      <c r="ND8" s="117" t="s">
        <v>313</v>
      </c>
      <c r="NF8" s="117" t="s">
        <v>1</v>
      </c>
      <c r="NG8" s="539" t="str">
        <f t="shared" ref="NG8" si="76">MX8</f>
        <v>LOCALIZACION Y REPLANTEO METODO MANUAL. INCLUYE LARGUEROS, NYLON, TRANSPORTE INTERNO Y TODO LO NECESARIO PARA SU CORRECTA EJECUCION.</v>
      </c>
      <c r="NH8" s="540"/>
      <c r="NI8" s="540"/>
      <c r="NJ8" s="540"/>
      <c r="NK8" s="540"/>
      <c r="NL8" s="540"/>
      <c r="NM8" s="117" t="s">
        <v>313</v>
      </c>
      <c r="NO8" s="117" t="s">
        <v>1</v>
      </c>
      <c r="NP8" s="539" t="str">
        <f t="shared" ref="NP8" si="77">NG8</f>
        <v>LOCALIZACION Y REPLANTEO METODO MANUAL. INCLUYE LARGUEROS, NYLON, TRANSPORTE INTERNO Y TODO LO NECESARIO PARA SU CORRECTA EJECUCION.</v>
      </c>
      <c r="NQ8" s="540"/>
      <c r="NR8" s="540"/>
      <c r="NS8" s="540"/>
      <c r="NT8" s="540"/>
      <c r="NU8" s="540"/>
      <c r="NV8" s="117" t="s">
        <v>313</v>
      </c>
      <c r="NX8" s="117" t="s">
        <v>1</v>
      </c>
      <c r="NY8" s="539" t="str">
        <f t="shared" ref="NY8" si="78">NP8</f>
        <v>LOCALIZACION Y REPLANTEO METODO MANUAL. INCLUYE LARGUEROS, NYLON, TRANSPORTE INTERNO Y TODO LO NECESARIO PARA SU CORRECTA EJECUCION.</v>
      </c>
      <c r="NZ8" s="540"/>
      <c r="OA8" s="540"/>
      <c r="OB8" s="540"/>
      <c r="OC8" s="540"/>
      <c r="OD8" s="540"/>
      <c r="OE8" s="117" t="s">
        <v>313</v>
      </c>
      <c r="OG8" s="117" t="s">
        <v>1</v>
      </c>
      <c r="OH8" s="539" t="str">
        <f t="shared" ref="OH8" si="79">NY8</f>
        <v>LOCALIZACION Y REPLANTEO METODO MANUAL. INCLUYE LARGUEROS, NYLON, TRANSPORTE INTERNO Y TODO LO NECESARIO PARA SU CORRECTA EJECUCION.</v>
      </c>
      <c r="OI8" s="540"/>
      <c r="OJ8" s="540"/>
      <c r="OK8" s="540"/>
      <c r="OL8" s="540"/>
      <c r="OM8" s="540"/>
      <c r="ON8" s="117" t="s">
        <v>313</v>
      </c>
      <c r="OP8" s="117" t="s">
        <v>1</v>
      </c>
      <c r="OQ8" s="539" t="str">
        <f t="shared" ref="OQ8" si="80">OH8</f>
        <v>LOCALIZACION Y REPLANTEO METODO MANUAL. INCLUYE LARGUEROS, NYLON, TRANSPORTE INTERNO Y TODO LO NECESARIO PARA SU CORRECTA EJECUCION.</v>
      </c>
      <c r="OR8" s="540"/>
      <c r="OS8" s="540"/>
      <c r="OT8" s="540"/>
      <c r="OU8" s="540"/>
      <c r="OV8" s="540"/>
      <c r="OW8" s="117" t="s">
        <v>313</v>
      </c>
      <c r="OY8" s="117" t="s">
        <v>1</v>
      </c>
      <c r="OZ8" s="539" t="str">
        <f t="shared" ref="OZ8" si="81">OQ8</f>
        <v>LOCALIZACION Y REPLANTEO METODO MANUAL. INCLUYE LARGUEROS, NYLON, TRANSPORTE INTERNO Y TODO LO NECESARIO PARA SU CORRECTA EJECUCION.</v>
      </c>
      <c r="PA8" s="540"/>
      <c r="PB8" s="540"/>
      <c r="PC8" s="540"/>
      <c r="PD8" s="540"/>
      <c r="PE8" s="540"/>
      <c r="PF8" s="117" t="s">
        <v>313</v>
      </c>
    </row>
    <row r="9" spans="1:423" ht="24" customHeight="1">
      <c r="A9" s="127" t="str">
        <f>+APU!A5</f>
        <v>01-01-001</v>
      </c>
      <c r="B9" s="540"/>
      <c r="C9" s="540"/>
      <c r="D9" s="540"/>
      <c r="E9" s="540"/>
      <c r="F9" s="540"/>
      <c r="G9" s="540"/>
      <c r="H9" s="133" t="str">
        <f>+APU!C5</f>
        <v>M2</v>
      </c>
      <c r="J9" s="127" t="str">
        <f>+A9</f>
        <v>01-01-001</v>
      </c>
      <c r="K9" s="540"/>
      <c r="L9" s="540"/>
      <c r="M9" s="540"/>
      <c r="N9" s="540"/>
      <c r="O9" s="540"/>
      <c r="P9" s="540"/>
      <c r="Q9" s="126" t="str">
        <f>H9</f>
        <v>M2</v>
      </c>
      <c r="S9" s="127" t="str">
        <f>+J9</f>
        <v>01-01-001</v>
      </c>
      <c r="T9" s="540"/>
      <c r="U9" s="540"/>
      <c r="V9" s="540"/>
      <c r="W9" s="540"/>
      <c r="X9" s="540"/>
      <c r="Y9" s="540"/>
      <c r="Z9" s="126" t="str">
        <f>Q9</f>
        <v>M2</v>
      </c>
      <c r="AB9" s="127" t="str">
        <f>+S9</f>
        <v>01-01-001</v>
      </c>
      <c r="AC9" s="540"/>
      <c r="AD9" s="540"/>
      <c r="AE9" s="540"/>
      <c r="AF9" s="540"/>
      <c r="AG9" s="540"/>
      <c r="AH9" s="540"/>
      <c r="AI9" s="126" t="str">
        <f>Z9</f>
        <v>M2</v>
      </c>
      <c r="AK9" s="127" t="str">
        <f>+AB9</f>
        <v>01-01-001</v>
      </c>
      <c r="AL9" s="540"/>
      <c r="AM9" s="540"/>
      <c r="AN9" s="540"/>
      <c r="AO9" s="540"/>
      <c r="AP9" s="540"/>
      <c r="AQ9" s="540"/>
      <c r="AR9" s="126" t="str">
        <f>AI9</f>
        <v>M2</v>
      </c>
      <c r="AT9" s="127" t="str">
        <f>+AK9</f>
        <v>01-01-001</v>
      </c>
      <c r="AU9" s="540"/>
      <c r="AV9" s="540"/>
      <c r="AW9" s="540"/>
      <c r="AX9" s="540"/>
      <c r="AY9" s="540"/>
      <c r="AZ9" s="540"/>
      <c r="BA9" s="126" t="str">
        <f>AR9</f>
        <v>M2</v>
      </c>
      <c r="BC9" s="127" t="str">
        <f t="shared" ref="BC9" si="82">+AT9</f>
        <v>01-01-001</v>
      </c>
      <c r="BD9" s="540"/>
      <c r="BE9" s="540"/>
      <c r="BF9" s="540"/>
      <c r="BG9" s="540"/>
      <c r="BH9" s="540"/>
      <c r="BI9" s="540"/>
      <c r="BJ9" s="126" t="str">
        <f t="shared" ref="BJ9" si="83">BA9</f>
        <v>M2</v>
      </c>
      <c r="BL9" s="127" t="str">
        <f t="shared" ref="BL9" si="84">+BC9</f>
        <v>01-01-001</v>
      </c>
      <c r="BM9" s="540"/>
      <c r="BN9" s="540"/>
      <c r="BO9" s="540"/>
      <c r="BP9" s="540"/>
      <c r="BQ9" s="540"/>
      <c r="BR9" s="540"/>
      <c r="BS9" s="126" t="str">
        <f t="shared" ref="BS9" si="85">BJ9</f>
        <v>M2</v>
      </c>
      <c r="BU9" s="127" t="str">
        <f t="shared" ref="BU9" si="86">+BL9</f>
        <v>01-01-001</v>
      </c>
      <c r="BV9" s="540"/>
      <c r="BW9" s="540"/>
      <c r="BX9" s="540"/>
      <c r="BY9" s="540"/>
      <c r="BZ9" s="540"/>
      <c r="CA9" s="540"/>
      <c r="CB9" s="126" t="str">
        <f t="shared" ref="CB9" si="87">BS9</f>
        <v>M2</v>
      </c>
      <c r="CD9" s="127" t="str">
        <f t="shared" ref="CD9" si="88">+BU9</f>
        <v>01-01-001</v>
      </c>
      <c r="CE9" s="540"/>
      <c r="CF9" s="540"/>
      <c r="CG9" s="540"/>
      <c r="CH9" s="540"/>
      <c r="CI9" s="540"/>
      <c r="CJ9" s="540"/>
      <c r="CK9" s="126" t="str">
        <f t="shared" ref="CK9" si="89">CB9</f>
        <v>M2</v>
      </c>
      <c r="CM9" s="127" t="str">
        <f t="shared" ref="CM9" si="90">+CD9</f>
        <v>01-01-001</v>
      </c>
      <c r="CN9" s="540"/>
      <c r="CO9" s="540"/>
      <c r="CP9" s="540"/>
      <c r="CQ9" s="540"/>
      <c r="CR9" s="540"/>
      <c r="CS9" s="540"/>
      <c r="CT9" s="126" t="str">
        <f t="shared" ref="CT9" si="91">CK9</f>
        <v>M2</v>
      </c>
      <c r="CV9" s="127" t="str">
        <f t="shared" ref="CV9" si="92">+CM9</f>
        <v>01-01-001</v>
      </c>
      <c r="CW9" s="540"/>
      <c r="CX9" s="540"/>
      <c r="CY9" s="540"/>
      <c r="CZ9" s="540"/>
      <c r="DA9" s="540"/>
      <c r="DB9" s="540"/>
      <c r="DC9" s="126" t="str">
        <f t="shared" ref="DC9" si="93">CT9</f>
        <v>M2</v>
      </c>
      <c r="DE9" s="127" t="str">
        <f t="shared" ref="DE9" si="94">+CV9</f>
        <v>01-01-001</v>
      </c>
      <c r="DF9" s="540"/>
      <c r="DG9" s="540"/>
      <c r="DH9" s="540"/>
      <c r="DI9" s="540"/>
      <c r="DJ9" s="540"/>
      <c r="DK9" s="540"/>
      <c r="DL9" s="126" t="str">
        <f t="shared" ref="DL9" si="95">DC9</f>
        <v>M2</v>
      </c>
      <c r="DN9" s="127" t="str">
        <f t="shared" ref="DN9" si="96">+DE9</f>
        <v>01-01-001</v>
      </c>
      <c r="DO9" s="540"/>
      <c r="DP9" s="540"/>
      <c r="DQ9" s="540"/>
      <c r="DR9" s="540"/>
      <c r="DS9" s="540"/>
      <c r="DT9" s="540"/>
      <c r="DU9" s="126" t="str">
        <f t="shared" ref="DU9" si="97">DL9</f>
        <v>M2</v>
      </c>
      <c r="DW9" s="127" t="str">
        <f t="shared" ref="DW9" si="98">+DN9</f>
        <v>01-01-001</v>
      </c>
      <c r="DX9" s="540"/>
      <c r="DY9" s="540"/>
      <c r="DZ9" s="540"/>
      <c r="EA9" s="540"/>
      <c r="EB9" s="540"/>
      <c r="EC9" s="540"/>
      <c r="ED9" s="126" t="str">
        <f t="shared" ref="ED9" si="99">DU9</f>
        <v>M2</v>
      </c>
      <c r="EF9" s="127" t="str">
        <f t="shared" ref="EF9" si="100">+DW9</f>
        <v>01-01-001</v>
      </c>
      <c r="EG9" s="540"/>
      <c r="EH9" s="540"/>
      <c r="EI9" s="540"/>
      <c r="EJ9" s="540"/>
      <c r="EK9" s="540"/>
      <c r="EL9" s="540"/>
      <c r="EM9" s="126" t="str">
        <f t="shared" ref="EM9" si="101">ED9</f>
        <v>M2</v>
      </c>
      <c r="EO9" s="127" t="str">
        <f t="shared" ref="EO9" si="102">+EF9</f>
        <v>01-01-001</v>
      </c>
      <c r="EP9" s="540"/>
      <c r="EQ9" s="540"/>
      <c r="ER9" s="540"/>
      <c r="ES9" s="540"/>
      <c r="ET9" s="540"/>
      <c r="EU9" s="540"/>
      <c r="EV9" s="126" t="str">
        <f t="shared" ref="EV9" si="103">EM9</f>
        <v>M2</v>
      </c>
      <c r="EX9" s="127" t="str">
        <f t="shared" ref="EX9" si="104">+EO9</f>
        <v>01-01-001</v>
      </c>
      <c r="EY9" s="540"/>
      <c r="EZ9" s="540"/>
      <c r="FA9" s="540"/>
      <c r="FB9" s="540"/>
      <c r="FC9" s="540"/>
      <c r="FD9" s="540"/>
      <c r="FE9" s="126" t="str">
        <f t="shared" ref="FE9" si="105">EV9</f>
        <v>M2</v>
      </c>
      <c r="FG9" s="127" t="str">
        <f t="shared" ref="FG9" si="106">+EX9</f>
        <v>01-01-001</v>
      </c>
      <c r="FH9" s="540"/>
      <c r="FI9" s="540"/>
      <c r="FJ9" s="540"/>
      <c r="FK9" s="540"/>
      <c r="FL9" s="540"/>
      <c r="FM9" s="540"/>
      <c r="FN9" s="126" t="str">
        <f t="shared" ref="FN9" si="107">FE9</f>
        <v>M2</v>
      </c>
      <c r="FP9" s="127" t="str">
        <f t="shared" ref="FP9" si="108">+FG9</f>
        <v>01-01-001</v>
      </c>
      <c r="FQ9" s="540"/>
      <c r="FR9" s="540"/>
      <c r="FS9" s="540"/>
      <c r="FT9" s="540"/>
      <c r="FU9" s="540"/>
      <c r="FV9" s="540"/>
      <c r="FW9" s="126" t="str">
        <f t="shared" ref="FW9" si="109">FN9</f>
        <v>M2</v>
      </c>
      <c r="FY9" s="127" t="str">
        <f t="shared" ref="FY9" si="110">+FP9</f>
        <v>01-01-001</v>
      </c>
      <c r="FZ9" s="540"/>
      <c r="GA9" s="540"/>
      <c r="GB9" s="540"/>
      <c r="GC9" s="540"/>
      <c r="GD9" s="540"/>
      <c r="GE9" s="540"/>
      <c r="GF9" s="126" t="str">
        <f t="shared" ref="GF9" si="111">FW9</f>
        <v>M2</v>
      </c>
      <c r="GH9" s="127" t="str">
        <f t="shared" ref="GH9" si="112">+FY9</f>
        <v>01-01-001</v>
      </c>
      <c r="GI9" s="540"/>
      <c r="GJ9" s="540"/>
      <c r="GK9" s="540"/>
      <c r="GL9" s="540"/>
      <c r="GM9" s="540"/>
      <c r="GN9" s="540"/>
      <c r="GO9" s="126" t="str">
        <f t="shared" ref="GO9" si="113">GF9</f>
        <v>M2</v>
      </c>
      <c r="GQ9" s="127" t="str">
        <f t="shared" ref="GQ9" si="114">+GH9</f>
        <v>01-01-001</v>
      </c>
      <c r="GR9" s="540"/>
      <c r="GS9" s="540"/>
      <c r="GT9" s="540"/>
      <c r="GU9" s="540"/>
      <c r="GV9" s="540"/>
      <c r="GW9" s="540"/>
      <c r="GX9" s="126" t="str">
        <f t="shared" ref="GX9" si="115">GO9</f>
        <v>M2</v>
      </c>
      <c r="GZ9" s="127" t="str">
        <f t="shared" ref="GZ9" si="116">+GQ9</f>
        <v>01-01-001</v>
      </c>
      <c r="HA9" s="540"/>
      <c r="HB9" s="540"/>
      <c r="HC9" s="540"/>
      <c r="HD9" s="540"/>
      <c r="HE9" s="540"/>
      <c r="HF9" s="540"/>
      <c r="HG9" s="126" t="str">
        <f t="shared" ref="HG9" si="117">GX9</f>
        <v>M2</v>
      </c>
      <c r="HI9" s="127" t="str">
        <f t="shared" ref="HI9" si="118">+GZ9</f>
        <v>01-01-001</v>
      </c>
      <c r="HJ9" s="540"/>
      <c r="HK9" s="540"/>
      <c r="HL9" s="540"/>
      <c r="HM9" s="540"/>
      <c r="HN9" s="540"/>
      <c r="HO9" s="540"/>
      <c r="HP9" s="126" t="str">
        <f t="shared" ref="HP9" si="119">HG9</f>
        <v>M2</v>
      </c>
      <c r="HR9" s="127" t="str">
        <f t="shared" ref="HR9" si="120">+HI9</f>
        <v>01-01-001</v>
      </c>
      <c r="HS9" s="540"/>
      <c r="HT9" s="540"/>
      <c r="HU9" s="540"/>
      <c r="HV9" s="540"/>
      <c r="HW9" s="540"/>
      <c r="HX9" s="540"/>
      <c r="HY9" s="126" t="str">
        <f t="shared" ref="HY9" si="121">HP9</f>
        <v>M2</v>
      </c>
      <c r="IA9" s="127" t="str">
        <f t="shared" ref="IA9" si="122">+HR9</f>
        <v>01-01-001</v>
      </c>
      <c r="IB9" s="540"/>
      <c r="IC9" s="540"/>
      <c r="ID9" s="540"/>
      <c r="IE9" s="540"/>
      <c r="IF9" s="540"/>
      <c r="IG9" s="540"/>
      <c r="IH9" s="126" t="str">
        <f t="shared" ref="IH9" si="123">HY9</f>
        <v>M2</v>
      </c>
      <c r="IJ9" s="127" t="str">
        <f t="shared" ref="IJ9" si="124">+IA9</f>
        <v>01-01-001</v>
      </c>
      <c r="IK9" s="540"/>
      <c r="IL9" s="540"/>
      <c r="IM9" s="540"/>
      <c r="IN9" s="540"/>
      <c r="IO9" s="540"/>
      <c r="IP9" s="540"/>
      <c r="IQ9" s="126" t="str">
        <f t="shared" ref="IQ9" si="125">IH9</f>
        <v>M2</v>
      </c>
      <c r="IS9" s="127" t="str">
        <f t="shared" ref="IS9" si="126">+IJ9</f>
        <v>01-01-001</v>
      </c>
      <c r="IT9" s="540"/>
      <c r="IU9" s="540"/>
      <c r="IV9" s="540"/>
      <c r="IW9" s="540"/>
      <c r="IX9" s="540"/>
      <c r="IY9" s="540"/>
      <c r="IZ9" s="126" t="str">
        <f t="shared" ref="IZ9" si="127">IQ9</f>
        <v>M2</v>
      </c>
      <c r="JB9" s="127" t="str">
        <f t="shared" ref="JB9" si="128">+IS9</f>
        <v>01-01-001</v>
      </c>
      <c r="JC9" s="540"/>
      <c r="JD9" s="540"/>
      <c r="JE9" s="540"/>
      <c r="JF9" s="540"/>
      <c r="JG9" s="540"/>
      <c r="JH9" s="540"/>
      <c r="JI9" s="126" t="str">
        <f t="shared" ref="JI9" si="129">IZ9</f>
        <v>M2</v>
      </c>
      <c r="JK9" s="127" t="str">
        <f t="shared" ref="JK9" si="130">+JB9</f>
        <v>01-01-001</v>
      </c>
      <c r="JL9" s="540"/>
      <c r="JM9" s="540"/>
      <c r="JN9" s="540"/>
      <c r="JO9" s="540"/>
      <c r="JP9" s="540"/>
      <c r="JQ9" s="540"/>
      <c r="JR9" s="126" t="str">
        <f t="shared" ref="JR9" si="131">JI9</f>
        <v>M2</v>
      </c>
      <c r="JT9" s="127" t="str">
        <f t="shared" ref="JT9" si="132">+JK9</f>
        <v>01-01-001</v>
      </c>
      <c r="JU9" s="540"/>
      <c r="JV9" s="540"/>
      <c r="JW9" s="540"/>
      <c r="JX9" s="540"/>
      <c r="JY9" s="540"/>
      <c r="JZ9" s="540"/>
      <c r="KA9" s="126" t="str">
        <f t="shared" ref="KA9" si="133">JR9</f>
        <v>M2</v>
      </c>
      <c r="KC9" s="127" t="str">
        <f t="shared" ref="KC9" si="134">+JT9</f>
        <v>01-01-001</v>
      </c>
      <c r="KD9" s="540"/>
      <c r="KE9" s="540"/>
      <c r="KF9" s="540"/>
      <c r="KG9" s="540"/>
      <c r="KH9" s="540"/>
      <c r="KI9" s="540"/>
      <c r="KJ9" s="126" t="str">
        <f t="shared" ref="KJ9" si="135">KA9</f>
        <v>M2</v>
      </c>
      <c r="KL9" s="127" t="str">
        <f t="shared" ref="KL9" si="136">+KC9</f>
        <v>01-01-001</v>
      </c>
      <c r="KM9" s="540"/>
      <c r="KN9" s="540"/>
      <c r="KO9" s="540"/>
      <c r="KP9" s="540"/>
      <c r="KQ9" s="540"/>
      <c r="KR9" s="540"/>
      <c r="KS9" s="126" t="str">
        <f t="shared" ref="KS9" si="137">KJ9</f>
        <v>M2</v>
      </c>
      <c r="KU9" s="127" t="str">
        <f t="shared" ref="KU9" si="138">+KL9</f>
        <v>01-01-001</v>
      </c>
      <c r="KV9" s="540"/>
      <c r="KW9" s="540"/>
      <c r="KX9" s="540"/>
      <c r="KY9" s="540"/>
      <c r="KZ9" s="540"/>
      <c r="LA9" s="540"/>
      <c r="LB9" s="126" t="str">
        <f t="shared" ref="LB9" si="139">KS9</f>
        <v>M2</v>
      </c>
      <c r="LD9" s="127" t="str">
        <f t="shared" ref="LD9" si="140">+KU9</f>
        <v>01-01-001</v>
      </c>
      <c r="LE9" s="540"/>
      <c r="LF9" s="540"/>
      <c r="LG9" s="540"/>
      <c r="LH9" s="540"/>
      <c r="LI9" s="540"/>
      <c r="LJ9" s="540"/>
      <c r="LK9" s="126" t="str">
        <f t="shared" ref="LK9" si="141">LB9</f>
        <v>M2</v>
      </c>
      <c r="LM9" s="127" t="str">
        <f t="shared" ref="LM9" si="142">+LD9</f>
        <v>01-01-001</v>
      </c>
      <c r="LN9" s="540"/>
      <c r="LO9" s="540"/>
      <c r="LP9" s="540"/>
      <c r="LQ9" s="540"/>
      <c r="LR9" s="540"/>
      <c r="LS9" s="540"/>
      <c r="LT9" s="126" t="str">
        <f t="shared" ref="LT9" si="143">LK9</f>
        <v>M2</v>
      </c>
      <c r="LV9" s="127" t="str">
        <f t="shared" ref="LV9" si="144">+LM9</f>
        <v>01-01-001</v>
      </c>
      <c r="LW9" s="540"/>
      <c r="LX9" s="540"/>
      <c r="LY9" s="540"/>
      <c r="LZ9" s="540"/>
      <c r="MA9" s="540"/>
      <c r="MB9" s="540"/>
      <c r="MC9" s="126" t="str">
        <f t="shared" ref="MC9" si="145">LT9</f>
        <v>M2</v>
      </c>
      <c r="ME9" s="127" t="str">
        <f t="shared" ref="ME9" si="146">+LV9</f>
        <v>01-01-001</v>
      </c>
      <c r="MF9" s="540"/>
      <c r="MG9" s="540"/>
      <c r="MH9" s="540"/>
      <c r="MI9" s="540"/>
      <c r="MJ9" s="540"/>
      <c r="MK9" s="540"/>
      <c r="ML9" s="126" t="str">
        <f t="shared" ref="ML9" si="147">MC9</f>
        <v>M2</v>
      </c>
      <c r="MN9" s="127" t="str">
        <f t="shared" ref="MN9" si="148">+ME9</f>
        <v>01-01-001</v>
      </c>
      <c r="MO9" s="540"/>
      <c r="MP9" s="540"/>
      <c r="MQ9" s="540"/>
      <c r="MR9" s="540"/>
      <c r="MS9" s="540"/>
      <c r="MT9" s="540"/>
      <c r="MU9" s="126" t="str">
        <f t="shared" ref="MU9" si="149">ML9</f>
        <v>M2</v>
      </c>
      <c r="MW9" s="127" t="str">
        <f t="shared" ref="MW9" si="150">+MN9</f>
        <v>01-01-001</v>
      </c>
      <c r="MX9" s="540"/>
      <c r="MY9" s="540"/>
      <c r="MZ9" s="540"/>
      <c r="NA9" s="540"/>
      <c r="NB9" s="540"/>
      <c r="NC9" s="540"/>
      <c r="ND9" s="126" t="str">
        <f t="shared" ref="ND9" si="151">MU9</f>
        <v>M2</v>
      </c>
      <c r="NF9" s="127" t="str">
        <f t="shared" ref="NF9" si="152">+MW9</f>
        <v>01-01-001</v>
      </c>
      <c r="NG9" s="540"/>
      <c r="NH9" s="540"/>
      <c r="NI9" s="540"/>
      <c r="NJ9" s="540"/>
      <c r="NK9" s="540"/>
      <c r="NL9" s="540"/>
      <c r="NM9" s="126" t="str">
        <f t="shared" ref="NM9" si="153">ND9</f>
        <v>M2</v>
      </c>
      <c r="NO9" s="127" t="str">
        <f t="shared" ref="NO9" si="154">+NF9</f>
        <v>01-01-001</v>
      </c>
      <c r="NP9" s="540"/>
      <c r="NQ9" s="540"/>
      <c r="NR9" s="540"/>
      <c r="NS9" s="540"/>
      <c r="NT9" s="540"/>
      <c r="NU9" s="540"/>
      <c r="NV9" s="126" t="str">
        <f t="shared" ref="NV9" si="155">NM9</f>
        <v>M2</v>
      </c>
      <c r="NX9" s="127" t="str">
        <f t="shared" ref="NX9" si="156">+NO9</f>
        <v>01-01-001</v>
      </c>
      <c r="NY9" s="540"/>
      <c r="NZ9" s="540"/>
      <c r="OA9" s="540"/>
      <c r="OB9" s="540"/>
      <c r="OC9" s="540"/>
      <c r="OD9" s="540"/>
      <c r="OE9" s="126" t="str">
        <f t="shared" ref="OE9" si="157">NV9</f>
        <v>M2</v>
      </c>
      <c r="OG9" s="127" t="str">
        <f t="shared" ref="OG9" si="158">+NX9</f>
        <v>01-01-001</v>
      </c>
      <c r="OH9" s="540"/>
      <c r="OI9" s="540"/>
      <c r="OJ9" s="540"/>
      <c r="OK9" s="540"/>
      <c r="OL9" s="540"/>
      <c r="OM9" s="540"/>
      <c r="ON9" s="126" t="str">
        <f t="shared" ref="ON9" si="159">OE9</f>
        <v>M2</v>
      </c>
      <c r="OP9" s="127" t="str">
        <f t="shared" ref="OP9" si="160">+OG9</f>
        <v>01-01-001</v>
      </c>
      <c r="OQ9" s="540"/>
      <c r="OR9" s="540"/>
      <c r="OS9" s="540"/>
      <c r="OT9" s="540"/>
      <c r="OU9" s="540"/>
      <c r="OV9" s="540"/>
      <c r="OW9" s="126" t="str">
        <f t="shared" ref="OW9" si="161">ON9</f>
        <v>M2</v>
      </c>
      <c r="OY9" s="127" t="str">
        <f t="shared" ref="OY9" si="162">+OP9</f>
        <v>01-01-001</v>
      </c>
      <c r="OZ9" s="540"/>
      <c r="PA9" s="540"/>
      <c r="PB9" s="540"/>
      <c r="PC9" s="540"/>
      <c r="PD9" s="540"/>
      <c r="PE9" s="540"/>
      <c r="PF9" s="126" t="str">
        <f t="shared" ref="PF9" si="163">OW9</f>
        <v>M2</v>
      </c>
    </row>
    <row r="10" spans="1:423">
      <c r="A10" s="129" t="s">
        <v>314</v>
      </c>
      <c r="B10" s="130"/>
      <c r="C10" s="130" t="s">
        <v>315</v>
      </c>
      <c r="D10" s="130" t="s">
        <v>316</v>
      </c>
      <c r="E10" s="130" t="s">
        <v>317</v>
      </c>
      <c r="F10" s="130" t="s">
        <v>318</v>
      </c>
      <c r="G10" s="128" t="s">
        <v>319</v>
      </c>
      <c r="H10" s="131" t="s">
        <v>44</v>
      </c>
      <c r="J10" s="129" t="s">
        <v>314</v>
      </c>
      <c r="K10" s="130"/>
      <c r="L10" s="130" t="s">
        <v>315</v>
      </c>
      <c r="M10" s="130" t="s">
        <v>316</v>
      </c>
      <c r="N10" s="130" t="s">
        <v>317</v>
      </c>
      <c r="O10" s="130" t="s">
        <v>318</v>
      </c>
      <c r="P10" s="128" t="s">
        <v>319</v>
      </c>
      <c r="Q10" s="131" t="s">
        <v>44</v>
      </c>
      <c r="S10" s="129" t="s">
        <v>314</v>
      </c>
      <c r="T10" s="130"/>
      <c r="U10" s="130" t="s">
        <v>315</v>
      </c>
      <c r="V10" s="130" t="s">
        <v>316</v>
      </c>
      <c r="W10" s="130" t="s">
        <v>317</v>
      </c>
      <c r="X10" s="130" t="s">
        <v>318</v>
      </c>
      <c r="Y10" s="128" t="s">
        <v>319</v>
      </c>
      <c r="Z10" s="131" t="s">
        <v>44</v>
      </c>
      <c r="AB10" s="129" t="s">
        <v>314</v>
      </c>
      <c r="AC10" s="130"/>
      <c r="AD10" s="130" t="s">
        <v>315</v>
      </c>
      <c r="AE10" s="130" t="s">
        <v>316</v>
      </c>
      <c r="AF10" s="130" t="s">
        <v>317</v>
      </c>
      <c r="AG10" s="130" t="s">
        <v>318</v>
      </c>
      <c r="AH10" s="128" t="s">
        <v>319</v>
      </c>
      <c r="AI10" s="131" t="s">
        <v>44</v>
      </c>
      <c r="AK10" s="129" t="s">
        <v>314</v>
      </c>
      <c r="AL10" s="130"/>
      <c r="AM10" s="130" t="s">
        <v>315</v>
      </c>
      <c r="AN10" s="130" t="s">
        <v>316</v>
      </c>
      <c r="AO10" s="130" t="s">
        <v>317</v>
      </c>
      <c r="AP10" s="130" t="s">
        <v>318</v>
      </c>
      <c r="AQ10" s="128" t="s">
        <v>319</v>
      </c>
      <c r="AR10" s="131" t="s">
        <v>44</v>
      </c>
      <c r="AT10" s="129" t="s">
        <v>314</v>
      </c>
      <c r="AU10" s="130"/>
      <c r="AV10" s="130" t="s">
        <v>315</v>
      </c>
      <c r="AW10" s="130" t="s">
        <v>316</v>
      </c>
      <c r="AX10" s="130" t="s">
        <v>317</v>
      </c>
      <c r="AY10" s="130" t="s">
        <v>318</v>
      </c>
      <c r="AZ10" s="128" t="s">
        <v>319</v>
      </c>
      <c r="BA10" s="131" t="s">
        <v>44</v>
      </c>
      <c r="BC10" s="129" t="s">
        <v>314</v>
      </c>
      <c r="BD10" s="130"/>
      <c r="BE10" s="130" t="s">
        <v>315</v>
      </c>
      <c r="BF10" s="130" t="s">
        <v>316</v>
      </c>
      <c r="BG10" s="130" t="s">
        <v>317</v>
      </c>
      <c r="BH10" s="130" t="s">
        <v>318</v>
      </c>
      <c r="BI10" s="128" t="s">
        <v>319</v>
      </c>
      <c r="BJ10" s="131" t="s">
        <v>44</v>
      </c>
      <c r="BL10" s="129" t="s">
        <v>314</v>
      </c>
      <c r="BM10" s="130"/>
      <c r="BN10" s="130" t="s">
        <v>315</v>
      </c>
      <c r="BO10" s="130" t="s">
        <v>316</v>
      </c>
      <c r="BP10" s="130" t="s">
        <v>317</v>
      </c>
      <c r="BQ10" s="130" t="s">
        <v>318</v>
      </c>
      <c r="BR10" s="128" t="s">
        <v>319</v>
      </c>
      <c r="BS10" s="131" t="s">
        <v>44</v>
      </c>
      <c r="BU10" s="129" t="s">
        <v>314</v>
      </c>
      <c r="BV10" s="130"/>
      <c r="BW10" s="130" t="s">
        <v>315</v>
      </c>
      <c r="BX10" s="130" t="s">
        <v>316</v>
      </c>
      <c r="BY10" s="130" t="s">
        <v>317</v>
      </c>
      <c r="BZ10" s="130" t="s">
        <v>318</v>
      </c>
      <c r="CA10" s="128" t="s">
        <v>319</v>
      </c>
      <c r="CB10" s="131" t="s">
        <v>44</v>
      </c>
      <c r="CD10" s="129" t="s">
        <v>314</v>
      </c>
      <c r="CE10" s="130"/>
      <c r="CF10" s="130" t="s">
        <v>315</v>
      </c>
      <c r="CG10" s="130" t="s">
        <v>316</v>
      </c>
      <c r="CH10" s="130" t="s">
        <v>317</v>
      </c>
      <c r="CI10" s="130" t="s">
        <v>318</v>
      </c>
      <c r="CJ10" s="128" t="s">
        <v>319</v>
      </c>
      <c r="CK10" s="131" t="s">
        <v>44</v>
      </c>
      <c r="CM10" s="129" t="s">
        <v>314</v>
      </c>
      <c r="CN10" s="130"/>
      <c r="CO10" s="130" t="s">
        <v>315</v>
      </c>
      <c r="CP10" s="130" t="s">
        <v>316</v>
      </c>
      <c r="CQ10" s="130" t="s">
        <v>317</v>
      </c>
      <c r="CR10" s="130" t="s">
        <v>318</v>
      </c>
      <c r="CS10" s="128" t="s">
        <v>319</v>
      </c>
      <c r="CT10" s="131" t="s">
        <v>44</v>
      </c>
      <c r="CV10" s="129" t="s">
        <v>314</v>
      </c>
      <c r="CW10" s="130"/>
      <c r="CX10" s="130" t="s">
        <v>315</v>
      </c>
      <c r="CY10" s="130" t="s">
        <v>316</v>
      </c>
      <c r="CZ10" s="130" t="s">
        <v>317</v>
      </c>
      <c r="DA10" s="130" t="s">
        <v>318</v>
      </c>
      <c r="DB10" s="128" t="s">
        <v>319</v>
      </c>
      <c r="DC10" s="131" t="s">
        <v>44</v>
      </c>
      <c r="DE10" s="129" t="s">
        <v>314</v>
      </c>
      <c r="DF10" s="130"/>
      <c r="DG10" s="130" t="s">
        <v>315</v>
      </c>
      <c r="DH10" s="130" t="s">
        <v>316</v>
      </c>
      <c r="DI10" s="130" t="s">
        <v>317</v>
      </c>
      <c r="DJ10" s="130" t="s">
        <v>318</v>
      </c>
      <c r="DK10" s="128" t="s">
        <v>319</v>
      </c>
      <c r="DL10" s="131" t="s">
        <v>44</v>
      </c>
      <c r="DN10" s="129" t="s">
        <v>314</v>
      </c>
      <c r="DO10" s="130"/>
      <c r="DP10" s="130" t="s">
        <v>315</v>
      </c>
      <c r="DQ10" s="130" t="s">
        <v>316</v>
      </c>
      <c r="DR10" s="130" t="s">
        <v>317</v>
      </c>
      <c r="DS10" s="130" t="s">
        <v>318</v>
      </c>
      <c r="DT10" s="128" t="s">
        <v>319</v>
      </c>
      <c r="DU10" s="131" t="s">
        <v>44</v>
      </c>
      <c r="DW10" s="129" t="s">
        <v>314</v>
      </c>
      <c r="DX10" s="130"/>
      <c r="DY10" s="130" t="s">
        <v>315</v>
      </c>
      <c r="DZ10" s="130" t="s">
        <v>316</v>
      </c>
      <c r="EA10" s="130" t="s">
        <v>317</v>
      </c>
      <c r="EB10" s="130" t="s">
        <v>318</v>
      </c>
      <c r="EC10" s="128" t="s">
        <v>319</v>
      </c>
      <c r="ED10" s="131" t="s">
        <v>44</v>
      </c>
      <c r="EF10" s="129" t="s">
        <v>314</v>
      </c>
      <c r="EG10" s="130"/>
      <c r="EH10" s="130" t="s">
        <v>315</v>
      </c>
      <c r="EI10" s="130" t="s">
        <v>316</v>
      </c>
      <c r="EJ10" s="130" t="s">
        <v>317</v>
      </c>
      <c r="EK10" s="130" t="s">
        <v>318</v>
      </c>
      <c r="EL10" s="128" t="s">
        <v>319</v>
      </c>
      <c r="EM10" s="131" t="s">
        <v>44</v>
      </c>
      <c r="EO10" s="129" t="s">
        <v>314</v>
      </c>
      <c r="EP10" s="130"/>
      <c r="EQ10" s="130" t="s">
        <v>315</v>
      </c>
      <c r="ER10" s="130" t="s">
        <v>316</v>
      </c>
      <c r="ES10" s="130" t="s">
        <v>317</v>
      </c>
      <c r="ET10" s="130" t="s">
        <v>318</v>
      </c>
      <c r="EU10" s="128" t="s">
        <v>319</v>
      </c>
      <c r="EV10" s="131" t="s">
        <v>44</v>
      </c>
      <c r="EX10" s="129" t="s">
        <v>314</v>
      </c>
      <c r="EY10" s="130"/>
      <c r="EZ10" s="130" t="s">
        <v>315</v>
      </c>
      <c r="FA10" s="130" t="s">
        <v>316</v>
      </c>
      <c r="FB10" s="130" t="s">
        <v>317</v>
      </c>
      <c r="FC10" s="130" t="s">
        <v>318</v>
      </c>
      <c r="FD10" s="128" t="s">
        <v>319</v>
      </c>
      <c r="FE10" s="131" t="s">
        <v>44</v>
      </c>
      <c r="FG10" s="129" t="s">
        <v>314</v>
      </c>
      <c r="FH10" s="130"/>
      <c r="FI10" s="130" t="s">
        <v>315</v>
      </c>
      <c r="FJ10" s="130" t="s">
        <v>316</v>
      </c>
      <c r="FK10" s="130" t="s">
        <v>317</v>
      </c>
      <c r="FL10" s="130" t="s">
        <v>318</v>
      </c>
      <c r="FM10" s="128" t="s">
        <v>319</v>
      </c>
      <c r="FN10" s="131" t="s">
        <v>44</v>
      </c>
      <c r="FP10" s="129" t="s">
        <v>314</v>
      </c>
      <c r="FQ10" s="130"/>
      <c r="FR10" s="130" t="s">
        <v>315</v>
      </c>
      <c r="FS10" s="130" t="s">
        <v>316</v>
      </c>
      <c r="FT10" s="130" t="s">
        <v>317</v>
      </c>
      <c r="FU10" s="130" t="s">
        <v>318</v>
      </c>
      <c r="FV10" s="128" t="s">
        <v>319</v>
      </c>
      <c r="FW10" s="131" t="s">
        <v>44</v>
      </c>
      <c r="FY10" s="129" t="s">
        <v>314</v>
      </c>
      <c r="FZ10" s="130"/>
      <c r="GA10" s="130" t="s">
        <v>315</v>
      </c>
      <c r="GB10" s="130" t="s">
        <v>316</v>
      </c>
      <c r="GC10" s="130" t="s">
        <v>317</v>
      </c>
      <c r="GD10" s="130" t="s">
        <v>318</v>
      </c>
      <c r="GE10" s="128" t="s">
        <v>319</v>
      </c>
      <c r="GF10" s="131" t="s">
        <v>44</v>
      </c>
      <c r="GH10" s="129" t="s">
        <v>314</v>
      </c>
      <c r="GI10" s="130"/>
      <c r="GJ10" s="130" t="s">
        <v>315</v>
      </c>
      <c r="GK10" s="130" t="s">
        <v>316</v>
      </c>
      <c r="GL10" s="130" t="s">
        <v>317</v>
      </c>
      <c r="GM10" s="130" t="s">
        <v>318</v>
      </c>
      <c r="GN10" s="128" t="s">
        <v>319</v>
      </c>
      <c r="GO10" s="131" t="s">
        <v>44</v>
      </c>
      <c r="GQ10" s="129" t="s">
        <v>314</v>
      </c>
      <c r="GR10" s="130"/>
      <c r="GS10" s="130" t="s">
        <v>315</v>
      </c>
      <c r="GT10" s="130" t="s">
        <v>316</v>
      </c>
      <c r="GU10" s="130" t="s">
        <v>317</v>
      </c>
      <c r="GV10" s="130" t="s">
        <v>318</v>
      </c>
      <c r="GW10" s="128" t="s">
        <v>319</v>
      </c>
      <c r="GX10" s="131" t="s">
        <v>44</v>
      </c>
      <c r="GZ10" s="129" t="s">
        <v>314</v>
      </c>
      <c r="HA10" s="130"/>
      <c r="HB10" s="130" t="s">
        <v>315</v>
      </c>
      <c r="HC10" s="130" t="s">
        <v>316</v>
      </c>
      <c r="HD10" s="130" t="s">
        <v>317</v>
      </c>
      <c r="HE10" s="130" t="s">
        <v>318</v>
      </c>
      <c r="HF10" s="128" t="s">
        <v>319</v>
      </c>
      <c r="HG10" s="131" t="s">
        <v>44</v>
      </c>
      <c r="HI10" s="129" t="s">
        <v>314</v>
      </c>
      <c r="HJ10" s="130"/>
      <c r="HK10" s="130" t="s">
        <v>315</v>
      </c>
      <c r="HL10" s="130" t="s">
        <v>316</v>
      </c>
      <c r="HM10" s="130" t="s">
        <v>317</v>
      </c>
      <c r="HN10" s="130" t="s">
        <v>318</v>
      </c>
      <c r="HO10" s="128" t="s">
        <v>319</v>
      </c>
      <c r="HP10" s="131" t="s">
        <v>44</v>
      </c>
      <c r="HR10" s="129" t="s">
        <v>314</v>
      </c>
      <c r="HS10" s="130"/>
      <c r="HT10" s="130" t="s">
        <v>315</v>
      </c>
      <c r="HU10" s="130" t="s">
        <v>316</v>
      </c>
      <c r="HV10" s="130" t="s">
        <v>317</v>
      </c>
      <c r="HW10" s="130" t="s">
        <v>318</v>
      </c>
      <c r="HX10" s="128" t="s">
        <v>319</v>
      </c>
      <c r="HY10" s="131" t="s">
        <v>44</v>
      </c>
      <c r="IA10" s="129" t="s">
        <v>314</v>
      </c>
      <c r="IB10" s="130"/>
      <c r="IC10" s="130" t="s">
        <v>315</v>
      </c>
      <c r="ID10" s="130" t="s">
        <v>316</v>
      </c>
      <c r="IE10" s="130" t="s">
        <v>317</v>
      </c>
      <c r="IF10" s="130" t="s">
        <v>318</v>
      </c>
      <c r="IG10" s="128" t="s">
        <v>319</v>
      </c>
      <c r="IH10" s="131" t="s">
        <v>44</v>
      </c>
      <c r="IJ10" s="129" t="s">
        <v>314</v>
      </c>
      <c r="IK10" s="130"/>
      <c r="IL10" s="130" t="s">
        <v>315</v>
      </c>
      <c r="IM10" s="130" t="s">
        <v>316</v>
      </c>
      <c r="IN10" s="130" t="s">
        <v>317</v>
      </c>
      <c r="IO10" s="130" t="s">
        <v>318</v>
      </c>
      <c r="IP10" s="128" t="s">
        <v>319</v>
      </c>
      <c r="IQ10" s="131" t="s">
        <v>44</v>
      </c>
      <c r="IS10" s="129" t="s">
        <v>314</v>
      </c>
      <c r="IT10" s="130"/>
      <c r="IU10" s="130" t="s">
        <v>315</v>
      </c>
      <c r="IV10" s="130" t="s">
        <v>316</v>
      </c>
      <c r="IW10" s="130" t="s">
        <v>317</v>
      </c>
      <c r="IX10" s="130" t="s">
        <v>318</v>
      </c>
      <c r="IY10" s="128" t="s">
        <v>319</v>
      </c>
      <c r="IZ10" s="131" t="s">
        <v>44</v>
      </c>
      <c r="JB10" s="129" t="s">
        <v>314</v>
      </c>
      <c r="JC10" s="130"/>
      <c r="JD10" s="130" t="s">
        <v>315</v>
      </c>
      <c r="JE10" s="130" t="s">
        <v>316</v>
      </c>
      <c r="JF10" s="130" t="s">
        <v>317</v>
      </c>
      <c r="JG10" s="130" t="s">
        <v>318</v>
      </c>
      <c r="JH10" s="128" t="s">
        <v>319</v>
      </c>
      <c r="JI10" s="131" t="s">
        <v>44</v>
      </c>
      <c r="JK10" s="129" t="s">
        <v>314</v>
      </c>
      <c r="JL10" s="130"/>
      <c r="JM10" s="130" t="s">
        <v>315</v>
      </c>
      <c r="JN10" s="130" t="s">
        <v>316</v>
      </c>
      <c r="JO10" s="130" t="s">
        <v>317</v>
      </c>
      <c r="JP10" s="130" t="s">
        <v>318</v>
      </c>
      <c r="JQ10" s="128" t="s">
        <v>319</v>
      </c>
      <c r="JR10" s="131" t="s">
        <v>44</v>
      </c>
      <c r="JT10" s="129" t="s">
        <v>314</v>
      </c>
      <c r="JU10" s="130"/>
      <c r="JV10" s="130" t="s">
        <v>315</v>
      </c>
      <c r="JW10" s="130" t="s">
        <v>316</v>
      </c>
      <c r="JX10" s="130" t="s">
        <v>317</v>
      </c>
      <c r="JY10" s="130" t="s">
        <v>318</v>
      </c>
      <c r="JZ10" s="128" t="s">
        <v>319</v>
      </c>
      <c r="KA10" s="131" t="s">
        <v>44</v>
      </c>
      <c r="KC10" s="129" t="s">
        <v>314</v>
      </c>
      <c r="KD10" s="130"/>
      <c r="KE10" s="130" t="s">
        <v>315</v>
      </c>
      <c r="KF10" s="130" t="s">
        <v>316</v>
      </c>
      <c r="KG10" s="130" t="s">
        <v>317</v>
      </c>
      <c r="KH10" s="130" t="s">
        <v>318</v>
      </c>
      <c r="KI10" s="128" t="s">
        <v>319</v>
      </c>
      <c r="KJ10" s="131" t="s">
        <v>44</v>
      </c>
      <c r="KL10" s="129" t="s">
        <v>314</v>
      </c>
      <c r="KM10" s="130"/>
      <c r="KN10" s="130" t="s">
        <v>315</v>
      </c>
      <c r="KO10" s="130" t="s">
        <v>316</v>
      </c>
      <c r="KP10" s="130" t="s">
        <v>317</v>
      </c>
      <c r="KQ10" s="130" t="s">
        <v>318</v>
      </c>
      <c r="KR10" s="128" t="s">
        <v>319</v>
      </c>
      <c r="KS10" s="131" t="s">
        <v>44</v>
      </c>
      <c r="KU10" s="129" t="s">
        <v>314</v>
      </c>
      <c r="KV10" s="130"/>
      <c r="KW10" s="130" t="s">
        <v>315</v>
      </c>
      <c r="KX10" s="130" t="s">
        <v>316</v>
      </c>
      <c r="KY10" s="130" t="s">
        <v>317</v>
      </c>
      <c r="KZ10" s="130" t="s">
        <v>318</v>
      </c>
      <c r="LA10" s="128" t="s">
        <v>319</v>
      </c>
      <c r="LB10" s="131" t="s">
        <v>44</v>
      </c>
      <c r="LD10" s="129" t="s">
        <v>314</v>
      </c>
      <c r="LE10" s="130"/>
      <c r="LF10" s="130" t="s">
        <v>315</v>
      </c>
      <c r="LG10" s="130" t="s">
        <v>316</v>
      </c>
      <c r="LH10" s="130" t="s">
        <v>317</v>
      </c>
      <c r="LI10" s="130" t="s">
        <v>318</v>
      </c>
      <c r="LJ10" s="128" t="s">
        <v>319</v>
      </c>
      <c r="LK10" s="131" t="s">
        <v>44</v>
      </c>
      <c r="LM10" s="129" t="s">
        <v>314</v>
      </c>
      <c r="LN10" s="130"/>
      <c r="LO10" s="130" t="s">
        <v>315</v>
      </c>
      <c r="LP10" s="130" t="s">
        <v>316</v>
      </c>
      <c r="LQ10" s="130" t="s">
        <v>317</v>
      </c>
      <c r="LR10" s="130" t="s">
        <v>318</v>
      </c>
      <c r="LS10" s="128" t="s">
        <v>319</v>
      </c>
      <c r="LT10" s="131" t="s">
        <v>44</v>
      </c>
      <c r="LV10" s="129" t="s">
        <v>314</v>
      </c>
      <c r="LW10" s="130"/>
      <c r="LX10" s="130" t="s">
        <v>315</v>
      </c>
      <c r="LY10" s="130" t="s">
        <v>316</v>
      </c>
      <c r="LZ10" s="130" t="s">
        <v>317</v>
      </c>
      <c r="MA10" s="130" t="s">
        <v>318</v>
      </c>
      <c r="MB10" s="128" t="s">
        <v>319</v>
      </c>
      <c r="MC10" s="131" t="s">
        <v>44</v>
      </c>
      <c r="ME10" s="129" t="s">
        <v>314</v>
      </c>
      <c r="MF10" s="130"/>
      <c r="MG10" s="130" t="s">
        <v>315</v>
      </c>
      <c r="MH10" s="130" t="s">
        <v>316</v>
      </c>
      <c r="MI10" s="130" t="s">
        <v>317</v>
      </c>
      <c r="MJ10" s="130" t="s">
        <v>318</v>
      </c>
      <c r="MK10" s="128" t="s">
        <v>319</v>
      </c>
      <c r="ML10" s="131" t="s">
        <v>44</v>
      </c>
      <c r="MN10" s="129" t="s">
        <v>314</v>
      </c>
      <c r="MO10" s="130"/>
      <c r="MP10" s="130" t="s">
        <v>315</v>
      </c>
      <c r="MQ10" s="130" t="s">
        <v>316</v>
      </c>
      <c r="MR10" s="130" t="s">
        <v>317</v>
      </c>
      <c r="MS10" s="130" t="s">
        <v>318</v>
      </c>
      <c r="MT10" s="128" t="s">
        <v>319</v>
      </c>
      <c r="MU10" s="131" t="s">
        <v>44</v>
      </c>
      <c r="MW10" s="129" t="s">
        <v>314</v>
      </c>
      <c r="MX10" s="130"/>
      <c r="MY10" s="130" t="s">
        <v>315</v>
      </c>
      <c r="MZ10" s="130" t="s">
        <v>316</v>
      </c>
      <c r="NA10" s="130" t="s">
        <v>317</v>
      </c>
      <c r="NB10" s="130" t="s">
        <v>318</v>
      </c>
      <c r="NC10" s="128" t="s">
        <v>319</v>
      </c>
      <c r="ND10" s="131" t="s">
        <v>44</v>
      </c>
      <c r="NF10" s="129" t="s">
        <v>314</v>
      </c>
      <c r="NG10" s="130"/>
      <c r="NH10" s="130" t="s">
        <v>315</v>
      </c>
      <c r="NI10" s="130" t="s">
        <v>316</v>
      </c>
      <c r="NJ10" s="130" t="s">
        <v>317</v>
      </c>
      <c r="NK10" s="130" t="s">
        <v>318</v>
      </c>
      <c r="NL10" s="128" t="s">
        <v>319</v>
      </c>
      <c r="NM10" s="131" t="s">
        <v>44</v>
      </c>
      <c r="NO10" s="129" t="s">
        <v>314</v>
      </c>
      <c r="NP10" s="130"/>
      <c r="NQ10" s="130" t="s">
        <v>315</v>
      </c>
      <c r="NR10" s="130" t="s">
        <v>316</v>
      </c>
      <c r="NS10" s="130" t="s">
        <v>317</v>
      </c>
      <c r="NT10" s="130" t="s">
        <v>318</v>
      </c>
      <c r="NU10" s="128" t="s">
        <v>319</v>
      </c>
      <c r="NV10" s="131" t="s">
        <v>44</v>
      </c>
      <c r="NX10" s="129" t="s">
        <v>314</v>
      </c>
      <c r="NY10" s="130"/>
      <c r="NZ10" s="130" t="s">
        <v>315</v>
      </c>
      <c r="OA10" s="130" t="s">
        <v>316</v>
      </c>
      <c r="OB10" s="130" t="s">
        <v>317</v>
      </c>
      <c r="OC10" s="130" t="s">
        <v>318</v>
      </c>
      <c r="OD10" s="128" t="s">
        <v>319</v>
      </c>
      <c r="OE10" s="131" t="s">
        <v>44</v>
      </c>
      <c r="OG10" s="129" t="s">
        <v>314</v>
      </c>
      <c r="OH10" s="130"/>
      <c r="OI10" s="130" t="s">
        <v>315</v>
      </c>
      <c r="OJ10" s="130" t="s">
        <v>316</v>
      </c>
      <c r="OK10" s="130" t="s">
        <v>317</v>
      </c>
      <c r="OL10" s="130" t="s">
        <v>318</v>
      </c>
      <c r="OM10" s="128" t="s">
        <v>319</v>
      </c>
      <c r="ON10" s="131" t="s">
        <v>44</v>
      </c>
      <c r="OP10" s="129" t="s">
        <v>314</v>
      </c>
      <c r="OQ10" s="130"/>
      <c r="OR10" s="130" t="s">
        <v>315</v>
      </c>
      <c r="OS10" s="130" t="s">
        <v>316</v>
      </c>
      <c r="OT10" s="130" t="s">
        <v>317</v>
      </c>
      <c r="OU10" s="130" t="s">
        <v>318</v>
      </c>
      <c r="OV10" s="128" t="s">
        <v>319</v>
      </c>
      <c r="OW10" s="131" t="s">
        <v>44</v>
      </c>
      <c r="OY10" s="129" t="s">
        <v>314</v>
      </c>
      <c r="OZ10" s="130"/>
      <c r="PA10" s="130" t="s">
        <v>315</v>
      </c>
      <c r="PB10" s="130" t="s">
        <v>316</v>
      </c>
      <c r="PC10" s="130" t="s">
        <v>317</v>
      </c>
      <c r="PD10" s="130" t="s">
        <v>318</v>
      </c>
      <c r="PE10" s="128" t="s">
        <v>319</v>
      </c>
      <c r="PF10" s="131" t="s">
        <v>44</v>
      </c>
    </row>
    <row r="11" spans="1:423">
      <c r="A11" s="118"/>
      <c r="B11" s="118"/>
      <c r="C11" s="115"/>
      <c r="D11" s="115"/>
      <c r="E11" s="115"/>
      <c r="F11" s="115"/>
      <c r="G11" s="115"/>
      <c r="H11" s="115">
        <f>PRODUCT(C11:G11)</f>
        <v>0</v>
      </c>
      <c r="J11" s="487" t="s">
        <v>893</v>
      </c>
      <c r="K11" s="118"/>
      <c r="L11" s="115"/>
      <c r="M11" s="115"/>
      <c r="N11" s="115"/>
      <c r="O11" s="115"/>
      <c r="P11" s="115"/>
      <c r="Q11" s="115">
        <f>PRODUCT(L11:P11)</f>
        <v>0</v>
      </c>
      <c r="S11" s="487" t="s">
        <v>893</v>
      </c>
      <c r="T11" s="118"/>
      <c r="U11" s="115"/>
      <c r="V11" s="115"/>
      <c r="W11" s="115"/>
      <c r="X11" s="115"/>
      <c r="Y11" s="115"/>
      <c r="Z11" s="115"/>
      <c r="AB11" s="487" t="s">
        <v>893</v>
      </c>
      <c r="AC11" s="118"/>
      <c r="AD11" s="115"/>
      <c r="AE11" s="115"/>
      <c r="AF11" s="115"/>
      <c r="AG11" s="115"/>
      <c r="AH11" s="115"/>
      <c r="AI11" s="115"/>
      <c r="AK11" s="487" t="s">
        <v>893</v>
      </c>
      <c r="AL11" s="118"/>
      <c r="AM11" s="115"/>
      <c r="AN11" s="115"/>
      <c r="AO11" s="115"/>
      <c r="AP11" s="115"/>
      <c r="AQ11" s="115"/>
      <c r="AR11" s="115"/>
      <c r="AT11" s="487" t="s">
        <v>893</v>
      </c>
      <c r="AU11" s="118"/>
      <c r="AV11" s="115"/>
      <c r="AW11" s="115"/>
      <c r="AX11" s="115"/>
      <c r="AY11" s="115"/>
      <c r="AZ11" s="115"/>
      <c r="BA11" s="115"/>
      <c r="BC11" s="171"/>
      <c r="BD11" s="118"/>
      <c r="BE11" s="115"/>
      <c r="BF11" s="115"/>
      <c r="BG11" s="115"/>
      <c r="BH11" s="115"/>
      <c r="BI11" s="115"/>
      <c r="BJ11" s="115"/>
      <c r="BL11" s="171"/>
      <c r="BM11" s="118"/>
      <c r="BN11" s="115"/>
      <c r="BO11" s="115"/>
      <c r="BP11" s="115"/>
      <c r="BQ11" s="115"/>
      <c r="BR11" s="115"/>
      <c r="BS11" s="115"/>
      <c r="BU11" s="171"/>
      <c r="BV11" s="118"/>
      <c r="BW11" s="115"/>
      <c r="BX11" s="115"/>
      <c r="BY11" s="115"/>
      <c r="BZ11" s="115"/>
      <c r="CA11" s="115"/>
      <c r="CB11" s="115"/>
      <c r="CD11" s="171"/>
      <c r="CE11" s="118"/>
      <c r="CF11" s="115"/>
      <c r="CG11" s="115"/>
      <c r="CH11" s="115"/>
      <c r="CI11" s="115"/>
      <c r="CJ11" s="115"/>
      <c r="CK11" s="115"/>
      <c r="CM11" s="171"/>
      <c r="CN11" s="118"/>
      <c r="CO11" s="115"/>
      <c r="CP11" s="115"/>
      <c r="CQ11" s="115"/>
      <c r="CR11" s="115"/>
      <c r="CS11" s="115"/>
      <c r="CT11" s="115"/>
      <c r="CV11" s="171"/>
      <c r="CW11" s="118"/>
      <c r="CX11" s="115"/>
      <c r="CY11" s="115"/>
      <c r="CZ11" s="115"/>
      <c r="DA11" s="115"/>
      <c r="DB11" s="115"/>
      <c r="DC11" s="115"/>
      <c r="DE11" s="171"/>
      <c r="DF11" s="118"/>
      <c r="DG11" s="115"/>
      <c r="DH11" s="115"/>
      <c r="DI11" s="115"/>
      <c r="DJ11" s="115"/>
      <c r="DK11" s="115"/>
      <c r="DL11" s="115"/>
      <c r="DN11" s="171"/>
      <c r="DO11" s="118"/>
      <c r="DP11" s="115"/>
      <c r="DQ11" s="115"/>
      <c r="DR11" s="115"/>
      <c r="DS11" s="115"/>
      <c r="DT11" s="115"/>
      <c r="DU11" s="115"/>
      <c r="DW11" s="171"/>
      <c r="DX11" s="118"/>
      <c r="DY11" s="115"/>
      <c r="DZ11" s="115"/>
      <c r="EA11" s="115"/>
      <c r="EB11" s="115"/>
      <c r="EC11" s="115"/>
      <c r="ED11" s="115"/>
      <c r="EF11" s="171"/>
      <c r="EG11" s="118"/>
      <c r="EH11" s="115"/>
      <c r="EI11" s="115"/>
      <c r="EJ11" s="115"/>
      <c r="EK11" s="115"/>
      <c r="EL11" s="115"/>
      <c r="EM11" s="115"/>
      <c r="EO11" s="171"/>
      <c r="EP11" s="118"/>
      <c r="EQ11" s="115"/>
      <c r="ER11" s="115"/>
      <c r="ES11" s="115"/>
      <c r="ET11" s="115"/>
      <c r="EU11" s="115"/>
      <c r="EV11" s="115"/>
      <c r="EX11" s="171"/>
      <c r="EY11" s="118"/>
      <c r="EZ11" s="115"/>
      <c r="FA11" s="115"/>
      <c r="FB11" s="115"/>
      <c r="FC11" s="115"/>
      <c r="FD11" s="115"/>
      <c r="FE11" s="115"/>
      <c r="FG11" s="171"/>
      <c r="FH11" s="118"/>
      <c r="FI11" s="115"/>
      <c r="FJ11" s="115"/>
      <c r="FK11" s="115"/>
      <c r="FL11" s="115"/>
      <c r="FM11" s="115"/>
      <c r="FN11" s="115"/>
      <c r="FP11" s="171"/>
      <c r="FQ11" s="118"/>
      <c r="FR11" s="115"/>
      <c r="FS11" s="115"/>
      <c r="FT11" s="115"/>
      <c r="FU11" s="115"/>
      <c r="FV11" s="115"/>
      <c r="FW11" s="115"/>
      <c r="FY11" s="487" t="s">
        <v>851</v>
      </c>
      <c r="FZ11" s="118"/>
      <c r="GA11" s="115"/>
      <c r="GB11" s="115"/>
      <c r="GC11" s="115"/>
      <c r="GD11" s="115"/>
      <c r="GE11" s="115"/>
      <c r="GF11" s="115"/>
      <c r="GH11" s="487" t="s">
        <v>851</v>
      </c>
      <c r="GI11" s="118"/>
      <c r="GJ11" s="115"/>
      <c r="GK11" s="115"/>
      <c r="GL11" s="115"/>
      <c r="GM11" s="115"/>
      <c r="GN11" s="115"/>
      <c r="GO11" s="115"/>
      <c r="GQ11" s="487" t="s">
        <v>851</v>
      </c>
      <c r="GR11" s="118"/>
      <c r="GS11" s="115"/>
      <c r="GT11" s="115"/>
      <c r="GU11" s="115"/>
      <c r="GV11" s="115"/>
      <c r="GW11" s="115"/>
      <c r="GX11" s="115"/>
      <c r="GZ11" s="487" t="s">
        <v>446</v>
      </c>
      <c r="HA11" s="118"/>
      <c r="HB11" s="115"/>
      <c r="HC11" s="115"/>
      <c r="HD11" s="115"/>
      <c r="HE11" s="115"/>
      <c r="HF11" s="115"/>
      <c r="HG11" s="115"/>
      <c r="HI11" s="487" t="s">
        <v>446</v>
      </c>
      <c r="HJ11" s="118"/>
      <c r="HK11" s="115"/>
      <c r="HL11" s="115"/>
      <c r="HM11" s="115"/>
      <c r="HN11" s="115"/>
      <c r="HO11" s="115"/>
      <c r="HP11" s="115">
        <f t="shared" ref="HP11:HP18" si="164">PRODUCT(HK11:HO11)</f>
        <v>0</v>
      </c>
      <c r="HR11" s="487" t="s">
        <v>446</v>
      </c>
      <c r="HS11" s="118"/>
      <c r="HT11" s="115"/>
      <c r="HU11" s="115"/>
      <c r="HV11" s="115"/>
      <c r="HW11" s="115"/>
      <c r="HX11" s="115"/>
      <c r="HY11" s="115"/>
      <c r="IA11" s="487" t="s">
        <v>446</v>
      </c>
      <c r="IB11" s="118"/>
      <c r="IC11" s="115"/>
      <c r="ID11" s="115"/>
      <c r="IE11" s="115"/>
      <c r="IF11" s="115"/>
      <c r="IG11" s="115"/>
      <c r="IH11" s="115"/>
      <c r="IJ11" s="171"/>
      <c r="IK11" s="118"/>
      <c r="IL11" s="115"/>
      <c r="IM11" s="115"/>
      <c r="IN11" s="115"/>
      <c r="IO11" s="115"/>
      <c r="IP11" s="115"/>
      <c r="IQ11" s="115"/>
      <c r="IS11" s="487" t="s">
        <v>446</v>
      </c>
      <c r="IT11" s="118"/>
      <c r="IU11" s="115"/>
      <c r="IV11" s="115"/>
      <c r="IW11" s="115"/>
      <c r="IX11" s="115"/>
      <c r="IY11" s="115"/>
      <c r="IZ11" s="115"/>
      <c r="JB11" s="487" t="s">
        <v>446</v>
      </c>
      <c r="JC11" s="118"/>
      <c r="JD11" s="115"/>
      <c r="JE11" s="115"/>
      <c r="JF11" s="115"/>
      <c r="JG11" s="115"/>
      <c r="JH11" s="115"/>
      <c r="JI11" s="115"/>
      <c r="JK11" s="171"/>
      <c r="JL11" s="118"/>
      <c r="JM11" s="115"/>
      <c r="JN11" s="115"/>
      <c r="JO11" s="115"/>
      <c r="JP11" s="115"/>
      <c r="JQ11" s="115"/>
      <c r="JR11" s="115"/>
      <c r="JT11" s="487" t="s">
        <v>446</v>
      </c>
      <c r="JU11" s="118"/>
      <c r="JV11" s="115"/>
      <c r="JW11" s="115"/>
      <c r="JX11" s="115"/>
      <c r="JY11" s="115"/>
      <c r="JZ11" s="115"/>
      <c r="KA11" s="115"/>
      <c r="KC11" s="487" t="s">
        <v>893</v>
      </c>
      <c r="KD11" s="118"/>
      <c r="KE11" s="115"/>
      <c r="KF11" s="115"/>
      <c r="KG11" s="115"/>
      <c r="KH11" s="115"/>
      <c r="KI11" s="115"/>
      <c r="KJ11" s="115"/>
      <c r="KL11" s="487" t="s">
        <v>893</v>
      </c>
      <c r="KM11" s="118"/>
      <c r="KN11" s="115"/>
      <c r="KO11" s="115"/>
      <c r="KP11" s="115"/>
      <c r="KQ11" s="115"/>
      <c r="KR11" s="115"/>
      <c r="KS11" s="115"/>
      <c r="KU11" s="171"/>
      <c r="KV11" s="118"/>
      <c r="KW11" s="115"/>
      <c r="KX11" s="115"/>
      <c r="KY11" s="115"/>
      <c r="KZ11" s="115"/>
      <c r="LA11" s="115"/>
      <c r="LB11" s="115"/>
      <c r="LD11" s="171"/>
      <c r="LE11" s="118"/>
      <c r="LF11" s="115"/>
      <c r="LG11" s="115"/>
      <c r="LH11" s="115"/>
      <c r="LI11" s="115"/>
      <c r="LJ11" s="115"/>
      <c r="LK11" s="115"/>
      <c r="LM11" s="171"/>
      <c r="LN11" s="118"/>
      <c r="LO11" s="115"/>
      <c r="LP11" s="115"/>
      <c r="LQ11" s="115"/>
      <c r="LR11" s="115"/>
      <c r="LS11" s="115"/>
      <c r="LT11" s="115"/>
      <c r="LV11" s="171"/>
      <c r="LW11" s="118"/>
      <c r="LX11" s="115"/>
      <c r="LY11" s="115"/>
      <c r="LZ11" s="115"/>
      <c r="MA11" s="115"/>
      <c r="MB11" s="115"/>
      <c r="MC11" s="115"/>
      <c r="ME11" s="171"/>
      <c r="MF11" s="118"/>
      <c r="MG11" s="115"/>
      <c r="MH11" s="115"/>
      <c r="MI11" s="115"/>
      <c r="MJ11" s="115"/>
      <c r="MK11" s="115"/>
      <c r="ML11" s="115"/>
      <c r="MN11" s="171"/>
      <c r="MO11" s="118"/>
      <c r="MP11" s="115"/>
      <c r="MQ11" s="115"/>
      <c r="MR11" s="115"/>
      <c r="MS11" s="115"/>
      <c r="MT11" s="115"/>
      <c r="MU11" s="115"/>
      <c r="MW11" s="171"/>
      <c r="MX11" s="118"/>
      <c r="MY11" s="115"/>
      <c r="MZ11" s="115"/>
      <c r="NA11" s="115"/>
      <c r="NB11" s="115"/>
      <c r="NC11" s="115"/>
      <c r="ND11" s="115"/>
      <c r="NF11" s="171"/>
      <c r="NG11" s="118"/>
      <c r="NH11" s="115"/>
      <c r="NI11" s="115"/>
      <c r="NJ11" s="115"/>
      <c r="NK11" s="115"/>
      <c r="NL11" s="115"/>
      <c r="NM11" s="115"/>
      <c r="NO11" s="171"/>
      <c r="NP11" s="118"/>
      <c r="NQ11" s="115"/>
      <c r="NR11" s="115"/>
      <c r="NS11" s="115"/>
      <c r="NT11" s="115"/>
      <c r="NU11" s="115"/>
      <c r="NV11" s="115"/>
      <c r="NX11" s="171"/>
      <c r="NY11" s="118"/>
      <c r="NZ11" s="115"/>
      <c r="OA11" s="115"/>
      <c r="OB11" s="115"/>
      <c r="OC11" s="115"/>
      <c r="OD11" s="115"/>
      <c r="OE11" s="115"/>
      <c r="OG11" s="171"/>
      <c r="OH11" s="118"/>
      <c r="OI11" s="115"/>
      <c r="OJ11" s="115"/>
      <c r="OK11" s="115"/>
      <c r="OL11" s="115"/>
      <c r="OM11" s="115"/>
      <c r="ON11" s="115"/>
      <c r="OP11" s="171"/>
      <c r="OQ11" s="118"/>
      <c r="OR11" s="115"/>
      <c r="OS11" s="115"/>
      <c r="OT11" s="115"/>
      <c r="OU11" s="115"/>
      <c r="OV11" s="115"/>
      <c r="OW11" s="115"/>
      <c r="OY11" s="171"/>
      <c r="OZ11" s="118"/>
      <c r="PA11" s="115"/>
      <c r="PB11" s="115"/>
      <c r="PC11" s="115"/>
      <c r="PD11" s="115"/>
      <c r="PE11" s="115"/>
      <c r="PF11" s="115"/>
    </row>
    <row r="12" spans="1:423">
      <c r="A12" s="118"/>
      <c r="B12" s="118"/>
      <c r="C12" s="115"/>
      <c r="D12" s="115"/>
      <c r="E12" s="115"/>
      <c r="F12" s="115"/>
      <c r="G12" s="115"/>
      <c r="H12" s="115">
        <f t="shared" ref="H12:H18" si="165">PRODUCT(C12:G12)</f>
        <v>0</v>
      </c>
      <c r="J12" s="118"/>
      <c r="K12" s="118"/>
      <c r="L12" s="115"/>
      <c r="M12" s="115"/>
      <c r="N12" s="115"/>
      <c r="O12" s="115"/>
      <c r="P12" s="115"/>
      <c r="Q12" s="115">
        <f t="shared" ref="Q12:Q18" si="166">PRODUCT(L12:P12)</f>
        <v>0</v>
      </c>
      <c r="S12" s="118"/>
      <c r="T12" s="118"/>
      <c r="U12" s="115"/>
      <c r="V12" s="115"/>
      <c r="W12" s="115"/>
      <c r="X12" s="115"/>
      <c r="Y12" s="115"/>
      <c r="Z12" s="115">
        <f t="shared" ref="Z12:Z18" si="167">PRODUCT(U12:Y12)</f>
        <v>0</v>
      </c>
      <c r="AB12" s="118"/>
      <c r="AC12" s="118"/>
      <c r="AD12" s="115"/>
      <c r="AE12" s="115"/>
      <c r="AF12" s="115"/>
      <c r="AG12" s="115"/>
      <c r="AH12" s="115"/>
      <c r="AI12" s="115">
        <f t="shared" ref="AI12:AI18" si="168">PRODUCT(AD12:AH12)</f>
        <v>0</v>
      </c>
      <c r="AK12" s="118"/>
      <c r="AL12" s="118"/>
      <c r="AM12" s="115"/>
      <c r="AN12" s="115"/>
      <c r="AO12" s="115"/>
      <c r="AP12" s="115"/>
      <c r="AQ12" s="115"/>
      <c r="AR12" s="115">
        <f t="shared" ref="AR12:AR18" si="169">PRODUCT(AM12:AQ12)</f>
        <v>0</v>
      </c>
      <c r="AT12" s="118"/>
      <c r="AU12" s="118"/>
      <c r="AV12" s="115"/>
      <c r="AW12" s="115"/>
      <c r="AX12" s="115"/>
      <c r="AY12" s="115"/>
      <c r="AZ12" s="115"/>
      <c r="BA12" s="115">
        <f t="shared" ref="BA12:BA18" si="170">PRODUCT(AV12:AZ12)</f>
        <v>0</v>
      </c>
      <c r="BC12" s="118"/>
      <c r="BD12" s="118"/>
      <c r="BE12" s="115"/>
      <c r="BF12" s="115"/>
      <c r="BG12" s="115"/>
      <c r="BH12" s="115"/>
      <c r="BI12" s="115"/>
      <c r="BJ12" s="115">
        <f t="shared" ref="BJ12:BJ18" si="171">PRODUCT(BE12:BI12)</f>
        <v>0</v>
      </c>
      <c r="BL12" s="118"/>
      <c r="BM12" s="118"/>
      <c r="BN12" s="115"/>
      <c r="BO12" s="115"/>
      <c r="BP12" s="115"/>
      <c r="BQ12" s="115"/>
      <c r="BR12" s="115"/>
      <c r="BS12" s="115">
        <f t="shared" ref="BS12:BS18" si="172">PRODUCT(BN12:BR12)</f>
        <v>0</v>
      </c>
      <c r="BU12" s="118"/>
      <c r="BV12" s="118"/>
      <c r="BW12" s="115"/>
      <c r="BX12" s="115"/>
      <c r="BY12" s="115"/>
      <c r="BZ12" s="115"/>
      <c r="CA12" s="115"/>
      <c r="CB12" s="115">
        <f t="shared" ref="CB12:CB18" si="173">PRODUCT(BW12:CA12)</f>
        <v>0</v>
      </c>
      <c r="CD12" s="118"/>
      <c r="CE12" s="118"/>
      <c r="CF12" s="115"/>
      <c r="CG12" s="115"/>
      <c r="CH12" s="115"/>
      <c r="CI12" s="115"/>
      <c r="CJ12" s="115"/>
      <c r="CK12" s="115">
        <f t="shared" ref="CK12:CK18" si="174">PRODUCT(CF12:CJ12)</f>
        <v>0</v>
      </c>
      <c r="CM12" s="118"/>
      <c r="CN12" s="118"/>
      <c r="CO12" s="115"/>
      <c r="CP12" s="115"/>
      <c r="CQ12" s="115"/>
      <c r="CR12" s="115"/>
      <c r="CS12" s="115"/>
      <c r="CT12" s="115">
        <f t="shared" ref="CT12:CT18" si="175">PRODUCT(CO12:CS12)</f>
        <v>0</v>
      </c>
      <c r="CV12" s="118"/>
      <c r="CW12" s="118"/>
      <c r="CX12" s="115"/>
      <c r="CY12" s="115"/>
      <c r="CZ12" s="115"/>
      <c r="DA12" s="115"/>
      <c r="DB12" s="115"/>
      <c r="DC12" s="115">
        <f t="shared" ref="DC12:DC18" si="176">PRODUCT(CX12:DB12)</f>
        <v>0</v>
      </c>
      <c r="DE12" s="118"/>
      <c r="DF12" s="118"/>
      <c r="DG12" s="115"/>
      <c r="DH12" s="115"/>
      <c r="DI12" s="115"/>
      <c r="DJ12" s="115"/>
      <c r="DK12" s="115"/>
      <c r="DL12" s="115">
        <f t="shared" ref="DL12:DL18" si="177">PRODUCT(DG12:DK12)</f>
        <v>0</v>
      </c>
      <c r="DN12" s="118"/>
      <c r="DO12" s="118"/>
      <c r="DP12" s="115"/>
      <c r="DQ12" s="115"/>
      <c r="DR12" s="115"/>
      <c r="DS12" s="115"/>
      <c r="DT12" s="115"/>
      <c r="DU12" s="115">
        <f t="shared" ref="DU12:DU18" si="178">PRODUCT(DP12:DT12)</f>
        <v>0</v>
      </c>
      <c r="DW12" s="118"/>
      <c r="DX12" s="118"/>
      <c r="DY12" s="115"/>
      <c r="DZ12" s="115"/>
      <c r="EA12" s="115"/>
      <c r="EB12" s="115"/>
      <c r="EC12" s="115"/>
      <c r="ED12" s="115">
        <f t="shared" ref="ED12:ED18" si="179">PRODUCT(DY12:EC12)</f>
        <v>0</v>
      </c>
      <c r="EF12" s="118"/>
      <c r="EG12" s="118"/>
      <c r="EH12" s="115"/>
      <c r="EI12" s="115"/>
      <c r="EJ12" s="115"/>
      <c r="EK12" s="115"/>
      <c r="EL12" s="115"/>
      <c r="EM12" s="115">
        <f t="shared" ref="EM12:EM18" si="180">PRODUCT(EH12:EL12)</f>
        <v>0</v>
      </c>
      <c r="EO12" s="118"/>
      <c r="EP12" s="118"/>
      <c r="EQ12" s="115"/>
      <c r="ER12" s="115"/>
      <c r="ES12" s="115"/>
      <c r="ET12" s="115"/>
      <c r="EU12" s="115"/>
      <c r="EV12" s="115">
        <f t="shared" ref="EV12:EV18" si="181">PRODUCT(EQ12:EU12)</f>
        <v>0</v>
      </c>
      <c r="EX12" s="118"/>
      <c r="EY12" s="118"/>
      <c r="EZ12" s="115"/>
      <c r="FA12" s="115"/>
      <c r="FB12" s="115"/>
      <c r="FC12" s="115"/>
      <c r="FD12" s="115"/>
      <c r="FE12" s="115">
        <f t="shared" ref="FE12:FE18" si="182">PRODUCT(EZ12:FD12)</f>
        <v>0</v>
      </c>
      <c r="FG12" s="118"/>
      <c r="FH12" s="118"/>
      <c r="FI12" s="115"/>
      <c r="FJ12" s="115"/>
      <c r="FK12" s="115"/>
      <c r="FL12" s="115"/>
      <c r="FM12" s="115"/>
      <c r="FN12" s="115">
        <f t="shared" ref="FN12:FN18" si="183">PRODUCT(FI12:FM12)</f>
        <v>0</v>
      </c>
      <c r="FP12" s="118"/>
      <c r="FQ12" s="118"/>
      <c r="FR12" s="115"/>
      <c r="FS12" s="115"/>
      <c r="FT12" s="115"/>
      <c r="FU12" s="115"/>
      <c r="FV12" s="115"/>
      <c r="FW12" s="115">
        <f t="shared" ref="FW12:FW18" si="184">PRODUCT(FR12:FV12)</f>
        <v>0</v>
      </c>
      <c r="FY12" s="118"/>
      <c r="FZ12" s="118"/>
      <c r="GA12" s="115"/>
      <c r="GB12" s="115"/>
      <c r="GC12" s="115"/>
      <c r="GD12" s="115"/>
      <c r="GE12" s="115"/>
      <c r="GF12" s="115">
        <f t="shared" ref="GF12:GF18" si="185">PRODUCT(GA12:GE12)</f>
        <v>0</v>
      </c>
      <c r="GH12" s="118"/>
      <c r="GI12" s="118"/>
      <c r="GJ12" s="115"/>
      <c r="GK12" s="115"/>
      <c r="GL12" s="115"/>
      <c r="GM12" s="115"/>
      <c r="GN12" s="115"/>
      <c r="GO12" s="115">
        <f t="shared" ref="GO12:GO18" si="186">PRODUCT(GJ12:GN12)</f>
        <v>0</v>
      </c>
      <c r="GQ12" s="118"/>
      <c r="GR12" s="118"/>
      <c r="GS12" s="115"/>
      <c r="GT12" s="115"/>
      <c r="GU12" s="115"/>
      <c r="GV12" s="115"/>
      <c r="GW12" s="115"/>
      <c r="GX12" s="115">
        <f t="shared" ref="GX12:GX18" si="187">PRODUCT(GS12:GW12)</f>
        <v>0</v>
      </c>
      <c r="GZ12" s="118"/>
      <c r="HA12" s="118"/>
      <c r="HB12" s="115"/>
      <c r="HC12" s="115"/>
      <c r="HD12" s="115"/>
      <c r="HE12" s="115"/>
      <c r="HF12" s="115"/>
      <c r="HG12" s="115">
        <f t="shared" ref="HG12:HG18" si="188">PRODUCT(HB12:HF12)</f>
        <v>0</v>
      </c>
      <c r="HI12" s="118"/>
      <c r="HJ12" s="118"/>
      <c r="HK12" s="115"/>
      <c r="HL12" s="115"/>
      <c r="HM12" s="115"/>
      <c r="HN12" s="115"/>
      <c r="HO12" s="115"/>
      <c r="HP12" s="115">
        <f t="shared" si="164"/>
        <v>0</v>
      </c>
      <c r="HR12" s="118"/>
      <c r="HS12" s="118"/>
      <c r="HT12" s="115"/>
      <c r="HU12" s="115"/>
      <c r="HV12" s="115"/>
      <c r="HW12" s="115"/>
      <c r="HX12" s="115"/>
      <c r="HY12" s="115">
        <f t="shared" ref="HY12:HY18" si="189">PRODUCT(HT12:HX12)</f>
        <v>0</v>
      </c>
      <c r="IA12" s="118"/>
      <c r="IB12" s="118"/>
      <c r="IC12" s="115"/>
      <c r="ID12" s="115"/>
      <c r="IE12" s="115"/>
      <c r="IF12" s="115"/>
      <c r="IG12" s="115"/>
      <c r="IH12" s="115">
        <f t="shared" ref="IH12:IH18" si="190">PRODUCT(IC12:IG12)</f>
        <v>0</v>
      </c>
      <c r="IJ12" s="118"/>
      <c r="IK12" s="118"/>
      <c r="IL12" s="115"/>
      <c r="IM12" s="115"/>
      <c r="IN12" s="115"/>
      <c r="IO12" s="115"/>
      <c r="IP12" s="115"/>
      <c r="IQ12" s="115">
        <f t="shared" ref="IQ12:IQ18" si="191">PRODUCT(IL12:IP12)</f>
        <v>0</v>
      </c>
      <c r="IS12" s="118"/>
      <c r="IT12" s="118"/>
      <c r="IU12" s="115"/>
      <c r="IV12" s="115"/>
      <c r="IW12" s="115"/>
      <c r="IX12" s="115"/>
      <c r="IY12" s="115"/>
      <c r="IZ12" s="115">
        <f t="shared" ref="IZ12:IZ18" si="192">PRODUCT(IU12:IY12)</f>
        <v>0</v>
      </c>
      <c r="JB12" s="118"/>
      <c r="JC12" s="118"/>
      <c r="JD12" s="115"/>
      <c r="JE12" s="115"/>
      <c r="JF12" s="115"/>
      <c r="JG12" s="115"/>
      <c r="JH12" s="115"/>
      <c r="JI12" s="115">
        <f t="shared" ref="JI12:JI18" si="193">PRODUCT(JD12:JH12)</f>
        <v>0</v>
      </c>
      <c r="JK12" s="118"/>
      <c r="JL12" s="118"/>
      <c r="JM12" s="115"/>
      <c r="JN12" s="115"/>
      <c r="JO12" s="115"/>
      <c r="JP12" s="115"/>
      <c r="JQ12" s="115"/>
      <c r="JR12" s="115">
        <f t="shared" ref="JR12:JR18" si="194">PRODUCT(JM12:JQ12)</f>
        <v>0</v>
      </c>
      <c r="JT12" s="118"/>
      <c r="JU12" s="118"/>
      <c r="JV12" s="115"/>
      <c r="JW12" s="115"/>
      <c r="JX12" s="115"/>
      <c r="JY12" s="115"/>
      <c r="JZ12" s="115"/>
      <c r="KA12" s="115">
        <f t="shared" ref="KA12:KA18" si="195">PRODUCT(JV12:JZ12)</f>
        <v>0</v>
      </c>
      <c r="KC12" s="118"/>
      <c r="KD12" s="118"/>
      <c r="KE12" s="115"/>
      <c r="KF12" s="115"/>
      <c r="KG12" s="115"/>
      <c r="KH12" s="115"/>
      <c r="KI12" s="115"/>
      <c r="KJ12" s="115">
        <f t="shared" ref="KJ12:KJ18" si="196">PRODUCT(KE12:KI12)</f>
        <v>0</v>
      </c>
      <c r="KL12" s="118"/>
      <c r="KM12" s="118"/>
      <c r="KN12" s="115"/>
      <c r="KO12" s="115"/>
      <c r="KP12" s="115"/>
      <c r="KQ12" s="115"/>
      <c r="KR12" s="115"/>
      <c r="KS12" s="115">
        <f t="shared" ref="KS12:KS18" si="197">PRODUCT(KN12:KR12)</f>
        <v>0</v>
      </c>
      <c r="KU12" s="118"/>
      <c r="KV12" s="118"/>
      <c r="KW12" s="115"/>
      <c r="KX12" s="115"/>
      <c r="KY12" s="115"/>
      <c r="KZ12" s="115"/>
      <c r="LA12" s="115"/>
      <c r="LB12" s="115">
        <f t="shared" ref="LB12:LB18" si="198">PRODUCT(KW12:LA12)</f>
        <v>0</v>
      </c>
      <c r="LD12" s="118"/>
      <c r="LE12" s="118"/>
      <c r="LF12" s="115"/>
      <c r="LG12" s="115"/>
      <c r="LH12" s="115"/>
      <c r="LI12" s="115"/>
      <c r="LJ12" s="115"/>
      <c r="LK12" s="115">
        <f t="shared" ref="LK12:LK18" si="199">PRODUCT(LF12:LJ12)</f>
        <v>0</v>
      </c>
      <c r="LM12" s="118"/>
      <c r="LN12" s="118"/>
      <c r="LO12" s="115"/>
      <c r="LP12" s="115"/>
      <c r="LQ12" s="115"/>
      <c r="LR12" s="115"/>
      <c r="LS12" s="115"/>
      <c r="LT12" s="115">
        <f t="shared" ref="LT12:LT18" si="200">PRODUCT(LO12:LS12)</f>
        <v>0</v>
      </c>
      <c r="LV12" s="118"/>
      <c r="LW12" s="118"/>
      <c r="LX12" s="115"/>
      <c r="LY12" s="115"/>
      <c r="LZ12" s="115"/>
      <c r="MA12" s="115"/>
      <c r="MB12" s="115"/>
      <c r="MC12" s="115">
        <f t="shared" ref="MC12:MC18" si="201">PRODUCT(LX12:MB12)</f>
        <v>0</v>
      </c>
      <c r="ME12" s="118"/>
      <c r="MF12" s="118"/>
      <c r="MG12" s="115"/>
      <c r="MH12" s="115"/>
      <c r="MI12" s="115"/>
      <c r="MJ12" s="115"/>
      <c r="MK12" s="115"/>
      <c r="ML12" s="115">
        <f t="shared" ref="ML12:ML18" si="202">PRODUCT(MG12:MK12)</f>
        <v>0</v>
      </c>
      <c r="MN12" s="118"/>
      <c r="MO12" s="118"/>
      <c r="MP12" s="115"/>
      <c r="MQ12" s="115"/>
      <c r="MR12" s="115"/>
      <c r="MS12" s="115"/>
      <c r="MT12" s="115"/>
      <c r="MU12" s="115">
        <f t="shared" ref="MU12:MU18" si="203">PRODUCT(MP12:MT12)</f>
        <v>0</v>
      </c>
      <c r="MW12" s="118"/>
      <c r="MX12" s="118"/>
      <c r="MY12" s="115"/>
      <c r="MZ12" s="115"/>
      <c r="NA12" s="115"/>
      <c r="NB12" s="115"/>
      <c r="NC12" s="115"/>
      <c r="ND12" s="115">
        <f t="shared" ref="ND12:ND18" si="204">PRODUCT(MY12:NC12)</f>
        <v>0</v>
      </c>
      <c r="NF12" s="118"/>
      <c r="NG12" s="118"/>
      <c r="NH12" s="115"/>
      <c r="NI12" s="115"/>
      <c r="NJ12" s="115"/>
      <c r="NK12" s="115"/>
      <c r="NL12" s="115"/>
      <c r="NM12" s="115">
        <f t="shared" ref="NM12:NM18" si="205">PRODUCT(NH12:NL12)</f>
        <v>0</v>
      </c>
      <c r="NO12" s="118"/>
      <c r="NP12" s="118"/>
      <c r="NQ12" s="115"/>
      <c r="NR12" s="115"/>
      <c r="NS12" s="115"/>
      <c r="NT12" s="115"/>
      <c r="NU12" s="115"/>
      <c r="NV12" s="115">
        <f t="shared" ref="NV12:NV18" si="206">PRODUCT(NQ12:NU12)</f>
        <v>0</v>
      </c>
      <c r="NX12" s="118"/>
      <c r="NY12" s="118"/>
      <c r="NZ12" s="115"/>
      <c r="OA12" s="115"/>
      <c r="OB12" s="115"/>
      <c r="OC12" s="115"/>
      <c r="OD12" s="115"/>
      <c r="OE12" s="115">
        <f t="shared" ref="OE12:OE18" si="207">PRODUCT(NZ12:OD12)</f>
        <v>0</v>
      </c>
      <c r="OG12" s="118"/>
      <c r="OH12" s="118"/>
      <c r="OI12" s="115"/>
      <c r="OJ12" s="115"/>
      <c r="OK12" s="115"/>
      <c r="OL12" s="115"/>
      <c r="OM12" s="115"/>
      <c r="ON12" s="115">
        <f t="shared" ref="ON12:ON18" si="208">PRODUCT(OI12:OM12)</f>
        <v>0</v>
      </c>
      <c r="OP12" s="118"/>
      <c r="OQ12" s="118"/>
      <c r="OR12" s="115"/>
      <c r="OS12" s="115"/>
      <c r="OT12" s="115"/>
      <c r="OU12" s="115"/>
      <c r="OV12" s="115"/>
      <c r="OW12" s="115">
        <f t="shared" ref="OW12:OW18" si="209">PRODUCT(OR12:OV12)</f>
        <v>0</v>
      </c>
      <c r="OY12" s="118"/>
      <c r="OZ12" s="118"/>
      <c r="PA12" s="115"/>
      <c r="PB12" s="115"/>
      <c r="PC12" s="115"/>
      <c r="PD12" s="115"/>
      <c r="PE12" s="115"/>
      <c r="PF12" s="115">
        <f t="shared" ref="PF12:PF18" si="210">PRODUCT(PA12:PE12)</f>
        <v>0</v>
      </c>
    </row>
    <row r="13" spans="1:423" hidden="1">
      <c r="A13" s="118"/>
      <c r="B13" s="118"/>
      <c r="C13" s="115"/>
      <c r="D13" s="115"/>
      <c r="E13" s="115"/>
      <c r="F13" s="115"/>
      <c r="G13" s="115"/>
      <c r="H13" s="115">
        <f t="shared" si="165"/>
        <v>0</v>
      </c>
      <c r="J13" s="118"/>
      <c r="K13" s="118"/>
      <c r="L13" s="115"/>
      <c r="M13" s="115"/>
      <c r="N13" s="115"/>
      <c r="O13" s="115"/>
      <c r="P13" s="115"/>
      <c r="Q13" s="115">
        <f t="shared" si="166"/>
        <v>0</v>
      </c>
      <c r="S13" s="118"/>
      <c r="T13" s="118"/>
      <c r="U13" s="115"/>
      <c r="V13" s="115"/>
      <c r="W13" s="115"/>
      <c r="X13" s="115"/>
      <c r="Y13" s="115"/>
      <c r="Z13" s="115">
        <f t="shared" si="167"/>
        <v>0</v>
      </c>
      <c r="AB13" s="118"/>
      <c r="AC13" s="118"/>
      <c r="AD13" s="115"/>
      <c r="AE13" s="115"/>
      <c r="AF13" s="115"/>
      <c r="AG13" s="115"/>
      <c r="AH13" s="115"/>
      <c r="AI13" s="115">
        <f t="shared" si="168"/>
        <v>0</v>
      </c>
      <c r="AK13" s="118"/>
      <c r="AL13" s="118"/>
      <c r="AM13" s="115"/>
      <c r="AN13" s="115"/>
      <c r="AO13" s="115"/>
      <c r="AP13" s="115"/>
      <c r="AQ13" s="115"/>
      <c r="AR13" s="115">
        <f t="shared" si="169"/>
        <v>0</v>
      </c>
      <c r="AT13" s="118"/>
      <c r="AU13" s="118"/>
      <c r="AV13" s="115"/>
      <c r="AW13" s="115"/>
      <c r="AX13" s="115"/>
      <c r="AY13" s="115"/>
      <c r="AZ13" s="115"/>
      <c r="BA13" s="115">
        <f t="shared" si="170"/>
        <v>0</v>
      </c>
      <c r="BC13" s="118"/>
      <c r="BD13" s="118"/>
      <c r="BE13" s="115"/>
      <c r="BF13" s="115"/>
      <c r="BG13" s="115"/>
      <c r="BH13" s="115"/>
      <c r="BI13" s="115"/>
      <c r="BJ13" s="115">
        <f t="shared" si="171"/>
        <v>0</v>
      </c>
      <c r="BL13" s="118"/>
      <c r="BM13" s="118"/>
      <c r="BN13" s="115"/>
      <c r="BO13" s="115"/>
      <c r="BP13" s="115"/>
      <c r="BQ13" s="115"/>
      <c r="BR13" s="115"/>
      <c r="BS13" s="115">
        <f t="shared" si="172"/>
        <v>0</v>
      </c>
      <c r="BU13" s="118"/>
      <c r="BV13" s="118"/>
      <c r="BW13" s="115"/>
      <c r="BX13" s="115"/>
      <c r="BY13" s="115"/>
      <c r="BZ13" s="115"/>
      <c r="CA13" s="115"/>
      <c r="CB13" s="115">
        <f t="shared" si="173"/>
        <v>0</v>
      </c>
      <c r="CD13" s="118"/>
      <c r="CE13" s="118"/>
      <c r="CF13" s="115"/>
      <c r="CG13" s="115"/>
      <c r="CH13" s="115"/>
      <c r="CI13" s="115"/>
      <c r="CJ13" s="115"/>
      <c r="CK13" s="115">
        <f t="shared" si="174"/>
        <v>0</v>
      </c>
      <c r="CM13" s="118"/>
      <c r="CN13" s="118"/>
      <c r="CO13" s="115"/>
      <c r="CP13" s="115"/>
      <c r="CQ13" s="115"/>
      <c r="CR13" s="115"/>
      <c r="CS13" s="115"/>
      <c r="CT13" s="115">
        <f t="shared" si="175"/>
        <v>0</v>
      </c>
      <c r="CV13" s="118"/>
      <c r="CW13" s="118"/>
      <c r="CX13" s="115"/>
      <c r="CY13" s="115"/>
      <c r="CZ13" s="115"/>
      <c r="DA13" s="115"/>
      <c r="DB13" s="115"/>
      <c r="DC13" s="115">
        <f t="shared" si="176"/>
        <v>0</v>
      </c>
      <c r="DE13" s="118"/>
      <c r="DF13" s="118"/>
      <c r="DG13" s="115"/>
      <c r="DH13" s="115"/>
      <c r="DI13" s="115"/>
      <c r="DJ13" s="115"/>
      <c r="DK13" s="115"/>
      <c r="DL13" s="115">
        <f t="shared" si="177"/>
        <v>0</v>
      </c>
      <c r="DN13" s="118"/>
      <c r="DO13" s="118"/>
      <c r="DP13" s="115"/>
      <c r="DQ13" s="115"/>
      <c r="DR13" s="115"/>
      <c r="DS13" s="115"/>
      <c r="DT13" s="115"/>
      <c r="DU13" s="115">
        <f t="shared" si="178"/>
        <v>0</v>
      </c>
      <c r="DW13" s="118"/>
      <c r="DX13" s="118"/>
      <c r="DY13" s="115"/>
      <c r="DZ13" s="115"/>
      <c r="EA13" s="115"/>
      <c r="EB13" s="115"/>
      <c r="EC13" s="115"/>
      <c r="ED13" s="115">
        <f t="shared" si="179"/>
        <v>0</v>
      </c>
      <c r="EF13" s="118"/>
      <c r="EG13" s="118"/>
      <c r="EH13" s="115"/>
      <c r="EI13" s="115"/>
      <c r="EJ13" s="115"/>
      <c r="EK13" s="115"/>
      <c r="EL13" s="115"/>
      <c r="EM13" s="115">
        <f t="shared" si="180"/>
        <v>0</v>
      </c>
      <c r="EO13" s="118"/>
      <c r="EP13" s="118"/>
      <c r="EQ13" s="115"/>
      <c r="ER13" s="115"/>
      <c r="ES13" s="115"/>
      <c r="ET13" s="115"/>
      <c r="EU13" s="115"/>
      <c r="EV13" s="115">
        <f t="shared" si="181"/>
        <v>0</v>
      </c>
      <c r="EX13" s="118"/>
      <c r="EY13" s="118"/>
      <c r="EZ13" s="115"/>
      <c r="FA13" s="115"/>
      <c r="FB13" s="115"/>
      <c r="FC13" s="115"/>
      <c r="FD13" s="115"/>
      <c r="FE13" s="115">
        <f t="shared" si="182"/>
        <v>0</v>
      </c>
      <c r="FG13" s="118"/>
      <c r="FH13" s="118"/>
      <c r="FI13" s="115"/>
      <c r="FJ13" s="115"/>
      <c r="FK13" s="115"/>
      <c r="FL13" s="115"/>
      <c r="FM13" s="115"/>
      <c r="FN13" s="115">
        <f t="shared" si="183"/>
        <v>0</v>
      </c>
      <c r="FP13" s="118"/>
      <c r="FQ13" s="118"/>
      <c r="FR13" s="115"/>
      <c r="FS13" s="115"/>
      <c r="FT13" s="115"/>
      <c r="FU13" s="115"/>
      <c r="FV13" s="115"/>
      <c r="FW13" s="115">
        <f t="shared" si="184"/>
        <v>0</v>
      </c>
      <c r="FY13" s="118"/>
      <c r="FZ13" s="118"/>
      <c r="GA13" s="115"/>
      <c r="GB13" s="115"/>
      <c r="GC13" s="115"/>
      <c r="GD13" s="115"/>
      <c r="GE13" s="115"/>
      <c r="GF13" s="115">
        <f t="shared" si="185"/>
        <v>0</v>
      </c>
      <c r="GH13" s="118"/>
      <c r="GI13" s="118"/>
      <c r="GJ13" s="115"/>
      <c r="GK13" s="115"/>
      <c r="GL13" s="115"/>
      <c r="GM13" s="115"/>
      <c r="GN13" s="115"/>
      <c r="GO13" s="115">
        <f t="shared" si="186"/>
        <v>0</v>
      </c>
      <c r="GQ13" s="118"/>
      <c r="GR13" s="118"/>
      <c r="GS13" s="115"/>
      <c r="GT13" s="115"/>
      <c r="GU13" s="115"/>
      <c r="GV13" s="115"/>
      <c r="GW13" s="115"/>
      <c r="GX13" s="115">
        <f t="shared" si="187"/>
        <v>0</v>
      </c>
      <c r="GZ13" s="118"/>
      <c r="HA13" s="118"/>
      <c r="HB13" s="115"/>
      <c r="HC13" s="115"/>
      <c r="HD13" s="115"/>
      <c r="HE13" s="115"/>
      <c r="HF13" s="115"/>
      <c r="HG13" s="115">
        <f t="shared" si="188"/>
        <v>0</v>
      </c>
      <c r="HI13" s="118"/>
      <c r="HJ13" s="118"/>
      <c r="HK13" s="115"/>
      <c r="HL13" s="115"/>
      <c r="HM13" s="115"/>
      <c r="HN13" s="115"/>
      <c r="HO13" s="115"/>
      <c r="HP13" s="115">
        <f t="shared" si="164"/>
        <v>0</v>
      </c>
      <c r="HR13" s="118"/>
      <c r="HS13" s="118"/>
      <c r="HT13" s="115"/>
      <c r="HU13" s="115"/>
      <c r="HV13" s="115"/>
      <c r="HW13" s="115"/>
      <c r="HX13" s="115"/>
      <c r="HY13" s="115">
        <f t="shared" si="189"/>
        <v>0</v>
      </c>
      <c r="IA13" s="118"/>
      <c r="IB13" s="118"/>
      <c r="IC13" s="115"/>
      <c r="ID13" s="115"/>
      <c r="IE13" s="115"/>
      <c r="IF13" s="115"/>
      <c r="IG13" s="115"/>
      <c r="IH13" s="115">
        <f t="shared" si="190"/>
        <v>0</v>
      </c>
      <c r="IJ13" s="118"/>
      <c r="IK13" s="118"/>
      <c r="IL13" s="115"/>
      <c r="IM13" s="115"/>
      <c r="IN13" s="115"/>
      <c r="IO13" s="115"/>
      <c r="IP13" s="115"/>
      <c r="IQ13" s="115">
        <f t="shared" si="191"/>
        <v>0</v>
      </c>
      <c r="IS13" s="118"/>
      <c r="IT13" s="118"/>
      <c r="IU13" s="115"/>
      <c r="IV13" s="115"/>
      <c r="IW13" s="115"/>
      <c r="IX13" s="115"/>
      <c r="IY13" s="115"/>
      <c r="IZ13" s="115">
        <f t="shared" si="192"/>
        <v>0</v>
      </c>
      <c r="JB13" s="118"/>
      <c r="JC13" s="118"/>
      <c r="JD13" s="115"/>
      <c r="JE13" s="115"/>
      <c r="JF13" s="115"/>
      <c r="JG13" s="115"/>
      <c r="JH13" s="115"/>
      <c r="JI13" s="115">
        <f t="shared" si="193"/>
        <v>0</v>
      </c>
      <c r="JK13" s="118"/>
      <c r="JL13" s="118"/>
      <c r="JM13" s="115"/>
      <c r="JN13" s="115"/>
      <c r="JO13" s="115"/>
      <c r="JP13" s="115"/>
      <c r="JQ13" s="115"/>
      <c r="JR13" s="115">
        <f t="shared" si="194"/>
        <v>0</v>
      </c>
      <c r="JT13" s="118"/>
      <c r="JU13" s="118"/>
      <c r="JV13" s="115"/>
      <c r="JW13" s="115"/>
      <c r="JX13" s="115"/>
      <c r="JY13" s="115"/>
      <c r="JZ13" s="115"/>
      <c r="KA13" s="115">
        <f t="shared" si="195"/>
        <v>0</v>
      </c>
      <c r="KC13" s="118"/>
      <c r="KD13" s="118"/>
      <c r="KE13" s="115"/>
      <c r="KF13" s="115"/>
      <c r="KG13" s="115"/>
      <c r="KH13" s="115"/>
      <c r="KI13" s="115"/>
      <c r="KJ13" s="115">
        <f t="shared" si="196"/>
        <v>0</v>
      </c>
      <c r="KL13" s="118"/>
      <c r="KM13" s="118"/>
      <c r="KN13" s="115"/>
      <c r="KO13" s="115"/>
      <c r="KP13" s="115"/>
      <c r="KQ13" s="115"/>
      <c r="KR13" s="115"/>
      <c r="KS13" s="115">
        <f t="shared" si="197"/>
        <v>0</v>
      </c>
      <c r="KU13" s="118"/>
      <c r="KV13" s="118"/>
      <c r="KW13" s="115"/>
      <c r="KX13" s="115"/>
      <c r="KY13" s="115"/>
      <c r="KZ13" s="115"/>
      <c r="LA13" s="115"/>
      <c r="LB13" s="115">
        <f t="shared" si="198"/>
        <v>0</v>
      </c>
      <c r="LD13" s="118"/>
      <c r="LE13" s="118"/>
      <c r="LF13" s="115"/>
      <c r="LG13" s="115"/>
      <c r="LH13" s="115"/>
      <c r="LI13" s="115"/>
      <c r="LJ13" s="115"/>
      <c r="LK13" s="115">
        <f t="shared" si="199"/>
        <v>0</v>
      </c>
      <c r="LM13" s="118"/>
      <c r="LN13" s="118"/>
      <c r="LO13" s="115"/>
      <c r="LP13" s="115"/>
      <c r="LQ13" s="115"/>
      <c r="LR13" s="115"/>
      <c r="LS13" s="115"/>
      <c r="LT13" s="115">
        <f t="shared" si="200"/>
        <v>0</v>
      </c>
      <c r="LV13" s="118"/>
      <c r="LW13" s="118"/>
      <c r="LX13" s="115"/>
      <c r="LY13" s="115"/>
      <c r="LZ13" s="115"/>
      <c r="MA13" s="115"/>
      <c r="MB13" s="115"/>
      <c r="MC13" s="115">
        <f t="shared" si="201"/>
        <v>0</v>
      </c>
      <c r="ME13" s="118"/>
      <c r="MF13" s="118"/>
      <c r="MG13" s="115"/>
      <c r="MH13" s="115"/>
      <c r="MI13" s="115"/>
      <c r="MJ13" s="115"/>
      <c r="MK13" s="115"/>
      <c r="ML13" s="115">
        <f t="shared" si="202"/>
        <v>0</v>
      </c>
      <c r="MN13" s="118"/>
      <c r="MO13" s="118"/>
      <c r="MP13" s="115"/>
      <c r="MQ13" s="115"/>
      <c r="MR13" s="115"/>
      <c r="MS13" s="115"/>
      <c r="MT13" s="115"/>
      <c r="MU13" s="115">
        <f t="shared" si="203"/>
        <v>0</v>
      </c>
      <c r="MW13" s="118"/>
      <c r="MX13" s="118"/>
      <c r="MY13" s="115"/>
      <c r="MZ13" s="115"/>
      <c r="NA13" s="115"/>
      <c r="NB13" s="115"/>
      <c r="NC13" s="115"/>
      <c r="ND13" s="115">
        <f t="shared" si="204"/>
        <v>0</v>
      </c>
      <c r="NF13" s="118"/>
      <c r="NG13" s="118"/>
      <c r="NH13" s="115"/>
      <c r="NI13" s="115"/>
      <c r="NJ13" s="115"/>
      <c r="NK13" s="115"/>
      <c r="NL13" s="115"/>
      <c r="NM13" s="115">
        <f t="shared" si="205"/>
        <v>0</v>
      </c>
      <c r="NO13" s="118"/>
      <c r="NP13" s="118"/>
      <c r="NQ13" s="115"/>
      <c r="NR13" s="115"/>
      <c r="NS13" s="115"/>
      <c r="NT13" s="115"/>
      <c r="NU13" s="115"/>
      <c r="NV13" s="115">
        <f t="shared" si="206"/>
        <v>0</v>
      </c>
      <c r="NX13" s="118"/>
      <c r="NY13" s="118"/>
      <c r="NZ13" s="115"/>
      <c r="OA13" s="115"/>
      <c r="OB13" s="115"/>
      <c r="OC13" s="115"/>
      <c r="OD13" s="115"/>
      <c r="OE13" s="115">
        <f t="shared" si="207"/>
        <v>0</v>
      </c>
      <c r="OG13" s="118"/>
      <c r="OH13" s="118"/>
      <c r="OI13" s="115"/>
      <c r="OJ13" s="115"/>
      <c r="OK13" s="115"/>
      <c r="OL13" s="115"/>
      <c r="OM13" s="115"/>
      <c r="ON13" s="115">
        <f t="shared" si="208"/>
        <v>0</v>
      </c>
      <c r="OP13" s="118"/>
      <c r="OQ13" s="118"/>
      <c r="OR13" s="115"/>
      <c r="OS13" s="115"/>
      <c r="OT13" s="115"/>
      <c r="OU13" s="115"/>
      <c r="OV13" s="115"/>
      <c r="OW13" s="115">
        <f t="shared" si="209"/>
        <v>0</v>
      </c>
      <c r="OY13" s="118"/>
      <c r="OZ13" s="118"/>
      <c r="PA13" s="115"/>
      <c r="PB13" s="115"/>
      <c r="PC13" s="115"/>
      <c r="PD13" s="115"/>
      <c r="PE13" s="115"/>
      <c r="PF13" s="115">
        <f t="shared" si="210"/>
        <v>0</v>
      </c>
    </row>
    <row r="14" spans="1:423" hidden="1">
      <c r="A14" s="118"/>
      <c r="B14" s="118"/>
      <c r="C14" s="115"/>
      <c r="D14" s="115"/>
      <c r="E14" s="115"/>
      <c r="F14" s="115"/>
      <c r="G14" s="115"/>
      <c r="H14" s="115">
        <f t="shared" si="165"/>
        <v>0</v>
      </c>
      <c r="J14" s="118"/>
      <c r="K14" s="118"/>
      <c r="L14" s="115"/>
      <c r="M14" s="115"/>
      <c r="N14" s="115"/>
      <c r="O14" s="115"/>
      <c r="P14" s="115"/>
      <c r="Q14" s="115">
        <f t="shared" si="166"/>
        <v>0</v>
      </c>
      <c r="S14" s="118"/>
      <c r="T14" s="118"/>
      <c r="U14" s="115"/>
      <c r="V14" s="115"/>
      <c r="W14" s="115"/>
      <c r="X14" s="115"/>
      <c r="Y14" s="115"/>
      <c r="Z14" s="115">
        <f t="shared" si="167"/>
        <v>0</v>
      </c>
      <c r="AB14" s="118"/>
      <c r="AC14" s="118"/>
      <c r="AD14" s="115"/>
      <c r="AE14" s="115"/>
      <c r="AF14" s="115"/>
      <c r="AG14" s="115"/>
      <c r="AH14" s="115"/>
      <c r="AI14" s="115">
        <f t="shared" si="168"/>
        <v>0</v>
      </c>
      <c r="AK14" s="118"/>
      <c r="AL14" s="118"/>
      <c r="AM14" s="115"/>
      <c r="AN14" s="115"/>
      <c r="AO14" s="115"/>
      <c r="AP14" s="115"/>
      <c r="AQ14" s="115"/>
      <c r="AR14" s="115">
        <f t="shared" si="169"/>
        <v>0</v>
      </c>
      <c r="AT14" s="118"/>
      <c r="AU14" s="118"/>
      <c r="AV14" s="115"/>
      <c r="AW14" s="115"/>
      <c r="AX14" s="115"/>
      <c r="AY14" s="115"/>
      <c r="AZ14" s="115"/>
      <c r="BA14" s="115">
        <f t="shared" si="170"/>
        <v>0</v>
      </c>
      <c r="BC14" s="118"/>
      <c r="BD14" s="118"/>
      <c r="BE14" s="115"/>
      <c r="BF14" s="115"/>
      <c r="BG14" s="115"/>
      <c r="BH14" s="115"/>
      <c r="BI14" s="115"/>
      <c r="BJ14" s="115">
        <f t="shared" si="171"/>
        <v>0</v>
      </c>
      <c r="BL14" s="118"/>
      <c r="BM14" s="118"/>
      <c r="BN14" s="115"/>
      <c r="BO14" s="115"/>
      <c r="BP14" s="115"/>
      <c r="BQ14" s="115"/>
      <c r="BR14" s="115"/>
      <c r="BS14" s="115">
        <f t="shared" si="172"/>
        <v>0</v>
      </c>
      <c r="BU14" s="118"/>
      <c r="BV14" s="118"/>
      <c r="BW14" s="115"/>
      <c r="BX14" s="115"/>
      <c r="BY14" s="115"/>
      <c r="BZ14" s="115"/>
      <c r="CA14" s="115"/>
      <c r="CB14" s="115">
        <f t="shared" si="173"/>
        <v>0</v>
      </c>
      <c r="CD14" s="118"/>
      <c r="CE14" s="118"/>
      <c r="CF14" s="115"/>
      <c r="CG14" s="115"/>
      <c r="CH14" s="115"/>
      <c r="CI14" s="115"/>
      <c r="CJ14" s="115"/>
      <c r="CK14" s="115">
        <f t="shared" si="174"/>
        <v>0</v>
      </c>
      <c r="CM14" s="118"/>
      <c r="CN14" s="118"/>
      <c r="CO14" s="115"/>
      <c r="CP14" s="115"/>
      <c r="CQ14" s="115"/>
      <c r="CR14" s="115"/>
      <c r="CS14" s="115"/>
      <c r="CT14" s="115">
        <f t="shared" si="175"/>
        <v>0</v>
      </c>
      <c r="CV14" s="118"/>
      <c r="CW14" s="118"/>
      <c r="CX14" s="115"/>
      <c r="CY14" s="115"/>
      <c r="CZ14" s="115"/>
      <c r="DA14" s="115"/>
      <c r="DB14" s="115"/>
      <c r="DC14" s="115">
        <f t="shared" si="176"/>
        <v>0</v>
      </c>
      <c r="DE14" s="118"/>
      <c r="DF14" s="118"/>
      <c r="DG14" s="115"/>
      <c r="DH14" s="115"/>
      <c r="DI14" s="115"/>
      <c r="DJ14" s="115"/>
      <c r="DK14" s="115"/>
      <c r="DL14" s="115">
        <f t="shared" si="177"/>
        <v>0</v>
      </c>
      <c r="DN14" s="118"/>
      <c r="DO14" s="118"/>
      <c r="DP14" s="115"/>
      <c r="DQ14" s="115"/>
      <c r="DR14" s="115"/>
      <c r="DS14" s="115"/>
      <c r="DT14" s="115"/>
      <c r="DU14" s="115">
        <f t="shared" si="178"/>
        <v>0</v>
      </c>
      <c r="DW14" s="118"/>
      <c r="DX14" s="118"/>
      <c r="DY14" s="115"/>
      <c r="DZ14" s="115"/>
      <c r="EA14" s="115"/>
      <c r="EB14" s="115"/>
      <c r="EC14" s="115"/>
      <c r="ED14" s="115">
        <f t="shared" si="179"/>
        <v>0</v>
      </c>
      <c r="EF14" s="118"/>
      <c r="EG14" s="118"/>
      <c r="EH14" s="115"/>
      <c r="EI14" s="115"/>
      <c r="EJ14" s="115"/>
      <c r="EK14" s="115"/>
      <c r="EL14" s="115"/>
      <c r="EM14" s="115">
        <f t="shared" si="180"/>
        <v>0</v>
      </c>
      <c r="EO14" s="118"/>
      <c r="EP14" s="118"/>
      <c r="EQ14" s="115"/>
      <c r="ER14" s="115"/>
      <c r="ES14" s="115"/>
      <c r="ET14" s="115"/>
      <c r="EU14" s="115"/>
      <c r="EV14" s="115">
        <f t="shared" si="181"/>
        <v>0</v>
      </c>
      <c r="EX14" s="118"/>
      <c r="EY14" s="118"/>
      <c r="EZ14" s="115"/>
      <c r="FA14" s="115"/>
      <c r="FB14" s="115"/>
      <c r="FC14" s="115"/>
      <c r="FD14" s="115"/>
      <c r="FE14" s="115">
        <f t="shared" si="182"/>
        <v>0</v>
      </c>
      <c r="FG14" s="118"/>
      <c r="FH14" s="118"/>
      <c r="FI14" s="115"/>
      <c r="FJ14" s="115"/>
      <c r="FK14" s="115"/>
      <c r="FL14" s="115"/>
      <c r="FM14" s="115"/>
      <c r="FN14" s="115">
        <f t="shared" si="183"/>
        <v>0</v>
      </c>
      <c r="FP14" s="118"/>
      <c r="FQ14" s="118"/>
      <c r="FR14" s="115"/>
      <c r="FS14" s="115"/>
      <c r="FT14" s="115"/>
      <c r="FU14" s="115"/>
      <c r="FV14" s="115"/>
      <c r="FW14" s="115">
        <f t="shared" si="184"/>
        <v>0</v>
      </c>
      <c r="FY14" s="118"/>
      <c r="FZ14" s="118"/>
      <c r="GA14" s="115"/>
      <c r="GB14" s="115"/>
      <c r="GC14" s="115"/>
      <c r="GD14" s="115"/>
      <c r="GE14" s="115"/>
      <c r="GF14" s="115">
        <f t="shared" si="185"/>
        <v>0</v>
      </c>
      <c r="GH14" s="118"/>
      <c r="GI14" s="118"/>
      <c r="GJ14" s="115"/>
      <c r="GK14" s="115"/>
      <c r="GL14" s="115"/>
      <c r="GM14" s="115"/>
      <c r="GN14" s="115"/>
      <c r="GO14" s="115">
        <f t="shared" si="186"/>
        <v>0</v>
      </c>
      <c r="GQ14" s="118"/>
      <c r="GR14" s="118"/>
      <c r="GS14" s="115"/>
      <c r="GT14" s="115"/>
      <c r="GU14" s="115"/>
      <c r="GV14" s="115"/>
      <c r="GW14" s="115"/>
      <c r="GX14" s="115">
        <f t="shared" si="187"/>
        <v>0</v>
      </c>
      <c r="GZ14" s="118"/>
      <c r="HA14" s="118"/>
      <c r="HB14" s="115"/>
      <c r="HC14" s="115"/>
      <c r="HD14" s="115"/>
      <c r="HE14" s="115"/>
      <c r="HF14" s="115"/>
      <c r="HG14" s="115">
        <f t="shared" si="188"/>
        <v>0</v>
      </c>
      <c r="HI14" s="118"/>
      <c r="HJ14" s="118"/>
      <c r="HK14" s="115"/>
      <c r="HL14" s="115"/>
      <c r="HM14" s="115"/>
      <c r="HN14" s="115"/>
      <c r="HO14" s="115"/>
      <c r="HP14" s="115">
        <f t="shared" si="164"/>
        <v>0</v>
      </c>
      <c r="HR14" s="118"/>
      <c r="HS14" s="118"/>
      <c r="HT14" s="115"/>
      <c r="HU14" s="115"/>
      <c r="HV14" s="115"/>
      <c r="HW14" s="115"/>
      <c r="HX14" s="115"/>
      <c r="HY14" s="115">
        <f t="shared" si="189"/>
        <v>0</v>
      </c>
      <c r="IA14" s="118"/>
      <c r="IB14" s="118"/>
      <c r="IC14" s="115"/>
      <c r="ID14" s="115"/>
      <c r="IE14" s="115"/>
      <c r="IF14" s="115"/>
      <c r="IG14" s="115"/>
      <c r="IH14" s="115">
        <f t="shared" si="190"/>
        <v>0</v>
      </c>
      <c r="IJ14" s="118"/>
      <c r="IK14" s="118"/>
      <c r="IL14" s="115"/>
      <c r="IM14" s="115"/>
      <c r="IN14" s="115"/>
      <c r="IO14" s="115"/>
      <c r="IP14" s="115"/>
      <c r="IQ14" s="115">
        <f t="shared" si="191"/>
        <v>0</v>
      </c>
      <c r="IS14" s="118"/>
      <c r="IT14" s="118"/>
      <c r="IU14" s="115"/>
      <c r="IV14" s="115"/>
      <c r="IW14" s="115"/>
      <c r="IX14" s="115"/>
      <c r="IY14" s="115"/>
      <c r="IZ14" s="115">
        <f t="shared" si="192"/>
        <v>0</v>
      </c>
      <c r="JB14" s="118"/>
      <c r="JC14" s="118"/>
      <c r="JD14" s="115"/>
      <c r="JE14" s="115"/>
      <c r="JF14" s="115"/>
      <c r="JG14" s="115"/>
      <c r="JH14" s="115"/>
      <c r="JI14" s="115">
        <f t="shared" si="193"/>
        <v>0</v>
      </c>
      <c r="JK14" s="118"/>
      <c r="JL14" s="118"/>
      <c r="JM14" s="115"/>
      <c r="JN14" s="115"/>
      <c r="JO14" s="115"/>
      <c r="JP14" s="115"/>
      <c r="JQ14" s="115"/>
      <c r="JR14" s="115">
        <f t="shared" si="194"/>
        <v>0</v>
      </c>
      <c r="JT14" s="118"/>
      <c r="JU14" s="118"/>
      <c r="JV14" s="115"/>
      <c r="JW14" s="115"/>
      <c r="JX14" s="115"/>
      <c r="JY14" s="115"/>
      <c r="JZ14" s="115"/>
      <c r="KA14" s="115">
        <f t="shared" si="195"/>
        <v>0</v>
      </c>
      <c r="KC14" s="118"/>
      <c r="KD14" s="118"/>
      <c r="KE14" s="115"/>
      <c r="KF14" s="115"/>
      <c r="KG14" s="115"/>
      <c r="KH14" s="115"/>
      <c r="KI14" s="115"/>
      <c r="KJ14" s="115">
        <f t="shared" si="196"/>
        <v>0</v>
      </c>
      <c r="KL14" s="118"/>
      <c r="KM14" s="118"/>
      <c r="KN14" s="115"/>
      <c r="KO14" s="115"/>
      <c r="KP14" s="115"/>
      <c r="KQ14" s="115"/>
      <c r="KR14" s="115"/>
      <c r="KS14" s="115">
        <f t="shared" si="197"/>
        <v>0</v>
      </c>
      <c r="KU14" s="118"/>
      <c r="KV14" s="118"/>
      <c r="KW14" s="115"/>
      <c r="KX14" s="115"/>
      <c r="KY14" s="115"/>
      <c r="KZ14" s="115"/>
      <c r="LA14" s="115"/>
      <c r="LB14" s="115">
        <f t="shared" si="198"/>
        <v>0</v>
      </c>
      <c r="LD14" s="118"/>
      <c r="LE14" s="118"/>
      <c r="LF14" s="115"/>
      <c r="LG14" s="115"/>
      <c r="LH14" s="115"/>
      <c r="LI14" s="115"/>
      <c r="LJ14" s="115"/>
      <c r="LK14" s="115">
        <f t="shared" si="199"/>
        <v>0</v>
      </c>
      <c r="LM14" s="118"/>
      <c r="LN14" s="118"/>
      <c r="LO14" s="115"/>
      <c r="LP14" s="115"/>
      <c r="LQ14" s="115"/>
      <c r="LR14" s="115"/>
      <c r="LS14" s="115"/>
      <c r="LT14" s="115">
        <f t="shared" si="200"/>
        <v>0</v>
      </c>
      <c r="LV14" s="118"/>
      <c r="LW14" s="118"/>
      <c r="LX14" s="115"/>
      <c r="LY14" s="115"/>
      <c r="LZ14" s="115"/>
      <c r="MA14" s="115"/>
      <c r="MB14" s="115"/>
      <c r="MC14" s="115">
        <f t="shared" si="201"/>
        <v>0</v>
      </c>
      <c r="ME14" s="118"/>
      <c r="MF14" s="118"/>
      <c r="MG14" s="115"/>
      <c r="MH14" s="115"/>
      <c r="MI14" s="115"/>
      <c r="MJ14" s="115"/>
      <c r="MK14" s="115"/>
      <c r="ML14" s="115">
        <f t="shared" si="202"/>
        <v>0</v>
      </c>
      <c r="MN14" s="118"/>
      <c r="MO14" s="118"/>
      <c r="MP14" s="115"/>
      <c r="MQ14" s="115"/>
      <c r="MR14" s="115"/>
      <c r="MS14" s="115"/>
      <c r="MT14" s="115"/>
      <c r="MU14" s="115">
        <f t="shared" si="203"/>
        <v>0</v>
      </c>
      <c r="MW14" s="118"/>
      <c r="MX14" s="118"/>
      <c r="MY14" s="115"/>
      <c r="MZ14" s="115"/>
      <c r="NA14" s="115"/>
      <c r="NB14" s="115"/>
      <c r="NC14" s="115"/>
      <c r="ND14" s="115">
        <f t="shared" si="204"/>
        <v>0</v>
      </c>
      <c r="NF14" s="118"/>
      <c r="NG14" s="118"/>
      <c r="NH14" s="115"/>
      <c r="NI14" s="115"/>
      <c r="NJ14" s="115"/>
      <c r="NK14" s="115"/>
      <c r="NL14" s="115"/>
      <c r="NM14" s="115">
        <f t="shared" si="205"/>
        <v>0</v>
      </c>
      <c r="NO14" s="118"/>
      <c r="NP14" s="118"/>
      <c r="NQ14" s="115"/>
      <c r="NR14" s="115"/>
      <c r="NS14" s="115"/>
      <c r="NT14" s="115"/>
      <c r="NU14" s="115"/>
      <c r="NV14" s="115">
        <f t="shared" si="206"/>
        <v>0</v>
      </c>
      <c r="NX14" s="118"/>
      <c r="NY14" s="118"/>
      <c r="NZ14" s="115"/>
      <c r="OA14" s="115"/>
      <c r="OB14" s="115"/>
      <c r="OC14" s="115"/>
      <c r="OD14" s="115"/>
      <c r="OE14" s="115">
        <f t="shared" si="207"/>
        <v>0</v>
      </c>
      <c r="OG14" s="118"/>
      <c r="OH14" s="118"/>
      <c r="OI14" s="115"/>
      <c r="OJ14" s="115"/>
      <c r="OK14" s="115"/>
      <c r="OL14" s="115"/>
      <c r="OM14" s="115"/>
      <c r="ON14" s="115">
        <f t="shared" si="208"/>
        <v>0</v>
      </c>
      <c r="OP14" s="118"/>
      <c r="OQ14" s="118"/>
      <c r="OR14" s="115"/>
      <c r="OS14" s="115"/>
      <c r="OT14" s="115"/>
      <c r="OU14" s="115"/>
      <c r="OV14" s="115"/>
      <c r="OW14" s="115">
        <f t="shared" si="209"/>
        <v>0</v>
      </c>
      <c r="OY14" s="118"/>
      <c r="OZ14" s="118"/>
      <c r="PA14" s="115"/>
      <c r="PB14" s="115"/>
      <c r="PC14" s="115"/>
      <c r="PD14" s="115"/>
      <c r="PE14" s="115"/>
      <c r="PF14" s="115">
        <f t="shared" si="210"/>
        <v>0</v>
      </c>
    </row>
    <row r="15" spans="1:423" hidden="1">
      <c r="A15" s="118"/>
      <c r="B15" s="118"/>
      <c r="C15" s="115"/>
      <c r="D15" s="115"/>
      <c r="E15" s="115"/>
      <c r="F15" s="115"/>
      <c r="G15" s="115"/>
      <c r="H15" s="115">
        <f t="shared" si="165"/>
        <v>0</v>
      </c>
      <c r="J15" s="118"/>
      <c r="K15" s="118"/>
      <c r="L15" s="115"/>
      <c r="M15" s="115"/>
      <c r="N15" s="115"/>
      <c r="O15" s="115"/>
      <c r="P15" s="115"/>
      <c r="Q15" s="115">
        <f t="shared" si="166"/>
        <v>0</v>
      </c>
      <c r="S15" s="118"/>
      <c r="T15" s="118"/>
      <c r="U15" s="115"/>
      <c r="V15" s="115"/>
      <c r="W15" s="115"/>
      <c r="X15" s="115"/>
      <c r="Y15" s="115"/>
      <c r="Z15" s="115">
        <f t="shared" si="167"/>
        <v>0</v>
      </c>
      <c r="AB15" s="118"/>
      <c r="AC15" s="118"/>
      <c r="AD15" s="115"/>
      <c r="AE15" s="115"/>
      <c r="AF15" s="115"/>
      <c r="AG15" s="115"/>
      <c r="AH15" s="115"/>
      <c r="AI15" s="115">
        <f t="shared" si="168"/>
        <v>0</v>
      </c>
      <c r="AK15" s="118"/>
      <c r="AL15" s="118"/>
      <c r="AM15" s="115"/>
      <c r="AN15" s="115"/>
      <c r="AO15" s="115"/>
      <c r="AP15" s="115"/>
      <c r="AQ15" s="115"/>
      <c r="AR15" s="115">
        <f t="shared" si="169"/>
        <v>0</v>
      </c>
      <c r="AT15" s="118"/>
      <c r="AU15" s="118"/>
      <c r="AV15" s="115"/>
      <c r="AW15" s="115"/>
      <c r="AX15" s="115"/>
      <c r="AY15" s="115"/>
      <c r="AZ15" s="115"/>
      <c r="BA15" s="115">
        <f t="shared" si="170"/>
        <v>0</v>
      </c>
      <c r="BC15" s="118"/>
      <c r="BD15" s="118"/>
      <c r="BE15" s="115"/>
      <c r="BF15" s="115"/>
      <c r="BG15" s="115"/>
      <c r="BH15" s="115"/>
      <c r="BI15" s="115"/>
      <c r="BJ15" s="115">
        <f t="shared" si="171"/>
        <v>0</v>
      </c>
      <c r="BL15" s="118"/>
      <c r="BM15" s="118"/>
      <c r="BN15" s="115"/>
      <c r="BO15" s="115"/>
      <c r="BP15" s="115"/>
      <c r="BQ15" s="115"/>
      <c r="BR15" s="115"/>
      <c r="BS15" s="115">
        <f t="shared" si="172"/>
        <v>0</v>
      </c>
      <c r="BU15" s="118"/>
      <c r="BV15" s="118"/>
      <c r="BW15" s="115"/>
      <c r="BX15" s="115"/>
      <c r="BY15" s="115"/>
      <c r="BZ15" s="115"/>
      <c r="CA15" s="115"/>
      <c r="CB15" s="115">
        <f t="shared" si="173"/>
        <v>0</v>
      </c>
      <c r="CD15" s="118"/>
      <c r="CE15" s="118"/>
      <c r="CF15" s="115"/>
      <c r="CG15" s="115"/>
      <c r="CH15" s="115"/>
      <c r="CI15" s="115"/>
      <c r="CJ15" s="115"/>
      <c r="CK15" s="115">
        <f t="shared" si="174"/>
        <v>0</v>
      </c>
      <c r="CM15" s="118"/>
      <c r="CN15" s="118"/>
      <c r="CO15" s="115"/>
      <c r="CP15" s="115"/>
      <c r="CQ15" s="115"/>
      <c r="CR15" s="115"/>
      <c r="CS15" s="115"/>
      <c r="CT15" s="115">
        <f t="shared" si="175"/>
        <v>0</v>
      </c>
      <c r="CV15" s="118"/>
      <c r="CW15" s="118"/>
      <c r="CX15" s="115"/>
      <c r="CY15" s="115"/>
      <c r="CZ15" s="115"/>
      <c r="DA15" s="115"/>
      <c r="DB15" s="115"/>
      <c r="DC15" s="115">
        <f t="shared" si="176"/>
        <v>0</v>
      </c>
      <c r="DE15" s="118"/>
      <c r="DF15" s="118"/>
      <c r="DG15" s="115"/>
      <c r="DH15" s="115"/>
      <c r="DI15" s="115"/>
      <c r="DJ15" s="115"/>
      <c r="DK15" s="115"/>
      <c r="DL15" s="115">
        <f t="shared" si="177"/>
        <v>0</v>
      </c>
      <c r="DN15" s="118"/>
      <c r="DO15" s="118"/>
      <c r="DP15" s="115"/>
      <c r="DQ15" s="115"/>
      <c r="DR15" s="115"/>
      <c r="DS15" s="115"/>
      <c r="DT15" s="115"/>
      <c r="DU15" s="115">
        <f t="shared" si="178"/>
        <v>0</v>
      </c>
      <c r="DW15" s="118"/>
      <c r="DX15" s="118"/>
      <c r="DY15" s="115"/>
      <c r="DZ15" s="115"/>
      <c r="EA15" s="115"/>
      <c r="EB15" s="115"/>
      <c r="EC15" s="115"/>
      <c r="ED15" s="115">
        <f t="shared" si="179"/>
        <v>0</v>
      </c>
      <c r="EF15" s="118"/>
      <c r="EG15" s="118"/>
      <c r="EH15" s="115"/>
      <c r="EI15" s="115"/>
      <c r="EJ15" s="115"/>
      <c r="EK15" s="115"/>
      <c r="EL15" s="115"/>
      <c r="EM15" s="115">
        <f t="shared" si="180"/>
        <v>0</v>
      </c>
      <c r="EO15" s="118"/>
      <c r="EP15" s="118"/>
      <c r="EQ15" s="115"/>
      <c r="ER15" s="115"/>
      <c r="ES15" s="115"/>
      <c r="ET15" s="115"/>
      <c r="EU15" s="115"/>
      <c r="EV15" s="115">
        <f t="shared" si="181"/>
        <v>0</v>
      </c>
      <c r="EX15" s="118"/>
      <c r="EY15" s="118"/>
      <c r="EZ15" s="115"/>
      <c r="FA15" s="115"/>
      <c r="FB15" s="115"/>
      <c r="FC15" s="115"/>
      <c r="FD15" s="115"/>
      <c r="FE15" s="115">
        <f t="shared" si="182"/>
        <v>0</v>
      </c>
      <c r="FG15" s="118"/>
      <c r="FH15" s="118"/>
      <c r="FI15" s="115"/>
      <c r="FJ15" s="115"/>
      <c r="FK15" s="115"/>
      <c r="FL15" s="115"/>
      <c r="FM15" s="115"/>
      <c r="FN15" s="115">
        <f t="shared" si="183"/>
        <v>0</v>
      </c>
      <c r="FP15" s="118"/>
      <c r="FQ15" s="118"/>
      <c r="FR15" s="115"/>
      <c r="FS15" s="115"/>
      <c r="FT15" s="115"/>
      <c r="FU15" s="115"/>
      <c r="FV15" s="115"/>
      <c r="FW15" s="115">
        <f t="shared" si="184"/>
        <v>0</v>
      </c>
      <c r="FY15" s="118"/>
      <c r="FZ15" s="118"/>
      <c r="GA15" s="115"/>
      <c r="GB15" s="115"/>
      <c r="GC15" s="115"/>
      <c r="GD15" s="115"/>
      <c r="GE15" s="115"/>
      <c r="GF15" s="115">
        <f t="shared" si="185"/>
        <v>0</v>
      </c>
      <c r="GH15" s="118"/>
      <c r="GI15" s="118"/>
      <c r="GJ15" s="115"/>
      <c r="GK15" s="115"/>
      <c r="GL15" s="115"/>
      <c r="GM15" s="115"/>
      <c r="GN15" s="115"/>
      <c r="GO15" s="115">
        <f t="shared" si="186"/>
        <v>0</v>
      </c>
      <c r="GQ15" s="118"/>
      <c r="GR15" s="118"/>
      <c r="GS15" s="115"/>
      <c r="GT15" s="115"/>
      <c r="GU15" s="115"/>
      <c r="GV15" s="115"/>
      <c r="GW15" s="115"/>
      <c r="GX15" s="115">
        <f t="shared" si="187"/>
        <v>0</v>
      </c>
      <c r="GZ15" s="118"/>
      <c r="HA15" s="118"/>
      <c r="HB15" s="115"/>
      <c r="HC15" s="115"/>
      <c r="HD15" s="115"/>
      <c r="HE15" s="115"/>
      <c r="HF15" s="115"/>
      <c r="HG15" s="115">
        <f t="shared" si="188"/>
        <v>0</v>
      </c>
      <c r="HI15" s="118"/>
      <c r="HJ15" s="118"/>
      <c r="HK15" s="115"/>
      <c r="HL15" s="115"/>
      <c r="HM15" s="115"/>
      <c r="HN15" s="115"/>
      <c r="HO15" s="115"/>
      <c r="HP15" s="115">
        <f t="shared" si="164"/>
        <v>0</v>
      </c>
      <c r="HR15" s="118"/>
      <c r="HS15" s="118"/>
      <c r="HT15" s="115"/>
      <c r="HU15" s="115"/>
      <c r="HV15" s="115"/>
      <c r="HW15" s="115"/>
      <c r="HX15" s="115"/>
      <c r="HY15" s="115">
        <f t="shared" si="189"/>
        <v>0</v>
      </c>
      <c r="IA15" s="118"/>
      <c r="IB15" s="118"/>
      <c r="IC15" s="115"/>
      <c r="ID15" s="115"/>
      <c r="IE15" s="115"/>
      <c r="IF15" s="115"/>
      <c r="IG15" s="115"/>
      <c r="IH15" s="115">
        <f t="shared" si="190"/>
        <v>0</v>
      </c>
      <c r="IJ15" s="118"/>
      <c r="IK15" s="118"/>
      <c r="IL15" s="115"/>
      <c r="IM15" s="115"/>
      <c r="IN15" s="115"/>
      <c r="IO15" s="115"/>
      <c r="IP15" s="115"/>
      <c r="IQ15" s="115">
        <f t="shared" si="191"/>
        <v>0</v>
      </c>
      <c r="IS15" s="118"/>
      <c r="IT15" s="118"/>
      <c r="IU15" s="115"/>
      <c r="IV15" s="115"/>
      <c r="IW15" s="115"/>
      <c r="IX15" s="115"/>
      <c r="IY15" s="115"/>
      <c r="IZ15" s="115">
        <f t="shared" si="192"/>
        <v>0</v>
      </c>
      <c r="JB15" s="118"/>
      <c r="JC15" s="118"/>
      <c r="JD15" s="115"/>
      <c r="JE15" s="115"/>
      <c r="JF15" s="115"/>
      <c r="JG15" s="115"/>
      <c r="JH15" s="115"/>
      <c r="JI15" s="115">
        <f t="shared" si="193"/>
        <v>0</v>
      </c>
      <c r="JK15" s="118"/>
      <c r="JL15" s="118"/>
      <c r="JM15" s="115"/>
      <c r="JN15" s="115"/>
      <c r="JO15" s="115"/>
      <c r="JP15" s="115"/>
      <c r="JQ15" s="115"/>
      <c r="JR15" s="115">
        <f t="shared" si="194"/>
        <v>0</v>
      </c>
      <c r="JT15" s="118"/>
      <c r="JU15" s="118"/>
      <c r="JV15" s="115"/>
      <c r="JW15" s="115"/>
      <c r="JX15" s="115"/>
      <c r="JY15" s="115"/>
      <c r="JZ15" s="115"/>
      <c r="KA15" s="115">
        <f t="shared" si="195"/>
        <v>0</v>
      </c>
      <c r="KC15" s="118"/>
      <c r="KD15" s="118"/>
      <c r="KE15" s="115"/>
      <c r="KF15" s="115"/>
      <c r="KG15" s="115"/>
      <c r="KH15" s="115"/>
      <c r="KI15" s="115"/>
      <c r="KJ15" s="115">
        <f t="shared" si="196"/>
        <v>0</v>
      </c>
      <c r="KL15" s="118"/>
      <c r="KM15" s="118"/>
      <c r="KN15" s="115"/>
      <c r="KO15" s="115"/>
      <c r="KP15" s="115"/>
      <c r="KQ15" s="115"/>
      <c r="KR15" s="115"/>
      <c r="KS15" s="115">
        <f t="shared" si="197"/>
        <v>0</v>
      </c>
      <c r="KU15" s="118"/>
      <c r="KV15" s="118"/>
      <c r="KW15" s="115"/>
      <c r="KX15" s="115"/>
      <c r="KY15" s="115"/>
      <c r="KZ15" s="115"/>
      <c r="LA15" s="115"/>
      <c r="LB15" s="115">
        <f t="shared" si="198"/>
        <v>0</v>
      </c>
      <c r="LD15" s="118"/>
      <c r="LE15" s="118"/>
      <c r="LF15" s="115"/>
      <c r="LG15" s="115"/>
      <c r="LH15" s="115"/>
      <c r="LI15" s="115"/>
      <c r="LJ15" s="115"/>
      <c r="LK15" s="115">
        <f t="shared" si="199"/>
        <v>0</v>
      </c>
      <c r="LM15" s="118"/>
      <c r="LN15" s="118"/>
      <c r="LO15" s="115"/>
      <c r="LP15" s="115"/>
      <c r="LQ15" s="115"/>
      <c r="LR15" s="115"/>
      <c r="LS15" s="115"/>
      <c r="LT15" s="115">
        <f t="shared" si="200"/>
        <v>0</v>
      </c>
      <c r="LV15" s="118"/>
      <c r="LW15" s="118"/>
      <c r="LX15" s="115"/>
      <c r="LY15" s="115"/>
      <c r="LZ15" s="115"/>
      <c r="MA15" s="115"/>
      <c r="MB15" s="115"/>
      <c r="MC15" s="115">
        <f t="shared" si="201"/>
        <v>0</v>
      </c>
      <c r="ME15" s="118"/>
      <c r="MF15" s="118"/>
      <c r="MG15" s="115"/>
      <c r="MH15" s="115"/>
      <c r="MI15" s="115"/>
      <c r="MJ15" s="115"/>
      <c r="MK15" s="115"/>
      <c r="ML15" s="115">
        <f t="shared" si="202"/>
        <v>0</v>
      </c>
      <c r="MN15" s="118"/>
      <c r="MO15" s="118"/>
      <c r="MP15" s="115"/>
      <c r="MQ15" s="115"/>
      <c r="MR15" s="115"/>
      <c r="MS15" s="115"/>
      <c r="MT15" s="115"/>
      <c r="MU15" s="115">
        <f t="shared" si="203"/>
        <v>0</v>
      </c>
      <c r="MW15" s="118"/>
      <c r="MX15" s="118"/>
      <c r="MY15" s="115"/>
      <c r="MZ15" s="115"/>
      <c r="NA15" s="115"/>
      <c r="NB15" s="115"/>
      <c r="NC15" s="115"/>
      <c r="ND15" s="115">
        <f t="shared" si="204"/>
        <v>0</v>
      </c>
      <c r="NF15" s="118"/>
      <c r="NG15" s="118"/>
      <c r="NH15" s="115"/>
      <c r="NI15" s="115"/>
      <c r="NJ15" s="115"/>
      <c r="NK15" s="115"/>
      <c r="NL15" s="115"/>
      <c r="NM15" s="115">
        <f t="shared" si="205"/>
        <v>0</v>
      </c>
      <c r="NO15" s="118"/>
      <c r="NP15" s="118"/>
      <c r="NQ15" s="115"/>
      <c r="NR15" s="115"/>
      <c r="NS15" s="115"/>
      <c r="NT15" s="115"/>
      <c r="NU15" s="115"/>
      <c r="NV15" s="115">
        <f t="shared" si="206"/>
        <v>0</v>
      </c>
      <c r="NX15" s="118"/>
      <c r="NY15" s="118"/>
      <c r="NZ15" s="115"/>
      <c r="OA15" s="115"/>
      <c r="OB15" s="115"/>
      <c r="OC15" s="115"/>
      <c r="OD15" s="115"/>
      <c r="OE15" s="115">
        <f t="shared" si="207"/>
        <v>0</v>
      </c>
      <c r="OG15" s="118"/>
      <c r="OH15" s="118"/>
      <c r="OI15" s="115"/>
      <c r="OJ15" s="115"/>
      <c r="OK15" s="115"/>
      <c r="OL15" s="115"/>
      <c r="OM15" s="115"/>
      <c r="ON15" s="115">
        <f t="shared" si="208"/>
        <v>0</v>
      </c>
      <c r="OP15" s="118"/>
      <c r="OQ15" s="118"/>
      <c r="OR15" s="115"/>
      <c r="OS15" s="115"/>
      <c r="OT15" s="115"/>
      <c r="OU15" s="115"/>
      <c r="OV15" s="115"/>
      <c r="OW15" s="115">
        <f t="shared" si="209"/>
        <v>0</v>
      </c>
      <c r="OY15" s="118"/>
      <c r="OZ15" s="118"/>
      <c r="PA15" s="115"/>
      <c r="PB15" s="115"/>
      <c r="PC15" s="115"/>
      <c r="PD15" s="115"/>
      <c r="PE15" s="115"/>
      <c r="PF15" s="115">
        <f t="shared" si="210"/>
        <v>0</v>
      </c>
    </row>
    <row r="16" spans="1:423" hidden="1">
      <c r="A16" s="118"/>
      <c r="B16" s="118"/>
      <c r="C16" s="115"/>
      <c r="D16" s="115"/>
      <c r="E16" s="115"/>
      <c r="F16" s="115"/>
      <c r="G16" s="115"/>
      <c r="H16" s="115">
        <f t="shared" si="165"/>
        <v>0</v>
      </c>
      <c r="J16" s="118"/>
      <c r="K16" s="118"/>
      <c r="L16" s="115"/>
      <c r="M16" s="115"/>
      <c r="N16" s="115"/>
      <c r="O16" s="115"/>
      <c r="P16" s="115"/>
      <c r="Q16" s="115">
        <f t="shared" si="166"/>
        <v>0</v>
      </c>
      <c r="S16" s="118"/>
      <c r="T16" s="118"/>
      <c r="U16" s="115"/>
      <c r="V16" s="115"/>
      <c r="W16" s="115"/>
      <c r="X16" s="115"/>
      <c r="Y16" s="115"/>
      <c r="Z16" s="115">
        <f t="shared" si="167"/>
        <v>0</v>
      </c>
      <c r="AB16" s="118"/>
      <c r="AC16" s="118"/>
      <c r="AD16" s="115"/>
      <c r="AE16" s="115"/>
      <c r="AF16" s="115"/>
      <c r="AG16" s="115"/>
      <c r="AH16" s="115"/>
      <c r="AI16" s="115">
        <f t="shared" si="168"/>
        <v>0</v>
      </c>
      <c r="AK16" s="118"/>
      <c r="AL16" s="118"/>
      <c r="AM16" s="115"/>
      <c r="AN16" s="115"/>
      <c r="AO16" s="115"/>
      <c r="AP16" s="115"/>
      <c r="AQ16" s="115"/>
      <c r="AR16" s="115">
        <f t="shared" si="169"/>
        <v>0</v>
      </c>
      <c r="AT16" s="118"/>
      <c r="AU16" s="118"/>
      <c r="AV16" s="115"/>
      <c r="AW16" s="115"/>
      <c r="AX16" s="115"/>
      <c r="AY16" s="115"/>
      <c r="AZ16" s="115"/>
      <c r="BA16" s="115">
        <f t="shared" si="170"/>
        <v>0</v>
      </c>
      <c r="BC16" s="118"/>
      <c r="BD16" s="118"/>
      <c r="BE16" s="115"/>
      <c r="BF16" s="115"/>
      <c r="BG16" s="115"/>
      <c r="BH16" s="115"/>
      <c r="BI16" s="115"/>
      <c r="BJ16" s="115">
        <f t="shared" si="171"/>
        <v>0</v>
      </c>
      <c r="BL16" s="118"/>
      <c r="BM16" s="118"/>
      <c r="BN16" s="115"/>
      <c r="BO16" s="115"/>
      <c r="BP16" s="115"/>
      <c r="BQ16" s="115"/>
      <c r="BR16" s="115"/>
      <c r="BS16" s="115">
        <f t="shared" si="172"/>
        <v>0</v>
      </c>
      <c r="BU16" s="118"/>
      <c r="BV16" s="118"/>
      <c r="BW16" s="115"/>
      <c r="BX16" s="115"/>
      <c r="BY16" s="115"/>
      <c r="BZ16" s="115"/>
      <c r="CA16" s="115"/>
      <c r="CB16" s="115">
        <f t="shared" si="173"/>
        <v>0</v>
      </c>
      <c r="CD16" s="118"/>
      <c r="CE16" s="118"/>
      <c r="CF16" s="115"/>
      <c r="CG16" s="115"/>
      <c r="CH16" s="115"/>
      <c r="CI16" s="115"/>
      <c r="CJ16" s="115"/>
      <c r="CK16" s="115">
        <f t="shared" si="174"/>
        <v>0</v>
      </c>
      <c r="CM16" s="118"/>
      <c r="CN16" s="118"/>
      <c r="CO16" s="115"/>
      <c r="CP16" s="115"/>
      <c r="CQ16" s="115"/>
      <c r="CR16" s="115"/>
      <c r="CS16" s="115"/>
      <c r="CT16" s="115">
        <f t="shared" si="175"/>
        <v>0</v>
      </c>
      <c r="CV16" s="118"/>
      <c r="CW16" s="118"/>
      <c r="CX16" s="115"/>
      <c r="CY16" s="115"/>
      <c r="CZ16" s="115"/>
      <c r="DA16" s="115"/>
      <c r="DB16" s="115"/>
      <c r="DC16" s="115">
        <f t="shared" si="176"/>
        <v>0</v>
      </c>
      <c r="DE16" s="118"/>
      <c r="DF16" s="118"/>
      <c r="DG16" s="115"/>
      <c r="DH16" s="115"/>
      <c r="DI16" s="115"/>
      <c r="DJ16" s="115"/>
      <c r="DK16" s="115"/>
      <c r="DL16" s="115">
        <f t="shared" si="177"/>
        <v>0</v>
      </c>
      <c r="DN16" s="118"/>
      <c r="DO16" s="118"/>
      <c r="DP16" s="115"/>
      <c r="DQ16" s="115"/>
      <c r="DR16" s="115"/>
      <c r="DS16" s="115"/>
      <c r="DT16" s="115"/>
      <c r="DU16" s="115">
        <f t="shared" si="178"/>
        <v>0</v>
      </c>
      <c r="DW16" s="118"/>
      <c r="DX16" s="118"/>
      <c r="DY16" s="115"/>
      <c r="DZ16" s="115"/>
      <c r="EA16" s="115"/>
      <c r="EB16" s="115"/>
      <c r="EC16" s="115"/>
      <c r="ED16" s="115">
        <f t="shared" si="179"/>
        <v>0</v>
      </c>
      <c r="EF16" s="118"/>
      <c r="EG16" s="118"/>
      <c r="EH16" s="115"/>
      <c r="EI16" s="115"/>
      <c r="EJ16" s="115"/>
      <c r="EK16" s="115"/>
      <c r="EL16" s="115"/>
      <c r="EM16" s="115">
        <f t="shared" si="180"/>
        <v>0</v>
      </c>
      <c r="EO16" s="118"/>
      <c r="EP16" s="118"/>
      <c r="EQ16" s="115"/>
      <c r="ER16" s="115"/>
      <c r="ES16" s="115"/>
      <c r="ET16" s="115"/>
      <c r="EU16" s="115"/>
      <c r="EV16" s="115">
        <f t="shared" si="181"/>
        <v>0</v>
      </c>
      <c r="EX16" s="118"/>
      <c r="EY16" s="118"/>
      <c r="EZ16" s="115"/>
      <c r="FA16" s="115"/>
      <c r="FB16" s="115"/>
      <c r="FC16" s="115"/>
      <c r="FD16" s="115"/>
      <c r="FE16" s="115">
        <f t="shared" si="182"/>
        <v>0</v>
      </c>
      <c r="FG16" s="118"/>
      <c r="FH16" s="118"/>
      <c r="FI16" s="115"/>
      <c r="FJ16" s="115"/>
      <c r="FK16" s="115"/>
      <c r="FL16" s="115"/>
      <c r="FM16" s="115"/>
      <c r="FN16" s="115">
        <f t="shared" si="183"/>
        <v>0</v>
      </c>
      <c r="FP16" s="118"/>
      <c r="FQ16" s="118"/>
      <c r="FR16" s="115"/>
      <c r="FS16" s="115"/>
      <c r="FT16" s="115"/>
      <c r="FU16" s="115"/>
      <c r="FV16" s="115"/>
      <c r="FW16" s="115">
        <f t="shared" si="184"/>
        <v>0</v>
      </c>
      <c r="FY16" s="118"/>
      <c r="FZ16" s="118"/>
      <c r="GA16" s="115"/>
      <c r="GB16" s="115"/>
      <c r="GC16" s="115"/>
      <c r="GD16" s="115"/>
      <c r="GE16" s="115"/>
      <c r="GF16" s="115">
        <f t="shared" si="185"/>
        <v>0</v>
      </c>
      <c r="GH16" s="118"/>
      <c r="GI16" s="118"/>
      <c r="GJ16" s="115"/>
      <c r="GK16" s="115"/>
      <c r="GL16" s="115"/>
      <c r="GM16" s="115"/>
      <c r="GN16" s="115"/>
      <c r="GO16" s="115">
        <f t="shared" si="186"/>
        <v>0</v>
      </c>
      <c r="GQ16" s="118"/>
      <c r="GR16" s="118"/>
      <c r="GS16" s="115"/>
      <c r="GT16" s="115"/>
      <c r="GU16" s="115"/>
      <c r="GV16" s="115"/>
      <c r="GW16" s="115"/>
      <c r="GX16" s="115">
        <f t="shared" si="187"/>
        <v>0</v>
      </c>
      <c r="GZ16" s="118"/>
      <c r="HA16" s="118"/>
      <c r="HB16" s="115"/>
      <c r="HC16" s="115"/>
      <c r="HD16" s="115"/>
      <c r="HE16" s="115"/>
      <c r="HF16" s="115"/>
      <c r="HG16" s="115">
        <f t="shared" si="188"/>
        <v>0</v>
      </c>
      <c r="HI16" s="118"/>
      <c r="HJ16" s="118"/>
      <c r="HK16" s="115"/>
      <c r="HL16" s="115"/>
      <c r="HM16" s="115"/>
      <c r="HN16" s="115"/>
      <c r="HO16" s="115"/>
      <c r="HP16" s="115">
        <f t="shared" si="164"/>
        <v>0</v>
      </c>
      <c r="HR16" s="118"/>
      <c r="HS16" s="118"/>
      <c r="HT16" s="115"/>
      <c r="HU16" s="115"/>
      <c r="HV16" s="115"/>
      <c r="HW16" s="115"/>
      <c r="HX16" s="115"/>
      <c r="HY16" s="115">
        <f t="shared" si="189"/>
        <v>0</v>
      </c>
      <c r="IA16" s="118"/>
      <c r="IB16" s="118"/>
      <c r="IC16" s="115"/>
      <c r="ID16" s="115"/>
      <c r="IE16" s="115"/>
      <c r="IF16" s="115"/>
      <c r="IG16" s="115"/>
      <c r="IH16" s="115">
        <f t="shared" si="190"/>
        <v>0</v>
      </c>
      <c r="IJ16" s="118"/>
      <c r="IK16" s="118"/>
      <c r="IL16" s="115"/>
      <c r="IM16" s="115"/>
      <c r="IN16" s="115"/>
      <c r="IO16" s="115"/>
      <c r="IP16" s="115"/>
      <c r="IQ16" s="115">
        <f t="shared" si="191"/>
        <v>0</v>
      </c>
      <c r="IS16" s="118"/>
      <c r="IT16" s="118"/>
      <c r="IU16" s="115"/>
      <c r="IV16" s="115"/>
      <c r="IW16" s="115"/>
      <c r="IX16" s="115"/>
      <c r="IY16" s="115"/>
      <c r="IZ16" s="115">
        <f t="shared" si="192"/>
        <v>0</v>
      </c>
      <c r="JB16" s="118"/>
      <c r="JC16" s="118"/>
      <c r="JD16" s="115"/>
      <c r="JE16" s="115"/>
      <c r="JF16" s="115"/>
      <c r="JG16" s="115"/>
      <c r="JH16" s="115"/>
      <c r="JI16" s="115">
        <f t="shared" si="193"/>
        <v>0</v>
      </c>
      <c r="JK16" s="118"/>
      <c r="JL16" s="118"/>
      <c r="JM16" s="115"/>
      <c r="JN16" s="115"/>
      <c r="JO16" s="115"/>
      <c r="JP16" s="115"/>
      <c r="JQ16" s="115"/>
      <c r="JR16" s="115">
        <f t="shared" si="194"/>
        <v>0</v>
      </c>
      <c r="JT16" s="118"/>
      <c r="JU16" s="118"/>
      <c r="JV16" s="115"/>
      <c r="JW16" s="115"/>
      <c r="JX16" s="115"/>
      <c r="JY16" s="115"/>
      <c r="JZ16" s="115"/>
      <c r="KA16" s="115">
        <f t="shared" si="195"/>
        <v>0</v>
      </c>
      <c r="KC16" s="118"/>
      <c r="KD16" s="118"/>
      <c r="KE16" s="115"/>
      <c r="KF16" s="115"/>
      <c r="KG16" s="115"/>
      <c r="KH16" s="115"/>
      <c r="KI16" s="115"/>
      <c r="KJ16" s="115">
        <f t="shared" si="196"/>
        <v>0</v>
      </c>
      <c r="KL16" s="118"/>
      <c r="KM16" s="118"/>
      <c r="KN16" s="115"/>
      <c r="KO16" s="115"/>
      <c r="KP16" s="115"/>
      <c r="KQ16" s="115"/>
      <c r="KR16" s="115"/>
      <c r="KS16" s="115">
        <f t="shared" si="197"/>
        <v>0</v>
      </c>
      <c r="KU16" s="118"/>
      <c r="KV16" s="118"/>
      <c r="KW16" s="115"/>
      <c r="KX16" s="115"/>
      <c r="KY16" s="115"/>
      <c r="KZ16" s="115"/>
      <c r="LA16" s="115"/>
      <c r="LB16" s="115">
        <f t="shared" si="198"/>
        <v>0</v>
      </c>
      <c r="LD16" s="118"/>
      <c r="LE16" s="118"/>
      <c r="LF16" s="115"/>
      <c r="LG16" s="115"/>
      <c r="LH16" s="115"/>
      <c r="LI16" s="115"/>
      <c r="LJ16" s="115"/>
      <c r="LK16" s="115">
        <f t="shared" si="199"/>
        <v>0</v>
      </c>
      <c r="LM16" s="118"/>
      <c r="LN16" s="118"/>
      <c r="LO16" s="115"/>
      <c r="LP16" s="115"/>
      <c r="LQ16" s="115"/>
      <c r="LR16" s="115"/>
      <c r="LS16" s="115"/>
      <c r="LT16" s="115">
        <f t="shared" si="200"/>
        <v>0</v>
      </c>
      <c r="LV16" s="118"/>
      <c r="LW16" s="118"/>
      <c r="LX16" s="115"/>
      <c r="LY16" s="115"/>
      <c r="LZ16" s="115"/>
      <c r="MA16" s="115"/>
      <c r="MB16" s="115"/>
      <c r="MC16" s="115">
        <f t="shared" si="201"/>
        <v>0</v>
      </c>
      <c r="ME16" s="118"/>
      <c r="MF16" s="118"/>
      <c r="MG16" s="115"/>
      <c r="MH16" s="115"/>
      <c r="MI16" s="115"/>
      <c r="MJ16" s="115"/>
      <c r="MK16" s="115"/>
      <c r="ML16" s="115">
        <f t="shared" si="202"/>
        <v>0</v>
      </c>
      <c r="MN16" s="118"/>
      <c r="MO16" s="118"/>
      <c r="MP16" s="115"/>
      <c r="MQ16" s="115"/>
      <c r="MR16" s="115"/>
      <c r="MS16" s="115"/>
      <c r="MT16" s="115"/>
      <c r="MU16" s="115">
        <f t="shared" si="203"/>
        <v>0</v>
      </c>
      <c r="MW16" s="118"/>
      <c r="MX16" s="118"/>
      <c r="MY16" s="115"/>
      <c r="MZ16" s="115"/>
      <c r="NA16" s="115"/>
      <c r="NB16" s="115"/>
      <c r="NC16" s="115"/>
      <c r="ND16" s="115">
        <f t="shared" si="204"/>
        <v>0</v>
      </c>
      <c r="NF16" s="118"/>
      <c r="NG16" s="118"/>
      <c r="NH16" s="115"/>
      <c r="NI16" s="115"/>
      <c r="NJ16" s="115"/>
      <c r="NK16" s="115"/>
      <c r="NL16" s="115"/>
      <c r="NM16" s="115">
        <f t="shared" si="205"/>
        <v>0</v>
      </c>
      <c r="NO16" s="118"/>
      <c r="NP16" s="118"/>
      <c r="NQ16" s="115"/>
      <c r="NR16" s="115"/>
      <c r="NS16" s="115"/>
      <c r="NT16" s="115"/>
      <c r="NU16" s="115"/>
      <c r="NV16" s="115">
        <f t="shared" si="206"/>
        <v>0</v>
      </c>
      <c r="NX16" s="118"/>
      <c r="NY16" s="118"/>
      <c r="NZ16" s="115"/>
      <c r="OA16" s="115"/>
      <c r="OB16" s="115"/>
      <c r="OC16" s="115"/>
      <c r="OD16" s="115"/>
      <c r="OE16" s="115">
        <f t="shared" si="207"/>
        <v>0</v>
      </c>
      <c r="OG16" s="118"/>
      <c r="OH16" s="118"/>
      <c r="OI16" s="115"/>
      <c r="OJ16" s="115"/>
      <c r="OK16" s="115"/>
      <c r="OL16" s="115"/>
      <c r="OM16" s="115"/>
      <c r="ON16" s="115">
        <f t="shared" si="208"/>
        <v>0</v>
      </c>
      <c r="OP16" s="118"/>
      <c r="OQ16" s="118"/>
      <c r="OR16" s="115"/>
      <c r="OS16" s="115"/>
      <c r="OT16" s="115"/>
      <c r="OU16" s="115"/>
      <c r="OV16" s="115"/>
      <c r="OW16" s="115">
        <f t="shared" si="209"/>
        <v>0</v>
      </c>
      <c r="OY16" s="118"/>
      <c r="OZ16" s="118"/>
      <c r="PA16" s="115"/>
      <c r="PB16" s="115"/>
      <c r="PC16" s="115"/>
      <c r="PD16" s="115"/>
      <c r="PE16" s="115"/>
      <c r="PF16" s="115">
        <f t="shared" si="210"/>
        <v>0</v>
      </c>
    </row>
    <row r="17" spans="1:422" hidden="1">
      <c r="A17" s="118"/>
      <c r="B17" s="118"/>
      <c r="C17" s="115"/>
      <c r="D17" s="115"/>
      <c r="E17" s="115"/>
      <c r="F17" s="115"/>
      <c r="G17" s="115"/>
      <c r="H17" s="115">
        <f t="shared" si="165"/>
        <v>0</v>
      </c>
      <c r="J17" s="118"/>
      <c r="K17" s="118"/>
      <c r="L17" s="115"/>
      <c r="M17" s="115"/>
      <c r="N17" s="115"/>
      <c r="O17" s="115"/>
      <c r="P17" s="115"/>
      <c r="Q17" s="115">
        <f t="shared" si="166"/>
        <v>0</v>
      </c>
      <c r="S17" s="118"/>
      <c r="T17" s="118"/>
      <c r="U17" s="115"/>
      <c r="V17" s="115"/>
      <c r="W17" s="115"/>
      <c r="X17" s="115"/>
      <c r="Y17" s="115"/>
      <c r="Z17" s="115">
        <f t="shared" si="167"/>
        <v>0</v>
      </c>
      <c r="AB17" s="118"/>
      <c r="AC17" s="118"/>
      <c r="AD17" s="115"/>
      <c r="AE17" s="115"/>
      <c r="AF17" s="115"/>
      <c r="AG17" s="115"/>
      <c r="AH17" s="115"/>
      <c r="AI17" s="115">
        <f t="shared" si="168"/>
        <v>0</v>
      </c>
      <c r="AK17" s="118"/>
      <c r="AL17" s="118"/>
      <c r="AM17" s="115"/>
      <c r="AN17" s="115"/>
      <c r="AO17" s="115"/>
      <c r="AP17" s="115"/>
      <c r="AQ17" s="115"/>
      <c r="AR17" s="115">
        <f t="shared" si="169"/>
        <v>0</v>
      </c>
      <c r="AT17" s="118"/>
      <c r="AU17" s="118"/>
      <c r="AV17" s="115"/>
      <c r="AW17" s="115"/>
      <c r="AX17" s="115"/>
      <c r="AY17" s="115"/>
      <c r="AZ17" s="115"/>
      <c r="BA17" s="115">
        <f t="shared" si="170"/>
        <v>0</v>
      </c>
      <c r="BC17" s="118"/>
      <c r="BD17" s="118"/>
      <c r="BE17" s="115"/>
      <c r="BF17" s="115"/>
      <c r="BG17" s="115"/>
      <c r="BH17" s="115"/>
      <c r="BI17" s="115"/>
      <c r="BJ17" s="115">
        <f t="shared" si="171"/>
        <v>0</v>
      </c>
      <c r="BL17" s="118"/>
      <c r="BM17" s="118"/>
      <c r="BN17" s="115"/>
      <c r="BO17" s="115"/>
      <c r="BP17" s="115"/>
      <c r="BQ17" s="115"/>
      <c r="BR17" s="115"/>
      <c r="BS17" s="115">
        <f t="shared" si="172"/>
        <v>0</v>
      </c>
      <c r="BU17" s="118"/>
      <c r="BV17" s="118"/>
      <c r="BW17" s="115"/>
      <c r="BX17" s="115"/>
      <c r="BY17" s="115"/>
      <c r="BZ17" s="115"/>
      <c r="CA17" s="115"/>
      <c r="CB17" s="115">
        <f t="shared" si="173"/>
        <v>0</v>
      </c>
      <c r="CD17" s="118"/>
      <c r="CE17" s="118"/>
      <c r="CF17" s="115"/>
      <c r="CG17" s="115"/>
      <c r="CH17" s="115"/>
      <c r="CI17" s="115"/>
      <c r="CJ17" s="115"/>
      <c r="CK17" s="115">
        <f t="shared" si="174"/>
        <v>0</v>
      </c>
      <c r="CM17" s="118"/>
      <c r="CN17" s="118"/>
      <c r="CO17" s="115"/>
      <c r="CP17" s="115"/>
      <c r="CQ17" s="115"/>
      <c r="CR17" s="115"/>
      <c r="CS17" s="115"/>
      <c r="CT17" s="115">
        <f t="shared" si="175"/>
        <v>0</v>
      </c>
      <c r="CV17" s="118"/>
      <c r="CW17" s="118"/>
      <c r="CX17" s="115"/>
      <c r="CY17" s="115"/>
      <c r="CZ17" s="115"/>
      <c r="DA17" s="115"/>
      <c r="DB17" s="115"/>
      <c r="DC17" s="115">
        <f t="shared" si="176"/>
        <v>0</v>
      </c>
      <c r="DE17" s="118"/>
      <c r="DF17" s="118"/>
      <c r="DG17" s="115"/>
      <c r="DH17" s="115"/>
      <c r="DI17" s="115"/>
      <c r="DJ17" s="115"/>
      <c r="DK17" s="115"/>
      <c r="DL17" s="115">
        <f t="shared" si="177"/>
        <v>0</v>
      </c>
      <c r="DN17" s="118"/>
      <c r="DO17" s="118"/>
      <c r="DP17" s="115"/>
      <c r="DQ17" s="115"/>
      <c r="DR17" s="115"/>
      <c r="DS17" s="115"/>
      <c r="DT17" s="115"/>
      <c r="DU17" s="115">
        <f t="shared" si="178"/>
        <v>0</v>
      </c>
      <c r="DW17" s="118"/>
      <c r="DX17" s="118"/>
      <c r="DY17" s="115"/>
      <c r="DZ17" s="115"/>
      <c r="EA17" s="115"/>
      <c r="EB17" s="115"/>
      <c r="EC17" s="115"/>
      <c r="ED17" s="115">
        <f t="shared" si="179"/>
        <v>0</v>
      </c>
      <c r="EF17" s="118"/>
      <c r="EG17" s="118"/>
      <c r="EH17" s="115"/>
      <c r="EI17" s="115"/>
      <c r="EJ17" s="115"/>
      <c r="EK17" s="115"/>
      <c r="EL17" s="115"/>
      <c r="EM17" s="115">
        <f t="shared" si="180"/>
        <v>0</v>
      </c>
      <c r="EO17" s="118"/>
      <c r="EP17" s="118"/>
      <c r="EQ17" s="115"/>
      <c r="ER17" s="115"/>
      <c r="ES17" s="115"/>
      <c r="ET17" s="115"/>
      <c r="EU17" s="115"/>
      <c r="EV17" s="115">
        <f t="shared" si="181"/>
        <v>0</v>
      </c>
      <c r="EX17" s="118"/>
      <c r="EY17" s="118"/>
      <c r="EZ17" s="115"/>
      <c r="FA17" s="115"/>
      <c r="FB17" s="115"/>
      <c r="FC17" s="115"/>
      <c r="FD17" s="115"/>
      <c r="FE17" s="115">
        <f t="shared" si="182"/>
        <v>0</v>
      </c>
      <c r="FG17" s="118"/>
      <c r="FH17" s="118"/>
      <c r="FI17" s="115"/>
      <c r="FJ17" s="115"/>
      <c r="FK17" s="115"/>
      <c r="FL17" s="115"/>
      <c r="FM17" s="115"/>
      <c r="FN17" s="115">
        <f t="shared" si="183"/>
        <v>0</v>
      </c>
      <c r="FP17" s="118"/>
      <c r="FQ17" s="118"/>
      <c r="FR17" s="115"/>
      <c r="FS17" s="115"/>
      <c r="FT17" s="115"/>
      <c r="FU17" s="115"/>
      <c r="FV17" s="115"/>
      <c r="FW17" s="115">
        <f t="shared" si="184"/>
        <v>0</v>
      </c>
      <c r="FY17" s="118"/>
      <c r="FZ17" s="118"/>
      <c r="GA17" s="115"/>
      <c r="GB17" s="115"/>
      <c r="GC17" s="115"/>
      <c r="GD17" s="115"/>
      <c r="GE17" s="115"/>
      <c r="GF17" s="115">
        <f t="shared" si="185"/>
        <v>0</v>
      </c>
      <c r="GH17" s="118"/>
      <c r="GI17" s="118"/>
      <c r="GJ17" s="115"/>
      <c r="GK17" s="115"/>
      <c r="GL17" s="115"/>
      <c r="GM17" s="115"/>
      <c r="GN17" s="115"/>
      <c r="GO17" s="115">
        <f t="shared" si="186"/>
        <v>0</v>
      </c>
      <c r="GQ17" s="118"/>
      <c r="GR17" s="118"/>
      <c r="GS17" s="115"/>
      <c r="GT17" s="115"/>
      <c r="GU17" s="115"/>
      <c r="GV17" s="115"/>
      <c r="GW17" s="115"/>
      <c r="GX17" s="115">
        <f t="shared" si="187"/>
        <v>0</v>
      </c>
      <c r="GZ17" s="118"/>
      <c r="HA17" s="118"/>
      <c r="HB17" s="115"/>
      <c r="HC17" s="115"/>
      <c r="HD17" s="115"/>
      <c r="HE17" s="115"/>
      <c r="HF17" s="115"/>
      <c r="HG17" s="115">
        <f t="shared" si="188"/>
        <v>0</v>
      </c>
      <c r="HI17" s="118"/>
      <c r="HJ17" s="118"/>
      <c r="HK17" s="115"/>
      <c r="HL17" s="115"/>
      <c r="HM17" s="115"/>
      <c r="HN17" s="115"/>
      <c r="HO17" s="115"/>
      <c r="HP17" s="115">
        <f t="shared" si="164"/>
        <v>0</v>
      </c>
      <c r="HR17" s="118"/>
      <c r="HS17" s="118"/>
      <c r="HT17" s="115"/>
      <c r="HU17" s="115"/>
      <c r="HV17" s="115"/>
      <c r="HW17" s="115"/>
      <c r="HX17" s="115"/>
      <c r="HY17" s="115">
        <f t="shared" si="189"/>
        <v>0</v>
      </c>
      <c r="IA17" s="118"/>
      <c r="IB17" s="118"/>
      <c r="IC17" s="115"/>
      <c r="ID17" s="115"/>
      <c r="IE17" s="115"/>
      <c r="IF17" s="115"/>
      <c r="IG17" s="115"/>
      <c r="IH17" s="115">
        <f t="shared" si="190"/>
        <v>0</v>
      </c>
      <c r="IJ17" s="118"/>
      <c r="IK17" s="118"/>
      <c r="IL17" s="115"/>
      <c r="IM17" s="115"/>
      <c r="IN17" s="115"/>
      <c r="IO17" s="115"/>
      <c r="IP17" s="115"/>
      <c r="IQ17" s="115">
        <f t="shared" si="191"/>
        <v>0</v>
      </c>
      <c r="IS17" s="118"/>
      <c r="IT17" s="118"/>
      <c r="IU17" s="115"/>
      <c r="IV17" s="115"/>
      <c r="IW17" s="115"/>
      <c r="IX17" s="115"/>
      <c r="IY17" s="115"/>
      <c r="IZ17" s="115">
        <f t="shared" si="192"/>
        <v>0</v>
      </c>
      <c r="JB17" s="118"/>
      <c r="JC17" s="118"/>
      <c r="JD17" s="115"/>
      <c r="JE17" s="115"/>
      <c r="JF17" s="115"/>
      <c r="JG17" s="115"/>
      <c r="JH17" s="115"/>
      <c r="JI17" s="115">
        <f t="shared" si="193"/>
        <v>0</v>
      </c>
      <c r="JK17" s="118"/>
      <c r="JL17" s="118"/>
      <c r="JM17" s="115"/>
      <c r="JN17" s="115"/>
      <c r="JO17" s="115"/>
      <c r="JP17" s="115"/>
      <c r="JQ17" s="115"/>
      <c r="JR17" s="115">
        <f t="shared" si="194"/>
        <v>0</v>
      </c>
      <c r="JT17" s="118"/>
      <c r="JU17" s="118"/>
      <c r="JV17" s="115"/>
      <c r="JW17" s="115"/>
      <c r="JX17" s="115"/>
      <c r="JY17" s="115"/>
      <c r="JZ17" s="115"/>
      <c r="KA17" s="115">
        <f t="shared" si="195"/>
        <v>0</v>
      </c>
      <c r="KC17" s="118"/>
      <c r="KD17" s="118"/>
      <c r="KE17" s="115"/>
      <c r="KF17" s="115"/>
      <c r="KG17" s="115"/>
      <c r="KH17" s="115"/>
      <c r="KI17" s="115"/>
      <c r="KJ17" s="115">
        <f t="shared" si="196"/>
        <v>0</v>
      </c>
      <c r="KL17" s="118"/>
      <c r="KM17" s="118"/>
      <c r="KN17" s="115"/>
      <c r="KO17" s="115"/>
      <c r="KP17" s="115"/>
      <c r="KQ17" s="115"/>
      <c r="KR17" s="115"/>
      <c r="KS17" s="115">
        <f t="shared" si="197"/>
        <v>0</v>
      </c>
      <c r="KU17" s="118"/>
      <c r="KV17" s="118"/>
      <c r="KW17" s="115"/>
      <c r="KX17" s="115"/>
      <c r="KY17" s="115"/>
      <c r="KZ17" s="115"/>
      <c r="LA17" s="115"/>
      <c r="LB17" s="115">
        <f t="shared" si="198"/>
        <v>0</v>
      </c>
      <c r="LD17" s="118"/>
      <c r="LE17" s="118"/>
      <c r="LF17" s="115"/>
      <c r="LG17" s="115"/>
      <c r="LH17" s="115"/>
      <c r="LI17" s="115"/>
      <c r="LJ17" s="115"/>
      <c r="LK17" s="115">
        <f t="shared" si="199"/>
        <v>0</v>
      </c>
      <c r="LM17" s="118"/>
      <c r="LN17" s="118"/>
      <c r="LO17" s="115"/>
      <c r="LP17" s="115"/>
      <c r="LQ17" s="115"/>
      <c r="LR17" s="115"/>
      <c r="LS17" s="115"/>
      <c r="LT17" s="115">
        <f t="shared" si="200"/>
        <v>0</v>
      </c>
      <c r="LV17" s="118"/>
      <c r="LW17" s="118"/>
      <c r="LX17" s="115"/>
      <c r="LY17" s="115"/>
      <c r="LZ17" s="115"/>
      <c r="MA17" s="115"/>
      <c r="MB17" s="115"/>
      <c r="MC17" s="115">
        <f t="shared" si="201"/>
        <v>0</v>
      </c>
      <c r="ME17" s="118"/>
      <c r="MF17" s="118"/>
      <c r="MG17" s="115"/>
      <c r="MH17" s="115"/>
      <c r="MI17" s="115"/>
      <c r="MJ17" s="115"/>
      <c r="MK17" s="115"/>
      <c r="ML17" s="115">
        <f t="shared" si="202"/>
        <v>0</v>
      </c>
      <c r="MN17" s="118"/>
      <c r="MO17" s="118"/>
      <c r="MP17" s="115"/>
      <c r="MQ17" s="115"/>
      <c r="MR17" s="115"/>
      <c r="MS17" s="115"/>
      <c r="MT17" s="115"/>
      <c r="MU17" s="115">
        <f t="shared" si="203"/>
        <v>0</v>
      </c>
      <c r="MW17" s="118"/>
      <c r="MX17" s="118"/>
      <c r="MY17" s="115"/>
      <c r="MZ17" s="115"/>
      <c r="NA17" s="115"/>
      <c r="NB17" s="115"/>
      <c r="NC17" s="115"/>
      <c r="ND17" s="115">
        <f t="shared" si="204"/>
        <v>0</v>
      </c>
      <c r="NF17" s="118"/>
      <c r="NG17" s="118"/>
      <c r="NH17" s="115"/>
      <c r="NI17" s="115"/>
      <c r="NJ17" s="115"/>
      <c r="NK17" s="115"/>
      <c r="NL17" s="115"/>
      <c r="NM17" s="115">
        <f t="shared" si="205"/>
        <v>0</v>
      </c>
      <c r="NO17" s="118"/>
      <c r="NP17" s="118"/>
      <c r="NQ17" s="115"/>
      <c r="NR17" s="115"/>
      <c r="NS17" s="115"/>
      <c r="NT17" s="115"/>
      <c r="NU17" s="115"/>
      <c r="NV17" s="115">
        <f t="shared" si="206"/>
        <v>0</v>
      </c>
      <c r="NX17" s="118"/>
      <c r="NY17" s="118"/>
      <c r="NZ17" s="115"/>
      <c r="OA17" s="115"/>
      <c r="OB17" s="115"/>
      <c r="OC17" s="115"/>
      <c r="OD17" s="115"/>
      <c r="OE17" s="115">
        <f t="shared" si="207"/>
        <v>0</v>
      </c>
      <c r="OG17" s="118"/>
      <c r="OH17" s="118"/>
      <c r="OI17" s="115"/>
      <c r="OJ17" s="115"/>
      <c r="OK17" s="115"/>
      <c r="OL17" s="115"/>
      <c r="OM17" s="115"/>
      <c r="ON17" s="115">
        <f t="shared" si="208"/>
        <v>0</v>
      </c>
      <c r="OP17" s="118"/>
      <c r="OQ17" s="118"/>
      <c r="OR17" s="115"/>
      <c r="OS17" s="115"/>
      <c r="OT17" s="115"/>
      <c r="OU17" s="115"/>
      <c r="OV17" s="115"/>
      <c r="OW17" s="115">
        <f t="shared" si="209"/>
        <v>0</v>
      </c>
      <c r="OY17" s="118"/>
      <c r="OZ17" s="118"/>
      <c r="PA17" s="115"/>
      <c r="PB17" s="115"/>
      <c r="PC17" s="115"/>
      <c r="PD17" s="115"/>
      <c r="PE17" s="115"/>
      <c r="PF17" s="115">
        <f t="shared" si="210"/>
        <v>0</v>
      </c>
    </row>
    <row r="18" spans="1:422" hidden="1">
      <c r="A18" s="118"/>
      <c r="B18" s="118"/>
      <c r="C18" s="115"/>
      <c r="D18" s="115"/>
      <c r="E18" s="115"/>
      <c r="F18" s="115"/>
      <c r="G18" s="115"/>
      <c r="H18" s="115">
        <f t="shared" si="165"/>
        <v>0</v>
      </c>
      <c r="J18" s="118"/>
      <c r="K18" s="118"/>
      <c r="L18" s="115"/>
      <c r="M18" s="115"/>
      <c r="N18" s="115"/>
      <c r="O18" s="115"/>
      <c r="P18" s="115"/>
      <c r="Q18" s="115">
        <f t="shared" si="166"/>
        <v>0</v>
      </c>
      <c r="S18" s="118"/>
      <c r="T18" s="118"/>
      <c r="U18" s="115"/>
      <c r="V18" s="115"/>
      <c r="W18" s="115"/>
      <c r="X18" s="115"/>
      <c r="Y18" s="115"/>
      <c r="Z18" s="115">
        <f t="shared" si="167"/>
        <v>0</v>
      </c>
      <c r="AB18" s="118"/>
      <c r="AC18" s="118"/>
      <c r="AD18" s="115"/>
      <c r="AE18" s="115"/>
      <c r="AF18" s="115"/>
      <c r="AG18" s="115"/>
      <c r="AH18" s="115"/>
      <c r="AI18" s="115">
        <f t="shared" si="168"/>
        <v>0</v>
      </c>
      <c r="AK18" s="118"/>
      <c r="AL18" s="118"/>
      <c r="AM18" s="115"/>
      <c r="AN18" s="115"/>
      <c r="AO18" s="115"/>
      <c r="AP18" s="115"/>
      <c r="AQ18" s="115"/>
      <c r="AR18" s="115">
        <f t="shared" si="169"/>
        <v>0</v>
      </c>
      <c r="AT18" s="118"/>
      <c r="AU18" s="118"/>
      <c r="AV18" s="115"/>
      <c r="AW18" s="115"/>
      <c r="AX18" s="115"/>
      <c r="AY18" s="115"/>
      <c r="AZ18" s="115"/>
      <c r="BA18" s="115">
        <f t="shared" si="170"/>
        <v>0</v>
      </c>
      <c r="BC18" s="118"/>
      <c r="BD18" s="118"/>
      <c r="BE18" s="115"/>
      <c r="BF18" s="115"/>
      <c r="BG18" s="115"/>
      <c r="BH18" s="115"/>
      <c r="BI18" s="115"/>
      <c r="BJ18" s="115">
        <f t="shared" si="171"/>
        <v>0</v>
      </c>
      <c r="BL18" s="118"/>
      <c r="BM18" s="118"/>
      <c r="BN18" s="115"/>
      <c r="BO18" s="115"/>
      <c r="BP18" s="115"/>
      <c r="BQ18" s="115"/>
      <c r="BR18" s="115"/>
      <c r="BS18" s="115">
        <f t="shared" si="172"/>
        <v>0</v>
      </c>
      <c r="BU18" s="118"/>
      <c r="BV18" s="118"/>
      <c r="BW18" s="115"/>
      <c r="BX18" s="115"/>
      <c r="BY18" s="115"/>
      <c r="BZ18" s="115"/>
      <c r="CA18" s="115"/>
      <c r="CB18" s="115">
        <f t="shared" si="173"/>
        <v>0</v>
      </c>
      <c r="CD18" s="118"/>
      <c r="CE18" s="118"/>
      <c r="CF18" s="115"/>
      <c r="CG18" s="115"/>
      <c r="CH18" s="115"/>
      <c r="CI18" s="115"/>
      <c r="CJ18" s="115"/>
      <c r="CK18" s="115">
        <f t="shared" si="174"/>
        <v>0</v>
      </c>
      <c r="CM18" s="118"/>
      <c r="CN18" s="118"/>
      <c r="CO18" s="115"/>
      <c r="CP18" s="115"/>
      <c r="CQ18" s="115"/>
      <c r="CR18" s="115"/>
      <c r="CS18" s="115"/>
      <c r="CT18" s="115">
        <f t="shared" si="175"/>
        <v>0</v>
      </c>
      <c r="CV18" s="118"/>
      <c r="CW18" s="118"/>
      <c r="CX18" s="115"/>
      <c r="CY18" s="115"/>
      <c r="CZ18" s="115"/>
      <c r="DA18" s="115"/>
      <c r="DB18" s="115"/>
      <c r="DC18" s="115">
        <f t="shared" si="176"/>
        <v>0</v>
      </c>
      <c r="DE18" s="118"/>
      <c r="DF18" s="118"/>
      <c r="DG18" s="115"/>
      <c r="DH18" s="115"/>
      <c r="DI18" s="115"/>
      <c r="DJ18" s="115"/>
      <c r="DK18" s="115"/>
      <c r="DL18" s="115">
        <f t="shared" si="177"/>
        <v>0</v>
      </c>
      <c r="DN18" s="118"/>
      <c r="DO18" s="118"/>
      <c r="DP18" s="115"/>
      <c r="DQ18" s="115"/>
      <c r="DR18" s="115"/>
      <c r="DS18" s="115"/>
      <c r="DT18" s="115"/>
      <c r="DU18" s="115">
        <f t="shared" si="178"/>
        <v>0</v>
      </c>
      <c r="DW18" s="118"/>
      <c r="DX18" s="118"/>
      <c r="DY18" s="115"/>
      <c r="DZ18" s="115"/>
      <c r="EA18" s="115"/>
      <c r="EB18" s="115"/>
      <c r="EC18" s="115"/>
      <c r="ED18" s="115">
        <f t="shared" si="179"/>
        <v>0</v>
      </c>
      <c r="EF18" s="118"/>
      <c r="EG18" s="118"/>
      <c r="EH18" s="115"/>
      <c r="EI18" s="115"/>
      <c r="EJ18" s="115"/>
      <c r="EK18" s="115"/>
      <c r="EL18" s="115"/>
      <c r="EM18" s="115">
        <f t="shared" si="180"/>
        <v>0</v>
      </c>
      <c r="EO18" s="118"/>
      <c r="EP18" s="118"/>
      <c r="EQ18" s="115"/>
      <c r="ER18" s="115"/>
      <c r="ES18" s="115"/>
      <c r="ET18" s="115"/>
      <c r="EU18" s="115"/>
      <c r="EV18" s="115">
        <f t="shared" si="181"/>
        <v>0</v>
      </c>
      <c r="EX18" s="118"/>
      <c r="EY18" s="118"/>
      <c r="EZ18" s="115"/>
      <c r="FA18" s="115"/>
      <c r="FB18" s="115"/>
      <c r="FC18" s="115"/>
      <c r="FD18" s="115"/>
      <c r="FE18" s="115">
        <f t="shared" si="182"/>
        <v>0</v>
      </c>
      <c r="FG18" s="118"/>
      <c r="FH18" s="118"/>
      <c r="FI18" s="115"/>
      <c r="FJ18" s="115"/>
      <c r="FK18" s="115"/>
      <c r="FL18" s="115"/>
      <c r="FM18" s="115"/>
      <c r="FN18" s="115">
        <f t="shared" si="183"/>
        <v>0</v>
      </c>
      <c r="FP18" s="118"/>
      <c r="FQ18" s="118"/>
      <c r="FR18" s="115"/>
      <c r="FS18" s="115"/>
      <c r="FT18" s="115"/>
      <c r="FU18" s="115"/>
      <c r="FV18" s="115"/>
      <c r="FW18" s="115">
        <f t="shared" si="184"/>
        <v>0</v>
      </c>
      <c r="FY18" s="118"/>
      <c r="FZ18" s="118"/>
      <c r="GA18" s="115"/>
      <c r="GB18" s="115"/>
      <c r="GC18" s="115"/>
      <c r="GD18" s="115"/>
      <c r="GE18" s="115"/>
      <c r="GF18" s="115">
        <f t="shared" si="185"/>
        <v>0</v>
      </c>
      <c r="GH18" s="118"/>
      <c r="GI18" s="118"/>
      <c r="GJ18" s="115"/>
      <c r="GK18" s="115"/>
      <c r="GL18" s="115"/>
      <c r="GM18" s="115"/>
      <c r="GN18" s="115"/>
      <c r="GO18" s="115">
        <f t="shared" si="186"/>
        <v>0</v>
      </c>
      <c r="GQ18" s="118"/>
      <c r="GR18" s="118"/>
      <c r="GS18" s="115"/>
      <c r="GT18" s="115"/>
      <c r="GU18" s="115"/>
      <c r="GV18" s="115"/>
      <c r="GW18" s="115"/>
      <c r="GX18" s="115">
        <f t="shared" si="187"/>
        <v>0</v>
      </c>
      <c r="GZ18" s="118"/>
      <c r="HA18" s="118"/>
      <c r="HB18" s="115"/>
      <c r="HC18" s="115"/>
      <c r="HD18" s="115"/>
      <c r="HE18" s="115"/>
      <c r="HF18" s="115"/>
      <c r="HG18" s="115">
        <f t="shared" si="188"/>
        <v>0</v>
      </c>
      <c r="HI18" s="118"/>
      <c r="HJ18" s="118"/>
      <c r="HK18" s="115"/>
      <c r="HL18" s="115"/>
      <c r="HM18" s="115"/>
      <c r="HN18" s="115"/>
      <c r="HO18" s="115"/>
      <c r="HP18" s="115">
        <f t="shared" si="164"/>
        <v>0</v>
      </c>
      <c r="HR18" s="118"/>
      <c r="HS18" s="118"/>
      <c r="HT18" s="115"/>
      <c r="HU18" s="115"/>
      <c r="HV18" s="115"/>
      <c r="HW18" s="115"/>
      <c r="HX18" s="115"/>
      <c r="HY18" s="115">
        <f t="shared" si="189"/>
        <v>0</v>
      </c>
      <c r="IA18" s="118"/>
      <c r="IB18" s="118"/>
      <c r="IC18" s="115"/>
      <c r="ID18" s="115"/>
      <c r="IE18" s="115"/>
      <c r="IF18" s="115"/>
      <c r="IG18" s="115"/>
      <c r="IH18" s="115">
        <f t="shared" si="190"/>
        <v>0</v>
      </c>
      <c r="IJ18" s="118"/>
      <c r="IK18" s="118"/>
      <c r="IL18" s="115"/>
      <c r="IM18" s="115"/>
      <c r="IN18" s="115"/>
      <c r="IO18" s="115"/>
      <c r="IP18" s="115"/>
      <c r="IQ18" s="115">
        <f t="shared" si="191"/>
        <v>0</v>
      </c>
      <c r="IS18" s="118"/>
      <c r="IT18" s="118"/>
      <c r="IU18" s="115"/>
      <c r="IV18" s="115"/>
      <c r="IW18" s="115"/>
      <c r="IX18" s="115"/>
      <c r="IY18" s="115"/>
      <c r="IZ18" s="115">
        <f t="shared" si="192"/>
        <v>0</v>
      </c>
      <c r="JB18" s="118"/>
      <c r="JC18" s="118"/>
      <c r="JD18" s="115"/>
      <c r="JE18" s="115"/>
      <c r="JF18" s="115"/>
      <c r="JG18" s="115"/>
      <c r="JH18" s="115"/>
      <c r="JI18" s="115">
        <f t="shared" si="193"/>
        <v>0</v>
      </c>
      <c r="JK18" s="118"/>
      <c r="JL18" s="118"/>
      <c r="JM18" s="115"/>
      <c r="JN18" s="115"/>
      <c r="JO18" s="115"/>
      <c r="JP18" s="115"/>
      <c r="JQ18" s="115"/>
      <c r="JR18" s="115">
        <f t="shared" si="194"/>
        <v>0</v>
      </c>
      <c r="JT18" s="118"/>
      <c r="JU18" s="118"/>
      <c r="JV18" s="115"/>
      <c r="JW18" s="115"/>
      <c r="JX18" s="115"/>
      <c r="JY18" s="115"/>
      <c r="JZ18" s="115"/>
      <c r="KA18" s="115">
        <f t="shared" si="195"/>
        <v>0</v>
      </c>
      <c r="KC18" s="118"/>
      <c r="KD18" s="118"/>
      <c r="KE18" s="115"/>
      <c r="KF18" s="115"/>
      <c r="KG18" s="115"/>
      <c r="KH18" s="115"/>
      <c r="KI18" s="115"/>
      <c r="KJ18" s="115">
        <f t="shared" si="196"/>
        <v>0</v>
      </c>
      <c r="KL18" s="118"/>
      <c r="KM18" s="118"/>
      <c r="KN18" s="115"/>
      <c r="KO18" s="115"/>
      <c r="KP18" s="115"/>
      <c r="KQ18" s="115"/>
      <c r="KR18" s="115"/>
      <c r="KS18" s="115">
        <f t="shared" si="197"/>
        <v>0</v>
      </c>
      <c r="KU18" s="118"/>
      <c r="KV18" s="118"/>
      <c r="KW18" s="115"/>
      <c r="KX18" s="115"/>
      <c r="KY18" s="115"/>
      <c r="KZ18" s="115"/>
      <c r="LA18" s="115"/>
      <c r="LB18" s="115">
        <f t="shared" si="198"/>
        <v>0</v>
      </c>
      <c r="LD18" s="118"/>
      <c r="LE18" s="118"/>
      <c r="LF18" s="115"/>
      <c r="LG18" s="115"/>
      <c r="LH18" s="115"/>
      <c r="LI18" s="115"/>
      <c r="LJ18" s="115"/>
      <c r="LK18" s="115">
        <f t="shared" si="199"/>
        <v>0</v>
      </c>
      <c r="LM18" s="118"/>
      <c r="LN18" s="118"/>
      <c r="LO18" s="115"/>
      <c r="LP18" s="115"/>
      <c r="LQ18" s="115"/>
      <c r="LR18" s="115"/>
      <c r="LS18" s="115"/>
      <c r="LT18" s="115">
        <f t="shared" si="200"/>
        <v>0</v>
      </c>
      <c r="LV18" s="118"/>
      <c r="LW18" s="118"/>
      <c r="LX18" s="115"/>
      <c r="LY18" s="115"/>
      <c r="LZ18" s="115"/>
      <c r="MA18" s="115"/>
      <c r="MB18" s="115"/>
      <c r="MC18" s="115">
        <f t="shared" si="201"/>
        <v>0</v>
      </c>
      <c r="ME18" s="118"/>
      <c r="MF18" s="118"/>
      <c r="MG18" s="115"/>
      <c r="MH18" s="115"/>
      <c r="MI18" s="115"/>
      <c r="MJ18" s="115"/>
      <c r="MK18" s="115"/>
      <c r="ML18" s="115">
        <f t="shared" si="202"/>
        <v>0</v>
      </c>
      <c r="MN18" s="118"/>
      <c r="MO18" s="118"/>
      <c r="MP18" s="115"/>
      <c r="MQ18" s="115"/>
      <c r="MR18" s="115"/>
      <c r="MS18" s="115"/>
      <c r="MT18" s="115"/>
      <c r="MU18" s="115">
        <f t="shared" si="203"/>
        <v>0</v>
      </c>
      <c r="MW18" s="118"/>
      <c r="MX18" s="118"/>
      <c r="MY18" s="115"/>
      <c r="MZ18" s="115"/>
      <c r="NA18" s="115"/>
      <c r="NB18" s="115"/>
      <c r="NC18" s="115"/>
      <c r="ND18" s="115">
        <f t="shared" si="204"/>
        <v>0</v>
      </c>
      <c r="NF18" s="118"/>
      <c r="NG18" s="118"/>
      <c r="NH18" s="115"/>
      <c r="NI18" s="115"/>
      <c r="NJ18" s="115"/>
      <c r="NK18" s="115"/>
      <c r="NL18" s="115"/>
      <c r="NM18" s="115">
        <f t="shared" si="205"/>
        <v>0</v>
      </c>
      <c r="NO18" s="118"/>
      <c r="NP18" s="118"/>
      <c r="NQ18" s="115"/>
      <c r="NR18" s="115"/>
      <c r="NS18" s="115"/>
      <c r="NT18" s="115"/>
      <c r="NU18" s="115"/>
      <c r="NV18" s="115">
        <f t="shared" si="206"/>
        <v>0</v>
      </c>
      <c r="NX18" s="118"/>
      <c r="NY18" s="118"/>
      <c r="NZ18" s="115"/>
      <c r="OA18" s="115"/>
      <c r="OB18" s="115"/>
      <c r="OC18" s="115"/>
      <c r="OD18" s="115"/>
      <c r="OE18" s="115">
        <f t="shared" si="207"/>
        <v>0</v>
      </c>
      <c r="OG18" s="118"/>
      <c r="OH18" s="118"/>
      <c r="OI18" s="115"/>
      <c r="OJ18" s="115"/>
      <c r="OK18" s="115"/>
      <c r="OL18" s="115"/>
      <c r="OM18" s="115"/>
      <c r="ON18" s="115">
        <f t="shared" si="208"/>
        <v>0</v>
      </c>
      <c r="OP18" s="118"/>
      <c r="OQ18" s="118"/>
      <c r="OR18" s="115"/>
      <c r="OS18" s="115"/>
      <c r="OT18" s="115"/>
      <c r="OU18" s="115"/>
      <c r="OV18" s="115"/>
      <c r="OW18" s="115">
        <f t="shared" si="209"/>
        <v>0</v>
      </c>
      <c r="OY18" s="118"/>
      <c r="OZ18" s="118"/>
      <c r="PA18" s="115"/>
      <c r="PB18" s="115"/>
      <c r="PC18" s="115"/>
      <c r="PD18" s="115"/>
      <c r="PE18" s="115"/>
      <c r="PF18" s="115">
        <f t="shared" si="210"/>
        <v>0</v>
      </c>
    </row>
    <row r="19" spans="1:422">
      <c r="A19" s="118"/>
      <c r="B19" s="118"/>
      <c r="C19" s="119"/>
      <c r="D19" s="119"/>
      <c r="E19" s="119"/>
      <c r="F19" s="119"/>
      <c r="G19" s="120" t="s">
        <v>44</v>
      </c>
      <c r="H19" s="132">
        <f>SUM(H11:H18)</f>
        <v>0</v>
      </c>
      <c r="J19" s="118"/>
      <c r="K19" s="118"/>
      <c r="L19" s="119"/>
      <c r="M19" s="119"/>
      <c r="N19" s="119"/>
      <c r="O19" s="119"/>
      <c r="P19" s="120" t="s">
        <v>44</v>
      </c>
      <c r="Q19" s="132">
        <f>SUM(Q11:Q18)</f>
        <v>0</v>
      </c>
      <c r="S19" s="118"/>
      <c r="T19" s="118"/>
      <c r="U19" s="119"/>
      <c r="V19" s="119"/>
      <c r="W19" s="119"/>
      <c r="X19" s="119"/>
      <c r="Y19" s="120" t="s">
        <v>44</v>
      </c>
      <c r="Z19" s="132">
        <f>SUM(Z11:Z18)</f>
        <v>0</v>
      </c>
      <c r="AB19" s="118"/>
      <c r="AC19" s="118"/>
      <c r="AD19" s="119"/>
      <c r="AE19" s="119"/>
      <c r="AF19" s="119"/>
      <c r="AG19" s="119"/>
      <c r="AH19" s="120" t="s">
        <v>44</v>
      </c>
      <c r="AI19" s="132">
        <f>SUM(AI11:AI18)</f>
        <v>0</v>
      </c>
      <c r="AK19" s="118"/>
      <c r="AL19" s="118"/>
      <c r="AM19" s="119"/>
      <c r="AN19" s="119"/>
      <c r="AO19" s="119"/>
      <c r="AP19" s="119"/>
      <c r="AQ19" s="120" t="s">
        <v>44</v>
      </c>
      <c r="AR19" s="132">
        <f>SUM(AR11:AR18)</f>
        <v>0</v>
      </c>
      <c r="AT19" s="118"/>
      <c r="AU19" s="118"/>
      <c r="AV19" s="119"/>
      <c r="AW19" s="119"/>
      <c r="AX19" s="119"/>
      <c r="AY19" s="119"/>
      <c r="AZ19" s="120" t="s">
        <v>44</v>
      </c>
      <c r="BA19" s="132">
        <f>SUM(BA11:BA18)</f>
        <v>0</v>
      </c>
      <c r="BC19" s="118"/>
      <c r="BD19" s="118"/>
      <c r="BE19" s="119"/>
      <c r="BF19" s="119"/>
      <c r="BG19" s="119"/>
      <c r="BH19" s="119"/>
      <c r="BI19" s="120" t="s">
        <v>44</v>
      </c>
      <c r="BJ19" s="132">
        <f t="shared" ref="BJ19" si="211">SUM(BJ11:BJ18)</f>
        <v>0</v>
      </c>
      <c r="BL19" s="118"/>
      <c r="BM19" s="118"/>
      <c r="BN19" s="119"/>
      <c r="BO19" s="119"/>
      <c r="BP19" s="119"/>
      <c r="BQ19" s="119"/>
      <c r="BR19" s="120" t="s">
        <v>44</v>
      </c>
      <c r="BS19" s="132">
        <f t="shared" ref="BS19" si="212">SUM(BS11:BS18)</f>
        <v>0</v>
      </c>
      <c r="BU19" s="118"/>
      <c r="BV19" s="118"/>
      <c r="BW19" s="119"/>
      <c r="BX19" s="119"/>
      <c r="BY19" s="119"/>
      <c r="BZ19" s="119"/>
      <c r="CA19" s="120" t="s">
        <v>44</v>
      </c>
      <c r="CB19" s="132">
        <f t="shared" ref="CB19" si="213">SUM(CB11:CB18)</f>
        <v>0</v>
      </c>
      <c r="CD19" s="118"/>
      <c r="CE19" s="118"/>
      <c r="CF19" s="119"/>
      <c r="CG19" s="119"/>
      <c r="CH19" s="119"/>
      <c r="CI19" s="119"/>
      <c r="CJ19" s="120" t="s">
        <v>44</v>
      </c>
      <c r="CK19" s="132">
        <f t="shared" ref="CK19" si="214">SUM(CK11:CK18)</f>
        <v>0</v>
      </c>
      <c r="CM19" s="118"/>
      <c r="CN19" s="118"/>
      <c r="CO19" s="119"/>
      <c r="CP19" s="119"/>
      <c r="CQ19" s="119"/>
      <c r="CR19" s="119"/>
      <c r="CS19" s="120" t="s">
        <v>44</v>
      </c>
      <c r="CT19" s="132">
        <f t="shared" ref="CT19" si="215">SUM(CT11:CT18)</f>
        <v>0</v>
      </c>
      <c r="CV19" s="118"/>
      <c r="CW19" s="118"/>
      <c r="CX19" s="119"/>
      <c r="CY19" s="119"/>
      <c r="CZ19" s="119"/>
      <c r="DA19" s="119"/>
      <c r="DB19" s="120" t="s">
        <v>44</v>
      </c>
      <c r="DC19" s="132">
        <f t="shared" ref="DC19" si="216">SUM(DC11:DC18)</f>
        <v>0</v>
      </c>
      <c r="DE19" s="118"/>
      <c r="DF19" s="118"/>
      <c r="DG19" s="119"/>
      <c r="DH19" s="119"/>
      <c r="DI19" s="119"/>
      <c r="DJ19" s="119"/>
      <c r="DK19" s="120" t="s">
        <v>44</v>
      </c>
      <c r="DL19" s="132">
        <f t="shared" ref="DL19" si="217">SUM(DL11:DL18)</f>
        <v>0</v>
      </c>
      <c r="DN19" s="118"/>
      <c r="DO19" s="118"/>
      <c r="DP19" s="119"/>
      <c r="DQ19" s="119"/>
      <c r="DR19" s="119"/>
      <c r="DS19" s="119"/>
      <c r="DT19" s="120" t="s">
        <v>44</v>
      </c>
      <c r="DU19" s="132">
        <f t="shared" ref="DU19" si="218">SUM(DU11:DU18)</f>
        <v>0</v>
      </c>
      <c r="DW19" s="118"/>
      <c r="DX19" s="118"/>
      <c r="DY19" s="119"/>
      <c r="DZ19" s="119"/>
      <c r="EA19" s="119"/>
      <c r="EB19" s="119"/>
      <c r="EC19" s="120" t="s">
        <v>44</v>
      </c>
      <c r="ED19" s="132">
        <f t="shared" ref="ED19" si="219">SUM(ED11:ED18)</f>
        <v>0</v>
      </c>
      <c r="EF19" s="118"/>
      <c r="EG19" s="118"/>
      <c r="EH19" s="119"/>
      <c r="EI19" s="119"/>
      <c r="EJ19" s="119"/>
      <c r="EK19" s="119"/>
      <c r="EL19" s="120" t="s">
        <v>44</v>
      </c>
      <c r="EM19" s="132">
        <f t="shared" ref="EM19" si="220">SUM(EM11:EM18)</f>
        <v>0</v>
      </c>
      <c r="EO19" s="118"/>
      <c r="EP19" s="118"/>
      <c r="EQ19" s="119"/>
      <c r="ER19" s="119"/>
      <c r="ES19" s="119"/>
      <c r="ET19" s="119"/>
      <c r="EU19" s="120" t="s">
        <v>44</v>
      </c>
      <c r="EV19" s="132">
        <f t="shared" ref="EV19" si="221">SUM(EV11:EV18)</f>
        <v>0</v>
      </c>
      <c r="EX19" s="118"/>
      <c r="EY19" s="118"/>
      <c r="EZ19" s="119"/>
      <c r="FA19" s="119"/>
      <c r="FB19" s="119"/>
      <c r="FC19" s="119"/>
      <c r="FD19" s="120" t="s">
        <v>44</v>
      </c>
      <c r="FE19" s="132">
        <f t="shared" ref="FE19" si="222">SUM(FE11:FE18)</f>
        <v>0</v>
      </c>
      <c r="FG19" s="118"/>
      <c r="FH19" s="118"/>
      <c r="FI19" s="119"/>
      <c r="FJ19" s="119"/>
      <c r="FK19" s="119"/>
      <c r="FL19" s="119"/>
      <c r="FM19" s="120" t="s">
        <v>44</v>
      </c>
      <c r="FN19" s="132">
        <f t="shared" ref="FN19" si="223">SUM(FN11:FN18)</f>
        <v>0</v>
      </c>
      <c r="FP19" s="118"/>
      <c r="FQ19" s="118"/>
      <c r="FR19" s="119"/>
      <c r="FS19" s="119"/>
      <c r="FT19" s="119"/>
      <c r="FU19" s="119"/>
      <c r="FV19" s="120" t="s">
        <v>44</v>
      </c>
      <c r="FW19" s="132">
        <f t="shared" ref="FW19" si="224">SUM(FW11:FW18)</f>
        <v>0</v>
      </c>
      <c r="FY19" s="118"/>
      <c r="FZ19" s="118"/>
      <c r="GA19" s="119"/>
      <c r="GB19" s="119"/>
      <c r="GC19" s="119"/>
      <c r="GD19" s="119"/>
      <c r="GE19" s="120" t="s">
        <v>44</v>
      </c>
      <c r="GF19" s="132">
        <f t="shared" ref="GF19" si="225">SUM(GF11:GF18)</f>
        <v>0</v>
      </c>
      <c r="GH19" s="118"/>
      <c r="GI19" s="118"/>
      <c r="GJ19" s="119"/>
      <c r="GK19" s="119"/>
      <c r="GL19" s="119"/>
      <c r="GM19" s="119"/>
      <c r="GN19" s="120" t="s">
        <v>44</v>
      </c>
      <c r="GO19" s="132">
        <f t="shared" ref="GO19" si="226">SUM(GO11:GO18)</f>
        <v>0</v>
      </c>
      <c r="GQ19" s="118"/>
      <c r="GR19" s="118"/>
      <c r="GS19" s="119"/>
      <c r="GT19" s="119"/>
      <c r="GU19" s="119"/>
      <c r="GV19" s="119"/>
      <c r="GW19" s="120" t="s">
        <v>44</v>
      </c>
      <c r="GX19" s="132">
        <f t="shared" ref="GX19" si="227">SUM(GX11:GX18)</f>
        <v>0</v>
      </c>
      <c r="GZ19" s="118"/>
      <c r="HA19" s="118"/>
      <c r="HB19" s="119"/>
      <c r="HC19" s="119"/>
      <c r="HD19" s="119"/>
      <c r="HE19" s="119"/>
      <c r="HF19" s="120" t="s">
        <v>44</v>
      </c>
      <c r="HG19" s="132">
        <f t="shared" ref="HG19" si="228">SUM(HG11:HG18)</f>
        <v>0</v>
      </c>
      <c r="HI19" s="118"/>
      <c r="HJ19" s="118"/>
      <c r="HK19" s="119"/>
      <c r="HL19" s="119"/>
      <c r="HM19" s="119"/>
      <c r="HN19" s="119"/>
      <c r="HO19" s="120" t="s">
        <v>44</v>
      </c>
      <c r="HP19" s="132">
        <f t="shared" ref="HP19" si="229">SUM(HP11:HP18)</f>
        <v>0</v>
      </c>
      <c r="HR19" s="118"/>
      <c r="HS19" s="118"/>
      <c r="HT19" s="119"/>
      <c r="HU19" s="119"/>
      <c r="HV19" s="119"/>
      <c r="HW19" s="119"/>
      <c r="HX19" s="120" t="s">
        <v>44</v>
      </c>
      <c r="HY19" s="132">
        <f t="shared" ref="HY19" si="230">SUM(HY11:HY18)</f>
        <v>0</v>
      </c>
      <c r="IA19" s="118"/>
      <c r="IB19" s="118"/>
      <c r="IC19" s="119"/>
      <c r="ID19" s="119"/>
      <c r="IE19" s="119"/>
      <c r="IF19" s="119"/>
      <c r="IG19" s="120" t="s">
        <v>44</v>
      </c>
      <c r="IH19" s="132">
        <f t="shared" ref="IH19" si="231">SUM(IH11:IH18)</f>
        <v>0</v>
      </c>
      <c r="IJ19" s="118"/>
      <c r="IK19" s="118"/>
      <c r="IL19" s="119"/>
      <c r="IM19" s="119"/>
      <c r="IN19" s="119"/>
      <c r="IO19" s="119"/>
      <c r="IP19" s="120" t="s">
        <v>44</v>
      </c>
      <c r="IQ19" s="132">
        <f t="shared" ref="IQ19" si="232">SUM(IQ11:IQ18)</f>
        <v>0</v>
      </c>
      <c r="IS19" s="118"/>
      <c r="IT19" s="118"/>
      <c r="IU19" s="119"/>
      <c r="IV19" s="119"/>
      <c r="IW19" s="119"/>
      <c r="IX19" s="119"/>
      <c r="IY19" s="120" t="s">
        <v>44</v>
      </c>
      <c r="IZ19" s="132">
        <f t="shared" ref="IZ19" si="233">SUM(IZ11:IZ18)</f>
        <v>0</v>
      </c>
      <c r="JB19" s="118"/>
      <c r="JC19" s="118"/>
      <c r="JD19" s="119"/>
      <c r="JE19" s="119"/>
      <c r="JF19" s="119"/>
      <c r="JG19" s="119"/>
      <c r="JH19" s="120" t="s">
        <v>44</v>
      </c>
      <c r="JI19" s="132">
        <f t="shared" ref="JI19" si="234">SUM(JI11:JI18)</f>
        <v>0</v>
      </c>
      <c r="JK19" s="118"/>
      <c r="JL19" s="118"/>
      <c r="JM19" s="119"/>
      <c r="JN19" s="119"/>
      <c r="JO19" s="119"/>
      <c r="JP19" s="119"/>
      <c r="JQ19" s="120" t="s">
        <v>44</v>
      </c>
      <c r="JR19" s="132">
        <f t="shared" ref="JR19" si="235">SUM(JR11:JR18)</f>
        <v>0</v>
      </c>
      <c r="JT19" s="118"/>
      <c r="JU19" s="118"/>
      <c r="JV19" s="119"/>
      <c r="JW19" s="119"/>
      <c r="JX19" s="119"/>
      <c r="JY19" s="119"/>
      <c r="JZ19" s="120" t="s">
        <v>44</v>
      </c>
      <c r="KA19" s="132">
        <f t="shared" ref="KA19" si="236">SUM(KA11:KA18)</f>
        <v>0</v>
      </c>
      <c r="KC19" s="118"/>
      <c r="KD19" s="118"/>
      <c r="KE19" s="119"/>
      <c r="KF19" s="119"/>
      <c r="KG19" s="119"/>
      <c r="KH19" s="119"/>
      <c r="KI19" s="120" t="s">
        <v>44</v>
      </c>
      <c r="KJ19" s="132">
        <f t="shared" ref="KJ19" si="237">SUM(KJ11:KJ18)</f>
        <v>0</v>
      </c>
      <c r="KL19" s="118"/>
      <c r="KM19" s="118"/>
      <c r="KN19" s="119"/>
      <c r="KO19" s="119"/>
      <c r="KP19" s="119"/>
      <c r="KQ19" s="119"/>
      <c r="KR19" s="120" t="s">
        <v>44</v>
      </c>
      <c r="KS19" s="132">
        <f t="shared" ref="KS19" si="238">SUM(KS11:KS18)</f>
        <v>0</v>
      </c>
      <c r="KU19" s="118"/>
      <c r="KV19" s="118"/>
      <c r="KW19" s="119"/>
      <c r="KX19" s="119"/>
      <c r="KY19" s="119"/>
      <c r="KZ19" s="119"/>
      <c r="LA19" s="120" t="s">
        <v>44</v>
      </c>
      <c r="LB19" s="132">
        <f t="shared" ref="LB19" si="239">SUM(LB11:LB18)</f>
        <v>0</v>
      </c>
      <c r="LD19" s="118"/>
      <c r="LE19" s="118"/>
      <c r="LF19" s="119"/>
      <c r="LG19" s="119"/>
      <c r="LH19" s="119"/>
      <c r="LI19" s="119"/>
      <c r="LJ19" s="120" t="s">
        <v>44</v>
      </c>
      <c r="LK19" s="132">
        <f t="shared" ref="LK19" si="240">SUM(LK11:LK18)</f>
        <v>0</v>
      </c>
      <c r="LM19" s="118"/>
      <c r="LN19" s="118"/>
      <c r="LO19" s="119"/>
      <c r="LP19" s="119"/>
      <c r="LQ19" s="119"/>
      <c r="LR19" s="119"/>
      <c r="LS19" s="120" t="s">
        <v>44</v>
      </c>
      <c r="LT19" s="132">
        <f t="shared" ref="LT19" si="241">SUM(LT11:LT18)</f>
        <v>0</v>
      </c>
      <c r="LV19" s="118"/>
      <c r="LW19" s="118"/>
      <c r="LX19" s="119"/>
      <c r="LY19" s="119"/>
      <c r="LZ19" s="119"/>
      <c r="MA19" s="119"/>
      <c r="MB19" s="120" t="s">
        <v>44</v>
      </c>
      <c r="MC19" s="132">
        <f t="shared" ref="MC19" si="242">SUM(MC11:MC18)</f>
        <v>0</v>
      </c>
      <c r="ME19" s="118"/>
      <c r="MF19" s="118"/>
      <c r="MG19" s="119"/>
      <c r="MH19" s="119"/>
      <c r="MI19" s="119"/>
      <c r="MJ19" s="119"/>
      <c r="MK19" s="120" t="s">
        <v>44</v>
      </c>
      <c r="ML19" s="132">
        <f t="shared" ref="ML19" si="243">SUM(ML11:ML18)</f>
        <v>0</v>
      </c>
      <c r="MN19" s="118"/>
      <c r="MO19" s="118"/>
      <c r="MP19" s="119"/>
      <c r="MQ19" s="119"/>
      <c r="MR19" s="119"/>
      <c r="MS19" s="119"/>
      <c r="MT19" s="120" t="s">
        <v>44</v>
      </c>
      <c r="MU19" s="132">
        <f t="shared" ref="MU19" si="244">SUM(MU11:MU18)</f>
        <v>0</v>
      </c>
      <c r="MW19" s="118"/>
      <c r="MX19" s="118"/>
      <c r="MY19" s="119"/>
      <c r="MZ19" s="119"/>
      <c r="NA19" s="119"/>
      <c r="NB19" s="119"/>
      <c r="NC19" s="120" t="s">
        <v>44</v>
      </c>
      <c r="ND19" s="132">
        <f t="shared" ref="ND19" si="245">SUM(ND11:ND18)</f>
        <v>0</v>
      </c>
      <c r="NF19" s="118"/>
      <c r="NG19" s="118"/>
      <c r="NH19" s="119"/>
      <c r="NI19" s="119"/>
      <c r="NJ19" s="119"/>
      <c r="NK19" s="119"/>
      <c r="NL19" s="120" t="s">
        <v>44</v>
      </c>
      <c r="NM19" s="132">
        <f t="shared" ref="NM19" si="246">SUM(NM11:NM18)</f>
        <v>0</v>
      </c>
      <c r="NO19" s="118"/>
      <c r="NP19" s="118"/>
      <c r="NQ19" s="119"/>
      <c r="NR19" s="119"/>
      <c r="NS19" s="119"/>
      <c r="NT19" s="119"/>
      <c r="NU19" s="120" t="s">
        <v>44</v>
      </c>
      <c r="NV19" s="132">
        <f t="shared" ref="NV19" si="247">SUM(NV11:NV18)</f>
        <v>0</v>
      </c>
      <c r="NX19" s="118"/>
      <c r="NY19" s="118"/>
      <c r="NZ19" s="119"/>
      <c r="OA19" s="119"/>
      <c r="OB19" s="119"/>
      <c r="OC19" s="119"/>
      <c r="OD19" s="120" t="s">
        <v>44</v>
      </c>
      <c r="OE19" s="132">
        <f t="shared" ref="OE19" si="248">SUM(OE11:OE18)</f>
        <v>0</v>
      </c>
      <c r="OG19" s="118"/>
      <c r="OH19" s="118"/>
      <c r="OI19" s="119"/>
      <c r="OJ19" s="119"/>
      <c r="OK19" s="119"/>
      <c r="OL19" s="119"/>
      <c r="OM19" s="120" t="s">
        <v>44</v>
      </c>
      <c r="ON19" s="132">
        <f t="shared" ref="ON19" si="249">SUM(ON11:ON18)</f>
        <v>0</v>
      </c>
      <c r="OP19" s="118"/>
      <c r="OQ19" s="118"/>
      <c r="OR19" s="119"/>
      <c r="OS19" s="119"/>
      <c r="OT19" s="119"/>
      <c r="OU19" s="119"/>
      <c r="OV19" s="120" t="s">
        <v>44</v>
      </c>
      <c r="OW19" s="132">
        <f t="shared" ref="OW19" si="250">SUM(OW11:OW18)</f>
        <v>0</v>
      </c>
      <c r="OY19" s="118"/>
      <c r="OZ19" s="118"/>
      <c r="PA19" s="119"/>
      <c r="PB19" s="119"/>
      <c r="PC19" s="119"/>
      <c r="PD19" s="119"/>
      <c r="PE19" s="120" t="s">
        <v>44</v>
      </c>
      <c r="PF19" s="132">
        <f t="shared" ref="PF19" si="251">SUM(PF11:PF18)</f>
        <v>0</v>
      </c>
    </row>
    <row r="20" spans="1:422" s="139" customFormat="1">
      <c r="A20" s="134"/>
      <c r="B20" s="135"/>
      <c r="C20" s="136"/>
      <c r="D20" s="136"/>
      <c r="E20" s="136"/>
      <c r="F20" s="136"/>
      <c r="G20" s="137"/>
      <c r="H20" s="138"/>
      <c r="J20" s="134"/>
      <c r="K20" s="135"/>
      <c r="L20" s="136"/>
      <c r="M20" s="136"/>
      <c r="N20" s="136"/>
      <c r="O20" s="136"/>
      <c r="P20" s="137"/>
      <c r="Q20" s="138"/>
      <c r="S20" s="134"/>
      <c r="T20" s="135"/>
      <c r="U20" s="136"/>
      <c r="V20" s="136"/>
      <c r="W20" s="136"/>
      <c r="X20" s="136"/>
      <c r="Y20" s="137"/>
      <c r="Z20" s="138"/>
      <c r="AB20" s="134"/>
      <c r="AC20" s="135"/>
      <c r="AD20" s="136"/>
      <c r="AE20" s="136"/>
      <c r="AF20" s="136"/>
      <c r="AG20" s="136"/>
      <c r="AH20" s="137"/>
      <c r="AI20" s="138"/>
      <c r="AK20" s="134"/>
      <c r="AL20" s="135"/>
      <c r="AM20" s="136"/>
      <c r="AN20" s="136"/>
      <c r="AO20" s="136"/>
      <c r="AP20" s="136"/>
      <c r="AQ20" s="137"/>
      <c r="AR20" s="138"/>
      <c r="AT20" s="134"/>
      <c r="AU20" s="135"/>
      <c r="AV20" s="136"/>
      <c r="AW20" s="136"/>
      <c r="AX20" s="136"/>
      <c r="AY20" s="136"/>
      <c r="AZ20" s="137"/>
      <c r="BA20" s="138"/>
      <c r="BC20" s="134"/>
      <c r="BD20" s="135"/>
      <c r="BE20" s="136"/>
      <c r="BF20" s="136"/>
      <c r="BG20" s="136"/>
      <c r="BH20" s="136"/>
      <c r="BI20" s="137"/>
      <c r="BJ20" s="138"/>
      <c r="BL20" s="134"/>
      <c r="BM20" s="135"/>
      <c r="BN20" s="136"/>
      <c r="BO20" s="136"/>
      <c r="BP20" s="136"/>
      <c r="BQ20" s="136"/>
      <c r="BR20" s="137"/>
      <c r="BS20" s="138"/>
      <c r="BU20" s="134"/>
      <c r="BV20" s="135"/>
      <c r="BW20" s="136"/>
      <c r="BX20" s="136"/>
      <c r="BY20" s="136"/>
      <c r="BZ20" s="136"/>
      <c r="CA20" s="137"/>
      <c r="CB20" s="138"/>
      <c r="CD20" s="134"/>
      <c r="CE20" s="135"/>
      <c r="CF20" s="136"/>
      <c r="CG20" s="136"/>
      <c r="CH20" s="136"/>
      <c r="CI20" s="136"/>
      <c r="CJ20" s="137"/>
      <c r="CK20" s="138"/>
      <c r="CM20" s="134"/>
      <c r="CN20" s="135"/>
      <c r="CO20" s="136"/>
      <c r="CP20" s="136"/>
      <c r="CQ20" s="136"/>
      <c r="CR20" s="136"/>
      <c r="CS20" s="137"/>
      <c r="CT20" s="138"/>
      <c r="CV20" s="134"/>
      <c r="CW20" s="135"/>
      <c r="CX20" s="136"/>
      <c r="CY20" s="136"/>
      <c r="CZ20" s="136"/>
      <c r="DA20" s="136"/>
      <c r="DB20" s="137"/>
      <c r="DC20" s="138"/>
      <c r="DE20" s="134"/>
      <c r="DF20" s="135"/>
      <c r="DG20" s="136"/>
      <c r="DH20" s="136"/>
      <c r="DI20" s="136"/>
      <c r="DJ20" s="136"/>
      <c r="DK20" s="137"/>
      <c r="DL20" s="138"/>
      <c r="DN20" s="134"/>
      <c r="DO20" s="135"/>
      <c r="DP20" s="136"/>
      <c r="DQ20" s="136"/>
      <c r="DR20" s="136"/>
      <c r="DS20" s="136"/>
      <c r="DT20" s="137"/>
      <c r="DU20" s="138"/>
      <c r="DW20" s="134"/>
      <c r="DX20" s="135"/>
      <c r="DY20" s="136"/>
      <c r="DZ20" s="136"/>
      <c r="EA20" s="136"/>
      <c r="EB20" s="136"/>
      <c r="EC20" s="137"/>
      <c r="ED20" s="138"/>
      <c r="EF20" s="134"/>
      <c r="EG20" s="135"/>
      <c r="EH20" s="136"/>
      <c r="EI20" s="136"/>
      <c r="EJ20" s="136"/>
      <c r="EK20" s="136"/>
      <c r="EL20" s="137"/>
      <c r="EM20" s="138"/>
      <c r="EO20" s="134"/>
      <c r="EP20" s="135"/>
      <c r="EQ20" s="136"/>
      <c r="ER20" s="136"/>
      <c r="ES20" s="136"/>
      <c r="ET20" s="136"/>
      <c r="EU20" s="137"/>
      <c r="EV20" s="138"/>
      <c r="EX20" s="134"/>
      <c r="EY20" s="135"/>
      <c r="EZ20" s="136"/>
      <c r="FA20" s="136"/>
      <c r="FB20" s="136"/>
      <c r="FC20" s="136"/>
      <c r="FD20" s="137"/>
      <c r="FE20" s="138"/>
      <c r="FG20" s="134"/>
      <c r="FH20" s="135"/>
      <c r="FI20" s="136"/>
      <c r="FJ20" s="136"/>
      <c r="FK20" s="136"/>
      <c r="FL20" s="136"/>
      <c r="FM20" s="137"/>
      <c r="FN20" s="138"/>
      <c r="FP20" s="134"/>
      <c r="FQ20" s="135"/>
      <c r="FR20" s="136"/>
      <c r="FS20" s="136"/>
      <c r="FT20" s="136"/>
      <c r="FU20" s="136"/>
      <c r="FV20" s="137"/>
      <c r="FW20" s="138"/>
      <c r="FY20" s="134"/>
      <c r="FZ20" s="135"/>
      <c r="GA20" s="136"/>
      <c r="GB20" s="136"/>
      <c r="GC20" s="136"/>
      <c r="GD20" s="136"/>
      <c r="GE20" s="137"/>
      <c r="GF20" s="138"/>
      <c r="GH20" s="134"/>
      <c r="GI20" s="135"/>
      <c r="GJ20" s="136"/>
      <c r="GK20" s="136"/>
      <c r="GL20" s="136"/>
      <c r="GM20" s="136"/>
      <c r="GN20" s="137"/>
      <c r="GO20" s="138"/>
      <c r="GQ20" s="134"/>
      <c r="GR20" s="135"/>
      <c r="GS20" s="136"/>
      <c r="GT20" s="136"/>
      <c r="GU20" s="136"/>
      <c r="GV20" s="136"/>
      <c r="GW20" s="137"/>
      <c r="GX20" s="138"/>
      <c r="GZ20" s="134"/>
      <c r="HA20" s="135"/>
      <c r="HB20" s="136"/>
      <c r="HC20" s="136"/>
      <c r="HD20" s="136"/>
      <c r="HE20" s="136"/>
      <c r="HF20" s="137"/>
      <c r="HG20" s="138"/>
      <c r="HI20" s="134"/>
      <c r="HJ20" s="135"/>
      <c r="HK20" s="136"/>
      <c r="HL20" s="136"/>
      <c r="HM20" s="136"/>
      <c r="HN20" s="136"/>
      <c r="HO20" s="137"/>
      <c r="HP20" s="138"/>
      <c r="HR20" s="134"/>
      <c r="HS20" s="135"/>
      <c r="HT20" s="136"/>
      <c r="HU20" s="136"/>
      <c r="HV20" s="136"/>
      <c r="HW20" s="136"/>
      <c r="HX20" s="137"/>
      <c r="HY20" s="138"/>
      <c r="IA20" s="134"/>
      <c r="IB20" s="135"/>
      <c r="IC20" s="136"/>
      <c r="ID20" s="136"/>
      <c r="IE20" s="136"/>
      <c r="IF20" s="136"/>
      <c r="IG20" s="137"/>
      <c r="IH20" s="138"/>
      <c r="IJ20" s="134"/>
      <c r="IK20" s="135"/>
      <c r="IL20" s="136"/>
      <c r="IM20" s="136"/>
      <c r="IN20" s="136"/>
      <c r="IO20" s="136"/>
      <c r="IP20" s="137"/>
      <c r="IQ20" s="138"/>
      <c r="IS20" s="134"/>
      <c r="IT20" s="135"/>
      <c r="IU20" s="136"/>
      <c r="IV20" s="136"/>
      <c r="IW20" s="136"/>
      <c r="IX20" s="136"/>
      <c r="IY20" s="137"/>
      <c r="IZ20" s="138"/>
      <c r="JB20" s="134"/>
      <c r="JC20" s="135"/>
      <c r="JD20" s="136"/>
      <c r="JE20" s="136"/>
      <c r="JF20" s="136"/>
      <c r="JG20" s="136"/>
      <c r="JH20" s="137"/>
      <c r="JI20" s="138"/>
      <c r="JK20" s="134"/>
      <c r="JL20" s="135"/>
      <c r="JM20" s="136"/>
      <c r="JN20" s="136"/>
      <c r="JO20" s="136"/>
      <c r="JP20" s="136"/>
      <c r="JQ20" s="137"/>
      <c r="JR20" s="138"/>
      <c r="JT20" s="134"/>
      <c r="JU20" s="135"/>
      <c r="JV20" s="136"/>
      <c r="JW20" s="136"/>
      <c r="JX20" s="136"/>
      <c r="JY20" s="136"/>
      <c r="JZ20" s="137"/>
      <c r="KA20" s="138"/>
      <c r="KC20" s="134"/>
      <c r="KD20" s="135"/>
      <c r="KE20" s="136"/>
      <c r="KF20" s="136"/>
      <c r="KG20" s="136"/>
      <c r="KH20" s="136"/>
      <c r="KI20" s="137"/>
      <c r="KJ20" s="138"/>
      <c r="KL20" s="134"/>
      <c r="KM20" s="135"/>
      <c r="KN20" s="136"/>
      <c r="KO20" s="136"/>
      <c r="KP20" s="136"/>
      <c r="KQ20" s="136"/>
      <c r="KR20" s="137"/>
      <c r="KS20" s="138"/>
      <c r="KU20" s="134"/>
      <c r="KV20" s="135"/>
      <c r="KW20" s="136"/>
      <c r="KX20" s="136"/>
      <c r="KY20" s="136"/>
      <c r="KZ20" s="136"/>
      <c r="LA20" s="137"/>
      <c r="LB20" s="138"/>
      <c r="LD20" s="134"/>
      <c r="LE20" s="135"/>
      <c r="LF20" s="136"/>
      <c r="LG20" s="136"/>
      <c r="LH20" s="136"/>
      <c r="LI20" s="136"/>
      <c r="LJ20" s="137"/>
      <c r="LK20" s="138"/>
      <c r="LM20" s="134"/>
      <c r="LN20" s="135"/>
      <c r="LO20" s="136"/>
      <c r="LP20" s="136"/>
      <c r="LQ20" s="136"/>
      <c r="LR20" s="136"/>
      <c r="LS20" s="137"/>
      <c r="LT20" s="138"/>
      <c r="LV20" s="134"/>
      <c r="LW20" s="135"/>
      <c r="LX20" s="136"/>
      <c r="LY20" s="136"/>
      <c r="LZ20" s="136"/>
      <c r="MA20" s="136"/>
      <c r="MB20" s="137"/>
      <c r="MC20" s="138"/>
      <c r="ME20" s="134"/>
      <c r="MF20" s="135"/>
      <c r="MG20" s="136"/>
      <c r="MH20" s="136"/>
      <c r="MI20" s="136"/>
      <c r="MJ20" s="136"/>
      <c r="MK20" s="137"/>
      <c r="ML20" s="138"/>
      <c r="MN20" s="134"/>
      <c r="MO20" s="135"/>
      <c r="MP20" s="136"/>
      <c r="MQ20" s="136"/>
      <c r="MR20" s="136"/>
      <c r="MS20" s="136"/>
      <c r="MT20" s="137"/>
      <c r="MU20" s="138"/>
      <c r="MW20" s="134"/>
      <c r="MX20" s="135"/>
      <c r="MY20" s="136"/>
      <c r="MZ20" s="136"/>
      <c r="NA20" s="136"/>
      <c r="NB20" s="136"/>
      <c r="NC20" s="137"/>
      <c r="ND20" s="138"/>
      <c r="NF20" s="134"/>
      <c r="NG20" s="135"/>
      <c r="NH20" s="136"/>
      <c r="NI20" s="136"/>
      <c r="NJ20" s="136"/>
      <c r="NK20" s="136"/>
      <c r="NL20" s="137"/>
      <c r="NM20" s="138"/>
      <c r="NO20" s="134"/>
      <c r="NP20" s="135"/>
      <c r="NQ20" s="136"/>
      <c r="NR20" s="136"/>
      <c r="NS20" s="136"/>
      <c r="NT20" s="136"/>
      <c r="NU20" s="137"/>
      <c r="NV20" s="138"/>
      <c r="NX20" s="134"/>
      <c r="NY20" s="135"/>
      <c r="NZ20" s="136"/>
      <c r="OA20" s="136"/>
      <c r="OB20" s="136"/>
      <c r="OC20" s="136"/>
      <c r="OD20" s="137"/>
      <c r="OE20" s="138"/>
      <c r="OG20" s="134"/>
      <c r="OH20" s="135"/>
      <c r="OI20" s="136"/>
      <c r="OJ20" s="136"/>
      <c r="OK20" s="136"/>
      <c r="OL20" s="136"/>
      <c r="OM20" s="137"/>
      <c r="ON20" s="138"/>
      <c r="OP20" s="134"/>
      <c r="OQ20" s="135"/>
      <c r="OR20" s="136"/>
      <c r="OS20" s="136"/>
      <c r="OT20" s="136"/>
      <c r="OU20" s="136"/>
      <c r="OV20" s="137"/>
      <c r="OW20" s="138"/>
      <c r="OY20" s="134"/>
      <c r="OZ20" s="135"/>
      <c r="PA20" s="136"/>
      <c r="PB20" s="136"/>
      <c r="PC20" s="136"/>
      <c r="PD20" s="136"/>
      <c r="PE20" s="137"/>
      <c r="PF20" s="138"/>
    </row>
    <row r="21" spans="1:422">
      <c r="A21" s="116" t="s">
        <v>312</v>
      </c>
      <c r="B21" s="533" t="str">
        <f>+B6</f>
        <v>PRELIMINARES</v>
      </c>
      <c r="C21" s="534"/>
      <c r="D21" s="534"/>
      <c r="E21" s="534"/>
      <c r="F21" s="534"/>
      <c r="G21" s="535"/>
      <c r="H21" s="116"/>
      <c r="J21" s="116" t="s">
        <v>312</v>
      </c>
      <c r="K21" s="533" t="str">
        <f>B21</f>
        <v>PRELIMINARES</v>
      </c>
      <c r="L21" s="534"/>
      <c r="M21" s="534"/>
      <c r="N21" s="534"/>
      <c r="O21" s="534"/>
      <c r="P21" s="535"/>
      <c r="Q21" s="116"/>
      <c r="S21" s="116" t="s">
        <v>312</v>
      </c>
      <c r="T21" s="533" t="str">
        <f>K21</f>
        <v>PRELIMINARES</v>
      </c>
      <c r="U21" s="534"/>
      <c r="V21" s="534"/>
      <c r="W21" s="534"/>
      <c r="X21" s="534"/>
      <c r="Y21" s="535"/>
      <c r="Z21" s="116"/>
      <c r="AB21" s="116" t="s">
        <v>312</v>
      </c>
      <c r="AC21" s="533" t="str">
        <f>T21</f>
        <v>PRELIMINARES</v>
      </c>
      <c r="AD21" s="534"/>
      <c r="AE21" s="534"/>
      <c r="AF21" s="534"/>
      <c r="AG21" s="534"/>
      <c r="AH21" s="535"/>
      <c r="AI21" s="116"/>
      <c r="AK21" s="116" t="s">
        <v>312</v>
      </c>
      <c r="AL21" s="533" t="str">
        <f>AC21</f>
        <v>PRELIMINARES</v>
      </c>
      <c r="AM21" s="534"/>
      <c r="AN21" s="534"/>
      <c r="AO21" s="534"/>
      <c r="AP21" s="534"/>
      <c r="AQ21" s="535"/>
      <c r="AR21" s="116"/>
      <c r="AT21" s="116" t="s">
        <v>312</v>
      </c>
      <c r="AU21" s="533" t="str">
        <f>AL21</f>
        <v>PRELIMINARES</v>
      </c>
      <c r="AV21" s="534"/>
      <c r="AW21" s="534"/>
      <c r="AX21" s="534"/>
      <c r="AY21" s="534"/>
      <c r="AZ21" s="535"/>
      <c r="BA21" s="116"/>
      <c r="BC21" s="116" t="s">
        <v>312</v>
      </c>
      <c r="BD21" s="533" t="str">
        <f t="shared" ref="BD21" si="252">AU21</f>
        <v>PRELIMINARES</v>
      </c>
      <c r="BE21" s="534"/>
      <c r="BF21" s="534"/>
      <c r="BG21" s="534"/>
      <c r="BH21" s="534"/>
      <c r="BI21" s="535"/>
      <c r="BJ21" s="116"/>
      <c r="BL21" s="116" t="s">
        <v>312</v>
      </c>
      <c r="BM21" s="533" t="str">
        <f t="shared" ref="BM21" si="253">BD21</f>
        <v>PRELIMINARES</v>
      </c>
      <c r="BN21" s="534"/>
      <c r="BO21" s="534"/>
      <c r="BP21" s="534"/>
      <c r="BQ21" s="534"/>
      <c r="BR21" s="535"/>
      <c r="BS21" s="116"/>
      <c r="BU21" s="116" t="s">
        <v>312</v>
      </c>
      <c r="BV21" s="533" t="str">
        <f t="shared" ref="BV21" si="254">BM21</f>
        <v>PRELIMINARES</v>
      </c>
      <c r="BW21" s="534"/>
      <c r="BX21" s="534"/>
      <c r="BY21" s="534"/>
      <c r="BZ21" s="534"/>
      <c r="CA21" s="535"/>
      <c r="CB21" s="116"/>
      <c r="CD21" s="116" t="s">
        <v>312</v>
      </c>
      <c r="CE21" s="533" t="str">
        <f t="shared" ref="CE21" si="255">BV21</f>
        <v>PRELIMINARES</v>
      </c>
      <c r="CF21" s="534"/>
      <c r="CG21" s="534"/>
      <c r="CH21" s="534"/>
      <c r="CI21" s="534"/>
      <c r="CJ21" s="535"/>
      <c r="CK21" s="116"/>
      <c r="CM21" s="116" t="s">
        <v>312</v>
      </c>
      <c r="CN21" s="533" t="str">
        <f t="shared" ref="CN21" si="256">CE21</f>
        <v>PRELIMINARES</v>
      </c>
      <c r="CO21" s="534"/>
      <c r="CP21" s="534"/>
      <c r="CQ21" s="534"/>
      <c r="CR21" s="534"/>
      <c r="CS21" s="535"/>
      <c r="CT21" s="116"/>
      <c r="CV21" s="116" t="s">
        <v>312</v>
      </c>
      <c r="CW21" s="533" t="str">
        <f t="shared" ref="CW21" si="257">CN21</f>
        <v>PRELIMINARES</v>
      </c>
      <c r="CX21" s="534"/>
      <c r="CY21" s="534"/>
      <c r="CZ21" s="534"/>
      <c r="DA21" s="534"/>
      <c r="DB21" s="535"/>
      <c r="DC21" s="116"/>
      <c r="DE21" s="116" t="s">
        <v>312</v>
      </c>
      <c r="DF21" s="533" t="str">
        <f t="shared" ref="DF21" si="258">CW21</f>
        <v>PRELIMINARES</v>
      </c>
      <c r="DG21" s="534"/>
      <c r="DH21" s="534"/>
      <c r="DI21" s="534"/>
      <c r="DJ21" s="534"/>
      <c r="DK21" s="535"/>
      <c r="DL21" s="116"/>
      <c r="DN21" s="116" t="s">
        <v>312</v>
      </c>
      <c r="DO21" s="533" t="str">
        <f t="shared" ref="DO21" si="259">DF21</f>
        <v>PRELIMINARES</v>
      </c>
      <c r="DP21" s="534"/>
      <c r="DQ21" s="534"/>
      <c r="DR21" s="534"/>
      <c r="DS21" s="534"/>
      <c r="DT21" s="535"/>
      <c r="DU21" s="116"/>
      <c r="DW21" s="116" t="s">
        <v>312</v>
      </c>
      <c r="DX21" s="533" t="str">
        <f t="shared" ref="DX21" si="260">DO21</f>
        <v>PRELIMINARES</v>
      </c>
      <c r="DY21" s="534"/>
      <c r="DZ21" s="534"/>
      <c r="EA21" s="534"/>
      <c r="EB21" s="534"/>
      <c r="EC21" s="535"/>
      <c r="ED21" s="116"/>
      <c r="EF21" s="116" t="s">
        <v>312</v>
      </c>
      <c r="EG21" s="533" t="str">
        <f t="shared" ref="EG21" si="261">DX21</f>
        <v>PRELIMINARES</v>
      </c>
      <c r="EH21" s="534"/>
      <c r="EI21" s="534"/>
      <c r="EJ21" s="534"/>
      <c r="EK21" s="534"/>
      <c r="EL21" s="535"/>
      <c r="EM21" s="116"/>
      <c r="EO21" s="116" t="s">
        <v>312</v>
      </c>
      <c r="EP21" s="533" t="str">
        <f t="shared" ref="EP21" si="262">EG21</f>
        <v>PRELIMINARES</v>
      </c>
      <c r="EQ21" s="534"/>
      <c r="ER21" s="534"/>
      <c r="ES21" s="534"/>
      <c r="ET21" s="534"/>
      <c r="EU21" s="535"/>
      <c r="EV21" s="116"/>
      <c r="EX21" s="116" t="s">
        <v>312</v>
      </c>
      <c r="EY21" s="533" t="str">
        <f t="shared" ref="EY21" si="263">EP21</f>
        <v>PRELIMINARES</v>
      </c>
      <c r="EZ21" s="534"/>
      <c r="FA21" s="534"/>
      <c r="FB21" s="534"/>
      <c r="FC21" s="534"/>
      <c r="FD21" s="535"/>
      <c r="FE21" s="116"/>
      <c r="FG21" s="116" t="s">
        <v>312</v>
      </c>
      <c r="FH21" s="533" t="str">
        <f t="shared" ref="FH21" si="264">EY21</f>
        <v>PRELIMINARES</v>
      </c>
      <c r="FI21" s="534"/>
      <c r="FJ21" s="534"/>
      <c r="FK21" s="534"/>
      <c r="FL21" s="534"/>
      <c r="FM21" s="535"/>
      <c r="FN21" s="116"/>
      <c r="FP21" s="116" t="s">
        <v>312</v>
      </c>
      <c r="FQ21" s="533" t="str">
        <f t="shared" ref="FQ21" si="265">FH21</f>
        <v>PRELIMINARES</v>
      </c>
      <c r="FR21" s="534"/>
      <c r="FS21" s="534"/>
      <c r="FT21" s="534"/>
      <c r="FU21" s="534"/>
      <c r="FV21" s="535"/>
      <c r="FW21" s="116"/>
      <c r="FY21" s="116" t="s">
        <v>312</v>
      </c>
      <c r="FZ21" s="533" t="str">
        <f t="shared" ref="FZ21" si="266">FQ21</f>
        <v>PRELIMINARES</v>
      </c>
      <c r="GA21" s="534"/>
      <c r="GB21" s="534"/>
      <c r="GC21" s="534"/>
      <c r="GD21" s="534"/>
      <c r="GE21" s="535"/>
      <c r="GF21" s="116"/>
      <c r="GH21" s="116" t="s">
        <v>312</v>
      </c>
      <c r="GI21" s="533" t="str">
        <f t="shared" ref="GI21" si="267">FZ21</f>
        <v>PRELIMINARES</v>
      </c>
      <c r="GJ21" s="534"/>
      <c r="GK21" s="534"/>
      <c r="GL21" s="534"/>
      <c r="GM21" s="534"/>
      <c r="GN21" s="535"/>
      <c r="GO21" s="116"/>
      <c r="GQ21" s="116" t="s">
        <v>312</v>
      </c>
      <c r="GR21" s="533" t="str">
        <f t="shared" ref="GR21" si="268">GI21</f>
        <v>PRELIMINARES</v>
      </c>
      <c r="GS21" s="534"/>
      <c r="GT21" s="534"/>
      <c r="GU21" s="534"/>
      <c r="GV21" s="534"/>
      <c r="GW21" s="535"/>
      <c r="GX21" s="116"/>
      <c r="GZ21" s="116" t="s">
        <v>312</v>
      </c>
      <c r="HA21" s="533" t="str">
        <f t="shared" ref="HA21" si="269">GR21</f>
        <v>PRELIMINARES</v>
      </c>
      <c r="HB21" s="534"/>
      <c r="HC21" s="534"/>
      <c r="HD21" s="534"/>
      <c r="HE21" s="534"/>
      <c r="HF21" s="535"/>
      <c r="HG21" s="116"/>
      <c r="HI21" s="116" t="s">
        <v>312</v>
      </c>
      <c r="HJ21" s="533" t="str">
        <f t="shared" ref="HJ21" si="270">HA21</f>
        <v>PRELIMINARES</v>
      </c>
      <c r="HK21" s="534"/>
      <c r="HL21" s="534"/>
      <c r="HM21" s="534"/>
      <c r="HN21" s="534"/>
      <c r="HO21" s="535"/>
      <c r="HP21" s="116"/>
      <c r="HR21" s="116" t="s">
        <v>312</v>
      </c>
      <c r="HS21" s="533" t="str">
        <f t="shared" ref="HS21" si="271">HJ21</f>
        <v>PRELIMINARES</v>
      </c>
      <c r="HT21" s="534"/>
      <c r="HU21" s="534"/>
      <c r="HV21" s="534"/>
      <c r="HW21" s="534"/>
      <c r="HX21" s="535"/>
      <c r="HY21" s="116"/>
      <c r="IA21" s="116" t="s">
        <v>312</v>
      </c>
      <c r="IB21" s="533" t="str">
        <f t="shared" ref="IB21" si="272">HS21</f>
        <v>PRELIMINARES</v>
      </c>
      <c r="IC21" s="534"/>
      <c r="ID21" s="534"/>
      <c r="IE21" s="534"/>
      <c r="IF21" s="534"/>
      <c r="IG21" s="535"/>
      <c r="IH21" s="116"/>
      <c r="IJ21" s="116" t="s">
        <v>312</v>
      </c>
      <c r="IK21" s="533" t="str">
        <f t="shared" ref="IK21" si="273">IB21</f>
        <v>PRELIMINARES</v>
      </c>
      <c r="IL21" s="534"/>
      <c r="IM21" s="534"/>
      <c r="IN21" s="534"/>
      <c r="IO21" s="534"/>
      <c r="IP21" s="535"/>
      <c r="IQ21" s="116"/>
      <c r="IS21" s="116" t="s">
        <v>312</v>
      </c>
      <c r="IT21" s="533" t="str">
        <f t="shared" ref="IT21" si="274">IK21</f>
        <v>PRELIMINARES</v>
      </c>
      <c r="IU21" s="534"/>
      <c r="IV21" s="534"/>
      <c r="IW21" s="534"/>
      <c r="IX21" s="534"/>
      <c r="IY21" s="535"/>
      <c r="IZ21" s="116"/>
      <c r="JB21" s="116" t="s">
        <v>312</v>
      </c>
      <c r="JC21" s="533" t="str">
        <f t="shared" ref="JC21" si="275">IT21</f>
        <v>PRELIMINARES</v>
      </c>
      <c r="JD21" s="534"/>
      <c r="JE21" s="534"/>
      <c r="JF21" s="534"/>
      <c r="JG21" s="534"/>
      <c r="JH21" s="535"/>
      <c r="JI21" s="116"/>
      <c r="JK21" s="116" t="s">
        <v>312</v>
      </c>
      <c r="JL21" s="533" t="str">
        <f t="shared" ref="JL21" si="276">JC21</f>
        <v>PRELIMINARES</v>
      </c>
      <c r="JM21" s="534"/>
      <c r="JN21" s="534"/>
      <c r="JO21" s="534"/>
      <c r="JP21" s="534"/>
      <c r="JQ21" s="535"/>
      <c r="JR21" s="116"/>
      <c r="JT21" s="116" t="s">
        <v>312</v>
      </c>
      <c r="JU21" s="533" t="str">
        <f t="shared" ref="JU21" si="277">JL21</f>
        <v>PRELIMINARES</v>
      </c>
      <c r="JV21" s="534"/>
      <c r="JW21" s="534"/>
      <c r="JX21" s="534"/>
      <c r="JY21" s="534"/>
      <c r="JZ21" s="535"/>
      <c r="KA21" s="116"/>
      <c r="KC21" s="116" t="s">
        <v>312</v>
      </c>
      <c r="KD21" s="533" t="str">
        <f t="shared" ref="KD21" si="278">JU21</f>
        <v>PRELIMINARES</v>
      </c>
      <c r="KE21" s="534"/>
      <c r="KF21" s="534"/>
      <c r="KG21" s="534"/>
      <c r="KH21" s="534"/>
      <c r="KI21" s="535"/>
      <c r="KJ21" s="116"/>
      <c r="KL21" s="116" t="s">
        <v>312</v>
      </c>
      <c r="KM21" s="533" t="str">
        <f t="shared" ref="KM21" si="279">KD21</f>
        <v>PRELIMINARES</v>
      </c>
      <c r="KN21" s="534"/>
      <c r="KO21" s="534"/>
      <c r="KP21" s="534"/>
      <c r="KQ21" s="534"/>
      <c r="KR21" s="535"/>
      <c r="KS21" s="116"/>
      <c r="KU21" s="116" t="s">
        <v>312</v>
      </c>
      <c r="KV21" s="533" t="str">
        <f t="shared" ref="KV21" si="280">KM21</f>
        <v>PRELIMINARES</v>
      </c>
      <c r="KW21" s="534"/>
      <c r="KX21" s="534"/>
      <c r="KY21" s="534"/>
      <c r="KZ21" s="534"/>
      <c r="LA21" s="535"/>
      <c r="LB21" s="116"/>
      <c r="LD21" s="116" t="s">
        <v>312</v>
      </c>
      <c r="LE21" s="533" t="str">
        <f t="shared" ref="LE21" si="281">KV21</f>
        <v>PRELIMINARES</v>
      </c>
      <c r="LF21" s="534"/>
      <c r="LG21" s="534"/>
      <c r="LH21" s="534"/>
      <c r="LI21" s="534"/>
      <c r="LJ21" s="535"/>
      <c r="LK21" s="116"/>
      <c r="LM21" s="116" t="s">
        <v>312</v>
      </c>
      <c r="LN21" s="533" t="str">
        <f t="shared" ref="LN21" si="282">LE21</f>
        <v>PRELIMINARES</v>
      </c>
      <c r="LO21" s="534"/>
      <c r="LP21" s="534"/>
      <c r="LQ21" s="534"/>
      <c r="LR21" s="534"/>
      <c r="LS21" s="535"/>
      <c r="LT21" s="116"/>
      <c r="LV21" s="116" t="s">
        <v>312</v>
      </c>
      <c r="LW21" s="533" t="str">
        <f t="shared" ref="LW21" si="283">LN21</f>
        <v>PRELIMINARES</v>
      </c>
      <c r="LX21" s="534"/>
      <c r="LY21" s="534"/>
      <c r="LZ21" s="534"/>
      <c r="MA21" s="534"/>
      <c r="MB21" s="535"/>
      <c r="MC21" s="116"/>
      <c r="ME21" s="116" t="s">
        <v>312</v>
      </c>
      <c r="MF21" s="533" t="str">
        <f t="shared" ref="MF21" si="284">LW21</f>
        <v>PRELIMINARES</v>
      </c>
      <c r="MG21" s="534"/>
      <c r="MH21" s="534"/>
      <c r="MI21" s="534"/>
      <c r="MJ21" s="534"/>
      <c r="MK21" s="535"/>
      <c r="ML21" s="116"/>
      <c r="MN21" s="116" t="s">
        <v>312</v>
      </c>
      <c r="MO21" s="533" t="str">
        <f t="shared" ref="MO21" si="285">MF21</f>
        <v>PRELIMINARES</v>
      </c>
      <c r="MP21" s="534"/>
      <c r="MQ21" s="534"/>
      <c r="MR21" s="534"/>
      <c r="MS21" s="534"/>
      <c r="MT21" s="535"/>
      <c r="MU21" s="116"/>
      <c r="MW21" s="116" t="s">
        <v>312</v>
      </c>
      <c r="MX21" s="533" t="str">
        <f t="shared" ref="MX21" si="286">MO21</f>
        <v>PRELIMINARES</v>
      </c>
      <c r="MY21" s="534"/>
      <c r="MZ21" s="534"/>
      <c r="NA21" s="534"/>
      <c r="NB21" s="534"/>
      <c r="NC21" s="535"/>
      <c r="ND21" s="116"/>
      <c r="NF21" s="116" t="s">
        <v>312</v>
      </c>
      <c r="NG21" s="533" t="str">
        <f t="shared" ref="NG21" si="287">MX21</f>
        <v>PRELIMINARES</v>
      </c>
      <c r="NH21" s="534"/>
      <c r="NI21" s="534"/>
      <c r="NJ21" s="534"/>
      <c r="NK21" s="534"/>
      <c r="NL21" s="535"/>
      <c r="NM21" s="116"/>
      <c r="NO21" s="116" t="s">
        <v>312</v>
      </c>
      <c r="NP21" s="533" t="str">
        <f t="shared" ref="NP21" si="288">NG21</f>
        <v>PRELIMINARES</v>
      </c>
      <c r="NQ21" s="534"/>
      <c r="NR21" s="534"/>
      <c r="NS21" s="534"/>
      <c r="NT21" s="534"/>
      <c r="NU21" s="535"/>
      <c r="NV21" s="116"/>
      <c r="NX21" s="116" t="s">
        <v>312</v>
      </c>
      <c r="NY21" s="533" t="str">
        <f t="shared" ref="NY21" si="289">NP21</f>
        <v>PRELIMINARES</v>
      </c>
      <c r="NZ21" s="534"/>
      <c r="OA21" s="534"/>
      <c r="OB21" s="534"/>
      <c r="OC21" s="534"/>
      <c r="OD21" s="535"/>
      <c r="OE21" s="116"/>
      <c r="OG21" s="116" t="s">
        <v>312</v>
      </c>
      <c r="OH21" s="533" t="str">
        <f t="shared" ref="OH21" si="290">NY21</f>
        <v>PRELIMINARES</v>
      </c>
      <c r="OI21" s="534"/>
      <c r="OJ21" s="534"/>
      <c r="OK21" s="534"/>
      <c r="OL21" s="534"/>
      <c r="OM21" s="535"/>
      <c r="ON21" s="116"/>
      <c r="OP21" s="116" t="s">
        <v>312</v>
      </c>
      <c r="OQ21" s="533" t="str">
        <f t="shared" ref="OQ21" si="291">OH21</f>
        <v>PRELIMINARES</v>
      </c>
      <c r="OR21" s="534"/>
      <c r="OS21" s="534"/>
      <c r="OT21" s="534"/>
      <c r="OU21" s="534"/>
      <c r="OV21" s="535"/>
      <c r="OW21" s="116"/>
      <c r="OY21" s="116" t="s">
        <v>312</v>
      </c>
      <c r="OZ21" s="533" t="str">
        <f t="shared" ref="OZ21" si="292">OQ21</f>
        <v>PRELIMINARES</v>
      </c>
      <c r="PA21" s="534"/>
      <c r="PB21" s="534"/>
      <c r="PC21" s="534"/>
      <c r="PD21" s="534"/>
      <c r="PE21" s="535"/>
      <c r="PF21" s="116"/>
    </row>
    <row r="22" spans="1:422">
      <c r="A22" s="116"/>
      <c r="B22" s="536"/>
      <c r="C22" s="537"/>
      <c r="D22" s="537"/>
      <c r="E22" s="537"/>
      <c r="F22" s="537"/>
      <c r="G22" s="538"/>
      <c r="H22" s="116"/>
      <c r="J22" s="116"/>
      <c r="K22" s="536"/>
      <c r="L22" s="537"/>
      <c r="M22" s="537"/>
      <c r="N22" s="537"/>
      <c r="O22" s="537"/>
      <c r="P22" s="538"/>
      <c r="Q22" s="116"/>
      <c r="S22" s="116"/>
      <c r="T22" s="536"/>
      <c r="U22" s="537"/>
      <c r="V22" s="537"/>
      <c r="W22" s="537"/>
      <c r="X22" s="537"/>
      <c r="Y22" s="538"/>
      <c r="Z22" s="116"/>
      <c r="AB22" s="116"/>
      <c r="AC22" s="536"/>
      <c r="AD22" s="537"/>
      <c r="AE22" s="537"/>
      <c r="AF22" s="537"/>
      <c r="AG22" s="537"/>
      <c r="AH22" s="538"/>
      <c r="AI22" s="116"/>
      <c r="AK22" s="116"/>
      <c r="AL22" s="536"/>
      <c r="AM22" s="537"/>
      <c r="AN22" s="537"/>
      <c r="AO22" s="537"/>
      <c r="AP22" s="537"/>
      <c r="AQ22" s="538"/>
      <c r="AR22" s="116"/>
      <c r="AT22" s="116"/>
      <c r="AU22" s="536"/>
      <c r="AV22" s="537"/>
      <c r="AW22" s="537"/>
      <c r="AX22" s="537"/>
      <c r="AY22" s="537"/>
      <c r="AZ22" s="538"/>
      <c r="BA22" s="116"/>
      <c r="BC22" s="116"/>
      <c r="BD22" s="536"/>
      <c r="BE22" s="537"/>
      <c r="BF22" s="537"/>
      <c r="BG22" s="537"/>
      <c r="BH22" s="537"/>
      <c r="BI22" s="538"/>
      <c r="BJ22" s="116"/>
      <c r="BL22" s="116"/>
      <c r="BM22" s="536"/>
      <c r="BN22" s="537"/>
      <c r="BO22" s="537"/>
      <c r="BP22" s="537"/>
      <c r="BQ22" s="537"/>
      <c r="BR22" s="538"/>
      <c r="BS22" s="116"/>
      <c r="BU22" s="116"/>
      <c r="BV22" s="536"/>
      <c r="BW22" s="537"/>
      <c r="BX22" s="537"/>
      <c r="BY22" s="537"/>
      <c r="BZ22" s="537"/>
      <c r="CA22" s="538"/>
      <c r="CB22" s="116"/>
      <c r="CD22" s="116"/>
      <c r="CE22" s="536"/>
      <c r="CF22" s="537"/>
      <c r="CG22" s="537"/>
      <c r="CH22" s="537"/>
      <c r="CI22" s="537"/>
      <c r="CJ22" s="538"/>
      <c r="CK22" s="116"/>
      <c r="CM22" s="116"/>
      <c r="CN22" s="536"/>
      <c r="CO22" s="537"/>
      <c r="CP22" s="537"/>
      <c r="CQ22" s="537"/>
      <c r="CR22" s="537"/>
      <c r="CS22" s="538"/>
      <c r="CT22" s="116"/>
      <c r="CV22" s="116"/>
      <c r="CW22" s="536"/>
      <c r="CX22" s="537"/>
      <c r="CY22" s="537"/>
      <c r="CZ22" s="537"/>
      <c r="DA22" s="537"/>
      <c r="DB22" s="538"/>
      <c r="DC22" s="116"/>
      <c r="DE22" s="116"/>
      <c r="DF22" s="536"/>
      <c r="DG22" s="537"/>
      <c r="DH22" s="537"/>
      <c r="DI22" s="537"/>
      <c r="DJ22" s="537"/>
      <c r="DK22" s="538"/>
      <c r="DL22" s="116"/>
      <c r="DN22" s="116"/>
      <c r="DO22" s="536"/>
      <c r="DP22" s="537"/>
      <c r="DQ22" s="537"/>
      <c r="DR22" s="537"/>
      <c r="DS22" s="537"/>
      <c r="DT22" s="538"/>
      <c r="DU22" s="116"/>
      <c r="DW22" s="116"/>
      <c r="DX22" s="536"/>
      <c r="DY22" s="537"/>
      <c r="DZ22" s="537"/>
      <c r="EA22" s="537"/>
      <c r="EB22" s="537"/>
      <c r="EC22" s="538"/>
      <c r="ED22" s="116"/>
      <c r="EF22" s="116"/>
      <c r="EG22" s="536"/>
      <c r="EH22" s="537"/>
      <c r="EI22" s="537"/>
      <c r="EJ22" s="537"/>
      <c r="EK22" s="537"/>
      <c r="EL22" s="538"/>
      <c r="EM22" s="116"/>
      <c r="EO22" s="116"/>
      <c r="EP22" s="536"/>
      <c r="EQ22" s="537"/>
      <c r="ER22" s="537"/>
      <c r="ES22" s="537"/>
      <c r="ET22" s="537"/>
      <c r="EU22" s="538"/>
      <c r="EV22" s="116"/>
      <c r="EX22" s="116"/>
      <c r="EY22" s="536"/>
      <c r="EZ22" s="537"/>
      <c r="FA22" s="537"/>
      <c r="FB22" s="537"/>
      <c r="FC22" s="537"/>
      <c r="FD22" s="538"/>
      <c r="FE22" s="116"/>
      <c r="FG22" s="116"/>
      <c r="FH22" s="536"/>
      <c r="FI22" s="537"/>
      <c r="FJ22" s="537"/>
      <c r="FK22" s="537"/>
      <c r="FL22" s="537"/>
      <c r="FM22" s="538"/>
      <c r="FN22" s="116"/>
      <c r="FP22" s="116"/>
      <c r="FQ22" s="536"/>
      <c r="FR22" s="537"/>
      <c r="FS22" s="537"/>
      <c r="FT22" s="537"/>
      <c r="FU22" s="537"/>
      <c r="FV22" s="538"/>
      <c r="FW22" s="116"/>
      <c r="FY22" s="116"/>
      <c r="FZ22" s="536"/>
      <c r="GA22" s="537"/>
      <c r="GB22" s="537"/>
      <c r="GC22" s="537"/>
      <c r="GD22" s="537"/>
      <c r="GE22" s="538"/>
      <c r="GF22" s="116"/>
      <c r="GH22" s="116"/>
      <c r="GI22" s="536"/>
      <c r="GJ22" s="537"/>
      <c r="GK22" s="537"/>
      <c r="GL22" s="537"/>
      <c r="GM22" s="537"/>
      <c r="GN22" s="538"/>
      <c r="GO22" s="116"/>
      <c r="GQ22" s="116"/>
      <c r="GR22" s="536"/>
      <c r="GS22" s="537"/>
      <c r="GT22" s="537"/>
      <c r="GU22" s="537"/>
      <c r="GV22" s="537"/>
      <c r="GW22" s="538"/>
      <c r="GX22" s="116"/>
      <c r="GZ22" s="116"/>
      <c r="HA22" s="536"/>
      <c r="HB22" s="537"/>
      <c r="HC22" s="537"/>
      <c r="HD22" s="537"/>
      <c r="HE22" s="537"/>
      <c r="HF22" s="538"/>
      <c r="HG22" s="116"/>
      <c r="HI22" s="116"/>
      <c r="HJ22" s="536"/>
      <c r="HK22" s="537"/>
      <c r="HL22" s="537"/>
      <c r="HM22" s="537"/>
      <c r="HN22" s="537"/>
      <c r="HO22" s="538"/>
      <c r="HP22" s="116"/>
      <c r="HR22" s="116"/>
      <c r="HS22" s="536"/>
      <c r="HT22" s="537"/>
      <c r="HU22" s="537"/>
      <c r="HV22" s="537"/>
      <c r="HW22" s="537"/>
      <c r="HX22" s="538"/>
      <c r="HY22" s="116"/>
      <c r="IA22" s="116"/>
      <c r="IB22" s="536"/>
      <c r="IC22" s="537"/>
      <c r="ID22" s="537"/>
      <c r="IE22" s="537"/>
      <c r="IF22" s="537"/>
      <c r="IG22" s="538"/>
      <c r="IH22" s="116"/>
      <c r="IJ22" s="116"/>
      <c r="IK22" s="536"/>
      <c r="IL22" s="537"/>
      <c r="IM22" s="537"/>
      <c r="IN22" s="537"/>
      <c r="IO22" s="537"/>
      <c r="IP22" s="538"/>
      <c r="IQ22" s="116"/>
      <c r="IS22" s="116"/>
      <c r="IT22" s="536"/>
      <c r="IU22" s="537"/>
      <c r="IV22" s="537"/>
      <c r="IW22" s="537"/>
      <c r="IX22" s="537"/>
      <c r="IY22" s="538"/>
      <c r="IZ22" s="116"/>
      <c r="JB22" s="116"/>
      <c r="JC22" s="536"/>
      <c r="JD22" s="537"/>
      <c r="JE22" s="537"/>
      <c r="JF22" s="537"/>
      <c r="JG22" s="537"/>
      <c r="JH22" s="538"/>
      <c r="JI22" s="116"/>
      <c r="JK22" s="116"/>
      <c r="JL22" s="536"/>
      <c r="JM22" s="537"/>
      <c r="JN22" s="537"/>
      <c r="JO22" s="537"/>
      <c r="JP22" s="537"/>
      <c r="JQ22" s="538"/>
      <c r="JR22" s="116"/>
      <c r="JT22" s="116"/>
      <c r="JU22" s="536"/>
      <c r="JV22" s="537"/>
      <c r="JW22" s="537"/>
      <c r="JX22" s="537"/>
      <c r="JY22" s="537"/>
      <c r="JZ22" s="538"/>
      <c r="KA22" s="116"/>
      <c r="KC22" s="116"/>
      <c r="KD22" s="536"/>
      <c r="KE22" s="537"/>
      <c r="KF22" s="537"/>
      <c r="KG22" s="537"/>
      <c r="KH22" s="537"/>
      <c r="KI22" s="538"/>
      <c r="KJ22" s="116"/>
      <c r="KL22" s="116"/>
      <c r="KM22" s="536"/>
      <c r="KN22" s="537"/>
      <c r="KO22" s="537"/>
      <c r="KP22" s="537"/>
      <c r="KQ22" s="537"/>
      <c r="KR22" s="538"/>
      <c r="KS22" s="116"/>
      <c r="KU22" s="116"/>
      <c r="KV22" s="536"/>
      <c r="KW22" s="537"/>
      <c r="KX22" s="537"/>
      <c r="KY22" s="537"/>
      <c r="KZ22" s="537"/>
      <c r="LA22" s="538"/>
      <c r="LB22" s="116"/>
      <c r="LD22" s="116"/>
      <c r="LE22" s="536"/>
      <c r="LF22" s="537"/>
      <c r="LG22" s="537"/>
      <c r="LH22" s="537"/>
      <c r="LI22" s="537"/>
      <c r="LJ22" s="538"/>
      <c r="LK22" s="116"/>
      <c r="LM22" s="116"/>
      <c r="LN22" s="536"/>
      <c r="LO22" s="537"/>
      <c r="LP22" s="537"/>
      <c r="LQ22" s="537"/>
      <c r="LR22" s="537"/>
      <c r="LS22" s="538"/>
      <c r="LT22" s="116"/>
      <c r="LV22" s="116"/>
      <c r="LW22" s="536"/>
      <c r="LX22" s="537"/>
      <c r="LY22" s="537"/>
      <c r="LZ22" s="537"/>
      <c r="MA22" s="537"/>
      <c r="MB22" s="538"/>
      <c r="MC22" s="116"/>
      <c r="ME22" s="116"/>
      <c r="MF22" s="536"/>
      <c r="MG22" s="537"/>
      <c r="MH22" s="537"/>
      <c r="MI22" s="537"/>
      <c r="MJ22" s="537"/>
      <c r="MK22" s="538"/>
      <c r="ML22" s="116"/>
      <c r="MN22" s="116"/>
      <c r="MO22" s="536"/>
      <c r="MP22" s="537"/>
      <c r="MQ22" s="537"/>
      <c r="MR22" s="537"/>
      <c r="MS22" s="537"/>
      <c r="MT22" s="538"/>
      <c r="MU22" s="116"/>
      <c r="MW22" s="116"/>
      <c r="MX22" s="536"/>
      <c r="MY22" s="537"/>
      <c r="MZ22" s="537"/>
      <c r="NA22" s="537"/>
      <c r="NB22" s="537"/>
      <c r="NC22" s="538"/>
      <c r="ND22" s="116"/>
      <c r="NF22" s="116"/>
      <c r="NG22" s="536"/>
      <c r="NH22" s="537"/>
      <c r="NI22" s="537"/>
      <c r="NJ22" s="537"/>
      <c r="NK22" s="537"/>
      <c r="NL22" s="538"/>
      <c r="NM22" s="116"/>
      <c r="NO22" s="116"/>
      <c r="NP22" s="536"/>
      <c r="NQ22" s="537"/>
      <c r="NR22" s="537"/>
      <c r="NS22" s="537"/>
      <c r="NT22" s="537"/>
      <c r="NU22" s="538"/>
      <c r="NV22" s="116"/>
      <c r="NX22" s="116"/>
      <c r="NY22" s="536"/>
      <c r="NZ22" s="537"/>
      <c r="OA22" s="537"/>
      <c r="OB22" s="537"/>
      <c r="OC22" s="537"/>
      <c r="OD22" s="538"/>
      <c r="OE22" s="116"/>
      <c r="OG22" s="116"/>
      <c r="OH22" s="536"/>
      <c r="OI22" s="537"/>
      <c r="OJ22" s="537"/>
      <c r="OK22" s="537"/>
      <c r="OL22" s="537"/>
      <c r="OM22" s="538"/>
      <c r="ON22" s="116"/>
      <c r="OP22" s="116"/>
      <c r="OQ22" s="536"/>
      <c r="OR22" s="537"/>
      <c r="OS22" s="537"/>
      <c r="OT22" s="537"/>
      <c r="OU22" s="537"/>
      <c r="OV22" s="538"/>
      <c r="OW22" s="116"/>
      <c r="OY22" s="116"/>
      <c r="OZ22" s="536"/>
      <c r="PA22" s="537"/>
      <c r="PB22" s="537"/>
      <c r="PC22" s="537"/>
      <c r="PD22" s="537"/>
      <c r="PE22" s="538"/>
      <c r="PF22" s="116"/>
    </row>
    <row r="23" spans="1:422" ht="15" customHeight="1">
      <c r="A23" s="117" t="s">
        <v>1</v>
      </c>
      <c r="B23" s="544" t="str">
        <f>APU!B13</f>
        <v>DEMOLICION DE MURO EN LADRILLO O TAPIA DE E=10 CM A 50 CM; INCLUYE BOTADA</v>
      </c>
      <c r="C23" s="545"/>
      <c r="D23" s="545"/>
      <c r="E23" s="545"/>
      <c r="F23" s="545"/>
      <c r="G23" s="545"/>
      <c r="H23" s="117" t="s">
        <v>313</v>
      </c>
      <c r="J23" s="117" t="s">
        <v>1</v>
      </c>
      <c r="K23" s="539" t="str">
        <f>B23</f>
        <v>DEMOLICION DE MURO EN LADRILLO O TAPIA DE E=10 CM A 50 CM; INCLUYE BOTADA</v>
      </c>
      <c r="L23" s="540"/>
      <c r="M23" s="540"/>
      <c r="N23" s="540"/>
      <c r="O23" s="540"/>
      <c r="P23" s="540"/>
      <c r="Q23" s="117" t="s">
        <v>313</v>
      </c>
      <c r="S23" s="117" t="s">
        <v>1</v>
      </c>
      <c r="T23" s="539" t="str">
        <f>K23</f>
        <v>DEMOLICION DE MURO EN LADRILLO O TAPIA DE E=10 CM A 50 CM; INCLUYE BOTADA</v>
      </c>
      <c r="U23" s="540"/>
      <c r="V23" s="540"/>
      <c r="W23" s="540"/>
      <c r="X23" s="540"/>
      <c r="Y23" s="540"/>
      <c r="Z23" s="117" t="s">
        <v>313</v>
      </c>
      <c r="AB23" s="117" t="s">
        <v>1</v>
      </c>
      <c r="AC23" s="539" t="str">
        <f>T23</f>
        <v>DEMOLICION DE MURO EN LADRILLO O TAPIA DE E=10 CM A 50 CM; INCLUYE BOTADA</v>
      </c>
      <c r="AD23" s="540"/>
      <c r="AE23" s="540"/>
      <c r="AF23" s="540"/>
      <c r="AG23" s="540"/>
      <c r="AH23" s="540"/>
      <c r="AI23" s="117" t="s">
        <v>313</v>
      </c>
      <c r="AK23" s="117" t="s">
        <v>1</v>
      </c>
      <c r="AL23" s="539" t="str">
        <f>AC23</f>
        <v>DEMOLICION DE MURO EN LADRILLO O TAPIA DE E=10 CM A 50 CM; INCLUYE BOTADA</v>
      </c>
      <c r="AM23" s="540"/>
      <c r="AN23" s="540"/>
      <c r="AO23" s="540"/>
      <c r="AP23" s="540"/>
      <c r="AQ23" s="540"/>
      <c r="AR23" s="117" t="s">
        <v>313</v>
      </c>
      <c r="AT23" s="117" t="s">
        <v>1</v>
      </c>
      <c r="AU23" s="539" t="str">
        <f>AL23</f>
        <v>DEMOLICION DE MURO EN LADRILLO O TAPIA DE E=10 CM A 50 CM; INCLUYE BOTADA</v>
      </c>
      <c r="AV23" s="540"/>
      <c r="AW23" s="540"/>
      <c r="AX23" s="540"/>
      <c r="AY23" s="540"/>
      <c r="AZ23" s="540"/>
      <c r="BA23" s="117" t="s">
        <v>313</v>
      </c>
      <c r="BC23" s="117" t="s">
        <v>1</v>
      </c>
      <c r="BD23" s="539" t="str">
        <f t="shared" ref="BD23" si="293">AU23</f>
        <v>DEMOLICION DE MURO EN LADRILLO O TAPIA DE E=10 CM A 50 CM; INCLUYE BOTADA</v>
      </c>
      <c r="BE23" s="540"/>
      <c r="BF23" s="540"/>
      <c r="BG23" s="540"/>
      <c r="BH23" s="540"/>
      <c r="BI23" s="540"/>
      <c r="BJ23" s="117" t="s">
        <v>313</v>
      </c>
      <c r="BL23" s="117" t="s">
        <v>1</v>
      </c>
      <c r="BM23" s="539" t="str">
        <f t="shared" ref="BM23" si="294">BD23</f>
        <v>DEMOLICION DE MURO EN LADRILLO O TAPIA DE E=10 CM A 50 CM; INCLUYE BOTADA</v>
      </c>
      <c r="BN23" s="540"/>
      <c r="BO23" s="540"/>
      <c r="BP23" s="540"/>
      <c r="BQ23" s="540"/>
      <c r="BR23" s="540"/>
      <c r="BS23" s="117" t="s">
        <v>313</v>
      </c>
      <c r="BU23" s="117" t="s">
        <v>1</v>
      </c>
      <c r="BV23" s="539" t="str">
        <f t="shared" ref="BV23" si="295">BM23</f>
        <v>DEMOLICION DE MURO EN LADRILLO O TAPIA DE E=10 CM A 50 CM; INCLUYE BOTADA</v>
      </c>
      <c r="BW23" s="540"/>
      <c r="BX23" s="540"/>
      <c r="BY23" s="540"/>
      <c r="BZ23" s="540"/>
      <c r="CA23" s="540"/>
      <c r="CB23" s="117" t="s">
        <v>313</v>
      </c>
      <c r="CD23" s="117" t="s">
        <v>1</v>
      </c>
      <c r="CE23" s="539" t="str">
        <f t="shared" ref="CE23" si="296">BV23</f>
        <v>DEMOLICION DE MURO EN LADRILLO O TAPIA DE E=10 CM A 50 CM; INCLUYE BOTADA</v>
      </c>
      <c r="CF23" s="540"/>
      <c r="CG23" s="540"/>
      <c r="CH23" s="540"/>
      <c r="CI23" s="540"/>
      <c r="CJ23" s="540"/>
      <c r="CK23" s="117" t="s">
        <v>313</v>
      </c>
      <c r="CM23" s="117" t="s">
        <v>1</v>
      </c>
      <c r="CN23" s="539" t="str">
        <f t="shared" ref="CN23" si="297">CE23</f>
        <v>DEMOLICION DE MURO EN LADRILLO O TAPIA DE E=10 CM A 50 CM; INCLUYE BOTADA</v>
      </c>
      <c r="CO23" s="540"/>
      <c r="CP23" s="540"/>
      <c r="CQ23" s="540"/>
      <c r="CR23" s="540"/>
      <c r="CS23" s="540"/>
      <c r="CT23" s="117" t="s">
        <v>313</v>
      </c>
      <c r="CV23" s="117" t="s">
        <v>1</v>
      </c>
      <c r="CW23" s="539" t="str">
        <f t="shared" ref="CW23" si="298">CN23</f>
        <v>DEMOLICION DE MURO EN LADRILLO O TAPIA DE E=10 CM A 50 CM; INCLUYE BOTADA</v>
      </c>
      <c r="CX23" s="540"/>
      <c r="CY23" s="540"/>
      <c r="CZ23" s="540"/>
      <c r="DA23" s="540"/>
      <c r="DB23" s="540"/>
      <c r="DC23" s="117" t="s">
        <v>313</v>
      </c>
      <c r="DE23" s="117" t="s">
        <v>1</v>
      </c>
      <c r="DF23" s="539" t="str">
        <f t="shared" ref="DF23" si="299">CW23</f>
        <v>DEMOLICION DE MURO EN LADRILLO O TAPIA DE E=10 CM A 50 CM; INCLUYE BOTADA</v>
      </c>
      <c r="DG23" s="540"/>
      <c r="DH23" s="540"/>
      <c r="DI23" s="540"/>
      <c r="DJ23" s="540"/>
      <c r="DK23" s="540"/>
      <c r="DL23" s="117" t="s">
        <v>313</v>
      </c>
      <c r="DN23" s="117" t="s">
        <v>1</v>
      </c>
      <c r="DO23" s="539" t="str">
        <f t="shared" ref="DO23" si="300">DF23</f>
        <v>DEMOLICION DE MURO EN LADRILLO O TAPIA DE E=10 CM A 50 CM; INCLUYE BOTADA</v>
      </c>
      <c r="DP23" s="540"/>
      <c r="DQ23" s="540"/>
      <c r="DR23" s="540"/>
      <c r="DS23" s="540"/>
      <c r="DT23" s="540"/>
      <c r="DU23" s="117" t="s">
        <v>313</v>
      </c>
      <c r="DW23" s="117" t="s">
        <v>1</v>
      </c>
      <c r="DX23" s="539" t="str">
        <f t="shared" ref="DX23" si="301">DO23</f>
        <v>DEMOLICION DE MURO EN LADRILLO O TAPIA DE E=10 CM A 50 CM; INCLUYE BOTADA</v>
      </c>
      <c r="DY23" s="540"/>
      <c r="DZ23" s="540"/>
      <c r="EA23" s="540"/>
      <c r="EB23" s="540"/>
      <c r="EC23" s="540"/>
      <c r="ED23" s="117" t="s">
        <v>313</v>
      </c>
      <c r="EF23" s="117" t="s">
        <v>1</v>
      </c>
      <c r="EG23" s="539" t="str">
        <f t="shared" ref="EG23" si="302">DX23</f>
        <v>DEMOLICION DE MURO EN LADRILLO O TAPIA DE E=10 CM A 50 CM; INCLUYE BOTADA</v>
      </c>
      <c r="EH23" s="540"/>
      <c r="EI23" s="540"/>
      <c r="EJ23" s="540"/>
      <c r="EK23" s="540"/>
      <c r="EL23" s="540"/>
      <c r="EM23" s="117" t="s">
        <v>313</v>
      </c>
      <c r="EO23" s="117" t="s">
        <v>1</v>
      </c>
      <c r="EP23" s="539" t="str">
        <f t="shared" ref="EP23" si="303">EG23</f>
        <v>DEMOLICION DE MURO EN LADRILLO O TAPIA DE E=10 CM A 50 CM; INCLUYE BOTADA</v>
      </c>
      <c r="EQ23" s="540"/>
      <c r="ER23" s="540"/>
      <c r="ES23" s="540"/>
      <c r="ET23" s="540"/>
      <c r="EU23" s="540"/>
      <c r="EV23" s="117" t="s">
        <v>313</v>
      </c>
      <c r="EX23" s="117" t="s">
        <v>1</v>
      </c>
      <c r="EY23" s="539" t="str">
        <f t="shared" ref="EY23" si="304">EP23</f>
        <v>DEMOLICION DE MURO EN LADRILLO O TAPIA DE E=10 CM A 50 CM; INCLUYE BOTADA</v>
      </c>
      <c r="EZ23" s="540"/>
      <c r="FA23" s="540"/>
      <c r="FB23" s="540"/>
      <c r="FC23" s="540"/>
      <c r="FD23" s="540"/>
      <c r="FE23" s="117" t="s">
        <v>313</v>
      </c>
      <c r="FG23" s="117" t="s">
        <v>1</v>
      </c>
      <c r="FH23" s="539" t="str">
        <f t="shared" ref="FH23" si="305">EY23</f>
        <v>DEMOLICION DE MURO EN LADRILLO O TAPIA DE E=10 CM A 50 CM; INCLUYE BOTADA</v>
      </c>
      <c r="FI23" s="540"/>
      <c r="FJ23" s="540"/>
      <c r="FK23" s="540"/>
      <c r="FL23" s="540"/>
      <c r="FM23" s="540"/>
      <c r="FN23" s="117" t="s">
        <v>313</v>
      </c>
      <c r="FP23" s="117" t="s">
        <v>1</v>
      </c>
      <c r="FQ23" s="539" t="str">
        <f t="shared" ref="FQ23" si="306">FH23</f>
        <v>DEMOLICION DE MURO EN LADRILLO O TAPIA DE E=10 CM A 50 CM; INCLUYE BOTADA</v>
      </c>
      <c r="FR23" s="540"/>
      <c r="FS23" s="540"/>
      <c r="FT23" s="540"/>
      <c r="FU23" s="540"/>
      <c r="FV23" s="540"/>
      <c r="FW23" s="117" t="s">
        <v>313</v>
      </c>
      <c r="FY23" s="117" t="s">
        <v>1</v>
      </c>
      <c r="FZ23" s="539" t="str">
        <f t="shared" ref="FZ23" si="307">FQ23</f>
        <v>DEMOLICION DE MURO EN LADRILLO O TAPIA DE E=10 CM A 50 CM; INCLUYE BOTADA</v>
      </c>
      <c r="GA23" s="540"/>
      <c r="GB23" s="540"/>
      <c r="GC23" s="540"/>
      <c r="GD23" s="540"/>
      <c r="GE23" s="540"/>
      <c r="GF23" s="117" t="s">
        <v>313</v>
      </c>
      <c r="GH23" s="117" t="s">
        <v>1</v>
      </c>
      <c r="GI23" s="539" t="str">
        <f t="shared" ref="GI23" si="308">FZ23</f>
        <v>DEMOLICION DE MURO EN LADRILLO O TAPIA DE E=10 CM A 50 CM; INCLUYE BOTADA</v>
      </c>
      <c r="GJ23" s="540"/>
      <c r="GK23" s="540"/>
      <c r="GL23" s="540"/>
      <c r="GM23" s="540"/>
      <c r="GN23" s="540"/>
      <c r="GO23" s="117" t="s">
        <v>313</v>
      </c>
      <c r="GQ23" s="117" t="s">
        <v>1</v>
      </c>
      <c r="GR23" s="539" t="str">
        <f t="shared" ref="GR23" si="309">GI23</f>
        <v>DEMOLICION DE MURO EN LADRILLO O TAPIA DE E=10 CM A 50 CM; INCLUYE BOTADA</v>
      </c>
      <c r="GS23" s="540"/>
      <c r="GT23" s="540"/>
      <c r="GU23" s="540"/>
      <c r="GV23" s="540"/>
      <c r="GW23" s="540"/>
      <c r="GX23" s="117" t="s">
        <v>313</v>
      </c>
      <c r="GZ23" s="117" t="s">
        <v>1</v>
      </c>
      <c r="HA23" s="539" t="str">
        <f t="shared" ref="HA23" si="310">GR23</f>
        <v>DEMOLICION DE MURO EN LADRILLO O TAPIA DE E=10 CM A 50 CM; INCLUYE BOTADA</v>
      </c>
      <c r="HB23" s="540"/>
      <c r="HC23" s="540"/>
      <c r="HD23" s="540"/>
      <c r="HE23" s="540"/>
      <c r="HF23" s="540"/>
      <c r="HG23" s="117" t="s">
        <v>313</v>
      </c>
      <c r="HI23" s="117" t="s">
        <v>1</v>
      </c>
      <c r="HJ23" s="539" t="str">
        <f t="shared" ref="HJ23" si="311">HA23</f>
        <v>DEMOLICION DE MURO EN LADRILLO O TAPIA DE E=10 CM A 50 CM; INCLUYE BOTADA</v>
      </c>
      <c r="HK23" s="540"/>
      <c r="HL23" s="540"/>
      <c r="HM23" s="540"/>
      <c r="HN23" s="540"/>
      <c r="HO23" s="540"/>
      <c r="HP23" s="117" t="s">
        <v>313</v>
      </c>
      <c r="HR23" s="117" t="s">
        <v>1</v>
      </c>
      <c r="HS23" s="539" t="str">
        <f t="shared" ref="HS23" si="312">HJ23</f>
        <v>DEMOLICION DE MURO EN LADRILLO O TAPIA DE E=10 CM A 50 CM; INCLUYE BOTADA</v>
      </c>
      <c r="HT23" s="540"/>
      <c r="HU23" s="540"/>
      <c r="HV23" s="540"/>
      <c r="HW23" s="540"/>
      <c r="HX23" s="540"/>
      <c r="HY23" s="117" t="s">
        <v>313</v>
      </c>
      <c r="IA23" s="117" t="s">
        <v>1</v>
      </c>
      <c r="IB23" s="539" t="str">
        <f t="shared" ref="IB23" si="313">HS23</f>
        <v>DEMOLICION DE MURO EN LADRILLO O TAPIA DE E=10 CM A 50 CM; INCLUYE BOTADA</v>
      </c>
      <c r="IC23" s="540"/>
      <c r="ID23" s="540"/>
      <c r="IE23" s="540"/>
      <c r="IF23" s="540"/>
      <c r="IG23" s="540"/>
      <c r="IH23" s="117" t="s">
        <v>313</v>
      </c>
      <c r="IJ23" s="117" t="s">
        <v>1</v>
      </c>
      <c r="IK23" s="539" t="str">
        <f t="shared" ref="IK23" si="314">IB23</f>
        <v>DEMOLICION DE MURO EN LADRILLO O TAPIA DE E=10 CM A 50 CM; INCLUYE BOTADA</v>
      </c>
      <c r="IL23" s="540"/>
      <c r="IM23" s="540"/>
      <c r="IN23" s="540"/>
      <c r="IO23" s="540"/>
      <c r="IP23" s="540"/>
      <c r="IQ23" s="117" t="s">
        <v>313</v>
      </c>
      <c r="IS23" s="117" t="s">
        <v>1</v>
      </c>
      <c r="IT23" s="539" t="str">
        <f t="shared" ref="IT23" si="315">IK23</f>
        <v>DEMOLICION DE MURO EN LADRILLO O TAPIA DE E=10 CM A 50 CM; INCLUYE BOTADA</v>
      </c>
      <c r="IU23" s="540"/>
      <c r="IV23" s="540"/>
      <c r="IW23" s="540"/>
      <c r="IX23" s="540"/>
      <c r="IY23" s="540"/>
      <c r="IZ23" s="117" t="s">
        <v>313</v>
      </c>
      <c r="JB23" s="117" t="s">
        <v>1</v>
      </c>
      <c r="JC23" s="539" t="str">
        <f t="shared" ref="JC23" si="316">IT23</f>
        <v>DEMOLICION DE MURO EN LADRILLO O TAPIA DE E=10 CM A 50 CM; INCLUYE BOTADA</v>
      </c>
      <c r="JD23" s="540"/>
      <c r="JE23" s="540"/>
      <c r="JF23" s="540"/>
      <c r="JG23" s="540"/>
      <c r="JH23" s="540"/>
      <c r="JI23" s="117" t="s">
        <v>313</v>
      </c>
      <c r="JK23" s="117" t="s">
        <v>1</v>
      </c>
      <c r="JL23" s="539" t="str">
        <f t="shared" ref="JL23" si="317">JC23</f>
        <v>DEMOLICION DE MURO EN LADRILLO O TAPIA DE E=10 CM A 50 CM; INCLUYE BOTADA</v>
      </c>
      <c r="JM23" s="540"/>
      <c r="JN23" s="540"/>
      <c r="JO23" s="540"/>
      <c r="JP23" s="540"/>
      <c r="JQ23" s="540"/>
      <c r="JR23" s="117" t="s">
        <v>313</v>
      </c>
      <c r="JT23" s="117" t="s">
        <v>1</v>
      </c>
      <c r="JU23" s="539" t="str">
        <f t="shared" ref="JU23" si="318">JL23</f>
        <v>DEMOLICION DE MURO EN LADRILLO O TAPIA DE E=10 CM A 50 CM; INCLUYE BOTADA</v>
      </c>
      <c r="JV23" s="540"/>
      <c r="JW23" s="540"/>
      <c r="JX23" s="540"/>
      <c r="JY23" s="540"/>
      <c r="JZ23" s="540"/>
      <c r="KA23" s="117" t="s">
        <v>313</v>
      </c>
      <c r="KC23" s="117" t="s">
        <v>1</v>
      </c>
      <c r="KD23" s="539" t="str">
        <f t="shared" ref="KD23" si="319">JU23</f>
        <v>DEMOLICION DE MURO EN LADRILLO O TAPIA DE E=10 CM A 50 CM; INCLUYE BOTADA</v>
      </c>
      <c r="KE23" s="540"/>
      <c r="KF23" s="540"/>
      <c r="KG23" s="540"/>
      <c r="KH23" s="540"/>
      <c r="KI23" s="540"/>
      <c r="KJ23" s="117" t="s">
        <v>313</v>
      </c>
      <c r="KL23" s="117" t="s">
        <v>1</v>
      </c>
      <c r="KM23" s="539" t="str">
        <f t="shared" ref="KM23" si="320">KD23</f>
        <v>DEMOLICION DE MURO EN LADRILLO O TAPIA DE E=10 CM A 50 CM; INCLUYE BOTADA</v>
      </c>
      <c r="KN23" s="540"/>
      <c r="KO23" s="540"/>
      <c r="KP23" s="540"/>
      <c r="KQ23" s="540"/>
      <c r="KR23" s="540"/>
      <c r="KS23" s="117" t="s">
        <v>313</v>
      </c>
      <c r="KU23" s="117" t="s">
        <v>1</v>
      </c>
      <c r="KV23" s="539" t="str">
        <f t="shared" ref="KV23" si="321">KM23</f>
        <v>DEMOLICION DE MURO EN LADRILLO O TAPIA DE E=10 CM A 50 CM; INCLUYE BOTADA</v>
      </c>
      <c r="KW23" s="540"/>
      <c r="KX23" s="540"/>
      <c r="KY23" s="540"/>
      <c r="KZ23" s="540"/>
      <c r="LA23" s="540"/>
      <c r="LB23" s="117" t="s">
        <v>313</v>
      </c>
      <c r="LD23" s="117" t="s">
        <v>1</v>
      </c>
      <c r="LE23" s="539" t="str">
        <f t="shared" ref="LE23" si="322">KV23</f>
        <v>DEMOLICION DE MURO EN LADRILLO O TAPIA DE E=10 CM A 50 CM; INCLUYE BOTADA</v>
      </c>
      <c r="LF23" s="540"/>
      <c r="LG23" s="540"/>
      <c r="LH23" s="540"/>
      <c r="LI23" s="540"/>
      <c r="LJ23" s="540"/>
      <c r="LK23" s="117" t="s">
        <v>313</v>
      </c>
      <c r="LM23" s="117" t="s">
        <v>1</v>
      </c>
      <c r="LN23" s="539" t="str">
        <f t="shared" ref="LN23" si="323">LE23</f>
        <v>DEMOLICION DE MURO EN LADRILLO O TAPIA DE E=10 CM A 50 CM; INCLUYE BOTADA</v>
      </c>
      <c r="LO23" s="540"/>
      <c r="LP23" s="540"/>
      <c r="LQ23" s="540"/>
      <c r="LR23" s="540"/>
      <c r="LS23" s="540"/>
      <c r="LT23" s="117" t="s">
        <v>313</v>
      </c>
      <c r="LV23" s="117" t="s">
        <v>1</v>
      </c>
      <c r="LW23" s="539" t="str">
        <f t="shared" ref="LW23" si="324">LN23</f>
        <v>DEMOLICION DE MURO EN LADRILLO O TAPIA DE E=10 CM A 50 CM; INCLUYE BOTADA</v>
      </c>
      <c r="LX23" s="540"/>
      <c r="LY23" s="540"/>
      <c r="LZ23" s="540"/>
      <c r="MA23" s="540"/>
      <c r="MB23" s="540"/>
      <c r="MC23" s="117" t="s">
        <v>313</v>
      </c>
      <c r="ME23" s="117" t="s">
        <v>1</v>
      </c>
      <c r="MF23" s="539" t="str">
        <f t="shared" ref="MF23" si="325">LW23</f>
        <v>DEMOLICION DE MURO EN LADRILLO O TAPIA DE E=10 CM A 50 CM; INCLUYE BOTADA</v>
      </c>
      <c r="MG23" s="540"/>
      <c r="MH23" s="540"/>
      <c r="MI23" s="540"/>
      <c r="MJ23" s="540"/>
      <c r="MK23" s="540"/>
      <c r="ML23" s="117" t="s">
        <v>313</v>
      </c>
      <c r="MN23" s="117" t="s">
        <v>1</v>
      </c>
      <c r="MO23" s="539" t="str">
        <f t="shared" ref="MO23" si="326">MF23</f>
        <v>DEMOLICION DE MURO EN LADRILLO O TAPIA DE E=10 CM A 50 CM; INCLUYE BOTADA</v>
      </c>
      <c r="MP23" s="540"/>
      <c r="MQ23" s="540"/>
      <c r="MR23" s="540"/>
      <c r="MS23" s="540"/>
      <c r="MT23" s="540"/>
      <c r="MU23" s="117" t="s">
        <v>313</v>
      </c>
      <c r="MW23" s="117" t="s">
        <v>1</v>
      </c>
      <c r="MX23" s="539" t="str">
        <f t="shared" ref="MX23" si="327">MO23</f>
        <v>DEMOLICION DE MURO EN LADRILLO O TAPIA DE E=10 CM A 50 CM; INCLUYE BOTADA</v>
      </c>
      <c r="MY23" s="540"/>
      <c r="MZ23" s="540"/>
      <c r="NA23" s="540"/>
      <c r="NB23" s="540"/>
      <c r="NC23" s="540"/>
      <c r="ND23" s="117" t="s">
        <v>313</v>
      </c>
      <c r="NF23" s="117" t="s">
        <v>1</v>
      </c>
      <c r="NG23" s="539" t="str">
        <f t="shared" ref="NG23" si="328">MX23</f>
        <v>DEMOLICION DE MURO EN LADRILLO O TAPIA DE E=10 CM A 50 CM; INCLUYE BOTADA</v>
      </c>
      <c r="NH23" s="540"/>
      <c r="NI23" s="540"/>
      <c r="NJ23" s="540"/>
      <c r="NK23" s="540"/>
      <c r="NL23" s="540"/>
      <c r="NM23" s="117" t="s">
        <v>313</v>
      </c>
      <c r="NO23" s="117" t="s">
        <v>1</v>
      </c>
      <c r="NP23" s="539" t="str">
        <f t="shared" ref="NP23" si="329">NG23</f>
        <v>DEMOLICION DE MURO EN LADRILLO O TAPIA DE E=10 CM A 50 CM; INCLUYE BOTADA</v>
      </c>
      <c r="NQ23" s="540"/>
      <c r="NR23" s="540"/>
      <c r="NS23" s="540"/>
      <c r="NT23" s="540"/>
      <c r="NU23" s="540"/>
      <c r="NV23" s="117" t="s">
        <v>313</v>
      </c>
      <c r="NX23" s="117" t="s">
        <v>1</v>
      </c>
      <c r="NY23" s="539" t="str">
        <f t="shared" ref="NY23" si="330">NP23</f>
        <v>DEMOLICION DE MURO EN LADRILLO O TAPIA DE E=10 CM A 50 CM; INCLUYE BOTADA</v>
      </c>
      <c r="NZ23" s="540"/>
      <c r="OA23" s="540"/>
      <c r="OB23" s="540"/>
      <c r="OC23" s="540"/>
      <c r="OD23" s="540"/>
      <c r="OE23" s="117" t="s">
        <v>313</v>
      </c>
      <c r="OG23" s="117" t="s">
        <v>1</v>
      </c>
      <c r="OH23" s="539" t="str">
        <f t="shared" ref="OH23" si="331">NY23</f>
        <v>DEMOLICION DE MURO EN LADRILLO O TAPIA DE E=10 CM A 50 CM; INCLUYE BOTADA</v>
      </c>
      <c r="OI23" s="540"/>
      <c r="OJ23" s="540"/>
      <c r="OK23" s="540"/>
      <c r="OL23" s="540"/>
      <c r="OM23" s="540"/>
      <c r="ON23" s="117" t="s">
        <v>313</v>
      </c>
      <c r="OP23" s="117" t="s">
        <v>1</v>
      </c>
      <c r="OQ23" s="539" t="str">
        <f t="shared" ref="OQ23" si="332">OH23</f>
        <v>DEMOLICION DE MURO EN LADRILLO O TAPIA DE E=10 CM A 50 CM; INCLUYE BOTADA</v>
      </c>
      <c r="OR23" s="540"/>
      <c r="OS23" s="540"/>
      <c r="OT23" s="540"/>
      <c r="OU23" s="540"/>
      <c r="OV23" s="540"/>
      <c r="OW23" s="117" t="s">
        <v>313</v>
      </c>
      <c r="OY23" s="117" t="s">
        <v>1</v>
      </c>
      <c r="OZ23" s="539" t="str">
        <f t="shared" ref="OZ23" si="333">OQ23</f>
        <v>DEMOLICION DE MURO EN LADRILLO O TAPIA DE E=10 CM A 50 CM; INCLUYE BOTADA</v>
      </c>
      <c r="PA23" s="540"/>
      <c r="PB23" s="540"/>
      <c r="PC23" s="540"/>
      <c r="PD23" s="540"/>
      <c r="PE23" s="540"/>
      <c r="PF23" s="117" t="s">
        <v>313</v>
      </c>
    </row>
    <row r="24" spans="1:422">
      <c r="A24" s="127" t="str">
        <f>+APU!A13</f>
        <v>01-02-001</v>
      </c>
      <c r="B24" s="545"/>
      <c r="C24" s="545"/>
      <c r="D24" s="545"/>
      <c r="E24" s="545"/>
      <c r="F24" s="545"/>
      <c r="G24" s="545"/>
      <c r="H24" s="133" t="str">
        <f>+APU!C13</f>
        <v>M2</v>
      </c>
      <c r="J24" s="127" t="str">
        <f>+A24</f>
        <v>01-02-001</v>
      </c>
      <c r="K24" s="540"/>
      <c r="L24" s="540"/>
      <c r="M24" s="540"/>
      <c r="N24" s="540"/>
      <c r="O24" s="540"/>
      <c r="P24" s="540"/>
      <c r="Q24" s="126" t="str">
        <f>H24</f>
        <v>M2</v>
      </c>
      <c r="S24" s="127" t="str">
        <f>+J24</f>
        <v>01-02-001</v>
      </c>
      <c r="T24" s="540"/>
      <c r="U24" s="540"/>
      <c r="V24" s="540"/>
      <c r="W24" s="540"/>
      <c r="X24" s="540"/>
      <c r="Y24" s="540"/>
      <c r="Z24" s="126" t="str">
        <f>Q24</f>
        <v>M2</v>
      </c>
      <c r="AB24" s="127" t="str">
        <f>+S24</f>
        <v>01-02-001</v>
      </c>
      <c r="AC24" s="540"/>
      <c r="AD24" s="540"/>
      <c r="AE24" s="540"/>
      <c r="AF24" s="540"/>
      <c r="AG24" s="540"/>
      <c r="AH24" s="540"/>
      <c r="AI24" s="126" t="str">
        <f>Z24</f>
        <v>M2</v>
      </c>
      <c r="AK24" s="127" t="str">
        <f>+AB24</f>
        <v>01-02-001</v>
      </c>
      <c r="AL24" s="540"/>
      <c r="AM24" s="540"/>
      <c r="AN24" s="540"/>
      <c r="AO24" s="540"/>
      <c r="AP24" s="540"/>
      <c r="AQ24" s="540"/>
      <c r="AR24" s="126" t="str">
        <f>AI24</f>
        <v>M2</v>
      </c>
      <c r="AT24" s="127" t="str">
        <f>+AK24</f>
        <v>01-02-001</v>
      </c>
      <c r="AU24" s="540"/>
      <c r="AV24" s="540"/>
      <c r="AW24" s="540"/>
      <c r="AX24" s="540"/>
      <c r="AY24" s="540"/>
      <c r="AZ24" s="540"/>
      <c r="BA24" s="126" t="str">
        <f>AR24</f>
        <v>M2</v>
      </c>
      <c r="BC24" s="127" t="str">
        <f t="shared" ref="BC24" si="334">+AT24</f>
        <v>01-02-001</v>
      </c>
      <c r="BD24" s="540"/>
      <c r="BE24" s="540"/>
      <c r="BF24" s="540"/>
      <c r="BG24" s="540"/>
      <c r="BH24" s="540"/>
      <c r="BI24" s="540"/>
      <c r="BJ24" s="126" t="str">
        <f t="shared" ref="BJ24" si="335">BA24</f>
        <v>M2</v>
      </c>
      <c r="BL24" s="127" t="str">
        <f t="shared" ref="BL24" si="336">+BC24</f>
        <v>01-02-001</v>
      </c>
      <c r="BM24" s="540"/>
      <c r="BN24" s="540"/>
      <c r="BO24" s="540"/>
      <c r="BP24" s="540"/>
      <c r="BQ24" s="540"/>
      <c r="BR24" s="540"/>
      <c r="BS24" s="126" t="str">
        <f t="shared" ref="BS24" si="337">BJ24</f>
        <v>M2</v>
      </c>
      <c r="BU24" s="127" t="str">
        <f t="shared" ref="BU24" si="338">+BL24</f>
        <v>01-02-001</v>
      </c>
      <c r="BV24" s="540"/>
      <c r="BW24" s="540"/>
      <c r="BX24" s="540"/>
      <c r="BY24" s="540"/>
      <c r="BZ24" s="540"/>
      <c r="CA24" s="540"/>
      <c r="CB24" s="126" t="str">
        <f t="shared" ref="CB24" si="339">BS24</f>
        <v>M2</v>
      </c>
      <c r="CD24" s="127" t="str">
        <f t="shared" ref="CD24" si="340">+BU24</f>
        <v>01-02-001</v>
      </c>
      <c r="CE24" s="540"/>
      <c r="CF24" s="540"/>
      <c r="CG24" s="540"/>
      <c r="CH24" s="540"/>
      <c r="CI24" s="540"/>
      <c r="CJ24" s="540"/>
      <c r="CK24" s="126" t="str">
        <f t="shared" ref="CK24" si="341">CB24</f>
        <v>M2</v>
      </c>
      <c r="CM24" s="127" t="str">
        <f t="shared" ref="CM24" si="342">+CD24</f>
        <v>01-02-001</v>
      </c>
      <c r="CN24" s="540"/>
      <c r="CO24" s="540"/>
      <c r="CP24" s="540"/>
      <c r="CQ24" s="540"/>
      <c r="CR24" s="540"/>
      <c r="CS24" s="540"/>
      <c r="CT24" s="126" t="str">
        <f t="shared" ref="CT24" si="343">CK24</f>
        <v>M2</v>
      </c>
      <c r="CV24" s="127" t="str">
        <f t="shared" ref="CV24" si="344">+CM24</f>
        <v>01-02-001</v>
      </c>
      <c r="CW24" s="540"/>
      <c r="CX24" s="540"/>
      <c r="CY24" s="540"/>
      <c r="CZ24" s="540"/>
      <c r="DA24" s="540"/>
      <c r="DB24" s="540"/>
      <c r="DC24" s="126" t="str">
        <f t="shared" ref="DC24" si="345">CT24</f>
        <v>M2</v>
      </c>
      <c r="DE24" s="127" t="str">
        <f t="shared" ref="DE24" si="346">+CV24</f>
        <v>01-02-001</v>
      </c>
      <c r="DF24" s="540"/>
      <c r="DG24" s="540"/>
      <c r="DH24" s="540"/>
      <c r="DI24" s="540"/>
      <c r="DJ24" s="540"/>
      <c r="DK24" s="540"/>
      <c r="DL24" s="126" t="str">
        <f t="shared" ref="DL24" si="347">DC24</f>
        <v>M2</v>
      </c>
      <c r="DN24" s="127" t="str">
        <f t="shared" ref="DN24" si="348">+DE24</f>
        <v>01-02-001</v>
      </c>
      <c r="DO24" s="540"/>
      <c r="DP24" s="540"/>
      <c r="DQ24" s="540"/>
      <c r="DR24" s="540"/>
      <c r="DS24" s="540"/>
      <c r="DT24" s="540"/>
      <c r="DU24" s="126" t="str">
        <f t="shared" ref="DU24" si="349">DL24</f>
        <v>M2</v>
      </c>
      <c r="DW24" s="127" t="str">
        <f t="shared" ref="DW24" si="350">+DN24</f>
        <v>01-02-001</v>
      </c>
      <c r="DX24" s="540"/>
      <c r="DY24" s="540"/>
      <c r="DZ24" s="540"/>
      <c r="EA24" s="540"/>
      <c r="EB24" s="540"/>
      <c r="EC24" s="540"/>
      <c r="ED24" s="126" t="str">
        <f t="shared" ref="ED24" si="351">DU24</f>
        <v>M2</v>
      </c>
      <c r="EF24" s="127" t="str">
        <f t="shared" ref="EF24" si="352">+DW24</f>
        <v>01-02-001</v>
      </c>
      <c r="EG24" s="540"/>
      <c r="EH24" s="540"/>
      <c r="EI24" s="540"/>
      <c r="EJ24" s="540"/>
      <c r="EK24" s="540"/>
      <c r="EL24" s="540"/>
      <c r="EM24" s="126" t="str">
        <f t="shared" ref="EM24" si="353">ED24</f>
        <v>M2</v>
      </c>
      <c r="EO24" s="127" t="str">
        <f t="shared" ref="EO24" si="354">+EF24</f>
        <v>01-02-001</v>
      </c>
      <c r="EP24" s="540"/>
      <c r="EQ24" s="540"/>
      <c r="ER24" s="540"/>
      <c r="ES24" s="540"/>
      <c r="ET24" s="540"/>
      <c r="EU24" s="540"/>
      <c r="EV24" s="126" t="str">
        <f t="shared" ref="EV24" si="355">EM24</f>
        <v>M2</v>
      </c>
      <c r="EX24" s="127" t="str">
        <f t="shared" ref="EX24" si="356">+EO24</f>
        <v>01-02-001</v>
      </c>
      <c r="EY24" s="540"/>
      <c r="EZ24" s="540"/>
      <c r="FA24" s="540"/>
      <c r="FB24" s="540"/>
      <c r="FC24" s="540"/>
      <c r="FD24" s="540"/>
      <c r="FE24" s="126" t="str">
        <f t="shared" ref="FE24" si="357">EV24</f>
        <v>M2</v>
      </c>
      <c r="FG24" s="127" t="str">
        <f t="shared" ref="FG24" si="358">+EX24</f>
        <v>01-02-001</v>
      </c>
      <c r="FH24" s="540"/>
      <c r="FI24" s="540"/>
      <c r="FJ24" s="540"/>
      <c r="FK24" s="540"/>
      <c r="FL24" s="540"/>
      <c r="FM24" s="540"/>
      <c r="FN24" s="126" t="str">
        <f t="shared" ref="FN24" si="359">FE24</f>
        <v>M2</v>
      </c>
      <c r="FP24" s="127" t="str">
        <f t="shared" ref="FP24" si="360">+FG24</f>
        <v>01-02-001</v>
      </c>
      <c r="FQ24" s="540"/>
      <c r="FR24" s="540"/>
      <c r="FS24" s="540"/>
      <c r="FT24" s="540"/>
      <c r="FU24" s="540"/>
      <c r="FV24" s="540"/>
      <c r="FW24" s="126" t="str">
        <f t="shared" ref="FW24" si="361">FN24</f>
        <v>M2</v>
      </c>
      <c r="FY24" s="127" t="str">
        <f t="shared" ref="FY24" si="362">+FP24</f>
        <v>01-02-001</v>
      </c>
      <c r="FZ24" s="540"/>
      <c r="GA24" s="540"/>
      <c r="GB24" s="540"/>
      <c r="GC24" s="540"/>
      <c r="GD24" s="540"/>
      <c r="GE24" s="540"/>
      <c r="GF24" s="126" t="str">
        <f t="shared" ref="GF24" si="363">FW24</f>
        <v>M2</v>
      </c>
      <c r="GH24" s="127" t="str">
        <f t="shared" ref="GH24" si="364">+FY24</f>
        <v>01-02-001</v>
      </c>
      <c r="GI24" s="540"/>
      <c r="GJ24" s="540"/>
      <c r="GK24" s="540"/>
      <c r="GL24" s="540"/>
      <c r="GM24" s="540"/>
      <c r="GN24" s="540"/>
      <c r="GO24" s="126" t="str">
        <f t="shared" ref="GO24" si="365">GF24</f>
        <v>M2</v>
      </c>
      <c r="GQ24" s="127" t="str">
        <f t="shared" ref="GQ24" si="366">+GH24</f>
        <v>01-02-001</v>
      </c>
      <c r="GR24" s="540"/>
      <c r="GS24" s="540"/>
      <c r="GT24" s="540"/>
      <c r="GU24" s="540"/>
      <c r="GV24" s="540"/>
      <c r="GW24" s="540"/>
      <c r="GX24" s="126" t="str">
        <f t="shared" ref="GX24" si="367">GO24</f>
        <v>M2</v>
      </c>
      <c r="GZ24" s="127" t="str">
        <f t="shared" ref="GZ24" si="368">+GQ24</f>
        <v>01-02-001</v>
      </c>
      <c r="HA24" s="540"/>
      <c r="HB24" s="540"/>
      <c r="HC24" s="540"/>
      <c r="HD24" s="540"/>
      <c r="HE24" s="540"/>
      <c r="HF24" s="540"/>
      <c r="HG24" s="126" t="str">
        <f t="shared" ref="HG24" si="369">GX24</f>
        <v>M2</v>
      </c>
      <c r="HI24" s="127" t="str">
        <f t="shared" ref="HI24" si="370">+GZ24</f>
        <v>01-02-001</v>
      </c>
      <c r="HJ24" s="540"/>
      <c r="HK24" s="540"/>
      <c r="HL24" s="540"/>
      <c r="HM24" s="540"/>
      <c r="HN24" s="540"/>
      <c r="HO24" s="540"/>
      <c r="HP24" s="126" t="str">
        <f t="shared" ref="HP24" si="371">HG24</f>
        <v>M2</v>
      </c>
      <c r="HR24" s="127" t="str">
        <f t="shared" ref="HR24" si="372">+HI24</f>
        <v>01-02-001</v>
      </c>
      <c r="HS24" s="540"/>
      <c r="HT24" s="540"/>
      <c r="HU24" s="540"/>
      <c r="HV24" s="540"/>
      <c r="HW24" s="540"/>
      <c r="HX24" s="540"/>
      <c r="HY24" s="126" t="str">
        <f t="shared" ref="HY24" si="373">HP24</f>
        <v>M2</v>
      </c>
      <c r="IA24" s="127" t="str">
        <f t="shared" ref="IA24" si="374">+HR24</f>
        <v>01-02-001</v>
      </c>
      <c r="IB24" s="540"/>
      <c r="IC24" s="540"/>
      <c r="ID24" s="540"/>
      <c r="IE24" s="540"/>
      <c r="IF24" s="540"/>
      <c r="IG24" s="540"/>
      <c r="IH24" s="126" t="str">
        <f t="shared" ref="IH24" si="375">HY24</f>
        <v>M2</v>
      </c>
      <c r="IJ24" s="127" t="str">
        <f t="shared" ref="IJ24" si="376">+IA24</f>
        <v>01-02-001</v>
      </c>
      <c r="IK24" s="540"/>
      <c r="IL24" s="540"/>
      <c r="IM24" s="540"/>
      <c r="IN24" s="540"/>
      <c r="IO24" s="540"/>
      <c r="IP24" s="540"/>
      <c r="IQ24" s="126" t="str">
        <f t="shared" ref="IQ24" si="377">IH24</f>
        <v>M2</v>
      </c>
      <c r="IS24" s="127" t="str">
        <f t="shared" ref="IS24" si="378">+IJ24</f>
        <v>01-02-001</v>
      </c>
      <c r="IT24" s="540"/>
      <c r="IU24" s="540"/>
      <c r="IV24" s="540"/>
      <c r="IW24" s="540"/>
      <c r="IX24" s="540"/>
      <c r="IY24" s="540"/>
      <c r="IZ24" s="126" t="str">
        <f t="shared" ref="IZ24" si="379">IQ24</f>
        <v>M2</v>
      </c>
      <c r="JB24" s="127" t="str">
        <f t="shared" ref="JB24" si="380">+IS24</f>
        <v>01-02-001</v>
      </c>
      <c r="JC24" s="540"/>
      <c r="JD24" s="540"/>
      <c r="JE24" s="540"/>
      <c r="JF24" s="540"/>
      <c r="JG24" s="540"/>
      <c r="JH24" s="540"/>
      <c r="JI24" s="126" t="str">
        <f t="shared" ref="JI24" si="381">IZ24</f>
        <v>M2</v>
      </c>
      <c r="JK24" s="127" t="str">
        <f t="shared" ref="JK24" si="382">+JB24</f>
        <v>01-02-001</v>
      </c>
      <c r="JL24" s="540"/>
      <c r="JM24" s="540"/>
      <c r="JN24" s="540"/>
      <c r="JO24" s="540"/>
      <c r="JP24" s="540"/>
      <c r="JQ24" s="540"/>
      <c r="JR24" s="126" t="str">
        <f t="shared" ref="JR24" si="383">JI24</f>
        <v>M2</v>
      </c>
      <c r="JT24" s="127" t="str">
        <f t="shared" ref="JT24" si="384">+JK24</f>
        <v>01-02-001</v>
      </c>
      <c r="JU24" s="540"/>
      <c r="JV24" s="540"/>
      <c r="JW24" s="540"/>
      <c r="JX24" s="540"/>
      <c r="JY24" s="540"/>
      <c r="JZ24" s="540"/>
      <c r="KA24" s="126" t="str">
        <f t="shared" ref="KA24" si="385">JR24</f>
        <v>M2</v>
      </c>
      <c r="KC24" s="127" t="str">
        <f t="shared" ref="KC24" si="386">+JT24</f>
        <v>01-02-001</v>
      </c>
      <c r="KD24" s="540"/>
      <c r="KE24" s="540"/>
      <c r="KF24" s="540"/>
      <c r="KG24" s="540"/>
      <c r="KH24" s="540"/>
      <c r="KI24" s="540"/>
      <c r="KJ24" s="126" t="str">
        <f t="shared" ref="KJ24" si="387">KA24</f>
        <v>M2</v>
      </c>
      <c r="KL24" s="127" t="str">
        <f t="shared" ref="KL24" si="388">+KC24</f>
        <v>01-02-001</v>
      </c>
      <c r="KM24" s="540"/>
      <c r="KN24" s="540"/>
      <c r="KO24" s="540"/>
      <c r="KP24" s="540"/>
      <c r="KQ24" s="540"/>
      <c r="KR24" s="540"/>
      <c r="KS24" s="126" t="str">
        <f t="shared" ref="KS24" si="389">KJ24</f>
        <v>M2</v>
      </c>
      <c r="KU24" s="127" t="str">
        <f t="shared" ref="KU24" si="390">+KL24</f>
        <v>01-02-001</v>
      </c>
      <c r="KV24" s="540"/>
      <c r="KW24" s="540"/>
      <c r="KX24" s="540"/>
      <c r="KY24" s="540"/>
      <c r="KZ24" s="540"/>
      <c r="LA24" s="540"/>
      <c r="LB24" s="126" t="str">
        <f t="shared" ref="LB24" si="391">KS24</f>
        <v>M2</v>
      </c>
      <c r="LD24" s="127" t="str">
        <f t="shared" ref="LD24" si="392">+KU24</f>
        <v>01-02-001</v>
      </c>
      <c r="LE24" s="540"/>
      <c r="LF24" s="540"/>
      <c r="LG24" s="540"/>
      <c r="LH24" s="540"/>
      <c r="LI24" s="540"/>
      <c r="LJ24" s="540"/>
      <c r="LK24" s="126" t="str">
        <f t="shared" ref="LK24" si="393">LB24</f>
        <v>M2</v>
      </c>
      <c r="LM24" s="127" t="str">
        <f t="shared" ref="LM24" si="394">+LD24</f>
        <v>01-02-001</v>
      </c>
      <c r="LN24" s="540"/>
      <c r="LO24" s="540"/>
      <c r="LP24" s="540"/>
      <c r="LQ24" s="540"/>
      <c r="LR24" s="540"/>
      <c r="LS24" s="540"/>
      <c r="LT24" s="126" t="str">
        <f t="shared" ref="LT24" si="395">LK24</f>
        <v>M2</v>
      </c>
      <c r="LV24" s="127" t="str">
        <f t="shared" ref="LV24" si="396">+LM24</f>
        <v>01-02-001</v>
      </c>
      <c r="LW24" s="540"/>
      <c r="LX24" s="540"/>
      <c r="LY24" s="540"/>
      <c r="LZ24" s="540"/>
      <c r="MA24" s="540"/>
      <c r="MB24" s="540"/>
      <c r="MC24" s="126" t="str">
        <f t="shared" ref="MC24" si="397">LT24</f>
        <v>M2</v>
      </c>
      <c r="ME24" s="127" t="str">
        <f t="shared" ref="ME24" si="398">+LV24</f>
        <v>01-02-001</v>
      </c>
      <c r="MF24" s="540"/>
      <c r="MG24" s="540"/>
      <c r="MH24" s="540"/>
      <c r="MI24" s="540"/>
      <c r="MJ24" s="540"/>
      <c r="MK24" s="540"/>
      <c r="ML24" s="126" t="str">
        <f t="shared" ref="ML24" si="399">MC24</f>
        <v>M2</v>
      </c>
      <c r="MN24" s="127" t="str">
        <f t="shared" ref="MN24" si="400">+ME24</f>
        <v>01-02-001</v>
      </c>
      <c r="MO24" s="540"/>
      <c r="MP24" s="540"/>
      <c r="MQ24" s="540"/>
      <c r="MR24" s="540"/>
      <c r="MS24" s="540"/>
      <c r="MT24" s="540"/>
      <c r="MU24" s="126" t="str">
        <f t="shared" ref="MU24" si="401">ML24</f>
        <v>M2</v>
      </c>
      <c r="MW24" s="127" t="str">
        <f t="shared" ref="MW24" si="402">+MN24</f>
        <v>01-02-001</v>
      </c>
      <c r="MX24" s="540"/>
      <c r="MY24" s="540"/>
      <c r="MZ24" s="540"/>
      <c r="NA24" s="540"/>
      <c r="NB24" s="540"/>
      <c r="NC24" s="540"/>
      <c r="ND24" s="126" t="str">
        <f t="shared" ref="ND24" si="403">MU24</f>
        <v>M2</v>
      </c>
      <c r="NF24" s="127" t="str">
        <f t="shared" ref="NF24" si="404">+MW24</f>
        <v>01-02-001</v>
      </c>
      <c r="NG24" s="540"/>
      <c r="NH24" s="540"/>
      <c r="NI24" s="540"/>
      <c r="NJ24" s="540"/>
      <c r="NK24" s="540"/>
      <c r="NL24" s="540"/>
      <c r="NM24" s="126" t="str">
        <f t="shared" ref="NM24" si="405">ND24</f>
        <v>M2</v>
      </c>
      <c r="NO24" s="127" t="str">
        <f t="shared" ref="NO24" si="406">+NF24</f>
        <v>01-02-001</v>
      </c>
      <c r="NP24" s="540"/>
      <c r="NQ24" s="540"/>
      <c r="NR24" s="540"/>
      <c r="NS24" s="540"/>
      <c r="NT24" s="540"/>
      <c r="NU24" s="540"/>
      <c r="NV24" s="126" t="str">
        <f t="shared" ref="NV24" si="407">NM24</f>
        <v>M2</v>
      </c>
      <c r="NX24" s="127" t="str">
        <f t="shared" ref="NX24" si="408">+NO24</f>
        <v>01-02-001</v>
      </c>
      <c r="NY24" s="540"/>
      <c r="NZ24" s="540"/>
      <c r="OA24" s="540"/>
      <c r="OB24" s="540"/>
      <c r="OC24" s="540"/>
      <c r="OD24" s="540"/>
      <c r="OE24" s="126" t="str">
        <f t="shared" ref="OE24" si="409">NV24</f>
        <v>M2</v>
      </c>
      <c r="OG24" s="127" t="str">
        <f t="shared" ref="OG24" si="410">+NX24</f>
        <v>01-02-001</v>
      </c>
      <c r="OH24" s="540"/>
      <c r="OI24" s="540"/>
      <c r="OJ24" s="540"/>
      <c r="OK24" s="540"/>
      <c r="OL24" s="540"/>
      <c r="OM24" s="540"/>
      <c r="ON24" s="126" t="str">
        <f t="shared" ref="ON24" si="411">OE24</f>
        <v>M2</v>
      </c>
      <c r="OP24" s="127" t="str">
        <f t="shared" ref="OP24" si="412">+OG24</f>
        <v>01-02-001</v>
      </c>
      <c r="OQ24" s="540"/>
      <c r="OR24" s="540"/>
      <c r="OS24" s="540"/>
      <c r="OT24" s="540"/>
      <c r="OU24" s="540"/>
      <c r="OV24" s="540"/>
      <c r="OW24" s="126" t="str">
        <f t="shared" ref="OW24" si="413">ON24</f>
        <v>M2</v>
      </c>
      <c r="OY24" s="127" t="str">
        <f t="shared" ref="OY24" si="414">+OP24</f>
        <v>01-02-001</v>
      </c>
      <c r="OZ24" s="540"/>
      <c r="PA24" s="540"/>
      <c r="PB24" s="540"/>
      <c r="PC24" s="540"/>
      <c r="PD24" s="540"/>
      <c r="PE24" s="540"/>
      <c r="PF24" s="126" t="str">
        <f t="shared" ref="PF24" si="415">OW24</f>
        <v>M2</v>
      </c>
    </row>
    <row r="25" spans="1:422">
      <c r="A25" s="129" t="s">
        <v>314</v>
      </c>
      <c r="B25" s="130"/>
      <c r="C25" s="130" t="s">
        <v>315</v>
      </c>
      <c r="D25" s="130" t="s">
        <v>316</v>
      </c>
      <c r="E25" s="130" t="s">
        <v>317</v>
      </c>
      <c r="F25" s="130" t="s">
        <v>318</v>
      </c>
      <c r="G25" s="128" t="s">
        <v>319</v>
      </c>
      <c r="H25" s="131" t="s">
        <v>44</v>
      </c>
      <c r="J25" s="129" t="s">
        <v>314</v>
      </c>
      <c r="K25" s="130"/>
      <c r="L25" s="130" t="s">
        <v>315</v>
      </c>
      <c r="M25" s="130" t="s">
        <v>316</v>
      </c>
      <c r="N25" s="130" t="s">
        <v>317</v>
      </c>
      <c r="O25" s="130" t="s">
        <v>318</v>
      </c>
      <c r="P25" s="128" t="s">
        <v>319</v>
      </c>
      <c r="Q25" s="131" t="s">
        <v>44</v>
      </c>
      <c r="S25" s="129" t="s">
        <v>314</v>
      </c>
      <c r="T25" s="130"/>
      <c r="U25" s="130" t="s">
        <v>315</v>
      </c>
      <c r="V25" s="130" t="s">
        <v>316</v>
      </c>
      <c r="W25" s="130" t="s">
        <v>317</v>
      </c>
      <c r="X25" s="130" t="s">
        <v>318</v>
      </c>
      <c r="Y25" s="128" t="s">
        <v>319</v>
      </c>
      <c r="Z25" s="131" t="s">
        <v>44</v>
      </c>
      <c r="AB25" s="129" t="s">
        <v>314</v>
      </c>
      <c r="AC25" s="130"/>
      <c r="AD25" s="130" t="s">
        <v>315</v>
      </c>
      <c r="AE25" s="130" t="s">
        <v>316</v>
      </c>
      <c r="AF25" s="130" t="s">
        <v>317</v>
      </c>
      <c r="AG25" s="130" t="s">
        <v>318</v>
      </c>
      <c r="AH25" s="128" t="s">
        <v>319</v>
      </c>
      <c r="AI25" s="131" t="s">
        <v>44</v>
      </c>
      <c r="AK25" s="129" t="s">
        <v>314</v>
      </c>
      <c r="AL25" s="130"/>
      <c r="AM25" s="130" t="s">
        <v>315</v>
      </c>
      <c r="AN25" s="130" t="s">
        <v>316</v>
      </c>
      <c r="AO25" s="130" t="s">
        <v>317</v>
      </c>
      <c r="AP25" s="130" t="s">
        <v>318</v>
      </c>
      <c r="AQ25" s="128" t="s">
        <v>319</v>
      </c>
      <c r="AR25" s="131" t="s">
        <v>44</v>
      </c>
      <c r="AT25" s="129" t="s">
        <v>314</v>
      </c>
      <c r="AU25" s="130"/>
      <c r="AV25" s="130" t="s">
        <v>315</v>
      </c>
      <c r="AW25" s="130" t="s">
        <v>316</v>
      </c>
      <c r="AX25" s="130" t="s">
        <v>317</v>
      </c>
      <c r="AY25" s="130" t="s">
        <v>318</v>
      </c>
      <c r="AZ25" s="128" t="s">
        <v>319</v>
      </c>
      <c r="BA25" s="131" t="s">
        <v>44</v>
      </c>
      <c r="BC25" s="129" t="s">
        <v>314</v>
      </c>
      <c r="BD25" s="130"/>
      <c r="BE25" s="130" t="s">
        <v>315</v>
      </c>
      <c r="BF25" s="130" t="s">
        <v>316</v>
      </c>
      <c r="BG25" s="130" t="s">
        <v>317</v>
      </c>
      <c r="BH25" s="130" t="s">
        <v>318</v>
      </c>
      <c r="BI25" s="128" t="s">
        <v>319</v>
      </c>
      <c r="BJ25" s="131" t="s">
        <v>44</v>
      </c>
      <c r="BL25" s="129" t="s">
        <v>314</v>
      </c>
      <c r="BM25" s="130"/>
      <c r="BN25" s="130" t="s">
        <v>315</v>
      </c>
      <c r="BO25" s="130" t="s">
        <v>316</v>
      </c>
      <c r="BP25" s="130" t="s">
        <v>317</v>
      </c>
      <c r="BQ25" s="130" t="s">
        <v>318</v>
      </c>
      <c r="BR25" s="128" t="s">
        <v>319</v>
      </c>
      <c r="BS25" s="131" t="s">
        <v>44</v>
      </c>
      <c r="BU25" s="129" t="s">
        <v>314</v>
      </c>
      <c r="BV25" s="130"/>
      <c r="BW25" s="130" t="s">
        <v>315</v>
      </c>
      <c r="BX25" s="130" t="s">
        <v>316</v>
      </c>
      <c r="BY25" s="130" t="s">
        <v>317</v>
      </c>
      <c r="BZ25" s="130" t="s">
        <v>318</v>
      </c>
      <c r="CA25" s="128" t="s">
        <v>319</v>
      </c>
      <c r="CB25" s="131" t="s">
        <v>44</v>
      </c>
      <c r="CD25" s="129" t="s">
        <v>314</v>
      </c>
      <c r="CE25" s="130"/>
      <c r="CF25" s="130" t="s">
        <v>315</v>
      </c>
      <c r="CG25" s="130" t="s">
        <v>316</v>
      </c>
      <c r="CH25" s="130" t="s">
        <v>317</v>
      </c>
      <c r="CI25" s="130" t="s">
        <v>318</v>
      </c>
      <c r="CJ25" s="128" t="s">
        <v>319</v>
      </c>
      <c r="CK25" s="131" t="s">
        <v>44</v>
      </c>
      <c r="CM25" s="129" t="s">
        <v>314</v>
      </c>
      <c r="CN25" s="130"/>
      <c r="CO25" s="130" t="s">
        <v>315</v>
      </c>
      <c r="CP25" s="130" t="s">
        <v>316</v>
      </c>
      <c r="CQ25" s="130" t="s">
        <v>317</v>
      </c>
      <c r="CR25" s="130" t="s">
        <v>318</v>
      </c>
      <c r="CS25" s="128" t="s">
        <v>319</v>
      </c>
      <c r="CT25" s="131" t="s">
        <v>44</v>
      </c>
      <c r="CV25" s="129" t="s">
        <v>314</v>
      </c>
      <c r="CW25" s="130"/>
      <c r="CX25" s="130" t="s">
        <v>315</v>
      </c>
      <c r="CY25" s="130" t="s">
        <v>316</v>
      </c>
      <c r="CZ25" s="130" t="s">
        <v>317</v>
      </c>
      <c r="DA25" s="130" t="s">
        <v>318</v>
      </c>
      <c r="DB25" s="128" t="s">
        <v>319</v>
      </c>
      <c r="DC25" s="131" t="s">
        <v>44</v>
      </c>
      <c r="DE25" s="129" t="s">
        <v>314</v>
      </c>
      <c r="DF25" s="130"/>
      <c r="DG25" s="130" t="s">
        <v>315</v>
      </c>
      <c r="DH25" s="130" t="s">
        <v>316</v>
      </c>
      <c r="DI25" s="130" t="s">
        <v>317</v>
      </c>
      <c r="DJ25" s="130" t="s">
        <v>318</v>
      </c>
      <c r="DK25" s="128" t="s">
        <v>319</v>
      </c>
      <c r="DL25" s="131" t="s">
        <v>44</v>
      </c>
      <c r="DN25" s="129" t="s">
        <v>314</v>
      </c>
      <c r="DO25" s="130"/>
      <c r="DP25" s="130" t="s">
        <v>315</v>
      </c>
      <c r="DQ25" s="130" t="s">
        <v>316</v>
      </c>
      <c r="DR25" s="130" t="s">
        <v>317</v>
      </c>
      <c r="DS25" s="130" t="s">
        <v>318</v>
      </c>
      <c r="DT25" s="128" t="s">
        <v>319</v>
      </c>
      <c r="DU25" s="131" t="s">
        <v>44</v>
      </c>
      <c r="DW25" s="129" t="s">
        <v>314</v>
      </c>
      <c r="DX25" s="130"/>
      <c r="DY25" s="130" t="s">
        <v>315</v>
      </c>
      <c r="DZ25" s="130" t="s">
        <v>316</v>
      </c>
      <c r="EA25" s="130" t="s">
        <v>317</v>
      </c>
      <c r="EB25" s="130" t="s">
        <v>318</v>
      </c>
      <c r="EC25" s="128" t="s">
        <v>319</v>
      </c>
      <c r="ED25" s="131" t="s">
        <v>44</v>
      </c>
      <c r="EF25" s="129" t="s">
        <v>314</v>
      </c>
      <c r="EG25" s="130"/>
      <c r="EH25" s="130" t="s">
        <v>315</v>
      </c>
      <c r="EI25" s="130" t="s">
        <v>316</v>
      </c>
      <c r="EJ25" s="130" t="s">
        <v>317</v>
      </c>
      <c r="EK25" s="130" t="s">
        <v>318</v>
      </c>
      <c r="EL25" s="128" t="s">
        <v>319</v>
      </c>
      <c r="EM25" s="131" t="s">
        <v>44</v>
      </c>
      <c r="EO25" s="129" t="s">
        <v>314</v>
      </c>
      <c r="EP25" s="130"/>
      <c r="EQ25" s="130" t="s">
        <v>315</v>
      </c>
      <c r="ER25" s="130" t="s">
        <v>316</v>
      </c>
      <c r="ES25" s="130" t="s">
        <v>317</v>
      </c>
      <c r="ET25" s="130" t="s">
        <v>318</v>
      </c>
      <c r="EU25" s="128" t="s">
        <v>319</v>
      </c>
      <c r="EV25" s="131" t="s">
        <v>44</v>
      </c>
      <c r="EX25" s="129" t="s">
        <v>314</v>
      </c>
      <c r="EY25" s="130"/>
      <c r="EZ25" s="130" t="s">
        <v>315</v>
      </c>
      <c r="FA25" s="130" t="s">
        <v>316</v>
      </c>
      <c r="FB25" s="130" t="s">
        <v>317</v>
      </c>
      <c r="FC25" s="130" t="s">
        <v>318</v>
      </c>
      <c r="FD25" s="128" t="s">
        <v>319</v>
      </c>
      <c r="FE25" s="131" t="s">
        <v>44</v>
      </c>
      <c r="FG25" s="129" t="s">
        <v>314</v>
      </c>
      <c r="FH25" s="130"/>
      <c r="FI25" s="130" t="s">
        <v>315</v>
      </c>
      <c r="FJ25" s="130" t="s">
        <v>316</v>
      </c>
      <c r="FK25" s="130" t="s">
        <v>317</v>
      </c>
      <c r="FL25" s="130" t="s">
        <v>318</v>
      </c>
      <c r="FM25" s="128" t="s">
        <v>319</v>
      </c>
      <c r="FN25" s="131" t="s">
        <v>44</v>
      </c>
      <c r="FP25" s="129" t="s">
        <v>314</v>
      </c>
      <c r="FQ25" s="130"/>
      <c r="FR25" s="130" t="s">
        <v>315</v>
      </c>
      <c r="FS25" s="130" t="s">
        <v>316</v>
      </c>
      <c r="FT25" s="130" t="s">
        <v>317</v>
      </c>
      <c r="FU25" s="130" t="s">
        <v>318</v>
      </c>
      <c r="FV25" s="128" t="s">
        <v>319</v>
      </c>
      <c r="FW25" s="131" t="s">
        <v>44</v>
      </c>
      <c r="FY25" s="129" t="s">
        <v>314</v>
      </c>
      <c r="FZ25" s="130"/>
      <c r="GA25" s="130" t="s">
        <v>315</v>
      </c>
      <c r="GB25" s="130" t="s">
        <v>316</v>
      </c>
      <c r="GC25" s="130" t="s">
        <v>317</v>
      </c>
      <c r="GD25" s="130" t="s">
        <v>318</v>
      </c>
      <c r="GE25" s="128" t="s">
        <v>319</v>
      </c>
      <c r="GF25" s="131" t="s">
        <v>44</v>
      </c>
      <c r="GH25" s="129" t="s">
        <v>314</v>
      </c>
      <c r="GI25" s="130"/>
      <c r="GJ25" s="130" t="s">
        <v>315</v>
      </c>
      <c r="GK25" s="130" t="s">
        <v>316</v>
      </c>
      <c r="GL25" s="130" t="s">
        <v>317</v>
      </c>
      <c r="GM25" s="130" t="s">
        <v>318</v>
      </c>
      <c r="GN25" s="128" t="s">
        <v>319</v>
      </c>
      <c r="GO25" s="131" t="s">
        <v>44</v>
      </c>
      <c r="GQ25" s="129" t="s">
        <v>314</v>
      </c>
      <c r="GR25" s="130"/>
      <c r="GS25" s="130" t="s">
        <v>315</v>
      </c>
      <c r="GT25" s="130" t="s">
        <v>316</v>
      </c>
      <c r="GU25" s="130" t="s">
        <v>317</v>
      </c>
      <c r="GV25" s="130" t="s">
        <v>318</v>
      </c>
      <c r="GW25" s="128" t="s">
        <v>319</v>
      </c>
      <c r="GX25" s="131" t="s">
        <v>44</v>
      </c>
      <c r="GZ25" s="129" t="s">
        <v>314</v>
      </c>
      <c r="HA25" s="130"/>
      <c r="HB25" s="130" t="s">
        <v>315</v>
      </c>
      <c r="HC25" s="130" t="s">
        <v>316</v>
      </c>
      <c r="HD25" s="130" t="s">
        <v>317</v>
      </c>
      <c r="HE25" s="130" t="s">
        <v>318</v>
      </c>
      <c r="HF25" s="128" t="s">
        <v>319</v>
      </c>
      <c r="HG25" s="131" t="s">
        <v>44</v>
      </c>
      <c r="HI25" s="129" t="s">
        <v>314</v>
      </c>
      <c r="HJ25" s="130"/>
      <c r="HK25" s="130" t="s">
        <v>315</v>
      </c>
      <c r="HL25" s="130" t="s">
        <v>316</v>
      </c>
      <c r="HM25" s="130" t="s">
        <v>317</v>
      </c>
      <c r="HN25" s="130" t="s">
        <v>318</v>
      </c>
      <c r="HO25" s="128" t="s">
        <v>319</v>
      </c>
      <c r="HP25" s="131" t="s">
        <v>44</v>
      </c>
      <c r="HR25" s="129" t="s">
        <v>314</v>
      </c>
      <c r="HS25" s="130"/>
      <c r="HT25" s="130" t="s">
        <v>315</v>
      </c>
      <c r="HU25" s="130" t="s">
        <v>316</v>
      </c>
      <c r="HV25" s="130" t="s">
        <v>317</v>
      </c>
      <c r="HW25" s="130" t="s">
        <v>318</v>
      </c>
      <c r="HX25" s="128" t="s">
        <v>319</v>
      </c>
      <c r="HY25" s="131" t="s">
        <v>44</v>
      </c>
      <c r="IA25" s="129" t="s">
        <v>314</v>
      </c>
      <c r="IB25" s="130"/>
      <c r="IC25" s="130" t="s">
        <v>315</v>
      </c>
      <c r="ID25" s="130" t="s">
        <v>316</v>
      </c>
      <c r="IE25" s="130" t="s">
        <v>317</v>
      </c>
      <c r="IF25" s="130" t="s">
        <v>318</v>
      </c>
      <c r="IG25" s="128" t="s">
        <v>319</v>
      </c>
      <c r="IH25" s="131" t="s">
        <v>44</v>
      </c>
      <c r="IJ25" s="129" t="s">
        <v>314</v>
      </c>
      <c r="IK25" s="130"/>
      <c r="IL25" s="130" t="s">
        <v>315</v>
      </c>
      <c r="IM25" s="130" t="s">
        <v>316</v>
      </c>
      <c r="IN25" s="130" t="s">
        <v>317</v>
      </c>
      <c r="IO25" s="130" t="s">
        <v>318</v>
      </c>
      <c r="IP25" s="128" t="s">
        <v>319</v>
      </c>
      <c r="IQ25" s="131" t="s">
        <v>44</v>
      </c>
      <c r="IS25" s="129" t="s">
        <v>314</v>
      </c>
      <c r="IT25" s="130"/>
      <c r="IU25" s="130" t="s">
        <v>315</v>
      </c>
      <c r="IV25" s="130" t="s">
        <v>316</v>
      </c>
      <c r="IW25" s="130" t="s">
        <v>317</v>
      </c>
      <c r="IX25" s="130" t="s">
        <v>318</v>
      </c>
      <c r="IY25" s="128" t="s">
        <v>319</v>
      </c>
      <c r="IZ25" s="131" t="s">
        <v>44</v>
      </c>
      <c r="JB25" s="129" t="s">
        <v>314</v>
      </c>
      <c r="JC25" s="130"/>
      <c r="JD25" s="130" t="s">
        <v>315</v>
      </c>
      <c r="JE25" s="130" t="s">
        <v>316</v>
      </c>
      <c r="JF25" s="130" t="s">
        <v>317</v>
      </c>
      <c r="JG25" s="130" t="s">
        <v>318</v>
      </c>
      <c r="JH25" s="128" t="s">
        <v>319</v>
      </c>
      <c r="JI25" s="131" t="s">
        <v>44</v>
      </c>
      <c r="JK25" s="129" t="s">
        <v>314</v>
      </c>
      <c r="JL25" s="130"/>
      <c r="JM25" s="130" t="s">
        <v>315</v>
      </c>
      <c r="JN25" s="130" t="s">
        <v>316</v>
      </c>
      <c r="JO25" s="130" t="s">
        <v>317</v>
      </c>
      <c r="JP25" s="130" t="s">
        <v>318</v>
      </c>
      <c r="JQ25" s="128" t="s">
        <v>319</v>
      </c>
      <c r="JR25" s="131" t="s">
        <v>44</v>
      </c>
      <c r="JT25" s="129" t="s">
        <v>314</v>
      </c>
      <c r="JU25" s="130"/>
      <c r="JV25" s="130" t="s">
        <v>315</v>
      </c>
      <c r="JW25" s="130" t="s">
        <v>316</v>
      </c>
      <c r="JX25" s="130" t="s">
        <v>317</v>
      </c>
      <c r="JY25" s="130" t="s">
        <v>318</v>
      </c>
      <c r="JZ25" s="128" t="s">
        <v>319</v>
      </c>
      <c r="KA25" s="131" t="s">
        <v>44</v>
      </c>
      <c r="KC25" s="129" t="s">
        <v>314</v>
      </c>
      <c r="KD25" s="130"/>
      <c r="KE25" s="130" t="s">
        <v>315</v>
      </c>
      <c r="KF25" s="130" t="s">
        <v>316</v>
      </c>
      <c r="KG25" s="130" t="s">
        <v>317</v>
      </c>
      <c r="KH25" s="130" t="s">
        <v>318</v>
      </c>
      <c r="KI25" s="128" t="s">
        <v>319</v>
      </c>
      <c r="KJ25" s="131" t="s">
        <v>44</v>
      </c>
      <c r="KL25" s="129" t="s">
        <v>314</v>
      </c>
      <c r="KM25" s="130"/>
      <c r="KN25" s="130" t="s">
        <v>315</v>
      </c>
      <c r="KO25" s="130" t="s">
        <v>316</v>
      </c>
      <c r="KP25" s="130" t="s">
        <v>317</v>
      </c>
      <c r="KQ25" s="130" t="s">
        <v>318</v>
      </c>
      <c r="KR25" s="128" t="s">
        <v>319</v>
      </c>
      <c r="KS25" s="131" t="s">
        <v>44</v>
      </c>
      <c r="KU25" s="129" t="s">
        <v>314</v>
      </c>
      <c r="KV25" s="130"/>
      <c r="KW25" s="130" t="s">
        <v>315</v>
      </c>
      <c r="KX25" s="130" t="s">
        <v>316</v>
      </c>
      <c r="KY25" s="130" t="s">
        <v>317</v>
      </c>
      <c r="KZ25" s="130" t="s">
        <v>318</v>
      </c>
      <c r="LA25" s="128" t="s">
        <v>319</v>
      </c>
      <c r="LB25" s="131" t="s">
        <v>44</v>
      </c>
      <c r="LD25" s="129" t="s">
        <v>314</v>
      </c>
      <c r="LE25" s="130"/>
      <c r="LF25" s="130" t="s">
        <v>315</v>
      </c>
      <c r="LG25" s="130" t="s">
        <v>316</v>
      </c>
      <c r="LH25" s="130" t="s">
        <v>317</v>
      </c>
      <c r="LI25" s="130" t="s">
        <v>318</v>
      </c>
      <c r="LJ25" s="128" t="s">
        <v>319</v>
      </c>
      <c r="LK25" s="131" t="s">
        <v>44</v>
      </c>
      <c r="LM25" s="129" t="s">
        <v>314</v>
      </c>
      <c r="LN25" s="130"/>
      <c r="LO25" s="130" t="s">
        <v>315</v>
      </c>
      <c r="LP25" s="130" t="s">
        <v>316</v>
      </c>
      <c r="LQ25" s="130" t="s">
        <v>317</v>
      </c>
      <c r="LR25" s="130" t="s">
        <v>318</v>
      </c>
      <c r="LS25" s="128" t="s">
        <v>319</v>
      </c>
      <c r="LT25" s="131" t="s">
        <v>44</v>
      </c>
      <c r="LV25" s="129" t="s">
        <v>314</v>
      </c>
      <c r="LW25" s="130"/>
      <c r="LX25" s="130" t="s">
        <v>315</v>
      </c>
      <c r="LY25" s="130" t="s">
        <v>316</v>
      </c>
      <c r="LZ25" s="130" t="s">
        <v>317</v>
      </c>
      <c r="MA25" s="130" t="s">
        <v>318</v>
      </c>
      <c r="MB25" s="128" t="s">
        <v>319</v>
      </c>
      <c r="MC25" s="131" t="s">
        <v>44</v>
      </c>
      <c r="ME25" s="129" t="s">
        <v>314</v>
      </c>
      <c r="MF25" s="130"/>
      <c r="MG25" s="130" t="s">
        <v>315</v>
      </c>
      <c r="MH25" s="130" t="s">
        <v>316</v>
      </c>
      <c r="MI25" s="130" t="s">
        <v>317</v>
      </c>
      <c r="MJ25" s="130" t="s">
        <v>318</v>
      </c>
      <c r="MK25" s="128" t="s">
        <v>319</v>
      </c>
      <c r="ML25" s="131" t="s">
        <v>44</v>
      </c>
      <c r="MN25" s="129" t="s">
        <v>314</v>
      </c>
      <c r="MO25" s="130"/>
      <c r="MP25" s="130" t="s">
        <v>315</v>
      </c>
      <c r="MQ25" s="130" t="s">
        <v>316</v>
      </c>
      <c r="MR25" s="130" t="s">
        <v>317</v>
      </c>
      <c r="MS25" s="130" t="s">
        <v>318</v>
      </c>
      <c r="MT25" s="128" t="s">
        <v>319</v>
      </c>
      <c r="MU25" s="131" t="s">
        <v>44</v>
      </c>
      <c r="MW25" s="129" t="s">
        <v>314</v>
      </c>
      <c r="MX25" s="130"/>
      <c r="MY25" s="130" t="s">
        <v>315</v>
      </c>
      <c r="MZ25" s="130" t="s">
        <v>316</v>
      </c>
      <c r="NA25" s="130" t="s">
        <v>317</v>
      </c>
      <c r="NB25" s="130" t="s">
        <v>318</v>
      </c>
      <c r="NC25" s="128" t="s">
        <v>319</v>
      </c>
      <c r="ND25" s="131" t="s">
        <v>44</v>
      </c>
      <c r="NF25" s="129" t="s">
        <v>314</v>
      </c>
      <c r="NG25" s="130"/>
      <c r="NH25" s="130" t="s">
        <v>315</v>
      </c>
      <c r="NI25" s="130" t="s">
        <v>316</v>
      </c>
      <c r="NJ25" s="130" t="s">
        <v>317</v>
      </c>
      <c r="NK25" s="130" t="s">
        <v>318</v>
      </c>
      <c r="NL25" s="128" t="s">
        <v>319</v>
      </c>
      <c r="NM25" s="131" t="s">
        <v>44</v>
      </c>
      <c r="NO25" s="129" t="s">
        <v>314</v>
      </c>
      <c r="NP25" s="130"/>
      <c r="NQ25" s="130" t="s">
        <v>315</v>
      </c>
      <c r="NR25" s="130" t="s">
        <v>316</v>
      </c>
      <c r="NS25" s="130" t="s">
        <v>317</v>
      </c>
      <c r="NT25" s="130" t="s">
        <v>318</v>
      </c>
      <c r="NU25" s="128" t="s">
        <v>319</v>
      </c>
      <c r="NV25" s="131" t="s">
        <v>44</v>
      </c>
      <c r="NX25" s="129" t="s">
        <v>314</v>
      </c>
      <c r="NY25" s="130"/>
      <c r="NZ25" s="130" t="s">
        <v>315</v>
      </c>
      <c r="OA25" s="130" t="s">
        <v>316</v>
      </c>
      <c r="OB25" s="130" t="s">
        <v>317</v>
      </c>
      <c r="OC25" s="130" t="s">
        <v>318</v>
      </c>
      <c r="OD25" s="128" t="s">
        <v>319</v>
      </c>
      <c r="OE25" s="131" t="s">
        <v>44</v>
      </c>
      <c r="OG25" s="129" t="s">
        <v>314</v>
      </c>
      <c r="OH25" s="130"/>
      <c r="OI25" s="130" t="s">
        <v>315</v>
      </c>
      <c r="OJ25" s="130" t="s">
        <v>316</v>
      </c>
      <c r="OK25" s="130" t="s">
        <v>317</v>
      </c>
      <c r="OL25" s="130" t="s">
        <v>318</v>
      </c>
      <c r="OM25" s="128" t="s">
        <v>319</v>
      </c>
      <c r="ON25" s="131" t="s">
        <v>44</v>
      </c>
      <c r="OP25" s="129" t="s">
        <v>314</v>
      </c>
      <c r="OQ25" s="130"/>
      <c r="OR25" s="130" t="s">
        <v>315</v>
      </c>
      <c r="OS25" s="130" t="s">
        <v>316</v>
      </c>
      <c r="OT25" s="130" t="s">
        <v>317</v>
      </c>
      <c r="OU25" s="130" t="s">
        <v>318</v>
      </c>
      <c r="OV25" s="128" t="s">
        <v>319</v>
      </c>
      <c r="OW25" s="131" t="s">
        <v>44</v>
      </c>
      <c r="OY25" s="129" t="s">
        <v>314</v>
      </c>
      <c r="OZ25" s="130"/>
      <c r="PA25" s="130" t="s">
        <v>315</v>
      </c>
      <c r="PB25" s="130" t="s">
        <v>316</v>
      </c>
      <c r="PC25" s="130" t="s">
        <v>317</v>
      </c>
      <c r="PD25" s="130" t="s">
        <v>318</v>
      </c>
      <c r="PE25" s="128" t="s">
        <v>319</v>
      </c>
      <c r="PF25" s="131" t="s">
        <v>44</v>
      </c>
    </row>
    <row r="26" spans="1:422">
      <c r="A26" s="118"/>
      <c r="B26" s="118"/>
      <c r="C26" s="115"/>
      <c r="D26" s="115"/>
      <c r="E26" s="115"/>
      <c r="F26" s="115"/>
      <c r="G26" s="115"/>
      <c r="H26" s="115">
        <f>PRODUCT(C26:G26)</f>
        <v>0</v>
      </c>
      <c r="J26" s="118"/>
      <c r="K26" s="118"/>
      <c r="L26" s="115"/>
      <c r="M26" s="115"/>
      <c r="N26" s="115"/>
      <c r="O26" s="115"/>
      <c r="P26" s="115"/>
      <c r="Q26" s="115">
        <f>PRODUCT(L26:P26)</f>
        <v>0</v>
      </c>
      <c r="S26" s="118"/>
      <c r="T26" s="118"/>
      <c r="U26" s="115"/>
      <c r="V26" s="115"/>
      <c r="W26" s="115"/>
      <c r="X26" s="115"/>
      <c r="Y26" s="115"/>
      <c r="Z26" s="115">
        <f>PRODUCT(U26:Y26)</f>
        <v>0</v>
      </c>
      <c r="AB26" s="118"/>
      <c r="AC26" s="118"/>
      <c r="AD26" s="115"/>
      <c r="AE26" s="115"/>
      <c r="AF26" s="115"/>
      <c r="AG26" s="115"/>
      <c r="AH26" s="115"/>
      <c r="AI26" s="115">
        <f>PRODUCT(AD26:AH26)</f>
        <v>0</v>
      </c>
      <c r="AK26" s="118"/>
      <c r="AL26" s="118"/>
      <c r="AM26" s="115"/>
      <c r="AN26" s="115"/>
      <c r="AO26" s="115"/>
      <c r="AP26" s="115"/>
      <c r="AQ26" s="115"/>
      <c r="AR26" s="115">
        <f>PRODUCT(AM26:AQ26)</f>
        <v>0</v>
      </c>
      <c r="AT26" s="118"/>
      <c r="AU26" s="118"/>
      <c r="AV26" s="115"/>
      <c r="AW26" s="115"/>
      <c r="AX26" s="115"/>
      <c r="AY26" s="115"/>
      <c r="AZ26" s="115"/>
      <c r="BA26" s="115">
        <f>PRODUCT(AV26:AZ26)</f>
        <v>0</v>
      </c>
      <c r="BC26" s="118"/>
      <c r="BD26" s="118"/>
      <c r="BE26" s="115"/>
      <c r="BF26" s="115"/>
      <c r="BG26" s="115"/>
      <c r="BH26" s="115"/>
      <c r="BI26" s="115"/>
      <c r="BJ26" s="115">
        <f t="shared" ref="BJ26:BJ29" si="416">PRODUCT(BE26:BI26)</f>
        <v>0</v>
      </c>
      <c r="BL26" s="118"/>
      <c r="BM26" s="118"/>
      <c r="BN26" s="115"/>
      <c r="BO26" s="115"/>
      <c r="BP26" s="115"/>
      <c r="BQ26" s="115"/>
      <c r="BR26" s="115"/>
      <c r="BS26" s="115">
        <f t="shared" ref="BS26:BS29" si="417">PRODUCT(BN26:BR26)</f>
        <v>0</v>
      </c>
      <c r="BU26" s="118"/>
      <c r="BV26" s="118"/>
      <c r="BW26" s="115"/>
      <c r="BX26" s="115"/>
      <c r="BY26" s="115"/>
      <c r="BZ26" s="115"/>
      <c r="CA26" s="115"/>
      <c r="CB26" s="115">
        <f t="shared" ref="CB26:CB29" si="418">PRODUCT(BW26:CA26)</f>
        <v>0</v>
      </c>
      <c r="CD26" s="118"/>
      <c r="CE26" s="118"/>
      <c r="CF26" s="115"/>
      <c r="CG26" s="115"/>
      <c r="CH26" s="115"/>
      <c r="CI26" s="115"/>
      <c r="CJ26" s="115"/>
      <c r="CK26" s="115">
        <f t="shared" ref="CK26:CK29" si="419">PRODUCT(CF26:CJ26)</f>
        <v>0</v>
      </c>
      <c r="CM26" s="118"/>
      <c r="CN26" s="118"/>
      <c r="CO26" s="115"/>
      <c r="CP26" s="115"/>
      <c r="CQ26" s="115"/>
      <c r="CR26" s="115"/>
      <c r="CS26" s="115"/>
      <c r="CT26" s="115">
        <f t="shared" ref="CT26:CT29" si="420">PRODUCT(CO26:CS26)</f>
        <v>0</v>
      </c>
      <c r="CV26" s="118"/>
      <c r="CW26" s="118"/>
      <c r="CX26" s="115"/>
      <c r="CY26" s="115"/>
      <c r="CZ26" s="115"/>
      <c r="DA26" s="115"/>
      <c r="DB26" s="115"/>
      <c r="DC26" s="115">
        <f t="shared" ref="DC26:DC29" si="421">PRODUCT(CX26:DB26)</f>
        <v>0</v>
      </c>
      <c r="DE26" s="118"/>
      <c r="DF26" s="118"/>
      <c r="DG26" s="115"/>
      <c r="DH26" s="115"/>
      <c r="DI26" s="115"/>
      <c r="DJ26" s="115"/>
      <c r="DK26" s="115"/>
      <c r="DL26" s="115">
        <f t="shared" ref="DL26:DL29" si="422">PRODUCT(DG26:DK26)</f>
        <v>0</v>
      </c>
      <c r="DN26" s="118"/>
      <c r="DO26" s="118"/>
      <c r="DP26" s="115"/>
      <c r="DQ26" s="115"/>
      <c r="DR26" s="115"/>
      <c r="DS26" s="115"/>
      <c r="DT26" s="115"/>
      <c r="DU26" s="115">
        <f t="shared" ref="DU26:DU29" si="423">PRODUCT(DP26:DT26)</f>
        <v>0</v>
      </c>
      <c r="DW26" s="118"/>
      <c r="DX26" s="118"/>
      <c r="DY26" s="115"/>
      <c r="DZ26" s="115"/>
      <c r="EA26" s="115"/>
      <c r="EB26" s="115"/>
      <c r="EC26" s="115"/>
      <c r="ED26" s="115">
        <f t="shared" ref="ED26:ED29" si="424">PRODUCT(DY26:EC26)</f>
        <v>0</v>
      </c>
      <c r="EF26" s="118"/>
      <c r="EG26" s="118"/>
      <c r="EH26" s="115"/>
      <c r="EI26" s="115"/>
      <c r="EJ26" s="115"/>
      <c r="EK26" s="115"/>
      <c r="EL26" s="115"/>
      <c r="EM26" s="115">
        <f t="shared" ref="EM26:EM29" si="425">PRODUCT(EH26:EL26)</f>
        <v>0</v>
      </c>
      <c r="EO26" s="118"/>
      <c r="EP26" s="118"/>
      <c r="EQ26" s="115"/>
      <c r="ER26" s="115"/>
      <c r="ES26" s="115"/>
      <c r="ET26" s="115"/>
      <c r="EU26" s="115"/>
      <c r="EV26" s="115">
        <f t="shared" ref="EV26:EV29" si="426">PRODUCT(EQ26:EU26)</f>
        <v>0</v>
      </c>
      <c r="EX26" s="118"/>
      <c r="EY26" s="118"/>
      <c r="EZ26" s="115"/>
      <c r="FA26" s="115"/>
      <c r="FB26" s="115"/>
      <c r="FC26" s="115"/>
      <c r="FD26" s="115"/>
      <c r="FE26" s="115">
        <f t="shared" ref="FE26:FE29" si="427">PRODUCT(EZ26:FD26)</f>
        <v>0</v>
      </c>
      <c r="FG26" s="118"/>
      <c r="FH26" s="118"/>
      <c r="FI26" s="115"/>
      <c r="FJ26" s="115"/>
      <c r="FK26" s="115"/>
      <c r="FL26" s="115"/>
      <c r="FM26" s="115"/>
      <c r="FN26" s="115">
        <f t="shared" ref="FN26:FN29" si="428">PRODUCT(FI26:FM26)</f>
        <v>0</v>
      </c>
      <c r="FP26" s="118"/>
      <c r="FQ26" s="118"/>
      <c r="FR26" s="115"/>
      <c r="FS26" s="115"/>
      <c r="FT26" s="115"/>
      <c r="FU26" s="115"/>
      <c r="FV26" s="115"/>
      <c r="FW26" s="115">
        <f t="shared" ref="FW26:FW29" si="429">PRODUCT(FR26:FV26)</f>
        <v>0</v>
      </c>
      <c r="FY26" s="118" t="s">
        <v>442</v>
      </c>
      <c r="FZ26" s="118"/>
      <c r="GA26" s="115">
        <v>0.6</v>
      </c>
      <c r="GB26" s="115"/>
      <c r="GC26" s="115">
        <v>0.8</v>
      </c>
      <c r="GD26" s="115"/>
      <c r="GE26" s="115"/>
      <c r="GF26" s="115">
        <f t="shared" ref="GF26:GF29" si="430">PRODUCT(GA26:GE26)</f>
        <v>0.48</v>
      </c>
      <c r="GH26" s="118" t="s">
        <v>442</v>
      </c>
      <c r="GI26" s="118"/>
      <c r="GJ26" s="115">
        <v>0.6</v>
      </c>
      <c r="GK26" s="115"/>
      <c r="GL26" s="115">
        <v>0.8</v>
      </c>
      <c r="GM26" s="115"/>
      <c r="GN26" s="115"/>
      <c r="GO26" s="115">
        <f t="shared" ref="GO26:GO29" si="431">PRODUCT(GJ26:GN26)</f>
        <v>0.48</v>
      </c>
      <c r="GQ26" s="118" t="s">
        <v>442</v>
      </c>
      <c r="GR26" s="118"/>
      <c r="GS26" s="115">
        <v>0.6</v>
      </c>
      <c r="GT26" s="115"/>
      <c r="GU26" s="115">
        <v>0.8</v>
      </c>
      <c r="GV26" s="115">
        <v>1</v>
      </c>
      <c r="GW26" s="115"/>
      <c r="GX26" s="115">
        <f t="shared" ref="GX26:GX29" si="432">PRODUCT(GS26:GW26)</f>
        <v>0.48</v>
      </c>
      <c r="GZ26" s="118"/>
      <c r="HA26" s="118"/>
      <c r="HB26" s="115"/>
      <c r="HC26" s="115"/>
      <c r="HD26" s="115"/>
      <c r="HE26" s="115"/>
      <c r="HF26" s="115"/>
      <c r="HG26" s="115">
        <f t="shared" ref="HG26:HG29" si="433">PRODUCT(HB26:HF26)</f>
        <v>0</v>
      </c>
      <c r="HI26" s="118"/>
      <c r="HJ26" s="118"/>
      <c r="HK26" s="115"/>
      <c r="HL26" s="115"/>
      <c r="HM26" s="115"/>
      <c r="HN26" s="115"/>
      <c r="HO26" s="115"/>
      <c r="HP26" s="115">
        <f t="shared" ref="HP26:HP29" si="434">PRODUCT(HK26:HO26)</f>
        <v>0</v>
      </c>
      <c r="HR26" s="118"/>
      <c r="HS26" s="118"/>
      <c r="HT26" s="115"/>
      <c r="HU26" s="115"/>
      <c r="HV26" s="115"/>
      <c r="HW26" s="115"/>
      <c r="HX26" s="115"/>
      <c r="HY26" s="115">
        <f t="shared" ref="HY26:HY29" si="435">PRODUCT(HT26:HX26)</f>
        <v>0</v>
      </c>
      <c r="IA26" s="118"/>
      <c r="IB26" s="118"/>
      <c r="IC26" s="115"/>
      <c r="ID26" s="115"/>
      <c r="IE26" s="115"/>
      <c r="IF26" s="115"/>
      <c r="IG26" s="115"/>
      <c r="IH26" s="115">
        <f t="shared" ref="IH26:IH29" si="436">PRODUCT(IC26:IG26)</f>
        <v>0</v>
      </c>
      <c r="IJ26" s="118"/>
      <c r="IK26" s="118"/>
      <c r="IL26" s="115"/>
      <c r="IM26" s="115"/>
      <c r="IN26" s="115"/>
      <c r="IO26" s="115"/>
      <c r="IP26" s="115"/>
      <c r="IQ26" s="115">
        <f t="shared" ref="IQ26:IQ29" si="437">PRODUCT(IL26:IP26)</f>
        <v>0</v>
      </c>
      <c r="IS26" s="118"/>
      <c r="IT26" s="118"/>
      <c r="IU26" s="115"/>
      <c r="IV26" s="115"/>
      <c r="IW26" s="115"/>
      <c r="IX26" s="115"/>
      <c r="IY26" s="115"/>
      <c r="IZ26" s="115">
        <f t="shared" ref="IZ26:IZ29" si="438">PRODUCT(IU26:IY26)</f>
        <v>0</v>
      </c>
      <c r="JB26" s="118"/>
      <c r="JC26" s="118"/>
      <c r="JD26" s="115"/>
      <c r="JE26" s="115"/>
      <c r="JF26" s="115"/>
      <c r="JG26" s="115"/>
      <c r="JH26" s="115"/>
      <c r="JI26" s="115">
        <f t="shared" ref="JI26:JI29" si="439">PRODUCT(JD26:JH26)</f>
        <v>0</v>
      </c>
      <c r="JK26" s="118"/>
      <c r="JL26" s="118"/>
      <c r="JM26" s="115"/>
      <c r="JN26" s="115"/>
      <c r="JO26" s="115"/>
      <c r="JP26" s="115"/>
      <c r="JQ26" s="115"/>
      <c r="JR26" s="115">
        <f t="shared" ref="JR26:JR29" si="440">PRODUCT(JM26:JQ26)</f>
        <v>0</v>
      </c>
      <c r="JS26" s="481"/>
      <c r="JT26" s="118"/>
      <c r="JU26" s="118"/>
      <c r="JV26" s="115"/>
      <c r="JW26" s="115"/>
      <c r="JX26" s="115"/>
      <c r="JY26" s="115"/>
      <c r="JZ26" s="115"/>
      <c r="KA26" s="115">
        <f t="shared" ref="KA26:KA29" si="441">PRODUCT(JV26:JZ26)</f>
        <v>0</v>
      </c>
      <c r="KB26" s="481"/>
      <c r="KC26" s="118"/>
      <c r="KD26" s="118"/>
      <c r="KE26" s="115"/>
      <c r="KF26" s="115"/>
      <c r="KG26" s="115"/>
      <c r="KH26" s="115"/>
      <c r="KI26" s="115"/>
      <c r="KJ26" s="115">
        <f t="shared" ref="KJ26:KJ29" si="442">PRODUCT(KE26:KI26)</f>
        <v>0</v>
      </c>
      <c r="KK26" s="481"/>
      <c r="KL26" s="118"/>
      <c r="KM26" s="118"/>
      <c r="KN26" s="115"/>
      <c r="KO26" s="115"/>
      <c r="KP26" s="115"/>
      <c r="KQ26" s="115"/>
      <c r="KR26" s="115"/>
      <c r="KS26" s="115">
        <f t="shared" ref="KS26:KS29" si="443">PRODUCT(KN26:KR26)</f>
        <v>0</v>
      </c>
      <c r="KT26" s="481"/>
      <c r="KU26" s="126" t="s">
        <v>893</v>
      </c>
      <c r="KV26" s="118"/>
      <c r="KW26" s="115"/>
      <c r="KX26" s="115"/>
      <c r="KY26" s="115"/>
      <c r="KZ26" s="115"/>
      <c r="LA26" s="115"/>
      <c r="LB26" s="115">
        <f t="shared" ref="LB26:LB29" si="444">PRODUCT(KW26:LA26)</f>
        <v>0</v>
      </c>
      <c r="LC26" s="481"/>
      <c r="LD26" s="118"/>
      <c r="LE26" s="118"/>
      <c r="LF26" s="115"/>
      <c r="LG26" s="115"/>
      <c r="LH26" s="115"/>
      <c r="LI26" s="115"/>
      <c r="LJ26" s="115"/>
      <c r="LK26" s="115">
        <f t="shared" ref="LK26:LK29" si="445">PRODUCT(LF26:LJ26)</f>
        <v>0</v>
      </c>
      <c r="LL26" s="481"/>
      <c r="LM26" s="118"/>
      <c r="LN26" s="118"/>
      <c r="LO26" s="115"/>
      <c r="LP26" s="115"/>
      <c r="LQ26" s="115"/>
      <c r="LR26" s="115"/>
      <c r="LS26" s="115"/>
      <c r="LT26" s="115">
        <f t="shared" ref="LT26:LT29" si="446">PRODUCT(LO26:LS26)</f>
        <v>0</v>
      </c>
      <c r="LU26" s="481"/>
      <c r="LV26" s="118"/>
      <c r="LW26" s="118"/>
      <c r="LX26" s="115"/>
      <c r="LY26" s="115"/>
      <c r="LZ26" s="115"/>
      <c r="MA26" s="115"/>
      <c r="MB26" s="115"/>
      <c r="MC26" s="115">
        <f t="shared" ref="MC26:MC29" si="447">PRODUCT(LX26:MB26)</f>
        <v>0</v>
      </c>
      <c r="MD26" s="481"/>
      <c r="ME26" s="118"/>
      <c r="MF26" s="118"/>
      <c r="MG26" s="115"/>
      <c r="MH26" s="115"/>
      <c r="MI26" s="115"/>
      <c r="MJ26" s="115"/>
      <c r="MK26" s="115"/>
      <c r="ML26" s="115">
        <f t="shared" ref="ML26:ML29" si="448">PRODUCT(MG26:MK26)</f>
        <v>0</v>
      </c>
      <c r="MM26" s="481"/>
      <c r="MN26" s="118"/>
      <c r="MO26" s="118"/>
      <c r="MP26" s="115"/>
      <c r="MQ26" s="115"/>
      <c r="MR26" s="115"/>
      <c r="MS26" s="115"/>
      <c r="MT26" s="115"/>
      <c r="MU26" s="115">
        <f t="shared" ref="MU26:MU29" si="449">PRODUCT(MP26:MT26)</f>
        <v>0</v>
      </c>
      <c r="MV26" s="481"/>
      <c r="MW26" s="118"/>
      <c r="MX26" s="118"/>
      <c r="MY26" s="115"/>
      <c r="MZ26" s="115"/>
      <c r="NA26" s="115"/>
      <c r="NB26" s="115"/>
      <c r="NC26" s="115"/>
      <c r="ND26" s="115">
        <f t="shared" ref="ND26:ND29" si="450">PRODUCT(MY26:NC26)</f>
        <v>0</v>
      </c>
      <c r="NE26" s="481"/>
      <c r="NF26" s="118"/>
      <c r="NG26" s="118"/>
      <c r="NH26" s="115"/>
      <c r="NI26" s="115"/>
      <c r="NJ26" s="115"/>
      <c r="NK26" s="115"/>
      <c r="NL26" s="115"/>
      <c r="NM26" s="115">
        <f t="shared" ref="NM26:NM29" si="451">PRODUCT(NH26:NL26)</f>
        <v>0</v>
      </c>
      <c r="NN26" s="481"/>
      <c r="NO26" s="118" t="s">
        <v>442</v>
      </c>
      <c r="NP26" s="118"/>
      <c r="NQ26" s="115">
        <v>0.6</v>
      </c>
      <c r="NR26" s="115"/>
      <c r="NS26" s="115">
        <v>0.8</v>
      </c>
      <c r="NT26" s="115">
        <v>1</v>
      </c>
      <c r="NU26" s="115"/>
      <c r="NV26" s="115">
        <f t="shared" ref="NV26:NV29" si="452">PRODUCT(NQ26:NU26)</f>
        <v>0.48</v>
      </c>
      <c r="NW26" s="481"/>
      <c r="NX26" s="118"/>
      <c r="NY26" s="118"/>
      <c r="NZ26" s="115"/>
      <c r="OA26" s="115"/>
      <c r="OB26" s="115"/>
      <c r="OC26" s="115"/>
      <c r="OD26" s="115"/>
      <c r="OE26" s="115">
        <f t="shared" ref="OE26:OE29" si="453">PRODUCT(NZ26:OD26)</f>
        <v>0</v>
      </c>
      <c r="OF26" s="481"/>
      <c r="OG26" s="118"/>
      <c r="OH26" s="118"/>
      <c r="OI26" s="115"/>
      <c r="OJ26" s="115"/>
      <c r="OK26" s="115"/>
      <c r="OL26" s="115"/>
      <c r="OM26" s="115"/>
      <c r="ON26" s="115">
        <f t="shared" ref="ON26:ON29" si="454">PRODUCT(OI26:OM26)</f>
        <v>0</v>
      </c>
      <c r="OO26" s="481"/>
      <c r="OP26" s="118"/>
      <c r="OQ26" s="118"/>
      <c r="OR26" s="115"/>
      <c r="OS26" s="115"/>
      <c r="OT26" s="115"/>
      <c r="OU26" s="115"/>
      <c r="OV26" s="115"/>
      <c r="OW26" s="115">
        <f t="shared" ref="OW26:OW29" si="455">PRODUCT(OR26:OV26)</f>
        <v>0</v>
      </c>
      <c r="OY26" s="118"/>
      <c r="OZ26" s="118"/>
      <c r="PA26" s="115"/>
      <c r="PB26" s="115"/>
      <c r="PC26" s="115"/>
      <c r="PD26" s="115"/>
      <c r="PE26" s="115"/>
      <c r="PF26" s="115">
        <f t="shared" ref="PF26:PF33" si="456">PRODUCT(PA26:PE26)</f>
        <v>0</v>
      </c>
    </row>
    <row r="27" spans="1:422">
      <c r="A27" s="118"/>
      <c r="B27" s="118"/>
      <c r="C27" s="115"/>
      <c r="D27" s="115"/>
      <c r="E27" s="115"/>
      <c r="F27" s="115"/>
      <c r="G27" s="115"/>
      <c r="H27" s="115">
        <f t="shared" ref="H27:H33" si="457">PRODUCT(C27:G27)</f>
        <v>0</v>
      </c>
      <c r="J27" s="118"/>
      <c r="K27" s="118"/>
      <c r="L27" s="115"/>
      <c r="M27" s="115"/>
      <c r="N27" s="115"/>
      <c r="O27" s="115"/>
      <c r="P27" s="115"/>
      <c r="Q27" s="115">
        <f t="shared" ref="Q27:Q33" si="458">PRODUCT(L27:P27)</f>
        <v>0</v>
      </c>
      <c r="S27" s="118"/>
      <c r="T27" s="118"/>
      <c r="U27" s="115"/>
      <c r="V27" s="115"/>
      <c r="W27" s="115"/>
      <c r="X27" s="115"/>
      <c r="Y27" s="115"/>
      <c r="Z27" s="115">
        <f t="shared" ref="Z27:Z29" si="459">PRODUCT(U27:Y27)</f>
        <v>0</v>
      </c>
      <c r="AB27" s="118"/>
      <c r="AC27" s="118"/>
      <c r="AD27" s="115"/>
      <c r="AE27" s="115"/>
      <c r="AF27" s="115"/>
      <c r="AG27" s="115"/>
      <c r="AH27" s="115"/>
      <c r="AI27" s="115">
        <f t="shared" ref="AI27:AI29" si="460">PRODUCT(AD27:AH27)</f>
        <v>0</v>
      </c>
      <c r="AK27" s="118"/>
      <c r="AL27" s="118"/>
      <c r="AM27" s="115"/>
      <c r="AN27" s="115"/>
      <c r="AO27" s="115"/>
      <c r="AP27" s="115"/>
      <c r="AQ27" s="115"/>
      <c r="AR27" s="115">
        <f t="shared" ref="AR27:AR29" si="461">PRODUCT(AM27:AQ27)</f>
        <v>0</v>
      </c>
      <c r="AT27" s="118"/>
      <c r="AU27" s="118"/>
      <c r="AV27" s="115"/>
      <c r="AW27" s="115"/>
      <c r="AX27" s="115"/>
      <c r="AY27" s="115"/>
      <c r="AZ27" s="115"/>
      <c r="BA27" s="115">
        <f t="shared" ref="BA27:BA29" si="462">PRODUCT(AV27:AZ27)</f>
        <v>0</v>
      </c>
      <c r="BC27" s="118"/>
      <c r="BD27" s="118"/>
      <c r="BE27" s="115"/>
      <c r="BF27" s="115"/>
      <c r="BG27" s="115"/>
      <c r="BH27" s="115"/>
      <c r="BI27" s="115"/>
      <c r="BJ27" s="115">
        <f t="shared" si="416"/>
        <v>0</v>
      </c>
      <c r="BL27" s="118"/>
      <c r="BM27" s="118"/>
      <c r="BN27" s="115"/>
      <c r="BO27" s="115"/>
      <c r="BP27" s="115"/>
      <c r="BQ27" s="115"/>
      <c r="BR27" s="115"/>
      <c r="BS27" s="115">
        <f t="shared" si="417"/>
        <v>0</v>
      </c>
      <c r="BU27" s="118"/>
      <c r="BV27" s="118"/>
      <c r="BW27" s="115"/>
      <c r="BX27" s="115"/>
      <c r="BY27" s="115"/>
      <c r="BZ27" s="115"/>
      <c r="CA27" s="115"/>
      <c r="CB27" s="115">
        <f t="shared" si="418"/>
        <v>0</v>
      </c>
      <c r="CD27" s="118"/>
      <c r="CE27" s="118"/>
      <c r="CF27" s="115"/>
      <c r="CG27" s="115"/>
      <c r="CH27" s="115"/>
      <c r="CI27" s="115"/>
      <c r="CJ27" s="115"/>
      <c r="CK27" s="115">
        <f t="shared" si="419"/>
        <v>0</v>
      </c>
      <c r="CM27" s="118"/>
      <c r="CN27" s="118"/>
      <c r="CO27" s="115"/>
      <c r="CP27" s="115"/>
      <c r="CQ27" s="115"/>
      <c r="CR27" s="115"/>
      <c r="CS27" s="115"/>
      <c r="CT27" s="115">
        <f t="shared" si="420"/>
        <v>0</v>
      </c>
      <c r="CV27" s="118"/>
      <c r="CW27" s="118"/>
      <c r="CX27" s="115"/>
      <c r="CY27" s="115"/>
      <c r="CZ27" s="115"/>
      <c r="DA27" s="115"/>
      <c r="DB27" s="115"/>
      <c r="DC27" s="115">
        <f t="shared" si="421"/>
        <v>0</v>
      </c>
      <c r="DE27" s="118"/>
      <c r="DF27" s="118"/>
      <c r="DG27" s="115"/>
      <c r="DH27" s="115"/>
      <c r="DI27" s="115"/>
      <c r="DJ27" s="115"/>
      <c r="DK27" s="115"/>
      <c r="DL27" s="115">
        <f t="shared" si="422"/>
        <v>0</v>
      </c>
      <c r="DN27" s="118"/>
      <c r="DO27" s="118"/>
      <c r="DP27" s="115"/>
      <c r="DQ27" s="115"/>
      <c r="DR27" s="115"/>
      <c r="DS27" s="115"/>
      <c r="DT27" s="115"/>
      <c r="DU27" s="115">
        <f t="shared" si="423"/>
        <v>0</v>
      </c>
      <c r="DW27" s="118"/>
      <c r="DX27" s="118"/>
      <c r="DY27" s="115"/>
      <c r="DZ27" s="115"/>
      <c r="EA27" s="115"/>
      <c r="EB27" s="115"/>
      <c r="EC27" s="115"/>
      <c r="ED27" s="115">
        <f t="shared" si="424"/>
        <v>0</v>
      </c>
      <c r="EF27" s="118"/>
      <c r="EG27" s="118"/>
      <c r="EH27" s="115"/>
      <c r="EI27" s="115"/>
      <c r="EJ27" s="115"/>
      <c r="EK27" s="115"/>
      <c r="EL27" s="115"/>
      <c r="EM27" s="115">
        <f t="shared" si="425"/>
        <v>0</v>
      </c>
      <c r="EO27" s="118"/>
      <c r="EP27" s="118"/>
      <c r="EQ27" s="115"/>
      <c r="ER27" s="115"/>
      <c r="ES27" s="115"/>
      <c r="ET27" s="115"/>
      <c r="EU27" s="115"/>
      <c r="EV27" s="115">
        <f t="shared" si="426"/>
        <v>0</v>
      </c>
      <c r="EX27" s="118"/>
      <c r="EY27" s="118"/>
      <c r="EZ27" s="115"/>
      <c r="FA27" s="115"/>
      <c r="FB27" s="115"/>
      <c r="FC27" s="115"/>
      <c r="FD27" s="115"/>
      <c r="FE27" s="115">
        <f t="shared" si="427"/>
        <v>0</v>
      </c>
      <c r="FG27" s="118"/>
      <c r="FH27" s="118"/>
      <c r="FI27" s="115"/>
      <c r="FJ27" s="115"/>
      <c r="FK27" s="115"/>
      <c r="FL27" s="115"/>
      <c r="FM27" s="115"/>
      <c r="FN27" s="115">
        <f t="shared" si="428"/>
        <v>0</v>
      </c>
      <c r="FP27" s="118"/>
      <c r="FQ27" s="118"/>
      <c r="FR27" s="115"/>
      <c r="FS27" s="115"/>
      <c r="FT27" s="115"/>
      <c r="FU27" s="115"/>
      <c r="FV27" s="115"/>
      <c r="FW27" s="115">
        <f t="shared" si="429"/>
        <v>0</v>
      </c>
      <c r="FY27" s="118" t="s">
        <v>443</v>
      </c>
      <c r="FZ27" s="118"/>
      <c r="GA27" s="115">
        <v>0.6</v>
      </c>
      <c r="GB27" s="115"/>
      <c r="GC27" s="115">
        <v>0.8</v>
      </c>
      <c r="GD27" s="115"/>
      <c r="GE27" s="115"/>
      <c r="GF27" s="115">
        <f t="shared" si="430"/>
        <v>0.48</v>
      </c>
      <c r="GH27" s="118" t="s">
        <v>443</v>
      </c>
      <c r="GI27" s="118"/>
      <c r="GJ27" s="115">
        <v>0.6</v>
      </c>
      <c r="GK27" s="115"/>
      <c r="GL27" s="115">
        <v>0.8</v>
      </c>
      <c r="GM27" s="115"/>
      <c r="GN27" s="115"/>
      <c r="GO27" s="115">
        <f t="shared" si="431"/>
        <v>0.48</v>
      </c>
      <c r="GQ27" s="118" t="s">
        <v>443</v>
      </c>
      <c r="GR27" s="118"/>
      <c r="GS27" s="115">
        <v>0.6</v>
      </c>
      <c r="GT27" s="115"/>
      <c r="GU27" s="115">
        <v>0.8</v>
      </c>
      <c r="GV27" s="115">
        <v>1</v>
      </c>
      <c r="GW27" s="115"/>
      <c r="GX27" s="115">
        <f t="shared" si="432"/>
        <v>0.48</v>
      </c>
      <c r="GZ27" s="118"/>
      <c r="HA27" s="118"/>
      <c r="HB27" s="115"/>
      <c r="HC27" s="115"/>
      <c r="HD27" s="115"/>
      <c r="HE27" s="115"/>
      <c r="HF27" s="115"/>
      <c r="HG27" s="115">
        <f t="shared" si="433"/>
        <v>0</v>
      </c>
      <c r="HI27" s="118"/>
      <c r="HJ27" s="118"/>
      <c r="HK27" s="115"/>
      <c r="HL27" s="115"/>
      <c r="HM27" s="115"/>
      <c r="HN27" s="115"/>
      <c r="HO27" s="115"/>
      <c r="HP27" s="115">
        <f t="shared" si="434"/>
        <v>0</v>
      </c>
      <c r="HR27" s="118"/>
      <c r="HS27" s="118"/>
      <c r="HT27" s="115"/>
      <c r="HU27" s="115"/>
      <c r="HV27" s="115"/>
      <c r="HW27" s="115"/>
      <c r="HX27" s="115"/>
      <c r="HY27" s="115">
        <f t="shared" si="435"/>
        <v>0</v>
      </c>
      <c r="IA27" s="118"/>
      <c r="IB27" s="118"/>
      <c r="IC27" s="115"/>
      <c r="ID27" s="115"/>
      <c r="IE27" s="115"/>
      <c r="IF27" s="115"/>
      <c r="IG27" s="115"/>
      <c r="IH27" s="115">
        <f t="shared" si="436"/>
        <v>0</v>
      </c>
      <c r="IJ27" s="118"/>
      <c r="IK27" s="118"/>
      <c r="IL27" s="115"/>
      <c r="IM27" s="115"/>
      <c r="IN27" s="115"/>
      <c r="IO27" s="115"/>
      <c r="IP27" s="115"/>
      <c r="IQ27" s="115">
        <f t="shared" si="437"/>
        <v>0</v>
      </c>
      <c r="IS27" s="118"/>
      <c r="IT27" s="118"/>
      <c r="IU27" s="115"/>
      <c r="IV27" s="115"/>
      <c r="IW27" s="115"/>
      <c r="IX27" s="115"/>
      <c r="IY27" s="115"/>
      <c r="IZ27" s="115">
        <f t="shared" si="438"/>
        <v>0</v>
      </c>
      <c r="JB27" s="118"/>
      <c r="JC27" s="118"/>
      <c r="JD27" s="115"/>
      <c r="JE27" s="115"/>
      <c r="JF27" s="115"/>
      <c r="JG27" s="115"/>
      <c r="JH27" s="115"/>
      <c r="JI27" s="115">
        <f t="shared" si="439"/>
        <v>0</v>
      </c>
      <c r="JK27" s="118"/>
      <c r="JL27" s="118"/>
      <c r="JM27" s="115"/>
      <c r="JN27" s="115"/>
      <c r="JO27" s="115"/>
      <c r="JP27" s="115"/>
      <c r="JQ27" s="115"/>
      <c r="JR27" s="115">
        <f t="shared" si="440"/>
        <v>0</v>
      </c>
      <c r="JS27" s="481"/>
      <c r="JT27" s="118"/>
      <c r="JU27" s="118"/>
      <c r="JV27" s="115"/>
      <c r="JW27" s="115"/>
      <c r="JX27" s="115"/>
      <c r="JY27" s="115"/>
      <c r="JZ27" s="115"/>
      <c r="KA27" s="115">
        <f t="shared" si="441"/>
        <v>0</v>
      </c>
      <c r="KB27" s="481"/>
      <c r="KC27" s="118"/>
      <c r="KD27" s="118"/>
      <c r="KE27" s="115"/>
      <c r="KF27" s="115"/>
      <c r="KG27" s="115"/>
      <c r="KH27" s="115"/>
      <c r="KI27" s="115"/>
      <c r="KJ27" s="115">
        <f t="shared" si="442"/>
        <v>0</v>
      </c>
      <c r="KK27" s="481"/>
      <c r="KL27" s="118"/>
      <c r="KM27" s="118"/>
      <c r="KN27" s="115"/>
      <c r="KO27" s="115"/>
      <c r="KP27" s="115"/>
      <c r="KQ27" s="115"/>
      <c r="KR27" s="115"/>
      <c r="KS27" s="115">
        <f t="shared" si="443"/>
        <v>0</v>
      </c>
      <c r="KT27" s="481"/>
      <c r="KU27" s="118"/>
      <c r="KV27" s="118"/>
      <c r="KW27" s="115"/>
      <c r="KX27" s="115"/>
      <c r="KY27" s="115"/>
      <c r="KZ27" s="115"/>
      <c r="LA27" s="115"/>
      <c r="LB27" s="115">
        <f t="shared" si="444"/>
        <v>0</v>
      </c>
      <c r="LC27" s="481"/>
      <c r="LD27" s="118"/>
      <c r="LE27" s="118"/>
      <c r="LF27" s="115"/>
      <c r="LG27" s="115"/>
      <c r="LH27" s="115"/>
      <c r="LI27" s="115"/>
      <c r="LJ27" s="115"/>
      <c r="LK27" s="115">
        <f t="shared" si="445"/>
        <v>0</v>
      </c>
      <c r="LL27" s="481"/>
      <c r="LM27" s="118"/>
      <c r="LN27" s="118"/>
      <c r="LO27" s="115"/>
      <c r="LP27" s="115"/>
      <c r="LQ27" s="115"/>
      <c r="LR27" s="115"/>
      <c r="LS27" s="115"/>
      <c r="LT27" s="115">
        <f t="shared" si="446"/>
        <v>0</v>
      </c>
      <c r="LU27" s="481"/>
      <c r="LV27" s="118"/>
      <c r="LW27" s="118"/>
      <c r="LX27" s="115"/>
      <c r="LY27" s="115"/>
      <c r="LZ27" s="115"/>
      <c r="MA27" s="115"/>
      <c r="MB27" s="115"/>
      <c r="MC27" s="115">
        <f t="shared" si="447"/>
        <v>0</v>
      </c>
      <c r="MD27" s="481"/>
      <c r="ME27" s="118"/>
      <c r="MF27" s="118"/>
      <c r="MG27" s="115"/>
      <c r="MH27" s="115"/>
      <c r="MI27" s="115"/>
      <c r="MJ27" s="115"/>
      <c r="MK27" s="115"/>
      <c r="ML27" s="115">
        <f t="shared" si="448"/>
        <v>0</v>
      </c>
      <c r="MM27" s="481"/>
      <c r="MN27" s="118"/>
      <c r="MO27" s="118"/>
      <c r="MP27" s="115"/>
      <c r="MQ27" s="115"/>
      <c r="MR27" s="115"/>
      <c r="MS27" s="115"/>
      <c r="MT27" s="115"/>
      <c r="MU27" s="115">
        <f t="shared" si="449"/>
        <v>0</v>
      </c>
      <c r="MV27" s="481"/>
      <c r="MW27" s="118"/>
      <c r="MX27" s="118"/>
      <c r="MY27" s="115"/>
      <c r="MZ27" s="115"/>
      <c r="NA27" s="115"/>
      <c r="NB27" s="115"/>
      <c r="NC27" s="115"/>
      <c r="ND27" s="115">
        <f t="shared" si="450"/>
        <v>0</v>
      </c>
      <c r="NE27" s="481"/>
      <c r="NF27" s="118"/>
      <c r="NG27" s="118"/>
      <c r="NH27" s="115"/>
      <c r="NI27" s="115"/>
      <c r="NJ27" s="115"/>
      <c r="NK27" s="115"/>
      <c r="NL27" s="115"/>
      <c r="NM27" s="115">
        <f t="shared" si="451"/>
        <v>0</v>
      </c>
      <c r="NN27" s="481"/>
      <c r="NO27" s="118" t="s">
        <v>443</v>
      </c>
      <c r="NP27" s="118"/>
      <c r="NQ27" s="115">
        <v>0.6</v>
      </c>
      <c r="NR27" s="115"/>
      <c r="NS27" s="115">
        <v>0.8</v>
      </c>
      <c r="NT27" s="115">
        <v>1</v>
      </c>
      <c r="NU27" s="115"/>
      <c r="NV27" s="115">
        <f t="shared" si="452"/>
        <v>0.48</v>
      </c>
      <c r="NW27" s="481"/>
      <c r="NX27" s="118"/>
      <c r="NY27" s="118"/>
      <c r="NZ27" s="115"/>
      <c r="OA27" s="115"/>
      <c r="OB27" s="115"/>
      <c r="OC27" s="115"/>
      <c r="OD27" s="115"/>
      <c r="OE27" s="115">
        <f t="shared" si="453"/>
        <v>0</v>
      </c>
      <c r="OF27" s="481"/>
      <c r="OG27" s="118"/>
      <c r="OH27" s="118"/>
      <c r="OI27" s="115"/>
      <c r="OJ27" s="115"/>
      <c r="OK27" s="115"/>
      <c r="OL27" s="115"/>
      <c r="OM27" s="115"/>
      <c r="ON27" s="115">
        <f t="shared" si="454"/>
        <v>0</v>
      </c>
      <c r="OO27" s="481"/>
      <c r="OP27" s="118"/>
      <c r="OQ27" s="118"/>
      <c r="OR27" s="115"/>
      <c r="OS27" s="115"/>
      <c r="OT27" s="115"/>
      <c r="OU27" s="115"/>
      <c r="OV27" s="115"/>
      <c r="OW27" s="115">
        <f t="shared" si="455"/>
        <v>0</v>
      </c>
      <c r="OY27" s="118"/>
      <c r="OZ27" s="118"/>
      <c r="PA27" s="115"/>
      <c r="PB27" s="115"/>
      <c r="PC27" s="115"/>
      <c r="PD27" s="115"/>
      <c r="PE27" s="115"/>
      <c r="PF27" s="115">
        <f t="shared" si="456"/>
        <v>0</v>
      </c>
    </row>
    <row r="28" spans="1:422">
      <c r="A28" s="118"/>
      <c r="B28" s="118"/>
      <c r="C28" s="115"/>
      <c r="D28" s="115"/>
      <c r="E28" s="115"/>
      <c r="F28" s="115"/>
      <c r="G28" s="115"/>
      <c r="H28" s="115">
        <f t="shared" si="457"/>
        <v>0</v>
      </c>
      <c r="J28" s="118"/>
      <c r="K28" s="118"/>
      <c r="L28" s="115"/>
      <c r="M28" s="115"/>
      <c r="N28" s="115"/>
      <c r="O28" s="115"/>
      <c r="P28" s="115"/>
      <c r="Q28" s="115">
        <f t="shared" si="458"/>
        <v>0</v>
      </c>
      <c r="S28" s="118"/>
      <c r="T28" s="118"/>
      <c r="U28" s="115"/>
      <c r="V28" s="115"/>
      <c r="W28" s="115"/>
      <c r="X28" s="115"/>
      <c r="Y28" s="115"/>
      <c r="Z28" s="115">
        <f t="shared" si="459"/>
        <v>0</v>
      </c>
      <c r="AB28" s="118"/>
      <c r="AC28" s="118"/>
      <c r="AD28" s="115"/>
      <c r="AE28" s="115"/>
      <c r="AF28" s="115"/>
      <c r="AG28" s="115"/>
      <c r="AH28" s="115"/>
      <c r="AI28" s="115">
        <f t="shared" si="460"/>
        <v>0</v>
      </c>
      <c r="AK28" s="118"/>
      <c r="AL28" s="118"/>
      <c r="AM28" s="115"/>
      <c r="AN28" s="115"/>
      <c r="AO28" s="115"/>
      <c r="AP28" s="115"/>
      <c r="AQ28" s="115"/>
      <c r="AR28" s="115">
        <f t="shared" si="461"/>
        <v>0</v>
      </c>
      <c r="AT28" s="118"/>
      <c r="AU28" s="118"/>
      <c r="AV28" s="115"/>
      <c r="AW28" s="115"/>
      <c r="AX28" s="115"/>
      <c r="AY28" s="115"/>
      <c r="AZ28" s="115"/>
      <c r="BA28" s="115">
        <f t="shared" si="462"/>
        <v>0</v>
      </c>
      <c r="BC28" s="118"/>
      <c r="BD28" s="118"/>
      <c r="BE28" s="115"/>
      <c r="BF28" s="115"/>
      <c r="BG28" s="115"/>
      <c r="BH28" s="115"/>
      <c r="BI28" s="115"/>
      <c r="BJ28" s="115">
        <f t="shared" si="416"/>
        <v>0</v>
      </c>
      <c r="BL28" s="118"/>
      <c r="BM28" s="118"/>
      <c r="BN28" s="115"/>
      <c r="BO28" s="115"/>
      <c r="BP28" s="115"/>
      <c r="BQ28" s="115"/>
      <c r="BR28" s="115"/>
      <c r="BS28" s="115">
        <f t="shared" si="417"/>
        <v>0</v>
      </c>
      <c r="BU28" s="118"/>
      <c r="BV28" s="118"/>
      <c r="BW28" s="115"/>
      <c r="BX28" s="115"/>
      <c r="BY28" s="115"/>
      <c r="BZ28" s="115"/>
      <c r="CA28" s="115"/>
      <c r="CB28" s="115">
        <f t="shared" si="418"/>
        <v>0</v>
      </c>
      <c r="CD28" s="118"/>
      <c r="CE28" s="118"/>
      <c r="CF28" s="115"/>
      <c r="CG28" s="115"/>
      <c r="CH28" s="115"/>
      <c r="CI28" s="115"/>
      <c r="CJ28" s="115"/>
      <c r="CK28" s="115">
        <f t="shared" si="419"/>
        <v>0</v>
      </c>
      <c r="CM28" s="118"/>
      <c r="CN28" s="118"/>
      <c r="CO28" s="115"/>
      <c r="CP28" s="115"/>
      <c r="CQ28" s="115"/>
      <c r="CR28" s="115"/>
      <c r="CS28" s="115"/>
      <c r="CT28" s="115">
        <f t="shared" si="420"/>
        <v>0</v>
      </c>
      <c r="CV28" s="118"/>
      <c r="CW28" s="118"/>
      <c r="CX28" s="115"/>
      <c r="CY28" s="115"/>
      <c r="CZ28" s="115"/>
      <c r="DA28" s="115"/>
      <c r="DB28" s="115"/>
      <c r="DC28" s="115">
        <f t="shared" si="421"/>
        <v>0</v>
      </c>
      <c r="DE28" s="118"/>
      <c r="DF28" s="118"/>
      <c r="DG28" s="115"/>
      <c r="DH28" s="115"/>
      <c r="DI28" s="115"/>
      <c r="DJ28" s="115"/>
      <c r="DK28" s="115"/>
      <c r="DL28" s="115">
        <f t="shared" si="422"/>
        <v>0</v>
      </c>
      <c r="DN28" s="118"/>
      <c r="DO28" s="118"/>
      <c r="DP28" s="115"/>
      <c r="DQ28" s="115"/>
      <c r="DR28" s="115"/>
      <c r="DS28" s="115"/>
      <c r="DT28" s="115"/>
      <c r="DU28" s="115">
        <f t="shared" si="423"/>
        <v>0</v>
      </c>
      <c r="DW28" s="118"/>
      <c r="DX28" s="118"/>
      <c r="DY28" s="115"/>
      <c r="DZ28" s="115"/>
      <c r="EA28" s="115"/>
      <c r="EB28" s="115"/>
      <c r="EC28" s="115"/>
      <c r="ED28" s="115">
        <f t="shared" si="424"/>
        <v>0</v>
      </c>
      <c r="EF28" s="118"/>
      <c r="EG28" s="118"/>
      <c r="EH28" s="115"/>
      <c r="EI28" s="115"/>
      <c r="EJ28" s="115"/>
      <c r="EK28" s="115"/>
      <c r="EL28" s="115"/>
      <c r="EM28" s="115">
        <f t="shared" si="425"/>
        <v>0</v>
      </c>
      <c r="EO28" s="118"/>
      <c r="EP28" s="118"/>
      <c r="EQ28" s="115"/>
      <c r="ER28" s="115"/>
      <c r="ES28" s="115"/>
      <c r="ET28" s="115"/>
      <c r="EU28" s="115"/>
      <c r="EV28" s="115">
        <f t="shared" si="426"/>
        <v>0</v>
      </c>
      <c r="EX28" s="118"/>
      <c r="EY28" s="118"/>
      <c r="EZ28" s="115"/>
      <c r="FA28" s="115"/>
      <c r="FB28" s="115"/>
      <c r="FC28" s="115"/>
      <c r="FD28" s="115"/>
      <c r="FE28" s="115">
        <f t="shared" si="427"/>
        <v>0</v>
      </c>
      <c r="FG28" s="118"/>
      <c r="FH28" s="118"/>
      <c r="FI28" s="115"/>
      <c r="FJ28" s="115"/>
      <c r="FK28" s="115"/>
      <c r="FL28" s="115"/>
      <c r="FM28" s="115"/>
      <c r="FN28" s="115">
        <f t="shared" si="428"/>
        <v>0</v>
      </c>
      <c r="FP28" s="118"/>
      <c r="FQ28" s="118"/>
      <c r="FR28" s="115"/>
      <c r="FS28" s="115"/>
      <c r="FT28" s="115"/>
      <c r="FU28" s="115"/>
      <c r="FV28" s="115"/>
      <c r="FW28" s="115">
        <f t="shared" si="429"/>
        <v>0</v>
      </c>
      <c r="FY28" s="118" t="s">
        <v>444</v>
      </c>
      <c r="FZ28" s="118"/>
      <c r="GA28" s="115">
        <v>0.6</v>
      </c>
      <c r="GB28" s="115"/>
      <c r="GC28" s="115">
        <v>0.8</v>
      </c>
      <c r="GD28" s="115"/>
      <c r="GE28" s="115"/>
      <c r="GF28" s="115">
        <f t="shared" si="430"/>
        <v>0.48</v>
      </c>
      <c r="GH28" s="118" t="s">
        <v>444</v>
      </c>
      <c r="GI28" s="118"/>
      <c r="GJ28" s="115">
        <v>0.6</v>
      </c>
      <c r="GK28" s="115"/>
      <c r="GL28" s="115">
        <v>0.8</v>
      </c>
      <c r="GM28" s="115"/>
      <c r="GN28" s="115"/>
      <c r="GO28" s="115">
        <f t="shared" si="431"/>
        <v>0.48</v>
      </c>
      <c r="GQ28" s="118" t="s">
        <v>444</v>
      </c>
      <c r="GR28" s="118"/>
      <c r="GS28" s="115">
        <v>0.6</v>
      </c>
      <c r="GT28" s="115"/>
      <c r="GU28" s="115">
        <v>0.8</v>
      </c>
      <c r="GV28" s="115">
        <v>1</v>
      </c>
      <c r="GW28" s="115"/>
      <c r="GX28" s="115">
        <f t="shared" si="432"/>
        <v>0.48</v>
      </c>
      <c r="GZ28" s="118"/>
      <c r="HA28" s="118"/>
      <c r="HB28" s="115"/>
      <c r="HC28" s="115"/>
      <c r="HD28" s="115"/>
      <c r="HE28" s="115"/>
      <c r="HF28" s="115"/>
      <c r="HG28" s="115">
        <f t="shared" si="433"/>
        <v>0</v>
      </c>
      <c r="HI28" s="118"/>
      <c r="HJ28" s="118"/>
      <c r="HK28" s="115"/>
      <c r="HL28" s="115"/>
      <c r="HM28" s="115"/>
      <c r="HN28" s="115"/>
      <c r="HO28" s="115"/>
      <c r="HP28" s="115">
        <f t="shared" si="434"/>
        <v>0</v>
      </c>
      <c r="HR28" s="118"/>
      <c r="HS28" s="118"/>
      <c r="HT28" s="115"/>
      <c r="HU28" s="115"/>
      <c r="HV28" s="115"/>
      <c r="HW28" s="115"/>
      <c r="HX28" s="115"/>
      <c r="HY28" s="115">
        <f t="shared" si="435"/>
        <v>0</v>
      </c>
      <c r="IA28" s="118"/>
      <c r="IB28" s="118"/>
      <c r="IC28" s="115"/>
      <c r="ID28" s="115"/>
      <c r="IE28" s="115"/>
      <c r="IF28" s="115"/>
      <c r="IG28" s="115"/>
      <c r="IH28" s="115">
        <f t="shared" si="436"/>
        <v>0</v>
      </c>
      <c r="IJ28" s="118"/>
      <c r="IK28" s="118"/>
      <c r="IL28" s="115"/>
      <c r="IM28" s="115"/>
      <c r="IN28" s="115"/>
      <c r="IO28" s="115"/>
      <c r="IP28" s="115"/>
      <c r="IQ28" s="115">
        <f t="shared" si="437"/>
        <v>0</v>
      </c>
      <c r="IS28" s="118"/>
      <c r="IT28" s="118"/>
      <c r="IU28" s="115"/>
      <c r="IV28" s="115"/>
      <c r="IW28" s="115"/>
      <c r="IX28" s="115"/>
      <c r="IY28" s="115"/>
      <c r="IZ28" s="115">
        <f t="shared" si="438"/>
        <v>0</v>
      </c>
      <c r="JB28" s="118"/>
      <c r="JC28" s="118"/>
      <c r="JD28" s="115"/>
      <c r="JE28" s="115"/>
      <c r="JF28" s="115"/>
      <c r="JG28" s="115"/>
      <c r="JH28" s="115"/>
      <c r="JI28" s="115">
        <f t="shared" si="439"/>
        <v>0</v>
      </c>
      <c r="JK28" s="118"/>
      <c r="JL28" s="118"/>
      <c r="JM28" s="115"/>
      <c r="JN28" s="115"/>
      <c r="JO28" s="115"/>
      <c r="JP28" s="115"/>
      <c r="JQ28" s="115"/>
      <c r="JR28" s="115">
        <f t="shared" si="440"/>
        <v>0</v>
      </c>
      <c r="JS28" s="481"/>
      <c r="JT28" s="118"/>
      <c r="JU28" s="118"/>
      <c r="JV28" s="115"/>
      <c r="JW28" s="115"/>
      <c r="JX28" s="115"/>
      <c r="JY28" s="115"/>
      <c r="JZ28" s="115"/>
      <c r="KA28" s="115">
        <f t="shared" si="441"/>
        <v>0</v>
      </c>
      <c r="KB28" s="481"/>
      <c r="KC28" s="118"/>
      <c r="KD28" s="118"/>
      <c r="KE28" s="115"/>
      <c r="KF28" s="115"/>
      <c r="KG28" s="115"/>
      <c r="KH28" s="115"/>
      <c r="KI28" s="115"/>
      <c r="KJ28" s="115">
        <f t="shared" si="442"/>
        <v>0</v>
      </c>
      <c r="KK28" s="481"/>
      <c r="KL28" s="118"/>
      <c r="KM28" s="118"/>
      <c r="KN28" s="115"/>
      <c r="KO28" s="115"/>
      <c r="KP28" s="115"/>
      <c r="KQ28" s="115"/>
      <c r="KR28" s="115"/>
      <c r="KS28" s="115">
        <f t="shared" si="443"/>
        <v>0</v>
      </c>
      <c r="KT28" s="481"/>
      <c r="KU28" s="118"/>
      <c r="KV28" s="118"/>
      <c r="KW28" s="115"/>
      <c r="KX28" s="115"/>
      <c r="KY28" s="115"/>
      <c r="KZ28" s="115"/>
      <c r="LA28" s="115"/>
      <c r="LB28" s="115">
        <f t="shared" si="444"/>
        <v>0</v>
      </c>
      <c r="LC28" s="481"/>
      <c r="LD28" s="118"/>
      <c r="LE28" s="118"/>
      <c r="LF28" s="115"/>
      <c r="LG28" s="115"/>
      <c r="LH28" s="115"/>
      <c r="LI28" s="115"/>
      <c r="LJ28" s="115"/>
      <c r="LK28" s="115">
        <f t="shared" si="445"/>
        <v>0</v>
      </c>
      <c r="LL28" s="481"/>
      <c r="LM28" s="118"/>
      <c r="LN28" s="118"/>
      <c r="LO28" s="115"/>
      <c r="LP28" s="115"/>
      <c r="LQ28" s="115"/>
      <c r="LR28" s="115"/>
      <c r="LS28" s="115"/>
      <c r="LT28" s="115">
        <f t="shared" si="446"/>
        <v>0</v>
      </c>
      <c r="LU28" s="481"/>
      <c r="LV28" s="118"/>
      <c r="LW28" s="118"/>
      <c r="LX28" s="115"/>
      <c r="LY28" s="115"/>
      <c r="LZ28" s="115"/>
      <c r="MA28" s="115"/>
      <c r="MB28" s="115"/>
      <c r="MC28" s="115">
        <f t="shared" si="447"/>
        <v>0</v>
      </c>
      <c r="MD28" s="481"/>
      <c r="ME28" s="118"/>
      <c r="MF28" s="118"/>
      <c r="MG28" s="115"/>
      <c r="MH28" s="115"/>
      <c r="MI28" s="115"/>
      <c r="MJ28" s="115"/>
      <c r="MK28" s="115"/>
      <c r="ML28" s="115">
        <f t="shared" si="448"/>
        <v>0</v>
      </c>
      <c r="MM28" s="481"/>
      <c r="MN28" s="118"/>
      <c r="MO28" s="118"/>
      <c r="MP28" s="115"/>
      <c r="MQ28" s="115"/>
      <c r="MR28" s="115"/>
      <c r="MS28" s="115"/>
      <c r="MT28" s="115"/>
      <c r="MU28" s="115">
        <f t="shared" si="449"/>
        <v>0</v>
      </c>
      <c r="MV28" s="481"/>
      <c r="MW28" s="118"/>
      <c r="MX28" s="118"/>
      <c r="MY28" s="115"/>
      <c r="MZ28" s="115"/>
      <c r="NA28" s="115"/>
      <c r="NB28" s="115"/>
      <c r="NC28" s="115"/>
      <c r="ND28" s="115">
        <f t="shared" si="450"/>
        <v>0</v>
      </c>
      <c r="NE28" s="481"/>
      <c r="NF28" s="118"/>
      <c r="NG28" s="118"/>
      <c r="NH28" s="115"/>
      <c r="NI28" s="115"/>
      <c r="NJ28" s="115"/>
      <c r="NK28" s="115"/>
      <c r="NL28" s="115"/>
      <c r="NM28" s="115">
        <f t="shared" si="451"/>
        <v>0</v>
      </c>
      <c r="NN28" s="481"/>
      <c r="NO28" s="118" t="s">
        <v>444</v>
      </c>
      <c r="NP28" s="118"/>
      <c r="NQ28" s="115">
        <v>0.6</v>
      </c>
      <c r="NR28" s="115"/>
      <c r="NS28" s="115">
        <v>0.8</v>
      </c>
      <c r="NT28" s="115">
        <v>1</v>
      </c>
      <c r="NU28" s="115"/>
      <c r="NV28" s="115">
        <f t="shared" si="452"/>
        <v>0.48</v>
      </c>
      <c r="NW28" s="481"/>
      <c r="NX28" s="118"/>
      <c r="NY28" s="118"/>
      <c r="NZ28" s="115"/>
      <c r="OA28" s="115"/>
      <c r="OB28" s="115"/>
      <c r="OC28" s="115"/>
      <c r="OD28" s="115"/>
      <c r="OE28" s="115">
        <f t="shared" si="453"/>
        <v>0</v>
      </c>
      <c r="OF28" s="481"/>
      <c r="OG28" s="118"/>
      <c r="OH28" s="118"/>
      <c r="OI28" s="115"/>
      <c r="OJ28" s="115"/>
      <c r="OK28" s="115"/>
      <c r="OL28" s="115"/>
      <c r="OM28" s="115"/>
      <c r="ON28" s="115">
        <f t="shared" si="454"/>
        <v>0</v>
      </c>
      <c r="OO28" s="481"/>
      <c r="OP28" s="118"/>
      <c r="OQ28" s="118"/>
      <c r="OR28" s="115"/>
      <c r="OS28" s="115"/>
      <c r="OT28" s="115"/>
      <c r="OU28" s="115"/>
      <c r="OV28" s="115"/>
      <c r="OW28" s="115">
        <f t="shared" si="455"/>
        <v>0</v>
      </c>
      <c r="OY28" s="118"/>
      <c r="OZ28" s="118"/>
      <c r="PA28" s="115"/>
      <c r="PB28" s="115"/>
      <c r="PC28" s="115"/>
      <c r="PD28" s="115"/>
      <c r="PE28" s="115"/>
      <c r="PF28" s="115">
        <f t="shared" si="456"/>
        <v>0</v>
      </c>
    </row>
    <row r="29" spans="1:422">
      <c r="A29" s="118"/>
      <c r="B29" s="118"/>
      <c r="C29" s="115"/>
      <c r="D29" s="115"/>
      <c r="E29" s="115"/>
      <c r="F29" s="115"/>
      <c r="G29" s="115"/>
      <c r="H29" s="115">
        <f t="shared" si="457"/>
        <v>0</v>
      </c>
      <c r="J29" s="118"/>
      <c r="K29" s="118"/>
      <c r="L29" s="115"/>
      <c r="M29" s="115"/>
      <c r="N29" s="115"/>
      <c r="O29" s="115"/>
      <c r="P29" s="115"/>
      <c r="Q29" s="115">
        <f t="shared" si="458"/>
        <v>0</v>
      </c>
      <c r="S29" s="118"/>
      <c r="T29" s="118"/>
      <c r="U29" s="115"/>
      <c r="V29" s="115"/>
      <c r="W29" s="115"/>
      <c r="X29" s="115"/>
      <c r="Y29" s="115"/>
      <c r="Z29" s="115">
        <f t="shared" si="459"/>
        <v>0</v>
      </c>
      <c r="AB29" s="118"/>
      <c r="AC29" s="118"/>
      <c r="AD29" s="115"/>
      <c r="AE29" s="115"/>
      <c r="AF29" s="115"/>
      <c r="AG29" s="115"/>
      <c r="AH29" s="115"/>
      <c r="AI29" s="115">
        <f t="shared" si="460"/>
        <v>0</v>
      </c>
      <c r="AK29" s="118"/>
      <c r="AL29" s="118"/>
      <c r="AM29" s="115"/>
      <c r="AN29" s="115"/>
      <c r="AO29" s="115"/>
      <c r="AP29" s="115"/>
      <c r="AQ29" s="115"/>
      <c r="AR29" s="115">
        <f t="shared" si="461"/>
        <v>0</v>
      </c>
      <c r="AT29" s="118"/>
      <c r="AU29" s="118"/>
      <c r="AV29" s="115"/>
      <c r="AW29" s="115"/>
      <c r="AX29" s="115"/>
      <c r="AY29" s="115"/>
      <c r="AZ29" s="115"/>
      <c r="BA29" s="115">
        <f t="shared" si="462"/>
        <v>0</v>
      </c>
      <c r="BC29" s="118"/>
      <c r="BD29" s="118"/>
      <c r="BE29" s="115"/>
      <c r="BF29" s="115"/>
      <c r="BG29" s="115"/>
      <c r="BH29" s="115"/>
      <c r="BI29" s="115"/>
      <c r="BJ29" s="115">
        <f t="shared" si="416"/>
        <v>0</v>
      </c>
      <c r="BL29" s="118"/>
      <c r="BM29" s="118"/>
      <c r="BN29" s="115"/>
      <c r="BO29" s="115"/>
      <c r="BP29" s="115"/>
      <c r="BQ29" s="115"/>
      <c r="BR29" s="115"/>
      <c r="BS29" s="115">
        <f t="shared" si="417"/>
        <v>0</v>
      </c>
      <c r="BU29" s="118"/>
      <c r="BV29" s="118"/>
      <c r="BW29" s="115"/>
      <c r="BX29" s="115"/>
      <c r="BY29" s="115"/>
      <c r="BZ29" s="115"/>
      <c r="CA29" s="115"/>
      <c r="CB29" s="115">
        <f t="shared" si="418"/>
        <v>0</v>
      </c>
      <c r="CD29" s="118"/>
      <c r="CE29" s="118"/>
      <c r="CF29" s="115"/>
      <c r="CG29" s="115"/>
      <c r="CH29" s="115"/>
      <c r="CI29" s="115"/>
      <c r="CJ29" s="115"/>
      <c r="CK29" s="115">
        <f t="shared" si="419"/>
        <v>0</v>
      </c>
      <c r="CM29" s="118"/>
      <c r="CN29" s="118"/>
      <c r="CO29" s="115"/>
      <c r="CP29" s="115"/>
      <c r="CQ29" s="115"/>
      <c r="CR29" s="115"/>
      <c r="CS29" s="115"/>
      <c r="CT29" s="115">
        <f t="shared" si="420"/>
        <v>0</v>
      </c>
      <c r="CV29" s="118"/>
      <c r="CW29" s="118"/>
      <c r="CX29" s="115"/>
      <c r="CY29" s="115"/>
      <c r="CZ29" s="115"/>
      <c r="DA29" s="115"/>
      <c r="DB29" s="115"/>
      <c r="DC29" s="115">
        <f t="shared" si="421"/>
        <v>0</v>
      </c>
      <c r="DE29" s="118"/>
      <c r="DF29" s="118"/>
      <c r="DG29" s="115"/>
      <c r="DH29" s="115"/>
      <c r="DI29" s="115"/>
      <c r="DJ29" s="115"/>
      <c r="DK29" s="115"/>
      <c r="DL29" s="115">
        <f t="shared" si="422"/>
        <v>0</v>
      </c>
      <c r="DN29" s="118"/>
      <c r="DO29" s="118"/>
      <c r="DP29" s="115"/>
      <c r="DQ29" s="115"/>
      <c r="DR29" s="115"/>
      <c r="DS29" s="115"/>
      <c r="DT29" s="115"/>
      <c r="DU29" s="115">
        <f t="shared" si="423"/>
        <v>0</v>
      </c>
      <c r="DW29" s="118"/>
      <c r="DX29" s="118"/>
      <c r="DY29" s="115"/>
      <c r="DZ29" s="115"/>
      <c r="EA29" s="115"/>
      <c r="EB29" s="115"/>
      <c r="EC29" s="115"/>
      <c r="ED29" s="115">
        <f t="shared" si="424"/>
        <v>0</v>
      </c>
      <c r="EF29" s="118"/>
      <c r="EG29" s="118"/>
      <c r="EH29" s="115"/>
      <c r="EI29" s="115"/>
      <c r="EJ29" s="115"/>
      <c r="EK29" s="115"/>
      <c r="EL29" s="115"/>
      <c r="EM29" s="115">
        <f t="shared" si="425"/>
        <v>0</v>
      </c>
      <c r="EO29" s="118"/>
      <c r="EP29" s="118"/>
      <c r="EQ29" s="115"/>
      <c r="ER29" s="115"/>
      <c r="ES29" s="115"/>
      <c r="ET29" s="115"/>
      <c r="EU29" s="115"/>
      <c r="EV29" s="115">
        <f t="shared" si="426"/>
        <v>0</v>
      </c>
      <c r="EX29" s="118"/>
      <c r="EY29" s="118"/>
      <c r="EZ29" s="115"/>
      <c r="FA29" s="115"/>
      <c r="FB29" s="115"/>
      <c r="FC29" s="115"/>
      <c r="FD29" s="115"/>
      <c r="FE29" s="115">
        <f t="shared" si="427"/>
        <v>0</v>
      </c>
      <c r="FG29" s="118"/>
      <c r="FH29" s="118"/>
      <c r="FI29" s="115"/>
      <c r="FJ29" s="115"/>
      <c r="FK29" s="115"/>
      <c r="FL29" s="115"/>
      <c r="FM29" s="115"/>
      <c r="FN29" s="115">
        <f t="shared" si="428"/>
        <v>0</v>
      </c>
      <c r="FP29" s="118"/>
      <c r="FQ29" s="118"/>
      <c r="FR29" s="115"/>
      <c r="FS29" s="115"/>
      <c r="FT29" s="115"/>
      <c r="FU29" s="115"/>
      <c r="FV29" s="115"/>
      <c r="FW29" s="115">
        <f t="shared" si="429"/>
        <v>0</v>
      </c>
      <c r="FY29" s="118"/>
      <c r="FZ29" s="118"/>
      <c r="GA29" s="115"/>
      <c r="GB29" s="115"/>
      <c r="GC29" s="115"/>
      <c r="GD29" s="115"/>
      <c r="GE29" s="115"/>
      <c r="GF29" s="115">
        <f t="shared" si="430"/>
        <v>0</v>
      </c>
      <c r="GH29" s="118" t="s">
        <v>840</v>
      </c>
      <c r="GI29" s="118"/>
      <c r="GJ29" s="115">
        <v>0.6</v>
      </c>
      <c r="GK29" s="115"/>
      <c r="GL29" s="115">
        <v>1.6</v>
      </c>
      <c r="GM29" s="115"/>
      <c r="GN29" s="115"/>
      <c r="GO29" s="115">
        <f t="shared" si="431"/>
        <v>0.96</v>
      </c>
      <c r="GQ29" s="118" t="s">
        <v>840</v>
      </c>
      <c r="GR29" s="118"/>
      <c r="GS29" s="115">
        <v>0.6</v>
      </c>
      <c r="GT29" s="115"/>
      <c r="GU29" s="115">
        <v>0.8</v>
      </c>
      <c r="GV29" s="115">
        <v>2</v>
      </c>
      <c r="GW29" s="115"/>
      <c r="GX29" s="115">
        <f t="shared" si="432"/>
        <v>0.96</v>
      </c>
      <c r="GZ29" s="118"/>
      <c r="HA29" s="118"/>
      <c r="HB29" s="115"/>
      <c r="HC29" s="115"/>
      <c r="HD29" s="115"/>
      <c r="HE29" s="115"/>
      <c r="HF29" s="115"/>
      <c r="HG29" s="115">
        <f t="shared" si="433"/>
        <v>0</v>
      </c>
      <c r="HI29" s="118"/>
      <c r="HJ29" s="118"/>
      <c r="HK29" s="115"/>
      <c r="HL29" s="115"/>
      <c r="HM29" s="115"/>
      <c r="HN29" s="115"/>
      <c r="HO29" s="115"/>
      <c r="HP29" s="115">
        <f t="shared" si="434"/>
        <v>0</v>
      </c>
      <c r="HR29" s="118"/>
      <c r="HS29" s="118"/>
      <c r="HT29" s="115"/>
      <c r="HU29" s="115"/>
      <c r="HV29" s="115"/>
      <c r="HW29" s="115"/>
      <c r="HX29" s="115"/>
      <c r="HY29" s="115">
        <f t="shared" si="435"/>
        <v>0</v>
      </c>
      <c r="IA29" s="118"/>
      <c r="IB29" s="118"/>
      <c r="IC29" s="115"/>
      <c r="ID29" s="115"/>
      <c r="IE29" s="115"/>
      <c r="IF29" s="115"/>
      <c r="IG29" s="115"/>
      <c r="IH29" s="115">
        <f t="shared" si="436"/>
        <v>0</v>
      </c>
      <c r="IJ29" s="118"/>
      <c r="IK29" s="118"/>
      <c r="IL29" s="115"/>
      <c r="IM29" s="115"/>
      <c r="IN29" s="115"/>
      <c r="IO29" s="115"/>
      <c r="IP29" s="115"/>
      <c r="IQ29" s="115">
        <f t="shared" si="437"/>
        <v>0</v>
      </c>
      <c r="IS29" s="118"/>
      <c r="IT29" s="118"/>
      <c r="IU29" s="115"/>
      <c r="IV29" s="115"/>
      <c r="IW29" s="115"/>
      <c r="IX29" s="115"/>
      <c r="IY29" s="115"/>
      <c r="IZ29" s="115">
        <f t="shared" si="438"/>
        <v>0</v>
      </c>
      <c r="JB29" s="118"/>
      <c r="JC29" s="118"/>
      <c r="JD29" s="115"/>
      <c r="JE29" s="115"/>
      <c r="JF29" s="115"/>
      <c r="JG29" s="115"/>
      <c r="JH29" s="115"/>
      <c r="JI29" s="115">
        <f t="shared" si="439"/>
        <v>0</v>
      </c>
      <c r="JK29" s="118"/>
      <c r="JL29" s="118"/>
      <c r="JM29" s="115"/>
      <c r="JN29" s="115"/>
      <c r="JO29" s="115"/>
      <c r="JP29" s="115"/>
      <c r="JQ29" s="115"/>
      <c r="JR29" s="115">
        <f t="shared" si="440"/>
        <v>0</v>
      </c>
      <c r="JS29" s="481"/>
      <c r="JT29" s="118"/>
      <c r="JU29" s="118"/>
      <c r="JV29" s="115"/>
      <c r="JW29" s="115"/>
      <c r="JX29" s="115"/>
      <c r="JY29" s="115"/>
      <c r="JZ29" s="115"/>
      <c r="KA29" s="115">
        <f t="shared" si="441"/>
        <v>0</v>
      </c>
      <c r="KB29" s="481"/>
      <c r="KC29" s="118"/>
      <c r="KD29" s="118"/>
      <c r="KE29" s="115"/>
      <c r="KF29" s="115"/>
      <c r="KG29" s="115"/>
      <c r="KH29" s="115"/>
      <c r="KI29" s="115"/>
      <c r="KJ29" s="115">
        <f t="shared" si="442"/>
        <v>0</v>
      </c>
      <c r="KK29" s="481"/>
      <c r="KL29" s="118"/>
      <c r="KM29" s="118"/>
      <c r="KN29" s="115"/>
      <c r="KO29" s="115"/>
      <c r="KP29" s="115"/>
      <c r="KQ29" s="115"/>
      <c r="KR29" s="115"/>
      <c r="KS29" s="115">
        <f t="shared" si="443"/>
        <v>0</v>
      </c>
      <c r="KT29" s="481"/>
      <c r="KU29" s="118"/>
      <c r="KV29" s="118"/>
      <c r="KW29" s="115"/>
      <c r="KX29" s="115"/>
      <c r="KY29" s="115"/>
      <c r="KZ29" s="115"/>
      <c r="LA29" s="115"/>
      <c r="LB29" s="115">
        <f t="shared" si="444"/>
        <v>0</v>
      </c>
      <c r="LC29" s="481"/>
      <c r="LD29" s="118"/>
      <c r="LE29" s="118"/>
      <c r="LF29" s="115"/>
      <c r="LG29" s="115"/>
      <c r="LH29" s="115"/>
      <c r="LI29" s="115"/>
      <c r="LJ29" s="115"/>
      <c r="LK29" s="115">
        <f t="shared" si="445"/>
        <v>0</v>
      </c>
      <c r="LL29" s="481"/>
      <c r="LM29" s="118"/>
      <c r="LN29" s="118"/>
      <c r="LO29" s="115"/>
      <c r="LP29" s="115"/>
      <c r="LQ29" s="115"/>
      <c r="LR29" s="115"/>
      <c r="LS29" s="115"/>
      <c r="LT29" s="115">
        <f t="shared" si="446"/>
        <v>0</v>
      </c>
      <c r="LU29" s="481"/>
      <c r="LV29" s="118"/>
      <c r="LW29" s="118"/>
      <c r="LX29" s="115"/>
      <c r="LY29" s="115"/>
      <c r="LZ29" s="115"/>
      <c r="MA29" s="115"/>
      <c r="MB29" s="115"/>
      <c r="MC29" s="115">
        <f t="shared" si="447"/>
        <v>0</v>
      </c>
      <c r="MD29" s="481"/>
      <c r="ME29" s="118"/>
      <c r="MF29" s="118"/>
      <c r="MG29" s="115"/>
      <c r="MH29" s="115"/>
      <c r="MI29" s="115"/>
      <c r="MJ29" s="115"/>
      <c r="MK29" s="115"/>
      <c r="ML29" s="115">
        <f t="shared" si="448"/>
        <v>0</v>
      </c>
      <c r="MM29" s="481"/>
      <c r="MN29" s="118"/>
      <c r="MO29" s="118"/>
      <c r="MP29" s="115"/>
      <c r="MQ29" s="115"/>
      <c r="MR29" s="115"/>
      <c r="MS29" s="115"/>
      <c r="MT29" s="115"/>
      <c r="MU29" s="115">
        <f t="shared" si="449"/>
        <v>0</v>
      </c>
      <c r="MV29" s="481"/>
      <c r="MW29" s="118"/>
      <c r="MX29" s="118"/>
      <c r="MY29" s="115"/>
      <c r="MZ29" s="115"/>
      <c r="NA29" s="115"/>
      <c r="NB29" s="115"/>
      <c r="NC29" s="115"/>
      <c r="ND29" s="115">
        <f t="shared" si="450"/>
        <v>0</v>
      </c>
      <c r="NE29" s="481"/>
      <c r="NF29" s="118"/>
      <c r="NG29" s="118"/>
      <c r="NH29" s="115"/>
      <c r="NI29" s="115"/>
      <c r="NJ29" s="115"/>
      <c r="NK29" s="115"/>
      <c r="NL29" s="115"/>
      <c r="NM29" s="115">
        <f t="shared" si="451"/>
        <v>0</v>
      </c>
      <c r="NN29" s="481"/>
      <c r="NO29" s="118" t="s">
        <v>841</v>
      </c>
      <c r="NP29" s="118"/>
      <c r="NQ29" s="115">
        <v>0.6</v>
      </c>
      <c r="NR29" s="115"/>
      <c r="NS29" s="115">
        <v>0.8</v>
      </c>
      <c r="NT29" s="115">
        <v>2.2999999999999998</v>
      </c>
      <c r="NU29" s="115"/>
      <c r="NV29" s="115">
        <f t="shared" si="452"/>
        <v>1.1039999999999999</v>
      </c>
      <c r="NW29" s="481"/>
      <c r="NX29" s="118"/>
      <c r="NY29" s="118"/>
      <c r="NZ29" s="115"/>
      <c r="OA29" s="115"/>
      <c r="OB29" s="115"/>
      <c r="OC29" s="115"/>
      <c r="OD29" s="115"/>
      <c r="OE29" s="115">
        <f t="shared" si="453"/>
        <v>0</v>
      </c>
      <c r="OF29" s="481"/>
      <c r="OG29" s="118"/>
      <c r="OH29" s="118"/>
      <c r="OI29" s="115"/>
      <c r="OJ29" s="115"/>
      <c r="OK29" s="115"/>
      <c r="OL29" s="115"/>
      <c r="OM29" s="115"/>
      <c r="ON29" s="115">
        <f t="shared" si="454"/>
        <v>0</v>
      </c>
      <c r="OO29" s="481"/>
      <c r="OP29" s="118"/>
      <c r="OQ29" s="118"/>
      <c r="OR29" s="115"/>
      <c r="OS29" s="115"/>
      <c r="OT29" s="115"/>
      <c r="OU29" s="115"/>
      <c r="OV29" s="115"/>
      <c r="OW29" s="115">
        <f t="shared" si="455"/>
        <v>0</v>
      </c>
      <c r="OY29" s="118"/>
      <c r="OZ29" s="118"/>
      <c r="PA29" s="115"/>
      <c r="PB29" s="115"/>
      <c r="PC29" s="115"/>
      <c r="PD29" s="115"/>
      <c r="PE29" s="115"/>
      <c r="PF29" s="115">
        <f t="shared" si="456"/>
        <v>0</v>
      </c>
    </row>
    <row r="30" spans="1:422" hidden="1">
      <c r="A30" s="118"/>
      <c r="B30" s="118"/>
      <c r="C30" s="115"/>
      <c r="D30" s="115"/>
      <c r="E30" s="115"/>
      <c r="F30" s="115"/>
      <c r="G30" s="115"/>
      <c r="H30" s="115">
        <f t="shared" si="457"/>
        <v>0</v>
      </c>
      <c r="J30" s="118"/>
      <c r="K30" s="118"/>
      <c r="L30" s="115"/>
      <c r="M30" s="115"/>
      <c r="N30" s="115"/>
      <c r="O30" s="115"/>
      <c r="P30" s="115"/>
      <c r="Q30" s="115">
        <f t="shared" si="458"/>
        <v>0</v>
      </c>
      <c r="S30" s="118"/>
      <c r="T30" s="118"/>
      <c r="U30" s="115"/>
      <c r="V30" s="115"/>
      <c r="W30" s="115"/>
      <c r="X30" s="115"/>
      <c r="Y30" s="115"/>
      <c r="Z30" s="115">
        <f t="shared" ref="Z30:Z33" si="463">PRODUCT(U30:Y30)</f>
        <v>0</v>
      </c>
      <c r="AB30" s="118"/>
      <c r="AC30" s="118"/>
      <c r="AD30" s="115"/>
      <c r="AE30" s="115"/>
      <c r="AF30" s="115"/>
      <c r="AG30" s="115"/>
      <c r="AH30" s="115"/>
      <c r="AI30" s="115">
        <f t="shared" ref="AI30:AI33" si="464">PRODUCT(AD30:AH30)</f>
        <v>0</v>
      </c>
      <c r="AK30" s="118"/>
      <c r="AL30" s="118"/>
      <c r="AM30" s="115"/>
      <c r="AN30" s="115"/>
      <c r="AO30" s="115"/>
      <c r="AP30" s="115"/>
      <c r="AQ30" s="115"/>
      <c r="AR30" s="115">
        <f t="shared" ref="AR30:AR33" si="465">PRODUCT(AM30:AQ30)</f>
        <v>0</v>
      </c>
      <c r="AT30" s="118"/>
      <c r="AU30" s="118"/>
      <c r="AV30" s="115"/>
      <c r="AW30" s="115"/>
      <c r="AX30" s="115"/>
      <c r="AY30" s="115"/>
      <c r="AZ30" s="115"/>
      <c r="BA30" s="115">
        <f t="shared" ref="BA30:BA33" si="466">PRODUCT(AV30:AZ30)</f>
        <v>0</v>
      </c>
      <c r="BC30" s="118"/>
      <c r="BD30" s="118"/>
      <c r="BE30" s="115"/>
      <c r="BF30" s="115"/>
      <c r="BG30" s="115"/>
      <c r="BH30" s="115"/>
      <c r="BI30" s="115"/>
      <c r="BJ30" s="115">
        <f t="shared" ref="BJ30:BJ33" si="467">PRODUCT(BE30:BI30)</f>
        <v>0</v>
      </c>
      <c r="BL30" s="118"/>
      <c r="BM30" s="118"/>
      <c r="BN30" s="115"/>
      <c r="BO30" s="115"/>
      <c r="BP30" s="115"/>
      <c r="BQ30" s="115"/>
      <c r="BR30" s="115"/>
      <c r="BS30" s="115">
        <f t="shared" ref="BS30:BS33" si="468">PRODUCT(BN30:BR30)</f>
        <v>0</v>
      </c>
      <c r="BU30" s="118"/>
      <c r="BV30" s="118"/>
      <c r="BW30" s="115"/>
      <c r="BX30" s="115"/>
      <c r="BY30" s="115"/>
      <c r="BZ30" s="115"/>
      <c r="CA30" s="115"/>
      <c r="CB30" s="115">
        <f t="shared" ref="CB30:CB33" si="469">PRODUCT(BW30:CA30)</f>
        <v>0</v>
      </c>
      <c r="CD30" s="118"/>
      <c r="CE30" s="118"/>
      <c r="CF30" s="115"/>
      <c r="CG30" s="115"/>
      <c r="CH30" s="115"/>
      <c r="CI30" s="115"/>
      <c r="CJ30" s="115"/>
      <c r="CK30" s="115">
        <f t="shared" ref="CK30:CK33" si="470">PRODUCT(CF30:CJ30)</f>
        <v>0</v>
      </c>
      <c r="CM30" s="118"/>
      <c r="CN30" s="118"/>
      <c r="CO30" s="115"/>
      <c r="CP30" s="115"/>
      <c r="CQ30" s="115"/>
      <c r="CR30" s="115"/>
      <c r="CS30" s="115"/>
      <c r="CT30" s="115">
        <f t="shared" ref="CT30:CT33" si="471">PRODUCT(CO30:CS30)</f>
        <v>0</v>
      </c>
      <c r="CV30" s="118"/>
      <c r="CW30" s="118"/>
      <c r="CX30" s="115"/>
      <c r="CY30" s="115"/>
      <c r="CZ30" s="115"/>
      <c r="DA30" s="115"/>
      <c r="DB30" s="115"/>
      <c r="DC30" s="115">
        <f t="shared" ref="DC30:DC33" si="472">PRODUCT(CX30:DB30)</f>
        <v>0</v>
      </c>
      <c r="DE30" s="118"/>
      <c r="DF30" s="118"/>
      <c r="DG30" s="115"/>
      <c r="DH30" s="115"/>
      <c r="DI30" s="115"/>
      <c r="DJ30" s="115"/>
      <c r="DK30" s="115"/>
      <c r="DL30" s="115">
        <f t="shared" ref="DL30:DL33" si="473">PRODUCT(DG30:DK30)</f>
        <v>0</v>
      </c>
      <c r="DN30" s="118"/>
      <c r="DO30" s="118"/>
      <c r="DP30" s="115"/>
      <c r="DQ30" s="115"/>
      <c r="DR30" s="115"/>
      <c r="DS30" s="115"/>
      <c r="DT30" s="115"/>
      <c r="DU30" s="115">
        <f t="shared" ref="DU30:DU33" si="474">PRODUCT(DP30:DT30)</f>
        <v>0</v>
      </c>
      <c r="DW30" s="118"/>
      <c r="DX30" s="118"/>
      <c r="DY30" s="115"/>
      <c r="DZ30" s="115"/>
      <c r="EA30" s="115"/>
      <c r="EB30" s="115"/>
      <c r="EC30" s="115"/>
      <c r="ED30" s="115">
        <f t="shared" ref="ED30:ED33" si="475">PRODUCT(DY30:EC30)</f>
        <v>0</v>
      </c>
      <c r="EF30" s="118"/>
      <c r="EG30" s="118"/>
      <c r="EH30" s="115"/>
      <c r="EI30" s="115"/>
      <c r="EJ30" s="115"/>
      <c r="EK30" s="115"/>
      <c r="EL30" s="115"/>
      <c r="EM30" s="115">
        <f t="shared" ref="EM30:EM33" si="476">PRODUCT(EH30:EL30)</f>
        <v>0</v>
      </c>
      <c r="EO30" s="118"/>
      <c r="EP30" s="118"/>
      <c r="EQ30" s="115"/>
      <c r="ER30" s="115"/>
      <c r="ES30" s="115"/>
      <c r="ET30" s="115"/>
      <c r="EU30" s="115"/>
      <c r="EV30" s="115">
        <f t="shared" ref="EV30:EV33" si="477">PRODUCT(EQ30:EU30)</f>
        <v>0</v>
      </c>
      <c r="EX30" s="118"/>
      <c r="EY30" s="118"/>
      <c r="EZ30" s="115"/>
      <c r="FA30" s="115"/>
      <c r="FB30" s="115"/>
      <c r="FC30" s="115"/>
      <c r="FD30" s="115"/>
      <c r="FE30" s="115">
        <f t="shared" ref="FE30:FE33" si="478">PRODUCT(EZ30:FD30)</f>
        <v>0</v>
      </c>
      <c r="FG30" s="118"/>
      <c r="FH30" s="118"/>
      <c r="FI30" s="115"/>
      <c r="FJ30" s="115"/>
      <c r="FK30" s="115"/>
      <c r="FL30" s="115"/>
      <c r="FM30" s="115"/>
      <c r="FN30" s="115">
        <f t="shared" ref="FN30:FN33" si="479">PRODUCT(FI30:FM30)</f>
        <v>0</v>
      </c>
      <c r="FP30" s="118"/>
      <c r="FQ30" s="118"/>
      <c r="FR30" s="115"/>
      <c r="FS30" s="115"/>
      <c r="FT30" s="115"/>
      <c r="FU30" s="115"/>
      <c r="FV30" s="115"/>
      <c r="FW30" s="115">
        <f t="shared" ref="FW30:FW33" si="480">PRODUCT(FR30:FV30)</f>
        <v>0</v>
      </c>
      <c r="FY30" s="118"/>
      <c r="FZ30" s="118"/>
      <c r="GA30" s="115"/>
      <c r="GB30" s="115"/>
      <c r="GC30" s="115"/>
      <c r="GD30" s="115"/>
      <c r="GE30" s="115"/>
      <c r="GF30" s="115">
        <f t="shared" ref="GF30:GF33" si="481">PRODUCT(GA30:GE30)</f>
        <v>0</v>
      </c>
      <c r="GH30" s="118"/>
      <c r="GI30" s="118"/>
      <c r="GJ30" s="115"/>
      <c r="GK30" s="115"/>
      <c r="GL30" s="115"/>
      <c r="GM30" s="115"/>
      <c r="GN30" s="115"/>
      <c r="GO30" s="115">
        <f t="shared" ref="GO30:GO33" si="482">PRODUCT(GJ30:GN30)</f>
        <v>0</v>
      </c>
      <c r="GQ30" s="118"/>
      <c r="GR30" s="118"/>
      <c r="GS30" s="115"/>
      <c r="GT30" s="115"/>
      <c r="GU30" s="115"/>
      <c r="GV30" s="115"/>
      <c r="GW30" s="115"/>
      <c r="GX30" s="115">
        <f t="shared" ref="GX30:GX33" si="483">PRODUCT(GS30:GW30)</f>
        <v>0</v>
      </c>
      <c r="GZ30" s="118"/>
      <c r="HA30" s="118"/>
      <c r="HB30" s="115"/>
      <c r="HC30" s="115"/>
      <c r="HD30" s="115"/>
      <c r="HE30" s="115"/>
      <c r="HF30" s="115"/>
      <c r="HG30" s="115">
        <f t="shared" ref="HG30:HG33" si="484">PRODUCT(HB30:HF30)</f>
        <v>0</v>
      </c>
      <c r="HI30" s="118"/>
      <c r="HJ30" s="118"/>
      <c r="HK30" s="115"/>
      <c r="HL30" s="115"/>
      <c r="HM30" s="115"/>
      <c r="HN30" s="115"/>
      <c r="HO30" s="115"/>
      <c r="HP30" s="115">
        <f t="shared" ref="HP30:HP33" si="485">PRODUCT(HK30:HO30)</f>
        <v>0</v>
      </c>
      <c r="HR30" s="118"/>
      <c r="HS30" s="118"/>
      <c r="HT30" s="115"/>
      <c r="HU30" s="115"/>
      <c r="HV30" s="115"/>
      <c r="HW30" s="115"/>
      <c r="HX30" s="115"/>
      <c r="HY30" s="115">
        <f t="shared" ref="HY30:HY33" si="486">PRODUCT(HT30:HX30)</f>
        <v>0</v>
      </c>
      <c r="IA30" s="118"/>
      <c r="IB30" s="118"/>
      <c r="IC30" s="115"/>
      <c r="ID30" s="115"/>
      <c r="IE30" s="115"/>
      <c r="IF30" s="115"/>
      <c r="IG30" s="115"/>
      <c r="IH30" s="115">
        <f t="shared" ref="IH30:IH33" si="487">PRODUCT(IC30:IG30)</f>
        <v>0</v>
      </c>
      <c r="IJ30" s="118"/>
      <c r="IK30" s="118"/>
      <c r="IL30" s="115"/>
      <c r="IM30" s="115"/>
      <c r="IN30" s="115"/>
      <c r="IO30" s="115"/>
      <c r="IP30" s="115"/>
      <c r="IQ30" s="115">
        <f t="shared" ref="IQ30:IQ33" si="488">PRODUCT(IL30:IP30)</f>
        <v>0</v>
      </c>
      <c r="IS30" s="118"/>
      <c r="IT30" s="118"/>
      <c r="IU30" s="115"/>
      <c r="IV30" s="115"/>
      <c r="IW30" s="115"/>
      <c r="IX30" s="115"/>
      <c r="IY30" s="115"/>
      <c r="IZ30" s="115">
        <f t="shared" ref="IZ30:IZ33" si="489">PRODUCT(IU30:IY30)</f>
        <v>0</v>
      </c>
      <c r="JB30" s="118"/>
      <c r="JC30" s="118"/>
      <c r="JD30" s="115"/>
      <c r="JE30" s="115"/>
      <c r="JF30" s="115"/>
      <c r="JG30" s="115"/>
      <c r="JH30" s="115"/>
      <c r="JI30" s="115">
        <f t="shared" ref="JI30:JI33" si="490">PRODUCT(JD30:JH30)</f>
        <v>0</v>
      </c>
      <c r="JK30" s="118"/>
      <c r="JL30" s="118"/>
      <c r="JM30" s="115"/>
      <c r="JN30" s="115"/>
      <c r="JO30" s="115"/>
      <c r="JP30" s="115"/>
      <c r="JQ30" s="115"/>
      <c r="JR30" s="115">
        <f t="shared" ref="JR30:JR33" si="491">PRODUCT(JM30:JQ30)</f>
        <v>0</v>
      </c>
      <c r="JT30" s="118"/>
      <c r="JU30" s="118"/>
      <c r="JV30" s="115"/>
      <c r="JW30" s="115"/>
      <c r="JX30" s="115"/>
      <c r="JY30" s="115"/>
      <c r="JZ30" s="115"/>
      <c r="KA30" s="115">
        <f t="shared" ref="KA30:KA33" si="492">PRODUCT(JV30:JZ30)</f>
        <v>0</v>
      </c>
      <c r="KC30" s="118"/>
      <c r="KD30" s="118"/>
      <c r="KE30" s="115"/>
      <c r="KF30" s="115"/>
      <c r="KG30" s="115"/>
      <c r="KH30" s="115"/>
      <c r="KI30" s="115"/>
      <c r="KJ30" s="115">
        <f t="shared" ref="KJ30:KJ33" si="493">PRODUCT(KE30:KI30)</f>
        <v>0</v>
      </c>
      <c r="KL30" s="118"/>
      <c r="KM30" s="118"/>
      <c r="KN30" s="115"/>
      <c r="KO30" s="115"/>
      <c r="KP30" s="115"/>
      <c r="KQ30" s="115"/>
      <c r="KR30" s="115"/>
      <c r="KS30" s="115">
        <f t="shared" ref="KS30:KS33" si="494">PRODUCT(KN30:KR30)</f>
        <v>0</v>
      </c>
      <c r="KU30" s="118"/>
      <c r="KV30" s="118"/>
      <c r="KW30" s="115"/>
      <c r="KX30" s="115"/>
      <c r="KY30" s="115"/>
      <c r="KZ30" s="115"/>
      <c r="LA30" s="115"/>
      <c r="LB30" s="115">
        <f t="shared" ref="LB30:LB33" si="495">PRODUCT(KW30:LA30)</f>
        <v>0</v>
      </c>
      <c r="LD30" s="118"/>
      <c r="LE30" s="118"/>
      <c r="LF30" s="115"/>
      <c r="LG30" s="115"/>
      <c r="LH30" s="115"/>
      <c r="LI30" s="115"/>
      <c r="LJ30" s="115"/>
      <c r="LK30" s="115">
        <f t="shared" ref="LK30:LK33" si="496">PRODUCT(LF30:LJ30)</f>
        <v>0</v>
      </c>
      <c r="LM30" s="118"/>
      <c r="LN30" s="118"/>
      <c r="LO30" s="115"/>
      <c r="LP30" s="115"/>
      <c r="LQ30" s="115"/>
      <c r="LR30" s="115"/>
      <c r="LS30" s="115"/>
      <c r="LT30" s="115">
        <f t="shared" ref="LT30:LT33" si="497">PRODUCT(LO30:LS30)</f>
        <v>0</v>
      </c>
      <c r="LV30" s="118"/>
      <c r="LW30" s="118"/>
      <c r="LX30" s="115"/>
      <c r="LY30" s="115"/>
      <c r="LZ30" s="115"/>
      <c r="MA30" s="115"/>
      <c r="MB30" s="115"/>
      <c r="MC30" s="115">
        <f t="shared" ref="MC30:MC33" si="498">PRODUCT(LX30:MB30)</f>
        <v>0</v>
      </c>
      <c r="ME30" s="118"/>
      <c r="MF30" s="118"/>
      <c r="MG30" s="115"/>
      <c r="MH30" s="115"/>
      <c r="MI30" s="115"/>
      <c r="MJ30" s="115"/>
      <c r="MK30" s="115"/>
      <c r="ML30" s="115">
        <f t="shared" ref="ML30:ML33" si="499">PRODUCT(MG30:MK30)</f>
        <v>0</v>
      </c>
      <c r="MN30" s="118"/>
      <c r="MO30" s="118"/>
      <c r="MP30" s="115"/>
      <c r="MQ30" s="115"/>
      <c r="MR30" s="115"/>
      <c r="MS30" s="115"/>
      <c r="MT30" s="115"/>
      <c r="MU30" s="115">
        <f t="shared" ref="MU30:MU33" si="500">PRODUCT(MP30:MT30)</f>
        <v>0</v>
      </c>
      <c r="MW30" s="118"/>
      <c r="MX30" s="118"/>
      <c r="MY30" s="115"/>
      <c r="MZ30" s="115"/>
      <c r="NA30" s="115"/>
      <c r="NB30" s="115"/>
      <c r="NC30" s="115"/>
      <c r="ND30" s="115">
        <f t="shared" ref="ND30:ND33" si="501">PRODUCT(MY30:NC30)</f>
        <v>0</v>
      </c>
      <c r="NF30" s="118"/>
      <c r="NG30" s="118"/>
      <c r="NH30" s="115"/>
      <c r="NI30" s="115"/>
      <c r="NJ30" s="115"/>
      <c r="NK30" s="115"/>
      <c r="NL30" s="115"/>
      <c r="NM30" s="115">
        <f t="shared" ref="NM30:NM33" si="502">PRODUCT(NH30:NL30)</f>
        <v>0</v>
      </c>
      <c r="NO30" s="118"/>
      <c r="NP30" s="118"/>
      <c r="NQ30" s="115"/>
      <c r="NR30" s="115"/>
      <c r="NS30" s="115"/>
      <c r="NT30" s="115"/>
      <c r="NU30" s="115"/>
      <c r="NV30" s="115">
        <f t="shared" ref="NV30:NV33" si="503">PRODUCT(NQ30:NU30)</f>
        <v>0</v>
      </c>
      <c r="NX30" s="118"/>
      <c r="NY30" s="118"/>
      <c r="NZ30" s="115"/>
      <c r="OA30" s="115"/>
      <c r="OB30" s="115"/>
      <c r="OC30" s="115"/>
      <c r="OD30" s="115"/>
      <c r="OE30" s="115">
        <f t="shared" ref="OE30:OE33" si="504">PRODUCT(NZ30:OD30)</f>
        <v>0</v>
      </c>
      <c r="OG30" s="118"/>
      <c r="OH30" s="118"/>
      <c r="OI30" s="115"/>
      <c r="OJ30" s="115"/>
      <c r="OK30" s="115"/>
      <c r="OL30" s="115"/>
      <c r="OM30" s="115"/>
      <c r="ON30" s="115">
        <f t="shared" ref="ON30:ON33" si="505">PRODUCT(OI30:OM30)</f>
        <v>0</v>
      </c>
      <c r="OP30" s="118"/>
      <c r="OQ30" s="118"/>
      <c r="OR30" s="115"/>
      <c r="OS30" s="115"/>
      <c r="OT30" s="115"/>
      <c r="OU30" s="115"/>
      <c r="OV30" s="115"/>
      <c r="OW30" s="115">
        <f t="shared" ref="OW30:OW33" si="506">PRODUCT(OR30:OV30)</f>
        <v>0</v>
      </c>
      <c r="OY30" s="118"/>
      <c r="OZ30" s="118"/>
      <c r="PA30" s="115"/>
      <c r="PB30" s="115"/>
      <c r="PC30" s="115"/>
      <c r="PD30" s="115"/>
      <c r="PE30" s="115"/>
      <c r="PF30" s="115">
        <f t="shared" si="456"/>
        <v>0</v>
      </c>
    </row>
    <row r="31" spans="1:422" hidden="1">
      <c r="A31" s="118"/>
      <c r="B31" s="118"/>
      <c r="C31" s="115"/>
      <c r="D31" s="115"/>
      <c r="E31" s="115"/>
      <c r="F31" s="115"/>
      <c r="G31" s="115"/>
      <c r="H31" s="115">
        <f t="shared" si="457"/>
        <v>0</v>
      </c>
      <c r="J31" s="118"/>
      <c r="K31" s="118"/>
      <c r="L31" s="115"/>
      <c r="M31" s="115"/>
      <c r="N31" s="115"/>
      <c r="O31" s="115"/>
      <c r="P31" s="115"/>
      <c r="Q31" s="115">
        <f t="shared" si="458"/>
        <v>0</v>
      </c>
      <c r="S31" s="118"/>
      <c r="T31" s="118"/>
      <c r="U31" s="115"/>
      <c r="V31" s="115"/>
      <c r="W31" s="115"/>
      <c r="X31" s="115"/>
      <c r="Y31" s="115"/>
      <c r="Z31" s="115">
        <f t="shared" si="463"/>
        <v>0</v>
      </c>
      <c r="AB31" s="118"/>
      <c r="AC31" s="118"/>
      <c r="AD31" s="115"/>
      <c r="AE31" s="115"/>
      <c r="AF31" s="115"/>
      <c r="AG31" s="115"/>
      <c r="AH31" s="115"/>
      <c r="AI31" s="115">
        <f t="shared" si="464"/>
        <v>0</v>
      </c>
      <c r="AK31" s="118"/>
      <c r="AL31" s="118"/>
      <c r="AM31" s="115"/>
      <c r="AN31" s="115"/>
      <c r="AO31" s="115"/>
      <c r="AP31" s="115"/>
      <c r="AQ31" s="115"/>
      <c r="AR31" s="115">
        <f t="shared" si="465"/>
        <v>0</v>
      </c>
      <c r="AT31" s="118"/>
      <c r="AU31" s="118"/>
      <c r="AV31" s="115"/>
      <c r="AW31" s="115"/>
      <c r="AX31" s="115"/>
      <c r="AY31" s="115"/>
      <c r="AZ31" s="115"/>
      <c r="BA31" s="115">
        <f t="shared" si="466"/>
        <v>0</v>
      </c>
      <c r="BC31" s="118"/>
      <c r="BD31" s="118"/>
      <c r="BE31" s="115"/>
      <c r="BF31" s="115"/>
      <c r="BG31" s="115"/>
      <c r="BH31" s="115"/>
      <c r="BI31" s="115"/>
      <c r="BJ31" s="115">
        <f t="shared" si="467"/>
        <v>0</v>
      </c>
      <c r="BL31" s="118"/>
      <c r="BM31" s="118"/>
      <c r="BN31" s="115"/>
      <c r="BO31" s="115"/>
      <c r="BP31" s="115"/>
      <c r="BQ31" s="115"/>
      <c r="BR31" s="115"/>
      <c r="BS31" s="115">
        <f t="shared" si="468"/>
        <v>0</v>
      </c>
      <c r="BU31" s="118"/>
      <c r="BV31" s="118"/>
      <c r="BW31" s="115"/>
      <c r="BX31" s="115"/>
      <c r="BY31" s="115"/>
      <c r="BZ31" s="115"/>
      <c r="CA31" s="115"/>
      <c r="CB31" s="115">
        <f t="shared" si="469"/>
        <v>0</v>
      </c>
      <c r="CD31" s="118"/>
      <c r="CE31" s="118"/>
      <c r="CF31" s="115"/>
      <c r="CG31" s="115"/>
      <c r="CH31" s="115"/>
      <c r="CI31" s="115"/>
      <c r="CJ31" s="115"/>
      <c r="CK31" s="115">
        <f t="shared" si="470"/>
        <v>0</v>
      </c>
      <c r="CM31" s="118"/>
      <c r="CN31" s="118"/>
      <c r="CO31" s="115"/>
      <c r="CP31" s="115"/>
      <c r="CQ31" s="115"/>
      <c r="CR31" s="115"/>
      <c r="CS31" s="115"/>
      <c r="CT31" s="115">
        <f t="shared" si="471"/>
        <v>0</v>
      </c>
      <c r="CV31" s="118"/>
      <c r="CW31" s="118"/>
      <c r="CX31" s="115"/>
      <c r="CY31" s="115"/>
      <c r="CZ31" s="115"/>
      <c r="DA31" s="115"/>
      <c r="DB31" s="115"/>
      <c r="DC31" s="115">
        <f t="shared" si="472"/>
        <v>0</v>
      </c>
      <c r="DE31" s="118"/>
      <c r="DF31" s="118"/>
      <c r="DG31" s="115"/>
      <c r="DH31" s="115"/>
      <c r="DI31" s="115"/>
      <c r="DJ31" s="115"/>
      <c r="DK31" s="115"/>
      <c r="DL31" s="115">
        <f t="shared" si="473"/>
        <v>0</v>
      </c>
      <c r="DN31" s="118"/>
      <c r="DO31" s="118"/>
      <c r="DP31" s="115"/>
      <c r="DQ31" s="115"/>
      <c r="DR31" s="115"/>
      <c r="DS31" s="115"/>
      <c r="DT31" s="115"/>
      <c r="DU31" s="115">
        <f t="shared" si="474"/>
        <v>0</v>
      </c>
      <c r="DW31" s="118"/>
      <c r="DX31" s="118"/>
      <c r="DY31" s="115"/>
      <c r="DZ31" s="115"/>
      <c r="EA31" s="115"/>
      <c r="EB31" s="115"/>
      <c r="EC31" s="115"/>
      <c r="ED31" s="115">
        <f t="shared" si="475"/>
        <v>0</v>
      </c>
      <c r="EF31" s="118"/>
      <c r="EG31" s="118"/>
      <c r="EH31" s="115"/>
      <c r="EI31" s="115"/>
      <c r="EJ31" s="115"/>
      <c r="EK31" s="115"/>
      <c r="EL31" s="115"/>
      <c r="EM31" s="115">
        <f t="shared" si="476"/>
        <v>0</v>
      </c>
      <c r="EO31" s="118"/>
      <c r="EP31" s="118"/>
      <c r="EQ31" s="115"/>
      <c r="ER31" s="115"/>
      <c r="ES31" s="115"/>
      <c r="ET31" s="115"/>
      <c r="EU31" s="115"/>
      <c r="EV31" s="115">
        <f t="shared" si="477"/>
        <v>0</v>
      </c>
      <c r="EX31" s="118"/>
      <c r="EY31" s="118"/>
      <c r="EZ31" s="115"/>
      <c r="FA31" s="115"/>
      <c r="FB31" s="115"/>
      <c r="FC31" s="115"/>
      <c r="FD31" s="115"/>
      <c r="FE31" s="115">
        <f t="shared" si="478"/>
        <v>0</v>
      </c>
      <c r="FG31" s="118"/>
      <c r="FH31" s="118"/>
      <c r="FI31" s="115"/>
      <c r="FJ31" s="115"/>
      <c r="FK31" s="115"/>
      <c r="FL31" s="115"/>
      <c r="FM31" s="115"/>
      <c r="FN31" s="115">
        <f t="shared" si="479"/>
        <v>0</v>
      </c>
      <c r="FP31" s="118"/>
      <c r="FQ31" s="118"/>
      <c r="FR31" s="115"/>
      <c r="FS31" s="115"/>
      <c r="FT31" s="115"/>
      <c r="FU31" s="115"/>
      <c r="FV31" s="115"/>
      <c r="FW31" s="115">
        <f t="shared" si="480"/>
        <v>0</v>
      </c>
      <c r="FY31" s="118"/>
      <c r="FZ31" s="118"/>
      <c r="GA31" s="115"/>
      <c r="GB31" s="115"/>
      <c r="GC31" s="115"/>
      <c r="GD31" s="115"/>
      <c r="GE31" s="115"/>
      <c r="GF31" s="115">
        <f t="shared" si="481"/>
        <v>0</v>
      </c>
      <c r="GH31" s="118"/>
      <c r="GI31" s="118"/>
      <c r="GJ31" s="115"/>
      <c r="GK31" s="115"/>
      <c r="GL31" s="115"/>
      <c r="GM31" s="115"/>
      <c r="GN31" s="115"/>
      <c r="GO31" s="115">
        <f t="shared" si="482"/>
        <v>0</v>
      </c>
      <c r="GQ31" s="118"/>
      <c r="GR31" s="118"/>
      <c r="GS31" s="115"/>
      <c r="GT31" s="115"/>
      <c r="GU31" s="115"/>
      <c r="GV31" s="115"/>
      <c r="GW31" s="115"/>
      <c r="GX31" s="115">
        <f t="shared" si="483"/>
        <v>0</v>
      </c>
      <c r="GZ31" s="118"/>
      <c r="HA31" s="118"/>
      <c r="HB31" s="115"/>
      <c r="HC31" s="115"/>
      <c r="HD31" s="115"/>
      <c r="HE31" s="115"/>
      <c r="HF31" s="115"/>
      <c r="HG31" s="115">
        <f t="shared" si="484"/>
        <v>0</v>
      </c>
      <c r="HI31" s="118"/>
      <c r="HJ31" s="118"/>
      <c r="HK31" s="115"/>
      <c r="HL31" s="115"/>
      <c r="HM31" s="115"/>
      <c r="HN31" s="115"/>
      <c r="HO31" s="115"/>
      <c r="HP31" s="115">
        <f t="shared" si="485"/>
        <v>0</v>
      </c>
      <c r="HR31" s="118"/>
      <c r="HS31" s="118"/>
      <c r="HT31" s="115"/>
      <c r="HU31" s="115"/>
      <c r="HV31" s="115"/>
      <c r="HW31" s="115"/>
      <c r="HX31" s="115"/>
      <c r="HY31" s="115">
        <f t="shared" si="486"/>
        <v>0</v>
      </c>
      <c r="IA31" s="118"/>
      <c r="IB31" s="118"/>
      <c r="IC31" s="115"/>
      <c r="ID31" s="115"/>
      <c r="IE31" s="115"/>
      <c r="IF31" s="115"/>
      <c r="IG31" s="115"/>
      <c r="IH31" s="115">
        <f t="shared" si="487"/>
        <v>0</v>
      </c>
      <c r="IJ31" s="118"/>
      <c r="IK31" s="118"/>
      <c r="IL31" s="115"/>
      <c r="IM31" s="115"/>
      <c r="IN31" s="115"/>
      <c r="IO31" s="115"/>
      <c r="IP31" s="115"/>
      <c r="IQ31" s="115">
        <f t="shared" si="488"/>
        <v>0</v>
      </c>
      <c r="IS31" s="118"/>
      <c r="IT31" s="118"/>
      <c r="IU31" s="115"/>
      <c r="IV31" s="115"/>
      <c r="IW31" s="115"/>
      <c r="IX31" s="115"/>
      <c r="IY31" s="115"/>
      <c r="IZ31" s="115">
        <f t="shared" si="489"/>
        <v>0</v>
      </c>
      <c r="JB31" s="118"/>
      <c r="JC31" s="118"/>
      <c r="JD31" s="115"/>
      <c r="JE31" s="115"/>
      <c r="JF31" s="115"/>
      <c r="JG31" s="115"/>
      <c r="JH31" s="115"/>
      <c r="JI31" s="115">
        <f t="shared" si="490"/>
        <v>0</v>
      </c>
      <c r="JK31" s="118"/>
      <c r="JL31" s="118"/>
      <c r="JM31" s="115"/>
      <c r="JN31" s="115"/>
      <c r="JO31" s="115"/>
      <c r="JP31" s="115"/>
      <c r="JQ31" s="115"/>
      <c r="JR31" s="115">
        <f t="shared" si="491"/>
        <v>0</v>
      </c>
      <c r="JT31" s="118"/>
      <c r="JU31" s="118"/>
      <c r="JV31" s="115"/>
      <c r="JW31" s="115"/>
      <c r="JX31" s="115"/>
      <c r="JY31" s="115"/>
      <c r="JZ31" s="115"/>
      <c r="KA31" s="115">
        <f t="shared" si="492"/>
        <v>0</v>
      </c>
      <c r="KC31" s="118"/>
      <c r="KD31" s="118"/>
      <c r="KE31" s="115"/>
      <c r="KF31" s="115"/>
      <c r="KG31" s="115"/>
      <c r="KH31" s="115"/>
      <c r="KI31" s="115"/>
      <c r="KJ31" s="115">
        <f t="shared" si="493"/>
        <v>0</v>
      </c>
      <c r="KL31" s="118"/>
      <c r="KM31" s="118"/>
      <c r="KN31" s="115"/>
      <c r="KO31" s="115"/>
      <c r="KP31" s="115"/>
      <c r="KQ31" s="115"/>
      <c r="KR31" s="115"/>
      <c r="KS31" s="115">
        <f t="shared" si="494"/>
        <v>0</v>
      </c>
      <c r="KU31" s="118"/>
      <c r="KV31" s="118"/>
      <c r="KW31" s="115"/>
      <c r="KX31" s="115"/>
      <c r="KY31" s="115"/>
      <c r="KZ31" s="115"/>
      <c r="LA31" s="115"/>
      <c r="LB31" s="115">
        <f t="shared" si="495"/>
        <v>0</v>
      </c>
      <c r="LD31" s="118"/>
      <c r="LE31" s="118"/>
      <c r="LF31" s="115"/>
      <c r="LG31" s="115"/>
      <c r="LH31" s="115"/>
      <c r="LI31" s="115"/>
      <c r="LJ31" s="115"/>
      <c r="LK31" s="115">
        <f t="shared" si="496"/>
        <v>0</v>
      </c>
      <c r="LM31" s="118"/>
      <c r="LN31" s="118"/>
      <c r="LO31" s="115"/>
      <c r="LP31" s="115"/>
      <c r="LQ31" s="115"/>
      <c r="LR31" s="115"/>
      <c r="LS31" s="115"/>
      <c r="LT31" s="115">
        <f t="shared" si="497"/>
        <v>0</v>
      </c>
      <c r="LV31" s="118"/>
      <c r="LW31" s="118"/>
      <c r="LX31" s="115"/>
      <c r="LY31" s="115"/>
      <c r="LZ31" s="115"/>
      <c r="MA31" s="115"/>
      <c r="MB31" s="115"/>
      <c r="MC31" s="115">
        <f t="shared" si="498"/>
        <v>0</v>
      </c>
      <c r="ME31" s="118"/>
      <c r="MF31" s="118"/>
      <c r="MG31" s="115"/>
      <c r="MH31" s="115"/>
      <c r="MI31" s="115"/>
      <c r="MJ31" s="115"/>
      <c r="MK31" s="115"/>
      <c r="ML31" s="115">
        <f t="shared" si="499"/>
        <v>0</v>
      </c>
      <c r="MN31" s="118"/>
      <c r="MO31" s="118"/>
      <c r="MP31" s="115"/>
      <c r="MQ31" s="115"/>
      <c r="MR31" s="115"/>
      <c r="MS31" s="115"/>
      <c r="MT31" s="115"/>
      <c r="MU31" s="115">
        <f t="shared" si="500"/>
        <v>0</v>
      </c>
      <c r="MW31" s="118"/>
      <c r="MX31" s="118"/>
      <c r="MY31" s="115"/>
      <c r="MZ31" s="115"/>
      <c r="NA31" s="115"/>
      <c r="NB31" s="115"/>
      <c r="NC31" s="115"/>
      <c r="ND31" s="115">
        <f t="shared" si="501"/>
        <v>0</v>
      </c>
      <c r="NF31" s="118"/>
      <c r="NG31" s="118"/>
      <c r="NH31" s="115"/>
      <c r="NI31" s="115"/>
      <c r="NJ31" s="115"/>
      <c r="NK31" s="115"/>
      <c r="NL31" s="115"/>
      <c r="NM31" s="115">
        <f t="shared" si="502"/>
        <v>0</v>
      </c>
      <c r="NO31" s="118"/>
      <c r="NP31" s="118"/>
      <c r="NQ31" s="115"/>
      <c r="NR31" s="115"/>
      <c r="NS31" s="115"/>
      <c r="NT31" s="115"/>
      <c r="NU31" s="115"/>
      <c r="NV31" s="115">
        <f t="shared" si="503"/>
        <v>0</v>
      </c>
      <c r="NX31" s="118"/>
      <c r="NY31" s="118"/>
      <c r="NZ31" s="115"/>
      <c r="OA31" s="115"/>
      <c r="OB31" s="115"/>
      <c r="OC31" s="115"/>
      <c r="OD31" s="115"/>
      <c r="OE31" s="115">
        <f t="shared" si="504"/>
        <v>0</v>
      </c>
      <c r="OG31" s="118"/>
      <c r="OH31" s="118"/>
      <c r="OI31" s="115"/>
      <c r="OJ31" s="115"/>
      <c r="OK31" s="115"/>
      <c r="OL31" s="115"/>
      <c r="OM31" s="115"/>
      <c r="ON31" s="115">
        <f t="shared" si="505"/>
        <v>0</v>
      </c>
      <c r="OP31" s="118"/>
      <c r="OQ31" s="118"/>
      <c r="OR31" s="115"/>
      <c r="OS31" s="115"/>
      <c r="OT31" s="115"/>
      <c r="OU31" s="115"/>
      <c r="OV31" s="115"/>
      <c r="OW31" s="115">
        <f t="shared" si="506"/>
        <v>0</v>
      </c>
      <c r="OY31" s="118"/>
      <c r="OZ31" s="118"/>
      <c r="PA31" s="115"/>
      <c r="PB31" s="115"/>
      <c r="PC31" s="115"/>
      <c r="PD31" s="115"/>
      <c r="PE31" s="115"/>
      <c r="PF31" s="115">
        <f t="shared" si="456"/>
        <v>0</v>
      </c>
    </row>
    <row r="32" spans="1:422" hidden="1">
      <c r="A32" s="118"/>
      <c r="B32" s="118"/>
      <c r="C32" s="115"/>
      <c r="D32" s="115"/>
      <c r="E32" s="115"/>
      <c r="F32" s="115"/>
      <c r="G32" s="115"/>
      <c r="H32" s="115">
        <f t="shared" si="457"/>
        <v>0</v>
      </c>
      <c r="J32" s="118"/>
      <c r="K32" s="118"/>
      <c r="L32" s="115"/>
      <c r="M32" s="115"/>
      <c r="N32" s="115"/>
      <c r="O32" s="115"/>
      <c r="P32" s="115"/>
      <c r="Q32" s="115">
        <f t="shared" si="458"/>
        <v>0</v>
      </c>
      <c r="S32" s="118"/>
      <c r="T32" s="118"/>
      <c r="U32" s="115"/>
      <c r="V32" s="115"/>
      <c r="W32" s="115"/>
      <c r="X32" s="115"/>
      <c r="Y32" s="115"/>
      <c r="Z32" s="115">
        <f t="shared" si="463"/>
        <v>0</v>
      </c>
      <c r="AB32" s="118"/>
      <c r="AC32" s="118"/>
      <c r="AD32" s="115"/>
      <c r="AE32" s="115"/>
      <c r="AF32" s="115"/>
      <c r="AG32" s="115"/>
      <c r="AH32" s="115"/>
      <c r="AI32" s="115">
        <f t="shared" si="464"/>
        <v>0</v>
      </c>
      <c r="AK32" s="118"/>
      <c r="AL32" s="118"/>
      <c r="AM32" s="115"/>
      <c r="AN32" s="115"/>
      <c r="AO32" s="115"/>
      <c r="AP32" s="115"/>
      <c r="AQ32" s="115"/>
      <c r="AR32" s="115">
        <f t="shared" si="465"/>
        <v>0</v>
      </c>
      <c r="AT32" s="118"/>
      <c r="AU32" s="118"/>
      <c r="AV32" s="115"/>
      <c r="AW32" s="115"/>
      <c r="AX32" s="115"/>
      <c r="AY32" s="115"/>
      <c r="AZ32" s="115"/>
      <c r="BA32" s="115">
        <f t="shared" si="466"/>
        <v>0</v>
      </c>
      <c r="BC32" s="118"/>
      <c r="BD32" s="118"/>
      <c r="BE32" s="115"/>
      <c r="BF32" s="115"/>
      <c r="BG32" s="115"/>
      <c r="BH32" s="115"/>
      <c r="BI32" s="115"/>
      <c r="BJ32" s="115">
        <f t="shared" si="467"/>
        <v>0</v>
      </c>
      <c r="BL32" s="118"/>
      <c r="BM32" s="118"/>
      <c r="BN32" s="115"/>
      <c r="BO32" s="115"/>
      <c r="BP32" s="115"/>
      <c r="BQ32" s="115"/>
      <c r="BR32" s="115"/>
      <c r="BS32" s="115">
        <f t="shared" si="468"/>
        <v>0</v>
      </c>
      <c r="BU32" s="118"/>
      <c r="BV32" s="118"/>
      <c r="BW32" s="115"/>
      <c r="BX32" s="115"/>
      <c r="BY32" s="115"/>
      <c r="BZ32" s="115"/>
      <c r="CA32" s="115"/>
      <c r="CB32" s="115">
        <f t="shared" si="469"/>
        <v>0</v>
      </c>
      <c r="CD32" s="118"/>
      <c r="CE32" s="118"/>
      <c r="CF32" s="115"/>
      <c r="CG32" s="115"/>
      <c r="CH32" s="115"/>
      <c r="CI32" s="115"/>
      <c r="CJ32" s="115"/>
      <c r="CK32" s="115">
        <f t="shared" si="470"/>
        <v>0</v>
      </c>
      <c r="CM32" s="118"/>
      <c r="CN32" s="118"/>
      <c r="CO32" s="115"/>
      <c r="CP32" s="115"/>
      <c r="CQ32" s="115"/>
      <c r="CR32" s="115"/>
      <c r="CS32" s="115"/>
      <c r="CT32" s="115">
        <f t="shared" si="471"/>
        <v>0</v>
      </c>
      <c r="CV32" s="118"/>
      <c r="CW32" s="118"/>
      <c r="CX32" s="115"/>
      <c r="CY32" s="115"/>
      <c r="CZ32" s="115"/>
      <c r="DA32" s="115"/>
      <c r="DB32" s="115"/>
      <c r="DC32" s="115">
        <f t="shared" si="472"/>
        <v>0</v>
      </c>
      <c r="DE32" s="118"/>
      <c r="DF32" s="118"/>
      <c r="DG32" s="115"/>
      <c r="DH32" s="115"/>
      <c r="DI32" s="115"/>
      <c r="DJ32" s="115"/>
      <c r="DK32" s="115"/>
      <c r="DL32" s="115">
        <f t="shared" si="473"/>
        <v>0</v>
      </c>
      <c r="DN32" s="118"/>
      <c r="DO32" s="118"/>
      <c r="DP32" s="115"/>
      <c r="DQ32" s="115"/>
      <c r="DR32" s="115"/>
      <c r="DS32" s="115"/>
      <c r="DT32" s="115"/>
      <c r="DU32" s="115">
        <f t="shared" si="474"/>
        <v>0</v>
      </c>
      <c r="DW32" s="118"/>
      <c r="DX32" s="118"/>
      <c r="DY32" s="115"/>
      <c r="DZ32" s="115"/>
      <c r="EA32" s="115"/>
      <c r="EB32" s="115"/>
      <c r="EC32" s="115"/>
      <c r="ED32" s="115">
        <f t="shared" si="475"/>
        <v>0</v>
      </c>
      <c r="EF32" s="118"/>
      <c r="EG32" s="118"/>
      <c r="EH32" s="115"/>
      <c r="EI32" s="115"/>
      <c r="EJ32" s="115"/>
      <c r="EK32" s="115"/>
      <c r="EL32" s="115"/>
      <c r="EM32" s="115">
        <f t="shared" si="476"/>
        <v>0</v>
      </c>
      <c r="EO32" s="118"/>
      <c r="EP32" s="118"/>
      <c r="EQ32" s="115"/>
      <c r="ER32" s="115"/>
      <c r="ES32" s="115"/>
      <c r="ET32" s="115"/>
      <c r="EU32" s="115"/>
      <c r="EV32" s="115">
        <f t="shared" si="477"/>
        <v>0</v>
      </c>
      <c r="EX32" s="118"/>
      <c r="EY32" s="118"/>
      <c r="EZ32" s="115"/>
      <c r="FA32" s="115"/>
      <c r="FB32" s="115"/>
      <c r="FC32" s="115"/>
      <c r="FD32" s="115"/>
      <c r="FE32" s="115">
        <f t="shared" si="478"/>
        <v>0</v>
      </c>
      <c r="FG32" s="118"/>
      <c r="FH32" s="118"/>
      <c r="FI32" s="115"/>
      <c r="FJ32" s="115"/>
      <c r="FK32" s="115"/>
      <c r="FL32" s="115"/>
      <c r="FM32" s="115"/>
      <c r="FN32" s="115">
        <f t="shared" si="479"/>
        <v>0</v>
      </c>
      <c r="FP32" s="118"/>
      <c r="FQ32" s="118"/>
      <c r="FR32" s="115"/>
      <c r="FS32" s="115"/>
      <c r="FT32" s="115"/>
      <c r="FU32" s="115"/>
      <c r="FV32" s="115"/>
      <c r="FW32" s="115">
        <f t="shared" si="480"/>
        <v>0</v>
      </c>
      <c r="FY32" s="118"/>
      <c r="FZ32" s="118"/>
      <c r="GA32" s="115"/>
      <c r="GB32" s="115"/>
      <c r="GC32" s="115"/>
      <c r="GD32" s="115"/>
      <c r="GE32" s="115"/>
      <c r="GF32" s="115">
        <f t="shared" si="481"/>
        <v>0</v>
      </c>
      <c r="GH32" s="118"/>
      <c r="GI32" s="118"/>
      <c r="GJ32" s="115"/>
      <c r="GK32" s="115"/>
      <c r="GL32" s="115"/>
      <c r="GM32" s="115"/>
      <c r="GN32" s="115"/>
      <c r="GO32" s="115">
        <f t="shared" si="482"/>
        <v>0</v>
      </c>
      <c r="GQ32" s="118"/>
      <c r="GR32" s="118"/>
      <c r="GS32" s="115"/>
      <c r="GT32" s="115"/>
      <c r="GU32" s="115"/>
      <c r="GV32" s="115"/>
      <c r="GW32" s="115"/>
      <c r="GX32" s="115">
        <f t="shared" si="483"/>
        <v>0</v>
      </c>
      <c r="GZ32" s="118"/>
      <c r="HA32" s="118"/>
      <c r="HB32" s="115"/>
      <c r="HC32" s="115"/>
      <c r="HD32" s="115"/>
      <c r="HE32" s="115"/>
      <c r="HF32" s="115"/>
      <c r="HG32" s="115">
        <f t="shared" si="484"/>
        <v>0</v>
      </c>
      <c r="HI32" s="118"/>
      <c r="HJ32" s="118"/>
      <c r="HK32" s="115"/>
      <c r="HL32" s="115"/>
      <c r="HM32" s="115"/>
      <c r="HN32" s="115"/>
      <c r="HO32" s="115"/>
      <c r="HP32" s="115">
        <f t="shared" si="485"/>
        <v>0</v>
      </c>
      <c r="HR32" s="118"/>
      <c r="HS32" s="118"/>
      <c r="HT32" s="115"/>
      <c r="HU32" s="115"/>
      <c r="HV32" s="115"/>
      <c r="HW32" s="115"/>
      <c r="HX32" s="115"/>
      <c r="HY32" s="115">
        <f t="shared" si="486"/>
        <v>0</v>
      </c>
      <c r="IA32" s="118"/>
      <c r="IB32" s="118"/>
      <c r="IC32" s="115"/>
      <c r="ID32" s="115"/>
      <c r="IE32" s="115"/>
      <c r="IF32" s="115"/>
      <c r="IG32" s="115"/>
      <c r="IH32" s="115">
        <f t="shared" si="487"/>
        <v>0</v>
      </c>
      <c r="IJ32" s="118"/>
      <c r="IK32" s="118"/>
      <c r="IL32" s="115"/>
      <c r="IM32" s="115"/>
      <c r="IN32" s="115"/>
      <c r="IO32" s="115"/>
      <c r="IP32" s="115"/>
      <c r="IQ32" s="115">
        <f t="shared" si="488"/>
        <v>0</v>
      </c>
      <c r="IS32" s="118"/>
      <c r="IT32" s="118"/>
      <c r="IU32" s="115"/>
      <c r="IV32" s="115"/>
      <c r="IW32" s="115"/>
      <c r="IX32" s="115"/>
      <c r="IY32" s="115"/>
      <c r="IZ32" s="115">
        <f t="shared" si="489"/>
        <v>0</v>
      </c>
      <c r="JB32" s="118"/>
      <c r="JC32" s="118"/>
      <c r="JD32" s="115"/>
      <c r="JE32" s="115"/>
      <c r="JF32" s="115"/>
      <c r="JG32" s="115"/>
      <c r="JH32" s="115"/>
      <c r="JI32" s="115">
        <f t="shared" si="490"/>
        <v>0</v>
      </c>
      <c r="JK32" s="118"/>
      <c r="JL32" s="118"/>
      <c r="JM32" s="115"/>
      <c r="JN32" s="115"/>
      <c r="JO32" s="115"/>
      <c r="JP32" s="115"/>
      <c r="JQ32" s="115"/>
      <c r="JR32" s="115">
        <f t="shared" si="491"/>
        <v>0</v>
      </c>
      <c r="JT32" s="118"/>
      <c r="JU32" s="118"/>
      <c r="JV32" s="115"/>
      <c r="JW32" s="115"/>
      <c r="JX32" s="115"/>
      <c r="JY32" s="115"/>
      <c r="JZ32" s="115"/>
      <c r="KA32" s="115">
        <f t="shared" si="492"/>
        <v>0</v>
      </c>
      <c r="KC32" s="118"/>
      <c r="KD32" s="118"/>
      <c r="KE32" s="115"/>
      <c r="KF32" s="115"/>
      <c r="KG32" s="115"/>
      <c r="KH32" s="115"/>
      <c r="KI32" s="115"/>
      <c r="KJ32" s="115">
        <f t="shared" si="493"/>
        <v>0</v>
      </c>
      <c r="KL32" s="118"/>
      <c r="KM32" s="118"/>
      <c r="KN32" s="115"/>
      <c r="KO32" s="115"/>
      <c r="KP32" s="115"/>
      <c r="KQ32" s="115"/>
      <c r="KR32" s="115"/>
      <c r="KS32" s="115">
        <f t="shared" si="494"/>
        <v>0</v>
      </c>
      <c r="KU32" s="118"/>
      <c r="KV32" s="118"/>
      <c r="KW32" s="115"/>
      <c r="KX32" s="115"/>
      <c r="KY32" s="115"/>
      <c r="KZ32" s="115"/>
      <c r="LA32" s="115"/>
      <c r="LB32" s="115">
        <f t="shared" si="495"/>
        <v>0</v>
      </c>
      <c r="LD32" s="118"/>
      <c r="LE32" s="118"/>
      <c r="LF32" s="115"/>
      <c r="LG32" s="115"/>
      <c r="LH32" s="115"/>
      <c r="LI32" s="115"/>
      <c r="LJ32" s="115"/>
      <c r="LK32" s="115">
        <f t="shared" si="496"/>
        <v>0</v>
      </c>
      <c r="LM32" s="118"/>
      <c r="LN32" s="118"/>
      <c r="LO32" s="115"/>
      <c r="LP32" s="115"/>
      <c r="LQ32" s="115"/>
      <c r="LR32" s="115"/>
      <c r="LS32" s="115"/>
      <c r="LT32" s="115">
        <f t="shared" si="497"/>
        <v>0</v>
      </c>
      <c r="LV32" s="118"/>
      <c r="LW32" s="118"/>
      <c r="LX32" s="115"/>
      <c r="LY32" s="115"/>
      <c r="LZ32" s="115"/>
      <c r="MA32" s="115"/>
      <c r="MB32" s="115"/>
      <c r="MC32" s="115">
        <f t="shared" si="498"/>
        <v>0</v>
      </c>
      <c r="ME32" s="118"/>
      <c r="MF32" s="118"/>
      <c r="MG32" s="115"/>
      <c r="MH32" s="115"/>
      <c r="MI32" s="115"/>
      <c r="MJ32" s="115"/>
      <c r="MK32" s="115"/>
      <c r="ML32" s="115">
        <f t="shared" si="499"/>
        <v>0</v>
      </c>
      <c r="MN32" s="118"/>
      <c r="MO32" s="118"/>
      <c r="MP32" s="115"/>
      <c r="MQ32" s="115"/>
      <c r="MR32" s="115"/>
      <c r="MS32" s="115"/>
      <c r="MT32" s="115"/>
      <c r="MU32" s="115">
        <f t="shared" si="500"/>
        <v>0</v>
      </c>
      <c r="MW32" s="118"/>
      <c r="MX32" s="118"/>
      <c r="MY32" s="115"/>
      <c r="MZ32" s="115"/>
      <c r="NA32" s="115"/>
      <c r="NB32" s="115"/>
      <c r="NC32" s="115"/>
      <c r="ND32" s="115">
        <f t="shared" si="501"/>
        <v>0</v>
      </c>
      <c r="NF32" s="118"/>
      <c r="NG32" s="118"/>
      <c r="NH32" s="115"/>
      <c r="NI32" s="115"/>
      <c r="NJ32" s="115"/>
      <c r="NK32" s="115"/>
      <c r="NL32" s="115"/>
      <c r="NM32" s="115">
        <f t="shared" si="502"/>
        <v>0</v>
      </c>
      <c r="NO32" s="118"/>
      <c r="NP32" s="118"/>
      <c r="NQ32" s="115"/>
      <c r="NR32" s="115"/>
      <c r="NS32" s="115"/>
      <c r="NT32" s="115"/>
      <c r="NU32" s="115"/>
      <c r="NV32" s="115">
        <f t="shared" si="503"/>
        <v>0</v>
      </c>
      <c r="NX32" s="118"/>
      <c r="NY32" s="118"/>
      <c r="NZ32" s="115"/>
      <c r="OA32" s="115"/>
      <c r="OB32" s="115"/>
      <c r="OC32" s="115"/>
      <c r="OD32" s="115"/>
      <c r="OE32" s="115">
        <f t="shared" si="504"/>
        <v>0</v>
      </c>
      <c r="OG32" s="118"/>
      <c r="OH32" s="118"/>
      <c r="OI32" s="115"/>
      <c r="OJ32" s="115"/>
      <c r="OK32" s="115"/>
      <c r="OL32" s="115"/>
      <c r="OM32" s="115"/>
      <c r="ON32" s="115">
        <f t="shared" si="505"/>
        <v>0</v>
      </c>
      <c r="OP32" s="118"/>
      <c r="OQ32" s="118"/>
      <c r="OR32" s="115"/>
      <c r="OS32" s="115"/>
      <c r="OT32" s="115"/>
      <c r="OU32" s="115"/>
      <c r="OV32" s="115"/>
      <c r="OW32" s="115">
        <f t="shared" si="506"/>
        <v>0</v>
      </c>
      <c r="OY32" s="118"/>
      <c r="OZ32" s="118"/>
      <c r="PA32" s="115"/>
      <c r="PB32" s="115"/>
      <c r="PC32" s="115"/>
      <c r="PD32" s="115"/>
      <c r="PE32" s="115"/>
      <c r="PF32" s="115">
        <f t="shared" si="456"/>
        <v>0</v>
      </c>
    </row>
    <row r="33" spans="1:422" hidden="1">
      <c r="A33" s="118"/>
      <c r="B33" s="118"/>
      <c r="C33" s="115"/>
      <c r="D33" s="115"/>
      <c r="E33" s="115"/>
      <c r="F33" s="115"/>
      <c r="G33" s="115"/>
      <c r="H33" s="115">
        <f t="shared" si="457"/>
        <v>0</v>
      </c>
      <c r="J33" s="118"/>
      <c r="K33" s="118"/>
      <c r="L33" s="115"/>
      <c r="M33" s="115"/>
      <c r="N33" s="115"/>
      <c r="O33" s="115"/>
      <c r="P33" s="115"/>
      <c r="Q33" s="115">
        <f t="shared" si="458"/>
        <v>0</v>
      </c>
      <c r="S33" s="118"/>
      <c r="T33" s="118"/>
      <c r="U33" s="115"/>
      <c r="V33" s="115"/>
      <c r="W33" s="115"/>
      <c r="X33" s="115"/>
      <c r="Y33" s="115"/>
      <c r="Z33" s="115">
        <f t="shared" si="463"/>
        <v>0</v>
      </c>
      <c r="AB33" s="118"/>
      <c r="AC33" s="118"/>
      <c r="AD33" s="115"/>
      <c r="AE33" s="115"/>
      <c r="AF33" s="115"/>
      <c r="AG33" s="115"/>
      <c r="AH33" s="115"/>
      <c r="AI33" s="115">
        <f t="shared" si="464"/>
        <v>0</v>
      </c>
      <c r="AK33" s="118"/>
      <c r="AL33" s="118"/>
      <c r="AM33" s="115"/>
      <c r="AN33" s="115"/>
      <c r="AO33" s="115"/>
      <c r="AP33" s="115"/>
      <c r="AQ33" s="115"/>
      <c r="AR33" s="115">
        <f t="shared" si="465"/>
        <v>0</v>
      </c>
      <c r="AT33" s="118"/>
      <c r="AU33" s="118"/>
      <c r="AV33" s="115"/>
      <c r="AW33" s="115"/>
      <c r="AX33" s="115"/>
      <c r="AY33" s="115"/>
      <c r="AZ33" s="115"/>
      <c r="BA33" s="115">
        <f t="shared" si="466"/>
        <v>0</v>
      </c>
      <c r="BC33" s="118"/>
      <c r="BD33" s="118"/>
      <c r="BE33" s="115"/>
      <c r="BF33" s="115"/>
      <c r="BG33" s="115"/>
      <c r="BH33" s="115"/>
      <c r="BI33" s="115"/>
      <c r="BJ33" s="115">
        <f t="shared" si="467"/>
        <v>0</v>
      </c>
      <c r="BL33" s="118"/>
      <c r="BM33" s="118"/>
      <c r="BN33" s="115"/>
      <c r="BO33" s="115"/>
      <c r="BP33" s="115"/>
      <c r="BQ33" s="115"/>
      <c r="BR33" s="115"/>
      <c r="BS33" s="115">
        <f t="shared" si="468"/>
        <v>0</v>
      </c>
      <c r="BU33" s="118"/>
      <c r="BV33" s="118"/>
      <c r="BW33" s="115"/>
      <c r="BX33" s="115"/>
      <c r="BY33" s="115"/>
      <c r="BZ33" s="115"/>
      <c r="CA33" s="115"/>
      <c r="CB33" s="115">
        <f t="shared" si="469"/>
        <v>0</v>
      </c>
      <c r="CD33" s="118"/>
      <c r="CE33" s="118"/>
      <c r="CF33" s="115"/>
      <c r="CG33" s="115"/>
      <c r="CH33" s="115"/>
      <c r="CI33" s="115"/>
      <c r="CJ33" s="115"/>
      <c r="CK33" s="115">
        <f t="shared" si="470"/>
        <v>0</v>
      </c>
      <c r="CM33" s="118"/>
      <c r="CN33" s="118"/>
      <c r="CO33" s="115"/>
      <c r="CP33" s="115"/>
      <c r="CQ33" s="115"/>
      <c r="CR33" s="115"/>
      <c r="CS33" s="115"/>
      <c r="CT33" s="115">
        <f t="shared" si="471"/>
        <v>0</v>
      </c>
      <c r="CV33" s="118"/>
      <c r="CW33" s="118"/>
      <c r="CX33" s="115"/>
      <c r="CY33" s="115"/>
      <c r="CZ33" s="115"/>
      <c r="DA33" s="115"/>
      <c r="DB33" s="115"/>
      <c r="DC33" s="115">
        <f t="shared" si="472"/>
        <v>0</v>
      </c>
      <c r="DE33" s="118"/>
      <c r="DF33" s="118"/>
      <c r="DG33" s="115"/>
      <c r="DH33" s="115"/>
      <c r="DI33" s="115"/>
      <c r="DJ33" s="115"/>
      <c r="DK33" s="115"/>
      <c r="DL33" s="115">
        <f t="shared" si="473"/>
        <v>0</v>
      </c>
      <c r="DN33" s="118"/>
      <c r="DO33" s="118"/>
      <c r="DP33" s="115"/>
      <c r="DQ33" s="115"/>
      <c r="DR33" s="115"/>
      <c r="DS33" s="115"/>
      <c r="DT33" s="115"/>
      <c r="DU33" s="115">
        <f t="shared" si="474"/>
        <v>0</v>
      </c>
      <c r="DW33" s="118"/>
      <c r="DX33" s="118"/>
      <c r="DY33" s="115"/>
      <c r="DZ33" s="115"/>
      <c r="EA33" s="115"/>
      <c r="EB33" s="115"/>
      <c r="EC33" s="115"/>
      <c r="ED33" s="115">
        <f t="shared" si="475"/>
        <v>0</v>
      </c>
      <c r="EF33" s="118"/>
      <c r="EG33" s="118"/>
      <c r="EH33" s="115"/>
      <c r="EI33" s="115"/>
      <c r="EJ33" s="115"/>
      <c r="EK33" s="115"/>
      <c r="EL33" s="115"/>
      <c r="EM33" s="115">
        <f t="shared" si="476"/>
        <v>0</v>
      </c>
      <c r="EO33" s="118"/>
      <c r="EP33" s="118"/>
      <c r="EQ33" s="115"/>
      <c r="ER33" s="115"/>
      <c r="ES33" s="115"/>
      <c r="ET33" s="115"/>
      <c r="EU33" s="115"/>
      <c r="EV33" s="115">
        <f t="shared" si="477"/>
        <v>0</v>
      </c>
      <c r="EX33" s="118"/>
      <c r="EY33" s="118"/>
      <c r="EZ33" s="115"/>
      <c r="FA33" s="115"/>
      <c r="FB33" s="115"/>
      <c r="FC33" s="115"/>
      <c r="FD33" s="115"/>
      <c r="FE33" s="115">
        <f t="shared" si="478"/>
        <v>0</v>
      </c>
      <c r="FG33" s="118"/>
      <c r="FH33" s="118"/>
      <c r="FI33" s="115"/>
      <c r="FJ33" s="115"/>
      <c r="FK33" s="115"/>
      <c r="FL33" s="115"/>
      <c r="FM33" s="115"/>
      <c r="FN33" s="115">
        <f t="shared" si="479"/>
        <v>0</v>
      </c>
      <c r="FP33" s="118"/>
      <c r="FQ33" s="118"/>
      <c r="FR33" s="115"/>
      <c r="FS33" s="115"/>
      <c r="FT33" s="115"/>
      <c r="FU33" s="115"/>
      <c r="FV33" s="115"/>
      <c r="FW33" s="115">
        <f t="shared" si="480"/>
        <v>0</v>
      </c>
      <c r="FY33" s="118"/>
      <c r="FZ33" s="118"/>
      <c r="GA33" s="115"/>
      <c r="GB33" s="115"/>
      <c r="GC33" s="115"/>
      <c r="GD33" s="115"/>
      <c r="GE33" s="115"/>
      <c r="GF33" s="115">
        <f t="shared" si="481"/>
        <v>0</v>
      </c>
      <c r="GH33" s="118"/>
      <c r="GI33" s="118"/>
      <c r="GJ33" s="115"/>
      <c r="GK33" s="115"/>
      <c r="GL33" s="115"/>
      <c r="GM33" s="115"/>
      <c r="GN33" s="115"/>
      <c r="GO33" s="115">
        <f t="shared" si="482"/>
        <v>0</v>
      </c>
      <c r="GQ33" s="118"/>
      <c r="GR33" s="118"/>
      <c r="GS33" s="115"/>
      <c r="GT33" s="115"/>
      <c r="GU33" s="115"/>
      <c r="GV33" s="115"/>
      <c r="GW33" s="115"/>
      <c r="GX33" s="115">
        <f t="shared" si="483"/>
        <v>0</v>
      </c>
      <c r="GZ33" s="118"/>
      <c r="HA33" s="118"/>
      <c r="HB33" s="115"/>
      <c r="HC33" s="115"/>
      <c r="HD33" s="115"/>
      <c r="HE33" s="115"/>
      <c r="HF33" s="115"/>
      <c r="HG33" s="115">
        <f t="shared" si="484"/>
        <v>0</v>
      </c>
      <c r="HI33" s="118"/>
      <c r="HJ33" s="118"/>
      <c r="HK33" s="115"/>
      <c r="HL33" s="115"/>
      <c r="HM33" s="115"/>
      <c r="HN33" s="115"/>
      <c r="HO33" s="115"/>
      <c r="HP33" s="115">
        <f t="shared" si="485"/>
        <v>0</v>
      </c>
      <c r="HR33" s="118"/>
      <c r="HS33" s="118"/>
      <c r="HT33" s="115"/>
      <c r="HU33" s="115"/>
      <c r="HV33" s="115"/>
      <c r="HW33" s="115"/>
      <c r="HX33" s="115"/>
      <c r="HY33" s="115">
        <f t="shared" si="486"/>
        <v>0</v>
      </c>
      <c r="IA33" s="118"/>
      <c r="IB33" s="118"/>
      <c r="IC33" s="115"/>
      <c r="ID33" s="115"/>
      <c r="IE33" s="115"/>
      <c r="IF33" s="115"/>
      <c r="IG33" s="115"/>
      <c r="IH33" s="115">
        <f t="shared" si="487"/>
        <v>0</v>
      </c>
      <c r="IJ33" s="118"/>
      <c r="IK33" s="118"/>
      <c r="IL33" s="115"/>
      <c r="IM33" s="115"/>
      <c r="IN33" s="115"/>
      <c r="IO33" s="115"/>
      <c r="IP33" s="115"/>
      <c r="IQ33" s="115">
        <f t="shared" si="488"/>
        <v>0</v>
      </c>
      <c r="IS33" s="118"/>
      <c r="IT33" s="118"/>
      <c r="IU33" s="115"/>
      <c r="IV33" s="115"/>
      <c r="IW33" s="115"/>
      <c r="IX33" s="115"/>
      <c r="IY33" s="115"/>
      <c r="IZ33" s="115">
        <f t="shared" si="489"/>
        <v>0</v>
      </c>
      <c r="JB33" s="118"/>
      <c r="JC33" s="118"/>
      <c r="JD33" s="115"/>
      <c r="JE33" s="115"/>
      <c r="JF33" s="115"/>
      <c r="JG33" s="115"/>
      <c r="JH33" s="115"/>
      <c r="JI33" s="115">
        <f t="shared" si="490"/>
        <v>0</v>
      </c>
      <c r="JK33" s="118"/>
      <c r="JL33" s="118"/>
      <c r="JM33" s="115"/>
      <c r="JN33" s="115"/>
      <c r="JO33" s="115"/>
      <c r="JP33" s="115"/>
      <c r="JQ33" s="115"/>
      <c r="JR33" s="115">
        <f t="shared" si="491"/>
        <v>0</v>
      </c>
      <c r="JT33" s="118"/>
      <c r="JU33" s="118"/>
      <c r="JV33" s="115"/>
      <c r="JW33" s="115"/>
      <c r="JX33" s="115"/>
      <c r="JY33" s="115"/>
      <c r="JZ33" s="115"/>
      <c r="KA33" s="115">
        <f t="shared" si="492"/>
        <v>0</v>
      </c>
      <c r="KC33" s="118"/>
      <c r="KD33" s="118"/>
      <c r="KE33" s="115"/>
      <c r="KF33" s="115"/>
      <c r="KG33" s="115"/>
      <c r="KH33" s="115"/>
      <c r="KI33" s="115"/>
      <c r="KJ33" s="115">
        <f t="shared" si="493"/>
        <v>0</v>
      </c>
      <c r="KL33" s="118"/>
      <c r="KM33" s="118"/>
      <c r="KN33" s="115"/>
      <c r="KO33" s="115"/>
      <c r="KP33" s="115"/>
      <c r="KQ33" s="115"/>
      <c r="KR33" s="115"/>
      <c r="KS33" s="115">
        <f t="shared" si="494"/>
        <v>0</v>
      </c>
      <c r="KU33" s="118"/>
      <c r="KV33" s="118"/>
      <c r="KW33" s="115"/>
      <c r="KX33" s="115"/>
      <c r="KY33" s="115"/>
      <c r="KZ33" s="115"/>
      <c r="LA33" s="115"/>
      <c r="LB33" s="115">
        <f t="shared" si="495"/>
        <v>0</v>
      </c>
      <c r="LD33" s="118"/>
      <c r="LE33" s="118"/>
      <c r="LF33" s="115"/>
      <c r="LG33" s="115"/>
      <c r="LH33" s="115"/>
      <c r="LI33" s="115"/>
      <c r="LJ33" s="115"/>
      <c r="LK33" s="115">
        <f t="shared" si="496"/>
        <v>0</v>
      </c>
      <c r="LM33" s="118"/>
      <c r="LN33" s="118"/>
      <c r="LO33" s="115"/>
      <c r="LP33" s="115"/>
      <c r="LQ33" s="115"/>
      <c r="LR33" s="115"/>
      <c r="LS33" s="115"/>
      <c r="LT33" s="115">
        <f t="shared" si="497"/>
        <v>0</v>
      </c>
      <c r="LV33" s="118"/>
      <c r="LW33" s="118"/>
      <c r="LX33" s="115"/>
      <c r="LY33" s="115"/>
      <c r="LZ33" s="115"/>
      <c r="MA33" s="115"/>
      <c r="MB33" s="115"/>
      <c r="MC33" s="115">
        <f t="shared" si="498"/>
        <v>0</v>
      </c>
      <c r="ME33" s="118"/>
      <c r="MF33" s="118"/>
      <c r="MG33" s="115"/>
      <c r="MH33" s="115"/>
      <c r="MI33" s="115"/>
      <c r="MJ33" s="115"/>
      <c r="MK33" s="115"/>
      <c r="ML33" s="115">
        <f t="shared" si="499"/>
        <v>0</v>
      </c>
      <c r="MN33" s="118"/>
      <c r="MO33" s="118"/>
      <c r="MP33" s="115"/>
      <c r="MQ33" s="115"/>
      <c r="MR33" s="115"/>
      <c r="MS33" s="115"/>
      <c r="MT33" s="115"/>
      <c r="MU33" s="115">
        <f t="shared" si="500"/>
        <v>0</v>
      </c>
      <c r="MW33" s="118"/>
      <c r="MX33" s="118"/>
      <c r="MY33" s="115"/>
      <c r="MZ33" s="115"/>
      <c r="NA33" s="115"/>
      <c r="NB33" s="115"/>
      <c r="NC33" s="115"/>
      <c r="ND33" s="115">
        <f t="shared" si="501"/>
        <v>0</v>
      </c>
      <c r="NF33" s="118"/>
      <c r="NG33" s="118"/>
      <c r="NH33" s="115"/>
      <c r="NI33" s="115"/>
      <c r="NJ33" s="115"/>
      <c r="NK33" s="115"/>
      <c r="NL33" s="115"/>
      <c r="NM33" s="115">
        <f t="shared" si="502"/>
        <v>0</v>
      </c>
      <c r="NO33" s="118"/>
      <c r="NP33" s="118"/>
      <c r="NQ33" s="115"/>
      <c r="NR33" s="115"/>
      <c r="NS33" s="115"/>
      <c r="NT33" s="115"/>
      <c r="NU33" s="115"/>
      <c r="NV33" s="115">
        <f t="shared" si="503"/>
        <v>0</v>
      </c>
      <c r="NX33" s="118"/>
      <c r="NY33" s="118"/>
      <c r="NZ33" s="115"/>
      <c r="OA33" s="115"/>
      <c r="OB33" s="115"/>
      <c r="OC33" s="115"/>
      <c r="OD33" s="115"/>
      <c r="OE33" s="115">
        <f t="shared" si="504"/>
        <v>0</v>
      </c>
      <c r="OG33" s="118"/>
      <c r="OH33" s="118"/>
      <c r="OI33" s="115"/>
      <c r="OJ33" s="115"/>
      <c r="OK33" s="115"/>
      <c r="OL33" s="115"/>
      <c r="OM33" s="115"/>
      <c r="ON33" s="115">
        <f t="shared" si="505"/>
        <v>0</v>
      </c>
      <c r="OP33" s="118"/>
      <c r="OQ33" s="118"/>
      <c r="OR33" s="115"/>
      <c r="OS33" s="115"/>
      <c r="OT33" s="115"/>
      <c r="OU33" s="115"/>
      <c r="OV33" s="115"/>
      <c r="OW33" s="115">
        <f t="shared" si="506"/>
        <v>0</v>
      </c>
      <c r="OY33" s="118"/>
      <c r="OZ33" s="118"/>
      <c r="PA33" s="115"/>
      <c r="PB33" s="115"/>
      <c r="PC33" s="115"/>
      <c r="PD33" s="115"/>
      <c r="PE33" s="115"/>
      <c r="PF33" s="115">
        <f t="shared" si="456"/>
        <v>0</v>
      </c>
    </row>
    <row r="34" spans="1:422">
      <c r="A34" s="118"/>
      <c r="B34" s="118"/>
      <c r="C34" s="119"/>
      <c r="D34" s="119"/>
      <c r="E34" s="119"/>
      <c r="F34" s="119"/>
      <c r="G34" s="120" t="s">
        <v>44</v>
      </c>
      <c r="H34" s="132">
        <f>SUM(H26:H33)</f>
        <v>0</v>
      </c>
      <c r="J34" s="118"/>
      <c r="K34" s="118"/>
      <c r="L34" s="119"/>
      <c r="M34" s="119"/>
      <c r="N34" s="119"/>
      <c r="O34" s="119"/>
      <c r="P34" s="120" t="s">
        <v>44</v>
      </c>
      <c r="Q34" s="132">
        <f>SUM(Q26:Q33)</f>
        <v>0</v>
      </c>
      <c r="S34" s="118"/>
      <c r="T34" s="118"/>
      <c r="U34" s="119"/>
      <c r="V34" s="119"/>
      <c r="W34" s="119"/>
      <c r="X34" s="119"/>
      <c r="Y34" s="120" t="s">
        <v>44</v>
      </c>
      <c r="Z34" s="132">
        <f>SUM(Z26:Z33)</f>
        <v>0</v>
      </c>
      <c r="AB34" s="118"/>
      <c r="AC34" s="118"/>
      <c r="AD34" s="119"/>
      <c r="AE34" s="119"/>
      <c r="AF34" s="119"/>
      <c r="AG34" s="119"/>
      <c r="AH34" s="120" t="s">
        <v>44</v>
      </c>
      <c r="AI34" s="132">
        <f>SUM(AI26:AI33)</f>
        <v>0</v>
      </c>
      <c r="AK34" s="118"/>
      <c r="AL34" s="118"/>
      <c r="AM34" s="119"/>
      <c r="AN34" s="119"/>
      <c r="AO34" s="119"/>
      <c r="AP34" s="119"/>
      <c r="AQ34" s="120" t="s">
        <v>44</v>
      </c>
      <c r="AR34" s="132">
        <f>SUM(AR26:AR33)</f>
        <v>0</v>
      </c>
      <c r="AT34" s="118"/>
      <c r="AU34" s="118"/>
      <c r="AV34" s="119"/>
      <c r="AW34" s="119"/>
      <c r="AX34" s="119"/>
      <c r="AY34" s="119"/>
      <c r="AZ34" s="120" t="s">
        <v>44</v>
      </c>
      <c r="BA34" s="132">
        <f>SUM(BA26:BA33)</f>
        <v>0</v>
      </c>
      <c r="BC34" s="118"/>
      <c r="BD34" s="118"/>
      <c r="BE34" s="119"/>
      <c r="BF34" s="119"/>
      <c r="BG34" s="119"/>
      <c r="BH34" s="119"/>
      <c r="BI34" s="120" t="s">
        <v>44</v>
      </c>
      <c r="BJ34" s="132">
        <f t="shared" ref="BJ34" si="507">SUM(BJ26:BJ33)</f>
        <v>0</v>
      </c>
      <c r="BL34" s="118"/>
      <c r="BM34" s="118"/>
      <c r="BN34" s="119"/>
      <c r="BO34" s="119"/>
      <c r="BP34" s="119"/>
      <c r="BQ34" s="119"/>
      <c r="BR34" s="120" t="s">
        <v>44</v>
      </c>
      <c r="BS34" s="132">
        <f t="shared" ref="BS34" si="508">SUM(BS26:BS33)</f>
        <v>0</v>
      </c>
      <c r="BU34" s="118"/>
      <c r="BV34" s="118"/>
      <c r="BW34" s="119"/>
      <c r="BX34" s="119"/>
      <c r="BY34" s="119"/>
      <c r="BZ34" s="119"/>
      <c r="CA34" s="120" t="s">
        <v>44</v>
      </c>
      <c r="CB34" s="132">
        <f t="shared" ref="CB34" si="509">SUM(CB26:CB33)</f>
        <v>0</v>
      </c>
      <c r="CD34" s="118"/>
      <c r="CE34" s="118"/>
      <c r="CF34" s="119"/>
      <c r="CG34" s="119"/>
      <c r="CH34" s="119"/>
      <c r="CI34" s="119"/>
      <c r="CJ34" s="120" t="s">
        <v>44</v>
      </c>
      <c r="CK34" s="132">
        <f t="shared" ref="CK34" si="510">SUM(CK26:CK33)</f>
        <v>0</v>
      </c>
      <c r="CM34" s="118"/>
      <c r="CN34" s="118"/>
      <c r="CO34" s="119"/>
      <c r="CP34" s="119"/>
      <c r="CQ34" s="119"/>
      <c r="CR34" s="119"/>
      <c r="CS34" s="120" t="s">
        <v>44</v>
      </c>
      <c r="CT34" s="132">
        <f t="shared" ref="CT34" si="511">SUM(CT26:CT33)</f>
        <v>0</v>
      </c>
      <c r="CV34" s="118"/>
      <c r="CW34" s="118"/>
      <c r="CX34" s="119"/>
      <c r="CY34" s="119"/>
      <c r="CZ34" s="119"/>
      <c r="DA34" s="119"/>
      <c r="DB34" s="120" t="s">
        <v>44</v>
      </c>
      <c r="DC34" s="132">
        <f t="shared" ref="DC34" si="512">SUM(DC26:DC33)</f>
        <v>0</v>
      </c>
      <c r="DE34" s="118"/>
      <c r="DF34" s="118"/>
      <c r="DG34" s="119"/>
      <c r="DH34" s="119"/>
      <c r="DI34" s="119"/>
      <c r="DJ34" s="119"/>
      <c r="DK34" s="120" t="s">
        <v>44</v>
      </c>
      <c r="DL34" s="132">
        <f t="shared" ref="DL34" si="513">SUM(DL26:DL33)</f>
        <v>0</v>
      </c>
      <c r="DN34" s="118"/>
      <c r="DO34" s="118"/>
      <c r="DP34" s="119"/>
      <c r="DQ34" s="119"/>
      <c r="DR34" s="119"/>
      <c r="DS34" s="119"/>
      <c r="DT34" s="120" t="s">
        <v>44</v>
      </c>
      <c r="DU34" s="132">
        <f t="shared" ref="DU34" si="514">SUM(DU26:DU33)</f>
        <v>0</v>
      </c>
      <c r="DW34" s="118"/>
      <c r="DX34" s="118"/>
      <c r="DY34" s="119"/>
      <c r="DZ34" s="119"/>
      <c r="EA34" s="119"/>
      <c r="EB34" s="119"/>
      <c r="EC34" s="120" t="s">
        <v>44</v>
      </c>
      <c r="ED34" s="132">
        <f t="shared" ref="ED34" si="515">SUM(ED26:ED33)</f>
        <v>0</v>
      </c>
      <c r="EF34" s="118"/>
      <c r="EG34" s="118"/>
      <c r="EH34" s="119"/>
      <c r="EI34" s="119"/>
      <c r="EJ34" s="119"/>
      <c r="EK34" s="119"/>
      <c r="EL34" s="120" t="s">
        <v>44</v>
      </c>
      <c r="EM34" s="132">
        <f t="shared" ref="EM34" si="516">SUM(EM26:EM33)</f>
        <v>0</v>
      </c>
      <c r="EO34" s="118"/>
      <c r="EP34" s="118"/>
      <c r="EQ34" s="119"/>
      <c r="ER34" s="119"/>
      <c r="ES34" s="119"/>
      <c r="ET34" s="119"/>
      <c r="EU34" s="120" t="s">
        <v>44</v>
      </c>
      <c r="EV34" s="132">
        <f t="shared" ref="EV34" si="517">SUM(EV26:EV33)</f>
        <v>0</v>
      </c>
      <c r="EX34" s="118"/>
      <c r="EY34" s="118"/>
      <c r="EZ34" s="119"/>
      <c r="FA34" s="119"/>
      <c r="FB34" s="119"/>
      <c r="FC34" s="119"/>
      <c r="FD34" s="120" t="s">
        <v>44</v>
      </c>
      <c r="FE34" s="132">
        <f t="shared" ref="FE34" si="518">SUM(FE26:FE33)</f>
        <v>0</v>
      </c>
      <c r="FG34" s="118"/>
      <c r="FH34" s="118"/>
      <c r="FI34" s="119"/>
      <c r="FJ34" s="119"/>
      <c r="FK34" s="119"/>
      <c r="FL34" s="119"/>
      <c r="FM34" s="120" t="s">
        <v>44</v>
      </c>
      <c r="FN34" s="132">
        <f t="shared" ref="FN34" si="519">SUM(FN26:FN33)</f>
        <v>0</v>
      </c>
      <c r="FP34" s="118"/>
      <c r="FQ34" s="118"/>
      <c r="FR34" s="119"/>
      <c r="FS34" s="119"/>
      <c r="FT34" s="119"/>
      <c r="FU34" s="119"/>
      <c r="FV34" s="120" t="s">
        <v>44</v>
      </c>
      <c r="FW34" s="132">
        <f t="shared" ref="FW34" si="520">SUM(FW26:FW33)</f>
        <v>0</v>
      </c>
      <c r="FY34" s="118"/>
      <c r="FZ34" s="118"/>
      <c r="GA34" s="119"/>
      <c r="GB34" s="119"/>
      <c r="GC34" s="119"/>
      <c r="GD34" s="119"/>
      <c r="GE34" s="120" t="s">
        <v>44</v>
      </c>
      <c r="GF34" s="132">
        <f t="shared" ref="GF34" si="521">SUM(GF26:GF33)</f>
        <v>1.44</v>
      </c>
      <c r="GH34" s="118"/>
      <c r="GI34" s="118"/>
      <c r="GJ34" s="119"/>
      <c r="GK34" s="119"/>
      <c r="GL34" s="119"/>
      <c r="GM34" s="119"/>
      <c r="GN34" s="120" t="s">
        <v>44</v>
      </c>
      <c r="GO34" s="132">
        <f t="shared" ref="GO34" si="522">SUM(GO26:GO33)</f>
        <v>2.4</v>
      </c>
      <c r="GQ34" s="118"/>
      <c r="GR34" s="118"/>
      <c r="GS34" s="119"/>
      <c r="GT34" s="119"/>
      <c r="GU34" s="119"/>
      <c r="GV34" s="119"/>
      <c r="GW34" s="120" t="s">
        <v>44</v>
      </c>
      <c r="GX34" s="132">
        <f t="shared" ref="GX34" si="523">SUM(GX26:GX33)</f>
        <v>2.4</v>
      </c>
      <c r="GZ34" s="118"/>
      <c r="HA34" s="118"/>
      <c r="HB34" s="119"/>
      <c r="HC34" s="119"/>
      <c r="HD34" s="119"/>
      <c r="HE34" s="119"/>
      <c r="HF34" s="120" t="s">
        <v>44</v>
      </c>
      <c r="HG34" s="132">
        <f t="shared" ref="HG34" si="524">SUM(HG26:HG33)</f>
        <v>0</v>
      </c>
      <c r="HI34" s="118"/>
      <c r="HJ34" s="118"/>
      <c r="HK34" s="119"/>
      <c r="HL34" s="119"/>
      <c r="HM34" s="119"/>
      <c r="HN34" s="119"/>
      <c r="HO34" s="120" t="s">
        <v>44</v>
      </c>
      <c r="HP34" s="132">
        <f t="shared" ref="HP34" si="525">SUM(HP26:HP33)</f>
        <v>0</v>
      </c>
      <c r="HR34" s="118"/>
      <c r="HS34" s="118"/>
      <c r="HT34" s="119"/>
      <c r="HU34" s="119"/>
      <c r="HV34" s="119"/>
      <c r="HW34" s="119"/>
      <c r="HX34" s="120" t="s">
        <v>44</v>
      </c>
      <c r="HY34" s="132">
        <f t="shared" ref="HY34" si="526">SUM(HY26:HY33)</f>
        <v>0</v>
      </c>
      <c r="IA34" s="118"/>
      <c r="IB34" s="118"/>
      <c r="IC34" s="119"/>
      <c r="ID34" s="119"/>
      <c r="IE34" s="119"/>
      <c r="IF34" s="119"/>
      <c r="IG34" s="120" t="s">
        <v>44</v>
      </c>
      <c r="IH34" s="132">
        <f t="shared" ref="IH34" si="527">SUM(IH26:IH33)</f>
        <v>0</v>
      </c>
      <c r="IJ34" s="118"/>
      <c r="IK34" s="118"/>
      <c r="IL34" s="119"/>
      <c r="IM34" s="119"/>
      <c r="IN34" s="119"/>
      <c r="IO34" s="119"/>
      <c r="IP34" s="120" t="s">
        <v>44</v>
      </c>
      <c r="IQ34" s="132">
        <f t="shared" ref="IQ34" si="528">SUM(IQ26:IQ33)</f>
        <v>0</v>
      </c>
      <c r="IS34" s="118"/>
      <c r="IT34" s="118"/>
      <c r="IU34" s="119"/>
      <c r="IV34" s="119"/>
      <c r="IW34" s="119"/>
      <c r="IX34" s="119"/>
      <c r="IY34" s="120" t="s">
        <v>44</v>
      </c>
      <c r="IZ34" s="132">
        <f t="shared" ref="IZ34" si="529">SUM(IZ26:IZ33)</f>
        <v>0</v>
      </c>
      <c r="JB34" s="118"/>
      <c r="JC34" s="118"/>
      <c r="JD34" s="119"/>
      <c r="JE34" s="119"/>
      <c r="JF34" s="119"/>
      <c r="JG34" s="119"/>
      <c r="JH34" s="120" t="s">
        <v>44</v>
      </c>
      <c r="JI34" s="132">
        <f t="shared" ref="JI34" si="530">SUM(JI26:JI33)</f>
        <v>0</v>
      </c>
      <c r="JK34" s="118"/>
      <c r="JL34" s="118"/>
      <c r="JM34" s="119"/>
      <c r="JN34" s="119"/>
      <c r="JO34" s="119"/>
      <c r="JP34" s="119"/>
      <c r="JQ34" s="120" t="s">
        <v>44</v>
      </c>
      <c r="JR34" s="132">
        <f t="shared" ref="JR34" si="531">SUM(JR26:JR33)</f>
        <v>0</v>
      </c>
      <c r="JT34" s="118"/>
      <c r="JU34" s="118"/>
      <c r="JV34" s="119"/>
      <c r="JW34" s="119"/>
      <c r="JX34" s="119"/>
      <c r="JY34" s="119"/>
      <c r="JZ34" s="120" t="s">
        <v>44</v>
      </c>
      <c r="KA34" s="132">
        <f t="shared" ref="KA34" si="532">SUM(KA26:KA33)</f>
        <v>0</v>
      </c>
      <c r="KC34" s="118"/>
      <c r="KD34" s="118"/>
      <c r="KE34" s="119"/>
      <c r="KF34" s="119"/>
      <c r="KG34" s="119"/>
      <c r="KH34" s="119"/>
      <c r="KI34" s="120" t="s">
        <v>44</v>
      </c>
      <c r="KJ34" s="132">
        <f t="shared" ref="KJ34" si="533">SUM(KJ26:KJ33)</f>
        <v>0</v>
      </c>
      <c r="KL34" s="118"/>
      <c r="KM34" s="118"/>
      <c r="KN34" s="119"/>
      <c r="KO34" s="119"/>
      <c r="KP34" s="119"/>
      <c r="KQ34" s="119"/>
      <c r="KR34" s="120" t="s">
        <v>44</v>
      </c>
      <c r="KS34" s="132">
        <f t="shared" ref="KS34" si="534">SUM(KS26:KS33)</f>
        <v>0</v>
      </c>
      <c r="KU34" s="118"/>
      <c r="KV34" s="118"/>
      <c r="KW34" s="119"/>
      <c r="KX34" s="119"/>
      <c r="KY34" s="119"/>
      <c r="KZ34" s="119"/>
      <c r="LA34" s="120" t="s">
        <v>44</v>
      </c>
      <c r="LB34" s="132">
        <f t="shared" ref="LB34" si="535">SUM(LB26:LB33)</f>
        <v>0</v>
      </c>
      <c r="LD34" s="118"/>
      <c r="LE34" s="118"/>
      <c r="LF34" s="119"/>
      <c r="LG34" s="119"/>
      <c r="LH34" s="119"/>
      <c r="LI34" s="119"/>
      <c r="LJ34" s="120" t="s">
        <v>44</v>
      </c>
      <c r="LK34" s="132">
        <f t="shared" ref="LK34" si="536">SUM(LK26:LK33)</f>
        <v>0</v>
      </c>
      <c r="LM34" s="118"/>
      <c r="LN34" s="118"/>
      <c r="LO34" s="119"/>
      <c r="LP34" s="119"/>
      <c r="LQ34" s="119"/>
      <c r="LR34" s="119"/>
      <c r="LS34" s="120" t="s">
        <v>44</v>
      </c>
      <c r="LT34" s="132">
        <f t="shared" ref="LT34" si="537">SUM(LT26:LT33)</f>
        <v>0</v>
      </c>
      <c r="LV34" s="118"/>
      <c r="LW34" s="118"/>
      <c r="LX34" s="119"/>
      <c r="LY34" s="119"/>
      <c r="LZ34" s="119"/>
      <c r="MA34" s="119"/>
      <c r="MB34" s="120" t="s">
        <v>44</v>
      </c>
      <c r="MC34" s="132">
        <f t="shared" ref="MC34" si="538">SUM(MC26:MC33)</f>
        <v>0</v>
      </c>
      <c r="ME34" s="118"/>
      <c r="MF34" s="118"/>
      <c r="MG34" s="119"/>
      <c r="MH34" s="119"/>
      <c r="MI34" s="119"/>
      <c r="MJ34" s="119"/>
      <c r="MK34" s="120" t="s">
        <v>44</v>
      </c>
      <c r="ML34" s="132">
        <f t="shared" ref="ML34" si="539">SUM(ML26:ML33)</f>
        <v>0</v>
      </c>
      <c r="MN34" s="118"/>
      <c r="MO34" s="118"/>
      <c r="MP34" s="119"/>
      <c r="MQ34" s="119"/>
      <c r="MR34" s="119"/>
      <c r="MS34" s="119"/>
      <c r="MT34" s="120" t="s">
        <v>44</v>
      </c>
      <c r="MU34" s="132">
        <f t="shared" ref="MU34" si="540">SUM(MU26:MU33)</f>
        <v>0</v>
      </c>
      <c r="MW34" s="118"/>
      <c r="MX34" s="118"/>
      <c r="MY34" s="119"/>
      <c r="MZ34" s="119"/>
      <c r="NA34" s="119"/>
      <c r="NB34" s="119"/>
      <c r="NC34" s="120" t="s">
        <v>44</v>
      </c>
      <c r="ND34" s="132">
        <f t="shared" ref="ND34" si="541">SUM(ND26:ND33)</f>
        <v>0</v>
      </c>
      <c r="NF34" s="118"/>
      <c r="NG34" s="118"/>
      <c r="NH34" s="119"/>
      <c r="NI34" s="119"/>
      <c r="NJ34" s="119"/>
      <c r="NK34" s="119"/>
      <c r="NL34" s="120" t="s">
        <v>44</v>
      </c>
      <c r="NM34" s="132">
        <f t="shared" ref="NM34" si="542">SUM(NM26:NM33)</f>
        <v>0</v>
      </c>
      <c r="NO34" s="118"/>
      <c r="NP34" s="118"/>
      <c r="NQ34" s="119"/>
      <c r="NR34" s="119"/>
      <c r="NS34" s="119"/>
      <c r="NT34" s="119"/>
      <c r="NU34" s="120" t="s">
        <v>44</v>
      </c>
      <c r="NV34" s="132">
        <f t="shared" ref="NV34" si="543">SUM(NV26:NV33)</f>
        <v>2.5439999999999996</v>
      </c>
      <c r="NX34" s="118"/>
      <c r="NY34" s="118"/>
      <c r="NZ34" s="119"/>
      <c r="OA34" s="119"/>
      <c r="OB34" s="119"/>
      <c r="OC34" s="119"/>
      <c r="OD34" s="120" t="s">
        <v>44</v>
      </c>
      <c r="OE34" s="132">
        <f t="shared" ref="OE34" si="544">SUM(OE26:OE33)</f>
        <v>0</v>
      </c>
      <c r="OG34" s="118"/>
      <c r="OH34" s="118"/>
      <c r="OI34" s="119"/>
      <c r="OJ34" s="119"/>
      <c r="OK34" s="119"/>
      <c r="OL34" s="119"/>
      <c r="OM34" s="120" t="s">
        <v>44</v>
      </c>
      <c r="ON34" s="132">
        <f t="shared" ref="ON34" si="545">SUM(ON26:ON33)</f>
        <v>0</v>
      </c>
      <c r="OP34" s="118"/>
      <c r="OQ34" s="118"/>
      <c r="OR34" s="119"/>
      <c r="OS34" s="119"/>
      <c r="OT34" s="119"/>
      <c r="OU34" s="119"/>
      <c r="OV34" s="120" t="s">
        <v>44</v>
      </c>
      <c r="OW34" s="132">
        <f t="shared" ref="OW34" si="546">SUM(OW26:OW33)</f>
        <v>0</v>
      </c>
      <c r="OY34" s="118"/>
      <c r="OZ34" s="118"/>
      <c r="PA34" s="119"/>
      <c r="PB34" s="119"/>
      <c r="PC34" s="119"/>
      <c r="PD34" s="119"/>
      <c r="PE34" s="120" t="s">
        <v>44</v>
      </c>
      <c r="PF34" s="132">
        <f t="shared" ref="PF34" si="547">SUM(PF26:PF33)</f>
        <v>0</v>
      </c>
    </row>
    <row r="35" spans="1:422" s="139" customFormat="1">
      <c r="A35" s="134"/>
      <c r="B35" s="135"/>
      <c r="C35" s="136"/>
      <c r="D35" s="136"/>
      <c r="E35" s="136"/>
      <c r="F35" s="136"/>
      <c r="G35" s="137"/>
      <c r="H35" s="138"/>
      <c r="J35" s="134"/>
      <c r="K35" s="135"/>
      <c r="L35" s="136"/>
      <c r="M35" s="136"/>
      <c r="N35" s="136"/>
      <c r="O35" s="136"/>
      <c r="P35" s="137"/>
      <c r="Q35" s="138"/>
      <c r="S35" s="134"/>
      <c r="T35" s="135"/>
      <c r="U35" s="136"/>
      <c r="V35" s="136"/>
      <c r="W35" s="136"/>
      <c r="X35" s="136"/>
      <c r="Y35" s="137"/>
      <c r="Z35" s="138"/>
      <c r="AB35" s="134"/>
      <c r="AC35" s="135"/>
      <c r="AD35" s="136"/>
      <c r="AE35" s="136"/>
      <c r="AF35" s="136"/>
      <c r="AG35" s="136"/>
      <c r="AH35" s="137"/>
      <c r="AI35" s="138"/>
      <c r="AK35" s="134"/>
      <c r="AL35" s="135"/>
      <c r="AM35" s="136"/>
      <c r="AN35" s="136"/>
      <c r="AO35" s="136"/>
      <c r="AP35" s="136"/>
      <c r="AQ35" s="137"/>
      <c r="AR35" s="138"/>
      <c r="AT35" s="134"/>
      <c r="AU35" s="135"/>
      <c r="AV35" s="136"/>
      <c r="AW35" s="136"/>
      <c r="AX35" s="136"/>
      <c r="AY35" s="136"/>
      <c r="AZ35" s="137"/>
      <c r="BA35" s="138"/>
      <c r="BC35" s="134"/>
      <c r="BD35" s="135"/>
      <c r="BE35" s="136"/>
      <c r="BF35" s="136"/>
      <c r="BG35" s="136"/>
      <c r="BH35" s="136"/>
      <c r="BI35" s="137"/>
      <c r="BJ35" s="138"/>
      <c r="BL35" s="134"/>
      <c r="BM35" s="135"/>
      <c r="BN35" s="136"/>
      <c r="BO35" s="136"/>
      <c r="BP35" s="136"/>
      <c r="BQ35" s="136"/>
      <c r="BR35" s="137"/>
      <c r="BS35" s="138"/>
      <c r="BU35" s="134"/>
      <c r="BV35" s="135"/>
      <c r="BW35" s="136"/>
      <c r="BX35" s="136"/>
      <c r="BY35" s="136"/>
      <c r="BZ35" s="136"/>
      <c r="CA35" s="137"/>
      <c r="CB35" s="138"/>
      <c r="CD35" s="134"/>
      <c r="CE35" s="135"/>
      <c r="CF35" s="136"/>
      <c r="CG35" s="136"/>
      <c r="CH35" s="136"/>
      <c r="CI35" s="136"/>
      <c r="CJ35" s="137"/>
      <c r="CK35" s="138"/>
      <c r="CM35" s="134"/>
      <c r="CN35" s="135"/>
      <c r="CO35" s="136"/>
      <c r="CP35" s="136"/>
      <c r="CQ35" s="136"/>
      <c r="CR35" s="136"/>
      <c r="CS35" s="137"/>
      <c r="CT35" s="138"/>
      <c r="CV35" s="134"/>
      <c r="CW35" s="135"/>
      <c r="CX35" s="136"/>
      <c r="CY35" s="136"/>
      <c r="CZ35" s="136"/>
      <c r="DA35" s="136"/>
      <c r="DB35" s="137"/>
      <c r="DC35" s="138"/>
      <c r="DE35" s="134"/>
      <c r="DF35" s="135"/>
      <c r="DG35" s="136"/>
      <c r="DH35" s="136"/>
      <c r="DI35" s="136"/>
      <c r="DJ35" s="136"/>
      <c r="DK35" s="137"/>
      <c r="DL35" s="138"/>
      <c r="DN35" s="134"/>
      <c r="DO35" s="135"/>
      <c r="DP35" s="136"/>
      <c r="DQ35" s="136"/>
      <c r="DR35" s="136"/>
      <c r="DS35" s="136"/>
      <c r="DT35" s="137"/>
      <c r="DU35" s="138"/>
      <c r="DW35" s="134"/>
      <c r="DX35" s="135"/>
      <c r="DY35" s="136"/>
      <c r="DZ35" s="136"/>
      <c r="EA35" s="136"/>
      <c r="EB35" s="136"/>
      <c r="EC35" s="137"/>
      <c r="ED35" s="138"/>
      <c r="EF35" s="134"/>
      <c r="EG35" s="135"/>
      <c r="EH35" s="136"/>
      <c r="EI35" s="136"/>
      <c r="EJ35" s="136"/>
      <c r="EK35" s="136"/>
      <c r="EL35" s="137"/>
      <c r="EM35" s="138"/>
      <c r="EO35" s="134"/>
      <c r="EP35" s="135"/>
      <c r="EQ35" s="136"/>
      <c r="ER35" s="136"/>
      <c r="ES35" s="136"/>
      <c r="ET35" s="136"/>
      <c r="EU35" s="137"/>
      <c r="EV35" s="138"/>
      <c r="EX35" s="134"/>
      <c r="EY35" s="135"/>
      <c r="EZ35" s="136"/>
      <c r="FA35" s="136"/>
      <c r="FB35" s="136"/>
      <c r="FC35" s="136"/>
      <c r="FD35" s="137"/>
      <c r="FE35" s="138"/>
      <c r="FG35" s="134"/>
      <c r="FH35" s="135"/>
      <c r="FI35" s="136"/>
      <c r="FJ35" s="136"/>
      <c r="FK35" s="136"/>
      <c r="FL35" s="136"/>
      <c r="FM35" s="137"/>
      <c r="FN35" s="138"/>
      <c r="FP35" s="134"/>
      <c r="FQ35" s="135"/>
      <c r="FR35" s="136"/>
      <c r="FS35" s="136"/>
      <c r="FT35" s="136"/>
      <c r="FU35" s="136"/>
      <c r="FV35" s="137"/>
      <c r="FW35" s="138"/>
      <c r="FY35" s="134"/>
      <c r="FZ35" s="135"/>
      <c r="GA35" s="136"/>
      <c r="GB35" s="136"/>
      <c r="GC35" s="136"/>
      <c r="GD35" s="136"/>
      <c r="GE35" s="137"/>
      <c r="GF35" s="138"/>
      <c r="GH35" s="134"/>
      <c r="GI35" s="135"/>
      <c r="GJ35" s="136"/>
      <c r="GK35" s="136"/>
      <c r="GL35" s="136"/>
      <c r="GM35" s="136"/>
      <c r="GN35" s="137"/>
      <c r="GO35" s="138"/>
      <c r="GQ35" s="134"/>
      <c r="GR35" s="135"/>
      <c r="GS35" s="136"/>
      <c r="GT35" s="136"/>
      <c r="GU35" s="136"/>
      <c r="GV35" s="136"/>
      <c r="GW35" s="137"/>
      <c r="GX35" s="138"/>
      <c r="GZ35" s="134"/>
      <c r="HA35" s="135"/>
      <c r="HB35" s="136"/>
      <c r="HC35" s="136"/>
      <c r="HD35" s="136"/>
      <c r="HE35" s="136"/>
      <c r="HF35" s="137"/>
      <c r="HG35" s="138"/>
      <c r="HI35" s="134"/>
      <c r="HJ35" s="135"/>
      <c r="HK35" s="136"/>
      <c r="HL35" s="136"/>
      <c r="HM35" s="136"/>
      <c r="HN35" s="136"/>
      <c r="HO35" s="137"/>
      <c r="HP35" s="138"/>
      <c r="HR35" s="134"/>
      <c r="HS35" s="135"/>
      <c r="HT35" s="136"/>
      <c r="HU35" s="136"/>
      <c r="HV35" s="136"/>
      <c r="HW35" s="136"/>
      <c r="HX35" s="137"/>
      <c r="HY35" s="138"/>
      <c r="IA35" s="134"/>
      <c r="IB35" s="135"/>
      <c r="IC35" s="136"/>
      <c r="ID35" s="136"/>
      <c r="IE35" s="136"/>
      <c r="IF35" s="136"/>
      <c r="IG35" s="137"/>
      <c r="IH35" s="138"/>
      <c r="IJ35" s="134"/>
      <c r="IK35" s="135"/>
      <c r="IL35" s="136"/>
      <c r="IM35" s="136"/>
      <c r="IN35" s="136"/>
      <c r="IO35" s="136"/>
      <c r="IP35" s="137"/>
      <c r="IQ35" s="138"/>
      <c r="IS35" s="134"/>
      <c r="IT35" s="135"/>
      <c r="IU35" s="136"/>
      <c r="IV35" s="136"/>
      <c r="IW35" s="136"/>
      <c r="IX35" s="136"/>
      <c r="IY35" s="137"/>
      <c r="IZ35" s="138"/>
      <c r="JB35" s="134"/>
      <c r="JC35" s="135"/>
      <c r="JD35" s="136"/>
      <c r="JE35" s="136"/>
      <c r="JF35" s="136"/>
      <c r="JG35" s="136"/>
      <c r="JH35" s="137"/>
      <c r="JI35" s="138"/>
      <c r="JK35" s="134"/>
      <c r="JL35" s="135"/>
      <c r="JM35" s="136"/>
      <c r="JN35" s="136"/>
      <c r="JO35" s="136"/>
      <c r="JP35" s="136"/>
      <c r="JQ35" s="137"/>
      <c r="JR35" s="138"/>
      <c r="JT35" s="134"/>
      <c r="JU35" s="135"/>
      <c r="JV35" s="136"/>
      <c r="JW35" s="136"/>
      <c r="JX35" s="136"/>
      <c r="JY35" s="136"/>
      <c r="JZ35" s="137"/>
      <c r="KA35" s="138"/>
      <c r="KC35" s="134"/>
      <c r="KD35" s="135"/>
      <c r="KE35" s="136"/>
      <c r="KF35" s="136"/>
      <c r="KG35" s="136"/>
      <c r="KH35" s="136"/>
      <c r="KI35" s="137"/>
      <c r="KJ35" s="138"/>
      <c r="KL35" s="134"/>
      <c r="KM35" s="135"/>
      <c r="KN35" s="136"/>
      <c r="KO35" s="136"/>
      <c r="KP35" s="136"/>
      <c r="KQ35" s="136"/>
      <c r="KR35" s="137"/>
      <c r="KS35" s="138"/>
      <c r="KU35" s="134"/>
      <c r="KV35" s="135"/>
      <c r="KW35" s="136"/>
      <c r="KX35" s="136"/>
      <c r="KY35" s="136"/>
      <c r="KZ35" s="136"/>
      <c r="LA35" s="137"/>
      <c r="LB35" s="138"/>
      <c r="LD35" s="134"/>
      <c r="LE35" s="135"/>
      <c r="LF35" s="136"/>
      <c r="LG35" s="136"/>
      <c r="LH35" s="136"/>
      <c r="LI35" s="136"/>
      <c r="LJ35" s="137"/>
      <c r="LK35" s="138"/>
      <c r="LM35" s="134"/>
      <c r="LN35" s="135"/>
      <c r="LO35" s="136"/>
      <c r="LP35" s="136"/>
      <c r="LQ35" s="136"/>
      <c r="LR35" s="136"/>
      <c r="LS35" s="137"/>
      <c r="LT35" s="138"/>
      <c r="LV35" s="134"/>
      <c r="LW35" s="135"/>
      <c r="LX35" s="136"/>
      <c r="LY35" s="136"/>
      <c r="LZ35" s="136"/>
      <c r="MA35" s="136"/>
      <c r="MB35" s="137"/>
      <c r="MC35" s="138"/>
      <c r="ME35" s="134"/>
      <c r="MF35" s="135"/>
      <c r="MG35" s="136"/>
      <c r="MH35" s="136"/>
      <c r="MI35" s="136"/>
      <c r="MJ35" s="136"/>
      <c r="MK35" s="137"/>
      <c r="ML35" s="138"/>
      <c r="MN35" s="134"/>
      <c r="MO35" s="135"/>
      <c r="MP35" s="136"/>
      <c r="MQ35" s="136"/>
      <c r="MR35" s="136"/>
      <c r="MS35" s="136"/>
      <c r="MT35" s="137"/>
      <c r="MU35" s="138"/>
      <c r="MW35" s="134"/>
      <c r="MX35" s="135"/>
      <c r="MY35" s="136"/>
      <c r="MZ35" s="136"/>
      <c r="NA35" s="136"/>
      <c r="NB35" s="136"/>
      <c r="NC35" s="137"/>
      <c r="ND35" s="138"/>
      <c r="NF35" s="134"/>
      <c r="NG35" s="135"/>
      <c r="NH35" s="136"/>
      <c r="NI35" s="136"/>
      <c r="NJ35" s="136"/>
      <c r="NK35" s="136"/>
      <c r="NL35" s="137"/>
      <c r="NM35" s="138"/>
      <c r="NO35" s="134"/>
      <c r="NP35" s="135"/>
      <c r="NQ35" s="136"/>
      <c r="NR35" s="136"/>
      <c r="NS35" s="136"/>
      <c r="NT35" s="136"/>
      <c r="NU35" s="137"/>
      <c r="NV35" s="138"/>
      <c r="NX35" s="134"/>
      <c r="NY35" s="135"/>
      <c r="NZ35" s="136"/>
      <c r="OA35" s="136"/>
      <c r="OB35" s="136"/>
      <c r="OC35" s="136"/>
      <c r="OD35" s="137"/>
      <c r="OE35" s="138"/>
      <c r="OG35" s="134"/>
      <c r="OH35" s="135"/>
      <c r="OI35" s="136"/>
      <c r="OJ35" s="136"/>
      <c r="OK35" s="136"/>
      <c r="OL35" s="136"/>
      <c r="OM35" s="137"/>
      <c r="ON35" s="138"/>
      <c r="OP35" s="134"/>
      <c r="OQ35" s="135"/>
      <c r="OR35" s="136"/>
      <c r="OS35" s="136"/>
      <c r="OT35" s="136"/>
      <c r="OU35" s="136"/>
      <c r="OV35" s="137"/>
      <c r="OW35" s="138"/>
      <c r="OY35" s="134"/>
      <c r="OZ35" s="135"/>
      <c r="PA35" s="136"/>
      <c r="PB35" s="136"/>
      <c r="PC35" s="136"/>
      <c r="PD35" s="136"/>
      <c r="PE35" s="137"/>
      <c r="PF35" s="138"/>
    </row>
    <row r="36" spans="1:422">
      <c r="A36" s="116" t="s">
        <v>312</v>
      </c>
      <c r="B36" s="533" t="str">
        <f>+B21</f>
        <v>PRELIMINARES</v>
      </c>
      <c r="C36" s="534"/>
      <c r="D36" s="534"/>
      <c r="E36" s="534"/>
      <c r="F36" s="534"/>
      <c r="G36" s="535"/>
      <c r="H36" s="116"/>
      <c r="J36" s="116" t="s">
        <v>312</v>
      </c>
      <c r="K36" s="533" t="str">
        <f>B36</f>
        <v>PRELIMINARES</v>
      </c>
      <c r="L36" s="534"/>
      <c r="M36" s="534"/>
      <c r="N36" s="534"/>
      <c r="O36" s="534"/>
      <c r="P36" s="535"/>
      <c r="Q36" s="116"/>
      <c r="S36" s="116" t="s">
        <v>312</v>
      </c>
      <c r="T36" s="533" t="str">
        <f>K36</f>
        <v>PRELIMINARES</v>
      </c>
      <c r="U36" s="534"/>
      <c r="V36" s="534"/>
      <c r="W36" s="534"/>
      <c r="X36" s="534"/>
      <c r="Y36" s="535"/>
      <c r="Z36" s="116"/>
      <c r="AB36" s="116" t="s">
        <v>312</v>
      </c>
      <c r="AC36" s="533" t="str">
        <f>T36</f>
        <v>PRELIMINARES</v>
      </c>
      <c r="AD36" s="534"/>
      <c r="AE36" s="534"/>
      <c r="AF36" s="534"/>
      <c r="AG36" s="534"/>
      <c r="AH36" s="535"/>
      <c r="AI36" s="116"/>
      <c r="AK36" s="116" t="s">
        <v>312</v>
      </c>
      <c r="AL36" s="533" t="str">
        <f>AC36</f>
        <v>PRELIMINARES</v>
      </c>
      <c r="AM36" s="534"/>
      <c r="AN36" s="534"/>
      <c r="AO36" s="534"/>
      <c r="AP36" s="534"/>
      <c r="AQ36" s="535"/>
      <c r="AR36" s="116"/>
      <c r="AT36" s="116" t="s">
        <v>312</v>
      </c>
      <c r="AU36" s="533" t="str">
        <f>AL36</f>
        <v>PRELIMINARES</v>
      </c>
      <c r="AV36" s="534"/>
      <c r="AW36" s="534"/>
      <c r="AX36" s="534"/>
      <c r="AY36" s="534"/>
      <c r="AZ36" s="535"/>
      <c r="BA36" s="116"/>
      <c r="BC36" s="116" t="s">
        <v>312</v>
      </c>
      <c r="BD36" s="533" t="str">
        <f t="shared" ref="BD36" si="548">AU36</f>
        <v>PRELIMINARES</v>
      </c>
      <c r="BE36" s="534"/>
      <c r="BF36" s="534"/>
      <c r="BG36" s="534"/>
      <c r="BH36" s="534"/>
      <c r="BI36" s="535"/>
      <c r="BJ36" s="116"/>
      <c r="BL36" s="116" t="s">
        <v>312</v>
      </c>
      <c r="BM36" s="533" t="str">
        <f t="shared" ref="BM36" si="549">BD36</f>
        <v>PRELIMINARES</v>
      </c>
      <c r="BN36" s="534"/>
      <c r="BO36" s="534"/>
      <c r="BP36" s="534"/>
      <c r="BQ36" s="534"/>
      <c r="BR36" s="535"/>
      <c r="BS36" s="116"/>
      <c r="BU36" s="116" t="s">
        <v>312</v>
      </c>
      <c r="BV36" s="533" t="str">
        <f t="shared" ref="BV36" si="550">BM36</f>
        <v>PRELIMINARES</v>
      </c>
      <c r="BW36" s="534"/>
      <c r="BX36" s="534"/>
      <c r="BY36" s="534"/>
      <c r="BZ36" s="534"/>
      <c r="CA36" s="535"/>
      <c r="CB36" s="116"/>
      <c r="CD36" s="116" t="s">
        <v>312</v>
      </c>
      <c r="CE36" s="533" t="str">
        <f t="shared" ref="CE36" si="551">BV36</f>
        <v>PRELIMINARES</v>
      </c>
      <c r="CF36" s="534"/>
      <c r="CG36" s="534"/>
      <c r="CH36" s="534"/>
      <c r="CI36" s="534"/>
      <c r="CJ36" s="535"/>
      <c r="CK36" s="116"/>
      <c r="CM36" s="116" t="s">
        <v>312</v>
      </c>
      <c r="CN36" s="533" t="str">
        <f t="shared" ref="CN36" si="552">CE36</f>
        <v>PRELIMINARES</v>
      </c>
      <c r="CO36" s="534"/>
      <c r="CP36" s="534"/>
      <c r="CQ36" s="534"/>
      <c r="CR36" s="534"/>
      <c r="CS36" s="535"/>
      <c r="CT36" s="116"/>
      <c r="CV36" s="116" t="s">
        <v>312</v>
      </c>
      <c r="CW36" s="533" t="str">
        <f t="shared" ref="CW36" si="553">CN36</f>
        <v>PRELIMINARES</v>
      </c>
      <c r="CX36" s="534"/>
      <c r="CY36" s="534"/>
      <c r="CZ36" s="534"/>
      <c r="DA36" s="534"/>
      <c r="DB36" s="535"/>
      <c r="DC36" s="116"/>
      <c r="DE36" s="116" t="s">
        <v>312</v>
      </c>
      <c r="DF36" s="533" t="str">
        <f t="shared" ref="DF36" si="554">CW36</f>
        <v>PRELIMINARES</v>
      </c>
      <c r="DG36" s="534"/>
      <c r="DH36" s="534"/>
      <c r="DI36" s="534"/>
      <c r="DJ36" s="534"/>
      <c r="DK36" s="535"/>
      <c r="DL36" s="116"/>
      <c r="DN36" s="116" t="s">
        <v>312</v>
      </c>
      <c r="DO36" s="533" t="str">
        <f t="shared" ref="DO36" si="555">DF36</f>
        <v>PRELIMINARES</v>
      </c>
      <c r="DP36" s="534"/>
      <c r="DQ36" s="534"/>
      <c r="DR36" s="534"/>
      <c r="DS36" s="534"/>
      <c r="DT36" s="535"/>
      <c r="DU36" s="116"/>
      <c r="DW36" s="116" t="s">
        <v>312</v>
      </c>
      <c r="DX36" s="533" t="str">
        <f t="shared" ref="DX36" si="556">DO36</f>
        <v>PRELIMINARES</v>
      </c>
      <c r="DY36" s="534"/>
      <c r="DZ36" s="534"/>
      <c r="EA36" s="534"/>
      <c r="EB36" s="534"/>
      <c r="EC36" s="535"/>
      <c r="ED36" s="116"/>
      <c r="EF36" s="116" t="s">
        <v>312</v>
      </c>
      <c r="EG36" s="533" t="str">
        <f t="shared" ref="EG36" si="557">DX36</f>
        <v>PRELIMINARES</v>
      </c>
      <c r="EH36" s="534"/>
      <c r="EI36" s="534"/>
      <c r="EJ36" s="534"/>
      <c r="EK36" s="534"/>
      <c r="EL36" s="535"/>
      <c r="EM36" s="116"/>
      <c r="EO36" s="116" t="s">
        <v>312</v>
      </c>
      <c r="EP36" s="533" t="str">
        <f t="shared" ref="EP36" si="558">EG36</f>
        <v>PRELIMINARES</v>
      </c>
      <c r="EQ36" s="534"/>
      <c r="ER36" s="534"/>
      <c r="ES36" s="534"/>
      <c r="ET36" s="534"/>
      <c r="EU36" s="535"/>
      <c r="EV36" s="116"/>
      <c r="EX36" s="116" t="s">
        <v>312</v>
      </c>
      <c r="EY36" s="533" t="str">
        <f t="shared" ref="EY36" si="559">EP36</f>
        <v>PRELIMINARES</v>
      </c>
      <c r="EZ36" s="534"/>
      <c r="FA36" s="534"/>
      <c r="FB36" s="534"/>
      <c r="FC36" s="534"/>
      <c r="FD36" s="535"/>
      <c r="FE36" s="116"/>
      <c r="FG36" s="116" t="s">
        <v>312</v>
      </c>
      <c r="FH36" s="533" t="str">
        <f t="shared" ref="FH36" si="560">EY36</f>
        <v>PRELIMINARES</v>
      </c>
      <c r="FI36" s="534"/>
      <c r="FJ36" s="534"/>
      <c r="FK36" s="534"/>
      <c r="FL36" s="534"/>
      <c r="FM36" s="535"/>
      <c r="FN36" s="116"/>
      <c r="FP36" s="116" t="s">
        <v>312</v>
      </c>
      <c r="FQ36" s="533" t="str">
        <f t="shared" ref="FQ36" si="561">FH36</f>
        <v>PRELIMINARES</v>
      </c>
      <c r="FR36" s="534"/>
      <c r="FS36" s="534"/>
      <c r="FT36" s="534"/>
      <c r="FU36" s="534"/>
      <c r="FV36" s="535"/>
      <c r="FW36" s="116"/>
      <c r="FY36" s="116" t="s">
        <v>312</v>
      </c>
      <c r="FZ36" s="533" t="str">
        <f t="shared" ref="FZ36" si="562">FQ36</f>
        <v>PRELIMINARES</v>
      </c>
      <c r="GA36" s="534"/>
      <c r="GB36" s="534"/>
      <c r="GC36" s="534"/>
      <c r="GD36" s="534"/>
      <c r="GE36" s="535"/>
      <c r="GF36" s="116"/>
      <c r="GH36" s="116" t="s">
        <v>312</v>
      </c>
      <c r="GI36" s="533" t="str">
        <f t="shared" ref="GI36" si="563">FZ36</f>
        <v>PRELIMINARES</v>
      </c>
      <c r="GJ36" s="534"/>
      <c r="GK36" s="534"/>
      <c r="GL36" s="534"/>
      <c r="GM36" s="534"/>
      <c r="GN36" s="535"/>
      <c r="GO36" s="116"/>
      <c r="GQ36" s="116" t="s">
        <v>312</v>
      </c>
      <c r="GR36" s="533" t="str">
        <f t="shared" ref="GR36" si="564">GI36</f>
        <v>PRELIMINARES</v>
      </c>
      <c r="GS36" s="534"/>
      <c r="GT36" s="534"/>
      <c r="GU36" s="534"/>
      <c r="GV36" s="534"/>
      <c r="GW36" s="535"/>
      <c r="GX36" s="116"/>
      <c r="GZ36" s="116" t="s">
        <v>312</v>
      </c>
      <c r="HA36" s="533" t="str">
        <f t="shared" ref="HA36" si="565">GR36</f>
        <v>PRELIMINARES</v>
      </c>
      <c r="HB36" s="534"/>
      <c r="HC36" s="534"/>
      <c r="HD36" s="534"/>
      <c r="HE36" s="534"/>
      <c r="HF36" s="535"/>
      <c r="HG36" s="116"/>
      <c r="HI36" s="116" t="s">
        <v>312</v>
      </c>
      <c r="HJ36" s="533" t="str">
        <f t="shared" ref="HJ36" si="566">HA36</f>
        <v>PRELIMINARES</v>
      </c>
      <c r="HK36" s="534"/>
      <c r="HL36" s="534"/>
      <c r="HM36" s="534"/>
      <c r="HN36" s="534"/>
      <c r="HO36" s="535"/>
      <c r="HP36" s="116"/>
      <c r="HR36" s="116" t="s">
        <v>312</v>
      </c>
      <c r="HS36" s="533" t="str">
        <f t="shared" ref="HS36" si="567">HJ36</f>
        <v>PRELIMINARES</v>
      </c>
      <c r="HT36" s="534"/>
      <c r="HU36" s="534"/>
      <c r="HV36" s="534"/>
      <c r="HW36" s="534"/>
      <c r="HX36" s="535"/>
      <c r="HY36" s="116"/>
      <c r="IA36" s="116" t="s">
        <v>312</v>
      </c>
      <c r="IB36" s="533" t="str">
        <f t="shared" ref="IB36" si="568">HS36</f>
        <v>PRELIMINARES</v>
      </c>
      <c r="IC36" s="534"/>
      <c r="ID36" s="534"/>
      <c r="IE36" s="534"/>
      <c r="IF36" s="534"/>
      <c r="IG36" s="535"/>
      <c r="IH36" s="116"/>
      <c r="IJ36" s="116" t="s">
        <v>312</v>
      </c>
      <c r="IK36" s="533" t="str">
        <f t="shared" ref="IK36" si="569">IB36</f>
        <v>PRELIMINARES</v>
      </c>
      <c r="IL36" s="534"/>
      <c r="IM36" s="534"/>
      <c r="IN36" s="534"/>
      <c r="IO36" s="534"/>
      <c r="IP36" s="535"/>
      <c r="IQ36" s="116"/>
      <c r="IS36" s="116" t="s">
        <v>312</v>
      </c>
      <c r="IT36" s="533" t="str">
        <f t="shared" ref="IT36" si="570">IK36</f>
        <v>PRELIMINARES</v>
      </c>
      <c r="IU36" s="534"/>
      <c r="IV36" s="534"/>
      <c r="IW36" s="534"/>
      <c r="IX36" s="534"/>
      <c r="IY36" s="535"/>
      <c r="IZ36" s="116"/>
      <c r="JB36" s="116" t="s">
        <v>312</v>
      </c>
      <c r="JC36" s="533" t="str">
        <f t="shared" ref="JC36" si="571">IT36</f>
        <v>PRELIMINARES</v>
      </c>
      <c r="JD36" s="534"/>
      <c r="JE36" s="534"/>
      <c r="JF36" s="534"/>
      <c r="JG36" s="534"/>
      <c r="JH36" s="535"/>
      <c r="JI36" s="116"/>
      <c r="JK36" s="116" t="s">
        <v>312</v>
      </c>
      <c r="JL36" s="533" t="str">
        <f t="shared" ref="JL36" si="572">JC36</f>
        <v>PRELIMINARES</v>
      </c>
      <c r="JM36" s="534"/>
      <c r="JN36" s="534"/>
      <c r="JO36" s="534"/>
      <c r="JP36" s="534"/>
      <c r="JQ36" s="535"/>
      <c r="JR36" s="116"/>
      <c r="JT36" s="116" t="s">
        <v>312</v>
      </c>
      <c r="JU36" s="533" t="str">
        <f t="shared" ref="JU36" si="573">JL36</f>
        <v>PRELIMINARES</v>
      </c>
      <c r="JV36" s="534"/>
      <c r="JW36" s="534"/>
      <c r="JX36" s="534"/>
      <c r="JY36" s="534"/>
      <c r="JZ36" s="535"/>
      <c r="KA36" s="116"/>
      <c r="KC36" s="116" t="s">
        <v>312</v>
      </c>
      <c r="KD36" s="533" t="str">
        <f t="shared" ref="KD36" si="574">JU36</f>
        <v>PRELIMINARES</v>
      </c>
      <c r="KE36" s="534"/>
      <c r="KF36" s="534"/>
      <c r="KG36" s="534"/>
      <c r="KH36" s="534"/>
      <c r="KI36" s="535"/>
      <c r="KJ36" s="116"/>
      <c r="KL36" s="116" t="s">
        <v>312</v>
      </c>
      <c r="KM36" s="533" t="str">
        <f t="shared" ref="KM36" si="575">KD36</f>
        <v>PRELIMINARES</v>
      </c>
      <c r="KN36" s="534"/>
      <c r="KO36" s="534"/>
      <c r="KP36" s="534"/>
      <c r="KQ36" s="534"/>
      <c r="KR36" s="535"/>
      <c r="KS36" s="116"/>
      <c r="KU36" s="116" t="s">
        <v>312</v>
      </c>
      <c r="KV36" s="533" t="str">
        <f t="shared" ref="KV36" si="576">KM36</f>
        <v>PRELIMINARES</v>
      </c>
      <c r="KW36" s="534"/>
      <c r="KX36" s="534"/>
      <c r="KY36" s="534"/>
      <c r="KZ36" s="534"/>
      <c r="LA36" s="535"/>
      <c r="LB36" s="116"/>
      <c r="LD36" s="116" t="s">
        <v>312</v>
      </c>
      <c r="LE36" s="533" t="str">
        <f t="shared" ref="LE36" si="577">KV36</f>
        <v>PRELIMINARES</v>
      </c>
      <c r="LF36" s="534"/>
      <c r="LG36" s="534"/>
      <c r="LH36" s="534"/>
      <c r="LI36" s="534"/>
      <c r="LJ36" s="535"/>
      <c r="LK36" s="116"/>
      <c r="LM36" s="116" t="s">
        <v>312</v>
      </c>
      <c r="LN36" s="533" t="str">
        <f t="shared" ref="LN36" si="578">LE36</f>
        <v>PRELIMINARES</v>
      </c>
      <c r="LO36" s="534"/>
      <c r="LP36" s="534"/>
      <c r="LQ36" s="534"/>
      <c r="LR36" s="534"/>
      <c r="LS36" s="535"/>
      <c r="LT36" s="116"/>
      <c r="LV36" s="116" t="s">
        <v>312</v>
      </c>
      <c r="LW36" s="533" t="str">
        <f t="shared" ref="LW36" si="579">LN36</f>
        <v>PRELIMINARES</v>
      </c>
      <c r="LX36" s="534"/>
      <c r="LY36" s="534"/>
      <c r="LZ36" s="534"/>
      <c r="MA36" s="534"/>
      <c r="MB36" s="535"/>
      <c r="MC36" s="116"/>
      <c r="ME36" s="116" t="s">
        <v>312</v>
      </c>
      <c r="MF36" s="533" t="str">
        <f t="shared" ref="MF36" si="580">LW36</f>
        <v>PRELIMINARES</v>
      </c>
      <c r="MG36" s="534"/>
      <c r="MH36" s="534"/>
      <c r="MI36" s="534"/>
      <c r="MJ36" s="534"/>
      <c r="MK36" s="535"/>
      <c r="ML36" s="116"/>
      <c r="MN36" s="116" t="s">
        <v>312</v>
      </c>
      <c r="MO36" s="533" t="str">
        <f t="shared" ref="MO36" si="581">MF36</f>
        <v>PRELIMINARES</v>
      </c>
      <c r="MP36" s="534"/>
      <c r="MQ36" s="534"/>
      <c r="MR36" s="534"/>
      <c r="MS36" s="534"/>
      <c r="MT36" s="535"/>
      <c r="MU36" s="116"/>
      <c r="MW36" s="116" t="s">
        <v>312</v>
      </c>
      <c r="MX36" s="533" t="str">
        <f t="shared" ref="MX36" si="582">MO36</f>
        <v>PRELIMINARES</v>
      </c>
      <c r="MY36" s="534"/>
      <c r="MZ36" s="534"/>
      <c r="NA36" s="534"/>
      <c r="NB36" s="534"/>
      <c r="NC36" s="535"/>
      <c r="ND36" s="116"/>
      <c r="NF36" s="116" t="s">
        <v>312</v>
      </c>
      <c r="NG36" s="533" t="str">
        <f t="shared" ref="NG36" si="583">MX36</f>
        <v>PRELIMINARES</v>
      </c>
      <c r="NH36" s="534"/>
      <c r="NI36" s="534"/>
      <c r="NJ36" s="534"/>
      <c r="NK36" s="534"/>
      <c r="NL36" s="535"/>
      <c r="NM36" s="116"/>
      <c r="NO36" s="116" t="s">
        <v>312</v>
      </c>
      <c r="NP36" s="533" t="str">
        <f t="shared" ref="NP36" si="584">NG36</f>
        <v>PRELIMINARES</v>
      </c>
      <c r="NQ36" s="534"/>
      <c r="NR36" s="534"/>
      <c r="NS36" s="534"/>
      <c r="NT36" s="534"/>
      <c r="NU36" s="535"/>
      <c r="NV36" s="116"/>
      <c r="NX36" s="116" t="s">
        <v>312</v>
      </c>
      <c r="NY36" s="533" t="str">
        <f t="shared" ref="NY36" si="585">NP36</f>
        <v>PRELIMINARES</v>
      </c>
      <c r="NZ36" s="534"/>
      <c r="OA36" s="534"/>
      <c r="OB36" s="534"/>
      <c r="OC36" s="534"/>
      <c r="OD36" s="535"/>
      <c r="OE36" s="116"/>
      <c r="OG36" s="116" t="s">
        <v>312</v>
      </c>
      <c r="OH36" s="533" t="str">
        <f t="shared" ref="OH36" si="586">NY36</f>
        <v>PRELIMINARES</v>
      </c>
      <c r="OI36" s="534"/>
      <c r="OJ36" s="534"/>
      <c r="OK36" s="534"/>
      <c r="OL36" s="534"/>
      <c r="OM36" s="535"/>
      <c r="ON36" s="116"/>
      <c r="OP36" s="116" t="s">
        <v>312</v>
      </c>
      <c r="OQ36" s="533" t="str">
        <f t="shared" ref="OQ36" si="587">OH36</f>
        <v>PRELIMINARES</v>
      </c>
      <c r="OR36" s="534"/>
      <c r="OS36" s="534"/>
      <c r="OT36" s="534"/>
      <c r="OU36" s="534"/>
      <c r="OV36" s="535"/>
      <c r="OW36" s="116"/>
      <c r="OY36" s="116" t="s">
        <v>312</v>
      </c>
      <c r="OZ36" s="533" t="str">
        <f t="shared" ref="OZ36" si="588">OQ36</f>
        <v>PRELIMINARES</v>
      </c>
      <c r="PA36" s="534"/>
      <c r="PB36" s="534"/>
      <c r="PC36" s="534"/>
      <c r="PD36" s="534"/>
      <c r="PE36" s="535"/>
      <c r="PF36" s="116"/>
    </row>
    <row r="37" spans="1:422">
      <c r="A37" s="116"/>
      <c r="B37" s="536"/>
      <c r="C37" s="537"/>
      <c r="D37" s="537"/>
      <c r="E37" s="537"/>
      <c r="F37" s="537"/>
      <c r="G37" s="538"/>
      <c r="H37" s="116"/>
      <c r="J37" s="116"/>
      <c r="K37" s="536"/>
      <c r="L37" s="537"/>
      <c r="M37" s="537"/>
      <c r="N37" s="537"/>
      <c r="O37" s="537"/>
      <c r="P37" s="538"/>
      <c r="Q37" s="116"/>
      <c r="S37" s="116"/>
      <c r="T37" s="536"/>
      <c r="U37" s="537"/>
      <c r="V37" s="537"/>
      <c r="W37" s="537"/>
      <c r="X37" s="537"/>
      <c r="Y37" s="538"/>
      <c r="Z37" s="116"/>
      <c r="AB37" s="116"/>
      <c r="AC37" s="536"/>
      <c r="AD37" s="537"/>
      <c r="AE37" s="537"/>
      <c r="AF37" s="537"/>
      <c r="AG37" s="537"/>
      <c r="AH37" s="538"/>
      <c r="AI37" s="116"/>
      <c r="AK37" s="116"/>
      <c r="AL37" s="536"/>
      <c r="AM37" s="537"/>
      <c r="AN37" s="537"/>
      <c r="AO37" s="537"/>
      <c r="AP37" s="537"/>
      <c r="AQ37" s="538"/>
      <c r="AR37" s="116"/>
      <c r="AT37" s="116"/>
      <c r="AU37" s="536"/>
      <c r="AV37" s="537"/>
      <c r="AW37" s="537"/>
      <c r="AX37" s="537"/>
      <c r="AY37" s="537"/>
      <c r="AZ37" s="538"/>
      <c r="BA37" s="116"/>
      <c r="BC37" s="116"/>
      <c r="BD37" s="536"/>
      <c r="BE37" s="537"/>
      <c r="BF37" s="537"/>
      <c r="BG37" s="537"/>
      <c r="BH37" s="537"/>
      <c r="BI37" s="538"/>
      <c r="BJ37" s="116"/>
      <c r="BL37" s="116"/>
      <c r="BM37" s="536"/>
      <c r="BN37" s="537"/>
      <c r="BO37" s="537"/>
      <c r="BP37" s="537"/>
      <c r="BQ37" s="537"/>
      <c r="BR37" s="538"/>
      <c r="BS37" s="116"/>
      <c r="BU37" s="116"/>
      <c r="BV37" s="536"/>
      <c r="BW37" s="537"/>
      <c r="BX37" s="537"/>
      <c r="BY37" s="537"/>
      <c r="BZ37" s="537"/>
      <c r="CA37" s="538"/>
      <c r="CB37" s="116"/>
      <c r="CD37" s="116"/>
      <c r="CE37" s="536"/>
      <c r="CF37" s="537"/>
      <c r="CG37" s="537"/>
      <c r="CH37" s="537"/>
      <c r="CI37" s="537"/>
      <c r="CJ37" s="538"/>
      <c r="CK37" s="116"/>
      <c r="CM37" s="116"/>
      <c r="CN37" s="536"/>
      <c r="CO37" s="537"/>
      <c r="CP37" s="537"/>
      <c r="CQ37" s="537"/>
      <c r="CR37" s="537"/>
      <c r="CS37" s="538"/>
      <c r="CT37" s="116"/>
      <c r="CV37" s="116"/>
      <c r="CW37" s="536"/>
      <c r="CX37" s="537"/>
      <c r="CY37" s="537"/>
      <c r="CZ37" s="537"/>
      <c r="DA37" s="537"/>
      <c r="DB37" s="538"/>
      <c r="DC37" s="116"/>
      <c r="DE37" s="116"/>
      <c r="DF37" s="536"/>
      <c r="DG37" s="537"/>
      <c r="DH37" s="537"/>
      <c r="DI37" s="537"/>
      <c r="DJ37" s="537"/>
      <c r="DK37" s="538"/>
      <c r="DL37" s="116"/>
      <c r="DN37" s="116"/>
      <c r="DO37" s="536"/>
      <c r="DP37" s="537"/>
      <c r="DQ37" s="537"/>
      <c r="DR37" s="537"/>
      <c r="DS37" s="537"/>
      <c r="DT37" s="538"/>
      <c r="DU37" s="116"/>
      <c r="DW37" s="116"/>
      <c r="DX37" s="536"/>
      <c r="DY37" s="537"/>
      <c r="DZ37" s="537"/>
      <c r="EA37" s="537"/>
      <c r="EB37" s="537"/>
      <c r="EC37" s="538"/>
      <c r="ED37" s="116"/>
      <c r="EF37" s="116"/>
      <c r="EG37" s="536"/>
      <c r="EH37" s="537"/>
      <c r="EI37" s="537"/>
      <c r="EJ37" s="537"/>
      <c r="EK37" s="537"/>
      <c r="EL37" s="538"/>
      <c r="EM37" s="116"/>
      <c r="EO37" s="116"/>
      <c r="EP37" s="536"/>
      <c r="EQ37" s="537"/>
      <c r="ER37" s="537"/>
      <c r="ES37" s="537"/>
      <c r="ET37" s="537"/>
      <c r="EU37" s="538"/>
      <c r="EV37" s="116"/>
      <c r="EX37" s="116"/>
      <c r="EY37" s="536"/>
      <c r="EZ37" s="537"/>
      <c r="FA37" s="537"/>
      <c r="FB37" s="537"/>
      <c r="FC37" s="537"/>
      <c r="FD37" s="538"/>
      <c r="FE37" s="116"/>
      <c r="FG37" s="116"/>
      <c r="FH37" s="536"/>
      <c r="FI37" s="537"/>
      <c r="FJ37" s="537"/>
      <c r="FK37" s="537"/>
      <c r="FL37" s="537"/>
      <c r="FM37" s="538"/>
      <c r="FN37" s="116"/>
      <c r="FP37" s="116"/>
      <c r="FQ37" s="536"/>
      <c r="FR37" s="537"/>
      <c r="FS37" s="537"/>
      <c r="FT37" s="537"/>
      <c r="FU37" s="537"/>
      <c r="FV37" s="538"/>
      <c r="FW37" s="116"/>
      <c r="FY37" s="116"/>
      <c r="FZ37" s="536"/>
      <c r="GA37" s="537"/>
      <c r="GB37" s="537"/>
      <c r="GC37" s="537"/>
      <c r="GD37" s="537"/>
      <c r="GE37" s="538"/>
      <c r="GF37" s="116"/>
      <c r="GH37" s="116"/>
      <c r="GI37" s="536"/>
      <c r="GJ37" s="537"/>
      <c r="GK37" s="537"/>
      <c r="GL37" s="537"/>
      <c r="GM37" s="537"/>
      <c r="GN37" s="538"/>
      <c r="GO37" s="116"/>
      <c r="GQ37" s="116"/>
      <c r="GR37" s="536"/>
      <c r="GS37" s="537"/>
      <c r="GT37" s="537"/>
      <c r="GU37" s="537"/>
      <c r="GV37" s="537"/>
      <c r="GW37" s="538"/>
      <c r="GX37" s="116"/>
      <c r="GZ37" s="116"/>
      <c r="HA37" s="536"/>
      <c r="HB37" s="537"/>
      <c r="HC37" s="537"/>
      <c r="HD37" s="537"/>
      <c r="HE37" s="537"/>
      <c r="HF37" s="538"/>
      <c r="HG37" s="116"/>
      <c r="HI37" s="116"/>
      <c r="HJ37" s="536"/>
      <c r="HK37" s="537"/>
      <c r="HL37" s="537"/>
      <c r="HM37" s="537"/>
      <c r="HN37" s="537"/>
      <c r="HO37" s="538"/>
      <c r="HP37" s="116"/>
      <c r="HR37" s="116"/>
      <c r="HS37" s="536"/>
      <c r="HT37" s="537"/>
      <c r="HU37" s="537"/>
      <c r="HV37" s="537"/>
      <c r="HW37" s="537"/>
      <c r="HX37" s="538"/>
      <c r="HY37" s="116"/>
      <c r="IA37" s="116"/>
      <c r="IB37" s="536"/>
      <c r="IC37" s="537"/>
      <c r="ID37" s="537"/>
      <c r="IE37" s="537"/>
      <c r="IF37" s="537"/>
      <c r="IG37" s="538"/>
      <c r="IH37" s="116"/>
      <c r="IJ37" s="116"/>
      <c r="IK37" s="536"/>
      <c r="IL37" s="537"/>
      <c r="IM37" s="537"/>
      <c r="IN37" s="537"/>
      <c r="IO37" s="537"/>
      <c r="IP37" s="538"/>
      <c r="IQ37" s="116"/>
      <c r="IS37" s="116"/>
      <c r="IT37" s="536"/>
      <c r="IU37" s="537"/>
      <c r="IV37" s="537"/>
      <c r="IW37" s="537"/>
      <c r="IX37" s="537"/>
      <c r="IY37" s="538"/>
      <c r="IZ37" s="116"/>
      <c r="JB37" s="116"/>
      <c r="JC37" s="536"/>
      <c r="JD37" s="537"/>
      <c r="JE37" s="537"/>
      <c r="JF37" s="537"/>
      <c r="JG37" s="537"/>
      <c r="JH37" s="538"/>
      <c r="JI37" s="116"/>
      <c r="JK37" s="116"/>
      <c r="JL37" s="536"/>
      <c r="JM37" s="537"/>
      <c r="JN37" s="537"/>
      <c r="JO37" s="537"/>
      <c r="JP37" s="537"/>
      <c r="JQ37" s="538"/>
      <c r="JR37" s="116"/>
      <c r="JT37" s="116"/>
      <c r="JU37" s="536"/>
      <c r="JV37" s="537"/>
      <c r="JW37" s="537"/>
      <c r="JX37" s="537"/>
      <c r="JY37" s="537"/>
      <c r="JZ37" s="538"/>
      <c r="KA37" s="116"/>
      <c r="KC37" s="116"/>
      <c r="KD37" s="536"/>
      <c r="KE37" s="537"/>
      <c r="KF37" s="537"/>
      <c r="KG37" s="537"/>
      <c r="KH37" s="537"/>
      <c r="KI37" s="538"/>
      <c r="KJ37" s="116"/>
      <c r="KL37" s="116"/>
      <c r="KM37" s="536"/>
      <c r="KN37" s="537"/>
      <c r="KO37" s="537"/>
      <c r="KP37" s="537"/>
      <c r="KQ37" s="537"/>
      <c r="KR37" s="538"/>
      <c r="KS37" s="116"/>
      <c r="KU37" s="116"/>
      <c r="KV37" s="536"/>
      <c r="KW37" s="537"/>
      <c r="KX37" s="537"/>
      <c r="KY37" s="537"/>
      <c r="KZ37" s="537"/>
      <c r="LA37" s="538"/>
      <c r="LB37" s="116"/>
      <c r="LD37" s="116"/>
      <c r="LE37" s="536"/>
      <c r="LF37" s="537"/>
      <c r="LG37" s="537"/>
      <c r="LH37" s="537"/>
      <c r="LI37" s="537"/>
      <c r="LJ37" s="538"/>
      <c r="LK37" s="116"/>
      <c r="LM37" s="116"/>
      <c r="LN37" s="536"/>
      <c r="LO37" s="537"/>
      <c r="LP37" s="537"/>
      <c r="LQ37" s="537"/>
      <c r="LR37" s="537"/>
      <c r="LS37" s="538"/>
      <c r="LT37" s="116"/>
      <c r="LV37" s="116"/>
      <c r="LW37" s="536"/>
      <c r="LX37" s="537"/>
      <c r="LY37" s="537"/>
      <c r="LZ37" s="537"/>
      <c r="MA37" s="537"/>
      <c r="MB37" s="538"/>
      <c r="MC37" s="116"/>
      <c r="ME37" s="116"/>
      <c r="MF37" s="536"/>
      <c r="MG37" s="537"/>
      <c r="MH37" s="537"/>
      <c r="MI37" s="537"/>
      <c r="MJ37" s="537"/>
      <c r="MK37" s="538"/>
      <c r="ML37" s="116"/>
      <c r="MN37" s="116"/>
      <c r="MO37" s="536"/>
      <c r="MP37" s="537"/>
      <c r="MQ37" s="537"/>
      <c r="MR37" s="537"/>
      <c r="MS37" s="537"/>
      <c r="MT37" s="538"/>
      <c r="MU37" s="116"/>
      <c r="MW37" s="116"/>
      <c r="MX37" s="536"/>
      <c r="MY37" s="537"/>
      <c r="MZ37" s="537"/>
      <c r="NA37" s="537"/>
      <c r="NB37" s="537"/>
      <c r="NC37" s="538"/>
      <c r="ND37" s="116"/>
      <c r="NF37" s="116"/>
      <c r="NG37" s="536"/>
      <c r="NH37" s="537"/>
      <c r="NI37" s="537"/>
      <c r="NJ37" s="537"/>
      <c r="NK37" s="537"/>
      <c r="NL37" s="538"/>
      <c r="NM37" s="116"/>
      <c r="NO37" s="116"/>
      <c r="NP37" s="536"/>
      <c r="NQ37" s="537"/>
      <c r="NR37" s="537"/>
      <c r="NS37" s="537"/>
      <c r="NT37" s="537"/>
      <c r="NU37" s="538"/>
      <c r="NV37" s="116"/>
      <c r="NX37" s="116"/>
      <c r="NY37" s="536"/>
      <c r="NZ37" s="537"/>
      <c r="OA37" s="537"/>
      <c r="OB37" s="537"/>
      <c r="OC37" s="537"/>
      <c r="OD37" s="538"/>
      <c r="OE37" s="116"/>
      <c r="OG37" s="116"/>
      <c r="OH37" s="536"/>
      <c r="OI37" s="537"/>
      <c r="OJ37" s="537"/>
      <c r="OK37" s="537"/>
      <c r="OL37" s="537"/>
      <c r="OM37" s="538"/>
      <c r="ON37" s="116"/>
      <c r="OP37" s="116"/>
      <c r="OQ37" s="536"/>
      <c r="OR37" s="537"/>
      <c r="OS37" s="537"/>
      <c r="OT37" s="537"/>
      <c r="OU37" s="537"/>
      <c r="OV37" s="538"/>
      <c r="OW37" s="116"/>
      <c r="OY37" s="116"/>
      <c r="OZ37" s="536"/>
      <c r="PA37" s="537"/>
      <c r="PB37" s="537"/>
      <c r="PC37" s="537"/>
      <c r="PD37" s="537"/>
      <c r="PE37" s="538"/>
      <c r="PF37" s="116"/>
    </row>
    <row r="38" spans="1:422" ht="15" customHeight="1">
      <c r="A38" s="117" t="s">
        <v>1</v>
      </c>
      <c r="B38" s="544" t="str">
        <f>APU!B18</f>
        <v>DEMOLICION DE PISO MORTERO; INCLUYE BOTADA.</v>
      </c>
      <c r="C38" s="545"/>
      <c r="D38" s="545"/>
      <c r="E38" s="545"/>
      <c r="F38" s="545"/>
      <c r="G38" s="545"/>
      <c r="H38" s="117" t="s">
        <v>313</v>
      </c>
      <c r="J38" s="117" t="s">
        <v>1</v>
      </c>
      <c r="K38" s="539" t="str">
        <f>B38</f>
        <v>DEMOLICION DE PISO MORTERO; INCLUYE BOTADA.</v>
      </c>
      <c r="L38" s="540"/>
      <c r="M38" s="540"/>
      <c r="N38" s="540"/>
      <c r="O38" s="540"/>
      <c r="P38" s="540"/>
      <c r="Q38" s="117" t="s">
        <v>313</v>
      </c>
      <c r="S38" s="117" t="s">
        <v>1</v>
      </c>
      <c r="T38" s="539" t="str">
        <f>K38</f>
        <v>DEMOLICION DE PISO MORTERO; INCLUYE BOTADA.</v>
      </c>
      <c r="U38" s="540"/>
      <c r="V38" s="540"/>
      <c r="W38" s="540"/>
      <c r="X38" s="540"/>
      <c r="Y38" s="540"/>
      <c r="Z38" s="117" t="s">
        <v>313</v>
      </c>
      <c r="AB38" s="117" t="s">
        <v>1</v>
      </c>
      <c r="AC38" s="539" t="str">
        <f>T38</f>
        <v>DEMOLICION DE PISO MORTERO; INCLUYE BOTADA.</v>
      </c>
      <c r="AD38" s="540"/>
      <c r="AE38" s="540"/>
      <c r="AF38" s="540"/>
      <c r="AG38" s="540"/>
      <c r="AH38" s="540"/>
      <c r="AI38" s="117" t="s">
        <v>313</v>
      </c>
      <c r="AK38" s="117" t="s">
        <v>1</v>
      </c>
      <c r="AL38" s="539" t="str">
        <f>AC38</f>
        <v>DEMOLICION DE PISO MORTERO; INCLUYE BOTADA.</v>
      </c>
      <c r="AM38" s="540"/>
      <c r="AN38" s="540"/>
      <c r="AO38" s="540"/>
      <c r="AP38" s="540"/>
      <c r="AQ38" s="540"/>
      <c r="AR38" s="117" t="s">
        <v>313</v>
      </c>
      <c r="AT38" s="117" t="s">
        <v>1</v>
      </c>
      <c r="AU38" s="539" t="str">
        <f>AL38</f>
        <v>DEMOLICION DE PISO MORTERO; INCLUYE BOTADA.</v>
      </c>
      <c r="AV38" s="540"/>
      <c r="AW38" s="540"/>
      <c r="AX38" s="540"/>
      <c r="AY38" s="540"/>
      <c r="AZ38" s="540"/>
      <c r="BA38" s="117" t="s">
        <v>313</v>
      </c>
      <c r="BC38" s="117" t="s">
        <v>1</v>
      </c>
      <c r="BD38" s="539" t="str">
        <f t="shared" ref="BD38" si="589">AU38</f>
        <v>DEMOLICION DE PISO MORTERO; INCLUYE BOTADA.</v>
      </c>
      <c r="BE38" s="540"/>
      <c r="BF38" s="540"/>
      <c r="BG38" s="540"/>
      <c r="BH38" s="540"/>
      <c r="BI38" s="540"/>
      <c r="BJ38" s="117" t="s">
        <v>313</v>
      </c>
      <c r="BL38" s="117" t="s">
        <v>1</v>
      </c>
      <c r="BM38" s="539" t="str">
        <f t="shared" ref="BM38" si="590">BD38</f>
        <v>DEMOLICION DE PISO MORTERO; INCLUYE BOTADA.</v>
      </c>
      <c r="BN38" s="540"/>
      <c r="BO38" s="540"/>
      <c r="BP38" s="540"/>
      <c r="BQ38" s="540"/>
      <c r="BR38" s="540"/>
      <c r="BS38" s="117" t="s">
        <v>313</v>
      </c>
      <c r="BU38" s="117" t="s">
        <v>1</v>
      </c>
      <c r="BV38" s="539" t="str">
        <f t="shared" ref="BV38" si="591">BM38</f>
        <v>DEMOLICION DE PISO MORTERO; INCLUYE BOTADA.</v>
      </c>
      <c r="BW38" s="540"/>
      <c r="BX38" s="540"/>
      <c r="BY38" s="540"/>
      <c r="BZ38" s="540"/>
      <c r="CA38" s="540"/>
      <c r="CB38" s="117" t="s">
        <v>313</v>
      </c>
      <c r="CD38" s="117" t="s">
        <v>1</v>
      </c>
      <c r="CE38" s="539" t="str">
        <f t="shared" ref="CE38" si="592">BV38</f>
        <v>DEMOLICION DE PISO MORTERO; INCLUYE BOTADA.</v>
      </c>
      <c r="CF38" s="540"/>
      <c r="CG38" s="540"/>
      <c r="CH38" s="540"/>
      <c r="CI38" s="540"/>
      <c r="CJ38" s="540"/>
      <c r="CK38" s="117" t="s">
        <v>313</v>
      </c>
      <c r="CM38" s="117" t="s">
        <v>1</v>
      </c>
      <c r="CN38" s="539" t="str">
        <f t="shared" ref="CN38" si="593">CE38</f>
        <v>DEMOLICION DE PISO MORTERO; INCLUYE BOTADA.</v>
      </c>
      <c r="CO38" s="540"/>
      <c r="CP38" s="540"/>
      <c r="CQ38" s="540"/>
      <c r="CR38" s="540"/>
      <c r="CS38" s="540"/>
      <c r="CT38" s="117" t="s">
        <v>313</v>
      </c>
      <c r="CV38" s="117" t="s">
        <v>1</v>
      </c>
      <c r="CW38" s="539" t="str">
        <f t="shared" ref="CW38" si="594">CN38</f>
        <v>DEMOLICION DE PISO MORTERO; INCLUYE BOTADA.</v>
      </c>
      <c r="CX38" s="540"/>
      <c r="CY38" s="540"/>
      <c r="CZ38" s="540"/>
      <c r="DA38" s="540"/>
      <c r="DB38" s="540"/>
      <c r="DC38" s="117" t="s">
        <v>313</v>
      </c>
      <c r="DE38" s="117" t="s">
        <v>1</v>
      </c>
      <c r="DF38" s="539" t="str">
        <f t="shared" ref="DF38" si="595">CW38</f>
        <v>DEMOLICION DE PISO MORTERO; INCLUYE BOTADA.</v>
      </c>
      <c r="DG38" s="540"/>
      <c r="DH38" s="540"/>
      <c r="DI38" s="540"/>
      <c r="DJ38" s="540"/>
      <c r="DK38" s="540"/>
      <c r="DL38" s="117" t="s">
        <v>313</v>
      </c>
      <c r="DN38" s="117" t="s">
        <v>1</v>
      </c>
      <c r="DO38" s="539" t="str">
        <f t="shared" ref="DO38" si="596">DF38</f>
        <v>DEMOLICION DE PISO MORTERO; INCLUYE BOTADA.</v>
      </c>
      <c r="DP38" s="540"/>
      <c r="DQ38" s="540"/>
      <c r="DR38" s="540"/>
      <c r="DS38" s="540"/>
      <c r="DT38" s="540"/>
      <c r="DU38" s="117" t="s">
        <v>313</v>
      </c>
      <c r="DW38" s="117" t="s">
        <v>1</v>
      </c>
      <c r="DX38" s="539" t="str">
        <f t="shared" ref="DX38" si="597">DO38</f>
        <v>DEMOLICION DE PISO MORTERO; INCLUYE BOTADA.</v>
      </c>
      <c r="DY38" s="540"/>
      <c r="DZ38" s="540"/>
      <c r="EA38" s="540"/>
      <c r="EB38" s="540"/>
      <c r="EC38" s="540"/>
      <c r="ED38" s="117" t="s">
        <v>313</v>
      </c>
      <c r="EF38" s="117" t="s">
        <v>1</v>
      </c>
      <c r="EG38" s="539" t="str">
        <f t="shared" ref="EG38" si="598">DX38</f>
        <v>DEMOLICION DE PISO MORTERO; INCLUYE BOTADA.</v>
      </c>
      <c r="EH38" s="540"/>
      <c r="EI38" s="540"/>
      <c r="EJ38" s="540"/>
      <c r="EK38" s="540"/>
      <c r="EL38" s="540"/>
      <c r="EM38" s="117" t="s">
        <v>313</v>
      </c>
      <c r="EO38" s="117" t="s">
        <v>1</v>
      </c>
      <c r="EP38" s="539" t="str">
        <f t="shared" ref="EP38" si="599">EG38</f>
        <v>DEMOLICION DE PISO MORTERO; INCLUYE BOTADA.</v>
      </c>
      <c r="EQ38" s="540"/>
      <c r="ER38" s="540"/>
      <c r="ES38" s="540"/>
      <c r="ET38" s="540"/>
      <c r="EU38" s="540"/>
      <c r="EV38" s="117" t="s">
        <v>313</v>
      </c>
      <c r="EX38" s="117" t="s">
        <v>1</v>
      </c>
      <c r="EY38" s="539" t="str">
        <f t="shared" ref="EY38" si="600">EP38</f>
        <v>DEMOLICION DE PISO MORTERO; INCLUYE BOTADA.</v>
      </c>
      <c r="EZ38" s="540"/>
      <c r="FA38" s="540"/>
      <c r="FB38" s="540"/>
      <c r="FC38" s="540"/>
      <c r="FD38" s="540"/>
      <c r="FE38" s="117" t="s">
        <v>313</v>
      </c>
      <c r="FG38" s="117" t="s">
        <v>1</v>
      </c>
      <c r="FH38" s="539" t="str">
        <f t="shared" ref="FH38" si="601">EY38</f>
        <v>DEMOLICION DE PISO MORTERO; INCLUYE BOTADA.</v>
      </c>
      <c r="FI38" s="540"/>
      <c r="FJ38" s="540"/>
      <c r="FK38" s="540"/>
      <c r="FL38" s="540"/>
      <c r="FM38" s="540"/>
      <c r="FN38" s="117" t="s">
        <v>313</v>
      </c>
      <c r="FP38" s="117" t="s">
        <v>1</v>
      </c>
      <c r="FQ38" s="539" t="str">
        <f t="shared" ref="FQ38" si="602">FH38</f>
        <v>DEMOLICION DE PISO MORTERO; INCLUYE BOTADA.</v>
      </c>
      <c r="FR38" s="540"/>
      <c r="FS38" s="540"/>
      <c r="FT38" s="540"/>
      <c r="FU38" s="540"/>
      <c r="FV38" s="540"/>
      <c r="FW38" s="117" t="s">
        <v>313</v>
      </c>
      <c r="FY38" s="117" t="s">
        <v>1</v>
      </c>
      <c r="FZ38" s="539" t="str">
        <f t="shared" ref="FZ38" si="603">FQ38</f>
        <v>DEMOLICION DE PISO MORTERO; INCLUYE BOTADA.</v>
      </c>
      <c r="GA38" s="540"/>
      <c r="GB38" s="540"/>
      <c r="GC38" s="540"/>
      <c r="GD38" s="540"/>
      <c r="GE38" s="540"/>
      <c r="GF38" s="117" t="s">
        <v>313</v>
      </c>
      <c r="GH38" s="117" t="s">
        <v>1</v>
      </c>
      <c r="GI38" s="539" t="str">
        <f t="shared" ref="GI38" si="604">FZ38</f>
        <v>DEMOLICION DE PISO MORTERO; INCLUYE BOTADA.</v>
      </c>
      <c r="GJ38" s="540"/>
      <c r="GK38" s="540"/>
      <c r="GL38" s="540"/>
      <c r="GM38" s="540"/>
      <c r="GN38" s="540"/>
      <c r="GO38" s="117" t="s">
        <v>313</v>
      </c>
      <c r="GQ38" s="117" t="s">
        <v>1</v>
      </c>
      <c r="GR38" s="539" t="str">
        <f t="shared" ref="GR38" si="605">GI38</f>
        <v>DEMOLICION DE PISO MORTERO; INCLUYE BOTADA.</v>
      </c>
      <c r="GS38" s="540"/>
      <c r="GT38" s="540"/>
      <c r="GU38" s="540"/>
      <c r="GV38" s="540"/>
      <c r="GW38" s="540"/>
      <c r="GX38" s="117" t="s">
        <v>313</v>
      </c>
      <c r="GZ38" s="117" t="s">
        <v>1</v>
      </c>
      <c r="HA38" s="539" t="str">
        <f t="shared" ref="HA38" si="606">GR38</f>
        <v>DEMOLICION DE PISO MORTERO; INCLUYE BOTADA.</v>
      </c>
      <c r="HB38" s="540"/>
      <c r="HC38" s="540"/>
      <c r="HD38" s="540"/>
      <c r="HE38" s="540"/>
      <c r="HF38" s="540"/>
      <c r="HG38" s="117" t="s">
        <v>313</v>
      </c>
      <c r="HI38" s="117" t="s">
        <v>1</v>
      </c>
      <c r="HJ38" s="539" t="str">
        <f t="shared" ref="HJ38" si="607">HA38</f>
        <v>DEMOLICION DE PISO MORTERO; INCLUYE BOTADA.</v>
      </c>
      <c r="HK38" s="540"/>
      <c r="HL38" s="540"/>
      <c r="HM38" s="540"/>
      <c r="HN38" s="540"/>
      <c r="HO38" s="540"/>
      <c r="HP38" s="117" t="s">
        <v>313</v>
      </c>
      <c r="HR38" s="117" t="s">
        <v>1</v>
      </c>
      <c r="HS38" s="539" t="str">
        <f t="shared" ref="HS38" si="608">HJ38</f>
        <v>DEMOLICION DE PISO MORTERO; INCLUYE BOTADA.</v>
      </c>
      <c r="HT38" s="540"/>
      <c r="HU38" s="540"/>
      <c r="HV38" s="540"/>
      <c r="HW38" s="540"/>
      <c r="HX38" s="540"/>
      <c r="HY38" s="117" t="s">
        <v>313</v>
      </c>
      <c r="IA38" s="117" t="s">
        <v>1</v>
      </c>
      <c r="IB38" s="539" t="str">
        <f t="shared" ref="IB38" si="609">HS38</f>
        <v>DEMOLICION DE PISO MORTERO; INCLUYE BOTADA.</v>
      </c>
      <c r="IC38" s="540"/>
      <c r="ID38" s="540"/>
      <c r="IE38" s="540"/>
      <c r="IF38" s="540"/>
      <c r="IG38" s="540"/>
      <c r="IH38" s="117" t="s">
        <v>313</v>
      </c>
      <c r="IJ38" s="117" t="s">
        <v>1</v>
      </c>
      <c r="IK38" s="539" t="str">
        <f t="shared" ref="IK38" si="610">IB38</f>
        <v>DEMOLICION DE PISO MORTERO; INCLUYE BOTADA.</v>
      </c>
      <c r="IL38" s="540"/>
      <c r="IM38" s="540"/>
      <c r="IN38" s="540"/>
      <c r="IO38" s="540"/>
      <c r="IP38" s="540"/>
      <c r="IQ38" s="117" t="s">
        <v>313</v>
      </c>
      <c r="IS38" s="117" t="s">
        <v>1</v>
      </c>
      <c r="IT38" s="539" t="str">
        <f t="shared" ref="IT38" si="611">IK38</f>
        <v>DEMOLICION DE PISO MORTERO; INCLUYE BOTADA.</v>
      </c>
      <c r="IU38" s="540"/>
      <c r="IV38" s="540"/>
      <c r="IW38" s="540"/>
      <c r="IX38" s="540"/>
      <c r="IY38" s="540"/>
      <c r="IZ38" s="117" t="s">
        <v>313</v>
      </c>
      <c r="JB38" s="117" t="s">
        <v>1</v>
      </c>
      <c r="JC38" s="539" t="str">
        <f t="shared" ref="JC38" si="612">IT38</f>
        <v>DEMOLICION DE PISO MORTERO; INCLUYE BOTADA.</v>
      </c>
      <c r="JD38" s="540"/>
      <c r="JE38" s="540"/>
      <c r="JF38" s="540"/>
      <c r="JG38" s="540"/>
      <c r="JH38" s="540"/>
      <c r="JI38" s="117" t="s">
        <v>313</v>
      </c>
      <c r="JK38" s="117" t="s">
        <v>1</v>
      </c>
      <c r="JL38" s="539" t="str">
        <f t="shared" ref="JL38" si="613">JC38</f>
        <v>DEMOLICION DE PISO MORTERO; INCLUYE BOTADA.</v>
      </c>
      <c r="JM38" s="540"/>
      <c r="JN38" s="540"/>
      <c r="JO38" s="540"/>
      <c r="JP38" s="540"/>
      <c r="JQ38" s="540"/>
      <c r="JR38" s="117" t="s">
        <v>313</v>
      </c>
      <c r="JT38" s="117" t="s">
        <v>1</v>
      </c>
      <c r="JU38" s="539" t="str">
        <f t="shared" ref="JU38" si="614">JL38</f>
        <v>DEMOLICION DE PISO MORTERO; INCLUYE BOTADA.</v>
      </c>
      <c r="JV38" s="540"/>
      <c r="JW38" s="540"/>
      <c r="JX38" s="540"/>
      <c r="JY38" s="540"/>
      <c r="JZ38" s="540"/>
      <c r="KA38" s="117" t="s">
        <v>313</v>
      </c>
      <c r="KC38" s="117" t="s">
        <v>1</v>
      </c>
      <c r="KD38" s="539" t="str">
        <f t="shared" ref="KD38" si="615">JU38</f>
        <v>DEMOLICION DE PISO MORTERO; INCLUYE BOTADA.</v>
      </c>
      <c r="KE38" s="540"/>
      <c r="KF38" s="540"/>
      <c r="KG38" s="540"/>
      <c r="KH38" s="540"/>
      <c r="KI38" s="540"/>
      <c r="KJ38" s="117" t="s">
        <v>313</v>
      </c>
      <c r="KL38" s="117" t="s">
        <v>1</v>
      </c>
      <c r="KM38" s="539" t="str">
        <f t="shared" ref="KM38" si="616">KD38</f>
        <v>DEMOLICION DE PISO MORTERO; INCLUYE BOTADA.</v>
      </c>
      <c r="KN38" s="540"/>
      <c r="KO38" s="540"/>
      <c r="KP38" s="540"/>
      <c r="KQ38" s="540"/>
      <c r="KR38" s="540"/>
      <c r="KS38" s="117" t="s">
        <v>313</v>
      </c>
      <c r="KU38" s="117" t="s">
        <v>1</v>
      </c>
      <c r="KV38" s="539" t="str">
        <f t="shared" ref="KV38" si="617">KM38</f>
        <v>DEMOLICION DE PISO MORTERO; INCLUYE BOTADA.</v>
      </c>
      <c r="KW38" s="540"/>
      <c r="KX38" s="540"/>
      <c r="KY38" s="540"/>
      <c r="KZ38" s="540"/>
      <c r="LA38" s="540"/>
      <c r="LB38" s="117" t="s">
        <v>313</v>
      </c>
      <c r="LD38" s="117" t="s">
        <v>1</v>
      </c>
      <c r="LE38" s="539" t="str">
        <f t="shared" ref="LE38" si="618">KV38</f>
        <v>DEMOLICION DE PISO MORTERO; INCLUYE BOTADA.</v>
      </c>
      <c r="LF38" s="540"/>
      <c r="LG38" s="540"/>
      <c r="LH38" s="540"/>
      <c r="LI38" s="540"/>
      <c r="LJ38" s="540"/>
      <c r="LK38" s="117" t="s">
        <v>313</v>
      </c>
      <c r="LM38" s="117" t="s">
        <v>1</v>
      </c>
      <c r="LN38" s="539" t="str">
        <f t="shared" ref="LN38" si="619">LE38</f>
        <v>DEMOLICION DE PISO MORTERO; INCLUYE BOTADA.</v>
      </c>
      <c r="LO38" s="540"/>
      <c r="LP38" s="540"/>
      <c r="LQ38" s="540"/>
      <c r="LR38" s="540"/>
      <c r="LS38" s="540"/>
      <c r="LT38" s="117" t="s">
        <v>313</v>
      </c>
      <c r="LV38" s="117" t="s">
        <v>1</v>
      </c>
      <c r="LW38" s="539" t="str">
        <f t="shared" ref="LW38" si="620">LN38</f>
        <v>DEMOLICION DE PISO MORTERO; INCLUYE BOTADA.</v>
      </c>
      <c r="LX38" s="540"/>
      <c r="LY38" s="540"/>
      <c r="LZ38" s="540"/>
      <c r="MA38" s="540"/>
      <c r="MB38" s="540"/>
      <c r="MC38" s="117" t="s">
        <v>313</v>
      </c>
      <c r="ME38" s="117" t="s">
        <v>1</v>
      </c>
      <c r="MF38" s="539" t="str">
        <f t="shared" ref="MF38" si="621">LW38</f>
        <v>DEMOLICION DE PISO MORTERO; INCLUYE BOTADA.</v>
      </c>
      <c r="MG38" s="540"/>
      <c r="MH38" s="540"/>
      <c r="MI38" s="540"/>
      <c r="MJ38" s="540"/>
      <c r="MK38" s="540"/>
      <c r="ML38" s="117" t="s">
        <v>313</v>
      </c>
      <c r="MN38" s="117" t="s">
        <v>1</v>
      </c>
      <c r="MO38" s="539" t="str">
        <f t="shared" ref="MO38" si="622">MF38</f>
        <v>DEMOLICION DE PISO MORTERO; INCLUYE BOTADA.</v>
      </c>
      <c r="MP38" s="540"/>
      <c r="MQ38" s="540"/>
      <c r="MR38" s="540"/>
      <c r="MS38" s="540"/>
      <c r="MT38" s="540"/>
      <c r="MU38" s="117" t="s">
        <v>313</v>
      </c>
      <c r="MW38" s="117" t="s">
        <v>1</v>
      </c>
      <c r="MX38" s="539" t="str">
        <f t="shared" ref="MX38" si="623">MO38</f>
        <v>DEMOLICION DE PISO MORTERO; INCLUYE BOTADA.</v>
      </c>
      <c r="MY38" s="540"/>
      <c r="MZ38" s="540"/>
      <c r="NA38" s="540"/>
      <c r="NB38" s="540"/>
      <c r="NC38" s="540"/>
      <c r="ND38" s="117" t="s">
        <v>313</v>
      </c>
      <c r="NF38" s="117" t="s">
        <v>1</v>
      </c>
      <c r="NG38" s="539" t="str">
        <f t="shared" ref="NG38" si="624">MX38</f>
        <v>DEMOLICION DE PISO MORTERO; INCLUYE BOTADA.</v>
      </c>
      <c r="NH38" s="540"/>
      <c r="NI38" s="540"/>
      <c r="NJ38" s="540"/>
      <c r="NK38" s="540"/>
      <c r="NL38" s="540"/>
      <c r="NM38" s="117" t="s">
        <v>313</v>
      </c>
      <c r="NO38" s="117" t="s">
        <v>1</v>
      </c>
      <c r="NP38" s="539" t="str">
        <f t="shared" ref="NP38" si="625">NG38</f>
        <v>DEMOLICION DE PISO MORTERO; INCLUYE BOTADA.</v>
      </c>
      <c r="NQ38" s="540"/>
      <c r="NR38" s="540"/>
      <c r="NS38" s="540"/>
      <c r="NT38" s="540"/>
      <c r="NU38" s="540"/>
      <c r="NV38" s="117" t="s">
        <v>313</v>
      </c>
      <c r="NX38" s="117" t="s">
        <v>1</v>
      </c>
      <c r="NY38" s="539" t="str">
        <f t="shared" ref="NY38" si="626">NP38</f>
        <v>DEMOLICION DE PISO MORTERO; INCLUYE BOTADA.</v>
      </c>
      <c r="NZ38" s="540"/>
      <c r="OA38" s="540"/>
      <c r="OB38" s="540"/>
      <c r="OC38" s="540"/>
      <c r="OD38" s="540"/>
      <c r="OE38" s="117" t="s">
        <v>313</v>
      </c>
      <c r="OG38" s="117" t="s">
        <v>1</v>
      </c>
      <c r="OH38" s="539" t="str">
        <f t="shared" ref="OH38" si="627">NY38</f>
        <v>DEMOLICION DE PISO MORTERO; INCLUYE BOTADA.</v>
      </c>
      <c r="OI38" s="540"/>
      <c r="OJ38" s="540"/>
      <c r="OK38" s="540"/>
      <c r="OL38" s="540"/>
      <c r="OM38" s="540"/>
      <c r="ON38" s="117" t="s">
        <v>313</v>
      </c>
      <c r="OP38" s="117" t="s">
        <v>1</v>
      </c>
      <c r="OQ38" s="539" t="str">
        <f t="shared" ref="OQ38" si="628">OH38</f>
        <v>DEMOLICION DE PISO MORTERO; INCLUYE BOTADA.</v>
      </c>
      <c r="OR38" s="540"/>
      <c r="OS38" s="540"/>
      <c r="OT38" s="540"/>
      <c r="OU38" s="540"/>
      <c r="OV38" s="540"/>
      <c r="OW38" s="117" t="s">
        <v>313</v>
      </c>
      <c r="OY38" s="117" t="s">
        <v>1</v>
      </c>
      <c r="OZ38" s="539" t="str">
        <f t="shared" ref="OZ38" si="629">OQ38</f>
        <v>DEMOLICION DE PISO MORTERO; INCLUYE BOTADA.</v>
      </c>
      <c r="PA38" s="540"/>
      <c r="PB38" s="540"/>
      <c r="PC38" s="540"/>
      <c r="PD38" s="540"/>
      <c r="PE38" s="540"/>
      <c r="PF38" s="117" t="s">
        <v>313</v>
      </c>
    </row>
    <row r="39" spans="1:422">
      <c r="A39" s="127" t="str">
        <f>+APU!A18</f>
        <v>01-02-002</v>
      </c>
      <c r="B39" s="545"/>
      <c r="C39" s="545"/>
      <c r="D39" s="545"/>
      <c r="E39" s="545"/>
      <c r="F39" s="545"/>
      <c r="G39" s="545"/>
      <c r="H39" s="133" t="str">
        <f>+APU!C18</f>
        <v>M2</v>
      </c>
      <c r="J39" s="127" t="str">
        <f>+A39</f>
        <v>01-02-002</v>
      </c>
      <c r="K39" s="540"/>
      <c r="L39" s="540"/>
      <c r="M39" s="540"/>
      <c r="N39" s="540"/>
      <c r="O39" s="540"/>
      <c r="P39" s="540"/>
      <c r="Q39" s="126" t="str">
        <f>H39</f>
        <v>M2</v>
      </c>
      <c r="S39" s="127" t="str">
        <f>+J39</f>
        <v>01-02-002</v>
      </c>
      <c r="T39" s="540"/>
      <c r="U39" s="540"/>
      <c r="V39" s="540"/>
      <c r="W39" s="540"/>
      <c r="X39" s="540"/>
      <c r="Y39" s="540"/>
      <c r="Z39" s="126" t="str">
        <f>Q39</f>
        <v>M2</v>
      </c>
      <c r="AB39" s="127" t="str">
        <f>+S39</f>
        <v>01-02-002</v>
      </c>
      <c r="AC39" s="540"/>
      <c r="AD39" s="540"/>
      <c r="AE39" s="540"/>
      <c r="AF39" s="540"/>
      <c r="AG39" s="540"/>
      <c r="AH39" s="540"/>
      <c r="AI39" s="126" t="str">
        <f>Z39</f>
        <v>M2</v>
      </c>
      <c r="AK39" s="127" t="str">
        <f>+AB39</f>
        <v>01-02-002</v>
      </c>
      <c r="AL39" s="540"/>
      <c r="AM39" s="540"/>
      <c r="AN39" s="540"/>
      <c r="AO39" s="540"/>
      <c r="AP39" s="540"/>
      <c r="AQ39" s="540"/>
      <c r="AR39" s="126" t="str">
        <f>AI39</f>
        <v>M2</v>
      </c>
      <c r="AT39" s="127" t="str">
        <f>+AK39</f>
        <v>01-02-002</v>
      </c>
      <c r="AU39" s="540"/>
      <c r="AV39" s="540"/>
      <c r="AW39" s="540"/>
      <c r="AX39" s="540"/>
      <c r="AY39" s="540"/>
      <c r="AZ39" s="540"/>
      <c r="BA39" s="126" t="str">
        <f>AR39</f>
        <v>M2</v>
      </c>
      <c r="BC39" s="127" t="str">
        <f t="shared" ref="BC39" si="630">+AT39</f>
        <v>01-02-002</v>
      </c>
      <c r="BD39" s="540"/>
      <c r="BE39" s="540"/>
      <c r="BF39" s="540"/>
      <c r="BG39" s="540"/>
      <c r="BH39" s="540"/>
      <c r="BI39" s="540"/>
      <c r="BJ39" s="126" t="str">
        <f t="shared" ref="BJ39" si="631">BA39</f>
        <v>M2</v>
      </c>
      <c r="BL39" s="127" t="str">
        <f t="shared" ref="BL39" si="632">+BC39</f>
        <v>01-02-002</v>
      </c>
      <c r="BM39" s="540"/>
      <c r="BN39" s="540"/>
      <c r="BO39" s="540"/>
      <c r="BP39" s="540"/>
      <c r="BQ39" s="540"/>
      <c r="BR39" s="540"/>
      <c r="BS39" s="126" t="str">
        <f t="shared" ref="BS39" si="633">BJ39</f>
        <v>M2</v>
      </c>
      <c r="BU39" s="127" t="str">
        <f t="shared" ref="BU39" si="634">+BL39</f>
        <v>01-02-002</v>
      </c>
      <c r="BV39" s="540"/>
      <c r="BW39" s="540"/>
      <c r="BX39" s="540"/>
      <c r="BY39" s="540"/>
      <c r="BZ39" s="540"/>
      <c r="CA39" s="540"/>
      <c r="CB39" s="126" t="str">
        <f t="shared" ref="CB39" si="635">BS39</f>
        <v>M2</v>
      </c>
      <c r="CD39" s="127" t="str">
        <f t="shared" ref="CD39" si="636">+BU39</f>
        <v>01-02-002</v>
      </c>
      <c r="CE39" s="540"/>
      <c r="CF39" s="540"/>
      <c r="CG39" s="540"/>
      <c r="CH39" s="540"/>
      <c r="CI39" s="540"/>
      <c r="CJ39" s="540"/>
      <c r="CK39" s="126" t="str">
        <f t="shared" ref="CK39" si="637">CB39</f>
        <v>M2</v>
      </c>
      <c r="CM39" s="127" t="str">
        <f t="shared" ref="CM39" si="638">+CD39</f>
        <v>01-02-002</v>
      </c>
      <c r="CN39" s="540"/>
      <c r="CO39" s="540"/>
      <c r="CP39" s="540"/>
      <c r="CQ39" s="540"/>
      <c r="CR39" s="540"/>
      <c r="CS39" s="540"/>
      <c r="CT39" s="126" t="str">
        <f t="shared" ref="CT39" si="639">CK39</f>
        <v>M2</v>
      </c>
      <c r="CV39" s="127" t="str">
        <f t="shared" ref="CV39" si="640">+CM39</f>
        <v>01-02-002</v>
      </c>
      <c r="CW39" s="540"/>
      <c r="CX39" s="540"/>
      <c r="CY39" s="540"/>
      <c r="CZ39" s="540"/>
      <c r="DA39" s="540"/>
      <c r="DB39" s="540"/>
      <c r="DC39" s="126" t="str">
        <f t="shared" ref="DC39" si="641">CT39</f>
        <v>M2</v>
      </c>
      <c r="DE39" s="127" t="str">
        <f t="shared" ref="DE39" si="642">+CV39</f>
        <v>01-02-002</v>
      </c>
      <c r="DF39" s="540"/>
      <c r="DG39" s="540"/>
      <c r="DH39" s="540"/>
      <c r="DI39" s="540"/>
      <c r="DJ39" s="540"/>
      <c r="DK39" s="540"/>
      <c r="DL39" s="126" t="str">
        <f t="shared" ref="DL39" si="643">DC39</f>
        <v>M2</v>
      </c>
      <c r="DN39" s="127" t="str">
        <f t="shared" ref="DN39" si="644">+DE39</f>
        <v>01-02-002</v>
      </c>
      <c r="DO39" s="540"/>
      <c r="DP39" s="540"/>
      <c r="DQ39" s="540"/>
      <c r="DR39" s="540"/>
      <c r="DS39" s="540"/>
      <c r="DT39" s="540"/>
      <c r="DU39" s="126" t="str">
        <f t="shared" ref="DU39" si="645">DL39</f>
        <v>M2</v>
      </c>
      <c r="DW39" s="127" t="str">
        <f t="shared" ref="DW39" si="646">+DN39</f>
        <v>01-02-002</v>
      </c>
      <c r="DX39" s="540"/>
      <c r="DY39" s="540"/>
      <c r="DZ39" s="540"/>
      <c r="EA39" s="540"/>
      <c r="EB39" s="540"/>
      <c r="EC39" s="540"/>
      <c r="ED39" s="126" t="str">
        <f t="shared" ref="ED39" si="647">DU39</f>
        <v>M2</v>
      </c>
      <c r="EF39" s="127" t="str">
        <f t="shared" ref="EF39" si="648">+DW39</f>
        <v>01-02-002</v>
      </c>
      <c r="EG39" s="540"/>
      <c r="EH39" s="540"/>
      <c r="EI39" s="540"/>
      <c r="EJ39" s="540"/>
      <c r="EK39" s="540"/>
      <c r="EL39" s="540"/>
      <c r="EM39" s="126" t="str">
        <f t="shared" ref="EM39" si="649">ED39</f>
        <v>M2</v>
      </c>
      <c r="EO39" s="127" t="str">
        <f t="shared" ref="EO39" si="650">+EF39</f>
        <v>01-02-002</v>
      </c>
      <c r="EP39" s="540"/>
      <c r="EQ39" s="540"/>
      <c r="ER39" s="540"/>
      <c r="ES39" s="540"/>
      <c r="ET39" s="540"/>
      <c r="EU39" s="540"/>
      <c r="EV39" s="126" t="str">
        <f t="shared" ref="EV39" si="651">EM39</f>
        <v>M2</v>
      </c>
      <c r="EX39" s="127" t="str">
        <f t="shared" ref="EX39" si="652">+EO39</f>
        <v>01-02-002</v>
      </c>
      <c r="EY39" s="540"/>
      <c r="EZ39" s="540"/>
      <c r="FA39" s="540"/>
      <c r="FB39" s="540"/>
      <c r="FC39" s="540"/>
      <c r="FD39" s="540"/>
      <c r="FE39" s="126" t="str">
        <f t="shared" ref="FE39" si="653">EV39</f>
        <v>M2</v>
      </c>
      <c r="FG39" s="127" t="str">
        <f t="shared" ref="FG39" si="654">+EX39</f>
        <v>01-02-002</v>
      </c>
      <c r="FH39" s="540"/>
      <c r="FI39" s="540"/>
      <c r="FJ39" s="540"/>
      <c r="FK39" s="540"/>
      <c r="FL39" s="540"/>
      <c r="FM39" s="540"/>
      <c r="FN39" s="126" t="str">
        <f t="shared" ref="FN39" si="655">FE39</f>
        <v>M2</v>
      </c>
      <c r="FP39" s="127" t="str">
        <f t="shared" ref="FP39" si="656">+FG39</f>
        <v>01-02-002</v>
      </c>
      <c r="FQ39" s="540"/>
      <c r="FR39" s="540"/>
      <c r="FS39" s="540"/>
      <c r="FT39" s="540"/>
      <c r="FU39" s="540"/>
      <c r="FV39" s="540"/>
      <c r="FW39" s="126" t="str">
        <f t="shared" ref="FW39" si="657">FN39</f>
        <v>M2</v>
      </c>
      <c r="FY39" s="127" t="str">
        <f t="shared" ref="FY39" si="658">+FP39</f>
        <v>01-02-002</v>
      </c>
      <c r="FZ39" s="540"/>
      <c r="GA39" s="540"/>
      <c r="GB39" s="540"/>
      <c r="GC39" s="540"/>
      <c r="GD39" s="540"/>
      <c r="GE39" s="540"/>
      <c r="GF39" s="126" t="str">
        <f t="shared" ref="GF39" si="659">FW39</f>
        <v>M2</v>
      </c>
      <c r="GH39" s="127" t="str">
        <f t="shared" ref="GH39" si="660">+FY39</f>
        <v>01-02-002</v>
      </c>
      <c r="GI39" s="540"/>
      <c r="GJ39" s="540"/>
      <c r="GK39" s="540"/>
      <c r="GL39" s="540"/>
      <c r="GM39" s="540"/>
      <c r="GN39" s="540"/>
      <c r="GO39" s="126" t="str">
        <f t="shared" ref="GO39" si="661">GF39</f>
        <v>M2</v>
      </c>
      <c r="GQ39" s="127" t="str">
        <f t="shared" ref="GQ39" si="662">+GH39</f>
        <v>01-02-002</v>
      </c>
      <c r="GR39" s="540"/>
      <c r="GS39" s="540"/>
      <c r="GT39" s="540"/>
      <c r="GU39" s="540"/>
      <c r="GV39" s="540"/>
      <c r="GW39" s="540"/>
      <c r="GX39" s="126" t="str">
        <f t="shared" ref="GX39" si="663">GO39</f>
        <v>M2</v>
      </c>
      <c r="GZ39" s="127" t="str">
        <f t="shared" ref="GZ39" si="664">+GQ39</f>
        <v>01-02-002</v>
      </c>
      <c r="HA39" s="540"/>
      <c r="HB39" s="540"/>
      <c r="HC39" s="540"/>
      <c r="HD39" s="540"/>
      <c r="HE39" s="540"/>
      <c r="HF39" s="540"/>
      <c r="HG39" s="126" t="str">
        <f t="shared" ref="HG39" si="665">GX39</f>
        <v>M2</v>
      </c>
      <c r="HI39" s="127" t="str">
        <f t="shared" ref="HI39" si="666">+GZ39</f>
        <v>01-02-002</v>
      </c>
      <c r="HJ39" s="540"/>
      <c r="HK39" s="540"/>
      <c r="HL39" s="540"/>
      <c r="HM39" s="540"/>
      <c r="HN39" s="540"/>
      <c r="HO39" s="540"/>
      <c r="HP39" s="126" t="str">
        <f t="shared" ref="HP39" si="667">HG39</f>
        <v>M2</v>
      </c>
      <c r="HR39" s="127" t="str">
        <f t="shared" ref="HR39" si="668">+HI39</f>
        <v>01-02-002</v>
      </c>
      <c r="HS39" s="540"/>
      <c r="HT39" s="540"/>
      <c r="HU39" s="540"/>
      <c r="HV39" s="540"/>
      <c r="HW39" s="540"/>
      <c r="HX39" s="540"/>
      <c r="HY39" s="126" t="str">
        <f t="shared" ref="HY39" si="669">HP39</f>
        <v>M2</v>
      </c>
      <c r="IA39" s="127" t="str">
        <f t="shared" ref="IA39" si="670">+HR39</f>
        <v>01-02-002</v>
      </c>
      <c r="IB39" s="540"/>
      <c r="IC39" s="540"/>
      <c r="ID39" s="540"/>
      <c r="IE39" s="540"/>
      <c r="IF39" s="540"/>
      <c r="IG39" s="540"/>
      <c r="IH39" s="126" t="str">
        <f t="shared" ref="IH39" si="671">HY39</f>
        <v>M2</v>
      </c>
      <c r="IJ39" s="127" t="str">
        <f t="shared" ref="IJ39" si="672">+IA39</f>
        <v>01-02-002</v>
      </c>
      <c r="IK39" s="540"/>
      <c r="IL39" s="540"/>
      <c r="IM39" s="540"/>
      <c r="IN39" s="540"/>
      <c r="IO39" s="540"/>
      <c r="IP39" s="540"/>
      <c r="IQ39" s="126" t="str">
        <f t="shared" ref="IQ39" si="673">IH39</f>
        <v>M2</v>
      </c>
      <c r="IS39" s="127" t="str">
        <f t="shared" ref="IS39" si="674">+IJ39</f>
        <v>01-02-002</v>
      </c>
      <c r="IT39" s="540"/>
      <c r="IU39" s="540"/>
      <c r="IV39" s="540"/>
      <c r="IW39" s="540"/>
      <c r="IX39" s="540"/>
      <c r="IY39" s="540"/>
      <c r="IZ39" s="126" t="str">
        <f t="shared" ref="IZ39" si="675">IQ39</f>
        <v>M2</v>
      </c>
      <c r="JB39" s="127" t="str">
        <f t="shared" ref="JB39" si="676">+IS39</f>
        <v>01-02-002</v>
      </c>
      <c r="JC39" s="540"/>
      <c r="JD39" s="540"/>
      <c r="JE39" s="540"/>
      <c r="JF39" s="540"/>
      <c r="JG39" s="540"/>
      <c r="JH39" s="540"/>
      <c r="JI39" s="126" t="str">
        <f t="shared" ref="JI39" si="677">IZ39</f>
        <v>M2</v>
      </c>
      <c r="JK39" s="127" t="str">
        <f t="shared" ref="JK39" si="678">+JB39</f>
        <v>01-02-002</v>
      </c>
      <c r="JL39" s="540"/>
      <c r="JM39" s="540"/>
      <c r="JN39" s="540"/>
      <c r="JO39" s="540"/>
      <c r="JP39" s="540"/>
      <c r="JQ39" s="540"/>
      <c r="JR39" s="126" t="str">
        <f t="shared" ref="JR39" si="679">JI39</f>
        <v>M2</v>
      </c>
      <c r="JT39" s="127" t="str">
        <f t="shared" ref="JT39" si="680">+JK39</f>
        <v>01-02-002</v>
      </c>
      <c r="JU39" s="540"/>
      <c r="JV39" s="540"/>
      <c r="JW39" s="540"/>
      <c r="JX39" s="540"/>
      <c r="JY39" s="540"/>
      <c r="JZ39" s="540"/>
      <c r="KA39" s="126" t="str">
        <f t="shared" ref="KA39" si="681">JR39</f>
        <v>M2</v>
      </c>
      <c r="KC39" s="127" t="str">
        <f t="shared" ref="KC39" si="682">+JT39</f>
        <v>01-02-002</v>
      </c>
      <c r="KD39" s="540"/>
      <c r="KE39" s="540"/>
      <c r="KF39" s="540"/>
      <c r="KG39" s="540"/>
      <c r="KH39" s="540"/>
      <c r="KI39" s="540"/>
      <c r="KJ39" s="126" t="str">
        <f t="shared" ref="KJ39" si="683">KA39</f>
        <v>M2</v>
      </c>
      <c r="KL39" s="127" t="str">
        <f t="shared" ref="KL39" si="684">+KC39</f>
        <v>01-02-002</v>
      </c>
      <c r="KM39" s="540"/>
      <c r="KN39" s="540"/>
      <c r="KO39" s="540"/>
      <c r="KP39" s="540"/>
      <c r="KQ39" s="540"/>
      <c r="KR39" s="540"/>
      <c r="KS39" s="126" t="str">
        <f t="shared" ref="KS39" si="685">KJ39</f>
        <v>M2</v>
      </c>
      <c r="KU39" s="127" t="str">
        <f t="shared" ref="KU39" si="686">+KL39</f>
        <v>01-02-002</v>
      </c>
      <c r="KV39" s="540"/>
      <c r="KW39" s="540"/>
      <c r="KX39" s="540"/>
      <c r="KY39" s="540"/>
      <c r="KZ39" s="540"/>
      <c r="LA39" s="540"/>
      <c r="LB39" s="126" t="str">
        <f t="shared" ref="LB39" si="687">KS39</f>
        <v>M2</v>
      </c>
      <c r="LD39" s="127" t="str">
        <f t="shared" ref="LD39" si="688">+KU39</f>
        <v>01-02-002</v>
      </c>
      <c r="LE39" s="540"/>
      <c r="LF39" s="540"/>
      <c r="LG39" s="540"/>
      <c r="LH39" s="540"/>
      <c r="LI39" s="540"/>
      <c r="LJ39" s="540"/>
      <c r="LK39" s="126" t="str">
        <f t="shared" ref="LK39" si="689">LB39</f>
        <v>M2</v>
      </c>
      <c r="LM39" s="127" t="str">
        <f t="shared" ref="LM39" si="690">+LD39</f>
        <v>01-02-002</v>
      </c>
      <c r="LN39" s="540"/>
      <c r="LO39" s="540"/>
      <c r="LP39" s="540"/>
      <c r="LQ39" s="540"/>
      <c r="LR39" s="540"/>
      <c r="LS39" s="540"/>
      <c r="LT39" s="126" t="str">
        <f t="shared" ref="LT39" si="691">LK39</f>
        <v>M2</v>
      </c>
      <c r="LV39" s="127" t="str">
        <f t="shared" ref="LV39" si="692">+LM39</f>
        <v>01-02-002</v>
      </c>
      <c r="LW39" s="540"/>
      <c r="LX39" s="540"/>
      <c r="LY39" s="540"/>
      <c r="LZ39" s="540"/>
      <c r="MA39" s="540"/>
      <c r="MB39" s="540"/>
      <c r="MC39" s="126" t="str">
        <f t="shared" ref="MC39" si="693">LT39</f>
        <v>M2</v>
      </c>
      <c r="ME39" s="127" t="str">
        <f t="shared" ref="ME39" si="694">+LV39</f>
        <v>01-02-002</v>
      </c>
      <c r="MF39" s="540"/>
      <c r="MG39" s="540"/>
      <c r="MH39" s="540"/>
      <c r="MI39" s="540"/>
      <c r="MJ39" s="540"/>
      <c r="MK39" s="540"/>
      <c r="ML39" s="126" t="str">
        <f t="shared" ref="ML39" si="695">MC39</f>
        <v>M2</v>
      </c>
      <c r="MN39" s="127" t="str">
        <f t="shared" ref="MN39" si="696">+ME39</f>
        <v>01-02-002</v>
      </c>
      <c r="MO39" s="540"/>
      <c r="MP39" s="540"/>
      <c r="MQ39" s="540"/>
      <c r="MR39" s="540"/>
      <c r="MS39" s="540"/>
      <c r="MT39" s="540"/>
      <c r="MU39" s="126" t="str">
        <f t="shared" ref="MU39" si="697">ML39</f>
        <v>M2</v>
      </c>
      <c r="MW39" s="127" t="str">
        <f t="shared" ref="MW39" si="698">+MN39</f>
        <v>01-02-002</v>
      </c>
      <c r="MX39" s="540"/>
      <c r="MY39" s="540"/>
      <c r="MZ39" s="540"/>
      <c r="NA39" s="540"/>
      <c r="NB39" s="540"/>
      <c r="NC39" s="540"/>
      <c r="ND39" s="126" t="str">
        <f t="shared" ref="ND39" si="699">MU39</f>
        <v>M2</v>
      </c>
      <c r="NF39" s="127" t="str">
        <f t="shared" ref="NF39" si="700">+MW39</f>
        <v>01-02-002</v>
      </c>
      <c r="NG39" s="540"/>
      <c r="NH39" s="540"/>
      <c r="NI39" s="540"/>
      <c r="NJ39" s="540"/>
      <c r="NK39" s="540"/>
      <c r="NL39" s="540"/>
      <c r="NM39" s="126" t="str">
        <f t="shared" ref="NM39" si="701">ND39</f>
        <v>M2</v>
      </c>
      <c r="NO39" s="127" t="str">
        <f t="shared" ref="NO39" si="702">+NF39</f>
        <v>01-02-002</v>
      </c>
      <c r="NP39" s="540"/>
      <c r="NQ39" s="540"/>
      <c r="NR39" s="540"/>
      <c r="NS39" s="540"/>
      <c r="NT39" s="540"/>
      <c r="NU39" s="540"/>
      <c r="NV39" s="126" t="str">
        <f t="shared" ref="NV39" si="703">NM39</f>
        <v>M2</v>
      </c>
      <c r="NX39" s="127" t="str">
        <f t="shared" ref="NX39" si="704">+NO39</f>
        <v>01-02-002</v>
      </c>
      <c r="NY39" s="540"/>
      <c r="NZ39" s="540"/>
      <c r="OA39" s="540"/>
      <c r="OB39" s="540"/>
      <c r="OC39" s="540"/>
      <c r="OD39" s="540"/>
      <c r="OE39" s="126" t="str">
        <f t="shared" ref="OE39" si="705">NV39</f>
        <v>M2</v>
      </c>
      <c r="OG39" s="127" t="str">
        <f t="shared" ref="OG39" si="706">+NX39</f>
        <v>01-02-002</v>
      </c>
      <c r="OH39" s="540"/>
      <c r="OI39" s="540"/>
      <c r="OJ39" s="540"/>
      <c r="OK39" s="540"/>
      <c r="OL39" s="540"/>
      <c r="OM39" s="540"/>
      <c r="ON39" s="126" t="str">
        <f t="shared" ref="ON39" si="707">OE39</f>
        <v>M2</v>
      </c>
      <c r="OP39" s="127" t="str">
        <f t="shared" ref="OP39" si="708">+OG39</f>
        <v>01-02-002</v>
      </c>
      <c r="OQ39" s="540"/>
      <c r="OR39" s="540"/>
      <c r="OS39" s="540"/>
      <c r="OT39" s="540"/>
      <c r="OU39" s="540"/>
      <c r="OV39" s="540"/>
      <c r="OW39" s="126" t="str">
        <f t="shared" ref="OW39" si="709">ON39</f>
        <v>M2</v>
      </c>
      <c r="OY39" s="127" t="str">
        <f t="shared" ref="OY39" si="710">+OP39</f>
        <v>01-02-002</v>
      </c>
      <c r="OZ39" s="540"/>
      <c r="PA39" s="540"/>
      <c r="PB39" s="540"/>
      <c r="PC39" s="540"/>
      <c r="PD39" s="540"/>
      <c r="PE39" s="540"/>
      <c r="PF39" s="126" t="str">
        <f t="shared" ref="PF39" si="711">OW39</f>
        <v>M2</v>
      </c>
    </row>
    <row r="40" spans="1:422">
      <c r="A40" s="129" t="s">
        <v>314</v>
      </c>
      <c r="B40" s="130"/>
      <c r="C40" s="130" t="s">
        <v>315</v>
      </c>
      <c r="D40" s="130" t="s">
        <v>316</v>
      </c>
      <c r="E40" s="130" t="s">
        <v>317</v>
      </c>
      <c r="F40" s="130" t="s">
        <v>318</v>
      </c>
      <c r="G40" s="128" t="s">
        <v>319</v>
      </c>
      <c r="H40" s="131" t="s">
        <v>44</v>
      </c>
      <c r="J40" s="129" t="s">
        <v>314</v>
      </c>
      <c r="K40" s="130"/>
      <c r="L40" s="130" t="s">
        <v>315</v>
      </c>
      <c r="M40" s="130" t="s">
        <v>316</v>
      </c>
      <c r="N40" s="130" t="s">
        <v>317</v>
      </c>
      <c r="O40" s="130" t="s">
        <v>318</v>
      </c>
      <c r="P40" s="128" t="s">
        <v>319</v>
      </c>
      <c r="Q40" s="131" t="s">
        <v>44</v>
      </c>
      <c r="S40" s="129" t="s">
        <v>314</v>
      </c>
      <c r="T40" s="130"/>
      <c r="U40" s="130" t="s">
        <v>315</v>
      </c>
      <c r="V40" s="130" t="s">
        <v>316</v>
      </c>
      <c r="W40" s="130" t="s">
        <v>317</v>
      </c>
      <c r="X40" s="130" t="s">
        <v>318</v>
      </c>
      <c r="Y40" s="128" t="s">
        <v>319</v>
      </c>
      <c r="Z40" s="131" t="s">
        <v>44</v>
      </c>
      <c r="AB40" s="129" t="s">
        <v>314</v>
      </c>
      <c r="AC40" s="130"/>
      <c r="AD40" s="130" t="s">
        <v>315</v>
      </c>
      <c r="AE40" s="130" t="s">
        <v>316</v>
      </c>
      <c r="AF40" s="130" t="s">
        <v>317</v>
      </c>
      <c r="AG40" s="130" t="s">
        <v>318</v>
      </c>
      <c r="AH40" s="128" t="s">
        <v>319</v>
      </c>
      <c r="AI40" s="131" t="s">
        <v>44</v>
      </c>
      <c r="AK40" s="129" t="s">
        <v>314</v>
      </c>
      <c r="AL40" s="130"/>
      <c r="AM40" s="130" t="s">
        <v>315</v>
      </c>
      <c r="AN40" s="130" t="s">
        <v>316</v>
      </c>
      <c r="AO40" s="130" t="s">
        <v>317</v>
      </c>
      <c r="AP40" s="130" t="s">
        <v>318</v>
      </c>
      <c r="AQ40" s="128" t="s">
        <v>319</v>
      </c>
      <c r="AR40" s="131" t="s">
        <v>44</v>
      </c>
      <c r="AT40" s="129" t="s">
        <v>314</v>
      </c>
      <c r="AU40" s="130"/>
      <c r="AV40" s="130" t="s">
        <v>315</v>
      </c>
      <c r="AW40" s="130" t="s">
        <v>316</v>
      </c>
      <c r="AX40" s="130" t="s">
        <v>317</v>
      </c>
      <c r="AY40" s="130" t="s">
        <v>318</v>
      </c>
      <c r="AZ40" s="128" t="s">
        <v>319</v>
      </c>
      <c r="BA40" s="131" t="s">
        <v>44</v>
      </c>
      <c r="BC40" s="129" t="s">
        <v>314</v>
      </c>
      <c r="BD40" s="130"/>
      <c r="BE40" s="130" t="s">
        <v>315</v>
      </c>
      <c r="BF40" s="130" t="s">
        <v>316</v>
      </c>
      <c r="BG40" s="130" t="s">
        <v>317</v>
      </c>
      <c r="BH40" s="130" t="s">
        <v>318</v>
      </c>
      <c r="BI40" s="128" t="s">
        <v>319</v>
      </c>
      <c r="BJ40" s="131" t="s">
        <v>44</v>
      </c>
      <c r="BL40" s="129" t="s">
        <v>314</v>
      </c>
      <c r="BM40" s="130"/>
      <c r="BN40" s="130" t="s">
        <v>315</v>
      </c>
      <c r="BO40" s="130" t="s">
        <v>316</v>
      </c>
      <c r="BP40" s="130" t="s">
        <v>317</v>
      </c>
      <c r="BQ40" s="130" t="s">
        <v>318</v>
      </c>
      <c r="BR40" s="128" t="s">
        <v>319</v>
      </c>
      <c r="BS40" s="131" t="s">
        <v>44</v>
      </c>
      <c r="BU40" s="129" t="s">
        <v>314</v>
      </c>
      <c r="BV40" s="130"/>
      <c r="BW40" s="130" t="s">
        <v>315</v>
      </c>
      <c r="BX40" s="130" t="s">
        <v>316</v>
      </c>
      <c r="BY40" s="130" t="s">
        <v>317</v>
      </c>
      <c r="BZ40" s="130" t="s">
        <v>318</v>
      </c>
      <c r="CA40" s="128" t="s">
        <v>319</v>
      </c>
      <c r="CB40" s="131" t="s">
        <v>44</v>
      </c>
      <c r="CD40" s="129" t="s">
        <v>314</v>
      </c>
      <c r="CE40" s="130"/>
      <c r="CF40" s="130" t="s">
        <v>315</v>
      </c>
      <c r="CG40" s="130" t="s">
        <v>316</v>
      </c>
      <c r="CH40" s="130" t="s">
        <v>317</v>
      </c>
      <c r="CI40" s="130" t="s">
        <v>318</v>
      </c>
      <c r="CJ40" s="128" t="s">
        <v>319</v>
      </c>
      <c r="CK40" s="131" t="s">
        <v>44</v>
      </c>
      <c r="CM40" s="129" t="s">
        <v>314</v>
      </c>
      <c r="CN40" s="130"/>
      <c r="CO40" s="130" t="s">
        <v>315</v>
      </c>
      <c r="CP40" s="130" t="s">
        <v>316</v>
      </c>
      <c r="CQ40" s="130" t="s">
        <v>317</v>
      </c>
      <c r="CR40" s="130" t="s">
        <v>318</v>
      </c>
      <c r="CS40" s="128" t="s">
        <v>319</v>
      </c>
      <c r="CT40" s="131" t="s">
        <v>44</v>
      </c>
      <c r="CV40" s="129" t="s">
        <v>314</v>
      </c>
      <c r="CW40" s="130"/>
      <c r="CX40" s="130" t="s">
        <v>315</v>
      </c>
      <c r="CY40" s="130" t="s">
        <v>316</v>
      </c>
      <c r="CZ40" s="130" t="s">
        <v>317</v>
      </c>
      <c r="DA40" s="130" t="s">
        <v>318</v>
      </c>
      <c r="DB40" s="128" t="s">
        <v>319</v>
      </c>
      <c r="DC40" s="131" t="s">
        <v>44</v>
      </c>
      <c r="DE40" s="129" t="s">
        <v>314</v>
      </c>
      <c r="DF40" s="130"/>
      <c r="DG40" s="130" t="s">
        <v>315</v>
      </c>
      <c r="DH40" s="130" t="s">
        <v>316</v>
      </c>
      <c r="DI40" s="130" t="s">
        <v>317</v>
      </c>
      <c r="DJ40" s="130" t="s">
        <v>318</v>
      </c>
      <c r="DK40" s="128" t="s">
        <v>319</v>
      </c>
      <c r="DL40" s="131" t="s">
        <v>44</v>
      </c>
      <c r="DN40" s="129" t="s">
        <v>314</v>
      </c>
      <c r="DO40" s="130"/>
      <c r="DP40" s="130" t="s">
        <v>315</v>
      </c>
      <c r="DQ40" s="130" t="s">
        <v>316</v>
      </c>
      <c r="DR40" s="130" t="s">
        <v>317</v>
      </c>
      <c r="DS40" s="130" t="s">
        <v>318</v>
      </c>
      <c r="DT40" s="128" t="s">
        <v>319</v>
      </c>
      <c r="DU40" s="131" t="s">
        <v>44</v>
      </c>
      <c r="DW40" s="129" t="s">
        <v>314</v>
      </c>
      <c r="DX40" s="130"/>
      <c r="DY40" s="130" t="s">
        <v>315</v>
      </c>
      <c r="DZ40" s="130" t="s">
        <v>316</v>
      </c>
      <c r="EA40" s="130" t="s">
        <v>317</v>
      </c>
      <c r="EB40" s="130" t="s">
        <v>318</v>
      </c>
      <c r="EC40" s="128" t="s">
        <v>319</v>
      </c>
      <c r="ED40" s="131" t="s">
        <v>44</v>
      </c>
      <c r="EF40" s="129" t="s">
        <v>314</v>
      </c>
      <c r="EG40" s="130"/>
      <c r="EH40" s="130" t="s">
        <v>315</v>
      </c>
      <c r="EI40" s="130" t="s">
        <v>316</v>
      </c>
      <c r="EJ40" s="130" t="s">
        <v>317</v>
      </c>
      <c r="EK40" s="130" t="s">
        <v>318</v>
      </c>
      <c r="EL40" s="128" t="s">
        <v>319</v>
      </c>
      <c r="EM40" s="131" t="s">
        <v>44</v>
      </c>
      <c r="EO40" s="129" t="s">
        <v>314</v>
      </c>
      <c r="EP40" s="130"/>
      <c r="EQ40" s="130" t="s">
        <v>315</v>
      </c>
      <c r="ER40" s="130" t="s">
        <v>316</v>
      </c>
      <c r="ES40" s="130" t="s">
        <v>317</v>
      </c>
      <c r="ET40" s="130" t="s">
        <v>318</v>
      </c>
      <c r="EU40" s="128" t="s">
        <v>319</v>
      </c>
      <c r="EV40" s="131" t="s">
        <v>44</v>
      </c>
      <c r="EX40" s="129" t="s">
        <v>314</v>
      </c>
      <c r="EY40" s="130"/>
      <c r="EZ40" s="130" t="s">
        <v>315</v>
      </c>
      <c r="FA40" s="130" t="s">
        <v>316</v>
      </c>
      <c r="FB40" s="130" t="s">
        <v>317</v>
      </c>
      <c r="FC40" s="130" t="s">
        <v>318</v>
      </c>
      <c r="FD40" s="128" t="s">
        <v>319</v>
      </c>
      <c r="FE40" s="131" t="s">
        <v>44</v>
      </c>
      <c r="FG40" s="129" t="s">
        <v>314</v>
      </c>
      <c r="FH40" s="130"/>
      <c r="FI40" s="130" t="s">
        <v>315</v>
      </c>
      <c r="FJ40" s="130" t="s">
        <v>316</v>
      </c>
      <c r="FK40" s="130" t="s">
        <v>317</v>
      </c>
      <c r="FL40" s="130" t="s">
        <v>318</v>
      </c>
      <c r="FM40" s="128" t="s">
        <v>319</v>
      </c>
      <c r="FN40" s="131" t="s">
        <v>44</v>
      </c>
      <c r="FP40" s="129" t="s">
        <v>314</v>
      </c>
      <c r="FQ40" s="130"/>
      <c r="FR40" s="130" t="s">
        <v>315</v>
      </c>
      <c r="FS40" s="130" t="s">
        <v>316</v>
      </c>
      <c r="FT40" s="130" t="s">
        <v>317</v>
      </c>
      <c r="FU40" s="130" t="s">
        <v>318</v>
      </c>
      <c r="FV40" s="128" t="s">
        <v>319</v>
      </c>
      <c r="FW40" s="131" t="s">
        <v>44</v>
      </c>
      <c r="FY40" s="129" t="s">
        <v>314</v>
      </c>
      <c r="FZ40" s="130"/>
      <c r="GA40" s="130" t="s">
        <v>315</v>
      </c>
      <c r="GB40" s="130" t="s">
        <v>316</v>
      </c>
      <c r="GC40" s="130" t="s">
        <v>317</v>
      </c>
      <c r="GD40" s="130" t="s">
        <v>318</v>
      </c>
      <c r="GE40" s="128" t="s">
        <v>319</v>
      </c>
      <c r="GF40" s="131" t="s">
        <v>44</v>
      </c>
      <c r="GH40" s="129" t="s">
        <v>314</v>
      </c>
      <c r="GI40" s="130"/>
      <c r="GJ40" s="130" t="s">
        <v>315</v>
      </c>
      <c r="GK40" s="130" t="s">
        <v>316</v>
      </c>
      <c r="GL40" s="130" t="s">
        <v>317</v>
      </c>
      <c r="GM40" s="130" t="s">
        <v>318</v>
      </c>
      <c r="GN40" s="128" t="s">
        <v>319</v>
      </c>
      <c r="GO40" s="131" t="s">
        <v>44</v>
      </c>
      <c r="GQ40" s="129" t="s">
        <v>314</v>
      </c>
      <c r="GR40" s="130"/>
      <c r="GS40" s="130" t="s">
        <v>315</v>
      </c>
      <c r="GT40" s="130" t="s">
        <v>316</v>
      </c>
      <c r="GU40" s="130" t="s">
        <v>317</v>
      </c>
      <c r="GV40" s="130" t="s">
        <v>318</v>
      </c>
      <c r="GW40" s="128" t="s">
        <v>319</v>
      </c>
      <c r="GX40" s="131" t="s">
        <v>44</v>
      </c>
      <c r="GZ40" s="129" t="s">
        <v>314</v>
      </c>
      <c r="HA40" s="130"/>
      <c r="HB40" s="130" t="s">
        <v>315</v>
      </c>
      <c r="HC40" s="130" t="s">
        <v>316</v>
      </c>
      <c r="HD40" s="130" t="s">
        <v>317</v>
      </c>
      <c r="HE40" s="130" t="s">
        <v>318</v>
      </c>
      <c r="HF40" s="128" t="s">
        <v>319</v>
      </c>
      <c r="HG40" s="131" t="s">
        <v>44</v>
      </c>
      <c r="HI40" s="129" t="s">
        <v>314</v>
      </c>
      <c r="HJ40" s="130"/>
      <c r="HK40" s="130" t="s">
        <v>315</v>
      </c>
      <c r="HL40" s="130" t="s">
        <v>316</v>
      </c>
      <c r="HM40" s="130" t="s">
        <v>317</v>
      </c>
      <c r="HN40" s="130" t="s">
        <v>318</v>
      </c>
      <c r="HO40" s="128" t="s">
        <v>319</v>
      </c>
      <c r="HP40" s="131" t="s">
        <v>44</v>
      </c>
      <c r="HR40" s="129" t="s">
        <v>314</v>
      </c>
      <c r="HS40" s="130"/>
      <c r="HT40" s="130" t="s">
        <v>315</v>
      </c>
      <c r="HU40" s="130" t="s">
        <v>316</v>
      </c>
      <c r="HV40" s="130" t="s">
        <v>317</v>
      </c>
      <c r="HW40" s="130" t="s">
        <v>318</v>
      </c>
      <c r="HX40" s="128" t="s">
        <v>319</v>
      </c>
      <c r="HY40" s="131" t="s">
        <v>44</v>
      </c>
      <c r="IA40" s="129" t="s">
        <v>314</v>
      </c>
      <c r="IB40" s="130"/>
      <c r="IC40" s="130" t="s">
        <v>315</v>
      </c>
      <c r="ID40" s="130" t="s">
        <v>316</v>
      </c>
      <c r="IE40" s="130" t="s">
        <v>317</v>
      </c>
      <c r="IF40" s="130" t="s">
        <v>318</v>
      </c>
      <c r="IG40" s="128" t="s">
        <v>319</v>
      </c>
      <c r="IH40" s="131" t="s">
        <v>44</v>
      </c>
      <c r="IJ40" s="129" t="s">
        <v>314</v>
      </c>
      <c r="IK40" s="130"/>
      <c r="IL40" s="130" t="s">
        <v>315</v>
      </c>
      <c r="IM40" s="130" t="s">
        <v>316</v>
      </c>
      <c r="IN40" s="130" t="s">
        <v>317</v>
      </c>
      <c r="IO40" s="130" t="s">
        <v>318</v>
      </c>
      <c r="IP40" s="128" t="s">
        <v>319</v>
      </c>
      <c r="IQ40" s="131" t="s">
        <v>44</v>
      </c>
      <c r="IS40" s="129" t="s">
        <v>314</v>
      </c>
      <c r="IT40" s="130"/>
      <c r="IU40" s="130" t="s">
        <v>315</v>
      </c>
      <c r="IV40" s="130" t="s">
        <v>316</v>
      </c>
      <c r="IW40" s="130" t="s">
        <v>317</v>
      </c>
      <c r="IX40" s="130" t="s">
        <v>318</v>
      </c>
      <c r="IY40" s="128" t="s">
        <v>319</v>
      </c>
      <c r="IZ40" s="131" t="s">
        <v>44</v>
      </c>
      <c r="JB40" s="129" t="s">
        <v>314</v>
      </c>
      <c r="JC40" s="130"/>
      <c r="JD40" s="130" t="s">
        <v>315</v>
      </c>
      <c r="JE40" s="130" t="s">
        <v>316</v>
      </c>
      <c r="JF40" s="130" t="s">
        <v>317</v>
      </c>
      <c r="JG40" s="130" t="s">
        <v>318</v>
      </c>
      <c r="JH40" s="128" t="s">
        <v>319</v>
      </c>
      <c r="JI40" s="131" t="s">
        <v>44</v>
      </c>
      <c r="JK40" s="129" t="s">
        <v>314</v>
      </c>
      <c r="JL40" s="130"/>
      <c r="JM40" s="130" t="s">
        <v>315</v>
      </c>
      <c r="JN40" s="130" t="s">
        <v>316</v>
      </c>
      <c r="JO40" s="130" t="s">
        <v>317</v>
      </c>
      <c r="JP40" s="130" t="s">
        <v>318</v>
      </c>
      <c r="JQ40" s="128" t="s">
        <v>319</v>
      </c>
      <c r="JR40" s="131" t="s">
        <v>44</v>
      </c>
      <c r="JT40" s="129" t="s">
        <v>314</v>
      </c>
      <c r="JU40" s="130"/>
      <c r="JV40" s="130" t="s">
        <v>315</v>
      </c>
      <c r="JW40" s="130" t="s">
        <v>316</v>
      </c>
      <c r="JX40" s="130" t="s">
        <v>317</v>
      </c>
      <c r="JY40" s="130" t="s">
        <v>318</v>
      </c>
      <c r="JZ40" s="128" t="s">
        <v>319</v>
      </c>
      <c r="KA40" s="131" t="s">
        <v>44</v>
      </c>
      <c r="KC40" s="129" t="s">
        <v>314</v>
      </c>
      <c r="KD40" s="130"/>
      <c r="KE40" s="130" t="s">
        <v>315</v>
      </c>
      <c r="KF40" s="130" t="s">
        <v>316</v>
      </c>
      <c r="KG40" s="130" t="s">
        <v>317</v>
      </c>
      <c r="KH40" s="130" t="s">
        <v>318</v>
      </c>
      <c r="KI40" s="128" t="s">
        <v>319</v>
      </c>
      <c r="KJ40" s="131" t="s">
        <v>44</v>
      </c>
      <c r="KL40" s="129" t="s">
        <v>314</v>
      </c>
      <c r="KM40" s="130"/>
      <c r="KN40" s="130" t="s">
        <v>315</v>
      </c>
      <c r="KO40" s="130" t="s">
        <v>316</v>
      </c>
      <c r="KP40" s="130" t="s">
        <v>317</v>
      </c>
      <c r="KQ40" s="130" t="s">
        <v>318</v>
      </c>
      <c r="KR40" s="128" t="s">
        <v>319</v>
      </c>
      <c r="KS40" s="131" t="s">
        <v>44</v>
      </c>
      <c r="KU40" s="129" t="s">
        <v>314</v>
      </c>
      <c r="KV40" s="130"/>
      <c r="KW40" s="130" t="s">
        <v>315</v>
      </c>
      <c r="KX40" s="130" t="s">
        <v>316</v>
      </c>
      <c r="KY40" s="130" t="s">
        <v>317</v>
      </c>
      <c r="KZ40" s="130" t="s">
        <v>318</v>
      </c>
      <c r="LA40" s="128" t="s">
        <v>319</v>
      </c>
      <c r="LB40" s="131" t="s">
        <v>44</v>
      </c>
      <c r="LD40" s="129" t="s">
        <v>314</v>
      </c>
      <c r="LE40" s="130"/>
      <c r="LF40" s="130" t="s">
        <v>315</v>
      </c>
      <c r="LG40" s="130" t="s">
        <v>316</v>
      </c>
      <c r="LH40" s="130" t="s">
        <v>317</v>
      </c>
      <c r="LI40" s="130" t="s">
        <v>318</v>
      </c>
      <c r="LJ40" s="128" t="s">
        <v>319</v>
      </c>
      <c r="LK40" s="131" t="s">
        <v>44</v>
      </c>
      <c r="LM40" s="129" t="s">
        <v>314</v>
      </c>
      <c r="LN40" s="130"/>
      <c r="LO40" s="130" t="s">
        <v>315</v>
      </c>
      <c r="LP40" s="130" t="s">
        <v>316</v>
      </c>
      <c r="LQ40" s="130" t="s">
        <v>317</v>
      </c>
      <c r="LR40" s="130" t="s">
        <v>318</v>
      </c>
      <c r="LS40" s="128" t="s">
        <v>319</v>
      </c>
      <c r="LT40" s="131" t="s">
        <v>44</v>
      </c>
      <c r="LV40" s="129" t="s">
        <v>314</v>
      </c>
      <c r="LW40" s="130"/>
      <c r="LX40" s="130" t="s">
        <v>315</v>
      </c>
      <c r="LY40" s="130" t="s">
        <v>316</v>
      </c>
      <c r="LZ40" s="130" t="s">
        <v>317</v>
      </c>
      <c r="MA40" s="130" t="s">
        <v>318</v>
      </c>
      <c r="MB40" s="128" t="s">
        <v>319</v>
      </c>
      <c r="MC40" s="131" t="s">
        <v>44</v>
      </c>
      <c r="ME40" s="129" t="s">
        <v>314</v>
      </c>
      <c r="MF40" s="130"/>
      <c r="MG40" s="130" t="s">
        <v>315</v>
      </c>
      <c r="MH40" s="130" t="s">
        <v>316</v>
      </c>
      <c r="MI40" s="130" t="s">
        <v>317</v>
      </c>
      <c r="MJ40" s="130" t="s">
        <v>318</v>
      </c>
      <c r="MK40" s="128" t="s">
        <v>319</v>
      </c>
      <c r="ML40" s="131" t="s">
        <v>44</v>
      </c>
      <c r="MN40" s="129" t="s">
        <v>314</v>
      </c>
      <c r="MO40" s="130"/>
      <c r="MP40" s="130" t="s">
        <v>315</v>
      </c>
      <c r="MQ40" s="130" t="s">
        <v>316</v>
      </c>
      <c r="MR40" s="130" t="s">
        <v>317</v>
      </c>
      <c r="MS40" s="130" t="s">
        <v>318</v>
      </c>
      <c r="MT40" s="128" t="s">
        <v>319</v>
      </c>
      <c r="MU40" s="131" t="s">
        <v>44</v>
      </c>
      <c r="MW40" s="129" t="s">
        <v>314</v>
      </c>
      <c r="MX40" s="130"/>
      <c r="MY40" s="130" t="s">
        <v>315</v>
      </c>
      <c r="MZ40" s="130" t="s">
        <v>316</v>
      </c>
      <c r="NA40" s="130" t="s">
        <v>317</v>
      </c>
      <c r="NB40" s="130" t="s">
        <v>318</v>
      </c>
      <c r="NC40" s="128" t="s">
        <v>319</v>
      </c>
      <c r="ND40" s="131" t="s">
        <v>44</v>
      </c>
      <c r="NF40" s="129" t="s">
        <v>314</v>
      </c>
      <c r="NG40" s="130"/>
      <c r="NH40" s="130" t="s">
        <v>315</v>
      </c>
      <c r="NI40" s="130" t="s">
        <v>316</v>
      </c>
      <c r="NJ40" s="130" t="s">
        <v>317</v>
      </c>
      <c r="NK40" s="130" t="s">
        <v>318</v>
      </c>
      <c r="NL40" s="128" t="s">
        <v>319</v>
      </c>
      <c r="NM40" s="131" t="s">
        <v>44</v>
      </c>
      <c r="NO40" s="129" t="s">
        <v>314</v>
      </c>
      <c r="NP40" s="130"/>
      <c r="NQ40" s="130" t="s">
        <v>315</v>
      </c>
      <c r="NR40" s="130" t="s">
        <v>316</v>
      </c>
      <c r="NS40" s="130" t="s">
        <v>317</v>
      </c>
      <c r="NT40" s="130" t="s">
        <v>318</v>
      </c>
      <c r="NU40" s="128" t="s">
        <v>319</v>
      </c>
      <c r="NV40" s="131" t="s">
        <v>44</v>
      </c>
      <c r="NX40" s="129" t="s">
        <v>314</v>
      </c>
      <c r="NY40" s="130"/>
      <c r="NZ40" s="130" t="s">
        <v>315</v>
      </c>
      <c r="OA40" s="130" t="s">
        <v>316</v>
      </c>
      <c r="OB40" s="130" t="s">
        <v>317</v>
      </c>
      <c r="OC40" s="130" t="s">
        <v>318</v>
      </c>
      <c r="OD40" s="128" t="s">
        <v>319</v>
      </c>
      <c r="OE40" s="131" t="s">
        <v>44</v>
      </c>
      <c r="OG40" s="129" t="s">
        <v>314</v>
      </c>
      <c r="OH40" s="130"/>
      <c r="OI40" s="130" t="s">
        <v>315</v>
      </c>
      <c r="OJ40" s="130" t="s">
        <v>316</v>
      </c>
      <c r="OK40" s="130" t="s">
        <v>317</v>
      </c>
      <c r="OL40" s="130" t="s">
        <v>318</v>
      </c>
      <c r="OM40" s="128" t="s">
        <v>319</v>
      </c>
      <c r="ON40" s="131" t="s">
        <v>44</v>
      </c>
      <c r="OP40" s="129" t="s">
        <v>314</v>
      </c>
      <c r="OQ40" s="130"/>
      <c r="OR40" s="130" t="s">
        <v>315</v>
      </c>
      <c r="OS40" s="130" t="s">
        <v>316</v>
      </c>
      <c r="OT40" s="130" t="s">
        <v>317</v>
      </c>
      <c r="OU40" s="130" t="s">
        <v>318</v>
      </c>
      <c r="OV40" s="128" t="s">
        <v>319</v>
      </c>
      <c r="OW40" s="131" t="s">
        <v>44</v>
      </c>
      <c r="OY40" s="129" t="s">
        <v>314</v>
      </c>
      <c r="OZ40" s="130"/>
      <c r="PA40" s="130" t="s">
        <v>315</v>
      </c>
      <c r="PB40" s="130" t="s">
        <v>316</v>
      </c>
      <c r="PC40" s="130" t="s">
        <v>317</v>
      </c>
      <c r="PD40" s="130" t="s">
        <v>318</v>
      </c>
      <c r="PE40" s="128" t="s">
        <v>319</v>
      </c>
      <c r="PF40" s="131" t="s">
        <v>44</v>
      </c>
    </row>
    <row r="41" spans="1:422">
      <c r="A41" s="118"/>
      <c r="B41" s="118"/>
      <c r="C41" s="115"/>
      <c r="D41" s="115"/>
      <c r="E41" s="115"/>
      <c r="F41" s="115"/>
      <c r="G41" s="115"/>
      <c r="H41" s="115">
        <f>PRODUCT(C41:G41)</f>
        <v>0</v>
      </c>
      <c r="J41" s="118"/>
      <c r="K41" s="118"/>
      <c r="L41" s="115"/>
      <c r="M41" s="115"/>
      <c r="N41" s="115"/>
      <c r="O41" s="115"/>
      <c r="P41" s="115"/>
      <c r="Q41" s="115">
        <f t="shared" ref="Q41:Q48" si="712">PRODUCT(L41:P41)</f>
        <v>0</v>
      </c>
      <c r="S41" s="118" t="s">
        <v>842</v>
      </c>
      <c r="T41" s="118"/>
      <c r="U41" s="115">
        <v>3</v>
      </c>
      <c r="V41" s="115">
        <v>3.5</v>
      </c>
      <c r="W41" s="115"/>
      <c r="X41" s="115">
        <v>1</v>
      </c>
      <c r="Y41" s="115"/>
      <c r="Z41" s="115">
        <f t="shared" ref="Z41:Z48" si="713">PRODUCT(U41:Y41)</f>
        <v>10.5</v>
      </c>
      <c r="AB41" s="118" t="s">
        <v>842</v>
      </c>
      <c r="AC41" s="118"/>
      <c r="AD41" s="115">
        <v>3</v>
      </c>
      <c r="AE41" s="115">
        <v>3.5</v>
      </c>
      <c r="AF41" s="115"/>
      <c r="AG41" s="115">
        <v>1</v>
      </c>
      <c r="AH41" s="115"/>
      <c r="AI41" s="115">
        <f t="shared" ref="AI41:AI48" si="714">PRODUCT(AD41:AH41)</f>
        <v>10.5</v>
      </c>
      <c r="AK41" s="118" t="s">
        <v>842</v>
      </c>
      <c r="AL41" s="118"/>
      <c r="AM41" s="115">
        <v>3</v>
      </c>
      <c r="AN41" s="115">
        <v>3</v>
      </c>
      <c r="AO41" s="115"/>
      <c r="AP41" s="115">
        <v>1</v>
      </c>
      <c r="AQ41" s="115"/>
      <c r="AR41" s="115">
        <f t="shared" ref="AR41:AR48" si="715">PRODUCT(AM41:AQ41)</f>
        <v>9</v>
      </c>
      <c r="AT41" s="118" t="s">
        <v>842</v>
      </c>
      <c r="AU41" s="118"/>
      <c r="AV41" s="115">
        <v>3.1</v>
      </c>
      <c r="AW41" s="115">
        <v>4</v>
      </c>
      <c r="AX41" s="115"/>
      <c r="AY41" s="115">
        <v>1</v>
      </c>
      <c r="AZ41" s="115"/>
      <c r="BA41" s="115">
        <f t="shared" ref="BA41:BA48" si="716">PRODUCT(AV41:AZ41)</f>
        <v>12.4</v>
      </c>
      <c r="BC41" s="118" t="s">
        <v>842</v>
      </c>
      <c r="BD41" s="118"/>
      <c r="BE41" s="115">
        <v>3</v>
      </c>
      <c r="BF41" s="115">
        <v>3</v>
      </c>
      <c r="BG41" s="115"/>
      <c r="BH41" s="115">
        <v>1</v>
      </c>
      <c r="BI41" s="115"/>
      <c r="BJ41" s="115">
        <f t="shared" ref="BJ41:BJ48" si="717">PRODUCT(BE41:BI41)</f>
        <v>9</v>
      </c>
      <c r="BL41" s="118"/>
      <c r="BM41" s="118"/>
      <c r="BN41" s="115"/>
      <c r="BO41" s="115"/>
      <c r="BP41" s="115"/>
      <c r="BQ41" s="115"/>
      <c r="BR41" s="115"/>
      <c r="BS41" s="115">
        <f t="shared" ref="BS41:BS48" si="718">PRODUCT(BN41:BR41)</f>
        <v>0</v>
      </c>
      <c r="BU41" s="118" t="s">
        <v>842</v>
      </c>
      <c r="BV41" s="118"/>
      <c r="BW41" s="115">
        <v>3.5</v>
      </c>
      <c r="BX41" s="115">
        <v>3.1</v>
      </c>
      <c r="BY41" s="115"/>
      <c r="BZ41" s="115">
        <v>1</v>
      </c>
      <c r="CA41" s="115"/>
      <c r="CB41" s="115">
        <f t="shared" ref="CB41:CB48" si="719">PRODUCT(BW41:CA41)</f>
        <v>10.85</v>
      </c>
      <c r="CD41" s="118" t="s">
        <v>842</v>
      </c>
      <c r="CE41" s="118"/>
      <c r="CF41" s="115">
        <v>3.3</v>
      </c>
      <c r="CG41" s="115">
        <v>4</v>
      </c>
      <c r="CH41" s="115"/>
      <c r="CI41" s="115">
        <v>1</v>
      </c>
      <c r="CJ41" s="115"/>
      <c r="CK41" s="115">
        <f t="shared" ref="CK41:CK48" si="720">PRODUCT(CF41:CJ41)</f>
        <v>13.2</v>
      </c>
      <c r="CM41" s="118" t="s">
        <v>842</v>
      </c>
      <c r="CN41" s="118"/>
      <c r="CO41" s="115">
        <v>2.85</v>
      </c>
      <c r="CP41" s="115">
        <v>3.5</v>
      </c>
      <c r="CQ41" s="115"/>
      <c r="CR41" s="115">
        <v>1</v>
      </c>
      <c r="CS41" s="115"/>
      <c r="CT41" s="115">
        <f t="shared" ref="CT41:CT48" si="721">PRODUCT(CO41:CS41)</f>
        <v>9.9749999999999996</v>
      </c>
      <c r="CV41" s="118"/>
      <c r="CW41" s="118"/>
      <c r="CX41" s="115"/>
      <c r="CY41" s="115"/>
      <c r="CZ41" s="115"/>
      <c r="DA41" s="115"/>
      <c r="DB41" s="115"/>
      <c r="DC41" s="115">
        <f t="shared" ref="DC41:DC48" si="722">PRODUCT(CX41:DB41)</f>
        <v>0</v>
      </c>
      <c r="DE41" s="118" t="s">
        <v>842</v>
      </c>
      <c r="DF41" s="118"/>
      <c r="DG41" s="115">
        <v>3</v>
      </c>
      <c r="DH41" s="115">
        <v>3</v>
      </c>
      <c r="DI41" s="115"/>
      <c r="DJ41" s="115">
        <v>1</v>
      </c>
      <c r="DK41" s="115"/>
      <c r="DL41" s="115">
        <f t="shared" ref="DL41:DL48" si="723">PRODUCT(DG41:DK41)</f>
        <v>9</v>
      </c>
      <c r="DN41" s="118"/>
      <c r="DO41" s="118"/>
      <c r="DP41" s="115"/>
      <c r="DQ41" s="115"/>
      <c r="DR41" s="115"/>
      <c r="DS41" s="115"/>
      <c r="DT41" s="115"/>
      <c r="DU41" s="115">
        <f t="shared" ref="DU41:DU48" si="724">PRODUCT(DP41:DT41)</f>
        <v>0</v>
      </c>
      <c r="DW41" s="118" t="s">
        <v>842</v>
      </c>
      <c r="DX41" s="118"/>
      <c r="DY41" s="115">
        <v>3.3</v>
      </c>
      <c r="DZ41" s="115">
        <v>3.3</v>
      </c>
      <c r="EA41" s="115"/>
      <c r="EB41" s="115">
        <v>1</v>
      </c>
      <c r="EC41" s="115"/>
      <c r="ED41" s="115">
        <f t="shared" ref="ED41:ED48" si="725">PRODUCT(DY41:EC41)</f>
        <v>10.889999999999999</v>
      </c>
      <c r="EF41" s="118" t="s">
        <v>842</v>
      </c>
      <c r="EG41" s="118"/>
      <c r="EH41" s="115">
        <v>3.3</v>
      </c>
      <c r="EI41" s="115">
        <v>3</v>
      </c>
      <c r="EJ41" s="115"/>
      <c r="EK41" s="115">
        <v>1</v>
      </c>
      <c r="EL41" s="115"/>
      <c r="EM41" s="115">
        <f t="shared" ref="EM41:EM48" si="726">PRODUCT(EH41:EL41)</f>
        <v>9.8999999999999986</v>
      </c>
      <c r="EO41" s="118"/>
      <c r="EP41" s="118"/>
      <c r="EQ41" s="115"/>
      <c r="ER41" s="115"/>
      <c r="ES41" s="115"/>
      <c r="ET41" s="115"/>
      <c r="EU41" s="115"/>
      <c r="EV41" s="115">
        <f t="shared" ref="EV41:EV48" si="727">PRODUCT(EQ41:EU41)</f>
        <v>0</v>
      </c>
      <c r="EX41" s="118" t="s">
        <v>842</v>
      </c>
      <c r="EY41" s="118"/>
      <c r="EZ41" s="115">
        <v>2.6</v>
      </c>
      <c r="FA41" s="115">
        <v>2.7</v>
      </c>
      <c r="FB41" s="115"/>
      <c r="FC41" s="115">
        <v>1</v>
      </c>
      <c r="FD41" s="115"/>
      <c r="FE41" s="115">
        <f t="shared" ref="FE41:FE48" si="728">PRODUCT(EZ41:FD41)</f>
        <v>7.0200000000000005</v>
      </c>
      <c r="FG41" s="118" t="s">
        <v>843</v>
      </c>
      <c r="FH41" s="118"/>
      <c r="FI41" s="115">
        <v>2.1</v>
      </c>
      <c r="FJ41" s="115">
        <v>3.2</v>
      </c>
      <c r="FK41" s="115"/>
      <c r="FL41" s="115"/>
      <c r="FM41" s="115"/>
      <c r="FN41" s="115">
        <f t="shared" ref="FN41:FN48" si="729">PRODUCT(FI41:FM41)</f>
        <v>6.7200000000000006</v>
      </c>
      <c r="FP41" s="118" t="s">
        <v>843</v>
      </c>
      <c r="FQ41" s="118"/>
      <c r="FR41" s="115">
        <v>3.2</v>
      </c>
      <c r="FS41" s="115">
        <v>3.3</v>
      </c>
      <c r="FT41" s="115"/>
      <c r="FU41" s="115"/>
      <c r="FV41" s="115"/>
      <c r="FW41" s="115">
        <f t="shared" ref="FW41:FW48" si="730">PRODUCT(FR41:FV41)</f>
        <v>10.56</v>
      </c>
      <c r="FY41" s="118" t="s">
        <v>843</v>
      </c>
      <c r="FZ41" s="118"/>
      <c r="GA41" s="115">
        <v>3.2</v>
      </c>
      <c r="GB41" s="115">
        <v>2.2000000000000002</v>
      </c>
      <c r="GC41" s="115"/>
      <c r="GD41" s="115">
        <v>1</v>
      </c>
      <c r="GE41" s="115"/>
      <c r="GF41" s="115">
        <f t="shared" ref="GF41:GF48" si="731">PRODUCT(GA41:GE41)</f>
        <v>7.0400000000000009</v>
      </c>
      <c r="GH41" s="118" t="s">
        <v>838</v>
      </c>
      <c r="GI41" s="118"/>
      <c r="GJ41" s="115">
        <v>1.8</v>
      </c>
      <c r="GK41" s="115">
        <v>1.5</v>
      </c>
      <c r="GL41" s="115"/>
      <c r="GM41" s="115">
        <v>1</v>
      </c>
      <c r="GN41" s="115"/>
      <c r="GO41" s="115">
        <f t="shared" ref="GO41:GO48" si="732">PRODUCT(GJ41:GN41)</f>
        <v>2.7</v>
      </c>
      <c r="GQ41" s="118" t="s">
        <v>838</v>
      </c>
      <c r="GR41" s="118"/>
      <c r="GS41" s="115">
        <v>1.8</v>
      </c>
      <c r="GT41" s="115">
        <v>1.2</v>
      </c>
      <c r="GU41" s="115"/>
      <c r="GV41" s="115">
        <v>1</v>
      </c>
      <c r="GW41" s="115"/>
      <c r="GX41" s="115">
        <f t="shared" ref="GX41:GX48" si="733">PRODUCT(GS41:GW41)</f>
        <v>2.16</v>
      </c>
      <c r="GZ41" s="118" t="s">
        <v>838</v>
      </c>
      <c r="HA41" s="118"/>
      <c r="HB41" s="115">
        <v>2.1</v>
      </c>
      <c r="HC41" s="115">
        <v>1.25</v>
      </c>
      <c r="HD41" s="115"/>
      <c r="HE41" s="115">
        <v>1</v>
      </c>
      <c r="HF41" s="115"/>
      <c r="HG41" s="115">
        <f t="shared" ref="HG41:HG48" si="734">PRODUCT(HB41:HF41)</f>
        <v>2.625</v>
      </c>
      <c r="HI41" s="118" t="s">
        <v>838</v>
      </c>
      <c r="HJ41" s="118"/>
      <c r="HK41" s="115">
        <v>2.2000000000000002</v>
      </c>
      <c r="HL41" s="115">
        <v>1.8</v>
      </c>
      <c r="HM41" s="115"/>
      <c r="HN41" s="115"/>
      <c r="HO41" s="115"/>
      <c r="HP41" s="115">
        <f t="shared" ref="HP41:HP48" si="735">PRODUCT(HK41:HO41)</f>
        <v>3.9600000000000004</v>
      </c>
      <c r="HR41" s="118" t="s">
        <v>838</v>
      </c>
      <c r="HS41" s="118"/>
      <c r="HT41" s="115">
        <v>4.3</v>
      </c>
      <c r="HU41" s="115">
        <v>1.8</v>
      </c>
      <c r="HV41" s="115"/>
      <c r="HW41" s="115"/>
      <c r="HX41" s="115"/>
      <c r="HY41" s="115">
        <f t="shared" ref="HY41:HY48" si="736">PRODUCT(HT41:HX41)</f>
        <v>7.74</v>
      </c>
      <c r="IA41" s="118" t="s">
        <v>838</v>
      </c>
      <c r="IB41" s="118"/>
      <c r="IC41" s="115">
        <v>3.3</v>
      </c>
      <c r="ID41" s="115">
        <v>1.8</v>
      </c>
      <c r="IE41" s="115"/>
      <c r="IF41" s="115">
        <v>1</v>
      </c>
      <c r="IG41" s="115"/>
      <c r="IH41" s="115">
        <f t="shared" ref="IH41:IH48" si="737">PRODUCT(IC41:IG41)</f>
        <v>5.9399999999999995</v>
      </c>
      <c r="IJ41" s="118" t="s">
        <v>838</v>
      </c>
      <c r="IK41" s="118"/>
      <c r="IL41" s="115"/>
      <c r="IM41" s="115"/>
      <c r="IN41" s="115"/>
      <c r="IO41" s="115"/>
      <c r="IP41" s="115"/>
      <c r="IQ41" s="115">
        <f t="shared" ref="IQ41:IQ48" si="738">PRODUCT(IL41:IP41)</f>
        <v>0</v>
      </c>
      <c r="IS41" s="118" t="s">
        <v>838</v>
      </c>
      <c r="IT41" s="118"/>
      <c r="IU41" s="115">
        <v>2.1</v>
      </c>
      <c r="IV41" s="115">
        <v>1.3</v>
      </c>
      <c r="IW41" s="115"/>
      <c r="IX41" s="115">
        <v>1</v>
      </c>
      <c r="IY41" s="115"/>
      <c r="IZ41" s="115">
        <f t="shared" ref="IZ41:IZ48" si="739">PRODUCT(IU41:IY41)</f>
        <v>2.7300000000000004</v>
      </c>
      <c r="JA41" s="481"/>
      <c r="JB41" s="118" t="s">
        <v>844</v>
      </c>
      <c r="JC41" s="118"/>
      <c r="JD41" s="115">
        <v>2.7</v>
      </c>
      <c r="JE41" s="115">
        <v>2.4</v>
      </c>
      <c r="JF41" s="115"/>
      <c r="JG41" s="115">
        <v>1</v>
      </c>
      <c r="JH41" s="115"/>
      <c r="JI41" s="115">
        <f t="shared" ref="JI41:JI48" si="740">PRODUCT(JD41:JH41)</f>
        <v>6.48</v>
      </c>
      <c r="JJ41" s="481"/>
      <c r="JK41" s="118"/>
      <c r="JL41" s="118"/>
      <c r="JM41" s="115"/>
      <c r="JN41" s="115"/>
      <c r="JO41" s="115"/>
      <c r="JP41" s="115"/>
      <c r="JQ41" s="115"/>
      <c r="JR41" s="115">
        <f t="shared" ref="JR41:JR48" si="741">PRODUCT(JM41:JQ41)</f>
        <v>0</v>
      </c>
      <c r="JS41" s="481"/>
      <c r="JT41" s="118"/>
      <c r="JU41" s="118"/>
      <c r="JV41" s="115"/>
      <c r="JW41" s="115"/>
      <c r="JX41" s="115"/>
      <c r="JY41" s="115"/>
      <c r="JZ41" s="115"/>
      <c r="KA41" s="115">
        <f t="shared" ref="KA41:KA48" si="742">PRODUCT(JV41:JZ41)</f>
        <v>0</v>
      </c>
      <c r="KB41" s="481"/>
      <c r="KC41" s="118"/>
      <c r="KD41" s="118"/>
      <c r="KE41" s="115"/>
      <c r="KF41" s="115"/>
      <c r="KG41" s="115"/>
      <c r="KH41" s="115"/>
      <c r="KI41" s="115"/>
      <c r="KJ41" s="115">
        <f t="shared" ref="KJ41:KJ48" si="743">PRODUCT(KE41:KI41)</f>
        <v>0</v>
      </c>
      <c r="KK41" s="481"/>
      <c r="KL41" s="118"/>
      <c r="KM41" s="118"/>
      <c r="KN41" s="115"/>
      <c r="KO41" s="115"/>
      <c r="KP41" s="115"/>
      <c r="KQ41" s="115"/>
      <c r="KR41" s="115"/>
      <c r="KS41" s="115">
        <f t="shared" ref="KS41:KS48" si="744">PRODUCT(KN41:KR41)</f>
        <v>0</v>
      </c>
      <c r="KT41" s="481"/>
      <c r="KU41" s="118"/>
      <c r="KV41" s="118"/>
      <c r="KW41" s="115"/>
      <c r="KX41" s="115"/>
      <c r="KY41" s="115"/>
      <c r="KZ41" s="115"/>
      <c r="LA41" s="115"/>
      <c r="LB41" s="115">
        <f t="shared" ref="LB41:LB48" si="745">PRODUCT(KW41:LA41)</f>
        <v>0</v>
      </c>
      <c r="LC41" s="481"/>
      <c r="LD41" s="118"/>
      <c r="LE41" s="118"/>
      <c r="LF41" s="115"/>
      <c r="LG41" s="115"/>
      <c r="LH41" s="115"/>
      <c r="LI41" s="115"/>
      <c r="LJ41" s="115"/>
      <c r="LK41" s="115">
        <f t="shared" ref="LK41:LK48" si="746">PRODUCT(LF41:LJ41)</f>
        <v>0</v>
      </c>
      <c r="LL41" s="481"/>
      <c r="LM41" s="118" t="s">
        <v>842</v>
      </c>
      <c r="LN41" s="118"/>
      <c r="LO41" s="115">
        <v>2.2999999999999998</v>
      </c>
      <c r="LP41" s="115">
        <v>2.7</v>
      </c>
      <c r="LQ41" s="115"/>
      <c r="LR41" s="115">
        <v>1</v>
      </c>
      <c r="LS41" s="115"/>
      <c r="LT41" s="115">
        <f t="shared" ref="LT41:LT48" si="747">PRODUCT(LO41:LS41)</f>
        <v>6.21</v>
      </c>
      <c r="LU41" s="481"/>
      <c r="LV41" s="118" t="s">
        <v>838</v>
      </c>
      <c r="LW41" s="118"/>
      <c r="LX41" s="115">
        <v>2.4</v>
      </c>
      <c r="LY41" s="115">
        <v>2.4</v>
      </c>
      <c r="LZ41" s="115"/>
      <c r="MA41" s="115">
        <v>1</v>
      </c>
      <c r="MB41" s="115"/>
      <c r="MC41" s="115">
        <f t="shared" ref="MC41:MC48" si="748">PRODUCT(LX41:MB41)</f>
        <v>5.76</v>
      </c>
      <c r="MD41" s="481"/>
      <c r="ME41" s="118"/>
      <c r="MF41" s="118"/>
      <c r="MG41" s="115"/>
      <c r="MH41" s="115"/>
      <c r="MI41" s="115"/>
      <c r="MJ41" s="115"/>
      <c r="MK41" s="115"/>
      <c r="ML41" s="115">
        <f t="shared" ref="ML41:ML48" si="749">PRODUCT(MG41:MK41)</f>
        <v>0</v>
      </c>
      <c r="MM41" s="481"/>
      <c r="MN41" s="118" t="s">
        <v>838</v>
      </c>
      <c r="MO41" s="118"/>
      <c r="MP41" s="115">
        <v>2.4</v>
      </c>
      <c r="MQ41" s="115">
        <v>1.1000000000000001</v>
      </c>
      <c r="MR41" s="115"/>
      <c r="MS41" s="115">
        <v>1</v>
      </c>
      <c r="MT41" s="115"/>
      <c r="MU41" s="115">
        <f t="shared" ref="MU41:MU48" si="750">PRODUCT(MP41:MT41)</f>
        <v>2.64</v>
      </c>
      <c r="MV41" s="481"/>
      <c r="MW41" s="118" t="s">
        <v>843</v>
      </c>
      <c r="MX41" s="118"/>
      <c r="MY41" s="115">
        <v>3.5</v>
      </c>
      <c r="MZ41" s="115">
        <v>2</v>
      </c>
      <c r="NA41" s="115"/>
      <c r="NB41" s="115">
        <v>1</v>
      </c>
      <c r="NC41" s="115"/>
      <c r="ND41" s="115">
        <f t="shared" ref="ND41:ND48" si="751">PRODUCT(MY41:NC41)</f>
        <v>7</v>
      </c>
      <c r="NE41" s="481"/>
      <c r="NF41" s="118" t="s">
        <v>838</v>
      </c>
      <c r="NG41" s="118"/>
      <c r="NH41" s="115">
        <v>2.8</v>
      </c>
      <c r="NI41" s="115">
        <v>1.4</v>
      </c>
      <c r="NJ41" s="115"/>
      <c r="NK41" s="115">
        <v>1</v>
      </c>
      <c r="NL41" s="115"/>
      <c r="NM41" s="115">
        <f t="shared" ref="NM41:NM48" si="752">PRODUCT(NH41:NL41)</f>
        <v>3.9199999999999995</v>
      </c>
      <c r="NN41" s="481"/>
      <c r="NO41" s="118" t="s">
        <v>838</v>
      </c>
      <c r="NP41" s="118"/>
      <c r="NQ41" s="115">
        <v>2.2000000000000002</v>
      </c>
      <c r="NR41" s="115">
        <v>1.3</v>
      </c>
      <c r="NS41" s="115"/>
      <c r="NT41" s="115">
        <v>1</v>
      </c>
      <c r="NU41" s="115"/>
      <c r="NV41" s="115">
        <f t="shared" ref="NV41:NV48" si="753">PRODUCT(NQ41:NU41)</f>
        <v>2.8600000000000003</v>
      </c>
      <c r="NW41" s="481"/>
      <c r="NX41" s="118"/>
      <c r="NY41" s="118"/>
      <c r="NZ41" s="115"/>
      <c r="OA41" s="115"/>
      <c r="OB41" s="115"/>
      <c r="OC41" s="115"/>
      <c r="OD41" s="115"/>
      <c r="OE41" s="115">
        <f t="shared" ref="OE41:OE48" si="754">PRODUCT(NZ41:OD41)</f>
        <v>0</v>
      </c>
      <c r="OG41" s="118"/>
      <c r="OH41" s="118"/>
      <c r="OI41" s="115"/>
      <c r="OJ41" s="115"/>
      <c r="OK41" s="115"/>
      <c r="OL41" s="115"/>
      <c r="OM41" s="115"/>
      <c r="ON41" s="115">
        <f t="shared" ref="ON41:ON48" si="755">PRODUCT(OI41:OM41)</f>
        <v>0</v>
      </c>
      <c r="OP41" s="118"/>
      <c r="OQ41" s="118"/>
      <c r="OR41" s="115"/>
      <c r="OS41" s="115"/>
      <c r="OT41" s="115"/>
      <c r="OU41" s="115"/>
      <c r="OV41" s="115"/>
      <c r="OW41" s="115">
        <f t="shared" ref="OW41:OW48" si="756">PRODUCT(OR41:OV41)</f>
        <v>0</v>
      </c>
      <c r="OY41" s="118"/>
      <c r="OZ41" s="118"/>
      <c r="PA41" s="115"/>
      <c r="PB41" s="115"/>
      <c r="PC41" s="115"/>
      <c r="PD41" s="115"/>
      <c r="PE41" s="115"/>
      <c r="PF41" s="115">
        <f t="shared" ref="PF41:PF48" si="757">PRODUCT(PA41:PE41)</f>
        <v>0</v>
      </c>
    </row>
    <row r="42" spans="1:422">
      <c r="A42" s="118"/>
      <c r="B42" s="118"/>
      <c r="C42" s="115"/>
      <c r="D42" s="115"/>
      <c r="E42" s="115"/>
      <c r="F42" s="115"/>
      <c r="G42" s="115"/>
      <c r="H42" s="115">
        <f t="shared" ref="H42:H48" si="758">PRODUCT(C42:G42)</f>
        <v>0</v>
      </c>
      <c r="J42" s="118"/>
      <c r="K42" s="118"/>
      <c r="L42" s="115"/>
      <c r="M42" s="115"/>
      <c r="N42" s="115"/>
      <c r="O42" s="115"/>
      <c r="P42" s="115"/>
      <c r="Q42" s="115">
        <f t="shared" si="712"/>
        <v>0</v>
      </c>
      <c r="S42" s="118" t="s">
        <v>845</v>
      </c>
      <c r="T42" s="118"/>
      <c r="U42" s="115">
        <v>3.5</v>
      </c>
      <c r="V42" s="115">
        <v>2.8</v>
      </c>
      <c r="W42" s="115"/>
      <c r="X42" s="115">
        <v>1</v>
      </c>
      <c r="Y42" s="115"/>
      <c r="Z42" s="115">
        <f t="shared" si="713"/>
        <v>9.7999999999999989</v>
      </c>
      <c r="AB42" s="118" t="s">
        <v>845</v>
      </c>
      <c r="AC42" s="118"/>
      <c r="AD42" s="115">
        <v>3.5</v>
      </c>
      <c r="AE42" s="115">
        <v>2.8</v>
      </c>
      <c r="AF42" s="115"/>
      <c r="AG42" s="115">
        <v>1</v>
      </c>
      <c r="AH42" s="115"/>
      <c r="AI42" s="115">
        <f t="shared" si="714"/>
        <v>9.7999999999999989</v>
      </c>
      <c r="AK42" s="118" t="s">
        <v>845</v>
      </c>
      <c r="AL42" s="118"/>
      <c r="AM42" s="115">
        <v>3.5</v>
      </c>
      <c r="AN42" s="115">
        <v>2.8</v>
      </c>
      <c r="AO42" s="115"/>
      <c r="AP42" s="115">
        <v>1</v>
      </c>
      <c r="AQ42" s="115"/>
      <c r="AR42" s="115">
        <f t="shared" si="715"/>
        <v>9.7999999999999989</v>
      </c>
      <c r="AT42" s="118" t="s">
        <v>845</v>
      </c>
      <c r="AU42" s="118"/>
      <c r="AV42" s="115">
        <v>3.1</v>
      </c>
      <c r="AW42" s="115">
        <v>4</v>
      </c>
      <c r="AX42" s="115"/>
      <c r="AY42" s="115">
        <v>1</v>
      </c>
      <c r="AZ42" s="115"/>
      <c r="BA42" s="115">
        <f t="shared" si="716"/>
        <v>12.4</v>
      </c>
      <c r="BC42" s="118" t="s">
        <v>845</v>
      </c>
      <c r="BD42" s="118"/>
      <c r="BE42" s="115">
        <v>2.9</v>
      </c>
      <c r="BF42" s="115">
        <v>3</v>
      </c>
      <c r="BG42" s="115"/>
      <c r="BH42" s="115">
        <v>1</v>
      </c>
      <c r="BI42" s="115"/>
      <c r="BJ42" s="115">
        <f t="shared" si="717"/>
        <v>8.6999999999999993</v>
      </c>
      <c r="BL42" s="118"/>
      <c r="BM42" s="118"/>
      <c r="BN42" s="115"/>
      <c r="BO42" s="115"/>
      <c r="BP42" s="115"/>
      <c r="BQ42" s="115"/>
      <c r="BR42" s="115"/>
      <c r="BS42" s="115">
        <f t="shared" si="718"/>
        <v>0</v>
      </c>
      <c r="BU42" s="118" t="s">
        <v>845</v>
      </c>
      <c r="BV42" s="118"/>
      <c r="BW42" s="115">
        <v>3.5</v>
      </c>
      <c r="BX42" s="115">
        <v>3.3</v>
      </c>
      <c r="BY42" s="115"/>
      <c r="BZ42" s="115">
        <v>1</v>
      </c>
      <c r="CA42" s="115"/>
      <c r="CB42" s="115">
        <f t="shared" si="719"/>
        <v>11.549999999999999</v>
      </c>
      <c r="CD42" s="118" t="s">
        <v>845</v>
      </c>
      <c r="CE42" s="118"/>
      <c r="CF42" s="115">
        <v>2.5</v>
      </c>
      <c r="CG42" s="115">
        <v>4</v>
      </c>
      <c r="CH42" s="115"/>
      <c r="CI42" s="115">
        <v>1</v>
      </c>
      <c r="CJ42" s="115"/>
      <c r="CK42" s="115">
        <f t="shared" si="720"/>
        <v>10</v>
      </c>
      <c r="CM42" s="118" t="s">
        <v>845</v>
      </c>
      <c r="CN42" s="118"/>
      <c r="CO42" s="115">
        <v>2.9</v>
      </c>
      <c r="CP42" s="115">
        <v>3.1</v>
      </c>
      <c r="CQ42" s="115"/>
      <c r="CR42" s="115">
        <v>1</v>
      </c>
      <c r="CS42" s="115"/>
      <c r="CT42" s="115">
        <f t="shared" si="721"/>
        <v>8.99</v>
      </c>
      <c r="CV42" s="118"/>
      <c r="CW42" s="118"/>
      <c r="CX42" s="115"/>
      <c r="CY42" s="115"/>
      <c r="CZ42" s="115"/>
      <c r="DA42" s="115"/>
      <c r="DB42" s="115"/>
      <c r="DC42" s="115">
        <f t="shared" si="722"/>
        <v>0</v>
      </c>
      <c r="DE42" s="118" t="s">
        <v>845</v>
      </c>
      <c r="DF42" s="118"/>
      <c r="DG42" s="115">
        <v>4</v>
      </c>
      <c r="DH42" s="115">
        <v>3</v>
      </c>
      <c r="DI42" s="115"/>
      <c r="DJ42" s="115">
        <v>1</v>
      </c>
      <c r="DK42" s="115"/>
      <c r="DL42" s="115">
        <f t="shared" si="723"/>
        <v>12</v>
      </c>
      <c r="DN42" s="118"/>
      <c r="DO42" s="118"/>
      <c r="DP42" s="115"/>
      <c r="DQ42" s="115"/>
      <c r="DR42" s="115"/>
      <c r="DS42" s="115"/>
      <c r="DT42" s="115"/>
      <c r="DU42" s="115">
        <f t="shared" si="724"/>
        <v>0</v>
      </c>
      <c r="DW42" s="118" t="s">
        <v>845</v>
      </c>
      <c r="DX42" s="118"/>
      <c r="DY42" s="115">
        <v>3.3</v>
      </c>
      <c r="DZ42" s="115">
        <v>3</v>
      </c>
      <c r="EA42" s="115"/>
      <c r="EB42" s="115">
        <v>1</v>
      </c>
      <c r="EC42" s="115"/>
      <c r="ED42" s="115">
        <f t="shared" si="725"/>
        <v>9.8999999999999986</v>
      </c>
      <c r="EF42" s="118" t="s">
        <v>845</v>
      </c>
      <c r="EG42" s="118"/>
      <c r="EH42" s="115">
        <v>3.3</v>
      </c>
      <c r="EI42" s="115">
        <v>3</v>
      </c>
      <c r="EJ42" s="115"/>
      <c r="EK42" s="115">
        <v>1</v>
      </c>
      <c r="EL42" s="115"/>
      <c r="EM42" s="115">
        <f t="shared" si="726"/>
        <v>9.8999999999999986</v>
      </c>
      <c r="EO42" s="118"/>
      <c r="EP42" s="118"/>
      <c r="EQ42" s="115"/>
      <c r="ER42" s="115"/>
      <c r="ES42" s="115"/>
      <c r="ET42" s="115"/>
      <c r="EU42" s="115"/>
      <c r="EV42" s="115">
        <f t="shared" si="727"/>
        <v>0</v>
      </c>
      <c r="EX42" s="118" t="s">
        <v>845</v>
      </c>
      <c r="EY42" s="118"/>
      <c r="EZ42" s="115">
        <v>2.8</v>
      </c>
      <c r="FA42" s="115">
        <v>3.3</v>
      </c>
      <c r="FB42" s="115"/>
      <c r="FC42" s="115">
        <v>1</v>
      </c>
      <c r="FD42" s="115"/>
      <c r="FE42" s="115">
        <f t="shared" si="728"/>
        <v>9.2399999999999984</v>
      </c>
      <c r="FG42" s="118" t="s">
        <v>846</v>
      </c>
      <c r="FH42" s="118"/>
      <c r="FI42" s="115">
        <v>3</v>
      </c>
      <c r="FJ42" s="115">
        <v>0.6</v>
      </c>
      <c r="FK42" s="115"/>
      <c r="FL42" s="115"/>
      <c r="FM42" s="115"/>
      <c r="FN42" s="115">
        <f t="shared" si="729"/>
        <v>1.7999999999999998</v>
      </c>
      <c r="FP42" s="118" t="s">
        <v>847</v>
      </c>
      <c r="FQ42" s="118"/>
      <c r="FR42" s="115">
        <v>3.1</v>
      </c>
      <c r="FS42" s="115">
        <v>0.6</v>
      </c>
      <c r="FT42" s="115"/>
      <c r="FU42" s="115"/>
      <c r="FV42" s="115"/>
      <c r="FW42" s="115">
        <f t="shared" si="730"/>
        <v>1.8599999999999999</v>
      </c>
      <c r="FY42" s="118" t="s">
        <v>848</v>
      </c>
      <c r="FZ42" s="118"/>
      <c r="GA42" s="115">
        <v>5.2</v>
      </c>
      <c r="GB42" s="115">
        <v>0.6</v>
      </c>
      <c r="GC42" s="115"/>
      <c r="GD42" s="115">
        <v>1</v>
      </c>
      <c r="GE42" s="115"/>
      <c r="GF42" s="115">
        <f t="shared" si="731"/>
        <v>3.12</v>
      </c>
      <c r="GH42" s="118"/>
      <c r="GI42" s="118"/>
      <c r="GJ42" s="115"/>
      <c r="GK42" s="115"/>
      <c r="GL42" s="115"/>
      <c r="GM42" s="115"/>
      <c r="GN42" s="115"/>
      <c r="GO42" s="115">
        <f t="shared" si="732"/>
        <v>0</v>
      </c>
      <c r="GQ42" s="118"/>
      <c r="GR42" s="118"/>
      <c r="GS42" s="115"/>
      <c r="GT42" s="115"/>
      <c r="GU42" s="115"/>
      <c r="GV42" s="115"/>
      <c r="GW42" s="115"/>
      <c r="GX42" s="115">
        <f t="shared" si="733"/>
        <v>0</v>
      </c>
      <c r="GZ42" s="118" t="s">
        <v>844</v>
      </c>
      <c r="HA42" s="118"/>
      <c r="HB42" s="115">
        <v>2.1</v>
      </c>
      <c r="HC42" s="115">
        <v>2.4</v>
      </c>
      <c r="HD42" s="115"/>
      <c r="HE42" s="115">
        <v>1</v>
      </c>
      <c r="HF42" s="115"/>
      <c r="HG42" s="115">
        <f t="shared" si="734"/>
        <v>5.04</v>
      </c>
      <c r="HI42" s="118"/>
      <c r="HJ42" s="118"/>
      <c r="HK42" s="115"/>
      <c r="HL42" s="115"/>
      <c r="HM42" s="115"/>
      <c r="HN42" s="115"/>
      <c r="HO42" s="115"/>
      <c r="HP42" s="115">
        <f t="shared" si="735"/>
        <v>0</v>
      </c>
      <c r="HR42" s="118"/>
      <c r="HS42" s="118"/>
      <c r="HT42" s="115"/>
      <c r="HU42" s="115"/>
      <c r="HV42" s="115"/>
      <c r="HW42" s="115"/>
      <c r="HX42" s="115"/>
      <c r="HY42" s="115">
        <f t="shared" si="736"/>
        <v>0</v>
      </c>
      <c r="IA42" s="118"/>
      <c r="IB42" s="118"/>
      <c r="IC42" s="115"/>
      <c r="ID42" s="115"/>
      <c r="IE42" s="115"/>
      <c r="IF42" s="115"/>
      <c r="IG42" s="115"/>
      <c r="IH42" s="115">
        <f t="shared" si="737"/>
        <v>0</v>
      </c>
      <c r="IJ42" s="118"/>
      <c r="IK42" s="118"/>
      <c r="IL42" s="115"/>
      <c r="IM42" s="115"/>
      <c r="IN42" s="115"/>
      <c r="IO42" s="115"/>
      <c r="IP42" s="115"/>
      <c r="IQ42" s="115">
        <f t="shared" si="738"/>
        <v>0</v>
      </c>
      <c r="IS42" s="118"/>
      <c r="IT42" s="118"/>
      <c r="IU42" s="115"/>
      <c r="IV42" s="115"/>
      <c r="IW42" s="115"/>
      <c r="IX42" s="115"/>
      <c r="IY42" s="115"/>
      <c r="IZ42" s="115">
        <f t="shared" si="739"/>
        <v>0</v>
      </c>
      <c r="JA42" s="481"/>
      <c r="JB42" s="118"/>
      <c r="JC42" s="118"/>
      <c r="JD42" s="115"/>
      <c r="JE42" s="115"/>
      <c r="JF42" s="115"/>
      <c r="JG42" s="115"/>
      <c r="JH42" s="115"/>
      <c r="JI42" s="115">
        <f t="shared" si="740"/>
        <v>0</v>
      </c>
      <c r="JJ42" s="481"/>
      <c r="JK42" s="118"/>
      <c r="JL42" s="118"/>
      <c r="JM42" s="115"/>
      <c r="JN42" s="115"/>
      <c r="JO42" s="115"/>
      <c r="JP42" s="115"/>
      <c r="JQ42" s="115"/>
      <c r="JR42" s="115">
        <f t="shared" si="741"/>
        <v>0</v>
      </c>
      <c r="JS42" s="481"/>
      <c r="JT42" s="118"/>
      <c r="JU42" s="118"/>
      <c r="JV42" s="115"/>
      <c r="JW42" s="115"/>
      <c r="JX42" s="115"/>
      <c r="JY42" s="115"/>
      <c r="JZ42" s="115"/>
      <c r="KA42" s="115">
        <f t="shared" si="742"/>
        <v>0</v>
      </c>
      <c r="KB42" s="481"/>
      <c r="KC42" s="118"/>
      <c r="KD42" s="118"/>
      <c r="KE42" s="115"/>
      <c r="KF42" s="115"/>
      <c r="KG42" s="115"/>
      <c r="KH42" s="115"/>
      <c r="KI42" s="115"/>
      <c r="KJ42" s="115">
        <f t="shared" si="743"/>
        <v>0</v>
      </c>
      <c r="KK42" s="481"/>
      <c r="KL42" s="118"/>
      <c r="KM42" s="118"/>
      <c r="KN42" s="115"/>
      <c r="KO42" s="115"/>
      <c r="KP42" s="115"/>
      <c r="KQ42" s="115"/>
      <c r="KR42" s="115"/>
      <c r="KS42" s="115">
        <f t="shared" si="744"/>
        <v>0</v>
      </c>
      <c r="KT42" s="481"/>
      <c r="KU42" s="118"/>
      <c r="KV42" s="118"/>
      <c r="KW42" s="115"/>
      <c r="KX42" s="115"/>
      <c r="KY42" s="115"/>
      <c r="KZ42" s="115"/>
      <c r="LA42" s="115"/>
      <c r="LB42" s="115">
        <f t="shared" si="745"/>
        <v>0</v>
      </c>
      <c r="LC42" s="481"/>
      <c r="LD42" s="118"/>
      <c r="LE42" s="118"/>
      <c r="LF42" s="115"/>
      <c r="LG42" s="115"/>
      <c r="LH42" s="115"/>
      <c r="LI42" s="115"/>
      <c r="LJ42" s="115"/>
      <c r="LK42" s="115">
        <f t="shared" si="746"/>
        <v>0</v>
      </c>
      <c r="LL42" s="481"/>
      <c r="LM42" s="118" t="s">
        <v>845</v>
      </c>
      <c r="LN42" s="118"/>
      <c r="LO42" s="115">
        <v>2.2999999999999998</v>
      </c>
      <c r="LP42" s="115">
        <v>2.5</v>
      </c>
      <c r="LQ42" s="115"/>
      <c r="LR42" s="115">
        <v>1</v>
      </c>
      <c r="LS42" s="115"/>
      <c r="LT42" s="115">
        <f t="shared" si="747"/>
        <v>5.75</v>
      </c>
      <c r="LU42" s="481"/>
      <c r="LV42" s="118"/>
      <c r="LW42" s="118"/>
      <c r="LX42" s="115"/>
      <c r="LY42" s="115"/>
      <c r="LZ42" s="115"/>
      <c r="MA42" s="115"/>
      <c r="MB42" s="115"/>
      <c r="MC42" s="115">
        <f t="shared" si="748"/>
        <v>0</v>
      </c>
      <c r="MD42" s="481"/>
      <c r="ME42" s="118"/>
      <c r="MF42" s="118"/>
      <c r="MG42" s="115"/>
      <c r="MH42" s="115"/>
      <c r="MI42" s="115"/>
      <c r="MJ42" s="115"/>
      <c r="MK42" s="115"/>
      <c r="ML42" s="115">
        <f t="shared" si="749"/>
        <v>0</v>
      </c>
      <c r="MM42" s="481"/>
      <c r="MN42" s="118"/>
      <c r="MO42" s="118"/>
      <c r="MP42" s="115"/>
      <c r="MQ42" s="115"/>
      <c r="MR42" s="115"/>
      <c r="MS42" s="115"/>
      <c r="MT42" s="115"/>
      <c r="MU42" s="115">
        <f t="shared" si="750"/>
        <v>0</v>
      </c>
      <c r="MV42" s="481"/>
      <c r="MW42" s="118"/>
      <c r="MX42" s="118"/>
      <c r="MY42" s="115"/>
      <c r="MZ42" s="115"/>
      <c r="NA42" s="115"/>
      <c r="NB42" s="115"/>
      <c r="NC42" s="115"/>
      <c r="ND42" s="115">
        <f t="shared" si="751"/>
        <v>0</v>
      </c>
      <c r="NE42" s="481"/>
      <c r="NF42" s="118"/>
      <c r="NG42" s="118"/>
      <c r="NH42" s="115"/>
      <c r="NI42" s="115"/>
      <c r="NJ42" s="115"/>
      <c r="NK42" s="115"/>
      <c r="NL42" s="115"/>
      <c r="NM42" s="115">
        <f t="shared" si="752"/>
        <v>0</v>
      </c>
      <c r="NN42" s="481"/>
      <c r="NO42" s="118"/>
      <c r="NP42" s="118"/>
      <c r="NQ42" s="115"/>
      <c r="NR42" s="115"/>
      <c r="NS42" s="115"/>
      <c r="NT42" s="115"/>
      <c r="NU42" s="115"/>
      <c r="NV42" s="115">
        <f t="shared" si="753"/>
        <v>0</v>
      </c>
      <c r="NW42" s="481"/>
      <c r="NX42" s="118"/>
      <c r="NY42" s="118"/>
      <c r="NZ42" s="115"/>
      <c r="OA42" s="115"/>
      <c r="OB42" s="115"/>
      <c r="OC42" s="115"/>
      <c r="OD42" s="115"/>
      <c r="OE42" s="115">
        <f t="shared" si="754"/>
        <v>0</v>
      </c>
      <c r="OG42" s="118"/>
      <c r="OH42" s="118"/>
      <c r="OI42" s="115"/>
      <c r="OJ42" s="115"/>
      <c r="OK42" s="115"/>
      <c r="OL42" s="115"/>
      <c r="OM42" s="115"/>
      <c r="ON42" s="115">
        <f t="shared" si="755"/>
        <v>0</v>
      </c>
      <c r="OP42" s="118"/>
      <c r="OQ42" s="118"/>
      <c r="OR42" s="115"/>
      <c r="OS42" s="115"/>
      <c r="OT42" s="115"/>
      <c r="OU42" s="115"/>
      <c r="OV42" s="115"/>
      <c r="OW42" s="115">
        <f t="shared" si="756"/>
        <v>0</v>
      </c>
      <c r="OY42" s="118"/>
      <c r="OZ42" s="118"/>
      <c r="PA42" s="115"/>
      <c r="PB42" s="115"/>
      <c r="PC42" s="115"/>
      <c r="PD42" s="115"/>
      <c r="PE42" s="115"/>
      <c r="PF42" s="115">
        <f t="shared" si="757"/>
        <v>0</v>
      </c>
    </row>
    <row r="43" spans="1:422">
      <c r="A43" s="118"/>
      <c r="B43" s="118"/>
      <c r="C43" s="115"/>
      <c r="D43" s="115"/>
      <c r="E43" s="115"/>
      <c r="F43" s="115"/>
      <c r="G43" s="115"/>
      <c r="H43" s="115">
        <f t="shared" si="758"/>
        <v>0</v>
      </c>
      <c r="J43" s="118"/>
      <c r="K43" s="118"/>
      <c r="L43" s="115"/>
      <c r="M43" s="115"/>
      <c r="N43" s="115"/>
      <c r="O43" s="115"/>
      <c r="P43" s="115"/>
      <c r="Q43" s="115">
        <f t="shared" si="712"/>
        <v>0</v>
      </c>
      <c r="S43" s="118" t="s">
        <v>850</v>
      </c>
      <c r="T43" s="118"/>
      <c r="U43" s="115">
        <v>2</v>
      </c>
      <c r="V43" s="115">
        <v>3.5</v>
      </c>
      <c r="W43" s="115"/>
      <c r="X43" s="115">
        <v>1</v>
      </c>
      <c r="Y43" s="115"/>
      <c r="Z43" s="115">
        <f t="shared" si="713"/>
        <v>7</v>
      </c>
      <c r="AB43" s="118" t="s">
        <v>850</v>
      </c>
      <c r="AC43" s="118"/>
      <c r="AD43" s="115">
        <v>2</v>
      </c>
      <c r="AE43" s="115">
        <v>3.5</v>
      </c>
      <c r="AF43" s="115"/>
      <c r="AG43" s="115">
        <v>1</v>
      </c>
      <c r="AH43" s="115"/>
      <c r="AI43" s="115">
        <f t="shared" si="714"/>
        <v>7</v>
      </c>
      <c r="AK43" s="118" t="s">
        <v>850</v>
      </c>
      <c r="AL43" s="118"/>
      <c r="AM43" s="115">
        <v>6</v>
      </c>
      <c r="AN43" s="115">
        <v>3</v>
      </c>
      <c r="AO43" s="115"/>
      <c r="AP43" s="115">
        <v>1</v>
      </c>
      <c r="AQ43" s="115"/>
      <c r="AR43" s="115">
        <f t="shared" si="715"/>
        <v>18</v>
      </c>
      <c r="AT43" s="118" t="s">
        <v>850</v>
      </c>
      <c r="AU43" s="118"/>
      <c r="AV43" s="115">
        <v>2.9</v>
      </c>
      <c r="AW43" s="115">
        <v>3</v>
      </c>
      <c r="AX43" s="115"/>
      <c r="AY43" s="115">
        <v>1</v>
      </c>
      <c r="AZ43" s="115"/>
      <c r="BA43" s="115">
        <f t="shared" si="716"/>
        <v>8.6999999999999993</v>
      </c>
      <c r="BC43" s="118" t="s">
        <v>851</v>
      </c>
      <c r="BD43" s="118"/>
      <c r="BE43" s="115">
        <v>2.9</v>
      </c>
      <c r="BF43" s="115">
        <v>2.9</v>
      </c>
      <c r="BG43" s="115"/>
      <c r="BH43" s="115">
        <v>1</v>
      </c>
      <c r="BI43" s="115"/>
      <c r="BJ43" s="115">
        <f t="shared" si="717"/>
        <v>8.41</v>
      </c>
      <c r="BL43" s="118"/>
      <c r="BM43" s="118"/>
      <c r="BN43" s="115"/>
      <c r="BO43" s="115"/>
      <c r="BP43" s="115"/>
      <c r="BQ43" s="115"/>
      <c r="BR43" s="115"/>
      <c r="BS43" s="115">
        <f t="shared" si="718"/>
        <v>0</v>
      </c>
      <c r="BU43" s="118" t="s">
        <v>849</v>
      </c>
      <c r="BV43" s="118"/>
      <c r="BW43" s="115">
        <v>3.5</v>
      </c>
      <c r="BX43" s="115">
        <v>3.35</v>
      </c>
      <c r="BY43" s="115"/>
      <c r="BZ43" s="115">
        <v>1</v>
      </c>
      <c r="CA43" s="115"/>
      <c r="CB43" s="115">
        <f t="shared" si="719"/>
        <v>11.725</v>
      </c>
      <c r="CD43" s="118" t="s">
        <v>849</v>
      </c>
      <c r="CE43" s="118"/>
      <c r="CF43" s="115">
        <v>3.1</v>
      </c>
      <c r="CG43" s="115">
        <v>4</v>
      </c>
      <c r="CH43" s="115"/>
      <c r="CI43" s="115">
        <v>1</v>
      </c>
      <c r="CJ43" s="115"/>
      <c r="CK43" s="115">
        <f t="shared" si="720"/>
        <v>12.4</v>
      </c>
      <c r="CM43" s="118" t="s">
        <v>849</v>
      </c>
      <c r="CN43" s="118"/>
      <c r="CO43" s="115">
        <v>3.85</v>
      </c>
      <c r="CP43" s="115">
        <v>2.2000000000000002</v>
      </c>
      <c r="CQ43" s="115"/>
      <c r="CR43" s="115">
        <v>1</v>
      </c>
      <c r="CS43" s="115"/>
      <c r="CT43" s="115">
        <f t="shared" si="721"/>
        <v>8.4700000000000006</v>
      </c>
      <c r="CV43" s="118"/>
      <c r="CW43" s="118"/>
      <c r="CX43" s="115"/>
      <c r="CY43" s="115"/>
      <c r="CZ43" s="115"/>
      <c r="DA43" s="115"/>
      <c r="DB43" s="115"/>
      <c r="DC43" s="115">
        <f t="shared" si="722"/>
        <v>0</v>
      </c>
      <c r="DE43" s="118" t="s">
        <v>851</v>
      </c>
      <c r="DF43" s="118"/>
      <c r="DG43" s="115">
        <v>2.5</v>
      </c>
      <c r="DH43" s="115">
        <v>2.2000000000000002</v>
      </c>
      <c r="DI43" s="115"/>
      <c r="DJ43" s="115">
        <v>1</v>
      </c>
      <c r="DK43" s="115"/>
      <c r="DL43" s="115">
        <f t="shared" si="723"/>
        <v>5.5</v>
      </c>
      <c r="DN43" s="118"/>
      <c r="DO43" s="118"/>
      <c r="DP43" s="115"/>
      <c r="DQ43" s="115"/>
      <c r="DR43" s="115"/>
      <c r="DS43" s="115"/>
      <c r="DT43" s="115"/>
      <c r="DU43" s="115">
        <f t="shared" si="724"/>
        <v>0</v>
      </c>
      <c r="DW43" s="118" t="s">
        <v>849</v>
      </c>
      <c r="DX43" s="118"/>
      <c r="DY43" s="115">
        <v>4.4000000000000004</v>
      </c>
      <c r="DZ43" s="115">
        <v>2.8</v>
      </c>
      <c r="EA43" s="115"/>
      <c r="EB43" s="115">
        <v>1</v>
      </c>
      <c r="EC43" s="115"/>
      <c r="ED43" s="115">
        <f t="shared" si="725"/>
        <v>12.32</v>
      </c>
      <c r="EF43" s="118" t="s">
        <v>850</v>
      </c>
      <c r="EG43" s="118"/>
      <c r="EH43" s="115">
        <v>3.7</v>
      </c>
      <c r="EI43" s="115">
        <v>6</v>
      </c>
      <c r="EJ43" s="115"/>
      <c r="EK43" s="115">
        <v>1</v>
      </c>
      <c r="EL43" s="115"/>
      <c r="EM43" s="115">
        <f t="shared" si="726"/>
        <v>22.200000000000003</v>
      </c>
      <c r="EO43" s="118"/>
      <c r="EP43" s="118"/>
      <c r="EQ43" s="115"/>
      <c r="ER43" s="115"/>
      <c r="ES43" s="115"/>
      <c r="ET43" s="115"/>
      <c r="EU43" s="115"/>
      <c r="EV43" s="115">
        <f t="shared" si="727"/>
        <v>0</v>
      </c>
      <c r="EX43" s="118" t="s">
        <v>852</v>
      </c>
      <c r="EY43" s="118"/>
      <c r="EZ43" s="115">
        <v>3</v>
      </c>
      <c r="FA43" s="115">
        <v>3.3</v>
      </c>
      <c r="FB43" s="115"/>
      <c r="FC43" s="115">
        <v>1</v>
      </c>
      <c r="FD43" s="115"/>
      <c r="FE43" s="115">
        <f t="shared" si="728"/>
        <v>9.8999999999999986</v>
      </c>
      <c r="FG43" s="118"/>
      <c r="FH43" s="118"/>
      <c r="FI43" s="115"/>
      <c r="FJ43" s="115"/>
      <c r="FK43" s="115"/>
      <c r="FL43" s="115"/>
      <c r="FM43" s="115"/>
      <c r="FN43" s="115">
        <f t="shared" si="729"/>
        <v>0</v>
      </c>
      <c r="FP43" s="118"/>
      <c r="FQ43" s="118"/>
      <c r="FR43" s="115"/>
      <c r="FS43" s="115"/>
      <c r="FT43" s="115"/>
      <c r="FU43" s="115"/>
      <c r="FV43" s="115"/>
      <c r="FW43" s="115">
        <f t="shared" si="730"/>
        <v>0</v>
      </c>
      <c r="FY43" s="118"/>
      <c r="FZ43" s="118"/>
      <c r="GA43" s="115"/>
      <c r="GB43" s="115"/>
      <c r="GC43" s="115"/>
      <c r="GD43" s="115"/>
      <c r="GE43" s="115"/>
      <c r="GF43" s="115">
        <f t="shared" si="731"/>
        <v>0</v>
      </c>
      <c r="GH43" s="118"/>
      <c r="GI43" s="118"/>
      <c r="GJ43" s="115"/>
      <c r="GK43" s="115"/>
      <c r="GL43" s="115"/>
      <c r="GM43" s="115"/>
      <c r="GN43" s="115"/>
      <c r="GO43" s="115">
        <f t="shared" si="732"/>
        <v>0</v>
      </c>
      <c r="GQ43" s="118"/>
      <c r="GR43" s="118"/>
      <c r="GS43" s="115"/>
      <c r="GT43" s="115"/>
      <c r="GU43" s="115"/>
      <c r="GV43" s="115"/>
      <c r="GW43" s="115"/>
      <c r="GX43" s="115">
        <f t="shared" si="733"/>
        <v>0</v>
      </c>
      <c r="GZ43" s="118"/>
      <c r="HA43" s="118"/>
      <c r="HB43" s="115"/>
      <c r="HC43" s="115"/>
      <c r="HD43" s="115"/>
      <c r="HE43" s="115"/>
      <c r="HF43" s="115"/>
      <c r="HG43" s="115">
        <f t="shared" si="734"/>
        <v>0</v>
      </c>
      <c r="HI43" s="118"/>
      <c r="HJ43" s="118"/>
      <c r="HK43" s="115"/>
      <c r="HL43" s="115"/>
      <c r="HM43" s="115"/>
      <c r="HN43" s="115"/>
      <c r="HO43" s="115"/>
      <c r="HP43" s="115">
        <f t="shared" si="735"/>
        <v>0</v>
      </c>
      <c r="HR43" s="118"/>
      <c r="HS43" s="118"/>
      <c r="HT43" s="115"/>
      <c r="HU43" s="115"/>
      <c r="HV43" s="115"/>
      <c r="HW43" s="115"/>
      <c r="HX43" s="115"/>
      <c r="HY43" s="115">
        <f t="shared" si="736"/>
        <v>0</v>
      </c>
      <c r="IA43" s="118"/>
      <c r="IB43" s="118"/>
      <c r="IC43" s="115"/>
      <c r="ID43" s="115"/>
      <c r="IE43" s="115"/>
      <c r="IF43" s="115"/>
      <c r="IG43" s="115"/>
      <c r="IH43" s="115">
        <f t="shared" si="737"/>
        <v>0</v>
      </c>
      <c r="IJ43" s="118"/>
      <c r="IK43" s="118"/>
      <c r="IL43" s="115"/>
      <c r="IM43" s="115"/>
      <c r="IN43" s="115"/>
      <c r="IO43" s="115"/>
      <c r="IP43" s="115"/>
      <c r="IQ43" s="115">
        <f t="shared" si="738"/>
        <v>0</v>
      </c>
      <c r="IS43" s="118"/>
      <c r="IT43" s="118"/>
      <c r="IU43" s="115"/>
      <c r="IV43" s="115"/>
      <c r="IW43" s="115"/>
      <c r="IX43" s="115"/>
      <c r="IY43" s="115"/>
      <c r="IZ43" s="115">
        <f t="shared" si="739"/>
        <v>0</v>
      </c>
      <c r="JA43" s="481"/>
      <c r="JB43" s="118"/>
      <c r="JC43" s="118"/>
      <c r="JD43" s="115"/>
      <c r="JE43" s="115"/>
      <c r="JF43" s="115"/>
      <c r="JG43" s="115"/>
      <c r="JH43" s="115"/>
      <c r="JI43" s="115">
        <f t="shared" si="740"/>
        <v>0</v>
      </c>
      <c r="JJ43" s="481"/>
      <c r="JK43" s="118"/>
      <c r="JL43" s="118"/>
      <c r="JM43" s="115"/>
      <c r="JN43" s="115"/>
      <c r="JO43" s="115"/>
      <c r="JP43" s="115"/>
      <c r="JQ43" s="115"/>
      <c r="JR43" s="115">
        <f t="shared" si="741"/>
        <v>0</v>
      </c>
      <c r="JS43" s="481"/>
      <c r="JT43" s="118"/>
      <c r="JU43" s="118"/>
      <c r="JV43" s="115"/>
      <c r="JW43" s="115"/>
      <c r="JX43" s="115"/>
      <c r="JY43" s="115"/>
      <c r="JZ43" s="115"/>
      <c r="KA43" s="115">
        <f t="shared" si="742"/>
        <v>0</v>
      </c>
      <c r="KB43" s="481"/>
      <c r="KC43" s="118"/>
      <c r="KD43" s="118"/>
      <c r="KE43" s="115"/>
      <c r="KF43" s="115"/>
      <c r="KG43" s="115"/>
      <c r="KH43" s="115"/>
      <c r="KI43" s="115"/>
      <c r="KJ43" s="115">
        <f t="shared" si="743"/>
        <v>0</v>
      </c>
      <c r="KK43" s="481"/>
      <c r="KL43" s="118"/>
      <c r="KM43" s="118"/>
      <c r="KN43" s="115"/>
      <c r="KO43" s="115"/>
      <c r="KP43" s="115"/>
      <c r="KQ43" s="115"/>
      <c r="KR43" s="115"/>
      <c r="KS43" s="115">
        <f t="shared" si="744"/>
        <v>0</v>
      </c>
      <c r="KT43" s="481"/>
      <c r="KU43" s="118"/>
      <c r="KV43" s="118"/>
      <c r="KW43" s="115"/>
      <c r="KX43" s="115"/>
      <c r="KY43" s="115"/>
      <c r="KZ43" s="115"/>
      <c r="LA43" s="115"/>
      <c r="LB43" s="115">
        <f t="shared" si="745"/>
        <v>0</v>
      </c>
      <c r="LC43" s="481"/>
      <c r="LD43" s="118"/>
      <c r="LE43" s="118"/>
      <c r="LF43" s="115"/>
      <c r="LG43" s="115"/>
      <c r="LH43" s="115"/>
      <c r="LI43" s="115"/>
      <c r="LJ43" s="115"/>
      <c r="LK43" s="115">
        <f t="shared" si="746"/>
        <v>0</v>
      </c>
      <c r="LL43" s="481"/>
      <c r="LM43" s="118" t="s">
        <v>849</v>
      </c>
      <c r="LN43" s="118"/>
      <c r="LO43" s="115">
        <v>3.7</v>
      </c>
      <c r="LP43" s="115">
        <v>3.3</v>
      </c>
      <c r="LQ43" s="115"/>
      <c r="LR43" s="115">
        <v>1</v>
      </c>
      <c r="LS43" s="115"/>
      <c r="LT43" s="115">
        <f t="shared" si="747"/>
        <v>12.209999999999999</v>
      </c>
      <c r="LU43" s="481"/>
      <c r="LV43" s="118"/>
      <c r="LW43" s="118"/>
      <c r="LX43" s="115"/>
      <c r="LY43" s="115"/>
      <c r="LZ43" s="115"/>
      <c r="MA43" s="115"/>
      <c r="MB43" s="115"/>
      <c r="MC43" s="115">
        <f t="shared" si="748"/>
        <v>0</v>
      </c>
      <c r="MD43" s="481"/>
      <c r="ME43" s="118"/>
      <c r="MF43" s="118"/>
      <c r="MG43" s="115"/>
      <c r="MH43" s="115"/>
      <c r="MI43" s="115"/>
      <c r="MJ43" s="115"/>
      <c r="MK43" s="115"/>
      <c r="ML43" s="115">
        <f t="shared" si="749"/>
        <v>0</v>
      </c>
      <c r="MM43" s="481"/>
      <c r="MN43" s="118"/>
      <c r="MO43" s="118"/>
      <c r="MP43" s="115"/>
      <c r="MQ43" s="115"/>
      <c r="MR43" s="115"/>
      <c r="MS43" s="115"/>
      <c r="MT43" s="115"/>
      <c r="MU43" s="115">
        <f t="shared" si="750"/>
        <v>0</v>
      </c>
      <c r="MV43" s="481"/>
      <c r="MW43" s="118"/>
      <c r="MX43" s="118"/>
      <c r="MY43" s="115"/>
      <c r="MZ43" s="115"/>
      <c r="NA43" s="115"/>
      <c r="NB43" s="115"/>
      <c r="NC43" s="115"/>
      <c r="ND43" s="115">
        <f t="shared" si="751"/>
        <v>0</v>
      </c>
      <c r="NE43" s="481"/>
      <c r="NF43" s="118"/>
      <c r="NG43" s="118"/>
      <c r="NH43" s="115"/>
      <c r="NI43" s="115"/>
      <c r="NJ43" s="115"/>
      <c r="NK43" s="115"/>
      <c r="NL43" s="115"/>
      <c r="NM43" s="115">
        <f t="shared" si="752"/>
        <v>0</v>
      </c>
      <c r="NN43" s="481"/>
      <c r="NO43" s="118"/>
      <c r="NP43" s="118"/>
      <c r="NQ43" s="115"/>
      <c r="NR43" s="115"/>
      <c r="NS43" s="115"/>
      <c r="NT43" s="115"/>
      <c r="NU43" s="115"/>
      <c r="NV43" s="115">
        <f t="shared" si="753"/>
        <v>0</v>
      </c>
      <c r="NW43" s="481"/>
      <c r="NX43" s="118"/>
      <c r="NY43" s="118"/>
      <c r="NZ43" s="115"/>
      <c r="OA43" s="115"/>
      <c r="OB43" s="115"/>
      <c r="OC43" s="115"/>
      <c r="OD43" s="115"/>
      <c r="OE43" s="115">
        <f t="shared" si="754"/>
        <v>0</v>
      </c>
      <c r="OG43" s="118"/>
      <c r="OH43" s="118"/>
      <c r="OI43" s="115"/>
      <c r="OJ43" s="115"/>
      <c r="OK43" s="115"/>
      <c r="OL43" s="115"/>
      <c r="OM43" s="115"/>
      <c r="ON43" s="115">
        <f t="shared" si="755"/>
        <v>0</v>
      </c>
      <c r="OP43" s="118"/>
      <c r="OQ43" s="118"/>
      <c r="OR43" s="115"/>
      <c r="OS43" s="115"/>
      <c r="OT43" s="115"/>
      <c r="OU43" s="115"/>
      <c r="OV43" s="115"/>
      <c r="OW43" s="115">
        <f t="shared" si="756"/>
        <v>0</v>
      </c>
      <c r="OY43" s="118"/>
      <c r="OZ43" s="118"/>
      <c r="PA43" s="115"/>
      <c r="PB43" s="115"/>
      <c r="PC43" s="115"/>
      <c r="PD43" s="115"/>
      <c r="PE43" s="115"/>
      <c r="PF43" s="115">
        <f t="shared" si="757"/>
        <v>0</v>
      </c>
    </row>
    <row r="44" spans="1:422">
      <c r="A44" s="118"/>
      <c r="B44" s="118"/>
      <c r="C44" s="115"/>
      <c r="D44" s="115"/>
      <c r="E44" s="115"/>
      <c r="F44" s="115"/>
      <c r="G44" s="115"/>
      <c r="H44" s="115">
        <f t="shared" si="758"/>
        <v>0</v>
      </c>
      <c r="J44" s="118"/>
      <c r="K44" s="118"/>
      <c r="L44" s="115"/>
      <c r="M44" s="115"/>
      <c r="N44" s="115"/>
      <c r="O44" s="115"/>
      <c r="P44" s="115"/>
      <c r="Q44" s="115">
        <f t="shared" si="712"/>
        <v>0</v>
      </c>
      <c r="S44" s="118" t="s">
        <v>851</v>
      </c>
      <c r="T44" s="118"/>
      <c r="U44" s="115">
        <v>10.8</v>
      </c>
      <c r="V44" s="115">
        <v>0.9</v>
      </c>
      <c r="W44" s="115"/>
      <c r="X44" s="115">
        <v>1</v>
      </c>
      <c r="Y44" s="115"/>
      <c r="Z44" s="115">
        <f t="shared" si="713"/>
        <v>9.7200000000000006</v>
      </c>
      <c r="AB44" s="118" t="s">
        <v>853</v>
      </c>
      <c r="AC44" s="118"/>
      <c r="AD44" s="115">
        <v>10.8</v>
      </c>
      <c r="AE44" s="115">
        <v>0.9</v>
      </c>
      <c r="AF44" s="115"/>
      <c r="AG44" s="115">
        <v>1</v>
      </c>
      <c r="AH44" s="115"/>
      <c r="AI44" s="115">
        <f t="shared" si="714"/>
        <v>9.7200000000000006</v>
      </c>
      <c r="AK44" s="118" t="s">
        <v>854</v>
      </c>
      <c r="AL44" s="118"/>
      <c r="AM44" s="115">
        <v>2</v>
      </c>
      <c r="AN44" s="115">
        <v>1.2</v>
      </c>
      <c r="AO44" s="115"/>
      <c r="AP44" s="115">
        <v>1</v>
      </c>
      <c r="AQ44" s="115"/>
      <c r="AR44" s="115">
        <f t="shared" si="715"/>
        <v>2.4</v>
      </c>
      <c r="AT44" s="118" t="s">
        <v>853</v>
      </c>
      <c r="AU44" s="118"/>
      <c r="AV44" s="115">
        <v>6.1</v>
      </c>
      <c r="AW44" s="115">
        <v>3</v>
      </c>
      <c r="AX44" s="115"/>
      <c r="AY44" s="115">
        <v>1</v>
      </c>
      <c r="AZ44" s="115"/>
      <c r="BA44" s="115">
        <f t="shared" si="716"/>
        <v>18.299999999999997</v>
      </c>
      <c r="BC44" s="118" t="s">
        <v>850</v>
      </c>
      <c r="BD44" s="118"/>
      <c r="BE44" s="115">
        <v>2.9</v>
      </c>
      <c r="BF44" s="115">
        <v>3</v>
      </c>
      <c r="BG44" s="115"/>
      <c r="BH44" s="115">
        <v>1</v>
      </c>
      <c r="BI44" s="115"/>
      <c r="BJ44" s="115">
        <f t="shared" si="717"/>
        <v>8.6999999999999993</v>
      </c>
      <c r="BL44" s="118"/>
      <c r="BM44" s="118"/>
      <c r="BN44" s="115"/>
      <c r="BO44" s="115"/>
      <c r="BP44" s="115"/>
      <c r="BQ44" s="115"/>
      <c r="BR44" s="115"/>
      <c r="BS44" s="115">
        <f t="shared" si="718"/>
        <v>0</v>
      </c>
      <c r="BU44" s="118" t="s">
        <v>855</v>
      </c>
      <c r="BV44" s="118"/>
      <c r="BW44" s="115">
        <v>3.3</v>
      </c>
      <c r="BX44" s="115">
        <v>3.45</v>
      </c>
      <c r="BY44" s="115"/>
      <c r="BZ44" s="115">
        <v>1</v>
      </c>
      <c r="CA44" s="115"/>
      <c r="CB44" s="115">
        <f t="shared" si="719"/>
        <v>11.385</v>
      </c>
      <c r="CD44" s="118" t="s">
        <v>850</v>
      </c>
      <c r="CE44" s="118"/>
      <c r="CF44" s="115">
        <v>3.3</v>
      </c>
      <c r="CG44" s="115">
        <v>4</v>
      </c>
      <c r="CH44" s="115"/>
      <c r="CI44" s="115">
        <v>1</v>
      </c>
      <c r="CJ44" s="115"/>
      <c r="CK44" s="115">
        <f t="shared" si="720"/>
        <v>13.2</v>
      </c>
      <c r="CM44" s="118" t="s">
        <v>851</v>
      </c>
      <c r="CN44" s="118"/>
      <c r="CO44" s="115">
        <v>3</v>
      </c>
      <c r="CP44" s="115">
        <v>3.1</v>
      </c>
      <c r="CQ44" s="115"/>
      <c r="CR44" s="115">
        <v>1</v>
      </c>
      <c r="CS44" s="115"/>
      <c r="CT44" s="115">
        <f t="shared" si="721"/>
        <v>9.3000000000000007</v>
      </c>
      <c r="CV44" s="118"/>
      <c r="CW44" s="118"/>
      <c r="CX44" s="115"/>
      <c r="CY44" s="115"/>
      <c r="CZ44" s="115"/>
      <c r="DA44" s="115"/>
      <c r="DB44" s="115"/>
      <c r="DC44" s="115">
        <f t="shared" si="722"/>
        <v>0</v>
      </c>
      <c r="DE44" s="118" t="s">
        <v>850</v>
      </c>
      <c r="DF44" s="118"/>
      <c r="DG44" s="115">
        <v>4.7</v>
      </c>
      <c r="DH44" s="115">
        <v>4.4000000000000004</v>
      </c>
      <c r="DI44" s="115"/>
      <c r="DJ44" s="115">
        <v>1</v>
      </c>
      <c r="DK44" s="115"/>
      <c r="DL44" s="115">
        <f t="shared" si="723"/>
        <v>20.680000000000003</v>
      </c>
      <c r="DN44" s="118"/>
      <c r="DO44" s="118"/>
      <c r="DP44" s="115"/>
      <c r="DQ44" s="115"/>
      <c r="DR44" s="115"/>
      <c r="DS44" s="115"/>
      <c r="DT44" s="115"/>
      <c r="DU44" s="115">
        <f t="shared" si="724"/>
        <v>0</v>
      </c>
      <c r="DW44" s="118" t="s">
        <v>851</v>
      </c>
      <c r="DX44" s="118"/>
      <c r="DY44" s="115">
        <v>3.3</v>
      </c>
      <c r="DZ44" s="115">
        <v>3</v>
      </c>
      <c r="EA44" s="115"/>
      <c r="EB44" s="115">
        <v>1</v>
      </c>
      <c r="EC44" s="115"/>
      <c r="ED44" s="115">
        <f t="shared" si="725"/>
        <v>9.8999999999999986</v>
      </c>
      <c r="EF44" s="118"/>
      <c r="EG44" s="118"/>
      <c r="EH44" s="115"/>
      <c r="EI44" s="115"/>
      <c r="EJ44" s="115"/>
      <c r="EK44" s="115"/>
      <c r="EL44" s="115"/>
      <c r="EM44" s="115">
        <f t="shared" si="726"/>
        <v>0</v>
      </c>
      <c r="EO44" s="118"/>
      <c r="EP44" s="118"/>
      <c r="EQ44" s="115"/>
      <c r="ER44" s="115"/>
      <c r="ES44" s="115"/>
      <c r="ET44" s="115"/>
      <c r="EU44" s="115"/>
      <c r="EV44" s="115">
        <f t="shared" si="727"/>
        <v>0</v>
      </c>
      <c r="EX44" s="118" t="s">
        <v>851</v>
      </c>
      <c r="EY44" s="118"/>
      <c r="EZ44" s="115">
        <v>2.7</v>
      </c>
      <c r="FA44" s="115">
        <v>1.8</v>
      </c>
      <c r="FB44" s="115"/>
      <c r="FC44" s="115">
        <v>1</v>
      </c>
      <c r="FD44" s="115"/>
      <c r="FE44" s="115">
        <f t="shared" si="728"/>
        <v>4.8600000000000003</v>
      </c>
      <c r="FG44" s="118"/>
      <c r="FH44" s="118"/>
      <c r="FI44" s="115"/>
      <c r="FJ44" s="115"/>
      <c r="FK44" s="115"/>
      <c r="FL44" s="115"/>
      <c r="FM44" s="115"/>
      <c r="FN44" s="115">
        <f t="shared" si="729"/>
        <v>0</v>
      </c>
      <c r="FP44" s="118"/>
      <c r="FQ44" s="118"/>
      <c r="FR44" s="115"/>
      <c r="FS44" s="115"/>
      <c r="FT44" s="115"/>
      <c r="FU44" s="115"/>
      <c r="FV44" s="115"/>
      <c r="FW44" s="115">
        <f t="shared" si="730"/>
        <v>0</v>
      </c>
      <c r="FY44" s="118"/>
      <c r="FZ44" s="118"/>
      <c r="GA44" s="115"/>
      <c r="GB44" s="115"/>
      <c r="GC44" s="115"/>
      <c r="GD44" s="115"/>
      <c r="GE44" s="115"/>
      <c r="GF44" s="115">
        <f t="shared" si="731"/>
        <v>0</v>
      </c>
      <c r="GH44" s="118"/>
      <c r="GI44" s="118"/>
      <c r="GJ44" s="115"/>
      <c r="GK44" s="115"/>
      <c r="GL44" s="115"/>
      <c r="GM44" s="115"/>
      <c r="GN44" s="115"/>
      <c r="GO44" s="115">
        <f t="shared" si="732"/>
        <v>0</v>
      </c>
      <c r="GQ44" s="118"/>
      <c r="GR44" s="118"/>
      <c r="GS44" s="115"/>
      <c r="GT44" s="115"/>
      <c r="GU44" s="115"/>
      <c r="GV44" s="115"/>
      <c r="GW44" s="115"/>
      <c r="GX44" s="115">
        <f t="shared" si="733"/>
        <v>0</v>
      </c>
      <c r="GZ44" s="118"/>
      <c r="HA44" s="118"/>
      <c r="HB44" s="115"/>
      <c r="HC44" s="115"/>
      <c r="HD44" s="115"/>
      <c r="HE44" s="115"/>
      <c r="HF44" s="115"/>
      <c r="HG44" s="115">
        <f t="shared" si="734"/>
        <v>0</v>
      </c>
      <c r="HI44" s="118"/>
      <c r="HJ44" s="118"/>
      <c r="HK44" s="115"/>
      <c r="HL44" s="115"/>
      <c r="HM44" s="115"/>
      <c r="HN44" s="115"/>
      <c r="HO44" s="115"/>
      <c r="HP44" s="115">
        <f t="shared" si="735"/>
        <v>0</v>
      </c>
      <c r="HR44" s="118"/>
      <c r="HS44" s="118"/>
      <c r="HT44" s="115"/>
      <c r="HU44" s="115"/>
      <c r="HV44" s="115"/>
      <c r="HW44" s="115"/>
      <c r="HX44" s="115"/>
      <c r="HY44" s="115">
        <f t="shared" si="736"/>
        <v>0</v>
      </c>
      <c r="IA44" s="118"/>
      <c r="IB44" s="118"/>
      <c r="IC44" s="115"/>
      <c r="ID44" s="115"/>
      <c r="IE44" s="115"/>
      <c r="IF44" s="115"/>
      <c r="IG44" s="115"/>
      <c r="IH44" s="115">
        <f t="shared" si="737"/>
        <v>0</v>
      </c>
      <c r="IJ44" s="118"/>
      <c r="IK44" s="118"/>
      <c r="IL44" s="115"/>
      <c r="IM44" s="115"/>
      <c r="IN44" s="115"/>
      <c r="IO44" s="115"/>
      <c r="IP44" s="115"/>
      <c r="IQ44" s="115">
        <f t="shared" si="738"/>
        <v>0</v>
      </c>
      <c r="IS44" s="118"/>
      <c r="IT44" s="118"/>
      <c r="IU44" s="115"/>
      <c r="IV44" s="115"/>
      <c r="IW44" s="115"/>
      <c r="IX44" s="115"/>
      <c r="IY44" s="115"/>
      <c r="IZ44" s="115">
        <f t="shared" si="739"/>
        <v>0</v>
      </c>
      <c r="JA44" s="481"/>
      <c r="JB44" s="118"/>
      <c r="JC44" s="118"/>
      <c r="JD44" s="115"/>
      <c r="JE44" s="115"/>
      <c r="JF44" s="115"/>
      <c r="JG44" s="115"/>
      <c r="JH44" s="115"/>
      <c r="JI44" s="115">
        <f t="shared" si="740"/>
        <v>0</v>
      </c>
      <c r="JJ44" s="481"/>
      <c r="JK44" s="118"/>
      <c r="JL44" s="118"/>
      <c r="JM44" s="115"/>
      <c r="JN44" s="115"/>
      <c r="JO44" s="115"/>
      <c r="JP44" s="115"/>
      <c r="JQ44" s="115"/>
      <c r="JR44" s="115">
        <f t="shared" si="741"/>
        <v>0</v>
      </c>
      <c r="JS44" s="481"/>
      <c r="JT44" s="118"/>
      <c r="JU44" s="118"/>
      <c r="JV44" s="115"/>
      <c r="JW44" s="115"/>
      <c r="JX44" s="115"/>
      <c r="JY44" s="115"/>
      <c r="JZ44" s="115"/>
      <c r="KA44" s="115">
        <f t="shared" si="742"/>
        <v>0</v>
      </c>
      <c r="KB44" s="481"/>
      <c r="KC44" s="118"/>
      <c r="KD44" s="118"/>
      <c r="KE44" s="115"/>
      <c r="KF44" s="115"/>
      <c r="KG44" s="115"/>
      <c r="KH44" s="115"/>
      <c r="KI44" s="115"/>
      <c r="KJ44" s="115">
        <f t="shared" si="743"/>
        <v>0</v>
      </c>
      <c r="KK44" s="481"/>
      <c r="KL44" s="118"/>
      <c r="KM44" s="118"/>
      <c r="KN44" s="115"/>
      <c r="KO44" s="115"/>
      <c r="KP44" s="115"/>
      <c r="KQ44" s="115"/>
      <c r="KR44" s="115"/>
      <c r="KS44" s="115">
        <f t="shared" si="744"/>
        <v>0</v>
      </c>
      <c r="KT44" s="481"/>
      <c r="KU44" s="118"/>
      <c r="KV44" s="118"/>
      <c r="KW44" s="115"/>
      <c r="KX44" s="115"/>
      <c r="KY44" s="115"/>
      <c r="KZ44" s="115"/>
      <c r="LA44" s="115"/>
      <c r="LB44" s="115">
        <f t="shared" si="745"/>
        <v>0</v>
      </c>
      <c r="LC44" s="481"/>
      <c r="LD44" s="118"/>
      <c r="LE44" s="118"/>
      <c r="LF44" s="115"/>
      <c r="LG44" s="115"/>
      <c r="LH44" s="115"/>
      <c r="LI44" s="115"/>
      <c r="LJ44" s="115"/>
      <c r="LK44" s="115">
        <f t="shared" si="746"/>
        <v>0</v>
      </c>
      <c r="LL44" s="481"/>
      <c r="LM44" s="118" t="s">
        <v>852</v>
      </c>
      <c r="LN44" s="118"/>
      <c r="LO44" s="115">
        <v>2.8</v>
      </c>
      <c r="LP44" s="115">
        <v>6.2</v>
      </c>
      <c r="LQ44" s="115"/>
      <c r="LR44" s="115">
        <v>1</v>
      </c>
      <c r="LS44" s="115"/>
      <c r="LT44" s="115">
        <f t="shared" si="747"/>
        <v>17.36</v>
      </c>
      <c r="LU44" s="481"/>
      <c r="LV44" s="118"/>
      <c r="LW44" s="118"/>
      <c r="LX44" s="115"/>
      <c r="LY44" s="115"/>
      <c r="LZ44" s="115"/>
      <c r="MA44" s="115"/>
      <c r="MB44" s="115"/>
      <c r="MC44" s="115">
        <f t="shared" si="748"/>
        <v>0</v>
      </c>
      <c r="MD44" s="481"/>
      <c r="ME44" s="118"/>
      <c r="MF44" s="118"/>
      <c r="MG44" s="115"/>
      <c r="MH44" s="115"/>
      <c r="MI44" s="115"/>
      <c r="MJ44" s="115"/>
      <c r="MK44" s="115"/>
      <c r="ML44" s="115">
        <f t="shared" si="749"/>
        <v>0</v>
      </c>
      <c r="MM44" s="481"/>
      <c r="MN44" s="118"/>
      <c r="MO44" s="118"/>
      <c r="MP44" s="115"/>
      <c r="MQ44" s="115"/>
      <c r="MR44" s="115"/>
      <c r="MS44" s="115"/>
      <c r="MT44" s="115"/>
      <c r="MU44" s="115">
        <f t="shared" si="750"/>
        <v>0</v>
      </c>
      <c r="MV44" s="481"/>
      <c r="MW44" s="118"/>
      <c r="MX44" s="118"/>
      <c r="MY44" s="115"/>
      <c r="MZ44" s="115"/>
      <c r="NA44" s="115"/>
      <c r="NB44" s="115"/>
      <c r="NC44" s="115"/>
      <c r="ND44" s="115">
        <f t="shared" si="751"/>
        <v>0</v>
      </c>
      <c r="NE44" s="481"/>
      <c r="NF44" s="118"/>
      <c r="NG44" s="118"/>
      <c r="NH44" s="115"/>
      <c r="NI44" s="115"/>
      <c r="NJ44" s="115"/>
      <c r="NK44" s="115"/>
      <c r="NL44" s="115"/>
      <c r="NM44" s="115">
        <f t="shared" si="752"/>
        <v>0</v>
      </c>
      <c r="NN44" s="481"/>
      <c r="NO44" s="118"/>
      <c r="NP44" s="118"/>
      <c r="NQ44" s="115"/>
      <c r="NR44" s="115"/>
      <c r="NS44" s="115"/>
      <c r="NT44" s="115"/>
      <c r="NU44" s="115"/>
      <c r="NV44" s="115">
        <f t="shared" si="753"/>
        <v>0</v>
      </c>
      <c r="NW44" s="481"/>
      <c r="NX44" s="118"/>
      <c r="NY44" s="118"/>
      <c r="NZ44" s="115"/>
      <c r="OA44" s="115"/>
      <c r="OB44" s="115"/>
      <c r="OC44" s="115"/>
      <c r="OD44" s="115"/>
      <c r="OE44" s="115">
        <f t="shared" si="754"/>
        <v>0</v>
      </c>
      <c r="OG44" s="118"/>
      <c r="OH44" s="118"/>
      <c r="OI44" s="115"/>
      <c r="OJ44" s="115"/>
      <c r="OK44" s="115"/>
      <c r="OL44" s="115"/>
      <c r="OM44" s="115"/>
      <c r="ON44" s="115">
        <f t="shared" si="755"/>
        <v>0</v>
      </c>
      <c r="OP44" s="118"/>
      <c r="OQ44" s="118"/>
      <c r="OR44" s="115"/>
      <c r="OS44" s="115"/>
      <c r="OT44" s="115"/>
      <c r="OU44" s="115"/>
      <c r="OV44" s="115"/>
      <c r="OW44" s="115">
        <f t="shared" si="756"/>
        <v>0</v>
      </c>
      <c r="OY44" s="118"/>
      <c r="OZ44" s="118"/>
      <c r="PA44" s="115"/>
      <c r="PB44" s="115"/>
      <c r="PC44" s="115"/>
      <c r="PD44" s="115"/>
      <c r="PE44" s="115"/>
      <c r="PF44" s="115">
        <f t="shared" si="757"/>
        <v>0</v>
      </c>
    </row>
    <row r="45" spans="1:422">
      <c r="A45" s="118"/>
      <c r="B45" s="118"/>
      <c r="C45" s="115"/>
      <c r="D45" s="115"/>
      <c r="E45" s="115"/>
      <c r="F45" s="115"/>
      <c r="G45" s="115"/>
      <c r="H45" s="115">
        <f t="shared" si="758"/>
        <v>0</v>
      </c>
      <c r="J45" s="118"/>
      <c r="K45" s="118"/>
      <c r="L45" s="115"/>
      <c r="M45" s="115"/>
      <c r="N45" s="115"/>
      <c r="O45" s="115"/>
      <c r="P45" s="115"/>
      <c r="Q45" s="115">
        <f t="shared" si="712"/>
        <v>0</v>
      </c>
      <c r="S45" s="118"/>
      <c r="T45" s="118"/>
      <c r="U45" s="115">
        <v>5.6</v>
      </c>
      <c r="V45" s="115">
        <v>1.4</v>
      </c>
      <c r="W45" s="115"/>
      <c r="X45" s="115">
        <v>1</v>
      </c>
      <c r="Y45" s="115"/>
      <c r="Z45" s="115">
        <f t="shared" si="713"/>
        <v>7.839999999999999</v>
      </c>
      <c r="AB45" s="118" t="s">
        <v>856</v>
      </c>
      <c r="AC45" s="118"/>
      <c r="AD45" s="115">
        <v>5.6</v>
      </c>
      <c r="AE45" s="115">
        <v>1.4</v>
      </c>
      <c r="AF45" s="115"/>
      <c r="AG45" s="115">
        <v>1</v>
      </c>
      <c r="AH45" s="115"/>
      <c r="AI45" s="115">
        <f t="shared" si="714"/>
        <v>7.839999999999999</v>
      </c>
      <c r="AK45" s="118" t="s">
        <v>851</v>
      </c>
      <c r="AL45" s="118"/>
      <c r="AM45" s="115">
        <v>3</v>
      </c>
      <c r="AN45" s="115">
        <v>3</v>
      </c>
      <c r="AO45" s="115"/>
      <c r="AP45" s="115">
        <v>1</v>
      </c>
      <c r="AQ45" s="115"/>
      <c r="AR45" s="115">
        <f t="shared" si="715"/>
        <v>9</v>
      </c>
      <c r="AT45" s="118"/>
      <c r="AU45" s="118"/>
      <c r="AV45" s="115"/>
      <c r="AW45" s="115"/>
      <c r="AX45" s="115"/>
      <c r="AY45" s="115"/>
      <c r="AZ45" s="115"/>
      <c r="BA45" s="115">
        <f t="shared" si="716"/>
        <v>0</v>
      </c>
      <c r="BC45" s="118" t="s">
        <v>853</v>
      </c>
      <c r="BD45" s="118"/>
      <c r="BE45" s="115">
        <v>1</v>
      </c>
      <c r="BF45" s="115">
        <v>2.9</v>
      </c>
      <c r="BG45" s="115"/>
      <c r="BH45" s="115">
        <v>1</v>
      </c>
      <c r="BI45" s="115"/>
      <c r="BJ45" s="115">
        <f t="shared" si="717"/>
        <v>2.9</v>
      </c>
      <c r="BL45" s="118"/>
      <c r="BM45" s="118"/>
      <c r="BN45" s="115"/>
      <c r="BO45" s="115"/>
      <c r="BP45" s="115"/>
      <c r="BQ45" s="115"/>
      <c r="BR45" s="115"/>
      <c r="BS45" s="115">
        <f t="shared" si="718"/>
        <v>0</v>
      </c>
      <c r="BU45" s="118" t="s">
        <v>850</v>
      </c>
      <c r="BV45" s="118"/>
      <c r="BW45" s="115">
        <v>3.2</v>
      </c>
      <c r="BX45" s="115">
        <v>3.5</v>
      </c>
      <c r="BY45" s="115"/>
      <c r="BZ45" s="115">
        <v>1</v>
      </c>
      <c r="CA45" s="115"/>
      <c r="CB45" s="115">
        <f t="shared" si="719"/>
        <v>11.200000000000001</v>
      </c>
      <c r="CD45" s="118"/>
      <c r="CE45" s="118"/>
      <c r="CF45" s="115"/>
      <c r="CG45" s="115"/>
      <c r="CH45" s="115"/>
      <c r="CI45" s="115"/>
      <c r="CJ45" s="115"/>
      <c r="CK45" s="115">
        <f t="shared" si="720"/>
        <v>0</v>
      </c>
      <c r="CM45" s="118"/>
      <c r="CN45" s="118"/>
      <c r="CO45" s="115"/>
      <c r="CP45" s="115"/>
      <c r="CQ45" s="115"/>
      <c r="CR45" s="115"/>
      <c r="CS45" s="115"/>
      <c r="CT45" s="115">
        <f t="shared" si="721"/>
        <v>0</v>
      </c>
      <c r="CV45" s="118"/>
      <c r="CW45" s="118"/>
      <c r="CX45" s="115"/>
      <c r="CY45" s="115"/>
      <c r="CZ45" s="115"/>
      <c r="DA45" s="115"/>
      <c r="DB45" s="115"/>
      <c r="DC45" s="115">
        <f t="shared" si="722"/>
        <v>0</v>
      </c>
      <c r="DE45" s="118"/>
      <c r="DF45" s="118"/>
      <c r="DG45" s="115"/>
      <c r="DH45" s="115"/>
      <c r="DI45" s="115"/>
      <c r="DJ45" s="115"/>
      <c r="DK45" s="115"/>
      <c r="DL45" s="115">
        <f t="shared" si="723"/>
        <v>0</v>
      </c>
      <c r="DN45" s="118"/>
      <c r="DO45" s="118"/>
      <c r="DP45" s="115"/>
      <c r="DQ45" s="115"/>
      <c r="DR45" s="115"/>
      <c r="DS45" s="115"/>
      <c r="DT45" s="115"/>
      <c r="DU45" s="115">
        <f t="shared" si="724"/>
        <v>0</v>
      </c>
      <c r="DW45" s="118"/>
      <c r="DX45" s="118"/>
      <c r="DY45" s="115"/>
      <c r="DZ45" s="115"/>
      <c r="EA45" s="115"/>
      <c r="EB45" s="115"/>
      <c r="EC45" s="115"/>
      <c r="ED45" s="115">
        <f t="shared" si="725"/>
        <v>0</v>
      </c>
      <c r="EF45" s="118"/>
      <c r="EG45" s="118"/>
      <c r="EH45" s="115"/>
      <c r="EI45" s="115"/>
      <c r="EJ45" s="115"/>
      <c r="EK45" s="115"/>
      <c r="EL45" s="115"/>
      <c r="EM45" s="115">
        <f t="shared" si="726"/>
        <v>0</v>
      </c>
      <c r="EO45" s="118"/>
      <c r="EP45" s="118"/>
      <c r="EQ45" s="115"/>
      <c r="ER45" s="115"/>
      <c r="ES45" s="115"/>
      <c r="ET45" s="115"/>
      <c r="EU45" s="115"/>
      <c r="EV45" s="115">
        <f t="shared" si="727"/>
        <v>0</v>
      </c>
      <c r="EX45" s="118" t="s">
        <v>857</v>
      </c>
      <c r="EY45" s="118"/>
      <c r="EZ45" s="115">
        <v>4.8</v>
      </c>
      <c r="FA45" s="115">
        <v>0.8</v>
      </c>
      <c r="FB45" s="115"/>
      <c r="FC45" s="115">
        <v>1</v>
      </c>
      <c r="FD45" s="115"/>
      <c r="FE45" s="115">
        <f t="shared" si="728"/>
        <v>3.84</v>
      </c>
      <c r="FG45" s="118"/>
      <c r="FH45" s="118"/>
      <c r="FI45" s="115"/>
      <c r="FJ45" s="115"/>
      <c r="FK45" s="115"/>
      <c r="FL45" s="115"/>
      <c r="FM45" s="115"/>
      <c r="FN45" s="115">
        <f t="shared" si="729"/>
        <v>0</v>
      </c>
      <c r="FP45" s="118"/>
      <c r="FQ45" s="118"/>
      <c r="FR45" s="115"/>
      <c r="FS45" s="115"/>
      <c r="FT45" s="115"/>
      <c r="FU45" s="115"/>
      <c r="FV45" s="115"/>
      <c r="FW45" s="115">
        <f t="shared" si="730"/>
        <v>0</v>
      </c>
      <c r="FY45" s="118"/>
      <c r="FZ45" s="118"/>
      <c r="GA45" s="115"/>
      <c r="GB45" s="115"/>
      <c r="GC45" s="115"/>
      <c r="GD45" s="115"/>
      <c r="GE45" s="115"/>
      <c r="GF45" s="115">
        <f t="shared" si="731"/>
        <v>0</v>
      </c>
      <c r="GH45" s="118"/>
      <c r="GI45" s="118"/>
      <c r="GJ45" s="115"/>
      <c r="GK45" s="115"/>
      <c r="GL45" s="115"/>
      <c r="GM45" s="115"/>
      <c r="GN45" s="115"/>
      <c r="GO45" s="115">
        <f t="shared" si="732"/>
        <v>0</v>
      </c>
      <c r="GQ45" s="118"/>
      <c r="GR45" s="118"/>
      <c r="GS45" s="115"/>
      <c r="GT45" s="115"/>
      <c r="GU45" s="115"/>
      <c r="GV45" s="115"/>
      <c r="GW45" s="115"/>
      <c r="GX45" s="115">
        <f t="shared" si="733"/>
        <v>0</v>
      </c>
      <c r="GZ45" s="118"/>
      <c r="HA45" s="118"/>
      <c r="HB45" s="115"/>
      <c r="HC45" s="115"/>
      <c r="HD45" s="115"/>
      <c r="HE45" s="115"/>
      <c r="HF45" s="115"/>
      <c r="HG45" s="115">
        <f t="shared" si="734"/>
        <v>0</v>
      </c>
      <c r="HI45" s="118"/>
      <c r="HJ45" s="118"/>
      <c r="HK45" s="115"/>
      <c r="HL45" s="115"/>
      <c r="HM45" s="115"/>
      <c r="HN45" s="115"/>
      <c r="HO45" s="115"/>
      <c r="HP45" s="115">
        <f t="shared" si="735"/>
        <v>0</v>
      </c>
      <c r="HR45" s="118"/>
      <c r="HS45" s="118"/>
      <c r="HT45" s="115"/>
      <c r="HU45" s="115"/>
      <c r="HV45" s="115"/>
      <c r="HW45" s="115"/>
      <c r="HX45" s="115"/>
      <c r="HY45" s="115">
        <f t="shared" si="736"/>
        <v>0</v>
      </c>
      <c r="IA45" s="118"/>
      <c r="IB45" s="118"/>
      <c r="IC45" s="115"/>
      <c r="ID45" s="115"/>
      <c r="IE45" s="115"/>
      <c r="IF45" s="115"/>
      <c r="IG45" s="115"/>
      <c r="IH45" s="115">
        <f t="shared" si="737"/>
        <v>0</v>
      </c>
      <c r="IJ45" s="118"/>
      <c r="IK45" s="118"/>
      <c r="IL45" s="115"/>
      <c r="IM45" s="115"/>
      <c r="IN45" s="115"/>
      <c r="IO45" s="115"/>
      <c r="IP45" s="115"/>
      <c r="IQ45" s="115">
        <f t="shared" si="738"/>
        <v>0</v>
      </c>
      <c r="IS45" s="118"/>
      <c r="IT45" s="118"/>
      <c r="IU45" s="115"/>
      <c r="IV45" s="115"/>
      <c r="IW45" s="115"/>
      <c r="IX45" s="115"/>
      <c r="IY45" s="115"/>
      <c r="IZ45" s="115">
        <f t="shared" si="739"/>
        <v>0</v>
      </c>
      <c r="JA45" s="481"/>
      <c r="JB45" s="118"/>
      <c r="JC45" s="118"/>
      <c r="JD45" s="115"/>
      <c r="JE45" s="115"/>
      <c r="JF45" s="115"/>
      <c r="JG45" s="115"/>
      <c r="JH45" s="115"/>
      <c r="JI45" s="115">
        <f t="shared" si="740"/>
        <v>0</v>
      </c>
      <c r="JJ45" s="481"/>
      <c r="JK45" s="118"/>
      <c r="JL45" s="118"/>
      <c r="JM45" s="115"/>
      <c r="JN45" s="115"/>
      <c r="JO45" s="115"/>
      <c r="JP45" s="115"/>
      <c r="JQ45" s="115"/>
      <c r="JR45" s="115">
        <f t="shared" si="741"/>
        <v>0</v>
      </c>
      <c r="JS45" s="481"/>
      <c r="JT45" s="118"/>
      <c r="JU45" s="118"/>
      <c r="JV45" s="115"/>
      <c r="JW45" s="115"/>
      <c r="JX45" s="115"/>
      <c r="JY45" s="115"/>
      <c r="JZ45" s="115"/>
      <c r="KA45" s="115">
        <f t="shared" si="742"/>
        <v>0</v>
      </c>
      <c r="KB45" s="481"/>
      <c r="KC45" s="118"/>
      <c r="KD45" s="118"/>
      <c r="KE45" s="115"/>
      <c r="KF45" s="115"/>
      <c r="KG45" s="115"/>
      <c r="KH45" s="115"/>
      <c r="KI45" s="115"/>
      <c r="KJ45" s="115">
        <f t="shared" si="743"/>
        <v>0</v>
      </c>
      <c r="KK45" s="481"/>
      <c r="KL45" s="118"/>
      <c r="KM45" s="118"/>
      <c r="KN45" s="115"/>
      <c r="KO45" s="115"/>
      <c r="KP45" s="115"/>
      <c r="KQ45" s="115"/>
      <c r="KR45" s="115"/>
      <c r="KS45" s="115">
        <f t="shared" si="744"/>
        <v>0</v>
      </c>
      <c r="KT45" s="481"/>
      <c r="KU45" s="118"/>
      <c r="KV45" s="118"/>
      <c r="KW45" s="115"/>
      <c r="KX45" s="115"/>
      <c r="KY45" s="115"/>
      <c r="KZ45" s="115"/>
      <c r="LA45" s="115"/>
      <c r="LB45" s="115">
        <f t="shared" si="745"/>
        <v>0</v>
      </c>
      <c r="LC45" s="481"/>
      <c r="LD45" s="118"/>
      <c r="LE45" s="118"/>
      <c r="LF45" s="115"/>
      <c r="LG45" s="115"/>
      <c r="LH45" s="115"/>
      <c r="LI45" s="115"/>
      <c r="LJ45" s="115"/>
      <c r="LK45" s="115">
        <f t="shared" si="746"/>
        <v>0</v>
      </c>
      <c r="LL45" s="481"/>
      <c r="LM45" s="118" t="s">
        <v>858</v>
      </c>
      <c r="LN45" s="118"/>
      <c r="LO45" s="115">
        <v>3.3</v>
      </c>
      <c r="LP45" s="115">
        <v>1.4</v>
      </c>
      <c r="LQ45" s="115"/>
      <c r="LR45" s="115">
        <v>1</v>
      </c>
      <c r="LS45" s="115"/>
      <c r="LT45" s="115">
        <f t="shared" si="747"/>
        <v>4.6199999999999992</v>
      </c>
      <c r="LU45" s="481"/>
      <c r="LV45" s="118"/>
      <c r="LW45" s="118"/>
      <c r="LX45" s="115"/>
      <c r="LY45" s="115"/>
      <c r="LZ45" s="115"/>
      <c r="MA45" s="115"/>
      <c r="MB45" s="115"/>
      <c r="MC45" s="115">
        <f t="shared" si="748"/>
        <v>0</v>
      </c>
      <c r="MD45" s="481"/>
      <c r="ME45" s="118"/>
      <c r="MF45" s="118"/>
      <c r="MG45" s="115"/>
      <c r="MH45" s="115"/>
      <c r="MI45" s="115"/>
      <c r="MJ45" s="115"/>
      <c r="MK45" s="115"/>
      <c r="ML45" s="115">
        <f t="shared" si="749"/>
        <v>0</v>
      </c>
      <c r="MM45" s="481"/>
      <c r="MN45" s="118"/>
      <c r="MO45" s="118"/>
      <c r="MP45" s="115"/>
      <c r="MQ45" s="115"/>
      <c r="MR45" s="115"/>
      <c r="MS45" s="115"/>
      <c r="MT45" s="115"/>
      <c r="MU45" s="115">
        <f t="shared" si="750"/>
        <v>0</v>
      </c>
      <c r="MV45" s="481"/>
      <c r="MW45" s="118"/>
      <c r="MX45" s="118"/>
      <c r="MY45" s="115"/>
      <c r="MZ45" s="115"/>
      <c r="NA45" s="115"/>
      <c r="NB45" s="115"/>
      <c r="NC45" s="115"/>
      <c r="ND45" s="115">
        <f t="shared" si="751"/>
        <v>0</v>
      </c>
      <c r="NE45" s="481"/>
      <c r="NF45" s="118"/>
      <c r="NG45" s="118"/>
      <c r="NH45" s="115"/>
      <c r="NI45" s="115"/>
      <c r="NJ45" s="115"/>
      <c r="NK45" s="115"/>
      <c r="NL45" s="115"/>
      <c r="NM45" s="115">
        <f t="shared" si="752"/>
        <v>0</v>
      </c>
      <c r="NN45" s="481"/>
      <c r="NO45" s="118"/>
      <c r="NP45" s="118"/>
      <c r="NQ45" s="115"/>
      <c r="NR45" s="115"/>
      <c r="NS45" s="115"/>
      <c r="NT45" s="115"/>
      <c r="NU45" s="115"/>
      <c r="NV45" s="115">
        <f t="shared" si="753"/>
        <v>0</v>
      </c>
      <c r="NW45" s="481"/>
      <c r="NX45" s="118"/>
      <c r="NY45" s="118"/>
      <c r="NZ45" s="115"/>
      <c r="OA45" s="115"/>
      <c r="OB45" s="115"/>
      <c r="OC45" s="115"/>
      <c r="OD45" s="115"/>
      <c r="OE45" s="115">
        <f t="shared" si="754"/>
        <v>0</v>
      </c>
      <c r="OG45" s="118"/>
      <c r="OH45" s="118"/>
      <c r="OI45" s="115"/>
      <c r="OJ45" s="115"/>
      <c r="OK45" s="115"/>
      <c r="OL45" s="115"/>
      <c r="OM45" s="115"/>
      <c r="ON45" s="115">
        <f t="shared" si="755"/>
        <v>0</v>
      </c>
      <c r="OP45" s="118"/>
      <c r="OQ45" s="118"/>
      <c r="OR45" s="115"/>
      <c r="OS45" s="115"/>
      <c r="OT45" s="115"/>
      <c r="OU45" s="115"/>
      <c r="OV45" s="115"/>
      <c r="OW45" s="115">
        <f t="shared" si="756"/>
        <v>0</v>
      </c>
      <c r="OY45" s="118"/>
      <c r="OZ45" s="118"/>
      <c r="PA45" s="115"/>
      <c r="PB45" s="115"/>
      <c r="PC45" s="115"/>
      <c r="PD45" s="115"/>
      <c r="PE45" s="115"/>
      <c r="PF45" s="115">
        <f t="shared" si="757"/>
        <v>0</v>
      </c>
    </row>
    <row r="46" spans="1:422">
      <c r="A46" s="118"/>
      <c r="B46" s="118"/>
      <c r="C46" s="115"/>
      <c r="D46" s="115"/>
      <c r="E46" s="115"/>
      <c r="F46" s="115"/>
      <c r="G46" s="115"/>
      <c r="H46" s="115">
        <f t="shared" si="758"/>
        <v>0</v>
      </c>
      <c r="J46" s="118"/>
      <c r="K46" s="118"/>
      <c r="L46" s="115"/>
      <c r="M46" s="115"/>
      <c r="N46" s="115"/>
      <c r="O46" s="115"/>
      <c r="P46" s="115"/>
      <c r="Q46" s="115">
        <f t="shared" si="712"/>
        <v>0</v>
      </c>
      <c r="S46" s="118"/>
      <c r="T46" s="118"/>
      <c r="U46" s="115"/>
      <c r="V46" s="115"/>
      <c r="W46" s="115"/>
      <c r="X46" s="115"/>
      <c r="Y46" s="115"/>
      <c r="Z46" s="115">
        <f t="shared" si="713"/>
        <v>0</v>
      </c>
      <c r="AB46" s="118"/>
      <c r="AC46" s="118"/>
      <c r="AD46" s="115"/>
      <c r="AE46" s="115"/>
      <c r="AF46" s="115"/>
      <c r="AG46" s="115"/>
      <c r="AH46" s="115"/>
      <c r="AI46" s="115">
        <f t="shared" si="714"/>
        <v>0</v>
      </c>
      <c r="AK46" s="118"/>
      <c r="AL46" s="118"/>
      <c r="AM46" s="115"/>
      <c r="AN46" s="115"/>
      <c r="AO46" s="115"/>
      <c r="AP46" s="115"/>
      <c r="AQ46" s="115"/>
      <c r="AR46" s="115">
        <f t="shared" si="715"/>
        <v>0</v>
      </c>
      <c r="AT46" s="118"/>
      <c r="AU46" s="118"/>
      <c r="AV46" s="115"/>
      <c r="AW46" s="115"/>
      <c r="AX46" s="115"/>
      <c r="AY46" s="115"/>
      <c r="AZ46" s="115"/>
      <c r="BA46" s="115">
        <f t="shared" si="716"/>
        <v>0</v>
      </c>
      <c r="BC46" s="118"/>
      <c r="BD46" s="118"/>
      <c r="BE46" s="115"/>
      <c r="BF46" s="115"/>
      <c r="BG46" s="115"/>
      <c r="BH46" s="115"/>
      <c r="BI46" s="115"/>
      <c r="BJ46" s="115">
        <f t="shared" si="717"/>
        <v>0</v>
      </c>
      <c r="BL46" s="118"/>
      <c r="BM46" s="118"/>
      <c r="BN46" s="115"/>
      <c r="BO46" s="115"/>
      <c r="BP46" s="115"/>
      <c r="BQ46" s="115"/>
      <c r="BR46" s="115"/>
      <c r="BS46" s="115">
        <f t="shared" si="718"/>
        <v>0</v>
      </c>
      <c r="BU46" s="118"/>
      <c r="BV46" s="118"/>
      <c r="BW46" s="115"/>
      <c r="BX46" s="115"/>
      <c r="BY46" s="115"/>
      <c r="BZ46" s="115"/>
      <c r="CA46" s="115"/>
      <c r="CB46" s="115">
        <f t="shared" si="719"/>
        <v>0</v>
      </c>
      <c r="CD46" s="118"/>
      <c r="CE46" s="118"/>
      <c r="CF46" s="115"/>
      <c r="CG46" s="115"/>
      <c r="CH46" s="115"/>
      <c r="CI46" s="115"/>
      <c r="CJ46" s="115"/>
      <c r="CK46" s="115">
        <f t="shared" si="720"/>
        <v>0</v>
      </c>
      <c r="CM46" s="118"/>
      <c r="CN46" s="118"/>
      <c r="CO46" s="115"/>
      <c r="CP46" s="115"/>
      <c r="CQ46" s="115"/>
      <c r="CR46" s="115"/>
      <c r="CS46" s="115"/>
      <c r="CT46" s="115">
        <f t="shared" si="721"/>
        <v>0</v>
      </c>
      <c r="CV46" s="118"/>
      <c r="CW46" s="118"/>
      <c r="CX46" s="115"/>
      <c r="CY46" s="115"/>
      <c r="CZ46" s="115"/>
      <c r="DA46" s="115"/>
      <c r="DB46" s="115"/>
      <c r="DC46" s="115">
        <f t="shared" si="722"/>
        <v>0</v>
      </c>
      <c r="DE46" s="118"/>
      <c r="DF46" s="118"/>
      <c r="DG46" s="115"/>
      <c r="DH46" s="115"/>
      <c r="DI46" s="115"/>
      <c r="DJ46" s="115"/>
      <c r="DK46" s="115"/>
      <c r="DL46" s="115">
        <f t="shared" si="723"/>
        <v>0</v>
      </c>
      <c r="DN46" s="118"/>
      <c r="DO46" s="118"/>
      <c r="DP46" s="115"/>
      <c r="DQ46" s="115"/>
      <c r="DR46" s="115"/>
      <c r="DS46" s="115"/>
      <c r="DT46" s="115"/>
      <c r="DU46" s="115">
        <f t="shared" si="724"/>
        <v>0</v>
      </c>
      <c r="DW46" s="118"/>
      <c r="DX46" s="118"/>
      <c r="DY46" s="115"/>
      <c r="DZ46" s="115"/>
      <c r="EA46" s="115"/>
      <c r="EB46" s="115"/>
      <c r="EC46" s="115"/>
      <c r="ED46" s="115">
        <f t="shared" si="725"/>
        <v>0</v>
      </c>
      <c r="EF46" s="118"/>
      <c r="EG46" s="118"/>
      <c r="EH46" s="115"/>
      <c r="EI46" s="115"/>
      <c r="EJ46" s="115"/>
      <c r="EK46" s="115"/>
      <c r="EL46" s="115"/>
      <c r="EM46" s="115">
        <f t="shared" si="726"/>
        <v>0</v>
      </c>
      <c r="EO46" s="118"/>
      <c r="EP46" s="118"/>
      <c r="EQ46" s="115"/>
      <c r="ER46" s="115"/>
      <c r="ES46" s="115"/>
      <c r="ET46" s="115"/>
      <c r="EU46" s="115"/>
      <c r="EV46" s="115">
        <f t="shared" si="727"/>
        <v>0</v>
      </c>
      <c r="EX46" s="118" t="s">
        <v>859</v>
      </c>
      <c r="EY46" s="118"/>
      <c r="EZ46" s="115">
        <v>4.8</v>
      </c>
      <c r="FA46" s="115">
        <v>0.8</v>
      </c>
      <c r="FB46" s="115"/>
      <c r="FC46" s="115">
        <v>1</v>
      </c>
      <c r="FD46" s="115"/>
      <c r="FE46" s="115">
        <f t="shared" si="728"/>
        <v>3.84</v>
      </c>
      <c r="FG46" s="118"/>
      <c r="FH46" s="118"/>
      <c r="FI46" s="115"/>
      <c r="FJ46" s="115"/>
      <c r="FK46" s="115"/>
      <c r="FL46" s="115"/>
      <c r="FM46" s="115"/>
      <c r="FN46" s="115">
        <f t="shared" si="729"/>
        <v>0</v>
      </c>
      <c r="FP46" s="118"/>
      <c r="FQ46" s="118"/>
      <c r="FR46" s="115"/>
      <c r="FS46" s="115"/>
      <c r="FT46" s="115"/>
      <c r="FU46" s="115"/>
      <c r="FV46" s="115"/>
      <c r="FW46" s="115">
        <f t="shared" si="730"/>
        <v>0</v>
      </c>
      <c r="FY46" s="118"/>
      <c r="FZ46" s="118"/>
      <c r="GA46" s="115"/>
      <c r="GB46" s="115"/>
      <c r="GC46" s="115"/>
      <c r="GD46" s="115"/>
      <c r="GE46" s="115"/>
      <c r="GF46" s="115">
        <f t="shared" si="731"/>
        <v>0</v>
      </c>
      <c r="GH46" s="118"/>
      <c r="GI46" s="118"/>
      <c r="GJ46" s="115"/>
      <c r="GK46" s="115"/>
      <c r="GL46" s="115"/>
      <c r="GM46" s="115"/>
      <c r="GN46" s="115"/>
      <c r="GO46" s="115">
        <f t="shared" si="732"/>
        <v>0</v>
      </c>
      <c r="GQ46" s="118"/>
      <c r="GR46" s="118"/>
      <c r="GS46" s="115"/>
      <c r="GT46" s="115"/>
      <c r="GU46" s="115"/>
      <c r="GV46" s="115"/>
      <c r="GW46" s="115"/>
      <c r="GX46" s="115">
        <f t="shared" si="733"/>
        <v>0</v>
      </c>
      <c r="GZ46" s="118"/>
      <c r="HA46" s="118"/>
      <c r="HB46" s="115"/>
      <c r="HC46" s="115"/>
      <c r="HD46" s="115"/>
      <c r="HE46" s="115"/>
      <c r="HF46" s="115"/>
      <c r="HG46" s="115">
        <f t="shared" si="734"/>
        <v>0</v>
      </c>
      <c r="HI46" s="118"/>
      <c r="HJ46" s="118"/>
      <c r="HK46" s="115"/>
      <c r="HL46" s="115"/>
      <c r="HM46" s="115"/>
      <c r="HN46" s="115"/>
      <c r="HO46" s="115"/>
      <c r="HP46" s="115">
        <f t="shared" si="735"/>
        <v>0</v>
      </c>
      <c r="HR46" s="118"/>
      <c r="HS46" s="118"/>
      <c r="HT46" s="115"/>
      <c r="HU46" s="115"/>
      <c r="HV46" s="115"/>
      <c r="HW46" s="115"/>
      <c r="HX46" s="115"/>
      <c r="HY46" s="115">
        <f t="shared" si="736"/>
        <v>0</v>
      </c>
      <c r="IA46" s="118"/>
      <c r="IB46" s="118"/>
      <c r="IC46" s="115"/>
      <c r="ID46" s="115"/>
      <c r="IE46" s="115"/>
      <c r="IF46" s="115"/>
      <c r="IG46" s="115"/>
      <c r="IH46" s="115">
        <f t="shared" si="737"/>
        <v>0</v>
      </c>
      <c r="IJ46" s="118"/>
      <c r="IK46" s="118"/>
      <c r="IL46" s="115"/>
      <c r="IM46" s="115"/>
      <c r="IN46" s="115"/>
      <c r="IO46" s="115"/>
      <c r="IP46" s="115"/>
      <c r="IQ46" s="115">
        <f t="shared" si="738"/>
        <v>0</v>
      </c>
      <c r="IS46" s="118"/>
      <c r="IT46" s="118"/>
      <c r="IU46" s="115"/>
      <c r="IV46" s="115"/>
      <c r="IW46" s="115"/>
      <c r="IX46" s="115"/>
      <c r="IY46" s="115"/>
      <c r="IZ46" s="115">
        <f t="shared" si="739"/>
        <v>0</v>
      </c>
      <c r="JA46" s="481"/>
      <c r="JB46" s="118"/>
      <c r="JC46" s="118"/>
      <c r="JD46" s="115"/>
      <c r="JE46" s="115"/>
      <c r="JF46" s="115"/>
      <c r="JG46" s="115"/>
      <c r="JH46" s="115"/>
      <c r="JI46" s="115">
        <f t="shared" si="740"/>
        <v>0</v>
      </c>
      <c r="JJ46" s="481"/>
      <c r="JK46" s="118"/>
      <c r="JL46" s="118"/>
      <c r="JM46" s="115"/>
      <c r="JN46" s="115"/>
      <c r="JO46" s="115"/>
      <c r="JP46" s="115"/>
      <c r="JQ46" s="115"/>
      <c r="JR46" s="115">
        <f t="shared" si="741"/>
        <v>0</v>
      </c>
      <c r="JS46" s="481"/>
      <c r="JT46" s="118"/>
      <c r="JU46" s="118"/>
      <c r="JV46" s="115"/>
      <c r="JW46" s="115"/>
      <c r="JX46" s="115"/>
      <c r="JY46" s="115"/>
      <c r="JZ46" s="115"/>
      <c r="KA46" s="115">
        <f t="shared" si="742"/>
        <v>0</v>
      </c>
      <c r="KB46" s="481"/>
      <c r="KC46" s="118"/>
      <c r="KD46" s="118"/>
      <c r="KE46" s="115"/>
      <c r="KF46" s="115"/>
      <c r="KG46" s="115"/>
      <c r="KH46" s="115"/>
      <c r="KI46" s="115"/>
      <c r="KJ46" s="115">
        <f t="shared" si="743"/>
        <v>0</v>
      </c>
      <c r="KK46" s="481"/>
      <c r="KL46" s="118"/>
      <c r="KM46" s="118"/>
      <c r="KN46" s="115"/>
      <c r="KO46" s="115"/>
      <c r="KP46" s="115"/>
      <c r="KQ46" s="115"/>
      <c r="KR46" s="115"/>
      <c r="KS46" s="115">
        <f t="shared" si="744"/>
        <v>0</v>
      </c>
      <c r="KT46" s="481"/>
      <c r="KU46" s="118"/>
      <c r="KV46" s="118"/>
      <c r="KW46" s="115"/>
      <c r="KX46" s="115"/>
      <c r="KY46" s="115"/>
      <c r="KZ46" s="115"/>
      <c r="LA46" s="115"/>
      <c r="LB46" s="115">
        <f t="shared" si="745"/>
        <v>0</v>
      </c>
      <c r="LC46" s="481"/>
      <c r="LD46" s="118"/>
      <c r="LE46" s="118"/>
      <c r="LF46" s="115"/>
      <c r="LG46" s="115"/>
      <c r="LH46" s="115"/>
      <c r="LI46" s="115"/>
      <c r="LJ46" s="115"/>
      <c r="LK46" s="115">
        <f t="shared" si="746"/>
        <v>0</v>
      </c>
      <c r="LL46" s="481"/>
      <c r="LM46" s="118"/>
      <c r="LN46" s="118"/>
      <c r="LO46" s="115"/>
      <c r="LP46" s="115"/>
      <c r="LQ46" s="115"/>
      <c r="LR46" s="115"/>
      <c r="LS46" s="115"/>
      <c r="LT46" s="115">
        <f t="shared" si="747"/>
        <v>0</v>
      </c>
      <c r="LU46" s="481"/>
      <c r="LV46" s="118"/>
      <c r="LW46" s="118"/>
      <c r="LX46" s="115"/>
      <c r="LY46" s="115"/>
      <c r="LZ46" s="115"/>
      <c r="MA46" s="115"/>
      <c r="MB46" s="115"/>
      <c r="MC46" s="115">
        <f t="shared" si="748"/>
        <v>0</v>
      </c>
      <c r="MD46" s="481"/>
      <c r="ME46" s="118"/>
      <c r="MF46" s="118"/>
      <c r="MG46" s="115"/>
      <c r="MH46" s="115"/>
      <c r="MI46" s="115"/>
      <c r="MJ46" s="115"/>
      <c r="MK46" s="115"/>
      <c r="ML46" s="115">
        <f t="shared" si="749"/>
        <v>0</v>
      </c>
      <c r="MM46" s="481"/>
      <c r="MN46" s="118"/>
      <c r="MO46" s="118"/>
      <c r="MP46" s="115"/>
      <c r="MQ46" s="115"/>
      <c r="MR46" s="115"/>
      <c r="MS46" s="115"/>
      <c r="MT46" s="115"/>
      <c r="MU46" s="115">
        <f t="shared" si="750"/>
        <v>0</v>
      </c>
      <c r="MV46" s="481"/>
      <c r="MW46" s="118"/>
      <c r="MX46" s="118"/>
      <c r="MY46" s="115"/>
      <c r="MZ46" s="115"/>
      <c r="NA46" s="115"/>
      <c r="NB46" s="115"/>
      <c r="NC46" s="115"/>
      <c r="ND46" s="115">
        <f t="shared" si="751"/>
        <v>0</v>
      </c>
      <c r="NE46" s="481"/>
      <c r="NF46" s="118"/>
      <c r="NG46" s="118"/>
      <c r="NH46" s="115"/>
      <c r="NI46" s="115"/>
      <c r="NJ46" s="115"/>
      <c r="NK46" s="115"/>
      <c r="NL46" s="115"/>
      <c r="NM46" s="115">
        <f t="shared" si="752"/>
        <v>0</v>
      </c>
      <c r="NN46" s="481"/>
      <c r="NO46" s="118"/>
      <c r="NP46" s="118"/>
      <c r="NQ46" s="115"/>
      <c r="NR46" s="115"/>
      <c r="NS46" s="115"/>
      <c r="NT46" s="115"/>
      <c r="NU46" s="115"/>
      <c r="NV46" s="115">
        <f t="shared" si="753"/>
        <v>0</v>
      </c>
      <c r="NW46" s="481"/>
      <c r="NX46" s="118"/>
      <c r="NY46" s="118"/>
      <c r="NZ46" s="115"/>
      <c r="OA46" s="115"/>
      <c r="OB46" s="115"/>
      <c r="OC46" s="115"/>
      <c r="OD46" s="115"/>
      <c r="OE46" s="115">
        <f t="shared" si="754"/>
        <v>0</v>
      </c>
      <c r="OG46" s="118"/>
      <c r="OH46" s="118"/>
      <c r="OI46" s="115"/>
      <c r="OJ46" s="115"/>
      <c r="OK46" s="115"/>
      <c r="OL46" s="115"/>
      <c r="OM46" s="115"/>
      <c r="ON46" s="115">
        <f t="shared" si="755"/>
        <v>0</v>
      </c>
      <c r="OP46" s="118"/>
      <c r="OQ46" s="118"/>
      <c r="OR46" s="115"/>
      <c r="OS46" s="115"/>
      <c r="OT46" s="115"/>
      <c r="OU46" s="115"/>
      <c r="OV46" s="115"/>
      <c r="OW46" s="115">
        <f t="shared" si="756"/>
        <v>0</v>
      </c>
      <c r="OY46" s="118"/>
      <c r="OZ46" s="118"/>
      <c r="PA46" s="115"/>
      <c r="PB46" s="115"/>
      <c r="PC46" s="115"/>
      <c r="PD46" s="115"/>
      <c r="PE46" s="115"/>
      <c r="PF46" s="115">
        <f t="shared" si="757"/>
        <v>0</v>
      </c>
    </row>
    <row r="47" spans="1:422">
      <c r="A47" s="118"/>
      <c r="B47" s="118"/>
      <c r="C47" s="115"/>
      <c r="D47" s="115"/>
      <c r="E47" s="115"/>
      <c r="F47" s="115"/>
      <c r="G47" s="115"/>
      <c r="H47" s="115">
        <f t="shared" si="758"/>
        <v>0</v>
      </c>
      <c r="J47" s="118"/>
      <c r="K47" s="118"/>
      <c r="L47" s="115"/>
      <c r="M47" s="115"/>
      <c r="N47" s="115"/>
      <c r="O47" s="115"/>
      <c r="P47" s="115"/>
      <c r="Q47" s="115">
        <f t="shared" si="712"/>
        <v>0</v>
      </c>
      <c r="S47" s="118"/>
      <c r="T47" s="118"/>
      <c r="U47" s="115"/>
      <c r="V47" s="115"/>
      <c r="W47" s="115"/>
      <c r="X47" s="115"/>
      <c r="Y47" s="115"/>
      <c r="Z47" s="115">
        <f t="shared" si="713"/>
        <v>0</v>
      </c>
      <c r="AB47" s="118"/>
      <c r="AC47" s="118"/>
      <c r="AD47" s="115"/>
      <c r="AE47" s="115"/>
      <c r="AF47" s="115"/>
      <c r="AG47" s="115"/>
      <c r="AH47" s="115"/>
      <c r="AI47" s="115">
        <f t="shared" si="714"/>
        <v>0</v>
      </c>
      <c r="AK47" s="118"/>
      <c r="AL47" s="118"/>
      <c r="AM47" s="115"/>
      <c r="AN47" s="115"/>
      <c r="AO47" s="115"/>
      <c r="AP47" s="115"/>
      <c r="AQ47" s="115"/>
      <c r="AR47" s="115">
        <f t="shared" si="715"/>
        <v>0</v>
      </c>
      <c r="AT47" s="118"/>
      <c r="AU47" s="118"/>
      <c r="AV47" s="115"/>
      <c r="AW47" s="115"/>
      <c r="AX47" s="115"/>
      <c r="AY47" s="115"/>
      <c r="AZ47" s="115"/>
      <c r="BA47" s="115">
        <f t="shared" si="716"/>
        <v>0</v>
      </c>
      <c r="BC47" s="118"/>
      <c r="BD47" s="118"/>
      <c r="BE47" s="115"/>
      <c r="BF47" s="115"/>
      <c r="BG47" s="115"/>
      <c r="BH47" s="115"/>
      <c r="BI47" s="115"/>
      <c r="BJ47" s="115">
        <f t="shared" si="717"/>
        <v>0</v>
      </c>
      <c r="BL47" s="118"/>
      <c r="BM47" s="118"/>
      <c r="BN47" s="115"/>
      <c r="BO47" s="115"/>
      <c r="BP47" s="115"/>
      <c r="BQ47" s="115"/>
      <c r="BR47" s="115"/>
      <c r="BS47" s="115">
        <f t="shared" si="718"/>
        <v>0</v>
      </c>
      <c r="BU47" s="118"/>
      <c r="BV47" s="118"/>
      <c r="BW47" s="115"/>
      <c r="BX47" s="115"/>
      <c r="BY47" s="115"/>
      <c r="BZ47" s="115"/>
      <c r="CA47" s="115"/>
      <c r="CB47" s="115">
        <f t="shared" si="719"/>
        <v>0</v>
      </c>
      <c r="CD47" s="118"/>
      <c r="CE47" s="118"/>
      <c r="CF47" s="115"/>
      <c r="CG47" s="115"/>
      <c r="CH47" s="115"/>
      <c r="CI47" s="115"/>
      <c r="CJ47" s="115"/>
      <c r="CK47" s="115">
        <f t="shared" si="720"/>
        <v>0</v>
      </c>
      <c r="CM47" s="118"/>
      <c r="CN47" s="118"/>
      <c r="CO47" s="115"/>
      <c r="CP47" s="115"/>
      <c r="CQ47" s="115"/>
      <c r="CR47" s="115"/>
      <c r="CS47" s="115"/>
      <c r="CT47" s="115">
        <f t="shared" si="721"/>
        <v>0</v>
      </c>
      <c r="CV47" s="118"/>
      <c r="CW47" s="118"/>
      <c r="CX47" s="115"/>
      <c r="CY47" s="115"/>
      <c r="CZ47" s="115"/>
      <c r="DA47" s="115"/>
      <c r="DB47" s="115"/>
      <c r="DC47" s="115">
        <f t="shared" si="722"/>
        <v>0</v>
      </c>
      <c r="DE47" s="118"/>
      <c r="DF47" s="118"/>
      <c r="DG47" s="115"/>
      <c r="DH47" s="115"/>
      <c r="DI47" s="115"/>
      <c r="DJ47" s="115"/>
      <c r="DK47" s="115"/>
      <c r="DL47" s="115">
        <f t="shared" si="723"/>
        <v>0</v>
      </c>
      <c r="DN47" s="118"/>
      <c r="DO47" s="118"/>
      <c r="DP47" s="115"/>
      <c r="DQ47" s="115"/>
      <c r="DR47" s="115"/>
      <c r="DS47" s="115"/>
      <c r="DT47" s="115"/>
      <c r="DU47" s="115">
        <f t="shared" si="724"/>
        <v>0</v>
      </c>
      <c r="DW47" s="118"/>
      <c r="DX47" s="118"/>
      <c r="DY47" s="115"/>
      <c r="DZ47" s="115"/>
      <c r="EA47" s="115"/>
      <c r="EB47" s="115"/>
      <c r="EC47" s="115"/>
      <c r="ED47" s="115">
        <f t="shared" si="725"/>
        <v>0</v>
      </c>
      <c r="EF47" s="118"/>
      <c r="EG47" s="118"/>
      <c r="EH47" s="115"/>
      <c r="EI47" s="115"/>
      <c r="EJ47" s="115"/>
      <c r="EK47" s="115"/>
      <c r="EL47" s="115"/>
      <c r="EM47" s="115">
        <f t="shared" si="726"/>
        <v>0</v>
      </c>
      <c r="EO47" s="118"/>
      <c r="EP47" s="118"/>
      <c r="EQ47" s="115"/>
      <c r="ER47" s="115"/>
      <c r="ES47" s="115"/>
      <c r="ET47" s="115"/>
      <c r="EU47" s="115"/>
      <c r="EV47" s="115">
        <f t="shared" si="727"/>
        <v>0</v>
      </c>
      <c r="EX47" s="118" t="s">
        <v>860</v>
      </c>
      <c r="EY47" s="118"/>
      <c r="EZ47" s="115">
        <v>11.8</v>
      </c>
      <c r="FA47" s="115">
        <v>1</v>
      </c>
      <c r="FB47" s="115"/>
      <c r="FC47" s="115">
        <v>1</v>
      </c>
      <c r="FD47" s="115"/>
      <c r="FE47" s="115">
        <f t="shared" si="728"/>
        <v>11.8</v>
      </c>
      <c r="FG47" s="118"/>
      <c r="FH47" s="118"/>
      <c r="FI47" s="115"/>
      <c r="FJ47" s="115"/>
      <c r="FK47" s="115"/>
      <c r="FL47" s="115"/>
      <c r="FM47" s="115"/>
      <c r="FN47" s="115">
        <f t="shared" si="729"/>
        <v>0</v>
      </c>
      <c r="FP47" s="118"/>
      <c r="FQ47" s="118"/>
      <c r="FR47" s="115"/>
      <c r="FS47" s="115"/>
      <c r="FT47" s="115"/>
      <c r="FU47" s="115"/>
      <c r="FV47" s="115"/>
      <c r="FW47" s="115">
        <f t="shared" si="730"/>
        <v>0</v>
      </c>
      <c r="FY47" s="118"/>
      <c r="FZ47" s="118"/>
      <c r="GA47" s="115"/>
      <c r="GB47" s="115"/>
      <c r="GC47" s="115"/>
      <c r="GD47" s="115"/>
      <c r="GE47" s="115"/>
      <c r="GF47" s="115">
        <f t="shared" si="731"/>
        <v>0</v>
      </c>
      <c r="GH47" s="118"/>
      <c r="GI47" s="118"/>
      <c r="GJ47" s="115"/>
      <c r="GK47" s="115"/>
      <c r="GL47" s="115"/>
      <c r="GM47" s="115"/>
      <c r="GN47" s="115"/>
      <c r="GO47" s="115">
        <f t="shared" si="732"/>
        <v>0</v>
      </c>
      <c r="GQ47" s="118"/>
      <c r="GR47" s="118"/>
      <c r="GS47" s="115"/>
      <c r="GT47" s="115"/>
      <c r="GU47" s="115"/>
      <c r="GV47" s="115"/>
      <c r="GW47" s="115"/>
      <c r="GX47" s="115">
        <f t="shared" si="733"/>
        <v>0</v>
      </c>
      <c r="GZ47" s="118"/>
      <c r="HA47" s="118"/>
      <c r="HB47" s="115"/>
      <c r="HC47" s="115"/>
      <c r="HD47" s="115"/>
      <c r="HE47" s="115"/>
      <c r="HF47" s="115"/>
      <c r="HG47" s="115">
        <f t="shared" si="734"/>
        <v>0</v>
      </c>
      <c r="HI47" s="118"/>
      <c r="HJ47" s="118"/>
      <c r="HK47" s="115"/>
      <c r="HL47" s="115"/>
      <c r="HM47" s="115"/>
      <c r="HN47" s="115"/>
      <c r="HO47" s="115"/>
      <c r="HP47" s="115">
        <f t="shared" si="735"/>
        <v>0</v>
      </c>
      <c r="HR47" s="118"/>
      <c r="HS47" s="118"/>
      <c r="HT47" s="115"/>
      <c r="HU47" s="115"/>
      <c r="HV47" s="115"/>
      <c r="HW47" s="115"/>
      <c r="HX47" s="115"/>
      <c r="HY47" s="115">
        <f t="shared" si="736"/>
        <v>0</v>
      </c>
      <c r="IA47" s="118"/>
      <c r="IB47" s="118"/>
      <c r="IC47" s="115"/>
      <c r="ID47" s="115"/>
      <c r="IE47" s="115"/>
      <c r="IF47" s="115"/>
      <c r="IG47" s="115"/>
      <c r="IH47" s="115">
        <f t="shared" si="737"/>
        <v>0</v>
      </c>
      <c r="IJ47" s="118"/>
      <c r="IK47" s="118"/>
      <c r="IL47" s="115"/>
      <c r="IM47" s="115"/>
      <c r="IN47" s="115"/>
      <c r="IO47" s="115"/>
      <c r="IP47" s="115"/>
      <c r="IQ47" s="115">
        <f t="shared" si="738"/>
        <v>0</v>
      </c>
      <c r="IS47" s="118"/>
      <c r="IT47" s="118"/>
      <c r="IU47" s="115"/>
      <c r="IV47" s="115"/>
      <c r="IW47" s="115"/>
      <c r="IX47" s="115"/>
      <c r="IY47" s="115"/>
      <c r="IZ47" s="115">
        <f t="shared" si="739"/>
        <v>0</v>
      </c>
      <c r="JA47" s="481"/>
      <c r="JB47" s="118"/>
      <c r="JC47" s="118"/>
      <c r="JD47" s="115"/>
      <c r="JE47" s="115"/>
      <c r="JF47" s="115"/>
      <c r="JG47" s="115"/>
      <c r="JH47" s="115"/>
      <c r="JI47" s="115">
        <f t="shared" si="740"/>
        <v>0</v>
      </c>
      <c r="JJ47" s="481"/>
      <c r="JK47" s="118"/>
      <c r="JL47" s="118"/>
      <c r="JM47" s="115"/>
      <c r="JN47" s="115"/>
      <c r="JO47" s="115"/>
      <c r="JP47" s="115"/>
      <c r="JQ47" s="115"/>
      <c r="JR47" s="115">
        <f t="shared" si="741"/>
        <v>0</v>
      </c>
      <c r="JS47" s="481"/>
      <c r="JT47" s="118"/>
      <c r="JU47" s="118"/>
      <c r="JV47" s="115"/>
      <c r="JW47" s="115"/>
      <c r="JX47" s="115"/>
      <c r="JY47" s="115"/>
      <c r="JZ47" s="115"/>
      <c r="KA47" s="115">
        <f t="shared" si="742"/>
        <v>0</v>
      </c>
      <c r="KB47" s="481"/>
      <c r="KC47" s="118"/>
      <c r="KD47" s="118"/>
      <c r="KE47" s="115"/>
      <c r="KF47" s="115"/>
      <c r="KG47" s="115"/>
      <c r="KH47" s="115"/>
      <c r="KI47" s="115"/>
      <c r="KJ47" s="115">
        <f t="shared" si="743"/>
        <v>0</v>
      </c>
      <c r="KK47" s="481"/>
      <c r="KL47" s="118"/>
      <c r="KM47" s="118"/>
      <c r="KN47" s="115"/>
      <c r="KO47" s="115"/>
      <c r="KP47" s="115"/>
      <c r="KQ47" s="115"/>
      <c r="KR47" s="115"/>
      <c r="KS47" s="115">
        <f t="shared" si="744"/>
        <v>0</v>
      </c>
      <c r="KT47" s="481"/>
      <c r="KU47" s="118"/>
      <c r="KV47" s="118"/>
      <c r="KW47" s="115"/>
      <c r="KX47" s="115"/>
      <c r="KY47" s="115"/>
      <c r="KZ47" s="115"/>
      <c r="LA47" s="115"/>
      <c r="LB47" s="115">
        <f t="shared" si="745"/>
        <v>0</v>
      </c>
      <c r="LC47" s="481"/>
      <c r="LD47" s="118"/>
      <c r="LE47" s="118"/>
      <c r="LF47" s="115"/>
      <c r="LG47" s="115"/>
      <c r="LH47" s="115"/>
      <c r="LI47" s="115"/>
      <c r="LJ47" s="115"/>
      <c r="LK47" s="115">
        <f t="shared" si="746"/>
        <v>0</v>
      </c>
      <c r="LL47" s="481"/>
      <c r="LM47" s="118"/>
      <c r="LN47" s="118"/>
      <c r="LO47" s="115"/>
      <c r="LP47" s="115"/>
      <c r="LQ47" s="115"/>
      <c r="LR47" s="115"/>
      <c r="LS47" s="115"/>
      <c r="LT47" s="115">
        <f t="shared" si="747"/>
        <v>0</v>
      </c>
      <c r="LU47" s="481"/>
      <c r="LV47" s="118"/>
      <c r="LW47" s="118"/>
      <c r="LX47" s="115"/>
      <c r="LY47" s="115"/>
      <c r="LZ47" s="115"/>
      <c r="MA47" s="115"/>
      <c r="MB47" s="115"/>
      <c r="MC47" s="115">
        <f t="shared" si="748"/>
        <v>0</v>
      </c>
      <c r="MD47" s="481"/>
      <c r="ME47" s="118"/>
      <c r="MF47" s="118"/>
      <c r="MG47" s="115"/>
      <c r="MH47" s="115"/>
      <c r="MI47" s="115"/>
      <c r="MJ47" s="115"/>
      <c r="MK47" s="115"/>
      <c r="ML47" s="115">
        <f t="shared" si="749"/>
        <v>0</v>
      </c>
      <c r="MM47" s="481"/>
      <c r="MN47" s="118"/>
      <c r="MO47" s="118"/>
      <c r="MP47" s="115"/>
      <c r="MQ47" s="115"/>
      <c r="MR47" s="115"/>
      <c r="MS47" s="115"/>
      <c r="MT47" s="115"/>
      <c r="MU47" s="115">
        <f t="shared" si="750"/>
        <v>0</v>
      </c>
      <c r="MV47" s="481"/>
      <c r="MW47" s="118"/>
      <c r="MX47" s="118"/>
      <c r="MY47" s="115"/>
      <c r="MZ47" s="115"/>
      <c r="NA47" s="115"/>
      <c r="NB47" s="115"/>
      <c r="NC47" s="115"/>
      <c r="ND47" s="115">
        <f t="shared" si="751"/>
        <v>0</v>
      </c>
      <c r="NE47" s="481"/>
      <c r="NF47" s="118"/>
      <c r="NG47" s="118"/>
      <c r="NH47" s="115"/>
      <c r="NI47" s="115"/>
      <c r="NJ47" s="115"/>
      <c r="NK47" s="115"/>
      <c r="NL47" s="115"/>
      <c r="NM47" s="115">
        <f t="shared" si="752"/>
        <v>0</v>
      </c>
      <c r="NN47" s="481"/>
      <c r="NO47" s="118"/>
      <c r="NP47" s="118"/>
      <c r="NQ47" s="115"/>
      <c r="NR47" s="115"/>
      <c r="NS47" s="115"/>
      <c r="NT47" s="115"/>
      <c r="NU47" s="115"/>
      <c r="NV47" s="115">
        <f t="shared" si="753"/>
        <v>0</v>
      </c>
      <c r="NW47" s="481"/>
      <c r="NX47" s="118"/>
      <c r="NY47" s="118"/>
      <c r="NZ47" s="115"/>
      <c r="OA47" s="115"/>
      <c r="OB47" s="115"/>
      <c r="OC47" s="115"/>
      <c r="OD47" s="115"/>
      <c r="OE47" s="115">
        <f t="shared" si="754"/>
        <v>0</v>
      </c>
      <c r="OG47" s="118"/>
      <c r="OH47" s="118"/>
      <c r="OI47" s="115"/>
      <c r="OJ47" s="115"/>
      <c r="OK47" s="115"/>
      <c r="OL47" s="115"/>
      <c r="OM47" s="115"/>
      <c r="ON47" s="115">
        <f t="shared" si="755"/>
        <v>0</v>
      </c>
      <c r="OP47" s="118"/>
      <c r="OQ47" s="118"/>
      <c r="OR47" s="115"/>
      <c r="OS47" s="115"/>
      <c r="OT47" s="115"/>
      <c r="OU47" s="115"/>
      <c r="OV47" s="115"/>
      <c r="OW47" s="115">
        <f t="shared" si="756"/>
        <v>0</v>
      </c>
      <c r="OY47" s="118"/>
      <c r="OZ47" s="118"/>
      <c r="PA47" s="115"/>
      <c r="PB47" s="115"/>
      <c r="PC47" s="115"/>
      <c r="PD47" s="115"/>
      <c r="PE47" s="115"/>
      <c r="PF47" s="115">
        <f t="shared" si="757"/>
        <v>0</v>
      </c>
    </row>
    <row r="48" spans="1:422">
      <c r="A48" s="118"/>
      <c r="B48" s="118"/>
      <c r="C48" s="115"/>
      <c r="D48" s="115"/>
      <c r="E48" s="115"/>
      <c r="F48" s="115"/>
      <c r="G48" s="115"/>
      <c r="H48" s="115">
        <f t="shared" si="758"/>
        <v>0</v>
      </c>
      <c r="J48" s="118"/>
      <c r="K48" s="118"/>
      <c r="L48" s="115"/>
      <c r="M48" s="115"/>
      <c r="N48" s="115"/>
      <c r="O48" s="115"/>
      <c r="P48" s="115"/>
      <c r="Q48" s="115">
        <f t="shared" si="712"/>
        <v>0</v>
      </c>
      <c r="S48" s="118"/>
      <c r="T48" s="118"/>
      <c r="U48" s="115"/>
      <c r="V48" s="115"/>
      <c r="W48" s="115"/>
      <c r="X48" s="115"/>
      <c r="Y48" s="115"/>
      <c r="Z48" s="115">
        <f t="shared" si="713"/>
        <v>0</v>
      </c>
      <c r="AB48" s="118"/>
      <c r="AC48" s="118"/>
      <c r="AD48" s="115"/>
      <c r="AE48" s="115"/>
      <c r="AF48" s="115"/>
      <c r="AG48" s="115"/>
      <c r="AH48" s="115"/>
      <c r="AI48" s="115">
        <f t="shared" si="714"/>
        <v>0</v>
      </c>
      <c r="AK48" s="118"/>
      <c r="AL48" s="118"/>
      <c r="AM48" s="115"/>
      <c r="AN48" s="115"/>
      <c r="AO48" s="115"/>
      <c r="AP48" s="115"/>
      <c r="AQ48" s="115"/>
      <c r="AR48" s="115">
        <f t="shared" si="715"/>
        <v>0</v>
      </c>
      <c r="AT48" s="118"/>
      <c r="AU48" s="118"/>
      <c r="AV48" s="115"/>
      <c r="AW48" s="115"/>
      <c r="AX48" s="115"/>
      <c r="AY48" s="115"/>
      <c r="AZ48" s="115"/>
      <c r="BA48" s="115">
        <f t="shared" si="716"/>
        <v>0</v>
      </c>
      <c r="BC48" s="118"/>
      <c r="BD48" s="118"/>
      <c r="BE48" s="115"/>
      <c r="BF48" s="115"/>
      <c r="BG48" s="115"/>
      <c r="BH48" s="115"/>
      <c r="BI48" s="115"/>
      <c r="BJ48" s="115">
        <f t="shared" si="717"/>
        <v>0</v>
      </c>
      <c r="BL48" s="118"/>
      <c r="BM48" s="118"/>
      <c r="BN48" s="115"/>
      <c r="BO48" s="115"/>
      <c r="BP48" s="115"/>
      <c r="BQ48" s="115"/>
      <c r="BR48" s="115"/>
      <c r="BS48" s="115">
        <f t="shared" si="718"/>
        <v>0</v>
      </c>
      <c r="BU48" s="118"/>
      <c r="BV48" s="118"/>
      <c r="BW48" s="115"/>
      <c r="BX48" s="115"/>
      <c r="BY48" s="115"/>
      <c r="BZ48" s="115"/>
      <c r="CA48" s="115"/>
      <c r="CB48" s="115">
        <f t="shared" si="719"/>
        <v>0</v>
      </c>
      <c r="CD48" s="118"/>
      <c r="CE48" s="118"/>
      <c r="CF48" s="115"/>
      <c r="CG48" s="115"/>
      <c r="CH48" s="115"/>
      <c r="CI48" s="115"/>
      <c r="CJ48" s="115"/>
      <c r="CK48" s="115">
        <f t="shared" si="720"/>
        <v>0</v>
      </c>
      <c r="CM48" s="118"/>
      <c r="CN48" s="118"/>
      <c r="CO48" s="115"/>
      <c r="CP48" s="115"/>
      <c r="CQ48" s="115"/>
      <c r="CR48" s="115"/>
      <c r="CS48" s="115"/>
      <c r="CT48" s="115">
        <f t="shared" si="721"/>
        <v>0</v>
      </c>
      <c r="CV48" s="118"/>
      <c r="CW48" s="118"/>
      <c r="CX48" s="115"/>
      <c r="CY48" s="115"/>
      <c r="CZ48" s="115"/>
      <c r="DA48" s="115"/>
      <c r="DB48" s="115"/>
      <c r="DC48" s="115">
        <f t="shared" si="722"/>
        <v>0</v>
      </c>
      <c r="DE48" s="118"/>
      <c r="DF48" s="118"/>
      <c r="DG48" s="115"/>
      <c r="DH48" s="115"/>
      <c r="DI48" s="115"/>
      <c r="DJ48" s="115"/>
      <c r="DK48" s="115"/>
      <c r="DL48" s="115">
        <f t="shared" si="723"/>
        <v>0</v>
      </c>
      <c r="DN48" s="118"/>
      <c r="DO48" s="118"/>
      <c r="DP48" s="115"/>
      <c r="DQ48" s="115"/>
      <c r="DR48" s="115"/>
      <c r="DS48" s="115"/>
      <c r="DT48" s="115"/>
      <c r="DU48" s="115">
        <f t="shared" si="724"/>
        <v>0</v>
      </c>
      <c r="DW48" s="118"/>
      <c r="DX48" s="118"/>
      <c r="DY48" s="115"/>
      <c r="DZ48" s="115"/>
      <c r="EA48" s="115"/>
      <c r="EB48" s="115"/>
      <c r="EC48" s="115"/>
      <c r="ED48" s="115">
        <f t="shared" si="725"/>
        <v>0</v>
      </c>
      <c r="EF48" s="118"/>
      <c r="EG48" s="118"/>
      <c r="EH48" s="115"/>
      <c r="EI48" s="115"/>
      <c r="EJ48" s="115"/>
      <c r="EK48" s="115"/>
      <c r="EL48" s="115"/>
      <c r="EM48" s="115">
        <f t="shared" si="726"/>
        <v>0</v>
      </c>
      <c r="EO48" s="118"/>
      <c r="EP48" s="118"/>
      <c r="EQ48" s="115"/>
      <c r="ER48" s="115"/>
      <c r="ES48" s="115"/>
      <c r="ET48" s="115"/>
      <c r="EU48" s="115"/>
      <c r="EV48" s="115">
        <f t="shared" si="727"/>
        <v>0</v>
      </c>
      <c r="EX48" s="118"/>
      <c r="EY48" s="118"/>
      <c r="EZ48" s="115"/>
      <c r="FA48" s="115"/>
      <c r="FB48" s="115"/>
      <c r="FC48" s="115"/>
      <c r="FD48" s="115"/>
      <c r="FE48" s="115">
        <f t="shared" si="728"/>
        <v>0</v>
      </c>
      <c r="FG48" s="118"/>
      <c r="FH48" s="118"/>
      <c r="FI48" s="115"/>
      <c r="FJ48" s="115"/>
      <c r="FK48" s="115"/>
      <c r="FL48" s="115"/>
      <c r="FM48" s="115"/>
      <c r="FN48" s="115">
        <f t="shared" si="729"/>
        <v>0</v>
      </c>
      <c r="FP48" s="118"/>
      <c r="FQ48" s="118"/>
      <c r="FR48" s="115"/>
      <c r="FS48" s="115"/>
      <c r="FT48" s="115"/>
      <c r="FU48" s="115"/>
      <c r="FV48" s="115"/>
      <c r="FW48" s="115">
        <f t="shared" si="730"/>
        <v>0</v>
      </c>
      <c r="FY48" s="118"/>
      <c r="FZ48" s="118"/>
      <c r="GA48" s="115"/>
      <c r="GB48" s="115"/>
      <c r="GC48" s="115"/>
      <c r="GD48" s="115"/>
      <c r="GE48" s="115"/>
      <c r="GF48" s="115">
        <f t="shared" si="731"/>
        <v>0</v>
      </c>
      <c r="GH48" s="118"/>
      <c r="GI48" s="118"/>
      <c r="GJ48" s="115"/>
      <c r="GK48" s="115"/>
      <c r="GL48" s="115"/>
      <c r="GM48" s="115"/>
      <c r="GN48" s="115"/>
      <c r="GO48" s="115">
        <f t="shared" si="732"/>
        <v>0</v>
      </c>
      <c r="GQ48" s="118"/>
      <c r="GR48" s="118"/>
      <c r="GS48" s="115"/>
      <c r="GT48" s="115"/>
      <c r="GU48" s="115"/>
      <c r="GV48" s="115"/>
      <c r="GW48" s="115"/>
      <c r="GX48" s="115">
        <f t="shared" si="733"/>
        <v>0</v>
      </c>
      <c r="GZ48" s="118"/>
      <c r="HA48" s="118"/>
      <c r="HB48" s="115"/>
      <c r="HC48" s="115"/>
      <c r="HD48" s="115"/>
      <c r="HE48" s="115"/>
      <c r="HF48" s="115"/>
      <c r="HG48" s="115">
        <f t="shared" si="734"/>
        <v>0</v>
      </c>
      <c r="HI48" s="118"/>
      <c r="HJ48" s="118"/>
      <c r="HK48" s="115"/>
      <c r="HL48" s="115"/>
      <c r="HM48" s="115"/>
      <c r="HN48" s="115"/>
      <c r="HO48" s="115"/>
      <c r="HP48" s="115">
        <f t="shared" si="735"/>
        <v>0</v>
      </c>
      <c r="HR48" s="118"/>
      <c r="HS48" s="118"/>
      <c r="HT48" s="115"/>
      <c r="HU48" s="115"/>
      <c r="HV48" s="115"/>
      <c r="HW48" s="115"/>
      <c r="HX48" s="115"/>
      <c r="HY48" s="115">
        <f t="shared" si="736"/>
        <v>0</v>
      </c>
      <c r="IA48" s="118"/>
      <c r="IB48" s="118"/>
      <c r="IC48" s="115"/>
      <c r="ID48" s="115"/>
      <c r="IE48" s="115"/>
      <c r="IF48" s="115"/>
      <c r="IG48" s="115"/>
      <c r="IH48" s="115">
        <f t="shared" si="737"/>
        <v>0</v>
      </c>
      <c r="IJ48" s="118"/>
      <c r="IK48" s="118"/>
      <c r="IL48" s="115"/>
      <c r="IM48" s="115"/>
      <c r="IN48" s="115"/>
      <c r="IO48" s="115"/>
      <c r="IP48" s="115"/>
      <c r="IQ48" s="115">
        <f t="shared" si="738"/>
        <v>0</v>
      </c>
      <c r="IS48" s="118"/>
      <c r="IT48" s="118"/>
      <c r="IU48" s="115"/>
      <c r="IV48" s="115"/>
      <c r="IW48" s="115"/>
      <c r="IX48" s="115"/>
      <c r="IY48" s="115"/>
      <c r="IZ48" s="115">
        <f t="shared" si="739"/>
        <v>0</v>
      </c>
      <c r="JA48" s="481"/>
      <c r="JB48" s="118"/>
      <c r="JC48" s="118"/>
      <c r="JD48" s="115"/>
      <c r="JE48" s="115"/>
      <c r="JF48" s="115"/>
      <c r="JG48" s="115"/>
      <c r="JH48" s="115"/>
      <c r="JI48" s="115">
        <f t="shared" si="740"/>
        <v>0</v>
      </c>
      <c r="JJ48" s="481"/>
      <c r="JK48" s="118"/>
      <c r="JL48" s="118"/>
      <c r="JM48" s="115"/>
      <c r="JN48" s="115"/>
      <c r="JO48" s="115"/>
      <c r="JP48" s="115"/>
      <c r="JQ48" s="115"/>
      <c r="JR48" s="115">
        <f t="shared" si="741"/>
        <v>0</v>
      </c>
      <c r="JS48" s="481"/>
      <c r="JT48" s="118"/>
      <c r="JU48" s="118"/>
      <c r="JV48" s="115"/>
      <c r="JW48" s="115"/>
      <c r="JX48" s="115"/>
      <c r="JY48" s="115"/>
      <c r="JZ48" s="115"/>
      <c r="KA48" s="115">
        <f t="shared" si="742"/>
        <v>0</v>
      </c>
      <c r="KB48" s="481"/>
      <c r="KC48" s="118"/>
      <c r="KD48" s="118"/>
      <c r="KE48" s="115"/>
      <c r="KF48" s="115"/>
      <c r="KG48" s="115"/>
      <c r="KH48" s="115"/>
      <c r="KI48" s="115"/>
      <c r="KJ48" s="115">
        <f t="shared" si="743"/>
        <v>0</v>
      </c>
      <c r="KK48" s="481"/>
      <c r="KL48" s="118"/>
      <c r="KM48" s="118"/>
      <c r="KN48" s="115"/>
      <c r="KO48" s="115"/>
      <c r="KP48" s="115"/>
      <c r="KQ48" s="115"/>
      <c r="KR48" s="115"/>
      <c r="KS48" s="115">
        <f t="shared" si="744"/>
        <v>0</v>
      </c>
      <c r="KT48" s="481"/>
      <c r="KU48" s="118"/>
      <c r="KV48" s="118"/>
      <c r="KW48" s="115"/>
      <c r="KX48" s="115"/>
      <c r="KY48" s="115"/>
      <c r="KZ48" s="115"/>
      <c r="LA48" s="115"/>
      <c r="LB48" s="115">
        <f t="shared" si="745"/>
        <v>0</v>
      </c>
      <c r="LC48" s="481"/>
      <c r="LD48" s="118"/>
      <c r="LE48" s="118"/>
      <c r="LF48" s="115"/>
      <c r="LG48" s="115"/>
      <c r="LH48" s="115"/>
      <c r="LI48" s="115"/>
      <c r="LJ48" s="115"/>
      <c r="LK48" s="115">
        <f t="shared" si="746"/>
        <v>0</v>
      </c>
      <c r="LL48" s="481"/>
      <c r="LM48" s="118"/>
      <c r="LN48" s="118"/>
      <c r="LO48" s="115"/>
      <c r="LP48" s="115"/>
      <c r="LQ48" s="115"/>
      <c r="LR48" s="115"/>
      <c r="LS48" s="115"/>
      <c r="LT48" s="115">
        <f t="shared" si="747"/>
        <v>0</v>
      </c>
      <c r="LU48" s="481"/>
      <c r="LV48" s="118"/>
      <c r="LW48" s="118"/>
      <c r="LX48" s="115"/>
      <c r="LY48" s="115"/>
      <c r="LZ48" s="115"/>
      <c r="MA48" s="115"/>
      <c r="MB48" s="115"/>
      <c r="MC48" s="115">
        <f t="shared" si="748"/>
        <v>0</v>
      </c>
      <c r="MD48" s="481"/>
      <c r="ME48" s="118"/>
      <c r="MF48" s="118"/>
      <c r="MG48" s="115"/>
      <c r="MH48" s="115"/>
      <c r="MI48" s="115"/>
      <c r="MJ48" s="115"/>
      <c r="MK48" s="115"/>
      <c r="ML48" s="115">
        <f t="shared" si="749"/>
        <v>0</v>
      </c>
      <c r="MM48" s="481"/>
      <c r="MN48" s="118"/>
      <c r="MO48" s="118"/>
      <c r="MP48" s="115"/>
      <c r="MQ48" s="115"/>
      <c r="MR48" s="115"/>
      <c r="MS48" s="115"/>
      <c r="MT48" s="115"/>
      <c r="MU48" s="115">
        <f t="shared" si="750"/>
        <v>0</v>
      </c>
      <c r="MV48" s="481"/>
      <c r="MW48" s="118"/>
      <c r="MX48" s="118"/>
      <c r="MY48" s="115"/>
      <c r="MZ48" s="115"/>
      <c r="NA48" s="115"/>
      <c r="NB48" s="115"/>
      <c r="NC48" s="115"/>
      <c r="ND48" s="115">
        <f t="shared" si="751"/>
        <v>0</v>
      </c>
      <c r="NE48" s="481"/>
      <c r="NF48" s="118"/>
      <c r="NG48" s="118"/>
      <c r="NH48" s="115"/>
      <c r="NI48" s="115"/>
      <c r="NJ48" s="115"/>
      <c r="NK48" s="115"/>
      <c r="NL48" s="115"/>
      <c r="NM48" s="115">
        <f t="shared" si="752"/>
        <v>0</v>
      </c>
      <c r="NN48" s="481"/>
      <c r="NO48" s="118"/>
      <c r="NP48" s="118"/>
      <c r="NQ48" s="115"/>
      <c r="NR48" s="115"/>
      <c r="NS48" s="115"/>
      <c r="NT48" s="115"/>
      <c r="NU48" s="115"/>
      <c r="NV48" s="115">
        <f t="shared" si="753"/>
        <v>0</v>
      </c>
      <c r="NW48" s="481"/>
      <c r="NX48" s="118"/>
      <c r="NY48" s="118"/>
      <c r="NZ48" s="115"/>
      <c r="OA48" s="115"/>
      <c r="OB48" s="115"/>
      <c r="OC48" s="115"/>
      <c r="OD48" s="115"/>
      <c r="OE48" s="115">
        <f t="shared" si="754"/>
        <v>0</v>
      </c>
      <c r="OG48" s="118"/>
      <c r="OH48" s="118"/>
      <c r="OI48" s="115"/>
      <c r="OJ48" s="115"/>
      <c r="OK48" s="115"/>
      <c r="OL48" s="115"/>
      <c r="OM48" s="115"/>
      <c r="ON48" s="115">
        <f t="shared" si="755"/>
        <v>0</v>
      </c>
      <c r="OP48" s="118"/>
      <c r="OQ48" s="118"/>
      <c r="OR48" s="115"/>
      <c r="OS48" s="115"/>
      <c r="OT48" s="115"/>
      <c r="OU48" s="115"/>
      <c r="OV48" s="115"/>
      <c r="OW48" s="115">
        <f t="shared" si="756"/>
        <v>0</v>
      </c>
      <c r="OY48" s="118"/>
      <c r="OZ48" s="118"/>
      <c r="PA48" s="115"/>
      <c r="PB48" s="115"/>
      <c r="PC48" s="115"/>
      <c r="PD48" s="115"/>
      <c r="PE48" s="115"/>
      <c r="PF48" s="115">
        <f t="shared" si="757"/>
        <v>0</v>
      </c>
    </row>
    <row r="49" spans="1:422">
      <c r="A49" s="118"/>
      <c r="B49" s="118"/>
      <c r="C49" s="119"/>
      <c r="D49" s="119"/>
      <c r="E49" s="119"/>
      <c r="F49" s="119"/>
      <c r="G49" s="120" t="s">
        <v>44</v>
      </c>
      <c r="H49" s="132">
        <f>SUM(H41:H48)</f>
        <v>0</v>
      </c>
      <c r="J49" s="118"/>
      <c r="K49" s="118"/>
      <c r="L49" s="119"/>
      <c r="M49" s="119"/>
      <c r="N49" s="119"/>
      <c r="O49" s="119"/>
      <c r="P49" s="120" t="s">
        <v>44</v>
      </c>
      <c r="Q49" s="132">
        <f>SUM(Q41:Q48)</f>
        <v>0</v>
      </c>
      <c r="S49" s="118"/>
      <c r="T49" s="118"/>
      <c r="U49" s="119"/>
      <c r="V49" s="119"/>
      <c r="W49" s="119"/>
      <c r="X49" s="119"/>
      <c r="Y49" s="120" t="s">
        <v>44</v>
      </c>
      <c r="Z49" s="132">
        <f>SUM(Z41:Z48)</f>
        <v>44.859999999999992</v>
      </c>
      <c r="AB49" s="118"/>
      <c r="AC49" s="118"/>
      <c r="AD49" s="119"/>
      <c r="AE49" s="119"/>
      <c r="AF49" s="119"/>
      <c r="AG49" s="119"/>
      <c r="AH49" s="120" t="s">
        <v>44</v>
      </c>
      <c r="AI49" s="132">
        <f>SUM(AI41:AI48)</f>
        <v>44.859999999999992</v>
      </c>
      <c r="AK49" s="118"/>
      <c r="AL49" s="118"/>
      <c r="AM49" s="119"/>
      <c r="AN49" s="119"/>
      <c r="AO49" s="119"/>
      <c r="AP49" s="119"/>
      <c r="AQ49" s="120" t="s">
        <v>44</v>
      </c>
      <c r="AR49" s="132">
        <f>SUM(AR41:AR48)</f>
        <v>48.199999999999996</v>
      </c>
      <c r="AT49" s="118"/>
      <c r="AU49" s="118"/>
      <c r="AV49" s="119"/>
      <c r="AW49" s="119"/>
      <c r="AX49" s="119"/>
      <c r="AY49" s="119"/>
      <c r="AZ49" s="120" t="s">
        <v>44</v>
      </c>
      <c r="BA49" s="132">
        <f>SUM(BA41:BA48)</f>
        <v>51.8</v>
      </c>
      <c r="BC49" s="118"/>
      <c r="BD49" s="118"/>
      <c r="BE49" s="119"/>
      <c r="BF49" s="119"/>
      <c r="BG49" s="119"/>
      <c r="BH49" s="119"/>
      <c r="BI49" s="120" t="s">
        <v>44</v>
      </c>
      <c r="BJ49" s="132">
        <f t="shared" ref="BJ49" si="759">SUM(BJ41:BJ48)</f>
        <v>37.71</v>
      </c>
      <c r="BL49" s="118"/>
      <c r="BM49" s="118"/>
      <c r="BN49" s="119"/>
      <c r="BO49" s="119"/>
      <c r="BP49" s="119"/>
      <c r="BQ49" s="119"/>
      <c r="BR49" s="120" t="s">
        <v>44</v>
      </c>
      <c r="BS49" s="132">
        <f t="shared" ref="BS49" si="760">SUM(BS41:BS48)</f>
        <v>0</v>
      </c>
      <c r="BU49" s="118"/>
      <c r="BV49" s="118"/>
      <c r="BW49" s="119"/>
      <c r="BX49" s="119"/>
      <c r="BY49" s="119"/>
      <c r="BZ49" s="119"/>
      <c r="CA49" s="120" t="s">
        <v>44</v>
      </c>
      <c r="CB49" s="132">
        <f t="shared" ref="CB49" si="761">SUM(CB41:CB48)</f>
        <v>56.71</v>
      </c>
      <c r="CD49" s="118"/>
      <c r="CE49" s="118"/>
      <c r="CF49" s="119"/>
      <c r="CG49" s="119"/>
      <c r="CH49" s="119"/>
      <c r="CI49" s="119"/>
      <c r="CJ49" s="120" t="s">
        <v>44</v>
      </c>
      <c r="CK49" s="132">
        <f t="shared" ref="CK49" si="762">SUM(CK41:CK48)</f>
        <v>48.8</v>
      </c>
      <c r="CM49" s="118"/>
      <c r="CN49" s="118"/>
      <c r="CO49" s="119"/>
      <c r="CP49" s="119"/>
      <c r="CQ49" s="119"/>
      <c r="CR49" s="119"/>
      <c r="CS49" s="120" t="s">
        <v>44</v>
      </c>
      <c r="CT49" s="132">
        <f t="shared" ref="CT49" si="763">SUM(CT41:CT48)</f>
        <v>36.734999999999999</v>
      </c>
      <c r="CV49" s="118"/>
      <c r="CW49" s="118"/>
      <c r="CX49" s="119"/>
      <c r="CY49" s="119"/>
      <c r="CZ49" s="119"/>
      <c r="DA49" s="119"/>
      <c r="DB49" s="120" t="s">
        <v>44</v>
      </c>
      <c r="DC49" s="132">
        <f t="shared" ref="DC49" si="764">SUM(DC41:DC48)</f>
        <v>0</v>
      </c>
      <c r="DE49" s="118"/>
      <c r="DF49" s="118"/>
      <c r="DG49" s="119"/>
      <c r="DH49" s="119"/>
      <c r="DI49" s="119"/>
      <c r="DJ49" s="119"/>
      <c r="DK49" s="120" t="s">
        <v>44</v>
      </c>
      <c r="DL49" s="132">
        <f t="shared" ref="DL49" si="765">SUM(DL41:DL48)</f>
        <v>47.180000000000007</v>
      </c>
      <c r="DN49" s="118"/>
      <c r="DO49" s="118"/>
      <c r="DP49" s="119"/>
      <c r="DQ49" s="119"/>
      <c r="DR49" s="119"/>
      <c r="DS49" s="119"/>
      <c r="DT49" s="120" t="s">
        <v>44</v>
      </c>
      <c r="DU49" s="132">
        <f t="shared" ref="DU49" si="766">SUM(DU41:DU48)</f>
        <v>0</v>
      </c>
      <c r="DW49" s="118"/>
      <c r="DX49" s="118"/>
      <c r="DY49" s="119"/>
      <c r="DZ49" s="119"/>
      <c r="EA49" s="119"/>
      <c r="EB49" s="119"/>
      <c r="EC49" s="120" t="s">
        <v>44</v>
      </c>
      <c r="ED49" s="132">
        <f t="shared" ref="ED49" si="767">SUM(ED41:ED48)</f>
        <v>43.01</v>
      </c>
      <c r="EF49" s="118"/>
      <c r="EG49" s="118"/>
      <c r="EH49" s="119"/>
      <c r="EI49" s="119"/>
      <c r="EJ49" s="119"/>
      <c r="EK49" s="119"/>
      <c r="EL49" s="120" t="s">
        <v>44</v>
      </c>
      <c r="EM49" s="132">
        <f t="shared" ref="EM49" si="768">SUM(EM41:EM48)</f>
        <v>42</v>
      </c>
      <c r="EO49" s="118"/>
      <c r="EP49" s="118"/>
      <c r="EQ49" s="119"/>
      <c r="ER49" s="119"/>
      <c r="ES49" s="119"/>
      <c r="ET49" s="119"/>
      <c r="EU49" s="120" t="s">
        <v>44</v>
      </c>
      <c r="EV49" s="132">
        <f t="shared" ref="EV49" si="769">SUM(EV41:EV48)</f>
        <v>0</v>
      </c>
      <c r="EX49" s="118"/>
      <c r="EY49" s="118"/>
      <c r="EZ49" s="119"/>
      <c r="FA49" s="119"/>
      <c r="FB49" s="119"/>
      <c r="FC49" s="119"/>
      <c r="FD49" s="120" t="s">
        <v>44</v>
      </c>
      <c r="FE49" s="132">
        <f t="shared" ref="FE49" si="770">SUM(FE41:FE48)</f>
        <v>50.5</v>
      </c>
      <c r="FG49" s="118"/>
      <c r="FH49" s="118"/>
      <c r="FI49" s="119"/>
      <c r="FJ49" s="119"/>
      <c r="FK49" s="119"/>
      <c r="FL49" s="119"/>
      <c r="FM49" s="120" t="s">
        <v>44</v>
      </c>
      <c r="FN49" s="132">
        <f t="shared" ref="FN49" si="771">SUM(FN41:FN48)</f>
        <v>8.52</v>
      </c>
      <c r="FP49" s="118"/>
      <c r="FQ49" s="118"/>
      <c r="FR49" s="119"/>
      <c r="FS49" s="119"/>
      <c r="FT49" s="119"/>
      <c r="FU49" s="119"/>
      <c r="FV49" s="120" t="s">
        <v>44</v>
      </c>
      <c r="FW49" s="132">
        <f t="shared" ref="FW49" si="772">SUM(FW41:FW48)</f>
        <v>12.42</v>
      </c>
      <c r="FY49" s="118"/>
      <c r="FZ49" s="118"/>
      <c r="GA49" s="119"/>
      <c r="GB49" s="119"/>
      <c r="GC49" s="119"/>
      <c r="GD49" s="119"/>
      <c r="GE49" s="120" t="s">
        <v>44</v>
      </c>
      <c r="GF49" s="132">
        <f t="shared" ref="GF49" si="773">SUM(GF41:GF48)</f>
        <v>10.16</v>
      </c>
      <c r="GH49" s="118"/>
      <c r="GI49" s="118"/>
      <c r="GJ49" s="119"/>
      <c r="GK49" s="119"/>
      <c r="GL49" s="119"/>
      <c r="GM49" s="119"/>
      <c r="GN49" s="120" t="s">
        <v>44</v>
      </c>
      <c r="GO49" s="132">
        <f t="shared" ref="GO49" si="774">SUM(GO41:GO48)</f>
        <v>2.7</v>
      </c>
      <c r="GQ49" s="118"/>
      <c r="GR49" s="118"/>
      <c r="GS49" s="119"/>
      <c r="GT49" s="119"/>
      <c r="GU49" s="119"/>
      <c r="GV49" s="119"/>
      <c r="GW49" s="120" t="s">
        <v>44</v>
      </c>
      <c r="GX49" s="132">
        <f t="shared" ref="GX49" si="775">SUM(GX41:GX48)</f>
        <v>2.16</v>
      </c>
      <c r="GZ49" s="118"/>
      <c r="HA49" s="118"/>
      <c r="HB49" s="119"/>
      <c r="HC49" s="119"/>
      <c r="HD49" s="119"/>
      <c r="HE49" s="119"/>
      <c r="HF49" s="120" t="s">
        <v>44</v>
      </c>
      <c r="HG49" s="132">
        <f t="shared" ref="HG49" si="776">SUM(HG41:HG48)</f>
        <v>7.665</v>
      </c>
      <c r="HI49" s="118"/>
      <c r="HJ49" s="118"/>
      <c r="HK49" s="119"/>
      <c r="HL49" s="119"/>
      <c r="HM49" s="119"/>
      <c r="HN49" s="119"/>
      <c r="HO49" s="120" t="s">
        <v>44</v>
      </c>
      <c r="HP49" s="132">
        <f t="shared" ref="HP49" si="777">SUM(HP41:HP48)</f>
        <v>3.9600000000000004</v>
      </c>
      <c r="HR49" s="118"/>
      <c r="HS49" s="118"/>
      <c r="HT49" s="119"/>
      <c r="HU49" s="119"/>
      <c r="HV49" s="119"/>
      <c r="HW49" s="119"/>
      <c r="HX49" s="120" t="s">
        <v>44</v>
      </c>
      <c r="HY49" s="132">
        <f t="shared" ref="HY49" si="778">SUM(HY41:HY48)</f>
        <v>7.74</v>
      </c>
      <c r="IA49" s="118"/>
      <c r="IB49" s="118"/>
      <c r="IC49" s="119"/>
      <c r="ID49" s="119"/>
      <c r="IE49" s="119"/>
      <c r="IF49" s="119"/>
      <c r="IG49" s="120" t="s">
        <v>44</v>
      </c>
      <c r="IH49" s="132">
        <f t="shared" ref="IH49" si="779">SUM(IH41:IH48)</f>
        <v>5.9399999999999995</v>
      </c>
      <c r="IJ49" s="118"/>
      <c r="IK49" s="118"/>
      <c r="IL49" s="119"/>
      <c r="IM49" s="119"/>
      <c r="IN49" s="119"/>
      <c r="IO49" s="119"/>
      <c r="IP49" s="120" t="s">
        <v>44</v>
      </c>
      <c r="IQ49" s="132">
        <f t="shared" ref="IQ49" si="780">SUM(IQ41:IQ48)</f>
        <v>0</v>
      </c>
      <c r="IS49" s="118"/>
      <c r="IT49" s="118"/>
      <c r="IU49" s="119"/>
      <c r="IV49" s="119"/>
      <c r="IW49" s="119"/>
      <c r="IX49" s="119"/>
      <c r="IY49" s="120" t="s">
        <v>44</v>
      </c>
      <c r="IZ49" s="132">
        <f t="shared" ref="IZ49" si="781">SUM(IZ41:IZ48)</f>
        <v>2.7300000000000004</v>
      </c>
      <c r="JB49" s="118"/>
      <c r="JC49" s="118"/>
      <c r="JD49" s="119"/>
      <c r="JE49" s="119"/>
      <c r="JF49" s="119"/>
      <c r="JG49" s="119"/>
      <c r="JH49" s="120" t="s">
        <v>44</v>
      </c>
      <c r="JI49" s="132">
        <f t="shared" ref="JI49" si="782">SUM(JI41:JI48)</f>
        <v>6.48</v>
      </c>
      <c r="JK49" s="118"/>
      <c r="JL49" s="118"/>
      <c r="JM49" s="119"/>
      <c r="JN49" s="119"/>
      <c r="JO49" s="119"/>
      <c r="JP49" s="119"/>
      <c r="JQ49" s="120" t="s">
        <v>44</v>
      </c>
      <c r="JR49" s="132">
        <f t="shared" ref="JR49" si="783">SUM(JR41:JR48)</f>
        <v>0</v>
      </c>
      <c r="JT49" s="118"/>
      <c r="JU49" s="118"/>
      <c r="JV49" s="119"/>
      <c r="JW49" s="119"/>
      <c r="JX49" s="119"/>
      <c r="JY49" s="119"/>
      <c r="JZ49" s="120" t="s">
        <v>44</v>
      </c>
      <c r="KA49" s="132">
        <f t="shared" ref="KA49" si="784">SUM(KA41:KA48)</f>
        <v>0</v>
      </c>
      <c r="KC49" s="118"/>
      <c r="KD49" s="118"/>
      <c r="KE49" s="119"/>
      <c r="KF49" s="119"/>
      <c r="KG49" s="119"/>
      <c r="KH49" s="119"/>
      <c r="KI49" s="120" t="s">
        <v>44</v>
      </c>
      <c r="KJ49" s="132">
        <f t="shared" ref="KJ49" si="785">SUM(KJ41:KJ48)</f>
        <v>0</v>
      </c>
      <c r="KL49" s="118"/>
      <c r="KM49" s="118"/>
      <c r="KN49" s="119"/>
      <c r="KO49" s="119"/>
      <c r="KP49" s="119"/>
      <c r="KQ49" s="119"/>
      <c r="KR49" s="120" t="s">
        <v>44</v>
      </c>
      <c r="KS49" s="132">
        <f t="shared" ref="KS49" si="786">SUM(KS41:KS48)</f>
        <v>0</v>
      </c>
      <c r="KU49" s="118"/>
      <c r="KV49" s="118"/>
      <c r="KW49" s="119"/>
      <c r="KX49" s="119"/>
      <c r="KY49" s="119"/>
      <c r="KZ49" s="119"/>
      <c r="LA49" s="120" t="s">
        <v>44</v>
      </c>
      <c r="LB49" s="132">
        <f t="shared" ref="LB49" si="787">SUM(LB41:LB48)</f>
        <v>0</v>
      </c>
      <c r="LD49" s="118"/>
      <c r="LE49" s="118"/>
      <c r="LF49" s="119"/>
      <c r="LG49" s="119"/>
      <c r="LH49" s="119"/>
      <c r="LI49" s="119"/>
      <c r="LJ49" s="120" t="s">
        <v>44</v>
      </c>
      <c r="LK49" s="132">
        <f t="shared" ref="LK49" si="788">SUM(LK41:LK48)</f>
        <v>0</v>
      </c>
      <c r="LM49" s="118"/>
      <c r="LN49" s="118"/>
      <c r="LO49" s="119"/>
      <c r="LP49" s="119"/>
      <c r="LQ49" s="119"/>
      <c r="LR49" s="119"/>
      <c r="LS49" s="120" t="s">
        <v>44</v>
      </c>
      <c r="LT49" s="132">
        <f t="shared" ref="LT49" si="789">SUM(LT41:LT48)</f>
        <v>46.15</v>
      </c>
      <c r="LV49" s="118"/>
      <c r="LW49" s="118"/>
      <c r="LX49" s="119"/>
      <c r="LY49" s="119"/>
      <c r="LZ49" s="119"/>
      <c r="MA49" s="119"/>
      <c r="MB49" s="120" t="s">
        <v>44</v>
      </c>
      <c r="MC49" s="132">
        <f t="shared" ref="MC49" si="790">SUM(MC41:MC48)</f>
        <v>5.76</v>
      </c>
      <c r="ME49" s="118"/>
      <c r="MF49" s="118"/>
      <c r="MG49" s="119"/>
      <c r="MH49" s="119"/>
      <c r="MI49" s="119"/>
      <c r="MJ49" s="119"/>
      <c r="MK49" s="120" t="s">
        <v>44</v>
      </c>
      <c r="ML49" s="132">
        <f t="shared" ref="ML49" si="791">SUM(ML41:ML48)</f>
        <v>0</v>
      </c>
      <c r="MN49" s="118"/>
      <c r="MO49" s="118"/>
      <c r="MP49" s="119"/>
      <c r="MQ49" s="119"/>
      <c r="MR49" s="119"/>
      <c r="MS49" s="119"/>
      <c r="MT49" s="120" t="s">
        <v>44</v>
      </c>
      <c r="MU49" s="132">
        <f t="shared" ref="MU49" si="792">SUM(MU41:MU48)</f>
        <v>2.64</v>
      </c>
      <c r="MW49" s="118"/>
      <c r="MX49" s="118"/>
      <c r="MY49" s="119"/>
      <c r="MZ49" s="119"/>
      <c r="NA49" s="119"/>
      <c r="NB49" s="119"/>
      <c r="NC49" s="120" t="s">
        <v>44</v>
      </c>
      <c r="ND49" s="132">
        <f t="shared" ref="ND49" si="793">SUM(ND41:ND48)</f>
        <v>7</v>
      </c>
      <c r="NF49" s="118"/>
      <c r="NG49" s="118"/>
      <c r="NH49" s="119"/>
      <c r="NI49" s="119"/>
      <c r="NJ49" s="119"/>
      <c r="NK49" s="119"/>
      <c r="NL49" s="120" t="s">
        <v>44</v>
      </c>
      <c r="NM49" s="132">
        <f t="shared" ref="NM49" si="794">SUM(NM41:NM48)</f>
        <v>3.9199999999999995</v>
      </c>
      <c r="NO49" s="118"/>
      <c r="NP49" s="118"/>
      <c r="NQ49" s="119"/>
      <c r="NR49" s="119"/>
      <c r="NS49" s="119"/>
      <c r="NT49" s="119"/>
      <c r="NU49" s="120" t="s">
        <v>44</v>
      </c>
      <c r="NV49" s="132">
        <f t="shared" ref="NV49" si="795">SUM(NV41:NV48)</f>
        <v>2.8600000000000003</v>
      </c>
      <c r="NX49" s="118"/>
      <c r="NY49" s="118"/>
      <c r="NZ49" s="119"/>
      <c r="OA49" s="119"/>
      <c r="OB49" s="119"/>
      <c r="OC49" s="119"/>
      <c r="OD49" s="120" t="s">
        <v>44</v>
      </c>
      <c r="OE49" s="132">
        <f t="shared" ref="OE49" si="796">SUM(OE41:OE48)</f>
        <v>0</v>
      </c>
      <c r="OG49" s="118"/>
      <c r="OH49" s="118"/>
      <c r="OI49" s="119"/>
      <c r="OJ49" s="119"/>
      <c r="OK49" s="119"/>
      <c r="OL49" s="119"/>
      <c r="OM49" s="120" t="s">
        <v>44</v>
      </c>
      <c r="ON49" s="132">
        <f t="shared" ref="ON49" si="797">SUM(ON41:ON48)</f>
        <v>0</v>
      </c>
      <c r="OP49" s="118"/>
      <c r="OQ49" s="118"/>
      <c r="OR49" s="119"/>
      <c r="OS49" s="119"/>
      <c r="OT49" s="119"/>
      <c r="OU49" s="119"/>
      <c r="OV49" s="120" t="s">
        <v>44</v>
      </c>
      <c r="OW49" s="132">
        <f t="shared" ref="OW49" si="798">SUM(OW41:OW48)</f>
        <v>0</v>
      </c>
      <c r="OY49" s="118"/>
      <c r="OZ49" s="118"/>
      <c r="PA49" s="119"/>
      <c r="PB49" s="119"/>
      <c r="PC49" s="119"/>
      <c r="PD49" s="119"/>
      <c r="PE49" s="120" t="s">
        <v>44</v>
      </c>
      <c r="PF49" s="132">
        <f t="shared" ref="PF49" si="799">SUM(PF41:PF48)</f>
        <v>0</v>
      </c>
    </row>
    <row r="50" spans="1:422" s="139" customFormat="1">
      <c r="A50" s="134"/>
      <c r="B50" s="135"/>
      <c r="C50" s="136"/>
      <c r="D50" s="136"/>
      <c r="E50" s="136"/>
      <c r="F50" s="136"/>
      <c r="G50" s="137"/>
      <c r="H50" s="138"/>
      <c r="J50" s="134"/>
      <c r="K50" s="135"/>
      <c r="L50" s="136"/>
      <c r="M50" s="136"/>
      <c r="N50" s="136"/>
      <c r="O50" s="136"/>
      <c r="P50" s="137"/>
      <c r="Q50" s="138"/>
      <c r="S50" s="134"/>
      <c r="T50" s="135"/>
      <c r="U50" s="136"/>
      <c r="V50" s="136"/>
      <c r="W50" s="136"/>
      <c r="X50" s="136"/>
      <c r="Y50" s="137"/>
      <c r="Z50" s="138"/>
      <c r="AB50" s="134"/>
      <c r="AC50" s="135"/>
      <c r="AD50" s="136"/>
      <c r="AE50" s="136"/>
      <c r="AF50" s="136"/>
      <c r="AG50" s="136"/>
      <c r="AH50" s="137"/>
      <c r="AI50" s="138"/>
      <c r="AK50" s="134"/>
      <c r="AL50" s="135"/>
      <c r="AM50" s="136"/>
      <c r="AN50" s="136"/>
      <c r="AO50" s="136"/>
      <c r="AP50" s="136"/>
      <c r="AQ50" s="137"/>
      <c r="AR50" s="138"/>
      <c r="AT50" s="134"/>
      <c r="AU50" s="135"/>
      <c r="AV50" s="136"/>
      <c r="AW50" s="136"/>
      <c r="AX50" s="136"/>
      <c r="AY50" s="136"/>
      <c r="AZ50" s="137"/>
      <c r="BA50" s="138"/>
      <c r="BC50" s="134"/>
      <c r="BD50" s="135"/>
      <c r="BE50" s="136"/>
      <c r="BF50" s="136"/>
      <c r="BG50" s="136"/>
      <c r="BH50" s="136"/>
      <c r="BI50" s="137"/>
      <c r="BJ50" s="138"/>
      <c r="BL50" s="134"/>
      <c r="BM50" s="135"/>
      <c r="BN50" s="136"/>
      <c r="BO50" s="136"/>
      <c r="BP50" s="136"/>
      <c r="BQ50" s="136"/>
      <c r="BR50" s="137"/>
      <c r="BS50" s="138"/>
      <c r="BU50" s="134"/>
      <c r="BV50" s="135"/>
      <c r="BW50" s="136"/>
      <c r="BX50" s="136"/>
      <c r="BY50" s="136"/>
      <c r="BZ50" s="136"/>
      <c r="CA50" s="137"/>
      <c r="CB50" s="138"/>
      <c r="CD50" s="134"/>
      <c r="CE50" s="135"/>
      <c r="CF50" s="136"/>
      <c r="CG50" s="136"/>
      <c r="CH50" s="136"/>
      <c r="CI50" s="136"/>
      <c r="CJ50" s="137"/>
      <c r="CK50" s="138"/>
      <c r="CM50" s="134"/>
      <c r="CN50" s="135"/>
      <c r="CO50" s="136"/>
      <c r="CP50" s="136"/>
      <c r="CQ50" s="136"/>
      <c r="CR50" s="136"/>
      <c r="CS50" s="137"/>
      <c r="CT50" s="138"/>
      <c r="CV50" s="134"/>
      <c r="CW50" s="135"/>
      <c r="CX50" s="136"/>
      <c r="CY50" s="136"/>
      <c r="CZ50" s="136"/>
      <c r="DA50" s="136"/>
      <c r="DB50" s="137"/>
      <c r="DC50" s="138"/>
      <c r="DE50" s="134"/>
      <c r="DF50" s="135"/>
      <c r="DG50" s="136"/>
      <c r="DH50" s="136"/>
      <c r="DI50" s="136"/>
      <c r="DJ50" s="136"/>
      <c r="DK50" s="137"/>
      <c r="DL50" s="138"/>
      <c r="DN50" s="134"/>
      <c r="DO50" s="135"/>
      <c r="DP50" s="136"/>
      <c r="DQ50" s="136"/>
      <c r="DR50" s="136"/>
      <c r="DS50" s="136"/>
      <c r="DT50" s="137"/>
      <c r="DU50" s="138"/>
      <c r="DW50" s="134"/>
      <c r="DX50" s="135"/>
      <c r="DY50" s="136"/>
      <c r="DZ50" s="136"/>
      <c r="EA50" s="136"/>
      <c r="EB50" s="136"/>
      <c r="EC50" s="137"/>
      <c r="ED50" s="138"/>
      <c r="EF50" s="134"/>
      <c r="EG50" s="135"/>
      <c r="EH50" s="136"/>
      <c r="EI50" s="136"/>
      <c r="EJ50" s="136"/>
      <c r="EK50" s="136"/>
      <c r="EL50" s="137"/>
      <c r="EM50" s="138"/>
      <c r="EO50" s="134"/>
      <c r="EP50" s="135"/>
      <c r="EQ50" s="136"/>
      <c r="ER50" s="136"/>
      <c r="ES50" s="136"/>
      <c r="ET50" s="136"/>
      <c r="EU50" s="137"/>
      <c r="EV50" s="138"/>
      <c r="EX50" s="134"/>
      <c r="EY50" s="135"/>
      <c r="EZ50" s="136"/>
      <c r="FA50" s="136"/>
      <c r="FB50" s="136"/>
      <c r="FC50" s="136"/>
      <c r="FD50" s="137"/>
      <c r="FE50" s="138"/>
      <c r="FG50" s="134"/>
      <c r="FH50" s="135"/>
      <c r="FI50" s="136"/>
      <c r="FJ50" s="136"/>
      <c r="FK50" s="136"/>
      <c r="FL50" s="136"/>
      <c r="FM50" s="137"/>
      <c r="FN50" s="138"/>
      <c r="FP50" s="134"/>
      <c r="FQ50" s="135"/>
      <c r="FR50" s="136"/>
      <c r="FS50" s="136"/>
      <c r="FT50" s="136"/>
      <c r="FU50" s="136"/>
      <c r="FV50" s="137"/>
      <c r="FW50" s="138"/>
      <c r="FY50" s="134"/>
      <c r="FZ50" s="135"/>
      <c r="GA50" s="136"/>
      <c r="GB50" s="136"/>
      <c r="GC50" s="136"/>
      <c r="GD50" s="136"/>
      <c r="GE50" s="137"/>
      <c r="GF50" s="138"/>
      <c r="GH50" s="134"/>
      <c r="GI50" s="135"/>
      <c r="GJ50" s="136"/>
      <c r="GK50" s="136"/>
      <c r="GL50" s="136"/>
      <c r="GM50" s="136"/>
      <c r="GN50" s="137"/>
      <c r="GO50" s="138"/>
      <c r="GQ50" s="134"/>
      <c r="GR50" s="135"/>
      <c r="GS50" s="136"/>
      <c r="GT50" s="136"/>
      <c r="GU50" s="136"/>
      <c r="GV50" s="136"/>
      <c r="GW50" s="137"/>
      <c r="GX50" s="138"/>
      <c r="GZ50" s="134"/>
      <c r="HA50" s="135"/>
      <c r="HB50" s="136"/>
      <c r="HC50" s="136"/>
      <c r="HD50" s="136"/>
      <c r="HE50" s="136"/>
      <c r="HF50" s="137"/>
      <c r="HG50" s="138"/>
      <c r="HI50" s="134"/>
      <c r="HJ50" s="135"/>
      <c r="HK50" s="136"/>
      <c r="HL50" s="136"/>
      <c r="HM50" s="136"/>
      <c r="HN50" s="136"/>
      <c r="HO50" s="137"/>
      <c r="HP50" s="138"/>
      <c r="HR50" s="134"/>
      <c r="HS50" s="135"/>
      <c r="HT50" s="136"/>
      <c r="HU50" s="136"/>
      <c r="HV50" s="136"/>
      <c r="HW50" s="136"/>
      <c r="HX50" s="137"/>
      <c r="HY50" s="138"/>
      <c r="IA50" s="134"/>
      <c r="IB50" s="135"/>
      <c r="IC50" s="136"/>
      <c r="ID50" s="136"/>
      <c r="IE50" s="136"/>
      <c r="IF50" s="136"/>
      <c r="IG50" s="137"/>
      <c r="IH50" s="138"/>
      <c r="IJ50" s="134"/>
      <c r="IK50" s="135"/>
      <c r="IL50" s="136"/>
      <c r="IM50" s="136"/>
      <c r="IN50" s="136"/>
      <c r="IO50" s="136"/>
      <c r="IP50" s="137"/>
      <c r="IQ50" s="138"/>
      <c r="IS50" s="134"/>
      <c r="IT50" s="135"/>
      <c r="IU50" s="136"/>
      <c r="IV50" s="136"/>
      <c r="IW50" s="136"/>
      <c r="IX50" s="136"/>
      <c r="IY50" s="137"/>
      <c r="IZ50" s="138"/>
      <c r="JB50" s="134"/>
      <c r="JC50" s="135"/>
      <c r="JD50" s="136"/>
      <c r="JE50" s="136"/>
      <c r="JF50" s="136"/>
      <c r="JG50" s="136"/>
      <c r="JH50" s="137"/>
      <c r="JI50" s="138"/>
      <c r="JK50" s="134"/>
      <c r="JL50" s="135"/>
      <c r="JM50" s="136"/>
      <c r="JN50" s="136"/>
      <c r="JO50" s="136"/>
      <c r="JP50" s="136"/>
      <c r="JQ50" s="137"/>
      <c r="JR50" s="138"/>
      <c r="JT50" s="134"/>
      <c r="JU50" s="135"/>
      <c r="JV50" s="136"/>
      <c r="JW50" s="136"/>
      <c r="JX50" s="136"/>
      <c r="JY50" s="136"/>
      <c r="JZ50" s="137"/>
      <c r="KA50" s="138"/>
      <c r="KC50" s="134"/>
      <c r="KD50" s="135"/>
      <c r="KE50" s="136"/>
      <c r="KF50" s="136"/>
      <c r="KG50" s="136"/>
      <c r="KH50" s="136"/>
      <c r="KI50" s="137"/>
      <c r="KJ50" s="138"/>
      <c r="KL50" s="134"/>
      <c r="KM50" s="135"/>
      <c r="KN50" s="136"/>
      <c r="KO50" s="136"/>
      <c r="KP50" s="136"/>
      <c r="KQ50" s="136"/>
      <c r="KR50" s="137"/>
      <c r="KS50" s="138"/>
      <c r="KU50" s="134"/>
      <c r="KV50" s="135"/>
      <c r="KW50" s="136"/>
      <c r="KX50" s="136"/>
      <c r="KY50" s="136"/>
      <c r="KZ50" s="136"/>
      <c r="LA50" s="137"/>
      <c r="LB50" s="138"/>
      <c r="LD50" s="134"/>
      <c r="LE50" s="135"/>
      <c r="LF50" s="136"/>
      <c r="LG50" s="136"/>
      <c r="LH50" s="136"/>
      <c r="LI50" s="136"/>
      <c r="LJ50" s="137"/>
      <c r="LK50" s="138"/>
      <c r="LM50" s="134"/>
      <c r="LN50" s="135"/>
      <c r="LO50" s="136"/>
      <c r="LP50" s="136"/>
      <c r="LQ50" s="136"/>
      <c r="LR50" s="136"/>
      <c r="LS50" s="137"/>
      <c r="LT50" s="138"/>
      <c r="LV50" s="134"/>
      <c r="LW50" s="135"/>
      <c r="LX50" s="136"/>
      <c r="LY50" s="136"/>
      <c r="LZ50" s="136"/>
      <c r="MA50" s="136"/>
      <c r="MB50" s="137"/>
      <c r="MC50" s="138"/>
      <c r="ME50" s="134"/>
      <c r="MF50" s="135"/>
      <c r="MG50" s="136"/>
      <c r="MH50" s="136"/>
      <c r="MI50" s="136"/>
      <c r="MJ50" s="136"/>
      <c r="MK50" s="137"/>
      <c r="ML50" s="138"/>
      <c r="MN50" s="134"/>
      <c r="MO50" s="135"/>
      <c r="MP50" s="136"/>
      <c r="MQ50" s="136"/>
      <c r="MR50" s="136"/>
      <c r="MS50" s="136"/>
      <c r="MT50" s="137"/>
      <c r="MU50" s="138"/>
      <c r="MW50" s="134"/>
      <c r="MX50" s="135"/>
      <c r="MY50" s="136"/>
      <c r="MZ50" s="136"/>
      <c r="NA50" s="136"/>
      <c r="NB50" s="136"/>
      <c r="NC50" s="137"/>
      <c r="ND50" s="138"/>
      <c r="NF50" s="134"/>
      <c r="NG50" s="135"/>
      <c r="NH50" s="136"/>
      <c r="NI50" s="136"/>
      <c r="NJ50" s="136"/>
      <c r="NK50" s="136"/>
      <c r="NL50" s="137"/>
      <c r="NM50" s="138"/>
      <c r="NO50" s="134"/>
      <c r="NP50" s="135"/>
      <c r="NQ50" s="136"/>
      <c r="NR50" s="136"/>
      <c r="NS50" s="136"/>
      <c r="NT50" s="136"/>
      <c r="NU50" s="137"/>
      <c r="NV50" s="138"/>
      <c r="NX50" s="134"/>
      <c r="NY50" s="135"/>
      <c r="NZ50" s="136"/>
      <c r="OA50" s="136"/>
      <c r="OB50" s="136"/>
      <c r="OC50" s="136"/>
      <c r="OD50" s="137"/>
      <c r="OE50" s="138"/>
      <c r="OG50" s="134"/>
      <c r="OH50" s="135"/>
      <c r="OI50" s="136"/>
      <c r="OJ50" s="136"/>
      <c r="OK50" s="136"/>
      <c r="OL50" s="136"/>
      <c r="OM50" s="137"/>
      <c r="ON50" s="138"/>
      <c r="OP50" s="134"/>
      <c r="OQ50" s="135"/>
      <c r="OR50" s="136"/>
      <c r="OS50" s="136"/>
      <c r="OT50" s="136"/>
      <c r="OU50" s="136"/>
      <c r="OV50" s="137"/>
      <c r="OW50" s="138"/>
      <c r="OY50" s="134"/>
      <c r="OZ50" s="135"/>
      <c r="PA50" s="136"/>
      <c r="PB50" s="136"/>
      <c r="PC50" s="136"/>
      <c r="PD50" s="136"/>
      <c r="PE50" s="137"/>
      <c r="PF50" s="138"/>
    </row>
    <row r="51" spans="1:422">
      <c r="A51" s="116" t="s">
        <v>312</v>
      </c>
      <c r="B51" s="533" t="str">
        <f>B36</f>
        <v>PRELIMINARES</v>
      </c>
      <c r="C51" s="534"/>
      <c r="D51" s="534"/>
      <c r="E51" s="534"/>
      <c r="F51" s="534"/>
      <c r="G51" s="535"/>
      <c r="H51" s="116"/>
      <c r="J51" s="116" t="s">
        <v>312</v>
      </c>
      <c r="K51" s="533" t="str">
        <f>B51</f>
        <v>PRELIMINARES</v>
      </c>
      <c r="L51" s="534"/>
      <c r="M51" s="534"/>
      <c r="N51" s="534"/>
      <c r="O51" s="534"/>
      <c r="P51" s="535"/>
      <c r="Q51" s="116"/>
      <c r="S51" s="116" t="s">
        <v>312</v>
      </c>
      <c r="T51" s="533" t="str">
        <f>K51</f>
        <v>PRELIMINARES</v>
      </c>
      <c r="U51" s="534"/>
      <c r="V51" s="534"/>
      <c r="W51" s="534"/>
      <c r="X51" s="534"/>
      <c r="Y51" s="535"/>
      <c r="Z51" s="116"/>
      <c r="AB51" s="116" t="s">
        <v>312</v>
      </c>
      <c r="AC51" s="533" t="str">
        <f>T51</f>
        <v>PRELIMINARES</v>
      </c>
      <c r="AD51" s="534"/>
      <c r="AE51" s="534"/>
      <c r="AF51" s="534"/>
      <c r="AG51" s="534"/>
      <c r="AH51" s="535"/>
      <c r="AI51" s="116"/>
      <c r="AK51" s="116" t="s">
        <v>312</v>
      </c>
      <c r="AL51" s="533" t="str">
        <f>AC51</f>
        <v>PRELIMINARES</v>
      </c>
      <c r="AM51" s="534"/>
      <c r="AN51" s="534"/>
      <c r="AO51" s="534"/>
      <c r="AP51" s="534"/>
      <c r="AQ51" s="535"/>
      <c r="AR51" s="116"/>
      <c r="AT51" s="116" t="s">
        <v>312</v>
      </c>
      <c r="AU51" s="533" t="str">
        <f>AL51</f>
        <v>PRELIMINARES</v>
      </c>
      <c r="AV51" s="534"/>
      <c r="AW51" s="534"/>
      <c r="AX51" s="534"/>
      <c r="AY51" s="534"/>
      <c r="AZ51" s="535"/>
      <c r="BA51" s="116"/>
      <c r="BC51" s="116" t="s">
        <v>312</v>
      </c>
      <c r="BD51" s="533" t="str">
        <f t="shared" ref="BD51" si="800">AU51</f>
        <v>PRELIMINARES</v>
      </c>
      <c r="BE51" s="534"/>
      <c r="BF51" s="534"/>
      <c r="BG51" s="534"/>
      <c r="BH51" s="534"/>
      <c r="BI51" s="535"/>
      <c r="BJ51" s="116"/>
      <c r="BL51" s="116" t="s">
        <v>312</v>
      </c>
      <c r="BM51" s="533" t="str">
        <f t="shared" ref="BM51" si="801">BD51</f>
        <v>PRELIMINARES</v>
      </c>
      <c r="BN51" s="534"/>
      <c r="BO51" s="534"/>
      <c r="BP51" s="534"/>
      <c r="BQ51" s="534"/>
      <c r="BR51" s="535"/>
      <c r="BS51" s="116"/>
      <c r="BU51" s="116" t="s">
        <v>312</v>
      </c>
      <c r="BV51" s="533" t="str">
        <f t="shared" ref="BV51" si="802">BM51</f>
        <v>PRELIMINARES</v>
      </c>
      <c r="BW51" s="534"/>
      <c r="BX51" s="534"/>
      <c r="BY51" s="534"/>
      <c r="BZ51" s="534"/>
      <c r="CA51" s="535"/>
      <c r="CB51" s="116"/>
      <c r="CD51" s="116" t="s">
        <v>312</v>
      </c>
      <c r="CE51" s="533" t="str">
        <f t="shared" ref="CE51" si="803">BV51</f>
        <v>PRELIMINARES</v>
      </c>
      <c r="CF51" s="534"/>
      <c r="CG51" s="534"/>
      <c r="CH51" s="534"/>
      <c r="CI51" s="534"/>
      <c r="CJ51" s="535"/>
      <c r="CK51" s="116"/>
      <c r="CM51" s="116" t="s">
        <v>312</v>
      </c>
      <c r="CN51" s="533" t="str">
        <f t="shared" ref="CN51" si="804">CE51</f>
        <v>PRELIMINARES</v>
      </c>
      <c r="CO51" s="534"/>
      <c r="CP51" s="534"/>
      <c r="CQ51" s="534"/>
      <c r="CR51" s="534"/>
      <c r="CS51" s="535"/>
      <c r="CT51" s="116"/>
      <c r="CV51" s="116" t="s">
        <v>312</v>
      </c>
      <c r="CW51" s="533" t="str">
        <f t="shared" ref="CW51" si="805">CN51</f>
        <v>PRELIMINARES</v>
      </c>
      <c r="CX51" s="534"/>
      <c r="CY51" s="534"/>
      <c r="CZ51" s="534"/>
      <c r="DA51" s="534"/>
      <c r="DB51" s="535"/>
      <c r="DC51" s="116"/>
      <c r="DE51" s="116" t="s">
        <v>312</v>
      </c>
      <c r="DF51" s="533" t="str">
        <f t="shared" ref="DF51" si="806">CW51</f>
        <v>PRELIMINARES</v>
      </c>
      <c r="DG51" s="534"/>
      <c r="DH51" s="534"/>
      <c r="DI51" s="534"/>
      <c r="DJ51" s="534"/>
      <c r="DK51" s="535"/>
      <c r="DL51" s="116"/>
      <c r="DN51" s="116" t="s">
        <v>312</v>
      </c>
      <c r="DO51" s="533" t="str">
        <f t="shared" ref="DO51" si="807">DF51</f>
        <v>PRELIMINARES</v>
      </c>
      <c r="DP51" s="534"/>
      <c r="DQ51" s="534"/>
      <c r="DR51" s="534"/>
      <c r="DS51" s="534"/>
      <c r="DT51" s="535"/>
      <c r="DU51" s="116"/>
      <c r="DW51" s="116" t="s">
        <v>312</v>
      </c>
      <c r="DX51" s="533" t="str">
        <f t="shared" ref="DX51" si="808">DO51</f>
        <v>PRELIMINARES</v>
      </c>
      <c r="DY51" s="534"/>
      <c r="DZ51" s="534"/>
      <c r="EA51" s="534"/>
      <c r="EB51" s="534"/>
      <c r="EC51" s="535"/>
      <c r="ED51" s="116"/>
      <c r="EF51" s="116" t="s">
        <v>312</v>
      </c>
      <c r="EG51" s="533" t="str">
        <f t="shared" ref="EG51" si="809">DX51</f>
        <v>PRELIMINARES</v>
      </c>
      <c r="EH51" s="534"/>
      <c r="EI51" s="534"/>
      <c r="EJ51" s="534"/>
      <c r="EK51" s="534"/>
      <c r="EL51" s="535"/>
      <c r="EM51" s="116"/>
      <c r="EO51" s="116" t="s">
        <v>312</v>
      </c>
      <c r="EP51" s="533" t="str">
        <f t="shared" ref="EP51" si="810">EG51</f>
        <v>PRELIMINARES</v>
      </c>
      <c r="EQ51" s="534"/>
      <c r="ER51" s="534"/>
      <c r="ES51" s="534"/>
      <c r="ET51" s="534"/>
      <c r="EU51" s="535"/>
      <c r="EV51" s="116"/>
      <c r="EX51" s="116" t="s">
        <v>312</v>
      </c>
      <c r="EY51" s="533" t="str">
        <f t="shared" ref="EY51" si="811">EP51</f>
        <v>PRELIMINARES</v>
      </c>
      <c r="EZ51" s="534"/>
      <c r="FA51" s="534"/>
      <c r="FB51" s="534"/>
      <c r="FC51" s="534"/>
      <c r="FD51" s="535"/>
      <c r="FE51" s="116"/>
      <c r="FG51" s="116" t="s">
        <v>312</v>
      </c>
      <c r="FH51" s="533" t="str">
        <f t="shared" ref="FH51" si="812">EY51</f>
        <v>PRELIMINARES</v>
      </c>
      <c r="FI51" s="534"/>
      <c r="FJ51" s="534"/>
      <c r="FK51" s="534"/>
      <c r="FL51" s="534"/>
      <c r="FM51" s="535"/>
      <c r="FN51" s="116"/>
      <c r="FP51" s="116" t="s">
        <v>312</v>
      </c>
      <c r="FQ51" s="533" t="str">
        <f t="shared" ref="FQ51" si="813">FH51</f>
        <v>PRELIMINARES</v>
      </c>
      <c r="FR51" s="534"/>
      <c r="FS51" s="534"/>
      <c r="FT51" s="534"/>
      <c r="FU51" s="534"/>
      <c r="FV51" s="535"/>
      <c r="FW51" s="116"/>
      <c r="FY51" s="116" t="s">
        <v>312</v>
      </c>
      <c r="FZ51" s="533" t="str">
        <f t="shared" ref="FZ51" si="814">FQ51</f>
        <v>PRELIMINARES</v>
      </c>
      <c r="GA51" s="534"/>
      <c r="GB51" s="534"/>
      <c r="GC51" s="534"/>
      <c r="GD51" s="534"/>
      <c r="GE51" s="535"/>
      <c r="GF51" s="116"/>
      <c r="GH51" s="116" t="s">
        <v>312</v>
      </c>
      <c r="GI51" s="533" t="str">
        <f t="shared" ref="GI51" si="815">FZ51</f>
        <v>PRELIMINARES</v>
      </c>
      <c r="GJ51" s="534"/>
      <c r="GK51" s="534"/>
      <c r="GL51" s="534"/>
      <c r="GM51" s="534"/>
      <c r="GN51" s="535"/>
      <c r="GO51" s="116"/>
      <c r="GQ51" s="116" t="s">
        <v>312</v>
      </c>
      <c r="GR51" s="533" t="str">
        <f t="shared" ref="GR51" si="816">GI51</f>
        <v>PRELIMINARES</v>
      </c>
      <c r="GS51" s="534"/>
      <c r="GT51" s="534"/>
      <c r="GU51" s="534"/>
      <c r="GV51" s="534"/>
      <c r="GW51" s="535"/>
      <c r="GX51" s="116"/>
      <c r="GZ51" s="116" t="s">
        <v>312</v>
      </c>
      <c r="HA51" s="533" t="str">
        <f t="shared" ref="HA51" si="817">GR51</f>
        <v>PRELIMINARES</v>
      </c>
      <c r="HB51" s="534"/>
      <c r="HC51" s="534"/>
      <c r="HD51" s="534"/>
      <c r="HE51" s="534"/>
      <c r="HF51" s="535"/>
      <c r="HG51" s="116"/>
      <c r="HI51" s="116" t="s">
        <v>312</v>
      </c>
      <c r="HJ51" s="533" t="str">
        <f t="shared" ref="HJ51" si="818">HA51</f>
        <v>PRELIMINARES</v>
      </c>
      <c r="HK51" s="534"/>
      <c r="HL51" s="534"/>
      <c r="HM51" s="534"/>
      <c r="HN51" s="534"/>
      <c r="HO51" s="535"/>
      <c r="HP51" s="116"/>
      <c r="HR51" s="116" t="s">
        <v>312</v>
      </c>
      <c r="HS51" s="533" t="str">
        <f t="shared" ref="HS51" si="819">HJ51</f>
        <v>PRELIMINARES</v>
      </c>
      <c r="HT51" s="534"/>
      <c r="HU51" s="534"/>
      <c r="HV51" s="534"/>
      <c r="HW51" s="534"/>
      <c r="HX51" s="535"/>
      <c r="HY51" s="116"/>
      <c r="IA51" s="116" t="s">
        <v>312</v>
      </c>
      <c r="IB51" s="533" t="str">
        <f t="shared" ref="IB51" si="820">HS51</f>
        <v>PRELIMINARES</v>
      </c>
      <c r="IC51" s="534"/>
      <c r="ID51" s="534"/>
      <c r="IE51" s="534"/>
      <c r="IF51" s="534"/>
      <c r="IG51" s="535"/>
      <c r="IH51" s="116"/>
      <c r="IJ51" s="116" t="s">
        <v>312</v>
      </c>
      <c r="IK51" s="533" t="str">
        <f t="shared" ref="IK51" si="821">IB51</f>
        <v>PRELIMINARES</v>
      </c>
      <c r="IL51" s="534"/>
      <c r="IM51" s="534"/>
      <c r="IN51" s="534"/>
      <c r="IO51" s="534"/>
      <c r="IP51" s="535"/>
      <c r="IQ51" s="116"/>
      <c r="IS51" s="116" t="s">
        <v>312</v>
      </c>
      <c r="IT51" s="533" t="str">
        <f t="shared" ref="IT51" si="822">IK51</f>
        <v>PRELIMINARES</v>
      </c>
      <c r="IU51" s="534"/>
      <c r="IV51" s="534"/>
      <c r="IW51" s="534"/>
      <c r="IX51" s="534"/>
      <c r="IY51" s="535"/>
      <c r="IZ51" s="116"/>
      <c r="JB51" s="116" t="s">
        <v>312</v>
      </c>
      <c r="JC51" s="533" t="str">
        <f t="shared" ref="JC51" si="823">IT51</f>
        <v>PRELIMINARES</v>
      </c>
      <c r="JD51" s="534"/>
      <c r="JE51" s="534"/>
      <c r="JF51" s="534"/>
      <c r="JG51" s="534"/>
      <c r="JH51" s="535"/>
      <c r="JI51" s="116"/>
      <c r="JK51" s="116" t="s">
        <v>312</v>
      </c>
      <c r="JL51" s="533" t="str">
        <f t="shared" ref="JL51" si="824">JC51</f>
        <v>PRELIMINARES</v>
      </c>
      <c r="JM51" s="534"/>
      <c r="JN51" s="534"/>
      <c r="JO51" s="534"/>
      <c r="JP51" s="534"/>
      <c r="JQ51" s="535"/>
      <c r="JR51" s="116"/>
      <c r="JT51" s="116" t="s">
        <v>312</v>
      </c>
      <c r="JU51" s="533" t="str">
        <f t="shared" ref="JU51" si="825">JL51</f>
        <v>PRELIMINARES</v>
      </c>
      <c r="JV51" s="534"/>
      <c r="JW51" s="534"/>
      <c r="JX51" s="534"/>
      <c r="JY51" s="534"/>
      <c r="JZ51" s="535"/>
      <c r="KA51" s="116"/>
      <c r="KC51" s="116" t="s">
        <v>312</v>
      </c>
      <c r="KD51" s="533" t="str">
        <f t="shared" ref="KD51" si="826">JU51</f>
        <v>PRELIMINARES</v>
      </c>
      <c r="KE51" s="534"/>
      <c r="KF51" s="534"/>
      <c r="KG51" s="534"/>
      <c r="KH51" s="534"/>
      <c r="KI51" s="535"/>
      <c r="KJ51" s="116"/>
      <c r="KL51" s="116" t="s">
        <v>312</v>
      </c>
      <c r="KM51" s="533" t="str">
        <f t="shared" ref="KM51" si="827">KD51</f>
        <v>PRELIMINARES</v>
      </c>
      <c r="KN51" s="534"/>
      <c r="KO51" s="534"/>
      <c r="KP51" s="534"/>
      <c r="KQ51" s="534"/>
      <c r="KR51" s="535"/>
      <c r="KS51" s="116"/>
      <c r="KU51" s="116" t="s">
        <v>312</v>
      </c>
      <c r="KV51" s="533" t="str">
        <f t="shared" ref="KV51" si="828">KM51</f>
        <v>PRELIMINARES</v>
      </c>
      <c r="KW51" s="534"/>
      <c r="KX51" s="534"/>
      <c r="KY51" s="534"/>
      <c r="KZ51" s="534"/>
      <c r="LA51" s="535"/>
      <c r="LB51" s="116"/>
      <c r="LD51" s="116" t="s">
        <v>312</v>
      </c>
      <c r="LE51" s="533" t="str">
        <f t="shared" ref="LE51" si="829">KV51</f>
        <v>PRELIMINARES</v>
      </c>
      <c r="LF51" s="534"/>
      <c r="LG51" s="534"/>
      <c r="LH51" s="534"/>
      <c r="LI51" s="534"/>
      <c r="LJ51" s="535"/>
      <c r="LK51" s="116"/>
      <c r="LM51" s="116" t="s">
        <v>312</v>
      </c>
      <c r="LN51" s="533" t="str">
        <f t="shared" ref="LN51" si="830">LE51</f>
        <v>PRELIMINARES</v>
      </c>
      <c r="LO51" s="534"/>
      <c r="LP51" s="534"/>
      <c r="LQ51" s="534"/>
      <c r="LR51" s="534"/>
      <c r="LS51" s="535"/>
      <c r="LT51" s="116"/>
      <c r="LV51" s="116" t="s">
        <v>312</v>
      </c>
      <c r="LW51" s="533" t="str">
        <f t="shared" ref="LW51" si="831">LN51</f>
        <v>PRELIMINARES</v>
      </c>
      <c r="LX51" s="534"/>
      <c r="LY51" s="534"/>
      <c r="LZ51" s="534"/>
      <c r="MA51" s="534"/>
      <c r="MB51" s="535"/>
      <c r="MC51" s="116"/>
      <c r="ME51" s="116" t="s">
        <v>312</v>
      </c>
      <c r="MF51" s="533" t="str">
        <f t="shared" ref="MF51" si="832">LW51</f>
        <v>PRELIMINARES</v>
      </c>
      <c r="MG51" s="534"/>
      <c r="MH51" s="534"/>
      <c r="MI51" s="534"/>
      <c r="MJ51" s="534"/>
      <c r="MK51" s="535"/>
      <c r="ML51" s="116"/>
      <c r="MN51" s="116" t="s">
        <v>312</v>
      </c>
      <c r="MO51" s="533" t="str">
        <f t="shared" ref="MO51" si="833">MF51</f>
        <v>PRELIMINARES</v>
      </c>
      <c r="MP51" s="534"/>
      <c r="MQ51" s="534"/>
      <c r="MR51" s="534"/>
      <c r="MS51" s="534"/>
      <c r="MT51" s="535"/>
      <c r="MU51" s="116"/>
      <c r="MW51" s="116" t="s">
        <v>312</v>
      </c>
      <c r="MX51" s="533" t="str">
        <f t="shared" ref="MX51" si="834">MO51</f>
        <v>PRELIMINARES</v>
      </c>
      <c r="MY51" s="534"/>
      <c r="MZ51" s="534"/>
      <c r="NA51" s="534"/>
      <c r="NB51" s="534"/>
      <c r="NC51" s="535"/>
      <c r="ND51" s="116"/>
      <c r="NF51" s="116" t="s">
        <v>312</v>
      </c>
      <c r="NG51" s="533" t="str">
        <f t="shared" ref="NG51" si="835">MX51</f>
        <v>PRELIMINARES</v>
      </c>
      <c r="NH51" s="534"/>
      <c r="NI51" s="534"/>
      <c r="NJ51" s="534"/>
      <c r="NK51" s="534"/>
      <c r="NL51" s="535"/>
      <c r="NM51" s="116"/>
      <c r="NO51" s="116" t="s">
        <v>312</v>
      </c>
      <c r="NP51" s="533" t="str">
        <f t="shared" ref="NP51" si="836">NG51</f>
        <v>PRELIMINARES</v>
      </c>
      <c r="NQ51" s="534"/>
      <c r="NR51" s="534"/>
      <c r="NS51" s="534"/>
      <c r="NT51" s="534"/>
      <c r="NU51" s="535"/>
      <c r="NV51" s="116"/>
      <c r="NX51" s="116" t="s">
        <v>312</v>
      </c>
      <c r="NY51" s="533" t="str">
        <f t="shared" ref="NY51" si="837">NP51</f>
        <v>PRELIMINARES</v>
      </c>
      <c r="NZ51" s="534"/>
      <c r="OA51" s="534"/>
      <c r="OB51" s="534"/>
      <c r="OC51" s="534"/>
      <c r="OD51" s="535"/>
      <c r="OE51" s="116"/>
      <c r="OG51" s="116" t="s">
        <v>312</v>
      </c>
      <c r="OH51" s="533" t="str">
        <f t="shared" ref="OH51" si="838">NY51</f>
        <v>PRELIMINARES</v>
      </c>
      <c r="OI51" s="534"/>
      <c r="OJ51" s="534"/>
      <c r="OK51" s="534"/>
      <c r="OL51" s="534"/>
      <c r="OM51" s="535"/>
      <c r="ON51" s="116"/>
      <c r="OP51" s="116" t="s">
        <v>312</v>
      </c>
      <c r="OQ51" s="533" t="str">
        <f t="shared" ref="OQ51" si="839">OH51</f>
        <v>PRELIMINARES</v>
      </c>
      <c r="OR51" s="534"/>
      <c r="OS51" s="534"/>
      <c r="OT51" s="534"/>
      <c r="OU51" s="534"/>
      <c r="OV51" s="535"/>
      <c r="OW51" s="116"/>
      <c r="OY51" s="116" t="s">
        <v>312</v>
      </c>
      <c r="OZ51" s="533" t="str">
        <f t="shared" ref="OZ51" si="840">OQ51</f>
        <v>PRELIMINARES</v>
      </c>
      <c r="PA51" s="534"/>
      <c r="PB51" s="534"/>
      <c r="PC51" s="534"/>
      <c r="PD51" s="534"/>
      <c r="PE51" s="535"/>
      <c r="PF51" s="116"/>
    </row>
    <row r="52" spans="1:422">
      <c r="A52" s="116"/>
      <c r="B52" s="536"/>
      <c r="C52" s="537"/>
      <c r="D52" s="537"/>
      <c r="E52" s="537"/>
      <c r="F52" s="537"/>
      <c r="G52" s="538"/>
      <c r="H52" s="116"/>
      <c r="J52" s="116"/>
      <c r="K52" s="536"/>
      <c r="L52" s="537"/>
      <c r="M52" s="537"/>
      <c r="N52" s="537"/>
      <c r="O52" s="537"/>
      <c r="P52" s="538"/>
      <c r="Q52" s="116"/>
      <c r="S52" s="116"/>
      <c r="T52" s="536"/>
      <c r="U52" s="537"/>
      <c r="V52" s="537"/>
      <c r="W52" s="537"/>
      <c r="X52" s="537"/>
      <c r="Y52" s="538"/>
      <c r="Z52" s="116"/>
      <c r="AB52" s="116"/>
      <c r="AC52" s="536"/>
      <c r="AD52" s="537"/>
      <c r="AE52" s="537"/>
      <c r="AF52" s="537"/>
      <c r="AG52" s="537"/>
      <c r="AH52" s="538"/>
      <c r="AI52" s="116"/>
      <c r="AK52" s="116"/>
      <c r="AL52" s="536"/>
      <c r="AM52" s="537"/>
      <c r="AN52" s="537"/>
      <c r="AO52" s="537"/>
      <c r="AP52" s="537"/>
      <c r="AQ52" s="538"/>
      <c r="AR52" s="116"/>
      <c r="AT52" s="116"/>
      <c r="AU52" s="536"/>
      <c r="AV52" s="537"/>
      <c r="AW52" s="537"/>
      <c r="AX52" s="537"/>
      <c r="AY52" s="537"/>
      <c r="AZ52" s="538"/>
      <c r="BA52" s="116"/>
      <c r="BC52" s="116"/>
      <c r="BD52" s="536"/>
      <c r="BE52" s="537"/>
      <c r="BF52" s="537"/>
      <c r="BG52" s="537"/>
      <c r="BH52" s="537"/>
      <c r="BI52" s="538"/>
      <c r="BJ52" s="116"/>
      <c r="BL52" s="116"/>
      <c r="BM52" s="536"/>
      <c r="BN52" s="537"/>
      <c r="BO52" s="537"/>
      <c r="BP52" s="537"/>
      <c r="BQ52" s="537"/>
      <c r="BR52" s="538"/>
      <c r="BS52" s="116"/>
      <c r="BU52" s="116"/>
      <c r="BV52" s="536"/>
      <c r="BW52" s="537"/>
      <c r="BX52" s="537"/>
      <c r="BY52" s="537"/>
      <c r="BZ52" s="537"/>
      <c r="CA52" s="538"/>
      <c r="CB52" s="116"/>
      <c r="CD52" s="116"/>
      <c r="CE52" s="536"/>
      <c r="CF52" s="537"/>
      <c r="CG52" s="537"/>
      <c r="CH52" s="537"/>
      <c r="CI52" s="537"/>
      <c r="CJ52" s="538"/>
      <c r="CK52" s="116"/>
      <c r="CM52" s="116"/>
      <c r="CN52" s="536"/>
      <c r="CO52" s="537"/>
      <c r="CP52" s="537"/>
      <c r="CQ52" s="537"/>
      <c r="CR52" s="537"/>
      <c r="CS52" s="538"/>
      <c r="CT52" s="116"/>
      <c r="CV52" s="116"/>
      <c r="CW52" s="536"/>
      <c r="CX52" s="537"/>
      <c r="CY52" s="537"/>
      <c r="CZ52" s="537"/>
      <c r="DA52" s="537"/>
      <c r="DB52" s="538"/>
      <c r="DC52" s="116"/>
      <c r="DE52" s="116"/>
      <c r="DF52" s="536"/>
      <c r="DG52" s="537"/>
      <c r="DH52" s="537"/>
      <c r="DI52" s="537"/>
      <c r="DJ52" s="537"/>
      <c r="DK52" s="538"/>
      <c r="DL52" s="116"/>
      <c r="DN52" s="116"/>
      <c r="DO52" s="536"/>
      <c r="DP52" s="537"/>
      <c r="DQ52" s="537"/>
      <c r="DR52" s="537"/>
      <c r="DS52" s="537"/>
      <c r="DT52" s="538"/>
      <c r="DU52" s="116"/>
      <c r="DW52" s="116"/>
      <c r="DX52" s="536"/>
      <c r="DY52" s="537"/>
      <c r="DZ52" s="537"/>
      <c r="EA52" s="537"/>
      <c r="EB52" s="537"/>
      <c r="EC52" s="538"/>
      <c r="ED52" s="116"/>
      <c r="EF52" s="116"/>
      <c r="EG52" s="536"/>
      <c r="EH52" s="537"/>
      <c r="EI52" s="537"/>
      <c r="EJ52" s="537"/>
      <c r="EK52" s="537"/>
      <c r="EL52" s="538"/>
      <c r="EM52" s="116"/>
      <c r="EO52" s="116"/>
      <c r="EP52" s="536"/>
      <c r="EQ52" s="537"/>
      <c r="ER52" s="537"/>
      <c r="ES52" s="537"/>
      <c r="ET52" s="537"/>
      <c r="EU52" s="538"/>
      <c r="EV52" s="116"/>
      <c r="EX52" s="116"/>
      <c r="EY52" s="536"/>
      <c r="EZ52" s="537"/>
      <c r="FA52" s="537"/>
      <c r="FB52" s="537"/>
      <c r="FC52" s="537"/>
      <c r="FD52" s="538"/>
      <c r="FE52" s="116"/>
      <c r="FG52" s="116"/>
      <c r="FH52" s="536"/>
      <c r="FI52" s="537"/>
      <c r="FJ52" s="537"/>
      <c r="FK52" s="537"/>
      <c r="FL52" s="537"/>
      <c r="FM52" s="538"/>
      <c r="FN52" s="116"/>
      <c r="FP52" s="116"/>
      <c r="FQ52" s="536"/>
      <c r="FR52" s="537"/>
      <c r="FS52" s="537"/>
      <c r="FT52" s="537"/>
      <c r="FU52" s="537"/>
      <c r="FV52" s="538"/>
      <c r="FW52" s="116"/>
      <c r="FY52" s="116"/>
      <c r="FZ52" s="536"/>
      <c r="GA52" s="537"/>
      <c r="GB52" s="537"/>
      <c r="GC52" s="537"/>
      <c r="GD52" s="537"/>
      <c r="GE52" s="538"/>
      <c r="GF52" s="116"/>
      <c r="GH52" s="116"/>
      <c r="GI52" s="536"/>
      <c r="GJ52" s="537"/>
      <c r="GK52" s="537"/>
      <c r="GL52" s="537"/>
      <c r="GM52" s="537"/>
      <c r="GN52" s="538"/>
      <c r="GO52" s="116"/>
      <c r="GQ52" s="116"/>
      <c r="GR52" s="536"/>
      <c r="GS52" s="537"/>
      <c r="GT52" s="537"/>
      <c r="GU52" s="537"/>
      <c r="GV52" s="537"/>
      <c r="GW52" s="538"/>
      <c r="GX52" s="116"/>
      <c r="GZ52" s="116"/>
      <c r="HA52" s="536"/>
      <c r="HB52" s="537"/>
      <c r="HC52" s="537"/>
      <c r="HD52" s="537"/>
      <c r="HE52" s="537"/>
      <c r="HF52" s="538"/>
      <c r="HG52" s="116"/>
      <c r="HI52" s="116"/>
      <c r="HJ52" s="536"/>
      <c r="HK52" s="537"/>
      <c r="HL52" s="537"/>
      <c r="HM52" s="537"/>
      <c r="HN52" s="537"/>
      <c r="HO52" s="538"/>
      <c r="HP52" s="116"/>
      <c r="HR52" s="116"/>
      <c r="HS52" s="536"/>
      <c r="HT52" s="537"/>
      <c r="HU52" s="537"/>
      <c r="HV52" s="537"/>
      <c r="HW52" s="537"/>
      <c r="HX52" s="538"/>
      <c r="HY52" s="116"/>
      <c r="IA52" s="116"/>
      <c r="IB52" s="536"/>
      <c r="IC52" s="537"/>
      <c r="ID52" s="537"/>
      <c r="IE52" s="537"/>
      <c r="IF52" s="537"/>
      <c r="IG52" s="538"/>
      <c r="IH52" s="116"/>
      <c r="IJ52" s="116"/>
      <c r="IK52" s="536"/>
      <c r="IL52" s="537"/>
      <c r="IM52" s="537"/>
      <c r="IN52" s="537"/>
      <c r="IO52" s="537"/>
      <c r="IP52" s="538"/>
      <c r="IQ52" s="116"/>
      <c r="IS52" s="116"/>
      <c r="IT52" s="536"/>
      <c r="IU52" s="537"/>
      <c r="IV52" s="537"/>
      <c r="IW52" s="537"/>
      <c r="IX52" s="537"/>
      <c r="IY52" s="538"/>
      <c r="IZ52" s="116"/>
      <c r="JB52" s="116"/>
      <c r="JC52" s="536"/>
      <c r="JD52" s="537"/>
      <c r="JE52" s="537"/>
      <c r="JF52" s="537"/>
      <c r="JG52" s="537"/>
      <c r="JH52" s="538"/>
      <c r="JI52" s="116"/>
      <c r="JK52" s="116"/>
      <c r="JL52" s="536"/>
      <c r="JM52" s="537"/>
      <c r="JN52" s="537"/>
      <c r="JO52" s="537"/>
      <c r="JP52" s="537"/>
      <c r="JQ52" s="538"/>
      <c r="JR52" s="116"/>
      <c r="JT52" s="116"/>
      <c r="JU52" s="536"/>
      <c r="JV52" s="537"/>
      <c r="JW52" s="537"/>
      <c r="JX52" s="537"/>
      <c r="JY52" s="537"/>
      <c r="JZ52" s="538"/>
      <c r="KA52" s="116"/>
      <c r="KC52" s="116"/>
      <c r="KD52" s="536"/>
      <c r="KE52" s="537"/>
      <c r="KF52" s="537"/>
      <c r="KG52" s="537"/>
      <c r="KH52" s="537"/>
      <c r="KI52" s="538"/>
      <c r="KJ52" s="116"/>
      <c r="KL52" s="116"/>
      <c r="KM52" s="536"/>
      <c r="KN52" s="537"/>
      <c r="KO52" s="537"/>
      <c r="KP52" s="537"/>
      <c r="KQ52" s="537"/>
      <c r="KR52" s="538"/>
      <c r="KS52" s="116"/>
      <c r="KU52" s="116"/>
      <c r="KV52" s="536"/>
      <c r="KW52" s="537"/>
      <c r="KX52" s="537"/>
      <c r="KY52" s="537"/>
      <c r="KZ52" s="537"/>
      <c r="LA52" s="538"/>
      <c r="LB52" s="116"/>
      <c r="LD52" s="116"/>
      <c r="LE52" s="536"/>
      <c r="LF52" s="537"/>
      <c r="LG52" s="537"/>
      <c r="LH52" s="537"/>
      <c r="LI52" s="537"/>
      <c r="LJ52" s="538"/>
      <c r="LK52" s="116"/>
      <c r="LM52" s="116"/>
      <c r="LN52" s="536"/>
      <c r="LO52" s="537"/>
      <c r="LP52" s="537"/>
      <c r="LQ52" s="537"/>
      <c r="LR52" s="537"/>
      <c r="LS52" s="538"/>
      <c r="LT52" s="116"/>
      <c r="LV52" s="116"/>
      <c r="LW52" s="536"/>
      <c r="LX52" s="537"/>
      <c r="LY52" s="537"/>
      <c r="LZ52" s="537"/>
      <c r="MA52" s="537"/>
      <c r="MB52" s="538"/>
      <c r="MC52" s="116"/>
      <c r="ME52" s="116"/>
      <c r="MF52" s="536"/>
      <c r="MG52" s="537"/>
      <c r="MH52" s="537"/>
      <c r="MI52" s="537"/>
      <c r="MJ52" s="537"/>
      <c r="MK52" s="538"/>
      <c r="ML52" s="116"/>
      <c r="MN52" s="116"/>
      <c r="MO52" s="536"/>
      <c r="MP52" s="537"/>
      <c r="MQ52" s="537"/>
      <c r="MR52" s="537"/>
      <c r="MS52" s="537"/>
      <c r="MT52" s="538"/>
      <c r="MU52" s="116"/>
      <c r="MW52" s="116"/>
      <c r="MX52" s="536"/>
      <c r="MY52" s="537"/>
      <c r="MZ52" s="537"/>
      <c r="NA52" s="537"/>
      <c r="NB52" s="537"/>
      <c r="NC52" s="538"/>
      <c r="ND52" s="116"/>
      <c r="NF52" s="116"/>
      <c r="NG52" s="536"/>
      <c r="NH52" s="537"/>
      <c r="NI52" s="537"/>
      <c r="NJ52" s="537"/>
      <c r="NK52" s="537"/>
      <c r="NL52" s="538"/>
      <c r="NM52" s="116"/>
      <c r="NO52" s="116"/>
      <c r="NP52" s="536"/>
      <c r="NQ52" s="537"/>
      <c r="NR52" s="537"/>
      <c r="NS52" s="537"/>
      <c r="NT52" s="537"/>
      <c r="NU52" s="538"/>
      <c r="NV52" s="116"/>
      <c r="NX52" s="116"/>
      <c r="NY52" s="536"/>
      <c r="NZ52" s="537"/>
      <c r="OA52" s="537"/>
      <c r="OB52" s="537"/>
      <c r="OC52" s="537"/>
      <c r="OD52" s="538"/>
      <c r="OE52" s="116"/>
      <c r="OG52" s="116"/>
      <c r="OH52" s="536"/>
      <c r="OI52" s="537"/>
      <c r="OJ52" s="537"/>
      <c r="OK52" s="537"/>
      <c r="OL52" s="537"/>
      <c r="OM52" s="538"/>
      <c r="ON52" s="116"/>
      <c r="OP52" s="116"/>
      <c r="OQ52" s="536"/>
      <c r="OR52" s="537"/>
      <c r="OS52" s="537"/>
      <c r="OT52" s="537"/>
      <c r="OU52" s="537"/>
      <c r="OV52" s="538"/>
      <c r="OW52" s="116"/>
      <c r="OY52" s="116"/>
      <c r="OZ52" s="536"/>
      <c r="PA52" s="537"/>
      <c r="PB52" s="537"/>
      <c r="PC52" s="537"/>
      <c r="PD52" s="537"/>
      <c r="PE52" s="538"/>
      <c r="PF52" s="116"/>
    </row>
    <row r="53" spans="1:422" ht="15" customHeight="1">
      <c r="A53" s="117" t="s">
        <v>1</v>
      </c>
      <c r="B53" s="544" t="str">
        <f>+APU!B23</f>
        <v>DEMOLICION DE ENCHAPES; INCLUYE BOTADA.</v>
      </c>
      <c r="C53" s="545"/>
      <c r="D53" s="545"/>
      <c r="E53" s="545"/>
      <c r="F53" s="545"/>
      <c r="G53" s="545"/>
      <c r="H53" s="117" t="s">
        <v>313</v>
      </c>
      <c r="J53" s="117" t="s">
        <v>1</v>
      </c>
      <c r="K53" s="539" t="str">
        <f>B53</f>
        <v>DEMOLICION DE ENCHAPES; INCLUYE BOTADA.</v>
      </c>
      <c r="L53" s="540"/>
      <c r="M53" s="540"/>
      <c r="N53" s="540"/>
      <c r="O53" s="540"/>
      <c r="P53" s="540"/>
      <c r="Q53" s="117" t="s">
        <v>313</v>
      </c>
      <c r="S53" s="117" t="s">
        <v>1</v>
      </c>
      <c r="T53" s="539" t="str">
        <f>K53</f>
        <v>DEMOLICION DE ENCHAPES; INCLUYE BOTADA.</v>
      </c>
      <c r="U53" s="540"/>
      <c r="V53" s="540"/>
      <c r="W53" s="540"/>
      <c r="X53" s="540"/>
      <c r="Y53" s="540"/>
      <c r="Z53" s="117" t="s">
        <v>313</v>
      </c>
      <c r="AB53" s="117" t="s">
        <v>1</v>
      </c>
      <c r="AC53" s="539" t="str">
        <f>T53</f>
        <v>DEMOLICION DE ENCHAPES; INCLUYE BOTADA.</v>
      </c>
      <c r="AD53" s="540"/>
      <c r="AE53" s="540"/>
      <c r="AF53" s="540"/>
      <c r="AG53" s="540"/>
      <c r="AH53" s="540"/>
      <c r="AI53" s="117" t="s">
        <v>313</v>
      </c>
      <c r="AK53" s="117" t="s">
        <v>1</v>
      </c>
      <c r="AL53" s="539" t="str">
        <f>AC53</f>
        <v>DEMOLICION DE ENCHAPES; INCLUYE BOTADA.</v>
      </c>
      <c r="AM53" s="540"/>
      <c r="AN53" s="540"/>
      <c r="AO53" s="540"/>
      <c r="AP53" s="540"/>
      <c r="AQ53" s="540"/>
      <c r="AR53" s="117" t="s">
        <v>313</v>
      </c>
      <c r="AT53" s="117" t="s">
        <v>1</v>
      </c>
      <c r="AU53" s="539" t="str">
        <f>AL53</f>
        <v>DEMOLICION DE ENCHAPES; INCLUYE BOTADA.</v>
      </c>
      <c r="AV53" s="540"/>
      <c r="AW53" s="540"/>
      <c r="AX53" s="540"/>
      <c r="AY53" s="540"/>
      <c r="AZ53" s="540"/>
      <c r="BA53" s="117" t="s">
        <v>313</v>
      </c>
      <c r="BC53" s="117" t="s">
        <v>1</v>
      </c>
      <c r="BD53" s="539" t="str">
        <f t="shared" ref="BD53" si="841">AU53</f>
        <v>DEMOLICION DE ENCHAPES; INCLUYE BOTADA.</v>
      </c>
      <c r="BE53" s="540"/>
      <c r="BF53" s="540"/>
      <c r="BG53" s="540"/>
      <c r="BH53" s="540"/>
      <c r="BI53" s="540"/>
      <c r="BJ53" s="117" t="s">
        <v>313</v>
      </c>
      <c r="BL53" s="117" t="s">
        <v>1</v>
      </c>
      <c r="BM53" s="539" t="str">
        <f t="shared" ref="BM53" si="842">BD53</f>
        <v>DEMOLICION DE ENCHAPES; INCLUYE BOTADA.</v>
      </c>
      <c r="BN53" s="540"/>
      <c r="BO53" s="540"/>
      <c r="BP53" s="540"/>
      <c r="BQ53" s="540"/>
      <c r="BR53" s="540"/>
      <c r="BS53" s="117" t="s">
        <v>313</v>
      </c>
      <c r="BU53" s="117" t="s">
        <v>1</v>
      </c>
      <c r="BV53" s="539" t="str">
        <f t="shared" ref="BV53" si="843">BM53</f>
        <v>DEMOLICION DE ENCHAPES; INCLUYE BOTADA.</v>
      </c>
      <c r="BW53" s="540"/>
      <c r="BX53" s="540"/>
      <c r="BY53" s="540"/>
      <c r="BZ53" s="540"/>
      <c r="CA53" s="540"/>
      <c r="CB53" s="117" t="s">
        <v>313</v>
      </c>
      <c r="CD53" s="117" t="s">
        <v>1</v>
      </c>
      <c r="CE53" s="539" t="str">
        <f t="shared" ref="CE53" si="844">BV53</f>
        <v>DEMOLICION DE ENCHAPES; INCLUYE BOTADA.</v>
      </c>
      <c r="CF53" s="540"/>
      <c r="CG53" s="540"/>
      <c r="CH53" s="540"/>
      <c r="CI53" s="540"/>
      <c r="CJ53" s="540"/>
      <c r="CK53" s="117" t="s">
        <v>313</v>
      </c>
      <c r="CM53" s="117" t="s">
        <v>1</v>
      </c>
      <c r="CN53" s="539" t="str">
        <f t="shared" ref="CN53" si="845">CE53</f>
        <v>DEMOLICION DE ENCHAPES; INCLUYE BOTADA.</v>
      </c>
      <c r="CO53" s="540"/>
      <c r="CP53" s="540"/>
      <c r="CQ53" s="540"/>
      <c r="CR53" s="540"/>
      <c r="CS53" s="540"/>
      <c r="CT53" s="117" t="s">
        <v>313</v>
      </c>
      <c r="CV53" s="117" t="s">
        <v>1</v>
      </c>
      <c r="CW53" s="539" t="str">
        <f t="shared" ref="CW53" si="846">CN53</f>
        <v>DEMOLICION DE ENCHAPES; INCLUYE BOTADA.</v>
      </c>
      <c r="CX53" s="540"/>
      <c r="CY53" s="540"/>
      <c r="CZ53" s="540"/>
      <c r="DA53" s="540"/>
      <c r="DB53" s="540"/>
      <c r="DC53" s="117" t="s">
        <v>313</v>
      </c>
      <c r="DE53" s="117" t="s">
        <v>1</v>
      </c>
      <c r="DF53" s="539" t="str">
        <f t="shared" ref="DF53" si="847">CW53</f>
        <v>DEMOLICION DE ENCHAPES; INCLUYE BOTADA.</v>
      </c>
      <c r="DG53" s="540"/>
      <c r="DH53" s="540"/>
      <c r="DI53" s="540"/>
      <c r="DJ53" s="540"/>
      <c r="DK53" s="540"/>
      <c r="DL53" s="117" t="s">
        <v>313</v>
      </c>
      <c r="DN53" s="117" t="s">
        <v>1</v>
      </c>
      <c r="DO53" s="539" t="str">
        <f t="shared" ref="DO53" si="848">DF53</f>
        <v>DEMOLICION DE ENCHAPES; INCLUYE BOTADA.</v>
      </c>
      <c r="DP53" s="540"/>
      <c r="DQ53" s="540"/>
      <c r="DR53" s="540"/>
      <c r="DS53" s="540"/>
      <c r="DT53" s="540"/>
      <c r="DU53" s="117" t="s">
        <v>313</v>
      </c>
      <c r="DW53" s="117" t="s">
        <v>1</v>
      </c>
      <c r="DX53" s="539" t="str">
        <f t="shared" ref="DX53" si="849">DO53</f>
        <v>DEMOLICION DE ENCHAPES; INCLUYE BOTADA.</v>
      </c>
      <c r="DY53" s="540"/>
      <c r="DZ53" s="540"/>
      <c r="EA53" s="540"/>
      <c r="EB53" s="540"/>
      <c r="EC53" s="540"/>
      <c r="ED53" s="117" t="s">
        <v>313</v>
      </c>
      <c r="EF53" s="117" t="s">
        <v>1</v>
      </c>
      <c r="EG53" s="539" t="str">
        <f t="shared" ref="EG53" si="850">DX53</f>
        <v>DEMOLICION DE ENCHAPES; INCLUYE BOTADA.</v>
      </c>
      <c r="EH53" s="540"/>
      <c r="EI53" s="540"/>
      <c r="EJ53" s="540"/>
      <c r="EK53" s="540"/>
      <c r="EL53" s="540"/>
      <c r="EM53" s="117" t="s">
        <v>313</v>
      </c>
      <c r="EO53" s="117" t="s">
        <v>1</v>
      </c>
      <c r="EP53" s="539" t="str">
        <f t="shared" ref="EP53" si="851">EG53</f>
        <v>DEMOLICION DE ENCHAPES; INCLUYE BOTADA.</v>
      </c>
      <c r="EQ53" s="540"/>
      <c r="ER53" s="540"/>
      <c r="ES53" s="540"/>
      <c r="ET53" s="540"/>
      <c r="EU53" s="540"/>
      <c r="EV53" s="117" t="s">
        <v>313</v>
      </c>
      <c r="EX53" s="117" t="s">
        <v>1</v>
      </c>
      <c r="EY53" s="539" t="str">
        <f t="shared" ref="EY53" si="852">EP53</f>
        <v>DEMOLICION DE ENCHAPES; INCLUYE BOTADA.</v>
      </c>
      <c r="EZ53" s="540"/>
      <c r="FA53" s="540"/>
      <c r="FB53" s="540"/>
      <c r="FC53" s="540"/>
      <c r="FD53" s="540"/>
      <c r="FE53" s="117" t="s">
        <v>313</v>
      </c>
      <c r="FG53" s="117" t="s">
        <v>1</v>
      </c>
      <c r="FH53" s="539" t="str">
        <f t="shared" ref="FH53" si="853">EY53</f>
        <v>DEMOLICION DE ENCHAPES; INCLUYE BOTADA.</v>
      </c>
      <c r="FI53" s="540"/>
      <c r="FJ53" s="540"/>
      <c r="FK53" s="540"/>
      <c r="FL53" s="540"/>
      <c r="FM53" s="540"/>
      <c r="FN53" s="117" t="s">
        <v>313</v>
      </c>
      <c r="FP53" s="117" t="s">
        <v>1</v>
      </c>
      <c r="FQ53" s="539" t="str">
        <f t="shared" ref="FQ53" si="854">FH53</f>
        <v>DEMOLICION DE ENCHAPES; INCLUYE BOTADA.</v>
      </c>
      <c r="FR53" s="540"/>
      <c r="FS53" s="540"/>
      <c r="FT53" s="540"/>
      <c r="FU53" s="540"/>
      <c r="FV53" s="540"/>
      <c r="FW53" s="117" t="s">
        <v>313</v>
      </c>
      <c r="FY53" s="117" t="s">
        <v>1</v>
      </c>
      <c r="FZ53" s="539" t="str">
        <f t="shared" ref="FZ53" si="855">FQ53</f>
        <v>DEMOLICION DE ENCHAPES; INCLUYE BOTADA.</v>
      </c>
      <c r="GA53" s="540"/>
      <c r="GB53" s="540"/>
      <c r="GC53" s="540"/>
      <c r="GD53" s="540"/>
      <c r="GE53" s="540"/>
      <c r="GF53" s="117" t="s">
        <v>313</v>
      </c>
      <c r="GH53" s="117" t="s">
        <v>1</v>
      </c>
      <c r="GI53" s="539" t="str">
        <f t="shared" ref="GI53" si="856">FZ53</f>
        <v>DEMOLICION DE ENCHAPES; INCLUYE BOTADA.</v>
      </c>
      <c r="GJ53" s="540"/>
      <c r="GK53" s="540"/>
      <c r="GL53" s="540"/>
      <c r="GM53" s="540"/>
      <c r="GN53" s="540"/>
      <c r="GO53" s="117" t="s">
        <v>313</v>
      </c>
      <c r="GQ53" s="117" t="s">
        <v>1</v>
      </c>
      <c r="GR53" s="539" t="str">
        <f t="shared" ref="GR53" si="857">GI53</f>
        <v>DEMOLICION DE ENCHAPES; INCLUYE BOTADA.</v>
      </c>
      <c r="GS53" s="540"/>
      <c r="GT53" s="540"/>
      <c r="GU53" s="540"/>
      <c r="GV53" s="540"/>
      <c r="GW53" s="540"/>
      <c r="GX53" s="117" t="s">
        <v>313</v>
      </c>
      <c r="GZ53" s="117" t="s">
        <v>1</v>
      </c>
      <c r="HA53" s="539" t="str">
        <f t="shared" ref="HA53" si="858">GR53</f>
        <v>DEMOLICION DE ENCHAPES; INCLUYE BOTADA.</v>
      </c>
      <c r="HB53" s="540"/>
      <c r="HC53" s="540"/>
      <c r="HD53" s="540"/>
      <c r="HE53" s="540"/>
      <c r="HF53" s="540"/>
      <c r="HG53" s="117" t="s">
        <v>313</v>
      </c>
      <c r="HI53" s="117" t="s">
        <v>1</v>
      </c>
      <c r="HJ53" s="539" t="str">
        <f t="shared" ref="HJ53" si="859">HA53</f>
        <v>DEMOLICION DE ENCHAPES; INCLUYE BOTADA.</v>
      </c>
      <c r="HK53" s="540"/>
      <c r="HL53" s="540"/>
      <c r="HM53" s="540"/>
      <c r="HN53" s="540"/>
      <c r="HO53" s="540"/>
      <c r="HP53" s="117" t="s">
        <v>313</v>
      </c>
      <c r="HR53" s="117" t="s">
        <v>1</v>
      </c>
      <c r="HS53" s="539" t="str">
        <f t="shared" ref="HS53" si="860">HJ53</f>
        <v>DEMOLICION DE ENCHAPES; INCLUYE BOTADA.</v>
      </c>
      <c r="HT53" s="540"/>
      <c r="HU53" s="540"/>
      <c r="HV53" s="540"/>
      <c r="HW53" s="540"/>
      <c r="HX53" s="540"/>
      <c r="HY53" s="117" t="s">
        <v>313</v>
      </c>
      <c r="IA53" s="117" t="s">
        <v>1</v>
      </c>
      <c r="IB53" s="539" t="str">
        <f t="shared" ref="IB53" si="861">HS53</f>
        <v>DEMOLICION DE ENCHAPES; INCLUYE BOTADA.</v>
      </c>
      <c r="IC53" s="540"/>
      <c r="ID53" s="540"/>
      <c r="IE53" s="540"/>
      <c r="IF53" s="540"/>
      <c r="IG53" s="540"/>
      <c r="IH53" s="117" t="s">
        <v>313</v>
      </c>
      <c r="IJ53" s="117" t="s">
        <v>1</v>
      </c>
      <c r="IK53" s="539" t="str">
        <f t="shared" ref="IK53" si="862">IB53</f>
        <v>DEMOLICION DE ENCHAPES; INCLUYE BOTADA.</v>
      </c>
      <c r="IL53" s="540"/>
      <c r="IM53" s="540"/>
      <c r="IN53" s="540"/>
      <c r="IO53" s="540"/>
      <c r="IP53" s="540"/>
      <c r="IQ53" s="117" t="s">
        <v>313</v>
      </c>
      <c r="IS53" s="117" t="s">
        <v>1</v>
      </c>
      <c r="IT53" s="539" t="str">
        <f t="shared" ref="IT53" si="863">IK53</f>
        <v>DEMOLICION DE ENCHAPES; INCLUYE BOTADA.</v>
      </c>
      <c r="IU53" s="540"/>
      <c r="IV53" s="540"/>
      <c r="IW53" s="540"/>
      <c r="IX53" s="540"/>
      <c r="IY53" s="540"/>
      <c r="IZ53" s="117" t="s">
        <v>313</v>
      </c>
      <c r="JB53" s="117" t="s">
        <v>1</v>
      </c>
      <c r="JC53" s="539" t="str">
        <f t="shared" ref="JC53" si="864">IT53</f>
        <v>DEMOLICION DE ENCHAPES; INCLUYE BOTADA.</v>
      </c>
      <c r="JD53" s="540"/>
      <c r="JE53" s="540"/>
      <c r="JF53" s="540"/>
      <c r="JG53" s="540"/>
      <c r="JH53" s="540"/>
      <c r="JI53" s="117" t="s">
        <v>313</v>
      </c>
      <c r="JK53" s="117" t="s">
        <v>1</v>
      </c>
      <c r="JL53" s="539" t="str">
        <f t="shared" ref="JL53" si="865">JC53</f>
        <v>DEMOLICION DE ENCHAPES; INCLUYE BOTADA.</v>
      </c>
      <c r="JM53" s="540"/>
      <c r="JN53" s="540"/>
      <c r="JO53" s="540"/>
      <c r="JP53" s="540"/>
      <c r="JQ53" s="540"/>
      <c r="JR53" s="117" t="s">
        <v>313</v>
      </c>
      <c r="JT53" s="117" t="s">
        <v>1</v>
      </c>
      <c r="JU53" s="539" t="str">
        <f t="shared" ref="JU53" si="866">JL53</f>
        <v>DEMOLICION DE ENCHAPES; INCLUYE BOTADA.</v>
      </c>
      <c r="JV53" s="540"/>
      <c r="JW53" s="540"/>
      <c r="JX53" s="540"/>
      <c r="JY53" s="540"/>
      <c r="JZ53" s="540"/>
      <c r="KA53" s="117" t="s">
        <v>313</v>
      </c>
      <c r="KC53" s="117" t="s">
        <v>1</v>
      </c>
      <c r="KD53" s="539" t="str">
        <f t="shared" ref="KD53" si="867">JU53</f>
        <v>DEMOLICION DE ENCHAPES; INCLUYE BOTADA.</v>
      </c>
      <c r="KE53" s="540"/>
      <c r="KF53" s="540"/>
      <c r="KG53" s="540"/>
      <c r="KH53" s="540"/>
      <c r="KI53" s="540"/>
      <c r="KJ53" s="117" t="s">
        <v>313</v>
      </c>
      <c r="KL53" s="117" t="s">
        <v>1</v>
      </c>
      <c r="KM53" s="539" t="str">
        <f t="shared" ref="KM53" si="868">KD53</f>
        <v>DEMOLICION DE ENCHAPES; INCLUYE BOTADA.</v>
      </c>
      <c r="KN53" s="540"/>
      <c r="KO53" s="540"/>
      <c r="KP53" s="540"/>
      <c r="KQ53" s="540"/>
      <c r="KR53" s="540"/>
      <c r="KS53" s="117" t="s">
        <v>313</v>
      </c>
      <c r="KU53" s="117" t="s">
        <v>1</v>
      </c>
      <c r="KV53" s="539" t="str">
        <f t="shared" ref="KV53" si="869">KM53</f>
        <v>DEMOLICION DE ENCHAPES; INCLUYE BOTADA.</v>
      </c>
      <c r="KW53" s="540"/>
      <c r="KX53" s="540"/>
      <c r="KY53" s="540"/>
      <c r="KZ53" s="540"/>
      <c r="LA53" s="540"/>
      <c r="LB53" s="117" t="s">
        <v>313</v>
      </c>
      <c r="LD53" s="117" t="s">
        <v>1</v>
      </c>
      <c r="LE53" s="539" t="str">
        <f t="shared" ref="LE53" si="870">KV53</f>
        <v>DEMOLICION DE ENCHAPES; INCLUYE BOTADA.</v>
      </c>
      <c r="LF53" s="540"/>
      <c r="LG53" s="540"/>
      <c r="LH53" s="540"/>
      <c r="LI53" s="540"/>
      <c r="LJ53" s="540"/>
      <c r="LK53" s="117" t="s">
        <v>313</v>
      </c>
      <c r="LM53" s="117" t="s">
        <v>1</v>
      </c>
      <c r="LN53" s="539" t="str">
        <f t="shared" ref="LN53" si="871">LE53</f>
        <v>DEMOLICION DE ENCHAPES; INCLUYE BOTADA.</v>
      </c>
      <c r="LO53" s="540"/>
      <c r="LP53" s="540"/>
      <c r="LQ53" s="540"/>
      <c r="LR53" s="540"/>
      <c r="LS53" s="540"/>
      <c r="LT53" s="117" t="s">
        <v>313</v>
      </c>
      <c r="LV53" s="117" t="s">
        <v>1</v>
      </c>
      <c r="LW53" s="539" t="str">
        <f t="shared" ref="LW53" si="872">LN53</f>
        <v>DEMOLICION DE ENCHAPES; INCLUYE BOTADA.</v>
      </c>
      <c r="LX53" s="540"/>
      <c r="LY53" s="540"/>
      <c r="LZ53" s="540"/>
      <c r="MA53" s="540"/>
      <c r="MB53" s="540"/>
      <c r="MC53" s="117" t="s">
        <v>313</v>
      </c>
      <c r="ME53" s="117" t="s">
        <v>1</v>
      </c>
      <c r="MF53" s="539" t="str">
        <f t="shared" ref="MF53" si="873">LW53</f>
        <v>DEMOLICION DE ENCHAPES; INCLUYE BOTADA.</v>
      </c>
      <c r="MG53" s="540"/>
      <c r="MH53" s="540"/>
      <c r="MI53" s="540"/>
      <c r="MJ53" s="540"/>
      <c r="MK53" s="540"/>
      <c r="ML53" s="117" t="s">
        <v>313</v>
      </c>
      <c r="MN53" s="117" t="s">
        <v>1</v>
      </c>
      <c r="MO53" s="539" t="str">
        <f t="shared" ref="MO53" si="874">MF53</f>
        <v>DEMOLICION DE ENCHAPES; INCLUYE BOTADA.</v>
      </c>
      <c r="MP53" s="540"/>
      <c r="MQ53" s="540"/>
      <c r="MR53" s="540"/>
      <c r="MS53" s="540"/>
      <c r="MT53" s="540"/>
      <c r="MU53" s="117" t="s">
        <v>313</v>
      </c>
      <c r="MW53" s="117" t="s">
        <v>1</v>
      </c>
      <c r="MX53" s="539" t="str">
        <f t="shared" ref="MX53" si="875">MO53</f>
        <v>DEMOLICION DE ENCHAPES; INCLUYE BOTADA.</v>
      </c>
      <c r="MY53" s="540"/>
      <c r="MZ53" s="540"/>
      <c r="NA53" s="540"/>
      <c r="NB53" s="540"/>
      <c r="NC53" s="540"/>
      <c r="ND53" s="117" t="s">
        <v>313</v>
      </c>
      <c r="NF53" s="117" t="s">
        <v>1</v>
      </c>
      <c r="NG53" s="539" t="str">
        <f t="shared" ref="NG53" si="876">MX53</f>
        <v>DEMOLICION DE ENCHAPES; INCLUYE BOTADA.</v>
      </c>
      <c r="NH53" s="540"/>
      <c r="NI53" s="540"/>
      <c r="NJ53" s="540"/>
      <c r="NK53" s="540"/>
      <c r="NL53" s="540"/>
      <c r="NM53" s="117" t="s">
        <v>313</v>
      </c>
      <c r="NO53" s="117" t="s">
        <v>1</v>
      </c>
      <c r="NP53" s="539" t="str">
        <f t="shared" ref="NP53" si="877">NG53</f>
        <v>DEMOLICION DE ENCHAPES; INCLUYE BOTADA.</v>
      </c>
      <c r="NQ53" s="540"/>
      <c r="NR53" s="540"/>
      <c r="NS53" s="540"/>
      <c r="NT53" s="540"/>
      <c r="NU53" s="540"/>
      <c r="NV53" s="117" t="s">
        <v>313</v>
      </c>
      <c r="NX53" s="117" t="s">
        <v>1</v>
      </c>
      <c r="NY53" s="539" t="str">
        <f t="shared" ref="NY53" si="878">NP53</f>
        <v>DEMOLICION DE ENCHAPES; INCLUYE BOTADA.</v>
      </c>
      <c r="NZ53" s="540"/>
      <c r="OA53" s="540"/>
      <c r="OB53" s="540"/>
      <c r="OC53" s="540"/>
      <c r="OD53" s="540"/>
      <c r="OE53" s="117" t="s">
        <v>313</v>
      </c>
      <c r="OG53" s="117" t="s">
        <v>1</v>
      </c>
      <c r="OH53" s="539" t="str">
        <f t="shared" ref="OH53" si="879">NY53</f>
        <v>DEMOLICION DE ENCHAPES; INCLUYE BOTADA.</v>
      </c>
      <c r="OI53" s="540"/>
      <c r="OJ53" s="540"/>
      <c r="OK53" s="540"/>
      <c r="OL53" s="540"/>
      <c r="OM53" s="540"/>
      <c r="ON53" s="117" t="s">
        <v>313</v>
      </c>
      <c r="OP53" s="117" t="s">
        <v>1</v>
      </c>
      <c r="OQ53" s="539" t="str">
        <f t="shared" ref="OQ53" si="880">OH53</f>
        <v>DEMOLICION DE ENCHAPES; INCLUYE BOTADA.</v>
      </c>
      <c r="OR53" s="540"/>
      <c r="OS53" s="540"/>
      <c r="OT53" s="540"/>
      <c r="OU53" s="540"/>
      <c r="OV53" s="540"/>
      <c r="OW53" s="117" t="s">
        <v>313</v>
      </c>
      <c r="OY53" s="117" t="s">
        <v>1</v>
      </c>
      <c r="OZ53" s="539" t="str">
        <f t="shared" ref="OZ53" si="881">OQ53</f>
        <v>DEMOLICION DE ENCHAPES; INCLUYE BOTADA.</v>
      </c>
      <c r="PA53" s="540"/>
      <c r="PB53" s="540"/>
      <c r="PC53" s="540"/>
      <c r="PD53" s="540"/>
      <c r="PE53" s="540"/>
      <c r="PF53" s="117" t="s">
        <v>313</v>
      </c>
    </row>
    <row r="54" spans="1:422">
      <c r="A54" s="127" t="str">
        <f>+APU!A23</f>
        <v>01-02-003</v>
      </c>
      <c r="B54" s="545"/>
      <c r="C54" s="545"/>
      <c r="D54" s="545"/>
      <c r="E54" s="545"/>
      <c r="F54" s="545"/>
      <c r="G54" s="545"/>
      <c r="H54" s="133" t="str">
        <f>+APU!C23</f>
        <v>M2</v>
      </c>
      <c r="J54" s="127" t="str">
        <f>+A54</f>
        <v>01-02-003</v>
      </c>
      <c r="K54" s="540"/>
      <c r="L54" s="540"/>
      <c r="M54" s="540"/>
      <c r="N54" s="540"/>
      <c r="O54" s="540"/>
      <c r="P54" s="540"/>
      <c r="Q54" s="126" t="str">
        <f>H54</f>
        <v>M2</v>
      </c>
      <c r="S54" s="127" t="str">
        <f>+J54</f>
        <v>01-02-003</v>
      </c>
      <c r="T54" s="540"/>
      <c r="U54" s="540"/>
      <c r="V54" s="540"/>
      <c r="W54" s="540"/>
      <c r="X54" s="540"/>
      <c r="Y54" s="540"/>
      <c r="Z54" s="126" t="str">
        <f>Q54</f>
        <v>M2</v>
      </c>
      <c r="AB54" s="127" t="str">
        <f>+S54</f>
        <v>01-02-003</v>
      </c>
      <c r="AC54" s="540"/>
      <c r="AD54" s="540"/>
      <c r="AE54" s="540"/>
      <c r="AF54" s="540"/>
      <c r="AG54" s="540"/>
      <c r="AH54" s="540"/>
      <c r="AI54" s="126" t="str">
        <f>Z54</f>
        <v>M2</v>
      </c>
      <c r="AK54" s="127" t="str">
        <f>+AB54</f>
        <v>01-02-003</v>
      </c>
      <c r="AL54" s="540"/>
      <c r="AM54" s="540"/>
      <c r="AN54" s="540"/>
      <c r="AO54" s="540"/>
      <c r="AP54" s="540"/>
      <c r="AQ54" s="540"/>
      <c r="AR54" s="126" t="str">
        <f>AI54</f>
        <v>M2</v>
      </c>
      <c r="AT54" s="127" t="str">
        <f>+AK54</f>
        <v>01-02-003</v>
      </c>
      <c r="AU54" s="540"/>
      <c r="AV54" s="540"/>
      <c r="AW54" s="540"/>
      <c r="AX54" s="540"/>
      <c r="AY54" s="540"/>
      <c r="AZ54" s="540"/>
      <c r="BA54" s="126" t="str">
        <f>AR54</f>
        <v>M2</v>
      </c>
      <c r="BC54" s="127" t="str">
        <f t="shared" ref="BC54" si="882">+AT54</f>
        <v>01-02-003</v>
      </c>
      <c r="BD54" s="540"/>
      <c r="BE54" s="540"/>
      <c r="BF54" s="540"/>
      <c r="BG54" s="540"/>
      <c r="BH54" s="540"/>
      <c r="BI54" s="540"/>
      <c r="BJ54" s="126" t="str">
        <f t="shared" ref="BJ54" si="883">BA54</f>
        <v>M2</v>
      </c>
      <c r="BL54" s="127" t="str">
        <f t="shared" ref="BL54" si="884">+BC54</f>
        <v>01-02-003</v>
      </c>
      <c r="BM54" s="540"/>
      <c r="BN54" s="540"/>
      <c r="BO54" s="540"/>
      <c r="BP54" s="540"/>
      <c r="BQ54" s="540"/>
      <c r="BR54" s="540"/>
      <c r="BS54" s="126" t="str">
        <f t="shared" ref="BS54" si="885">BJ54</f>
        <v>M2</v>
      </c>
      <c r="BU54" s="127" t="str">
        <f t="shared" ref="BU54" si="886">+BL54</f>
        <v>01-02-003</v>
      </c>
      <c r="BV54" s="540"/>
      <c r="BW54" s="540"/>
      <c r="BX54" s="540"/>
      <c r="BY54" s="540"/>
      <c r="BZ54" s="540"/>
      <c r="CA54" s="540"/>
      <c r="CB54" s="126" t="str">
        <f t="shared" ref="CB54" si="887">BS54</f>
        <v>M2</v>
      </c>
      <c r="CD54" s="127" t="str">
        <f t="shared" ref="CD54" si="888">+BU54</f>
        <v>01-02-003</v>
      </c>
      <c r="CE54" s="540"/>
      <c r="CF54" s="540"/>
      <c r="CG54" s="540"/>
      <c r="CH54" s="540"/>
      <c r="CI54" s="540"/>
      <c r="CJ54" s="540"/>
      <c r="CK54" s="126" t="str">
        <f t="shared" ref="CK54" si="889">CB54</f>
        <v>M2</v>
      </c>
      <c r="CM54" s="127" t="str">
        <f t="shared" ref="CM54" si="890">+CD54</f>
        <v>01-02-003</v>
      </c>
      <c r="CN54" s="540"/>
      <c r="CO54" s="540"/>
      <c r="CP54" s="540"/>
      <c r="CQ54" s="540"/>
      <c r="CR54" s="540"/>
      <c r="CS54" s="540"/>
      <c r="CT54" s="126" t="str">
        <f t="shared" ref="CT54" si="891">CK54</f>
        <v>M2</v>
      </c>
      <c r="CV54" s="127" t="str">
        <f t="shared" ref="CV54" si="892">+CM54</f>
        <v>01-02-003</v>
      </c>
      <c r="CW54" s="540"/>
      <c r="CX54" s="540"/>
      <c r="CY54" s="540"/>
      <c r="CZ54" s="540"/>
      <c r="DA54" s="540"/>
      <c r="DB54" s="540"/>
      <c r="DC54" s="126" t="str">
        <f t="shared" ref="DC54" si="893">CT54</f>
        <v>M2</v>
      </c>
      <c r="DE54" s="127" t="str">
        <f t="shared" ref="DE54" si="894">+CV54</f>
        <v>01-02-003</v>
      </c>
      <c r="DF54" s="540"/>
      <c r="DG54" s="540"/>
      <c r="DH54" s="540"/>
      <c r="DI54" s="540"/>
      <c r="DJ54" s="540"/>
      <c r="DK54" s="540"/>
      <c r="DL54" s="126" t="str">
        <f t="shared" ref="DL54" si="895">DC54</f>
        <v>M2</v>
      </c>
      <c r="DN54" s="127" t="str">
        <f t="shared" ref="DN54" si="896">+DE54</f>
        <v>01-02-003</v>
      </c>
      <c r="DO54" s="540"/>
      <c r="DP54" s="540"/>
      <c r="DQ54" s="540"/>
      <c r="DR54" s="540"/>
      <c r="DS54" s="540"/>
      <c r="DT54" s="540"/>
      <c r="DU54" s="126" t="str">
        <f t="shared" ref="DU54" si="897">DL54</f>
        <v>M2</v>
      </c>
      <c r="DW54" s="127" t="str">
        <f t="shared" ref="DW54" si="898">+DN54</f>
        <v>01-02-003</v>
      </c>
      <c r="DX54" s="540"/>
      <c r="DY54" s="540"/>
      <c r="DZ54" s="540"/>
      <c r="EA54" s="540"/>
      <c r="EB54" s="540"/>
      <c r="EC54" s="540"/>
      <c r="ED54" s="126" t="str">
        <f t="shared" ref="ED54" si="899">DU54</f>
        <v>M2</v>
      </c>
      <c r="EF54" s="127" t="str">
        <f t="shared" ref="EF54" si="900">+DW54</f>
        <v>01-02-003</v>
      </c>
      <c r="EG54" s="540"/>
      <c r="EH54" s="540"/>
      <c r="EI54" s="540"/>
      <c r="EJ54" s="540"/>
      <c r="EK54" s="540"/>
      <c r="EL54" s="540"/>
      <c r="EM54" s="126" t="str">
        <f t="shared" ref="EM54" si="901">ED54</f>
        <v>M2</v>
      </c>
      <c r="EO54" s="127" t="str">
        <f t="shared" ref="EO54" si="902">+EF54</f>
        <v>01-02-003</v>
      </c>
      <c r="EP54" s="540"/>
      <c r="EQ54" s="540"/>
      <c r="ER54" s="540"/>
      <c r="ES54" s="540"/>
      <c r="ET54" s="540"/>
      <c r="EU54" s="540"/>
      <c r="EV54" s="126" t="str">
        <f t="shared" ref="EV54" si="903">EM54</f>
        <v>M2</v>
      </c>
      <c r="EX54" s="127" t="str">
        <f t="shared" ref="EX54" si="904">+EO54</f>
        <v>01-02-003</v>
      </c>
      <c r="EY54" s="540"/>
      <c r="EZ54" s="540"/>
      <c r="FA54" s="540"/>
      <c r="FB54" s="540"/>
      <c r="FC54" s="540"/>
      <c r="FD54" s="540"/>
      <c r="FE54" s="126" t="str">
        <f t="shared" ref="FE54" si="905">EV54</f>
        <v>M2</v>
      </c>
      <c r="FG54" s="127" t="str">
        <f t="shared" ref="FG54" si="906">+EX54</f>
        <v>01-02-003</v>
      </c>
      <c r="FH54" s="540"/>
      <c r="FI54" s="540"/>
      <c r="FJ54" s="540"/>
      <c r="FK54" s="540"/>
      <c r="FL54" s="540"/>
      <c r="FM54" s="540"/>
      <c r="FN54" s="126" t="str">
        <f t="shared" ref="FN54" si="907">FE54</f>
        <v>M2</v>
      </c>
      <c r="FP54" s="127" t="str">
        <f t="shared" ref="FP54" si="908">+FG54</f>
        <v>01-02-003</v>
      </c>
      <c r="FQ54" s="540"/>
      <c r="FR54" s="540"/>
      <c r="FS54" s="540"/>
      <c r="FT54" s="540"/>
      <c r="FU54" s="540"/>
      <c r="FV54" s="540"/>
      <c r="FW54" s="126" t="str">
        <f t="shared" ref="FW54" si="909">FN54</f>
        <v>M2</v>
      </c>
      <c r="FY54" s="127" t="str">
        <f t="shared" ref="FY54" si="910">+FP54</f>
        <v>01-02-003</v>
      </c>
      <c r="FZ54" s="540"/>
      <c r="GA54" s="540"/>
      <c r="GB54" s="540"/>
      <c r="GC54" s="540"/>
      <c r="GD54" s="540"/>
      <c r="GE54" s="540"/>
      <c r="GF54" s="126" t="str">
        <f t="shared" ref="GF54" si="911">FW54</f>
        <v>M2</v>
      </c>
      <c r="GH54" s="127" t="str">
        <f t="shared" ref="GH54" si="912">+FY54</f>
        <v>01-02-003</v>
      </c>
      <c r="GI54" s="540"/>
      <c r="GJ54" s="540"/>
      <c r="GK54" s="540"/>
      <c r="GL54" s="540"/>
      <c r="GM54" s="540"/>
      <c r="GN54" s="540"/>
      <c r="GO54" s="126" t="str">
        <f t="shared" ref="GO54" si="913">GF54</f>
        <v>M2</v>
      </c>
      <c r="GQ54" s="127" t="str">
        <f t="shared" ref="GQ54" si="914">+GH54</f>
        <v>01-02-003</v>
      </c>
      <c r="GR54" s="540"/>
      <c r="GS54" s="540"/>
      <c r="GT54" s="540"/>
      <c r="GU54" s="540"/>
      <c r="GV54" s="540"/>
      <c r="GW54" s="540"/>
      <c r="GX54" s="126" t="str">
        <f t="shared" ref="GX54" si="915">GO54</f>
        <v>M2</v>
      </c>
      <c r="GZ54" s="127" t="str">
        <f t="shared" ref="GZ54" si="916">+GQ54</f>
        <v>01-02-003</v>
      </c>
      <c r="HA54" s="540"/>
      <c r="HB54" s="540"/>
      <c r="HC54" s="540"/>
      <c r="HD54" s="540"/>
      <c r="HE54" s="540"/>
      <c r="HF54" s="540"/>
      <c r="HG54" s="126" t="str">
        <f t="shared" ref="HG54" si="917">GX54</f>
        <v>M2</v>
      </c>
      <c r="HI54" s="127" t="str">
        <f t="shared" ref="HI54" si="918">+GZ54</f>
        <v>01-02-003</v>
      </c>
      <c r="HJ54" s="540"/>
      <c r="HK54" s="540"/>
      <c r="HL54" s="540"/>
      <c r="HM54" s="540"/>
      <c r="HN54" s="540"/>
      <c r="HO54" s="540"/>
      <c r="HP54" s="126" t="str">
        <f t="shared" ref="HP54" si="919">HG54</f>
        <v>M2</v>
      </c>
      <c r="HR54" s="127" t="str">
        <f t="shared" ref="HR54" si="920">+HI54</f>
        <v>01-02-003</v>
      </c>
      <c r="HS54" s="540"/>
      <c r="HT54" s="540"/>
      <c r="HU54" s="540"/>
      <c r="HV54" s="540"/>
      <c r="HW54" s="540"/>
      <c r="HX54" s="540"/>
      <c r="HY54" s="126" t="str">
        <f t="shared" ref="HY54" si="921">HP54</f>
        <v>M2</v>
      </c>
      <c r="IA54" s="127" t="str">
        <f t="shared" ref="IA54" si="922">+HR54</f>
        <v>01-02-003</v>
      </c>
      <c r="IB54" s="540"/>
      <c r="IC54" s="540"/>
      <c r="ID54" s="540"/>
      <c r="IE54" s="540"/>
      <c r="IF54" s="540"/>
      <c r="IG54" s="540"/>
      <c r="IH54" s="126" t="str">
        <f t="shared" ref="IH54" si="923">HY54</f>
        <v>M2</v>
      </c>
      <c r="IJ54" s="127" t="str">
        <f t="shared" ref="IJ54" si="924">+IA54</f>
        <v>01-02-003</v>
      </c>
      <c r="IK54" s="540"/>
      <c r="IL54" s="540"/>
      <c r="IM54" s="540"/>
      <c r="IN54" s="540"/>
      <c r="IO54" s="540"/>
      <c r="IP54" s="540"/>
      <c r="IQ54" s="126" t="str">
        <f t="shared" ref="IQ54" si="925">IH54</f>
        <v>M2</v>
      </c>
      <c r="IS54" s="127" t="str">
        <f t="shared" ref="IS54" si="926">+IJ54</f>
        <v>01-02-003</v>
      </c>
      <c r="IT54" s="540"/>
      <c r="IU54" s="540"/>
      <c r="IV54" s="540"/>
      <c r="IW54" s="540"/>
      <c r="IX54" s="540"/>
      <c r="IY54" s="540"/>
      <c r="IZ54" s="126" t="str">
        <f t="shared" ref="IZ54" si="927">IQ54</f>
        <v>M2</v>
      </c>
      <c r="JB54" s="127" t="str">
        <f t="shared" ref="JB54" si="928">+IS54</f>
        <v>01-02-003</v>
      </c>
      <c r="JC54" s="540"/>
      <c r="JD54" s="540"/>
      <c r="JE54" s="540"/>
      <c r="JF54" s="540"/>
      <c r="JG54" s="540"/>
      <c r="JH54" s="540"/>
      <c r="JI54" s="126" t="str">
        <f t="shared" ref="JI54" si="929">IZ54</f>
        <v>M2</v>
      </c>
      <c r="JK54" s="127" t="str">
        <f t="shared" ref="JK54" si="930">+JB54</f>
        <v>01-02-003</v>
      </c>
      <c r="JL54" s="540"/>
      <c r="JM54" s="540"/>
      <c r="JN54" s="540"/>
      <c r="JO54" s="540"/>
      <c r="JP54" s="540"/>
      <c r="JQ54" s="540"/>
      <c r="JR54" s="126" t="str">
        <f t="shared" ref="JR54" si="931">JI54</f>
        <v>M2</v>
      </c>
      <c r="JT54" s="127" t="str">
        <f t="shared" ref="JT54" si="932">+JK54</f>
        <v>01-02-003</v>
      </c>
      <c r="JU54" s="540"/>
      <c r="JV54" s="540"/>
      <c r="JW54" s="540"/>
      <c r="JX54" s="540"/>
      <c r="JY54" s="540"/>
      <c r="JZ54" s="540"/>
      <c r="KA54" s="126" t="str">
        <f t="shared" ref="KA54" si="933">JR54</f>
        <v>M2</v>
      </c>
      <c r="KC54" s="127" t="str">
        <f t="shared" ref="KC54" si="934">+JT54</f>
        <v>01-02-003</v>
      </c>
      <c r="KD54" s="540"/>
      <c r="KE54" s="540"/>
      <c r="KF54" s="540"/>
      <c r="KG54" s="540"/>
      <c r="KH54" s="540"/>
      <c r="KI54" s="540"/>
      <c r="KJ54" s="126" t="str">
        <f t="shared" ref="KJ54" si="935">KA54</f>
        <v>M2</v>
      </c>
      <c r="KL54" s="127" t="str">
        <f t="shared" ref="KL54" si="936">+KC54</f>
        <v>01-02-003</v>
      </c>
      <c r="KM54" s="540"/>
      <c r="KN54" s="540"/>
      <c r="KO54" s="540"/>
      <c r="KP54" s="540"/>
      <c r="KQ54" s="540"/>
      <c r="KR54" s="540"/>
      <c r="KS54" s="126" t="str">
        <f t="shared" ref="KS54" si="937">KJ54</f>
        <v>M2</v>
      </c>
      <c r="KU54" s="127" t="str">
        <f t="shared" ref="KU54" si="938">+KL54</f>
        <v>01-02-003</v>
      </c>
      <c r="KV54" s="540"/>
      <c r="KW54" s="540"/>
      <c r="KX54" s="540"/>
      <c r="KY54" s="540"/>
      <c r="KZ54" s="540"/>
      <c r="LA54" s="540"/>
      <c r="LB54" s="126" t="str">
        <f t="shared" ref="LB54" si="939">KS54</f>
        <v>M2</v>
      </c>
      <c r="LD54" s="127" t="str">
        <f t="shared" ref="LD54" si="940">+KU54</f>
        <v>01-02-003</v>
      </c>
      <c r="LE54" s="540"/>
      <c r="LF54" s="540"/>
      <c r="LG54" s="540"/>
      <c r="LH54" s="540"/>
      <c r="LI54" s="540"/>
      <c r="LJ54" s="540"/>
      <c r="LK54" s="126" t="str">
        <f t="shared" ref="LK54" si="941">LB54</f>
        <v>M2</v>
      </c>
      <c r="LM54" s="127" t="str">
        <f t="shared" ref="LM54" si="942">+LD54</f>
        <v>01-02-003</v>
      </c>
      <c r="LN54" s="540"/>
      <c r="LO54" s="540"/>
      <c r="LP54" s="540"/>
      <c r="LQ54" s="540"/>
      <c r="LR54" s="540"/>
      <c r="LS54" s="540"/>
      <c r="LT54" s="126" t="str">
        <f t="shared" ref="LT54" si="943">LK54</f>
        <v>M2</v>
      </c>
      <c r="LV54" s="127" t="str">
        <f t="shared" ref="LV54" si="944">+LM54</f>
        <v>01-02-003</v>
      </c>
      <c r="LW54" s="540"/>
      <c r="LX54" s="540"/>
      <c r="LY54" s="540"/>
      <c r="LZ54" s="540"/>
      <c r="MA54" s="540"/>
      <c r="MB54" s="540"/>
      <c r="MC54" s="126" t="str">
        <f t="shared" ref="MC54" si="945">LT54</f>
        <v>M2</v>
      </c>
      <c r="ME54" s="127" t="str">
        <f t="shared" ref="ME54" si="946">+LV54</f>
        <v>01-02-003</v>
      </c>
      <c r="MF54" s="540"/>
      <c r="MG54" s="540"/>
      <c r="MH54" s="540"/>
      <c r="MI54" s="540"/>
      <c r="MJ54" s="540"/>
      <c r="MK54" s="540"/>
      <c r="ML54" s="126" t="str">
        <f t="shared" ref="ML54" si="947">MC54</f>
        <v>M2</v>
      </c>
      <c r="MN54" s="127" t="str">
        <f t="shared" ref="MN54" si="948">+ME54</f>
        <v>01-02-003</v>
      </c>
      <c r="MO54" s="540"/>
      <c r="MP54" s="540"/>
      <c r="MQ54" s="540"/>
      <c r="MR54" s="540"/>
      <c r="MS54" s="540"/>
      <c r="MT54" s="540"/>
      <c r="MU54" s="126" t="str">
        <f t="shared" ref="MU54" si="949">ML54</f>
        <v>M2</v>
      </c>
      <c r="MW54" s="127" t="str">
        <f t="shared" ref="MW54" si="950">+MN54</f>
        <v>01-02-003</v>
      </c>
      <c r="MX54" s="540"/>
      <c r="MY54" s="540"/>
      <c r="MZ54" s="540"/>
      <c r="NA54" s="540"/>
      <c r="NB54" s="540"/>
      <c r="NC54" s="540"/>
      <c r="ND54" s="126" t="str">
        <f t="shared" ref="ND54" si="951">MU54</f>
        <v>M2</v>
      </c>
      <c r="NF54" s="127" t="str">
        <f t="shared" ref="NF54" si="952">+MW54</f>
        <v>01-02-003</v>
      </c>
      <c r="NG54" s="540"/>
      <c r="NH54" s="540"/>
      <c r="NI54" s="540"/>
      <c r="NJ54" s="540"/>
      <c r="NK54" s="540"/>
      <c r="NL54" s="540"/>
      <c r="NM54" s="126" t="str">
        <f t="shared" ref="NM54" si="953">ND54</f>
        <v>M2</v>
      </c>
      <c r="NO54" s="127" t="str">
        <f t="shared" ref="NO54" si="954">+NF54</f>
        <v>01-02-003</v>
      </c>
      <c r="NP54" s="540"/>
      <c r="NQ54" s="540"/>
      <c r="NR54" s="540"/>
      <c r="NS54" s="540"/>
      <c r="NT54" s="540"/>
      <c r="NU54" s="540"/>
      <c r="NV54" s="126" t="str">
        <f t="shared" ref="NV54" si="955">NM54</f>
        <v>M2</v>
      </c>
      <c r="NX54" s="127" t="str">
        <f t="shared" ref="NX54" si="956">+NO54</f>
        <v>01-02-003</v>
      </c>
      <c r="NY54" s="540"/>
      <c r="NZ54" s="540"/>
      <c r="OA54" s="540"/>
      <c r="OB54" s="540"/>
      <c r="OC54" s="540"/>
      <c r="OD54" s="540"/>
      <c r="OE54" s="126" t="str">
        <f t="shared" ref="OE54" si="957">NV54</f>
        <v>M2</v>
      </c>
      <c r="OG54" s="127" t="str">
        <f t="shared" ref="OG54" si="958">+NX54</f>
        <v>01-02-003</v>
      </c>
      <c r="OH54" s="540"/>
      <c r="OI54" s="540"/>
      <c r="OJ54" s="540"/>
      <c r="OK54" s="540"/>
      <c r="OL54" s="540"/>
      <c r="OM54" s="540"/>
      <c r="ON54" s="126" t="str">
        <f t="shared" ref="ON54" si="959">OE54</f>
        <v>M2</v>
      </c>
      <c r="OP54" s="127" t="str">
        <f t="shared" ref="OP54" si="960">+OG54</f>
        <v>01-02-003</v>
      </c>
      <c r="OQ54" s="540"/>
      <c r="OR54" s="540"/>
      <c r="OS54" s="540"/>
      <c r="OT54" s="540"/>
      <c r="OU54" s="540"/>
      <c r="OV54" s="540"/>
      <c r="OW54" s="126" t="str">
        <f t="shared" ref="OW54" si="961">ON54</f>
        <v>M2</v>
      </c>
      <c r="OY54" s="127" t="str">
        <f t="shared" ref="OY54" si="962">+OP54</f>
        <v>01-02-003</v>
      </c>
      <c r="OZ54" s="540"/>
      <c r="PA54" s="540"/>
      <c r="PB54" s="540"/>
      <c r="PC54" s="540"/>
      <c r="PD54" s="540"/>
      <c r="PE54" s="540"/>
      <c r="PF54" s="126" t="str">
        <f t="shared" ref="PF54" si="963">OW54</f>
        <v>M2</v>
      </c>
    </row>
    <row r="55" spans="1:422">
      <c r="A55" s="129" t="s">
        <v>314</v>
      </c>
      <c r="B55" s="130"/>
      <c r="C55" s="130" t="s">
        <v>315</v>
      </c>
      <c r="D55" s="130" t="s">
        <v>316</v>
      </c>
      <c r="E55" s="130" t="s">
        <v>317</v>
      </c>
      <c r="F55" s="130" t="s">
        <v>318</v>
      </c>
      <c r="G55" s="128" t="s">
        <v>319</v>
      </c>
      <c r="H55" s="131" t="s">
        <v>44</v>
      </c>
      <c r="J55" s="129" t="s">
        <v>314</v>
      </c>
      <c r="K55" s="130"/>
      <c r="L55" s="130" t="s">
        <v>315</v>
      </c>
      <c r="M55" s="130" t="s">
        <v>316</v>
      </c>
      <c r="N55" s="130" t="s">
        <v>317</v>
      </c>
      <c r="O55" s="130" t="s">
        <v>318</v>
      </c>
      <c r="P55" s="128" t="s">
        <v>319</v>
      </c>
      <c r="Q55" s="131" t="s">
        <v>44</v>
      </c>
      <c r="S55" s="129" t="s">
        <v>314</v>
      </c>
      <c r="T55" s="130"/>
      <c r="U55" s="130" t="s">
        <v>315</v>
      </c>
      <c r="V55" s="130" t="s">
        <v>316</v>
      </c>
      <c r="W55" s="130" t="s">
        <v>317</v>
      </c>
      <c r="X55" s="130" t="s">
        <v>318</v>
      </c>
      <c r="Y55" s="128" t="s">
        <v>319</v>
      </c>
      <c r="Z55" s="131" t="s">
        <v>44</v>
      </c>
      <c r="AB55" s="129" t="s">
        <v>314</v>
      </c>
      <c r="AC55" s="130"/>
      <c r="AD55" s="130" t="s">
        <v>315</v>
      </c>
      <c r="AE55" s="130" t="s">
        <v>316</v>
      </c>
      <c r="AF55" s="130" t="s">
        <v>317</v>
      </c>
      <c r="AG55" s="130" t="s">
        <v>318</v>
      </c>
      <c r="AH55" s="128" t="s">
        <v>319</v>
      </c>
      <c r="AI55" s="131" t="s">
        <v>44</v>
      </c>
      <c r="AK55" s="129" t="s">
        <v>314</v>
      </c>
      <c r="AL55" s="130"/>
      <c r="AM55" s="130" t="s">
        <v>315</v>
      </c>
      <c r="AN55" s="130" t="s">
        <v>316</v>
      </c>
      <c r="AO55" s="130" t="s">
        <v>317</v>
      </c>
      <c r="AP55" s="130" t="s">
        <v>318</v>
      </c>
      <c r="AQ55" s="128" t="s">
        <v>319</v>
      </c>
      <c r="AR55" s="131" t="s">
        <v>44</v>
      </c>
      <c r="AT55" s="129" t="s">
        <v>314</v>
      </c>
      <c r="AU55" s="130"/>
      <c r="AV55" s="130" t="s">
        <v>315</v>
      </c>
      <c r="AW55" s="130" t="s">
        <v>316</v>
      </c>
      <c r="AX55" s="130" t="s">
        <v>317</v>
      </c>
      <c r="AY55" s="130" t="s">
        <v>318</v>
      </c>
      <c r="AZ55" s="128" t="s">
        <v>319</v>
      </c>
      <c r="BA55" s="131" t="s">
        <v>44</v>
      </c>
      <c r="BC55" s="129" t="s">
        <v>314</v>
      </c>
      <c r="BD55" s="130"/>
      <c r="BE55" s="130" t="s">
        <v>315</v>
      </c>
      <c r="BF55" s="130" t="s">
        <v>316</v>
      </c>
      <c r="BG55" s="130" t="s">
        <v>317</v>
      </c>
      <c r="BH55" s="130" t="s">
        <v>318</v>
      </c>
      <c r="BI55" s="128" t="s">
        <v>319</v>
      </c>
      <c r="BJ55" s="131" t="s">
        <v>44</v>
      </c>
      <c r="BL55" s="129" t="s">
        <v>314</v>
      </c>
      <c r="BM55" s="130"/>
      <c r="BN55" s="130" t="s">
        <v>315</v>
      </c>
      <c r="BO55" s="130" t="s">
        <v>316</v>
      </c>
      <c r="BP55" s="130" t="s">
        <v>317</v>
      </c>
      <c r="BQ55" s="130" t="s">
        <v>318</v>
      </c>
      <c r="BR55" s="128" t="s">
        <v>319</v>
      </c>
      <c r="BS55" s="131" t="s">
        <v>44</v>
      </c>
      <c r="BU55" s="129" t="s">
        <v>314</v>
      </c>
      <c r="BV55" s="130"/>
      <c r="BW55" s="130" t="s">
        <v>315</v>
      </c>
      <c r="BX55" s="130" t="s">
        <v>316</v>
      </c>
      <c r="BY55" s="130" t="s">
        <v>317</v>
      </c>
      <c r="BZ55" s="130" t="s">
        <v>318</v>
      </c>
      <c r="CA55" s="128" t="s">
        <v>319</v>
      </c>
      <c r="CB55" s="131" t="s">
        <v>44</v>
      </c>
      <c r="CD55" s="129" t="s">
        <v>314</v>
      </c>
      <c r="CE55" s="130"/>
      <c r="CF55" s="130" t="s">
        <v>315</v>
      </c>
      <c r="CG55" s="130" t="s">
        <v>316</v>
      </c>
      <c r="CH55" s="130" t="s">
        <v>317</v>
      </c>
      <c r="CI55" s="130" t="s">
        <v>318</v>
      </c>
      <c r="CJ55" s="128" t="s">
        <v>319</v>
      </c>
      <c r="CK55" s="131" t="s">
        <v>44</v>
      </c>
      <c r="CM55" s="129" t="s">
        <v>314</v>
      </c>
      <c r="CN55" s="130"/>
      <c r="CO55" s="130" t="s">
        <v>315</v>
      </c>
      <c r="CP55" s="130" t="s">
        <v>316</v>
      </c>
      <c r="CQ55" s="130" t="s">
        <v>317</v>
      </c>
      <c r="CR55" s="130" t="s">
        <v>318</v>
      </c>
      <c r="CS55" s="128" t="s">
        <v>319</v>
      </c>
      <c r="CT55" s="131" t="s">
        <v>44</v>
      </c>
      <c r="CV55" s="129" t="s">
        <v>314</v>
      </c>
      <c r="CW55" s="130"/>
      <c r="CX55" s="130" t="s">
        <v>315</v>
      </c>
      <c r="CY55" s="130" t="s">
        <v>316</v>
      </c>
      <c r="CZ55" s="130" t="s">
        <v>317</v>
      </c>
      <c r="DA55" s="130" t="s">
        <v>318</v>
      </c>
      <c r="DB55" s="128" t="s">
        <v>319</v>
      </c>
      <c r="DC55" s="131" t="s">
        <v>44</v>
      </c>
      <c r="DE55" s="129" t="s">
        <v>314</v>
      </c>
      <c r="DF55" s="130"/>
      <c r="DG55" s="130" t="s">
        <v>315</v>
      </c>
      <c r="DH55" s="130" t="s">
        <v>316</v>
      </c>
      <c r="DI55" s="130" t="s">
        <v>317</v>
      </c>
      <c r="DJ55" s="130" t="s">
        <v>318</v>
      </c>
      <c r="DK55" s="128" t="s">
        <v>319</v>
      </c>
      <c r="DL55" s="131" t="s">
        <v>44</v>
      </c>
      <c r="DN55" s="129" t="s">
        <v>314</v>
      </c>
      <c r="DO55" s="130"/>
      <c r="DP55" s="130" t="s">
        <v>315</v>
      </c>
      <c r="DQ55" s="130" t="s">
        <v>316</v>
      </c>
      <c r="DR55" s="130" t="s">
        <v>317</v>
      </c>
      <c r="DS55" s="130" t="s">
        <v>318</v>
      </c>
      <c r="DT55" s="128" t="s">
        <v>319</v>
      </c>
      <c r="DU55" s="131" t="s">
        <v>44</v>
      </c>
      <c r="DW55" s="129" t="s">
        <v>314</v>
      </c>
      <c r="DX55" s="130"/>
      <c r="DY55" s="130" t="s">
        <v>315</v>
      </c>
      <c r="DZ55" s="130" t="s">
        <v>316</v>
      </c>
      <c r="EA55" s="130" t="s">
        <v>317</v>
      </c>
      <c r="EB55" s="130" t="s">
        <v>318</v>
      </c>
      <c r="EC55" s="128" t="s">
        <v>319</v>
      </c>
      <c r="ED55" s="131" t="s">
        <v>44</v>
      </c>
      <c r="EF55" s="129" t="s">
        <v>314</v>
      </c>
      <c r="EG55" s="130"/>
      <c r="EH55" s="130" t="s">
        <v>315</v>
      </c>
      <c r="EI55" s="130" t="s">
        <v>316</v>
      </c>
      <c r="EJ55" s="130" t="s">
        <v>317</v>
      </c>
      <c r="EK55" s="130" t="s">
        <v>318</v>
      </c>
      <c r="EL55" s="128" t="s">
        <v>319</v>
      </c>
      <c r="EM55" s="131" t="s">
        <v>44</v>
      </c>
      <c r="EO55" s="129" t="s">
        <v>314</v>
      </c>
      <c r="EP55" s="130"/>
      <c r="EQ55" s="130" t="s">
        <v>315</v>
      </c>
      <c r="ER55" s="130" t="s">
        <v>316</v>
      </c>
      <c r="ES55" s="130" t="s">
        <v>317</v>
      </c>
      <c r="ET55" s="130" t="s">
        <v>318</v>
      </c>
      <c r="EU55" s="128" t="s">
        <v>319</v>
      </c>
      <c r="EV55" s="131" t="s">
        <v>44</v>
      </c>
      <c r="EX55" s="129" t="s">
        <v>314</v>
      </c>
      <c r="EY55" s="130"/>
      <c r="EZ55" s="130" t="s">
        <v>315</v>
      </c>
      <c r="FA55" s="130" t="s">
        <v>316</v>
      </c>
      <c r="FB55" s="130" t="s">
        <v>317</v>
      </c>
      <c r="FC55" s="130" t="s">
        <v>318</v>
      </c>
      <c r="FD55" s="128" t="s">
        <v>319</v>
      </c>
      <c r="FE55" s="131" t="s">
        <v>44</v>
      </c>
      <c r="FG55" s="129" t="s">
        <v>314</v>
      </c>
      <c r="FH55" s="130"/>
      <c r="FI55" s="130" t="s">
        <v>315</v>
      </c>
      <c r="FJ55" s="130" t="s">
        <v>316</v>
      </c>
      <c r="FK55" s="130" t="s">
        <v>317</v>
      </c>
      <c r="FL55" s="130" t="s">
        <v>318</v>
      </c>
      <c r="FM55" s="128" t="s">
        <v>319</v>
      </c>
      <c r="FN55" s="131" t="s">
        <v>44</v>
      </c>
      <c r="FP55" s="129" t="s">
        <v>314</v>
      </c>
      <c r="FQ55" s="130"/>
      <c r="FR55" s="130" t="s">
        <v>315</v>
      </c>
      <c r="FS55" s="130" t="s">
        <v>316</v>
      </c>
      <c r="FT55" s="130" t="s">
        <v>317</v>
      </c>
      <c r="FU55" s="130" t="s">
        <v>318</v>
      </c>
      <c r="FV55" s="128" t="s">
        <v>319</v>
      </c>
      <c r="FW55" s="131" t="s">
        <v>44</v>
      </c>
      <c r="FY55" s="129" t="s">
        <v>314</v>
      </c>
      <c r="FZ55" s="130"/>
      <c r="GA55" s="130" t="s">
        <v>315</v>
      </c>
      <c r="GB55" s="130" t="s">
        <v>316</v>
      </c>
      <c r="GC55" s="130" t="s">
        <v>317</v>
      </c>
      <c r="GD55" s="130" t="s">
        <v>318</v>
      </c>
      <c r="GE55" s="128" t="s">
        <v>319</v>
      </c>
      <c r="GF55" s="131" t="s">
        <v>44</v>
      </c>
      <c r="GH55" s="129" t="s">
        <v>314</v>
      </c>
      <c r="GI55" s="130"/>
      <c r="GJ55" s="130" t="s">
        <v>315</v>
      </c>
      <c r="GK55" s="130" t="s">
        <v>316</v>
      </c>
      <c r="GL55" s="130" t="s">
        <v>317</v>
      </c>
      <c r="GM55" s="130" t="s">
        <v>318</v>
      </c>
      <c r="GN55" s="128" t="s">
        <v>319</v>
      </c>
      <c r="GO55" s="131" t="s">
        <v>44</v>
      </c>
      <c r="GQ55" s="129" t="s">
        <v>314</v>
      </c>
      <c r="GR55" s="130"/>
      <c r="GS55" s="130" t="s">
        <v>315</v>
      </c>
      <c r="GT55" s="130" t="s">
        <v>316</v>
      </c>
      <c r="GU55" s="130" t="s">
        <v>317</v>
      </c>
      <c r="GV55" s="130" t="s">
        <v>318</v>
      </c>
      <c r="GW55" s="128" t="s">
        <v>319</v>
      </c>
      <c r="GX55" s="131" t="s">
        <v>44</v>
      </c>
      <c r="GZ55" s="129" t="s">
        <v>314</v>
      </c>
      <c r="HA55" s="130"/>
      <c r="HB55" s="130" t="s">
        <v>315</v>
      </c>
      <c r="HC55" s="130" t="s">
        <v>316</v>
      </c>
      <c r="HD55" s="130" t="s">
        <v>317</v>
      </c>
      <c r="HE55" s="130" t="s">
        <v>318</v>
      </c>
      <c r="HF55" s="128" t="s">
        <v>319</v>
      </c>
      <c r="HG55" s="131" t="s">
        <v>44</v>
      </c>
      <c r="HI55" s="129" t="s">
        <v>314</v>
      </c>
      <c r="HJ55" s="130"/>
      <c r="HK55" s="130" t="s">
        <v>315</v>
      </c>
      <c r="HL55" s="130" t="s">
        <v>316</v>
      </c>
      <c r="HM55" s="130" t="s">
        <v>317</v>
      </c>
      <c r="HN55" s="130" t="s">
        <v>318</v>
      </c>
      <c r="HO55" s="128" t="s">
        <v>319</v>
      </c>
      <c r="HP55" s="131" t="s">
        <v>44</v>
      </c>
      <c r="HR55" s="129" t="s">
        <v>314</v>
      </c>
      <c r="HS55" s="130"/>
      <c r="HT55" s="130" t="s">
        <v>315</v>
      </c>
      <c r="HU55" s="130" t="s">
        <v>316</v>
      </c>
      <c r="HV55" s="130" t="s">
        <v>317</v>
      </c>
      <c r="HW55" s="130" t="s">
        <v>318</v>
      </c>
      <c r="HX55" s="128" t="s">
        <v>319</v>
      </c>
      <c r="HY55" s="131" t="s">
        <v>44</v>
      </c>
      <c r="IA55" s="129" t="s">
        <v>314</v>
      </c>
      <c r="IB55" s="130"/>
      <c r="IC55" s="130" t="s">
        <v>315</v>
      </c>
      <c r="ID55" s="130" t="s">
        <v>316</v>
      </c>
      <c r="IE55" s="130" t="s">
        <v>317</v>
      </c>
      <c r="IF55" s="130" t="s">
        <v>318</v>
      </c>
      <c r="IG55" s="128" t="s">
        <v>319</v>
      </c>
      <c r="IH55" s="131" t="s">
        <v>44</v>
      </c>
      <c r="IJ55" s="129" t="s">
        <v>314</v>
      </c>
      <c r="IK55" s="130"/>
      <c r="IL55" s="130" t="s">
        <v>315</v>
      </c>
      <c r="IM55" s="130" t="s">
        <v>316</v>
      </c>
      <c r="IN55" s="130" t="s">
        <v>317</v>
      </c>
      <c r="IO55" s="130" t="s">
        <v>318</v>
      </c>
      <c r="IP55" s="128" t="s">
        <v>319</v>
      </c>
      <c r="IQ55" s="131" t="s">
        <v>44</v>
      </c>
      <c r="IS55" s="129" t="s">
        <v>314</v>
      </c>
      <c r="IT55" s="130"/>
      <c r="IU55" s="130" t="s">
        <v>315</v>
      </c>
      <c r="IV55" s="130" t="s">
        <v>316</v>
      </c>
      <c r="IW55" s="130" t="s">
        <v>317</v>
      </c>
      <c r="IX55" s="130" t="s">
        <v>318</v>
      </c>
      <c r="IY55" s="128" t="s">
        <v>319</v>
      </c>
      <c r="IZ55" s="131" t="s">
        <v>44</v>
      </c>
      <c r="JB55" s="129" t="s">
        <v>314</v>
      </c>
      <c r="JC55" s="130"/>
      <c r="JD55" s="130" t="s">
        <v>315</v>
      </c>
      <c r="JE55" s="130" t="s">
        <v>316</v>
      </c>
      <c r="JF55" s="130" t="s">
        <v>317</v>
      </c>
      <c r="JG55" s="130" t="s">
        <v>318</v>
      </c>
      <c r="JH55" s="128" t="s">
        <v>319</v>
      </c>
      <c r="JI55" s="131" t="s">
        <v>44</v>
      </c>
      <c r="JK55" s="129" t="s">
        <v>314</v>
      </c>
      <c r="JL55" s="130"/>
      <c r="JM55" s="130" t="s">
        <v>315</v>
      </c>
      <c r="JN55" s="130" t="s">
        <v>316</v>
      </c>
      <c r="JO55" s="130" t="s">
        <v>317</v>
      </c>
      <c r="JP55" s="130" t="s">
        <v>318</v>
      </c>
      <c r="JQ55" s="128" t="s">
        <v>319</v>
      </c>
      <c r="JR55" s="131" t="s">
        <v>44</v>
      </c>
      <c r="JT55" s="129" t="s">
        <v>314</v>
      </c>
      <c r="JU55" s="130"/>
      <c r="JV55" s="130" t="s">
        <v>315</v>
      </c>
      <c r="JW55" s="130" t="s">
        <v>316</v>
      </c>
      <c r="JX55" s="130" t="s">
        <v>317</v>
      </c>
      <c r="JY55" s="130" t="s">
        <v>318</v>
      </c>
      <c r="JZ55" s="128" t="s">
        <v>319</v>
      </c>
      <c r="KA55" s="131" t="s">
        <v>44</v>
      </c>
      <c r="KC55" s="129" t="s">
        <v>314</v>
      </c>
      <c r="KD55" s="130"/>
      <c r="KE55" s="130" t="s">
        <v>315</v>
      </c>
      <c r="KF55" s="130" t="s">
        <v>316</v>
      </c>
      <c r="KG55" s="130" t="s">
        <v>317</v>
      </c>
      <c r="KH55" s="130" t="s">
        <v>318</v>
      </c>
      <c r="KI55" s="128" t="s">
        <v>319</v>
      </c>
      <c r="KJ55" s="131" t="s">
        <v>44</v>
      </c>
      <c r="KL55" s="129" t="s">
        <v>314</v>
      </c>
      <c r="KM55" s="130"/>
      <c r="KN55" s="130" t="s">
        <v>315</v>
      </c>
      <c r="KO55" s="130" t="s">
        <v>316</v>
      </c>
      <c r="KP55" s="130" t="s">
        <v>317</v>
      </c>
      <c r="KQ55" s="130" t="s">
        <v>318</v>
      </c>
      <c r="KR55" s="128" t="s">
        <v>319</v>
      </c>
      <c r="KS55" s="131" t="s">
        <v>44</v>
      </c>
      <c r="KU55" s="129" t="s">
        <v>314</v>
      </c>
      <c r="KV55" s="130"/>
      <c r="KW55" s="130" t="s">
        <v>315</v>
      </c>
      <c r="KX55" s="130" t="s">
        <v>316</v>
      </c>
      <c r="KY55" s="130" t="s">
        <v>317</v>
      </c>
      <c r="KZ55" s="130" t="s">
        <v>318</v>
      </c>
      <c r="LA55" s="128" t="s">
        <v>319</v>
      </c>
      <c r="LB55" s="131" t="s">
        <v>44</v>
      </c>
      <c r="LD55" s="129" t="s">
        <v>314</v>
      </c>
      <c r="LE55" s="130"/>
      <c r="LF55" s="130" t="s">
        <v>315</v>
      </c>
      <c r="LG55" s="130" t="s">
        <v>316</v>
      </c>
      <c r="LH55" s="130" t="s">
        <v>317</v>
      </c>
      <c r="LI55" s="130" t="s">
        <v>318</v>
      </c>
      <c r="LJ55" s="128" t="s">
        <v>319</v>
      </c>
      <c r="LK55" s="131" t="s">
        <v>44</v>
      </c>
      <c r="LM55" s="129" t="s">
        <v>314</v>
      </c>
      <c r="LN55" s="130"/>
      <c r="LO55" s="130" t="s">
        <v>315</v>
      </c>
      <c r="LP55" s="130" t="s">
        <v>316</v>
      </c>
      <c r="LQ55" s="130" t="s">
        <v>317</v>
      </c>
      <c r="LR55" s="130" t="s">
        <v>318</v>
      </c>
      <c r="LS55" s="128" t="s">
        <v>319</v>
      </c>
      <c r="LT55" s="131" t="s">
        <v>44</v>
      </c>
      <c r="LV55" s="129" t="s">
        <v>314</v>
      </c>
      <c r="LW55" s="130"/>
      <c r="LX55" s="130" t="s">
        <v>315</v>
      </c>
      <c r="LY55" s="130" t="s">
        <v>316</v>
      </c>
      <c r="LZ55" s="130" t="s">
        <v>317</v>
      </c>
      <c r="MA55" s="130" t="s">
        <v>318</v>
      </c>
      <c r="MB55" s="128" t="s">
        <v>319</v>
      </c>
      <c r="MC55" s="131" t="s">
        <v>44</v>
      </c>
      <c r="ME55" s="129" t="s">
        <v>314</v>
      </c>
      <c r="MF55" s="130"/>
      <c r="MG55" s="130" t="s">
        <v>315</v>
      </c>
      <c r="MH55" s="130" t="s">
        <v>316</v>
      </c>
      <c r="MI55" s="130" t="s">
        <v>317</v>
      </c>
      <c r="MJ55" s="130" t="s">
        <v>318</v>
      </c>
      <c r="MK55" s="128" t="s">
        <v>319</v>
      </c>
      <c r="ML55" s="131" t="s">
        <v>44</v>
      </c>
      <c r="MN55" s="129" t="s">
        <v>314</v>
      </c>
      <c r="MO55" s="130"/>
      <c r="MP55" s="130" t="s">
        <v>315</v>
      </c>
      <c r="MQ55" s="130" t="s">
        <v>316</v>
      </c>
      <c r="MR55" s="130" t="s">
        <v>317</v>
      </c>
      <c r="MS55" s="130" t="s">
        <v>318</v>
      </c>
      <c r="MT55" s="128" t="s">
        <v>319</v>
      </c>
      <c r="MU55" s="131" t="s">
        <v>44</v>
      </c>
      <c r="MW55" s="129" t="s">
        <v>314</v>
      </c>
      <c r="MX55" s="130"/>
      <c r="MY55" s="130" t="s">
        <v>315</v>
      </c>
      <c r="MZ55" s="130" t="s">
        <v>316</v>
      </c>
      <c r="NA55" s="130" t="s">
        <v>317</v>
      </c>
      <c r="NB55" s="130" t="s">
        <v>318</v>
      </c>
      <c r="NC55" s="128" t="s">
        <v>319</v>
      </c>
      <c r="ND55" s="131" t="s">
        <v>44</v>
      </c>
      <c r="NF55" s="129" t="s">
        <v>314</v>
      </c>
      <c r="NG55" s="130"/>
      <c r="NH55" s="130" t="s">
        <v>315</v>
      </c>
      <c r="NI55" s="130" t="s">
        <v>316</v>
      </c>
      <c r="NJ55" s="130" t="s">
        <v>317</v>
      </c>
      <c r="NK55" s="130" t="s">
        <v>318</v>
      </c>
      <c r="NL55" s="128" t="s">
        <v>319</v>
      </c>
      <c r="NM55" s="131" t="s">
        <v>44</v>
      </c>
      <c r="NO55" s="129" t="s">
        <v>314</v>
      </c>
      <c r="NP55" s="130"/>
      <c r="NQ55" s="130" t="s">
        <v>315</v>
      </c>
      <c r="NR55" s="130" t="s">
        <v>316</v>
      </c>
      <c r="NS55" s="130" t="s">
        <v>317</v>
      </c>
      <c r="NT55" s="130" t="s">
        <v>318</v>
      </c>
      <c r="NU55" s="128" t="s">
        <v>319</v>
      </c>
      <c r="NV55" s="131" t="s">
        <v>44</v>
      </c>
      <c r="NX55" s="129" t="s">
        <v>314</v>
      </c>
      <c r="NY55" s="130"/>
      <c r="NZ55" s="130" t="s">
        <v>315</v>
      </c>
      <c r="OA55" s="130" t="s">
        <v>316</v>
      </c>
      <c r="OB55" s="130" t="s">
        <v>317</v>
      </c>
      <c r="OC55" s="130" t="s">
        <v>318</v>
      </c>
      <c r="OD55" s="128" t="s">
        <v>319</v>
      </c>
      <c r="OE55" s="131" t="s">
        <v>44</v>
      </c>
      <c r="OG55" s="129" t="s">
        <v>314</v>
      </c>
      <c r="OH55" s="130"/>
      <c r="OI55" s="130" t="s">
        <v>315</v>
      </c>
      <c r="OJ55" s="130" t="s">
        <v>316</v>
      </c>
      <c r="OK55" s="130" t="s">
        <v>317</v>
      </c>
      <c r="OL55" s="130" t="s">
        <v>318</v>
      </c>
      <c r="OM55" s="128" t="s">
        <v>319</v>
      </c>
      <c r="ON55" s="131" t="s">
        <v>44</v>
      </c>
      <c r="OP55" s="129" t="s">
        <v>314</v>
      </c>
      <c r="OQ55" s="130"/>
      <c r="OR55" s="130" t="s">
        <v>315</v>
      </c>
      <c r="OS55" s="130" t="s">
        <v>316</v>
      </c>
      <c r="OT55" s="130" t="s">
        <v>317</v>
      </c>
      <c r="OU55" s="130" t="s">
        <v>318</v>
      </c>
      <c r="OV55" s="128" t="s">
        <v>319</v>
      </c>
      <c r="OW55" s="131" t="s">
        <v>44</v>
      </c>
      <c r="OY55" s="129" t="s">
        <v>314</v>
      </c>
      <c r="OZ55" s="130"/>
      <c r="PA55" s="130" t="s">
        <v>315</v>
      </c>
      <c r="PB55" s="130" t="s">
        <v>316</v>
      </c>
      <c r="PC55" s="130" t="s">
        <v>317</v>
      </c>
      <c r="PD55" s="130" t="s">
        <v>318</v>
      </c>
      <c r="PE55" s="128" t="s">
        <v>319</v>
      </c>
      <c r="PF55" s="131" t="s">
        <v>44</v>
      </c>
    </row>
    <row r="56" spans="1:422">
      <c r="A56" s="118"/>
      <c r="B56" s="118"/>
      <c r="C56" s="115"/>
      <c r="D56" s="115"/>
      <c r="E56" s="115"/>
      <c r="F56" s="115"/>
      <c r="G56" s="115"/>
      <c r="H56" s="115">
        <f>PRODUCT(C56:G56)</f>
        <v>0</v>
      </c>
      <c r="J56" s="118"/>
      <c r="K56" s="118"/>
      <c r="L56" s="115"/>
      <c r="M56" s="115"/>
      <c r="N56" s="115"/>
      <c r="O56" s="115"/>
      <c r="P56" s="115"/>
      <c r="Q56" s="115">
        <f>PRODUCT(L56:P56)</f>
        <v>0</v>
      </c>
      <c r="S56" s="118"/>
      <c r="T56" s="118"/>
      <c r="U56" s="115"/>
      <c r="V56" s="115"/>
      <c r="W56" s="115"/>
      <c r="X56" s="115"/>
      <c r="Y56" s="115"/>
      <c r="Z56" s="115">
        <f>PRODUCT(U56:Y56)</f>
        <v>0</v>
      </c>
      <c r="AB56" s="118"/>
      <c r="AC56" s="118"/>
      <c r="AD56" s="115"/>
      <c r="AE56" s="115"/>
      <c r="AF56" s="115"/>
      <c r="AG56" s="115"/>
      <c r="AH56" s="115"/>
      <c r="AI56" s="115">
        <f>PRODUCT(AD56:AH56)</f>
        <v>0</v>
      </c>
      <c r="AK56" s="118"/>
      <c r="AL56" s="118"/>
      <c r="AM56" s="115"/>
      <c r="AN56" s="115"/>
      <c r="AO56" s="115"/>
      <c r="AP56" s="115"/>
      <c r="AQ56" s="115"/>
      <c r="AR56" s="115">
        <f t="shared" ref="AR56:AR63" si="964">PRODUCT(AM56:AQ56)</f>
        <v>0</v>
      </c>
      <c r="AT56" s="118"/>
      <c r="AU56" s="118"/>
      <c r="AV56" s="115"/>
      <c r="AW56" s="115"/>
      <c r="AX56" s="115"/>
      <c r="AY56" s="115"/>
      <c r="AZ56" s="115"/>
      <c r="BA56" s="115">
        <f t="shared" ref="BA56:BA63" si="965">PRODUCT(AV56:AZ56)</f>
        <v>0</v>
      </c>
      <c r="BC56" s="118"/>
      <c r="BD56" s="118"/>
      <c r="BE56" s="115"/>
      <c r="BF56" s="115"/>
      <c r="BG56" s="115"/>
      <c r="BH56" s="115"/>
      <c r="BI56" s="115"/>
      <c r="BJ56" s="115">
        <f t="shared" ref="BJ56:BJ63" si="966">PRODUCT(BE56:BI56)</f>
        <v>0</v>
      </c>
      <c r="BL56" s="118"/>
      <c r="BM56" s="118"/>
      <c r="BN56" s="115"/>
      <c r="BO56" s="115"/>
      <c r="BP56" s="115"/>
      <c r="BQ56" s="115"/>
      <c r="BR56" s="115"/>
      <c r="BS56" s="115">
        <f t="shared" ref="BS56:BS63" si="967">PRODUCT(BN56:BR56)</f>
        <v>0</v>
      </c>
      <c r="BU56" s="118"/>
      <c r="BV56" s="118"/>
      <c r="BW56" s="115"/>
      <c r="BX56" s="115"/>
      <c r="BY56" s="115"/>
      <c r="BZ56" s="115"/>
      <c r="CA56" s="115"/>
      <c r="CB56" s="115">
        <f t="shared" ref="CB56:CB63" si="968">PRODUCT(BW56:CA56)</f>
        <v>0</v>
      </c>
      <c r="CD56" s="118"/>
      <c r="CE56" s="118"/>
      <c r="CF56" s="115"/>
      <c r="CG56" s="115"/>
      <c r="CH56" s="115"/>
      <c r="CI56" s="115"/>
      <c r="CJ56" s="115"/>
      <c r="CK56" s="115">
        <f t="shared" ref="CK56:CK63" si="969">PRODUCT(CF56:CJ56)</f>
        <v>0</v>
      </c>
      <c r="CM56" s="118"/>
      <c r="CN56" s="118"/>
      <c r="CO56" s="115"/>
      <c r="CP56" s="115"/>
      <c r="CQ56" s="115"/>
      <c r="CR56" s="115"/>
      <c r="CS56" s="115"/>
      <c r="CT56" s="115">
        <f t="shared" ref="CT56:CT63" si="970">PRODUCT(CO56:CS56)</f>
        <v>0</v>
      </c>
      <c r="CV56" s="118"/>
      <c r="CW56" s="118"/>
      <c r="CX56" s="115"/>
      <c r="CY56" s="115"/>
      <c r="CZ56" s="115"/>
      <c r="DA56" s="115"/>
      <c r="DB56" s="115"/>
      <c r="DC56" s="115">
        <f t="shared" ref="DC56:DC63" si="971">PRODUCT(CX56:DB56)</f>
        <v>0</v>
      </c>
      <c r="DE56" s="118"/>
      <c r="DF56" s="118"/>
      <c r="DG56" s="115"/>
      <c r="DH56" s="115"/>
      <c r="DI56" s="115"/>
      <c r="DJ56" s="115"/>
      <c r="DK56" s="115"/>
      <c r="DL56" s="115">
        <f t="shared" ref="DL56:DL63" si="972">PRODUCT(DG56:DK56)</f>
        <v>0</v>
      </c>
      <c r="DN56" s="118"/>
      <c r="DO56" s="118"/>
      <c r="DP56" s="115"/>
      <c r="DQ56" s="115"/>
      <c r="DR56" s="115"/>
      <c r="DS56" s="115"/>
      <c r="DT56" s="115"/>
      <c r="DU56" s="115">
        <f t="shared" ref="DU56:DU63" si="973">PRODUCT(DP56:DT56)</f>
        <v>0</v>
      </c>
      <c r="DW56" s="118"/>
      <c r="DX56" s="118"/>
      <c r="DY56" s="115"/>
      <c r="DZ56" s="115"/>
      <c r="EA56" s="115"/>
      <c r="EB56" s="115"/>
      <c r="EC56" s="115"/>
      <c r="ED56" s="115">
        <f t="shared" ref="ED56:ED63" si="974">PRODUCT(DY56:EC56)</f>
        <v>0</v>
      </c>
      <c r="EF56" s="118"/>
      <c r="EG56" s="118"/>
      <c r="EH56" s="115"/>
      <c r="EI56" s="115"/>
      <c r="EJ56" s="115"/>
      <c r="EK56" s="115"/>
      <c r="EL56" s="115"/>
      <c r="EM56" s="115">
        <f t="shared" ref="EM56:EM63" si="975">PRODUCT(EH56:EL56)</f>
        <v>0</v>
      </c>
      <c r="EO56" s="118"/>
      <c r="EP56" s="118"/>
      <c r="EQ56" s="115"/>
      <c r="ER56" s="115"/>
      <c r="ES56" s="115"/>
      <c r="ET56" s="115"/>
      <c r="EU56" s="115"/>
      <c r="EV56" s="115">
        <f t="shared" ref="EV56:EV63" si="976">PRODUCT(EQ56:EU56)</f>
        <v>0</v>
      </c>
      <c r="EX56" s="118"/>
      <c r="EY56" s="118"/>
      <c r="EZ56" s="115"/>
      <c r="FA56" s="115"/>
      <c r="FB56" s="115"/>
      <c r="FC56" s="115"/>
      <c r="FD56" s="115"/>
      <c r="FE56" s="115">
        <f t="shared" ref="FE56:FE63" si="977">PRODUCT(EZ56:FD56)</f>
        <v>0</v>
      </c>
      <c r="FG56" s="118"/>
      <c r="FH56" s="118"/>
      <c r="FI56" s="115"/>
      <c r="FJ56" s="115"/>
      <c r="FK56" s="115"/>
      <c r="FL56" s="115"/>
      <c r="FM56" s="115"/>
      <c r="FN56" s="115">
        <f t="shared" ref="FN56:FN63" si="978">PRODUCT(FI56:FM56)</f>
        <v>0</v>
      </c>
      <c r="FP56" s="118" t="s">
        <v>861</v>
      </c>
      <c r="FQ56" s="118"/>
      <c r="FR56" s="115">
        <v>3.3</v>
      </c>
      <c r="FS56" s="115">
        <v>0.6</v>
      </c>
      <c r="FT56" s="115"/>
      <c r="FU56" s="115"/>
      <c r="FV56" s="115"/>
      <c r="FW56" s="115">
        <f t="shared" ref="FW56:FW63" si="979">PRODUCT(FR56:FV56)</f>
        <v>1.9799999999999998</v>
      </c>
      <c r="FY56" s="118"/>
      <c r="FZ56" s="118"/>
      <c r="GA56" s="115"/>
      <c r="GB56" s="115"/>
      <c r="GC56" s="115"/>
      <c r="GD56" s="115"/>
      <c r="GE56" s="115"/>
      <c r="GF56" s="115">
        <f t="shared" ref="GF56:GF63" si="980">PRODUCT(GA56:GE56)</f>
        <v>0</v>
      </c>
      <c r="GH56" s="118" t="s">
        <v>838</v>
      </c>
      <c r="GI56" s="118"/>
      <c r="GJ56" s="115">
        <v>1.8</v>
      </c>
      <c r="GK56" s="115">
        <v>1.5</v>
      </c>
      <c r="GL56" s="115"/>
      <c r="GM56" s="115">
        <v>1</v>
      </c>
      <c r="GN56" s="115"/>
      <c r="GO56" s="115">
        <f t="shared" ref="GO56:GO63" si="981">PRODUCT(GJ56:GN56)</f>
        <v>2.7</v>
      </c>
      <c r="GQ56" s="118" t="s">
        <v>862</v>
      </c>
      <c r="GR56" s="118"/>
      <c r="GS56" s="115">
        <v>2</v>
      </c>
      <c r="GT56" s="115"/>
      <c r="GU56" s="115">
        <v>2</v>
      </c>
      <c r="GV56" s="115">
        <v>1</v>
      </c>
      <c r="GW56" s="115"/>
      <c r="GX56" s="115">
        <f t="shared" ref="GX56:GX63" si="982">PRODUCT(GS56:GW56)</f>
        <v>4</v>
      </c>
      <c r="GZ56" s="118"/>
      <c r="HA56" s="118"/>
      <c r="HB56" s="115"/>
      <c r="HC56" s="115"/>
      <c r="HD56" s="115"/>
      <c r="HE56" s="115"/>
      <c r="HF56" s="115"/>
      <c r="HG56" s="115">
        <f t="shared" ref="HG56:HG63" si="983">PRODUCT(HB56:HF56)</f>
        <v>0</v>
      </c>
      <c r="HI56" s="118" t="s">
        <v>838</v>
      </c>
      <c r="HJ56" s="118"/>
      <c r="HK56" s="115">
        <v>2.2000000000000002</v>
      </c>
      <c r="HL56" s="115">
        <v>1.8</v>
      </c>
      <c r="HM56" s="115"/>
      <c r="HN56" s="115">
        <v>1</v>
      </c>
      <c r="HO56" s="115"/>
      <c r="HP56" s="115">
        <f t="shared" ref="HP56:HP63" si="984">PRODUCT(HK56:HO56)</f>
        <v>3.9600000000000004</v>
      </c>
      <c r="HR56" s="118" t="s">
        <v>838</v>
      </c>
      <c r="HS56" s="118"/>
      <c r="HT56" s="115">
        <v>1.8</v>
      </c>
      <c r="HU56" s="115">
        <v>1.8</v>
      </c>
      <c r="HV56" s="115"/>
      <c r="HW56" s="115">
        <v>1</v>
      </c>
      <c r="HX56" s="115"/>
      <c r="HY56" s="115">
        <f t="shared" ref="HY56:HY63" si="985">PRODUCT(HT56:HX56)</f>
        <v>3.24</v>
      </c>
      <c r="IA56" s="118" t="s">
        <v>442</v>
      </c>
      <c r="IB56" s="118"/>
      <c r="IC56" s="115">
        <v>2.5</v>
      </c>
      <c r="ID56" s="115"/>
      <c r="IE56" s="115">
        <v>1</v>
      </c>
      <c r="IF56" s="115">
        <v>1</v>
      </c>
      <c r="IG56" s="115"/>
      <c r="IH56" s="115">
        <f t="shared" ref="IH56:IH63" si="986">PRODUCT(IC56:IG56)</f>
        <v>2.5</v>
      </c>
      <c r="IJ56" s="118"/>
      <c r="IK56" s="118"/>
      <c r="IL56" s="115"/>
      <c r="IM56" s="115"/>
      <c r="IN56" s="115"/>
      <c r="IO56" s="115"/>
      <c r="IP56" s="115"/>
      <c r="IQ56" s="115">
        <f t="shared" ref="IQ56:IQ63" si="987">PRODUCT(IL56:IP56)</f>
        <v>0</v>
      </c>
      <c r="IS56" s="118" t="s">
        <v>838</v>
      </c>
      <c r="IT56" s="118"/>
      <c r="IU56" s="115">
        <v>1.1000000000000001</v>
      </c>
      <c r="IV56" s="115">
        <v>1.3</v>
      </c>
      <c r="IW56" s="115"/>
      <c r="IX56" s="115"/>
      <c r="IY56" s="115"/>
      <c r="IZ56" s="115">
        <f t="shared" ref="IZ56:IZ63" si="988">PRODUCT(IU56:IY56)</f>
        <v>1.4300000000000002</v>
      </c>
      <c r="JA56" s="481"/>
      <c r="JB56" s="118"/>
      <c r="JC56" s="118"/>
      <c r="JD56" s="115"/>
      <c r="JE56" s="115"/>
      <c r="JF56" s="115"/>
      <c r="JG56" s="115"/>
      <c r="JH56" s="115"/>
      <c r="JI56" s="115">
        <f t="shared" ref="JI56:JI63" si="989">PRODUCT(JD56:JH56)</f>
        <v>0</v>
      </c>
      <c r="JJ56" s="481"/>
      <c r="JK56" s="118"/>
      <c r="JL56" s="118"/>
      <c r="JM56" s="115"/>
      <c r="JN56" s="115"/>
      <c r="JO56" s="115"/>
      <c r="JP56" s="115"/>
      <c r="JQ56" s="115"/>
      <c r="JR56" s="115">
        <f t="shared" ref="JR56:JR63" si="990">PRODUCT(JM56:JQ56)</f>
        <v>0</v>
      </c>
      <c r="JS56" s="481"/>
      <c r="JT56" s="118"/>
      <c r="JU56" s="118"/>
      <c r="JV56" s="115"/>
      <c r="JW56" s="115"/>
      <c r="JX56" s="115"/>
      <c r="JY56" s="115"/>
      <c r="JZ56" s="115"/>
      <c r="KA56" s="115">
        <f t="shared" ref="KA56:KA63" si="991">PRODUCT(JV56:JZ56)</f>
        <v>0</v>
      </c>
      <c r="KB56" s="481"/>
      <c r="KC56" s="118"/>
      <c r="KD56" s="118"/>
      <c r="KE56" s="115"/>
      <c r="KF56" s="115"/>
      <c r="KG56" s="115"/>
      <c r="KH56" s="115"/>
      <c r="KI56" s="115"/>
      <c r="KJ56" s="115">
        <f t="shared" ref="KJ56:KJ63" si="992">PRODUCT(KE56:KI56)</f>
        <v>0</v>
      </c>
      <c r="KK56" s="481"/>
      <c r="KL56" s="118"/>
      <c r="KM56" s="118"/>
      <c r="KN56" s="115"/>
      <c r="KO56" s="115"/>
      <c r="KP56" s="115"/>
      <c r="KQ56" s="115"/>
      <c r="KR56" s="115"/>
      <c r="KS56" s="115">
        <f t="shared" ref="KS56:KS63" si="993">PRODUCT(KN56:KR56)</f>
        <v>0</v>
      </c>
      <c r="KT56" s="481"/>
      <c r="KU56" s="118"/>
      <c r="KV56" s="118"/>
      <c r="KW56" s="115"/>
      <c r="KX56" s="115"/>
      <c r="KY56" s="115"/>
      <c r="KZ56" s="115"/>
      <c r="LA56" s="115"/>
      <c r="LB56" s="115">
        <f t="shared" ref="LB56:LB63" si="994">PRODUCT(KW56:LA56)</f>
        <v>0</v>
      </c>
      <c r="LC56" s="481"/>
      <c r="LD56" s="118"/>
      <c r="LE56" s="118"/>
      <c r="LF56" s="115"/>
      <c r="LG56" s="115"/>
      <c r="LH56" s="115"/>
      <c r="LI56" s="115"/>
      <c r="LJ56" s="115"/>
      <c r="LK56" s="115">
        <f t="shared" ref="LK56:LK63" si="995">PRODUCT(LF56:LJ56)</f>
        <v>0</v>
      </c>
      <c r="LL56" s="481"/>
      <c r="LM56" s="118"/>
      <c r="LN56" s="118"/>
      <c r="LO56" s="115"/>
      <c r="LP56" s="115"/>
      <c r="LQ56" s="115"/>
      <c r="LR56" s="115"/>
      <c r="LS56" s="115"/>
      <c r="LT56" s="115">
        <f t="shared" ref="LT56:LT63" si="996">PRODUCT(LO56:LS56)</f>
        <v>0</v>
      </c>
      <c r="LU56" s="481"/>
      <c r="LV56" s="118"/>
      <c r="LW56" s="118"/>
      <c r="LX56" s="115"/>
      <c r="LY56" s="115"/>
      <c r="LZ56" s="115"/>
      <c r="MA56" s="115"/>
      <c r="MB56" s="115"/>
      <c r="MC56" s="115">
        <f t="shared" ref="MC56:MC63" si="997">PRODUCT(LX56:MB56)</f>
        <v>0</v>
      </c>
      <c r="MD56" s="481"/>
      <c r="ME56" s="118"/>
      <c r="MF56" s="118"/>
      <c r="MG56" s="115"/>
      <c r="MH56" s="115"/>
      <c r="MI56" s="115"/>
      <c r="MJ56" s="115"/>
      <c r="MK56" s="115"/>
      <c r="ML56" s="115">
        <f t="shared" ref="ML56:ML63" si="998">PRODUCT(MG56:MK56)</f>
        <v>0</v>
      </c>
      <c r="MM56" s="481"/>
      <c r="MN56" s="118" t="s">
        <v>838</v>
      </c>
      <c r="MO56" s="118"/>
      <c r="MP56" s="115">
        <v>2.4</v>
      </c>
      <c r="MQ56" s="115">
        <v>1.1000000000000001</v>
      </c>
      <c r="MR56" s="115"/>
      <c r="MS56" s="115">
        <v>1</v>
      </c>
      <c r="MT56" s="115"/>
      <c r="MU56" s="115">
        <f t="shared" ref="MU56:MU63" si="999">PRODUCT(MP56:MT56)</f>
        <v>2.64</v>
      </c>
      <c r="MV56" s="481"/>
      <c r="MW56" s="118" t="s">
        <v>863</v>
      </c>
      <c r="MX56" s="118"/>
      <c r="MY56" s="115">
        <v>2.4</v>
      </c>
      <c r="MZ56" s="115">
        <v>0.6</v>
      </c>
      <c r="NA56" s="115"/>
      <c r="NB56" s="115">
        <v>1</v>
      </c>
      <c r="NC56" s="115"/>
      <c r="ND56" s="115">
        <f t="shared" ref="ND56:ND63" si="1000">PRODUCT(MY56:NC56)</f>
        <v>1.44</v>
      </c>
      <c r="NE56" s="481"/>
      <c r="NF56" s="118"/>
      <c r="NG56" s="118"/>
      <c r="NH56" s="115"/>
      <c r="NI56" s="115"/>
      <c r="NJ56" s="115"/>
      <c r="NK56" s="115"/>
      <c r="NL56" s="115"/>
      <c r="NM56" s="115">
        <f t="shared" ref="NM56:NM63" si="1001">PRODUCT(NH56:NL56)</f>
        <v>0</v>
      </c>
      <c r="NN56" s="481"/>
      <c r="NO56" s="118" t="s">
        <v>864</v>
      </c>
      <c r="NP56" s="118"/>
      <c r="NQ56" s="115">
        <v>1.3</v>
      </c>
      <c r="NR56" s="115">
        <v>1</v>
      </c>
      <c r="NS56" s="115"/>
      <c r="NT56" s="115"/>
      <c r="NU56" s="115"/>
      <c r="NV56" s="115">
        <f t="shared" ref="NV56:NV63" si="1002">PRODUCT(NQ56:NU56)</f>
        <v>1.3</v>
      </c>
      <c r="NW56" s="481"/>
      <c r="NX56" s="118"/>
      <c r="NY56" s="118"/>
      <c r="NZ56" s="115"/>
      <c r="OA56" s="115"/>
      <c r="OB56" s="115"/>
      <c r="OC56" s="115"/>
      <c r="OD56" s="115"/>
      <c r="OE56" s="115">
        <f t="shared" ref="OE56:OE63" si="1003">PRODUCT(NZ56:OD56)</f>
        <v>0</v>
      </c>
      <c r="OG56" s="118"/>
      <c r="OH56" s="118"/>
      <c r="OI56" s="115"/>
      <c r="OJ56" s="115"/>
      <c r="OK56" s="115"/>
      <c r="OL56" s="115"/>
      <c r="OM56" s="115"/>
      <c r="ON56" s="115">
        <f t="shared" ref="ON56:ON63" si="1004">PRODUCT(OI56:OM56)</f>
        <v>0</v>
      </c>
      <c r="OP56" s="118"/>
      <c r="OQ56" s="118"/>
      <c r="OR56" s="115"/>
      <c r="OS56" s="115"/>
      <c r="OT56" s="115"/>
      <c r="OU56" s="115"/>
      <c r="OV56" s="115"/>
      <c r="OW56" s="115">
        <f t="shared" ref="OW56:OW63" si="1005">PRODUCT(OR56:OV56)</f>
        <v>0</v>
      </c>
      <c r="OY56" s="118"/>
      <c r="OZ56" s="118"/>
      <c r="PA56" s="115"/>
      <c r="PB56" s="115"/>
      <c r="PC56" s="115"/>
      <c r="PD56" s="115"/>
      <c r="PE56" s="115"/>
      <c r="PF56" s="115">
        <f t="shared" ref="PF56:PF63" si="1006">PRODUCT(PA56:PE56)</f>
        <v>0</v>
      </c>
    </row>
    <row r="57" spans="1:422">
      <c r="A57" s="118"/>
      <c r="B57" s="118"/>
      <c r="C57" s="115"/>
      <c r="D57" s="115"/>
      <c r="E57" s="115"/>
      <c r="F57" s="115"/>
      <c r="G57" s="115"/>
      <c r="H57" s="115">
        <f t="shared" ref="H57:H63" si="1007">PRODUCT(C57:G57)</f>
        <v>0</v>
      </c>
      <c r="J57" s="118"/>
      <c r="K57" s="118"/>
      <c r="L57" s="115"/>
      <c r="M57" s="115"/>
      <c r="N57" s="115"/>
      <c r="O57" s="115"/>
      <c r="P57" s="115"/>
      <c r="Q57" s="115">
        <f t="shared" ref="Q57:Q63" si="1008">PRODUCT(L57:P57)</f>
        <v>0</v>
      </c>
      <c r="S57" s="118"/>
      <c r="T57" s="118"/>
      <c r="U57" s="115"/>
      <c r="V57" s="115"/>
      <c r="W57" s="115"/>
      <c r="X57" s="115"/>
      <c r="Y57" s="115"/>
      <c r="Z57" s="115">
        <f t="shared" ref="Z57:Z63" si="1009">PRODUCT(U57:Y57)</f>
        <v>0</v>
      </c>
      <c r="AB57" s="118"/>
      <c r="AC57" s="118"/>
      <c r="AD57" s="115"/>
      <c r="AE57" s="115"/>
      <c r="AF57" s="115"/>
      <c r="AG57" s="115"/>
      <c r="AH57" s="115"/>
      <c r="AI57" s="115">
        <f t="shared" ref="AI57:AI63" si="1010">PRODUCT(AD57:AH57)</f>
        <v>0</v>
      </c>
      <c r="AK57" s="118"/>
      <c r="AL57" s="118"/>
      <c r="AM57" s="115"/>
      <c r="AN57" s="115"/>
      <c r="AO57" s="115"/>
      <c r="AP57" s="115"/>
      <c r="AQ57" s="115"/>
      <c r="AR57" s="115">
        <f t="shared" si="964"/>
        <v>0</v>
      </c>
      <c r="AT57" s="118"/>
      <c r="AU57" s="118"/>
      <c r="AV57" s="115"/>
      <c r="AW57" s="115"/>
      <c r="AX57" s="115"/>
      <c r="AY57" s="115"/>
      <c r="AZ57" s="115"/>
      <c r="BA57" s="115">
        <f t="shared" si="965"/>
        <v>0</v>
      </c>
      <c r="BC57" s="118"/>
      <c r="BD57" s="118"/>
      <c r="BE57" s="115"/>
      <c r="BF57" s="115"/>
      <c r="BG57" s="115"/>
      <c r="BH57" s="115"/>
      <c r="BI57" s="115"/>
      <c r="BJ57" s="115">
        <f t="shared" si="966"/>
        <v>0</v>
      </c>
      <c r="BL57" s="118"/>
      <c r="BM57" s="118"/>
      <c r="BN57" s="115"/>
      <c r="BO57" s="115"/>
      <c r="BP57" s="115"/>
      <c r="BQ57" s="115"/>
      <c r="BR57" s="115"/>
      <c r="BS57" s="115">
        <f t="shared" si="967"/>
        <v>0</v>
      </c>
      <c r="BU57" s="118"/>
      <c r="BV57" s="118"/>
      <c r="BW57" s="115"/>
      <c r="BX57" s="115"/>
      <c r="BY57" s="115"/>
      <c r="BZ57" s="115"/>
      <c r="CA57" s="115"/>
      <c r="CB57" s="115">
        <f t="shared" si="968"/>
        <v>0</v>
      </c>
      <c r="CD57" s="118"/>
      <c r="CE57" s="118"/>
      <c r="CF57" s="115"/>
      <c r="CG57" s="115"/>
      <c r="CH57" s="115"/>
      <c r="CI57" s="115"/>
      <c r="CJ57" s="115"/>
      <c r="CK57" s="115">
        <f t="shared" si="969"/>
        <v>0</v>
      </c>
      <c r="CM57" s="118"/>
      <c r="CN57" s="118"/>
      <c r="CO57" s="115"/>
      <c r="CP57" s="115"/>
      <c r="CQ57" s="115"/>
      <c r="CR57" s="115"/>
      <c r="CS57" s="115"/>
      <c r="CT57" s="115">
        <f t="shared" si="970"/>
        <v>0</v>
      </c>
      <c r="CV57" s="118"/>
      <c r="CW57" s="118"/>
      <c r="CX57" s="115"/>
      <c r="CY57" s="115"/>
      <c r="CZ57" s="115"/>
      <c r="DA57" s="115"/>
      <c r="DB57" s="115"/>
      <c r="DC57" s="115">
        <f t="shared" si="971"/>
        <v>0</v>
      </c>
      <c r="DE57" s="118"/>
      <c r="DF57" s="118"/>
      <c r="DG57" s="115"/>
      <c r="DH57" s="115"/>
      <c r="DI57" s="115"/>
      <c r="DJ57" s="115"/>
      <c r="DK57" s="115"/>
      <c r="DL57" s="115">
        <f t="shared" si="972"/>
        <v>0</v>
      </c>
      <c r="DN57" s="118"/>
      <c r="DO57" s="118"/>
      <c r="DP57" s="115"/>
      <c r="DQ57" s="115"/>
      <c r="DR57" s="115"/>
      <c r="DS57" s="115"/>
      <c r="DT57" s="115"/>
      <c r="DU57" s="115">
        <f t="shared" si="973"/>
        <v>0</v>
      </c>
      <c r="DW57" s="118"/>
      <c r="DX57" s="118"/>
      <c r="DY57" s="115"/>
      <c r="DZ57" s="115"/>
      <c r="EA57" s="115"/>
      <c r="EB57" s="115"/>
      <c r="EC57" s="115"/>
      <c r="ED57" s="115">
        <f t="shared" si="974"/>
        <v>0</v>
      </c>
      <c r="EF57" s="118"/>
      <c r="EG57" s="118"/>
      <c r="EH57" s="115"/>
      <c r="EI57" s="115"/>
      <c r="EJ57" s="115"/>
      <c r="EK57" s="115"/>
      <c r="EL57" s="115"/>
      <c r="EM57" s="115">
        <f t="shared" si="975"/>
        <v>0</v>
      </c>
      <c r="EO57" s="118"/>
      <c r="EP57" s="118"/>
      <c r="EQ57" s="115"/>
      <c r="ER57" s="115"/>
      <c r="ES57" s="115"/>
      <c r="ET57" s="115"/>
      <c r="EU57" s="115"/>
      <c r="EV57" s="115">
        <f t="shared" si="976"/>
        <v>0</v>
      </c>
      <c r="EX57" s="118"/>
      <c r="EY57" s="118"/>
      <c r="EZ57" s="115"/>
      <c r="FA57" s="115"/>
      <c r="FB57" s="115"/>
      <c r="FC57" s="115"/>
      <c r="FD57" s="115"/>
      <c r="FE57" s="115">
        <f t="shared" si="977"/>
        <v>0</v>
      </c>
      <c r="FG57" s="118"/>
      <c r="FH57" s="118"/>
      <c r="FI57" s="115"/>
      <c r="FJ57" s="115"/>
      <c r="FK57" s="115"/>
      <c r="FL57" s="115"/>
      <c r="FM57" s="115"/>
      <c r="FN57" s="115">
        <f t="shared" si="978"/>
        <v>0</v>
      </c>
      <c r="FP57" s="118" t="s">
        <v>865</v>
      </c>
      <c r="FQ57" s="118"/>
      <c r="FR57" s="115">
        <v>3.3</v>
      </c>
      <c r="FS57" s="115"/>
      <c r="FT57" s="115">
        <v>0.6</v>
      </c>
      <c r="FU57" s="115"/>
      <c r="FV57" s="115"/>
      <c r="FW57" s="115">
        <f t="shared" si="979"/>
        <v>1.9799999999999998</v>
      </c>
      <c r="FY57" s="118"/>
      <c r="FZ57" s="118"/>
      <c r="GA57" s="115"/>
      <c r="GB57" s="115"/>
      <c r="GC57" s="115"/>
      <c r="GD57" s="115"/>
      <c r="GE57" s="115"/>
      <c r="GF57" s="115">
        <f t="shared" si="980"/>
        <v>0</v>
      </c>
      <c r="GH57" s="118" t="s">
        <v>442</v>
      </c>
      <c r="GI57" s="118"/>
      <c r="GJ57" s="115">
        <v>1.8</v>
      </c>
      <c r="GK57" s="115"/>
      <c r="GL57" s="115">
        <v>1.2</v>
      </c>
      <c r="GM57" s="115">
        <v>1</v>
      </c>
      <c r="GN57" s="115"/>
      <c r="GO57" s="115">
        <f t="shared" si="981"/>
        <v>2.16</v>
      </c>
      <c r="GQ57" s="118"/>
      <c r="GR57" s="118"/>
      <c r="GS57" s="115"/>
      <c r="GT57" s="115"/>
      <c r="GU57" s="115"/>
      <c r="GV57" s="115"/>
      <c r="GW57" s="115"/>
      <c r="GX57" s="115">
        <f t="shared" si="982"/>
        <v>0</v>
      </c>
      <c r="GZ57" s="118"/>
      <c r="HA57" s="118"/>
      <c r="HB57" s="115"/>
      <c r="HC57" s="115"/>
      <c r="HD57" s="115"/>
      <c r="HE57" s="115"/>
      <c r="HF57" s="115"/>
      <c r="HG57" s="115">
        <f t="shared" si="983"/>
        <v>0</v>
      </c>
      <c r="HI57" s="118" t="s">
        <v>442</v>
      </c>
      <c r="HJ57" s="118"/>
      <c r="HK57" s="115">
        <v>2.2000000000000002</v>
      </c>
      <c r="HL57" s="115"/>
      <c r="HM57" s="115">
        <v>1.8</v>
      </c>
      <c r="HN57" s="115">
        <v>1</v>
      </c>
      <c r="HO57" s="115"/>
      <c r="HP57" s="115">
        <f t="shared" si="984"/>
        <v>3.9600000000000004</v>
      </c>
      <c r="HR57" s="118"/>
      <c r="HS57" s="118"/>
      <c r="HT57" s="115"/>
      <c r="HU57" s="115"/>
      <c r="HV57" s="115"/>
      <c r="HW57" s="115"/>
      <c r="HX57" s="115"/>
      <c r="HY57" s="115">
        <f t="shared" si="985"/>
        <v>0</v>
      </c>
      <c r="IA57" s="118"/>
      <c r="IB57" s="118"/>
      <c r="IC57" s="115"/>
      <c r="ID57" s="115"/>
      <c r="IE57" s="115"/>
      <c r="IF57" s="115"/>
      <c r="IG57" s="115"/>
      <c r="IH57" s="115">
        <f t="shared" si="986"/>
        <v>0</v>
      </c>
      <c r="IJ57" s="118"/>
      <c r="IK57" s="118"/>
      <c r="IL57" s="115"/>
      <c r="IM57" s="115"/>
      <c r="IN57" s="115"/>
      <c r="IO57" s="115"/>
      <c r="IP57" s="115"/>
      <c r="IQ57" s="115">
        <f t="shared" si="987"/>
        <v>0</v>
      </c>
      <c r="IS57" s="118" t="s">
        <v>442</v>
      </c>
      <c r="IT57" s="118"/>
      <c r="IU57" s="115">
        <v>0.9</v>
      </c>
      <c r="IV57" s="115"/>
      <c r="IW57" s="115">
        <v>1.8</v>
      </c>
      <c r="IX57" s="115"/>
      <c r="IY57" s="115"/>
      <c r="IZ57" s="115">
        <f t="shared" si="988"/>
        <v>1.62</v>
      </c>
      <c r="JA57" s="481"/>
      <c r="JB57" s="118"/>
      <c r="JC57" s="118"/>
      <c r="JD57" s="115"/>
      <c r="JE57" s="115"/>
      <c r="JF57" s="115"/>
      <c r="JG57" s="115"/>
      <c r="JH57" s="115"/>
      <c r="JI57" s="115">
        <f t="shared" si="989"/>
        <v>0</v>
      </c>
      <c r="JJ57" s="481"/>
      <c r="JK57" s="118"/>
      <c r="JL57" s="118"/>
      <c r="JM57" s="115"/>
      <c r="JN57" s="115"/>
      <c r="JO57" s="115"/>
      <c r="JP57" s="115"/>
      <c r="JQ57" s="115"/>
      <c r="JR57" s="115">
        <f t="shared" si="990"/>
        <v>0</v>
      </c>
      <c r="JS57" s="481"/>
      <c r="JT57" s="118"/>
      <c r="JU57" s="118"/>
      <c r="JV57" s="115"/>
      <c r="JW57" s="115"/>
      <c r="JX57" s="115"/>
      <c r="JY57" s="115"/>
      <c r="JZ57" s="115"/>
      <c r="KA57" s="115">
        <f t="shared" si="991"/>
        <v>0</v>
      </c>
      <c r="KB57" s="481"/>
      <c r="KC57" s="118"/>
      <c r="KD57" s="118"/>
      <c r="KE57" s="115"/>
      <c r="KF57" s="115"/>
      <c r="KG57" s="115"/>
      <c r="KH57" s="115"/>
      <c r="KI57" s="115"/>
      <c r="KJ57" s="115">
        <f t="shared" si="992"/>
        <v>0</v>
      </c>
      <c r="KK57" s="481"/>
      <c r="KL57" s="118"/>
      <c r="KM57" s="118"/>
      <c r="KN57" s="115"/>
      <c r="KO57" s="115"/>
      <c r="KP57" s="115"/>
      <c r="KQ57" s="115"/>
      <c r="KR57" s="115"/>
      <c r="KS57" s="115">
        <f t="shared" si="993"/>
        <v>0</v>
      </c>
      <c r="KT57" s="481"/>
      <c r="KU57" s="118"/>
      <c r="KV57" s="118"/>
      <c r="KW57" s="115"/>
      <c r="KX57" s="115"/>
      <c r="KY57" s="115"/>
      <c r="KZ57" s="115"/>
      <c r="LA57" s="115"/>
      <c r="LB57" s="115">
        <f t="shared" si="994"/>
        <v>0</v>
      </c>
      <c r="LC57" s="481"/>
      <c r="LD57" s="118"/>
      <c r="LE57" s="118"/>
      <c r="LF57" s="115"/>
      <c r="LG57" s="115"/>
      <c r="LH57" s="115"/>
      <c r="LI57" s="115"/>
      <c r="LJ57" s="115"/>
      <c r="LK57" s="115">
        <f t="shared" si="995"/>
        <v>0</v>
      </c>
      <c r="LL57" s="481"/>
      <c r="LM57" s="118"/>
      <c r="LN57" s="118"/>
      <c r="LO57" s="115"/>
      <c r="LP57" s="115"/>
      <c r="LQ57" s="115"/>
      <c r="LR57" s="115"/>
      <c r="LS57" s="115"/>
      <c r="LT57" s="115">
        <f t="shared" si="996"/>
        <v>0</v>
      </c>
      <c r="LU57" s="481"/>
      <c r="LV57" s="118"/>
      <c r="LW57" s="118"/>
      <c r="LX57" s="115"/>
      <c r="LY57" s="115"/>
      <c r="LZ57" s="115"/>
      <c r="MA57" s="115"/>
      <c r="MB57" s="115"/>
      <c r="MC57" s="115">
        <f t="shared" si="997"/>
        <v>0</v>
      </c>
      <c r="MD57" s="481"/>
      <c r="ME57" s="118"/>
      <c r="MF57" s="118"/>
      <c r="MG57" s="115"/>
      <c r="MH57" s="115"/>
      <c r="MI57" s="115"/>
      <c r="MJ57" s="115"/>
      <c r="MK57" s="115"/>
      <c r="ML57" s="115">
        <f t="shared" si="998"/>
        <v>0</v>
      </c>
      <c r="MM57" s="481"/>
      <c r="MN57" s="118"/>
      <c r="MO57" s="118"/>
      <c r="MP57" s="115"/>
      <c r="MQ57" s="115"/>
      <c r="MR57" s="115"/>
      <c r="MS57" s="115"/>
      <c r="MT57" s="115"/>
      <c r="MU57" s="115">
        <f t="shared" si="999"/>
        <v>0</v>
      </c>
      <c r="MV57" s="481"/>
      <c r="MW57" s="118"/>
      <c r="MX57" s="118"/>
      <c r="MY57" s="115"/>
      <c r="MZ57" s="115"/>
      <c r="NA57" s="115"/>
      <c r="NB57" s="115"/>
      <c r="NC57" s="115"/>
      <c r="ND57" s="115">
        <f t="shared" si="1000"/>
        <v>0</v>
      </c>
      <c r="NE57" s="481"/>
      <c r="NF57" s="118"/>
      <c r="NG57" s="118"/>
      <c r="NH57" s="115"/>
      <c r="NI57" s="115"/>
      <c r="NJ57" s="115"/>
      <c r="NK57" s="115"/>
      <c r="NL57" s="115"/>
      <c r="NM57" s="115">
        <f t="shared" si="1001"/>
        <v>0</v>
      </c>
      <c r="NN57" s="481"/>
      <c r="NO57" s="118"/>
      <c r="NP57" s="118"/>
      <c r="NQ57" s="115"/>
      <c r="NR57" s="115"/>
      <c r="NS57" s="115"/>
      <c r="NT57" s="115"/>
      <c r="NU57" s="115"/>
      <c r="NV57" s="115">
        <f t="shared" si="1002"/>
        <v>0</v>
      </c>
      <c r="NW57" s="481"/>
      <c r="NX57" s="118"/>
      <c r="NY57" s="118"/>
      <c r="NZ57" s="115"/>
      <c r="OA57" s="115"/>
      <c r="OB57" s="115"/>
      <c r="OC57" s="115"/>
      <c r="OD57" s="115"/>
      <c r="OE57" s="115">
        <f t="shared" si="1003"/>
        <v>0</v>
      </c>
      <c r="OG57" s="118"/>
      <c r="OH57" s="118"/>
      <c r="OI57" s="115"/>
      <c r="OJ57" s="115"/>
      <c r="OK57" s="115"/>
      <c r="OL57" s="115"/>
      <c r="OM57" s="115"/>
      <c r="ON57" s="115">
        <f t="shared" si="1004"/>
        <v>0</v>
      </c>
      <c r="OP57" s="118"/>
      <c r="OQ57" s="118"/>
      <c r="OR57" s="115"/>
      <c r="OS57" s="115"/>
      <c r="OT57" s="115"/>
      <c r="OU57" s="115"/>
      <c r="OV57" s="115"/>
      <c r="OW57" s="115">
        <f t="shared" si="1005"/>
        <v>0</v>
      </c>
      <c r="OY57" s="118"/>
      <c r="OZ57" s="118"/>
      <c r="PA57" s="115"/>
      <c r="PB57" s="115"/>
      <c r="PC57" s="115"/>
      <c r="PD57" s="115"/>
      <c r="PE57" s="115"/>
      <c r="PF57" s="115">
        <f t="shared" si="1006"/>
        <v>0</v>
      </c>
    </row>
    <row r="58" spans="1:422">
      <c r="A58" s="118"/>
      <c r="B58" s="118"/>
      <c r="C58" s="115"/>
      <c r="D58" s="115"/>
      <c r="E58" s="115"/>
      <c r="F58" s="115"/>
      <c r="G58" s="115"/>
      <c r="H58" s="115">
        <f t="shared" si="1007"/>
        <v>0</v>
      </c>
      <c r="J58" s="118"/>
      <c r="K58" s="118"/>
      <c r="L58" s="115"/>
      <c r="M58" s="115"/>
      <c r="N58" s="115"/>
      <c r="O58" s="115"/>
      <c r="P58" s="115"/>
      <c r="Q58" s="115">
        <f t="shared" si="1008"/>
        <v>0</v>
      </c>
      <c r="S58" s="118"/>
      <c r="T58" s="118"/>
      <c r="U58" s="115"/>
      <c r="V58" s="115"/>
      <c r="W58" s="115"/>
      <c r="X58" s="115"/>
      <c r="Y58" s="115"/>
      <c r="Z58" s="115">
        <f t="shared" si="1009"/>
        <v>0</v>
      </c>
      <c r="AB58" s="118"/>
      <c r="AC58" s="118"/>
      <c r="AD58" s="115"/>
      <c r="AE58" s="115"/>
      <c r="AF58" s="115"/>
      <c r="AG58" s="115"/>
      <c r="AH58" s="115"/>
      <c r="AI58" s="115">
        <f t="shared" si="1010"/>
        <v>0</v>
      </c>
      <c r="AK58" s="118"/>
      <c r="AL58" s="118"/>
      <c r="AM58" s="115"/>
      <c r="AN58" s="115"/>
      <c r="AO58" s="115"/>
      <c r="AP58" s="115"/>
      <c r="AQ58" s="115"/>
      <c r="AR58" s="115">
        <f t="shared" si="964"/>
        <v>0</v>
      </c>
      <c r="AT58" s="118"/>
      <c r="AU58" s="118"/>
      <c r="AV58" s="115"/>
      <c r="AW58" s="115"/>
      <c r="AX58" s="115"/>
      <c r="AY58" s="115"/>
      <c r="AZ58" s="115"/>
      <c r="BA58" s="115">
        <f t="shared" si="965"/>
        <v>0</v>
      </c>
      <c r="BC58" s="118"/>
      <c r="BD58" s="118"/>
      <c r="BE58" s="115"/>
      <c r="BF58" s="115"/>
      <c r="BG58" s="115"/>
      <c r="BH58" s="115"/>
      <c r="BI58" s="115"/>
      <c r="BJ58" s="115">
        <f t="shared" si="966"/>
        <v>0</v>
      </c>
      <c r="BL58" s="118"/>
      <c r="BM58" s="118"/>
      <c r="BN58" s="115"/>
      <c r="BO58" s="115"/>
      <c r="BP58" s="115"/>
      <c r="BQ58" s="115"/>
      <c r="BR58" s="115"/>
      <c r="BS58" s="115">
        <f t="shared" si="967"/>
        <v>0</v>
      </c>
      <c r="BU58" s="118"/>
      <c r="BV58" s="118"/>
      <c r="BW58" s="115"/>
      <c r="BX58" s="115"/>
      <c r="BY58" s="115"/>
      <c r="BZ58" s="115"/>
      <c r="CA58" s="115"/>
      <c r="CB58" s="115">
        <f t="shared" si="968"/>
        <v>0</v>
      </c>
      <c r="CD58" s="118"/>
      <c r="CE58" s="118"/>
      <c r="CF58" s="115"/>
      <c r="CG58" s="115"/>
      <c r="CH58" s="115"/>
      <c r="CI58" s="115"/>
      <c r="CJ58" s="115"/>
      <c r="CK58" s="115">
        <f t="shared" si="969"/>
        <v>0</v>
      </c>
      <c r="CM58" s="118"/>
      <c r="CN58" s="118"/>
      <c r="CO58" s="115"/>
      <c r="CP58" s="115"/>
      <c r="CQ58" s="115"/>
      <c r="CR58" s="115"/>
      <c r="CS58" s="115"/>
      <c r="CT58" s="115">
        <f t="shared" si="970"/>
        <v>0</v>
      </c>
      <c r="CV58" s="118"/>
      <c r="CW58" s="118"/>
      <c r="CX58" s="115"/>
      <c r="CY58" s="115"/>
      <c r="CZ58" s="115"/>
      <c r="DA58" s="115"/>
      <c r="DB58" s="115"/>
      <c r="DC58" s="115">
        <f t="shared" si="971"/>
        <v>0</v>
      </c>
      <c r="DE58" s="118"/>
      <c r="DF58" s="118"/>
      <c r="DG58" s="115"/>
      <c r="DH58" s="115"/>
      <c r="DI58" s="115"/>
      <c r="DJ58" s="115"/>
      <c r="DK58" s="115"/>
      <c r="DL58" s="115">
        <f t="shared" si="972"/>
        <v>0</v>
      </c>
      <c r="DN58" s="118"/>
      <c r="DO58" s="118"/>
      <c r="DP58" s="115"/>
      <c r="DQ58" s="115"/>
      <c r="DR58" s="115"/>
      <c r="DS58" s="115"/>
      <c r="DT58" s="115"/>
      <c r="DU58" s="115">
        <f t="shared" si="973"/>
        <v>0</v>
      </c>
      <c r="DW58" s="118"/>
      <c r="DX58" s="118"/>
      <c r="DY58" s="115"/>
      <c r="DZ58" s="115"/>
      <c r="EA58" s="115"/>
      <c r="EB58" s="115"/>
      <c r="EC58" s="115"/>
      <c r="ED58" s="115">
        <f t="shared" si="974"/>
        <v>0</v>
      </c>
      <c r="EF58" s="118"/>
      <c r="EG58" s="118"/>
      <c r="EH58" s="115"/>
      <c r="EI58" s="115"/>
      <c r="EJ58" s="115"/>
      <c r="EK58" s="115"/>
      <c r="EL58" s="115"/>
      <c r="EM58" s="115">
        <f t="shared" si="975"/>
        <v>0</v>
      </c>
      <c r="EO58" s="118"/>
      <c r="EP58" s="118"/>
      <c r="EQ58" s="115"/>
      <c r="ER58" s="115"/>
      <c r="ES58" s="115"/>
      <c r="ET58" s="115"/>
      <c r="EU58" s="115"/>
      <c r="EV58" s="115">
        <f t="shared" si="976"/>
        <v>0</v>
      </c>
      <c r="EX58" s="118"/>
      <c r="EY58" s="118"/>
      <c r="EZ58" s="115"/>
      <c r="FA58" s="115"/>
      <c r="FB58" s="115"/>
      <c r="FC58" s="115"/>
      <c r="FD58" s="115"/>
      <c r="FE58" s="115">
        <f t="shared" si="977"/>
        <v>0</v>
      </c>
      <c r="FG58" s="118"/>
      <c r="FH58" s="118"/>
      <c r="FI58" s="115"/>
      <c r="FJ58" s="115"/>
      <c r="FK58" s="115"/>
      <c r="FL58" s="115"/>
      <c r="FM58" s="115"/>
      <c r="FN58" s="115">
        <f t="shared" si="978"/>
        <v>0</v>
      </c>
      <c r="FP58" s="118"/>
      <c r="FQ58" s="118"/>
      <c r="FR58" s="115"/>
      <c r="FS58" s="115"/>
      <c r="FT58" s="115"/>
      <c r="FU58" s="115"/>
      <c r="FV58" s="115"/>
      <c r="FW58" s="115">
        <f t="shared" si="979"/>
        <v>0</v>
      </c>
      <c r="FY58" s="118"/>
      <c r="FZ58" s="118"/>
      <c r="GA58" s="115"/>
      <c r="GB58" s="115"/>
      <c r="GC58" s="115"/>
      <c r="GD58" s="115"/>
      <c r="GE58" s="115"/>
      <c r="GF58" s="115">
        <f t="shared" si="980"/>
        <v>0</v>
      </c>
      <c r="GH58" s="118" t="s">
        <v>443</v>
      </c>
      <c r="GI58" s="118"/>
      <c r="GJ58" s="115">
        <v>1</v>
      </c>
      <c r="GK58" s="115"/>
      <c r="GL58" s="115">
        <v>1.2</v>
      </c>
      <c r="GM58" s="115">
        <v>1</v>
      </c>
      <c r="GN58" s="115"/>
      <c r="GO58" s="115">
        <f t="shared" si="981"/>
        <v>1.2</v>
      </c>
      <c r="GQ58" s="118"/>
      <c r="GR58" s="118"/>
      <c r="GS58" s="115"/>
      <c r="GT58" s="115"/>
      <c r="GU58" s="115"/>
      <c r="GV58" s="115"/>
      <c r="GW58" s="115"/>
      <c r="GX58" s="115">
        <f t="shared" si="982"/>
        <v>0</v>
      </c>
      <c r="GZ58" s="118"/>
      <c r="HA58" s="118"/>
      <c r="HB58" s="115"/>
      <c r="HC58" s="115"/>
      <c r="HD58" s="115"/>
      <c r="HE58" s="115"/>
      <c r="HF58" s="115"/>
      <c r="HG58" s="115">
        <f t="shared" si="983"/>
        <v>0</v>
      </c>
      <c r="HI58" s="118" t="s">
        <v>443</v>
      </c>
      <c r="HJ58" s="118"/>
      <c r="HK58" s="115">
        <v>2.2000000000000002</v>
      </c>
      <c r="HL58" s="115"/>
      <c r="HM58" s="115">
        <v>1.8</v>
      </c>
      <c r="HN58" s="115">
        <v>1</v>
      </c>
      <c r="HO58" s="115"/>
      <c r="HP58" s="115">
        <f t="shared" si="984"/>
        <v>3.9600000000000004</v>
      </c>
      <c r="HR58" s="118"/>
      <c r="HS58" s="118"/>
      <c r="HT58" s="115"/>
      <c r="HU58" s="115"/>
      <c r="HV58" s="115"/>
      <c r="HW58" s="115"/>
      <c r="HX58" s="115"/>
      <c r="HY58" s="115">
        <f t="shared" si="985"/>
        <v>0</v>
      </c>
      <c r="IA58" s="118"/>
      <c r="IB58" s="118"/>
      <c r="IC58" s="115"/>
      <c r="ID58" s="115"/>
      <c r="IE58" s="115"/>
      <c r="IF58" s="115"/>
      <c r="IG58" s="115"/>
      <c r="IH58" s="115">
        <f t="shared" si="986"/>
        <v>0</v>
      </c>
      <c r="IJ58" s="118"/>
      <c r="IK58" s="118"/>
      <c r="IL58" s="115"/>
      <c r="IM58" s="115"/>
      <c r="IN58" s="115"/>
      <c r="IO58" s="115"/>
      <c r="IP58" s="115"/>
      <c r="IQ58" s="115">
        <f t="shared" si="987"/>
        <v>0</v>
      </c>
      <c r="IS58" s="118" t="s">
        <v>443</v>
      </c>
      <c r="IT58" s="118"/>
      <c r="IU58" s="115">
        <v>0.9</v>
      </c>
      <c r="IV58" s="115"/>
      <c r="IW58" s="115">
        <v>1.8</v>
      </c>
      <c r="IX58" s="115"/>
      <c r="IY58" s="115"/>
      <c r="IZ58" s="115">
        <f t="shared" si="988"/>
        <v>1.62</v>
      </c>
      <c r="JA58" s="481"/>
      <c r="JB58" s="118"/>
      <c r="JC58" s="118"/>
      <c r="JD58" s="115"/>
      <c r="JE58" s="115"/>
      <c r="JF58" s="115"/>
      <c r="JG58" s="115"/>
      <c r="JH58" s="115"/>
      <c r="JI58" s="115">
        <f t="shared" si="989"/>
        <v>0</v>
      </c>
      <c r="JJ58" s="481"/>
      <c r="JK58" s="118"/>
      <c r="JL58" s="118"/>
      <c r="JM58" s="115"/>
      <c r="JN58" s="115"/>
      <c r="JO58" s="115"/>
      <c r="JP58" s="115"/>
      <c r="JQ58" s="115"/>
      <c r="JR58" s="115">
        <f t="shared" si="990"/>
        <v>0</v>
      </c>
      <c r="JS58" s="481"/>
      <c r="JT58" s="118"/>
      <c r="JU58" s="118"/>
      <c r="JV58" s="115"/>
      <c r="JW58" s="115"/>
      <c r="JX58" s="115"/>
      <c r="JY58" s="115"/>
      <c r="JZ58" s="115"/>
      <c r="KA58" s="115">
        <f t="shared" si="991"/>
        <v>0</v>
      </c>
      <c r="KB58" s="481"/>
      <c r="KC58" s="118"/>
      <c r="KD58" s="118"/>
      <c r="KE58" s="115"/>
      <c r="KF58" s="115"/>
      <c r="KG58" s="115"/>
      <c r="KH58" s="115"/>
      <c r="KI58" s="115"/>
      <c r="KJ58" s="115">
        <f t="shared" si="992"/>
        <v>0</v>
      </c>
      <c r="KK58" s="481"/>
      <c r="KL58" s="118"/>
      <c r="KM58" s="118"/>
      <c r="KN58" s="115"/>
      <c r="KO58" s="115"/>
      <c r="KP58" s="115"/>
      <c r="KQ58" s="115"/>
      <c r="KR58" s="115"/>
      <c r="KS58" s="115">
        <f t="shared" si="993"/>
        <v>0</v>
      </c>
      <c r="KT58" s="481"/>
      <c r="KU58" s="118"/>
      <c r="KV58" s="118"/>
      <c r="KW58" s="115"/>
      <c r="KX58" s="115"/>
      <c r="KY58" s="115"/>
      <c r="KZ58" s="115"/>
      <c r="LA58" s="115"/>
      <c r="LB58" s="115">
        <f t="shared" si="994"/>
        <v>0</v>
      </c>
      <c r="LC58" s="481"/>
      <c r="LD58" s="118"/>
      <c r="LE58" s="118"/>
      <c r="LF58" s="115"/>
      <c r="LG58" s="115"/>
      <c r="LH58" s="115"/>
      <c r="LI58" s="115"/>
      <c r="LJ58" s="115"/>
      <c r="LK58" s="115">
        <f t="shared" si="995"/>
        <v>0</v>
      </c>
      <c r="LL58" s="481"/>
      <c r="LM58" s="118"/>
      <c r="LN58" s="118"/>
      <c r="LO58" s="115"/>
      <c r="LP58" s="115"/>
      <c r="LQ58" s="115"/>
      <c r="LR58" s="115"/>
      <c r="LS58" s="115"/>
      <c r="LT58" s="115">
        <f t="shared" si="996"/>
        <v>0</v>
      </c>
      <c r="LU58" s="481"/>
      <c r="LV58" s="118"/>
      <c r="LW58" s="118"/>
      <c r="LX58" s="115"/>
      <c r="LY58" s="115"/>
      <c r="LZ58" s="115"/>
      <c r="MA58" s="115"/>
      <c r="MB58" s="115"/>
      <c r="MC58" s="115">
        <f t="shared" si="997"/>
        <v>0</v>
      </c>
      <c r="MD58" s="481"/>
      <c r="ME58" s="118"/>
      <c r="MF58" s="118"/>
      <c r="MG58" s="115"/>
      <c r="MH58" s="115"/>
      <c r="MI58" s="115"/>
      <c r="MJ58" s="115"/>
      <c r="MK58" s="115"/>
      <c r="ML58" s="115">
        <f t="shared" si="998"/>
        <v>0</v>
      </c>
      <c r="MM58" s="481"/>
      <c r="MN58" s="118"/>
      <c r="MO58" s="118"/>
      <c r="MP58" s="115"/>
      <c r="MQ58" s="115"/>
      <c r="MR58" s="115"/>
      <c r="MS58" s="115"/>
      <c r="MT58" s="115"/>
      <c r="MU58" s="115">
        <f t="shared" si="999"/>
        <v>0</v>
      </c>
      <c r="MV58" s="481"/>
      <c r="MW58" s="118"/>
      <c r="MX58" s="118"/>
      <c r="MY58" s="115"/>
      <c r="MZ58" s="115"/>
      <c r="NA58" s="115"/>
      <c r="NB58" s="115"/>
      <c r="NC58" s="115"/>
      <c r="ND58" s="115">
        <f t="shared" si="1000"/>
        <v>0</v>
      </c>
      <c r="NE58" s="481"/>
      <c r="NF58" s="118"/>
      <c r="NG58" s="118"/>
      <c r="NH58" s="115"/>
      <c r="NI58" s="115"/>
      <c r="NJ58" s="115"/>
      <c r="NK58" s="115"/>
      <c r="NL58" s="115"/>
      <c r="NM58" s="115">
        <f t="shared" si="1001"/>
        <v>0</v>
      </c>
      <c r="NN58" s="481"/>
      <c r="NO58" s="118"/>
      <c r="NP58" s="118"/>
      <c r="NQ58" s="115"/>
      <c r="NR58" s="115"/>
      <c r="NS58" s="115"/>
      <c r="NT58" s="115"/>
      <c r="NU58" s="115"/>
      <c r="NV58" s="115">
        <f t="shared" si="1002"/>
        <v>0</v>
      </c>
      <c r="NW58" s="481"/>
      <c r="NX58" s="118"/>
      <c r="NY58" s="118"/>
      <c r="NZ58" s="115"/>
      <c r="OA58" s="115"/>
      <c r="OB58" s="115"/>
      <c r="OC58" s="115"/>
      <c r="OD58" s="115"/>
      <c r="OE58" s="115">
        <f t="shared" si="1003"/>
        <v>0</v>
      </c>
      <c r="OG58" s="118"/>
      <c r="OH58" s="118"/>
      <c r="OI58" s="115"/>
      <c r="OJ58" s="115"/>
      <c r="OK58" s="115"/>
      <c r="OL58" s="115"/>
      <c r="OM58" s="115"/>
      <c r="ON58" s="115">
        <f t="shared" si="1004"/>
        <v>0</v>
      </c>
      <c r="OP58" s="118"/>
      <c r="OQ58" s="118"/>
      <c r="OR58" s="115"/>
      <c r="OS58" s="115"/>
      <c r="OT58" s="115"/>
      <c r="OU58" s="115"/>
      <c r="OV58" s="115"/>
      <c r="OW58" s="115">
        <f t="shared" si="1005"/>
        <v>0</v>
      </c>
      <c r="OY58" s="118"/>
      <c r="OZ58" s="118"/>
      <c r="PA58" s="115"/>
      <c r="PB58" s="115"/>
      <c r="PC58" s="115"/>
      <c r="PD58" s="115"/>
      <c r="PE58" s="115"/>
      <c r="PF58" s="115">
        <f t="shared" si="1006"/>
        <v>0</v>
      </c>
    </row>
    <row r="59" spans="1:422">
      <c r="A59" s="118"/>
      <c r="B59" s="118"/>
      <c r="C59" s="115"/>
      <c r="D59" s="115"/>
      <c r="E59" s="115"/>
      <c r="F59" s="115"/>
      <c r="G59" s="115"/>
      <c r="H59" s="115">
        <f t="shared" si="1007"/>
        <v>0</v>
      </c>
      <c r="J59" s="118"/>
      <c r="K59" s="118"/>
      <c r="L59" s="115"/>
      <c r="M59" s="115"/>
      <c r="N59" s="115"/>
      <c r="O59" s="115"/>
      <c r="P59" s="115"/>
      <c r="Q59" s="115">
        <f t="shared" si="1008"/>
        <v>0</v>
      </c>
      <c r="S59" s="118"/>
      <c r="T59" s="118"/>
      <c r="U59" s="115"/>
      <c r="V59" s="115"/>
      <c r="W59" s="115"/>
      <c r="X59" s="115"/>
      <c r="Y59" s="115"/>
      <c r="Z59" s="115">
        <f t="shared" si="1009"/>
        <v>0</v>
      </c>
      <c r="AB59" s="118"/>
      <c r="AC59" s="118"/>
      <c r="AD59" s="115"/>
      <c r="AE59" s="115"/>
      <c r="AF59" s="115"/>
      <c r="AG59" s="115"/>
      <c r="AH59" s="115"/>
      <c r="AI59" s="115">
        <f t="shared" si="1010"/>
        <v>0</v>
      </c>
      <c r="AK59" s="118"/>
      <c r="AL59" s="118"/>
      <c r="AM59" s="115"/>
      <c r="AN59" s="115"/>
      <c r="AO59" s="115"/>
      <c r="AP59" s="115"/>
      <c r="AQ59" s="115"/>
      <c r="AR59" s="115">
        <f t="shared" si="964"/>
        <v>0</v>
      </c>
      <c r="AT59" s="118"/>
      <c r="AU59" s="118"/>
      <c r="AV59" s="115"/>
      <c r="AW59" s="115"/>
      <c r="AX59" s="115"/>
      <c r="AY59" s="115"/>
      <c r="AZ59" s="115"/>
      <c r="BA59" s="115">
        <f t="shared" si="965"/>
        <v>0</v>
      </c>
      <c r="BC59" s="118"/>
      <c r="BD59" s="118"/>
      <c r="BE59" s="115"/>
      <c r="BF59" s="115"/>
      <c r="BG59" s="115"/>
      <c r="BH59" s="115"/>
      <c r="BI59" s="115"/>
      <c r="BJ59" s="115">
        <f t="shared" si="966"/>
        <v>0</v>
      </c>
      <c r="BL59" s="118"/>
      <c r="BM59" s="118"/>
      <c r="BN59" s="115"/>
      <c r="BO59" s="115"/>
      <c r="BP59" s="115"/>
      <c r="BQ59" s="115"/>
      <c r="BR59" s="115"/>
      <c r="BS59" s="115">
        <f t="shared" si="967"/>
        <v>0</v>
      </c>
      <c r="BU59" s="118"/>
      <c r="BV59" s="118"/>
      <c r="BW59" s="115"/>
      <c r="BX59" s="115"/>
      <c r="BY59" s="115"/>
      <c r="BZ59" s="115"/>
      <c r="CA59" s="115"/>
      <c r="CB59" s="115">
        <f t="shared" si="968"/>
        <v>0</v>
      </c>
      <c r="CD59" s="118"/>
      <c r="CE59" s="118"/>
      <c r="CF59" s="115"/>
      <c r="CG59" s="115"/>
      <c r="CH59" s="115"/>
      <c r="CI59" s="115"/>
      <c r="CJ59" s="115"/>
      <c r="CK59" s="115">
        <f t="shared" si="969"/>
        <v>0</v>
      </c>
      <c r="CM59" s="118"/>
      <c r="CN59" s="118"/>
      <c r="CO59" s="115"/>
      <c r="CP59" s="115"/>
      <c r="CQ59" s="115"/>
      <c r="CR59" s="115"/>
      <c r="CS59" s="115"/>
      <c r="CT59" s="115">
        <f t="shared" si="970"/>
        <v>0</v>
      </c>
      <c r="CV59" s="118"/>
      <c r="CW59" s="118"/>
      <c r="CX59" s="115"/>
      <c r="CY59" s="115"/>
      <c r="CZ59" s="115"/>
      <c r="DA59" s="115"/>
      <c r="DB59" s="115"/>
      <c r="DC59" s="115">
        <f t="shared" si="971"/>
        <v>0</v>
      </c>
      <c r="DE59" s="118"/>
      <c r="DF59" s="118"/>
      <c r="DG59" s="115"/>
      <c r="DH59" s="115"/>
      <c r="DI59" s="115"/>
      <c r="DJ59" s="115"/>
      <c r="DK59" s="115"/>
      <c r="DL59" s="115">
        <f t="shared" si="972"/>
        <v>0</v>
      </c>
      <c r="DN59" s="118"/>
      <c r="DO59" s="118"/>
      <c r="DP59" s="115"/>
      <c r="DQ59" s="115"/>
      <c r="DR59" s="115"/>
      <c r="DS59" s="115"/>
      <c r="DT59" s="115"/>
      <c r="DU59" s="115">
        <f t="shared" si="973"/>
        <v>0</v>
      </c>
      <c r="DW59" s="118"/>
      <c r="DX59" s="118"/>
      <c r="DY59" s="115"/>
      <c r="DZ59" s="115"/>
      <c r="EA59" s="115"/>
      <c r="EB59" s="115"/>
      <c r="EC59" s="115"/>
      <c r="ED59" s="115">
        <f t="shared" si="974"/>
        <v>0</v>
      </c>
      <c r="EF59" s="118"/>
      <c r="EG59" s="118"/>
      <c r="EH59" s="115"/>
      <c r="EI59" s="115"/>
      <c r="EJ59" s="115"/>
      <c r="EK59" s="115"/>
      <c r="EL59" s="115"/>
      <c r="EM59" s="115">
        <f t="shared" si="975"/>
        <v>0</v>
      </c>
      <c r="EO59" s="118"/>
      <c r="EP59" s="118"/>
      <c r="EQ59" s="115"/>
      <c r="ER59" s="115"/>
      <c r="ES59" s="115"/>
      <c r="ET59" s="115"/>
      <c r="EU59" s="115"/>
      <c r="EV59" s="115">
        <f t="shared" si="976"/>
        <v>0</v>
      </c>
      <c r="EX59" s="118"/>
      <c r="EY59" s="118"/>
      <c r="EZ59" s="115"/>
      <c r="FA59" s="115"/>
      <c r="FB59" s="115"/>
      <c r="FC59" s="115"/>
      <c r="FD59" s="115"/>
      <c r="FE59" s="115">
        <f t="shared" si="977"/>
        <v>0</v>
      </c>
      <c r="FG59" s="118"/>
      <c r="FH59" s="118"/>
      <c r="FI59" s="115"/>
      <c r="FJ59" s="115"/>
      <c r="FK59" s="115"/>
      <c r="FL59" s="115"/>
      <c r="FM59" s="115"/>
      <c r="FN59" s="115">
        <f t="shared" si="978"/>
        <v>0</v>
      </c>
      <c r="FP59" s="118"/>
      <c r="FQ59" s="118"/>
      <c r="FR59" s="115"/>
      <c r="FS59" s="115"/>
      <c r="FT59" s="115"/>
      <c r="FU59" s="115"/>
      <c r="FV59" s="115"/>
      <c r="FW59" s="115">
        <f t="shared" si="979"/>
        <v>0</v>
      </c>
      <c r="FY59" s="118"/>
      <c r="FZ59" s="118"/>
      <c r="GA59" s="115"/>
      <c r="GB59" s="115"/>
      <c r="GC59" s="115"/>
      <c r="GD59" s="115"/>
      <c r="GE59" s="115"/>
      <c r="GF59" s="115">
        <f t="shared" si="980"/>
        <v>0</v>
      </c>
      <c r="GH59" s="118" t="s">
        <v>444</v>
      </c>
      <c r="GI59" s="118"/>
      <c r="GJ59" s="115">
        <v>1.5</v>
      </c>
      <c r="GK59" s="115"/>
      <c r="GL59" s="115">
        <v>1.2</v>
      </c>
      <c r="GM59" s="115">
        <v>1</v>
      </c>
      <c r="GN59" s="115"/>
      <c r="GO59" s="115">
        <f t="shared" si="981"/>
        <v>1.7999999999999998</v>
      </c>
      <c r="GQ59" s="118"/>
      <c r="GR59" s="118"/>
      <c r="GS59" s="115"/>
      <c r="GT59" s="115"/>
      <c r="GU59" s="115"/>
      <c r="GV59" s="115"/>
      <c r="GW59" s="115"/>
      <c r="GX59" s="115">
        <f t="shared" si="982"/>
        <v>0</v>
      </c>
      <c r="GZ59" s="118"/>
      <c r="HA59" s="118"/>
      <c r="HB59" s="115"/>
      <c r="HC59" s="115"/>
      <c r="HD59" s="115"/>
      <c r="HE59" s="115"/>
      <c r="HF59" s="115"/>
      <c r="HG59" s="115">
        <f t="shared" si="983"/>
        <v>0</v>
      </c>
      <c r="HI59" s="118" t="s">
        <v>444</v>
      </c>
      <c r="HJ59" s="118"/>
      <c r="HK59" s="115">
        <v>1.8</v>
      </c>
      <c r="HL59" s="115"/>
      <c r="HM59" s="115">
        <v>1.8</v>
      </c>
      <c r="HN59" s="115">
        <v>1</v>
      </c>
      <c r="HO59" s="115"/>
      <c r="HP59" s="115">
        <f t="shared" si="984"/>
        <v>3.24</v>
      </c>
      <c r="HR59" s="118"/>
      <c r="HS59" s="118"/>
      <c r="HT59" s="115"/>
      <c r="HU59" s="115"/>
      <c r="HV59" s="115"/>
      <c r="HW59" s="115"/>
      <c r="HX59" s="115"/>
      <c r="HY59" s="115">
        <f t="shared" si="985"/>
        <v>0</v>
      </c>
      <c r="IA59" s="118"/>
      <c r="IB59" s="118"/>
      <c r="IC59" s="115"/>
      <c r="ID59" s="115"/>
      <c r="IE59" s="115"/>
      <c r="IF59" s="115"/>
      <c r="IG59" s="115"/>
      <c r="IH59" s="115">
        <f t="shared" si="986"/>
        <v>0</v>
      </c>
      <c r="IJ59" s="118"/>
      <c r="IK59" s="118"/>
      <c r="IL59" s="115"/>
      <c r="IM59" s="115"/>
      <c r="IN59" s="115"/>
      <c r="IO59" s="115"/>
      <c r="IP59" s="115"/>
      <c r="IQ59" s="115">
        <f t="shared" si="987"/>
        <v>0</v>
      </c>
      <c r="IS59" s="118"/>
      <c r="IT59" s="118"/>
      <c r="IU59" s="115"/>
      <c r="IV59" s="115"/>
      <c r="IW59" s="115"/>
      <c r="IX59" s="115"/>
      <c r="IY59" s="115"/>
      <c r="IZ59" s="115">
        <f t="shared" si="988"/>
        <v>0</v>
      </c>
      <c r="JA59" s="481"/>
      <c r="JB59" s="118"/>
      <c r="JC59" s="118"/>
      <c r="JD59" s="115"/>
      <c r="JE59" s="115"/>
      <c r="JF59" s="115"/>
      <c r="JG59" s="115"/>
      <c r="JH59" s="115"/>
      <c r="JI59" s="115">
        <f t="shared" si="989"/>
        <v>0</v>
      </c>
      <c r="JJ59" s="481"/>
      <c r="JK59" s="118"/>
      <c r="JL59" s="118"/>
      <c r="JM59" s="115"/>
      <c r="JN59" s="115"/>
      <c r="JO59" s="115"/>
      <c r="JP59" s="115"/>
      <c r="JQ59" s="115"/>
      <c r="JR59" s="115">
        <f t="shared" si="990"/>
        <v>0</v>
      </c>
      <c r="JS59" s="481"/>
      <c r="JT59" s="118"/>
      <c r="JU59" s="118"/>
      <c r="JV59" s="115"/>
      <c r="JW59" s="115"/>
      <c r="JX59" s="115"/>
      <c r="JY59" s="115"/>
      <c r="JZ59" s="115"/>
      <c r="KA59" s="115">
        <f t="shared" si="991"/>
        <v>0</v>
      </c>
      <c r="KB59" s="481"/>
      <c r="KC59" s="118"/>
      <c r="KD59" s="118"/>
      <c r="KE59" s="115"/>
      <c r="KF59" s="115"/>
      <c r="KG59" s="115"/>
      <c r="KH59" s="115"/>
      <c r="KI59" s="115"/>
      <c r="KJ59" s="115">
        <f t="shared" si="992"/>
        <v>0</v>
      </c>
      <c r="KK59" s="481"/>
      <c r="KL59" s="118"/>
      <c r="KM59" s="118"/>
      <c r="KN59" s="115"/>
      <c r="KO59" s="115"/>
      <c r="KP59" s="115"/>
      <c r="KQ59" s="115"/>
      <c r="KR59" s="115"/>
      <c r="KS59" s="115">
        <f t="shared" si="993"/>
        <v>0</v>
      </c>
      <c r="KT59" s="481"/>
      <c r="KU59" s="118"/>
      <c r="KV59" s="118"/>
      <c r="KW59" s="115"/>
      <c r="KX59" s="115"/>
      <c r="KY59" s="115"/>
      <c r="KZ59" s="115"/>
      <c r="LA59" s="115"/>
      <c r="LB59" s="115">
        <f t="shared" si="994"/>
        <v>0</v>
      </c>
      <c r="LC59" s="481"/>
      <c r="LD59" s="118"/>
      <c r="LE59" s="118"/>
      <c r="LF59" s="115"/>
      <c r="LG59" s="115"/>
      <c r="LH59" s="115"/>
      <c r="LI59" s="115"/>
      <c r="LJ59" s="115"/>
      <c r="LK59" s="115">
        <f t="shared" si="995"/>
        <v>0</v>
      </c>
      <c r="LL59" s="481"/>
      <c r="LM59" s="118"/>
      <c r="LN59" s="118"/>
      <c r="LO59" s="115"/>
      <c r="LP59" s="115"/>
      <c r="LQ59" s="115"/>
      <c r="LR59" s="115"/>
      <c r="LS59" s="115"/>
      <c r="LT59" s="115">
        <f t="shared" si="996"/>
        <v>0</v>
      </c>
      <c r="LU59" s="481"/>
      <c r="LV59" s="118"/>
      <c r="LW59" s="118"/>
      <c r="LX59" s="115"/>
      <c r="LY59" s="115"/>
      <c r="LZ59" s="115"/>
      <c r="MA59" s="115"/>
      <c r="MB59" s="115"/>
      <c r="MC59" s="115">
        <f t="shared" si="997"/>
        <v>0</v>
      </c>
      <c r="MD59" s="481"/>
      <c r="ME59" s="118"/>
      <c r="MF59" s="118"/>
      <c r="MG59" s="115"/>
      <c r="MH59" s="115"/>
      <c r="MI59" s="115"/>
      <c r="MJ59" s="115"/>
      <c r="MK59" s="115"/>
      <c r="ML59" s="115">
        <f t="shared" si="998"/>
        <v>0</v>
      </c>
      <c r="MM59" s="481"/>
      <c r="MN59" s="118"/>
      <c r="MO59" s="118"/>
      <c r="MP59" s="115"/>
      <c r="MQ59" s="115"/>
      <c r="MR59" s="115"/>
      <c r="MS59" s="115"/>
      <c r="MT59" s="115"/>
      <c r="MU59" s="115">
        <f t="shared" si="999"/>
        <v>0</v>
      </c>
      <c r="MV59" s="481"/>
      <c r="MW59" s="118"/>
      <c r="MX59" s="118"/>
      <c r="MY59" s="115"/>
      <c r="MZ59" s="115"/>
      <c r="NA59" s="115"/>
      <c r="NB59" s="115"/>
      <c r="NC59" s="115"/>
      <c r="ND59" s="115">
        <f t="shared" si="1000"/>
        <v>0</v>
      </c>
      <c r="NE59" s="481"/>
      <c r="NF59" s="118"/>
      <c r="NG59" s="118"/>
      <c r="NH59" s="115"/>
      <c r="NI59" s="115"/>
      <c r="NJ59" s="115"/>
      <c r="NK59" s="115"/>
      <c r="NL59" s="115"/>
      <c r="NM59" s="115">
        <f t="shared" si="1001"/>
        <v>0</v>
      </c>
      <c r="NN59" s="481"/>
      <c r="NO59" s="118"/>
      <c r="NP59" s="118"/>
      <c r="NQ59" s="115"/>
      <c r="NR59" s="115"/>
      <c r="NS59" s="115"/>
      <c r="NT59" s="115"/>
      <c r="NU59" s="115"/>
      <c r="NV59" s="115">
        <f t="shared" si="1002"/>
        <v>0</v>
      </c>
      <c r="NW59" s="481"/>
      <c r="NX59" s="118"/>
      <c r="NY59" s="118"/>
      <c r="NZ59" s="115"/>
      <c r="OA59" s="115"/>
      <c r="OB59" s="115"/>
      <c r="OC59" s="115"/>
      <c r="OD59" s="115"/>
      <c r="OE59" s="115">
        <f t="shared" si="1003"/>
        <v>0</v>
      </c>
      <c r="OG59" s="118"/>
      <c r="OH59" s="118"/>
      <c r="OI59" s="115"/>
      <c r="OJ59" s="115"/>
      <c r="OK59" s="115"/>
      <c r="OL59" s="115"/>
      <c r="OM59" s="115"/>
      <c r="ON59" s="115">
        <f t="shared" si="1004"/>
        <v>0</v>
      </c>
      <c r="OP59" s="118"/>
      <c r="OQ59" s="118"/>
      <c r="OR59" s="115"/>
      <c r="OS59" s="115"/>
      <c r="OT59" s="115"/>
      <c r="OU59" s="115"/>
      <c r="OV59" s="115"/>
      <c r="OW59" s="115">
        <f t="shared" si="1005"/>
        <v>0</v>
      </c>
      <c r="OY59" s="118"/>
      <c r="OZ59" s="118"/>
      <c r="PA59" s="115"/>
      <c r="PB59" s="115"/>
      <c r="PC59" s="115"/>
      <c r="PD59" s="115"/>
      <c r="PE59" s="115"/>
      <c r="PF59" s="115">
        <f t="shared" si="1006"/>
        <v>0</v>
      </c>
    </row>
    <row r="60" spans="1:422">
      <c r="A60" s="118"/>
      <c r="B60" s="118"/>
      <c r="C60" s="115"/>
      <c r="D60" s="115"/>
      <c r="E60" s="115"/>
      <c r="F60" s="115"/>
      <c r="G60" s="115"/>
      <c r="H60" s="115">
        <f t="shared" si="1007"/>
        <v>0</v>
      </c>
      <c r="J60" s="118"/>
      <c r="K60" s="118"/>
      <c r="L60" s="115"/>
      <c r="M60" s="115"/>
      <c r="N60" s="115"/>
      <c r="O60" s="115"/>
      <c r="P60" s="115"/>
      <c r="Q60" s="115">
        <f t="shared" si="1008"/>
        <v>0</v>
      </c>
      <c r="S60" s="118"/>
      <c r="T60" s="118"/>
      <c r="U60" s="115"/>
      <c r="V60" s="115"/>
      <c r="W60" s="115"/>
      <c r="X60" s="115"/>
      <c r="Y60" s="115"/>
      <c r="Z60" s="115">
        <f t="shared" si="1009"/>
        <v>0</v>
      </c>
      <c r="AB60" s="118"/>
      <c r="AC60" s="118"/>
      <c r="AD60" s="115"/>
      <c r="AE60" s="115"/>
      <c r="AF60" s="115"/>
      <c r="AG60" s="115"/>
      <c r="AH60" s="115"/>
      <c r="AI60" s="115">
        <f t="shared" si="1010"/>
        <v>0</v>
      </c>
      <c r="AK60" s="118"/>
      <c r="AL60" s="118"/>
      <c r="AM60" s="115"/>
      <c r="AN60" s="115"/>
      <c r="AO60" s="115"/>
      <c r="AP60" s="115"/>
      <c r="AQ60" s="115"/>
      <c r="AR60" s="115">
        <f t="shared" si="964"/>
        <v>0</v>
      </c>
      <c r="AT60" s="118"/>
      <c r="AU60" s="118"/>
      <c r="AV60" s="115"/>
      <c r="AW60" s="115"/>
      <c r="AX60" s="115"/>
      <c r="AY60" s="115"/>
      <c r="AZ60" s="115"/>
      <c r="BA60" s="115">
        <f t="shared" si="965"/>
        <v>0</v>
      </c>
      <c r="BC60" s="118"/>
      <c r="BD60" s="118"/>
      <c r="BE60" s="115"/>
      <c r="BF60" s="115"/>
      <c r="BG60" s="115"/>
      <c r="BH60" s="115"/>
      <c r="BI60" s="115"/>
      <c r="BJ60" s="115">
        <f t="shared" si="966"/>
        <v>0</v>
      </c>
      <c r="BL60" s="118"/>
      <c r="BM60" s="118"/>
      <c r="BN60" s="115"/>
      <c r="BO60" s="115"/>
      <c r="BP60" s="115"/>
      <c r="BQ60" s="115"/>
      <c r="BR60" s="115"/>
      <c r="BS60" s="115">
        <f t="shared" si="967"/>
        <v>0</v>
      </c>
      <c r="BU60" s="118"/>
      <c r="BV60" s="118"/>
      <c r="BW60" s="115"/>
      <c r="BX60" s="115"/>
      <c r="BY60" s="115"/>
      <c r="BZ60" s="115"/>
      <c r="CA60" s="115"/>
      <c r="CB60" s="115">
        <f t="shared" si="968"/>
        <v>0</v>
      </c>
      <c r="CD60" s="118"/>
      <c r="CE60" s="118"/>
      <c r="CF60" s="115"/>
      <c r="CG60" s="115"/>
      <c r="CH60" s="115"/>
      <c r="CI60" s="115"/>
      <c r="CJ60" s="115"/>
      <c r="CK60" s="115">
        <f t="shared" si="969"/>
        <v>0</v>
      </c>
      <c r="CM60" s="118"/>
      <c r="CN60" s="118"/>
      <c r="CO60" s="115"/>
      <c r="CP60" s="115"/>
      <c r="CQ60" s="115"/>
      <c r="CR60" s="115"/>
      <c r="CS60" s="115"/>
      <c r="CT60" s="115">
        <f t="shared" si="970"/>
        <v>0</v>
      </c>
      <c r="CV60" s="118"/>
      <c r="CW60" s="118"/>
      <c r="CX60" s="115"/>
      <c r="CY60" s="115"/>
      <c r="CZ60" s="115"/>
      <c r="DA60" s="115"/>
      <c r="DB60" s="115"/>
      <c r="DC60" s="115">
        <f t="shared" si="971"/>
        <v>0</v>
      </c>
      <c r="DE60" s="118"/>
      <c r="DF60" s="118"/>
      <c r="DG60" s="115"/>
      <c r="DH60" s="115"/>
      <c r="DI60" s="115"/>
      <c r="DJ60" s="115"/>
      <c r="DK60" s="115"/>
      <c r="DL60" s="115">
        <f t="shared" si="972"/>
        <v>0</v>
      </c>
      <c r="DN60" s="118"/>
      <c r="DO60" s="118"/>
      <c r="DP60" s="115"/>
      <c r="DQ60" s="115"/>
      <c r="DR60" s="115"/>
      <c r="DS60" s="115"/>
      <c r="DT60" s="115"/>
      <c r="DU60" s="115">
        <f t="shared" si="973"/>
        <v>0</v>
      </c>
      <c r="DW60" s="118"/>
      <c r="DX60" s="118"/>
      <c r="DY60" s="115"/>
      <c r="DZ60" s="115"/>
      <c r="EA60" s="115"/>
      <c r="EB60" s="115"/>
      <c r="EC60" s="115"/>
      <c r="ED60" s="115">
        <f t="shared" si="974"/>
        <v>0</v>
      </c>
      <c r="EF60" s="118"/>
      <c r="EG60" s="118"/>
      <c r="EH60" s="115"/>
      <c r="EI60" s="115"/>
      <c r="EJ60" s="115"/>
      <c r="EK60" s="115"/>
      <c r="EL60" s="115"/>
      <c r="EM60" s="115">
        <f t="shared" si="975"/>
        <v>0</v>
      </c>
      <c r="EO60" s="118"/>
      <c r="EP60" s="118"/>
      <c r="EQ60" s="115"/>
      <c r="ER60" s="115"/>
      <c r="ES60" s="115"/>
      <c r="ET60" s="115"/>
      <c r="EU60" s="115"/>
      <c r="EV60" s="115">
        <f t="shared" si="976"/>
        <v>0</v>
      </c>
      <c r="EX60" s="118"/>
      <c r="EY60" s="118"/>
      <c r="EZ60" s="115"/>
      <c r="FA60" s="115"/>
      <c r="FB60" s="115"/>
      <c r="FC60" s="115"/>
      <c r="FD60" s="115"/>
      <c r="FE60" s="115">
        <f t="shared" si="977"/>
        <v>0</v>
      </c>
      <c r="FG60" s="118"/>
      <c r="FH60" s="118"/>
      <c r="FI60" s="115"/>
      <c r="FJ60" s="115"/>
      <c r="FK60" s="115"/>
      <c r="FL60" s="115"/>
      <c r="FM60" s="115"/>
      <c r="FN60" s="115">
        <f t="shared" si="978"/>
        <v>0</v>
      </c>
      <c r="FP60" s="118"/>
      <c r="FQ60" s="118"/>
      <c r="FR60" s="115"/>
      <c r="FS60" s="115"/>
      <c r="FT60" s="115"/>
      <c r="FU60" s="115"/>
      <c r="FV60" s="115"/>
      <c r="FW60" s="115">
        <f t="shared" si="979"/>
        <v>0</v>
      </c>
      <c r="FY60" s="118"/>
      <c r="FZ60" s="118"/>
      <c r="GA60" s="115"/>
      <c r="GB60" s="115"/>
      <c r="GC60" s="115"/>
      <c r="GD60" s="115"/>
      <c r="GE60" s="115"/>
      <c r="GF60" s="115">
        <f t="shared" si="980"/>
        <v>0</v>
      </c>
      <c r="GH60" s="118" t="s">
        <v>463</v>
      </c>
      <c r="GI60" s="118"/>
      <c r="GJ60" s="115">
        <v>1.5</v>
      </c>
      <c r="GK60" s="115"/>
      <c r="GL60" s="115">
        <v>1.2</v>
      </c>
      <c r="GM60" s="115">
        <v>1</v>
      </c>
      <c r="GN60" s="115"/>
      <c r="GO60" s="115">
        <f t="shared" si="981"/>
        <v>1.7999999999999998</v>
      </c>
      <c r="GQ60" s="118"/>
      <c r="GR60" s="118"/>
      <c r="GS60" s="115"/>
      <c r="GT60" s="115"/>
      <c r="GU60" s="115"/>
      <c r="GV60" s="115"/>
      <c r="GW60" s="115"/>
      <c r="GX60" s="115">
        <f t="shared" si="982"/>
        <v>0</v>
      </c>
      <c r="GZ60" s="118"/>
      <c r="HA60" s="118"/>
      <c r="HB60" s="115"/>
      <c r="HC60" s="115"/>
      <c r="HD60" s="115"/>
      <c r="HE60" s="115"/>
      <c r="HF60" s="115"/>
      <c r="HG60" s="115">
        <f t="shared" si="983"/>
        <v>0</v>
      </c>
      <c r="HI60" s="118" t="s">
        <v>463</v>
      </c>
      <c r="HJ60" s="118"/>
      <c r="HK60" s="115">
        <v>1</v>
      </c>
      <c r="HL60" s="115"/>
      <c r="HM60" s="115">
        <v>1.8</v>
      </c>
      <c r="HN60" s="115">
        <v>1</v>
      </c>
      <c r="HO60" s="115"/>
      <c r="HP60" s="115">
        <f t="shared" si="984"/>
        <v>1.8</v>
      </c>
      <c r="HR60" s="118"/>
      <c r="HS60" s="118"/>
      <c r="HT60" s="115"/>
      <c r="HU60" s="115"/>
      <c r="HV60" s="115"/>
      <c r="HW60" s="115"/>
      <c r="HX60" s="115"/>
      <c r="HY60" s="115">
        <f t="shared" si="985"/>
        <v>0</v>
      </c>
      <c r="IA60" s="118"/>
      <c r="IB60" s="118"/>
      <c r="IC60" s="115"/>
      <c r="ID60" s="115"/>
      <c r="IE60" s="115"/>
      <c r="IF60" s="115"/>
      <c r="IG60" s="115"/>
      <c r="IH60" s="115">
        <f t="shared" si="986"/>
        <v>0</v>
      </c>
      <c r="IJ60" s="118"/>
      <c r="IK60" s="118"/>
      <c r="IL60" s="115"/>
      <c r="IM60" s="115"/>
      <c r="IN60" s="115"/>
      <c r="IO60" s="115"/>
      <c r="IP60" s="115"/>
      <c r="IQ60" s="115">
        <f t="shared" si="987"/>
        <v>0</v>
      </c>
      <c r="IS60" s="118"/>
      <c r="IT60" s="118"/>
      <c r="IU60" s="115"/>
      <c r="IV60" s="115"/>
      <c r="IW60" s="115"/>
      <c r="IX60" s="115"/>
      <c r="IY60" s="115"/>
      <c r="IZ60" s="115">
        <f t="shared" si="988"/>
        <v>0</v>
      </c>
      <c r="JA60" s="481"/>
      <c r="JB60" s="118"/>
      <c r="JC60" s="118"/>
      <c r="JD60" s="115"/>
      <c r="JE60" s="115"/>
      <c r="JF60" s="115"/>
      <c r="JG60" s="115"/>
      <c r="JH60" s="115"/>
      <c r="JI60" s="115">
        <f t="shared" si="989"/>
        <v>0</v>
      </c>
      <c r="JJ60" s="481"/>
      <c r="JK60" s="118"/>
      <c r="JL60" s="118"/>
      <c r="JM60" s="115"/>
      <c r="JN60" s="115"/>
      <c r="JO60" s="115"/>
      <c r="JP60" s="115"/>
      <c r="JQ60" s="115"/>
      <c r="JR60" s="115">
        <f t="shared" si="990"/>
        <v>0</v>
      </c>
      <c r="JS60" s="481"/>
      <c r="JT60" s="118"/>
      <c r="JU60" s="118"/>
      <c r="JV60" s="115"/>
      <c r="JW60" s="115"/>
      <c r="JX60" s="115"/>
      <c r="JY60" s="115"/>
      <c r="JZ60" s="115"/>
      <c r="KA60" s="115">
        <f t="shared" si="991"/>
        <v>0</v>
      </c>
      <c r="KB60" s="481"/>
      <c r="KC60" s="118"/>
      <c r="KD60" s="118"/>
      <c r="KE60" s="115"/>
      <c r="KF60" s="115"/>
      <c r="KG60" s="115"/>
      <c r="KH60" s="115"/>
      <c r="KI60" s="115"/>
      <c r="KJ60" s="115">
        <f t="shared" si="992"/>
        <v>0</v>
      </c>
      <c r="KK60" s="481"/>
      <c r="KL60" s="118"/>
      <c r="KM60" s="118"/>
      <c r="KN60" s="115"/>
      <c r="KO60" s="115"/>
      <c r="KP60" s="115"/>
      <c r="KQ60" s="115"/>
      <c r="KR60" s="115"/>
      <c r="KS60" s="115">
        <f t="shared" si="993"/>
        <v>0</v>
      </c>
      <c r="KT60" s="481"/>
      <c r="KU60" s="118"/>
      <c r="KV60" s="118"/>
      <c r="KW60" s="115"/>
      <c r="KX60" s="115"/>
      <c r="KY60" s="115"/>
      <c r="KZ60" s="115"/>
      <c r="LA60" s="115"/>
      <c r="LB60" s="115">
        <f t="shared" si="994"/>
        <v>0</v>
      </c>
      <c r="LC60" s="481"/>
      <c r="LD60" s="118"/>
      <c r="LE60" s="118"/>
      <c r="LF60" s="115"/>
      <c r="LG60" s="115"/>
      <c r="LH60" s="115"/>
      <c r="LI60" s="115"/>
      <c r="LJ60" s="115"/>
      <c r="LK60" s="115">
        <f t="shared" si="995"/>
        <v>0</v>
      </c>
      <c r="LL60" s="481"/>
      <c r="LM60" s="118"/>
      <c r="LN60" s="118"/>
      <c r="LO60" s="115"/>
      <c r="LP60" s="115"/>
      <c r="LQ60" s="115"/>
      <c r="LR60" s="115"/>
      <c r="LS60" s="115"/>
      <c r="LT60" s="115">
        <f t="shared" si="996"/>
        <v>0</v>
      </c>
      <c r="LU60" s="481"/>
      <c r="LV60" s="118"/>
      <c r="LW60" s="118"/>
      <c r="LX60" s="115"/>
      <c r="LY60" s="115"/>
      <c r="LZ60" s="115"/>
      <c r="MA60" s="115"/>
      <c r="MB60" s="115"/>
      <c r="MC60" s="115">
        <f t="shared" si="997"/>
        <v>0</v>
      </c>
      <c r="MD60" s="481"/>
      <c r="ME60" s="118"/>
      <c r="MF60" s="118"/>
      <c r="MG60" s="115"/>
      <c r="MH60" s="115"/>
      <c r="MI60" s="115"/>
      <c r="MJ60" s="115"/>
      <c r="MK60" s="115"/>
      <c r="ML60" s="115">
        <f t="shared" si="998"/>
        <v>0</v>
      </c>
      <c r="MM60" s="481"/>
      <c r="MN60" s="118"/>
      <c r="MO60" s="118"/>
      <c r="MP60" s="115"/>
      <c r="MQ60" s="115"/>
      <c r="MR60" s="115"/>
      <c r="MS60" s="115"/>
      <c r="MT60" s="115"/>
      <c r="MU60" s="115">
        <f t="shared" si="999"/>
        <v>0</v>
      </c>
      <c r="MV60" s="481"/>
      <c r="MW60" s="118"/>
      <c r="MX60" s="118"/>
      <c r="MY60" s="115"/>
      <c r="MZ60" s="115"/>
      <c r="NA60" s="115"/>
      <c r="NB60" s="115"/>
      <c r="NC60" s="115"/>
      <c r="ND60" s="115">
        <f t="shared" si="1000"/>
        <v>0</v>
      </c>
      <c r="NE60" s="481"/>
      <c r="NF60" s="118"/>
      <c r="NG60" s="118"/>
      <c r="NH60" s="115"/>
      <c r="NI60" s="115"/>
      <c r="NJ60" s="115"/>
      <c r="NK60" s="115"/>
      <c r="NL60" s="115"/>
      <c r="NM60" s="115">
        <f t="shared" si="1001"/>
        <v>0</v>
      </c>
      <c r="NN60" s="481"/>
      <c r="NO60" s="118"/>
      <c r="NP60" s="118"/>
      <c r="NQ60" s="115"/>
      <c r="NR60" s="115"/>
      <c r="NS60" s="115"/>
      <c r="NT60" s="115"/>
      <c r="NU60" s="115"/>
      <c r="NV60" s="115">
        <f t="shared" si="1002"/>
        <v>0</v>
      </c>
      <c r="NW60" s="481"/>
      <c r="NX60" s="118"/>
      <c r="NY60" s="118"/>
      <c r="NZ60" s="115"/>
      <c r="OA60" s="115"/>
      <c r="OB60" s="115"/>
      <c r="OC60" s="115"/>
      <c r="OD60" s="115"/>
      <c r="OE60" s="115">
        <f t="shared" si="1003"/>
        <v>0</v>
      </c>
      <c r="OG60" s="118"/>
      <c r="OH60" s="118"/>
      <c r="OI60" s="115"/>
      <c r="OJ60" s="115"/>
      <c r="OK60" s="115"/>
      <c r="OL60" s="115"/>
      <c r="OM60" s="115"/>
      <c r="ON60" s="115">
        <f t="shared" si="1004"/>
        <v>0</v>
      </c>
      <c r="OP60" s="118"/>
      <c r="OQ60" s="118"/>
      <c r="OR60" s="115"/>
      <c r="OS60" s="115"/>
      <c r="OT60" s="115"/>
      <c r="OU60" s="115"/>
      <c r="OV60" s="115"/>
      <c r="OW60" s="115">
        <f t="shared" si="1005"/>
        <v>0</v>
      </c>
      <c r="OY60" s="118"/>
      <c r="OZ60" s="118"/>
      <c r="PA60" s="115"/>
      <c r="PB60" s="115"/>
      <c r="PC60" s="115"/>
      <c r="PD60" s="115"/>
      <c r="PE60" s="115"/>
      <c r="PF60" s="115">
        <f t="shared" si="1006"/>
        <v>0</v>
      </c>
    </row>
    <row r="61" spans="1:422">
      <c r="A61" s="118"/>
      <c r="B61" s="118"/>
      <c r="C61" s="115"/>
      <c r="D61" s="115"/>
      <c r="E61" s="115"/>
      <c r="F61" s="115"/>
      <c r="G61" s="115"/>
      <c r="H61" s="115">
        <f t="shared" si="1007"/>
        <v>0</v>
      </c>
      <c r="J61" s="118"/>
      <c r="K61" s="118"/>
      <c r="L61" s="115"/>
      <c r="M61" s="115"/>
      <c r="N61" s="115"/>
      <c r="O61" s="115"/>
      <c r="P61" s="115"/>
      <c r="Q61" s="115">
        <f t="shared" si="1008"/>
        <v>0</v>
      </c>
      <c r="S61" s="118"/>
      <c r="T61" s="118"/>
      <c r="U61" s="115"/>
      <c r="V61" s="115"/>
      <c r="W61" s="115"/>
      <c r="X61" s="115"/>
      <c r="Y61" s="115"/>
      <c r="Z61" s="115">
        <f t="shared" si="1009"/>
        <v>0</v>
      </c>
      <c r="AB61" s="118"/>
      <c r="AC61" s="118"/>
      <c r="AD61" s="115"/>
      <c r="AE61" s="115"/>
      <c r="AF61" s="115"/>
      <c r="AG61" s="115"/>
      <c r="AH61" s="115"/>
      <c r="AI61" s="115">
        <f t="shared" si="1010"/>
        <v>0</v>
      </c>
      <c r="AK61" s="118"/>
      <c r="AL61" s="118"/>
      <c r="AM61" s="115"/>
      <c r="AN61" s="115"/>
      <c r="AO61" s="115"/>
      <c r="AP61" s="115"/>
      <c r="AQ61" s="115"/>
      <c r="AR61" s="115">
        <f t="shared" si="964"/>
        <v>0</v>
      </c>
      <c r="AT61" s="118"/>
      <c r="AU61" s="118"/>
      <c r="AV61" s="115"/>
      <c r="AW61" s="115"/>
      <c r="AX61" s="115"/>
      <c r="AY61" s="115"/>
      <c r="AZ61" s="115"/>
      <c r="BA61" s="115">
        <f t="shared" si="965"/>
        <v>0</v>
      </c>
      <c r="BC61" s="118"/>
      <c r="BD61" s="118"/>
      <c r="BE61" s="115"/>
      <c r="BF61" s="115"/>
      <c r="BG61" s="115"/>
      <c r="BH61" s="115"/>
      <c r="BI61" s="115"/>
      <c r="BJ61" s="115">
        <f t="shared" si="966"/>
        <v>0</v>
      </c>
      <c r="BL61" s="118"/>
      <c r="BM61" s="118"/>
      <c r="BN61" s="115"/>
      <c r="BO61" s="115"/>
      <c r="BP61" s="115"/>
      <c r="BQ61" s="115"/>
      <c r="BR61" s="115"/>
      <c r="BS61" s="115">
        <f t="shared" si="967"/>
        <v>0</v>
      </c>
      <c r="BU61" s="118"/>
      <c r="BV61" s="118"/>
      <c r="BW61" s="115"/>
      <c r="BX61" s="115"/>
      <c r="BY61" s="115"/>
      <c r="BZ61" s="115"/>
      <c r="CA61" s="115"/>
      <c r="CB61" s="115">
        <f t="shared" si="968"/>
        <v>0</v>
      </c>
      <c r="CD61" s="118"/>
      <c r="CE61" s="118"/>
      <c r="CF61" s="115"/>
      <c r="CG61" s="115"/>
      <c r="CH61" s="115"/>
      <c r="CI61" s="115"/>
      <c r="CJ61" s="115"/>
      <c r="CK61" s="115">
        <f t="shared" si="969"/>
        <v>0</v>
      </c>
      <c r="CM61" s="118"/>
      <c r="CN61" s="118"/>
      <c r="CO61" s="115"/>
      <c r="CP61" s="115"/>
      <c r="CQ61" s="115"/>
      <c r="CR61" s="115"/>
      <c r="CS61" s="115"/>
      <c r="CT61" s="115">
        <f t="shared" si="970"/>
        <v>0</v>
      </c>
      <c r="CV61" s="118"/>
      <c r="CW61" s="118"/>
      <c r="CX61" s="115"/>
      <c r="CY61" s="115"/>
      <c r="CZ61" s="115"/>
      <c r="DA61" s="115"/>
      <c r="DB61" s="115"/>
      <c r="DC61" s="115">
        <f t="shared" si="971"/>
        <v>0</v>
      </c>
      <c r="DE61" s="118"/>
      <c r="DF61" s="118"/>
      <c r="DG61" s="115"/>
      <c r="DH61" s="115"/>
      <c r="DI61" s="115"/>
      <c r="DJ61" s="115"/>
      <c r="DK61" s="115"/>
      <c r="DL61" s="115">
        <f t="shared" si="972"/>
        <v>0</v>
      </c>
      <c r="DN61" s="118"/>
      <c r="DO61" s="118"/>
      <c r="DP61" s="115"/>
      <c r="DQ61" s="115"/>
      <c r="DR61" s="115"/>
      <c r="DS61" s="115"/>
      <c r="DT61" s="115"/>
      <c r="DU61" s="115">
        <f t="shared" si="973"/>
        <v>0</v>
      </c>
      <c r="DW61" s="118"/>
      <c r="DX61" s="118"/>
      <c r="DY61" s="115"/>
      <c r="DZ61" s="115"/>
      <c r="EA61" s="115"/>
      <c r="EB61" s="115"/>
      <c r="EC61" s="115"/>
      <c r="ED61" s="115">
        <f t="shared" si="974"/>
        <v>0</v>
      </c>
      <c r="EF61" s="118"/>
      <c r="EG61" s="118"/>
      <c r="EH61" s="115"/>
      <c r="EI61" s="115"/>
      <c r="EJ61" s="115"/>
      <c r="EK61" s="115"/>
      <c r="EL61" s="115"/>
      <c r="EM61" s="115">
        <f t="shared" si="975"/>
        <v>0</v>
      </c>
      <c r="EO61" s="118"/>
      <c r="EP61" s="118"/>
      <c r="EQ61" s="115"/>
      <c r="ER61" s="115"/>
      <c r="ES61" s="115"/>
      <c r="ET61" s="115"/>
      <c r="EU61" s="115"/>
      <c r="EV61" s="115">
        <f t="shared" si="976"/>
        <v>0</v>
      </c>
      <c r="EX61" s="118"/>
      <c r="EY61" s="118"/>
      <c r="EZ61" s="115"/>
      <c r="FA61" s="115"/>
      <c r="FB61" s="115"/>
      <c r="FC61" s="115"/>
      <c r="FD61" s="115"/>
      <c r="FE61" s="115">
        <f t="shared" si="977"/>
        <v>0</v>
      </c>
      <c r="FG61" s="118"/>
      <c r="FH61" s="118"/>
      <c r="FI61" s="115"/>
      <c r="FJ61" s="115"/>
      <c r="FK61" s="115"/>
      <c r="FL61" s="115"/>
      <c r="FM61" s="115"/>
      <c r="FN61" s="115">
        <f t="shared" si="978"/>
        <v>0</v>
      </c>
      <c r="FP61" s="118"/>
      <c r="FQ61" s="118"/>
      <c r="FR61" s="115"/>
      <c r="FS61" s="115"/>
      <c r="FT61" s="115"/>
      <c r="FU61" s="115"/>
      <c r="FV61" s="115"/>
      <c r="FW61" s="115">
        <f t="shared" si="979"/>
        <v>0</v>
      </c>
      <c r="FY61" s="118"/>
      <c r="FZ61" s="118"/>
      <c r="GA61" s="115"/>
      <c r="GB61" s="115"/>
      <c r="GC61" s="115"/>
      <c r="GD61" s="115"/>
      <c r="GE61" s="115"/>
      <c r="GF61" s="115">
        <f t="shared" si="980"/>
        <v>0</v>
      </c>
      <c r="GH61" s="118"/>
      <c r="GI61" s="118"/>
      <c r="GJ61" s="115"/>
      <c r="GK61" s="115"/>
      <c r="GL61" s="115"/>
      <c r="GM61" s="115"/>
      <c r="GN61" s="115"/>
      <c r="GO61" s="115">
        <f t="shared" si="981"/>
        <v>0</v>
      </c>
      <c r="GQ61" s="118"/>
      <c r="GR61" s="118"/>
      <c r="GS61" s="115"/>
      <c r="GT61" s="115"/>
      <c r="GU61" s="115"/>
      <c r="GV61" s="115"/>
      <c r="GW61" s="115"/>
      <c r="GX61" s="115">
        <f t="shared" si="982"/>
        <v>0</v>
      </c>
      <c r="GZ61" s="118"/>
      <c r="HA61" s="118"/>
      <c r="HB61" s="115"/>
      <c r="HC61" s="115"/>
      <c r="HD61" s="115"/>
      <c r="HE61" s="115"/>
      <c r="HF61" s="115"/>
      <c r="HG61" s="115">
        <f t="shared" si="983"/>
        <v>0</v>
      </c>
      <c r="HI61" s="118"/>
      <c r="HJ61" s="118"/>
      <c r="HK61" s="115"/>
      <c r="HL61" s="115"/>
      <c r="HM61" s="115"/>
      <c r="HN61" s="115"/>
      <c r="HO61" s="115"/>
      <c r="HP61" s="115">
        <f t="shared" si="984"/>
        <v>0</v>
      </c>
      <c r="HR61" s="118"/>
      <c r="HS61" s="118"/>
      <c r="HT61" s="115"/>
      <c r="HU61" s="115"/>
      <c r="HV61" s="115"/>
      <c r="HW61" s="115"/>
      <c r="HX61" s="115"/>
      <c r="HY61" s="115">
        <f t="shared" si="985"/>
        <v>0</v>
      </c>
      <c r="IA61" s="118"/>
      <c r="IB61" s="118"/>
      <c r="IC61" s="115"/>
      <c r="ID61" s="115"/>
      <c r="IE61" s="115"/>
      <c r="IF61" s="115"/>
      <c r="IG61" s="115"/>
      <c r="IH61" s="115">
        <f t="shared" si="986"/>
        <v>0</v>
      </c>
      <c r="IJ61" s="118"/>
      <c r="IK61" s="118"/>
      <c r="IL61" s="115"/>
      <c r="IM61" s="115"/>
      <c r="IN61" s="115"/>
      <c r="IO61" s="115"/>
      <c r="IP61" s="115"/>
      <c r="IQ61" s="115">
        <f t="shared" si="987"/>
        <v>0</v>
      </c>
      <c r="IS61" s="118"/>
      <c r="IT61" s="118"/>
      <c r="IU61" s="115"/>
      <c r="IV61" s="115"/>
      <c r="IW61" s="115"/>
      <c r="IX61" s="115"/>
      <c r="IY61" s="115"/>
      <c r="IZ61" s="115">
        <f t="shared" si="988"/>
        <v>0</v>
      </c>
      <c r="JA61" s="481"/>
      <c r="JB61" s="118"/>
      <c r="JC61" s="118"/>
      <c r="JD61" s="115"/>
      <c r="JE61" s="115"/>
      <c r="JF61" s="115"/>
      <c r="JG61" s="115"/>
      <c r="JH61" s="115"/>
      <c r="JI61" s="115">
        <f t="shared" si="989"/>
        <v>0</v>
      </c>
      <c r="JJ61" s="481"/>
      <c r="JK61" s="118"/>
      <c r="JL61" s="118"/>
      <c r="JM61" s="115"/>
      <c r="JN61" s="115"/>
      <c r="JO61" s="115"/>
      <c r="JP61" s="115"/>
      <c r="JQ61" s="115"/>
      <c r="JR61" s="115">
        <f t="shared" si="990"/>
        <v>0</v>
      </c>
      <c r="JS61" s="481"/>
      <c r="JT61" s="118"/>
      <c r="JU61" s="118"/>
      <c r="JV61" s="115"/>
      <c r="JW61" s="115"/>
      <c r="JX61" s="115"/>
      <c r="JY61" s="115"/>
      <c r="JZ61" s="115"/>
      <c r="KA61" s="115">
        <f t="shared" si="991"/>
        <v>0</v>
      </c>
      <c r="KB61" s="481"/>
      <c r="KC61" s="118"/>
      <c r="KD61" s="118"/>
      <c r="KE61" s="115"/>
      <c r="KF61" s="115"/>
      <c r="KG61" s="115"/>
      <c r="KH61" s="115"/>
      <c r="KI61" s="115"/>
      <c r="KJ61" s="115">
        <f t="shared" si="992"/>
        <v>0</v>
      </c>
      <c r="KK61" s="481"/>
      <c r="KL61" s="118"/>
      <c r="KM61" s="118"/>
      <c r="KN61" s="115"/>
      <c r="KO61" s="115"/>
      <c r="KP61" s="115"/>
      <c r="KQ61" s="115"/>
      <c r="KR61" s="115"/>
      <c r="KS61" s="115">
        <f t="shared" si="993"/>
        <v>0</v>
      </c>
      <c r="KT61" s="481"/>
      <c r="KU61" s="118"/>
      <c r="KV61" s="118"/>
      <c r="KW61" s="115"/>
      <c r="KX61" s="115"/>
      <c r="KY61" s="115"/>
      <c r="KZ61" s="115"/>
      <c r="LA61" s="115"/>
      <c r="LB61" s="115">
        <f t="shared" si="994"/>
        <v>0</v>
      </c>
      <c r="LC61" s="481"/>
      <c r="LD61" s="118"/>
      <c r="LE61" s="118"/>
      <c r="LF61" s="115"/>
      <c r="LG61" s="115"/>
      <c r="LH61" s="115"/>
      <c r="LI61" s="115"/>
      <c r="LJ61" s="115"/>
      <c r="LK61" s="115">
        <f t="shared" si="995"/>
        <v>0</v>
      </c>
      <c r="LL61" s="481"/>
      <c r="LM61" s="118"/>
      <c r="LN61" s="118"/>
      <c r="LO61" s="115"/>
      <c r="LP61" s="115"/>
      <c r="LQ61" s="115"/>
      <c r="LR61" s="115"/>
      <c r="LS61" s="115"/>
      <c r="LT61" s="115">
        <f t="shared" si="996"/>
        <v>0</v>
      </c>
      <c r="LU61" s="481"/>
      <c r="LV61" s="118"/>
      <c r="LW61" s="118"/>
      <c r="LX61" s="115"/>
      <c r="LY61" s="115"/>
      <c r="LZ61" s="115"/>
      <c r="MA61" s="115"/>
      <c r="MB61" s="115"/>
      <c r="MC61" s="115">
        <f t="shared" si="997"/>
        <v>0</v>
      </c>
      <c r="MD61" s="481"/>
      <c r="ME61" s="118"/>
      <c r="MF61" s="118"/>
      <c r="MG61" s="115"/>
      <c r="MH61" s="115"/>
      <c r="MI61" s="115"/>
      <c r="MJ61" s="115"/>
      <c r="MK61" s="115"/>
      <c r="ML61" s="115">
        <f t="shared" si="998"/>
        <v>0</v>
      </c>
      <c r="MM61" s="481"/>
      <c r="MN61" s="118"/>
      <c r="MO61" s="118"/>
      <c r="MP61" s="115"/>
      <c r="MQ61" s="115"/>
      <c r="MR61" s="115"/>
      <c r="MS61" s="115"/>
      <c r="MT61" s="115"/>
      <c r="MU61" s="115">
        <f t="shared" si="999"/>
        <v>0</v>
      </c>
      <c r="MV61" s="481"/>
      <c r="MW61" s="118"/>
      <c r="MX61" s="118"/>
      <c r="MY61" s="115"/>
      <c r="MZ61" s="115"/>
      <c r="NA61" s="115"/>
      <c r="NB61" s="115"/>
      <c r="NC61" s="115"/>
      <c r="ND61" s="115">
        <f t="shared" si="1000"/>
        <v>0</v>
      </c>
      <c r="NE61" s="481"/>
      <c r="NF61" s="118"/>
      <c r="NG61" s="118"/>
      <c r="NH61" s="115"/>
      <c r="NI61" s="115"/>
      <c r="NJ61" s="115"/>
      <c r="NK61" s="115"/>
      <c r="NL61" s="115"/>
      <c r="NM61" s="115">
        <f t="shared" si="1001"/>
        <v>0</v>
      </c>
      <c r="NN61" s="481"/>
      <c r="NO61" s="118"/>
      <c r="NP61" s="118"/>
      <c r="NQ61" s="115"/>
      <c r="NR61" s="115"/>
      <c r="NS61" s="115"/>
      <c r="NT61" s="115"/>
      <c r="NU61" s="115"/>
      <c r="NV61" s="115">
        <f t="shared" si="1002"/>
        <v>0</v>
      </c>
      <c r="NW61" s="481"/>
      <c r="NX61" s="118"/>
      <c r="NY61" s="118"/>
      <c r="NZ61" s="115"/>
      <c r="OA61" s="115"/>
      <c r="OB61" s="115"/>
      <c r="OC61" s="115"/>
      <c r="OD61" s="115"/>
      <c r="OE61" s="115">
        <f t="shared" si="1003"/>
        <v>0</v>
      </c>
      <c r="OG61" s="118"/>
      <c r="OH61" s="118"/>
      <c r="OI61" s="115"/>
      <c r="OJ61" s="115"/>
      <c r="OK61" s="115"/>
      <c r="OL61" s="115"/>
      <c r="OM61" s="115"/>
      <c r="ON61" s="115">
        <f t="shared" si="1004"/>
        <v>0</v>
      </c>
      <c r="OP61" s="118"/>
      <c r="OQ61" s="118"/>
      <c r="OR61" s="115"/>
      <c r="OS61" s="115"/>
      <c r="OT61" s="115"/>
      <c r="OU61" s="115"/>
      <c r="OV61" s="115"/>
      <c r="OW61" s="115">
        <f t="shared" si="1005"/>
        <v>0</v>
      </c>
      <c r="OY61" s="118"/>
      <c r="OZ61" s="118"/>
      <c r="PA61" s="115"/>
      <c r="PB61" s="115"/>
      <c r="PC61" s="115"/>
      <c r="PD61" s="115"/>
      <c r="PE61" s="115"/>
      <c r="PF61" s="115">
        <f t="shared" si="1006"/>
        <v>0</v>
      </c>
    </row>
    <row r="62" spans="1:422">
      <c r="A62" s="118"/>
      <c r="B62" s="118"/>
      <c r="C62" s="115"/>
      <c r="D62" s="115"/>
      <c r="E62" s="115"/>
      <c r="F62" s="115"/>
      <c r="G62" s="115"/>
      <c r="H62" s="115">
        <f t="shared" si="1007"/>
        <v>0</v>
      </c>
      <c r="J62" s="118"/>
      <c r="K62" s="118"/>
      <c r="L62" s="115"/>
      <c r="M62" s="115"/>
      <c r="N62" s="115"/>
      <c r="O62" s="115"/>
      <c r="P62" s="115"/>
      <c r="Q62" s="115">
        <f t="shared" si="1008"/>
        <v>0</v>
      </c>
      <c r="S62" s="118"/>
      <c r="T62" s="118"/>
      <c r="U62" s="115"/>
      <c r="V62" s="115"/>
      <c r="W62" s="115"/>
      <c r="X62" s="115"/>
      <c r="Y62" s="115"/>
      <c r="Z62" s="115">
        <f t="shared" si="1009"/>
        <v>0</v>
      </c>
      <c r="AB62" s="118"/>
      <c r="AC62" s="118"/>
      <c r="AD62" s="115"/>
      <c r="AE62" s="115"/>
      <c r="AF62" s="115"/>
      <c r="AG62" s="115"/>
      <c r="AH62" s="115"/>
      <c r="AI62" s="115">
        <f t="shared" si="1010"/>
        <v>0</v>
      </c>
      <c r="AK62" s="118"/>
      <c r="AL62" s="118"/>
      <c r="AM62" s="115"/>
      <c r="AN62" s="115"/>
      <c r="AO62" s="115"/>
      <c r="AP62" s="115"/>
      <c r="AQ62" s="115"/>
      <c r="AR62" s="115">
        <f t="shared" si="964"/>
        <v>0</v>
      </c>
      <c r="AT62" s="118"/>
      <c r="AU62" s="118"/>
      <c r="AV62" s="115"/>
      <c r="AW62" s="115"/>
      <c r="AX62" s="115"/>
      <c r="AY62" s="115"/>
      <c r="AZ62" s="115"/>
      <c r="BA62" s="115">
        <f t="shared" si="965"/>
        <v>0</v>
      </c>
      <c r="BC62" s="118"/>
      <c r="BD62" s="118"/>
      <c r="BE62" s="115"/>
      <c r="BF62" s="115"/>
      <c r="BG62" s="115"/>
      <c r="BH62" s="115"/>
      <c r="BI62" s="115"/>
      <c r="BJ62" s="115">
        <f t="shared" si="966"/>
        <v>0</v>
      </c>
      <c r="BL62" s="118"/>
      <c r="BM62" s="118"/>
      <c r="BN62" s="115"/>
      <c r="BO62" s="115"/>
      <c r="BP62" s="115"/>
      <c r="BQ62" s="115"/>
      <c r="BR62" s="115"/>
      <c r="BS62" s="115">
        <f t="shared" si="967"/>
        <v>0</v>
      </c>
      <c r="BU62" s="118"/>
      <c r="BV62" s="118"/>
      <c r="BW62" s="115"/>
      <c r="BX62" s="115"/>
      <c r="BY62" s="115"/>
      <c r="BZ62" s="115"/>
      <c r="CA62" s="115"/>
      <c r="CB62" s="115">
        <f t="shared" si="968"/>
        <v>0</v>
      </c>
      <c r="CD62" s="118"/>
      <c r="CE62" s="118"/>
      <c r="CF62" s="115"/>
      <c r="CG62" s="115"/>
      <c r="CH62" s="115"/>
      <c r="CI62" s="115"/>
      <c r="CJ62" s="115"/>
      <c r="CK62" s="115">
        <f t="shared" si="969"/>
        <v>0</v>
      </c>
      <c r="CM62" s="118"/>
      <c r="CN62" s="118"/>
      <c r="CO62" s="115"/>
      <c r="CP62" s="115"/>
      <c r="CQ62" s="115"/>
      <c r="CR62" s="115"/>
      <c r="CS62" s="115"/>
      <c r="CT62" s="115">
        <f t="shared" si="970"/>
        <v>0</v>
      </c>
      <c r="CV62" s="118"/>
      <c r="CW62" s="118"/>
      <c r="CX62" s="115"/>
      <c r="CY62" s="115"/>
      <c r="CZ62" s="115"/>
      <c r="DA62" s="115"/>
      <c r="DB62" s="115"/>
      <c r="DC62" s="115">
        <f t="shared" si="971"/>
        <v>0</v>
      </c>
      <c r="DE62" s="118"/>
      <c r="DF62" s="118"/>
      <c r="DG62" s="115"/>
      <c r="DH62" s="115"/>
      <c r="DI62" s="115"/>
      <c r="DJ62" s="115"/>
      <c r="DK62" s="115"/>
      <c r="DL62" s="115">
        <f t="shared" si="972"/>
        <v>0</v>
      </c>
      <c r="DN62" s="118"/>
      <c r="DO62" s="118"/>
      <c r="DP62" s="115"/>
      <c r="DQ62" s="115"/>
      <c r="DR62" s="115"/>
      <c r="DS62" s="115"/>
      <c r="DT62" s="115"/>
      <c r="DU62" s="115">
        <f t="shared" si="973"/>
        <v>0</v>
      </c>
      <c r="DW62" s="118"/>
      <c r="DX62" s="118"/>
      <c r="DY62" s="115"/>
      <c r="DZ62" s="115"/>
      <c r="EA62" s="115"/>
      <c r="EB62" s="115"/>
      <c r="EC62" s="115"/>
      <c r="ED62" s="115">
        <f t="shared" si="974"/>
        <v>0</v>
      </c>
      <c r="EF62" s="118"/>
      <c r="EG62" s="118"/>
      <c r="EH62" s="115"/>
      <c r="EI62" s="115"/>
      <c r="EJ62" s="115"/>
      <c r="EK62" s="115"/>
      <c r="EL62" s="115"/>
      <c r="EM62" s="115">
        <f t="shared" si="975"/>
        <v>0</v>
      </c>
      <c r="EO62" s="118"/>
      <c r="EP62" s="118"/>
      <c r="EQ62" s="115"/>
      <c r="ER62" s="115"/>
      <c r="ES62" s="115"/>
      <c r="ET62" s="115"/>
      <c r="EU62" s="115"/>
      <c r="EV62" s="115">
        <f t="shared" si="976"/>
        <v>0</v>
      </c>
      <c r="EX62" s="118"/>
      <c r="EY62" s="118"/>
      <c r="EZ62" s="115"/>
      <c r="FA62" s="115"/>
      <c r="FB62" s="115"/>
      <c r="FC62" s="115"/>
      <c r="FD62" s="115"/>
      <c r="FE62" s="115">
        <f t="shared" si="977"/>
        <v>0</v>
      </c>
      <c r="FG62" s="118"/>
      <c r="FH62" s="118"/>
      <c r="FI62" s="115"/>
      <c r="FJ62" s="115"/>
      <c r="FK62" s="115"/>
      <c r="FL62" s="115"/>
      <c r="FM62" s="115"/>
      <c r="FN62" s="115">
        <f t="shared" si="978"/>
        <v>0</v>
      </c>
      <c r="FP62" s="118"/>
      <c r="FQ62" s="118"/>
      <c r="FR62" s="115"/>
      <c r="FS62" s="115"/>
      <c r="FT62" s="115"/>
      <c r="FU62" s="115"/>
      <c r="FV62" s="115"/>
      <c r="FW62" s="115">
        <f t="shared" si="979"/>
        <v>0</v>
      </c>
      <c r="FY62" s="118"/>
      <c r="FZ62" s="118"/>
      <c r="GA62" s="115"/>
      <c r="GB62" s="115"/>
      <c r="GC62" s="115"/>
      <c r="GD62" s="115"/>
      <c r="GE62" s="115"/>
      <c r="GF62" s="115">
        <f t="shared" si="980"/>
        <v>0</v>
      </c>
      <c r="GH62" s="118"/>
      <c r="GI62" s="118"/>
      <c r="GJ62" s="115"/>
      <c r="GK62" s="115"/>
      <c r="GL62" s="115"/>
      <c r="GM62" s="115"/>
      <c r="GN62" s="115"/>
      <c r="GO62" s="115">
        <f t="shared" si="981"/>
        <v>0</v>
      </c>
      <c r="GQ62" s="118"/>
      <c r="GR62" s="118"/>
      <c r="GS62" s="115"/>
      <c r="GT62" s="115"/>
      <c r="GU62" s="115"/>
      <c r="GV62" s="115"/>
      <c r="GW62" s="115"/>
      <c r="GX62" s="115">
        <f t="shared" si="982"/>
        <v>0</v>
      </c>
      <c r="GZ62" s="118"/>
      <c r="HA62" s="118"/>
      <c r="HB62" s="115"/>
      <c r="HC62" s="115"/>
      <c r="HD62" s="115"/>
      <c r="HE62" s="115"/>
      <c r="HF62" s="115"/>
      <c r="HG62" s="115">
        <f t="shared" si="983"/>
        <v>0</v>
      </c>
      <c r="HI62" s="118"/>
      <c r="HJ62" s="118"/>
      <c r="HK62" s="115"/>
      <c r="HL62" s="115"/>
      <c r="HM62" s="115"/>
      <c r="HN62" s="115"/>
      <c r="HO62" s="115"/>
      <c r="HP62" s="115">
        <f t="shared" si="984"/>
        <v>0</v>
      </c>
      <c r="HR62" s="118"/>
      <c r="HS62" s="118"/>
      <c r="HT62" s="115"/>
      <c r="HU62" s="115"/>
      <c r="HV62" s="115"/>
      <c r="HW62" s="115"/>
      <c r="HX62" s="115"/>
      <c r="HY62" s="115">
        <f t="shared" si="985"/>
        <v>0</v>
      </c>
      <c r="IA62" s="118"/>
      <c r="IB62" s="118"/>
      <c r="IC62" s="115"/>
      <c r="ID62" s="115"/>
      <c r="IE62" s="115"/>
      <c r="IF62" s="115"/>
      <c r="IG62" s="115"/>
      <c r="IH62" s="115">
        <f t="shared" si="986"/>
        <v>0</v>
      </c>
      <c r="IJ62" s="118"/>
      <c r="IK62" s="118"/>
      <c r="IL62" s="115"/>
      <c r="IM62" s="115"/>
      <c r="IN62" s="115"/>
      <c r="IO62" s="115"/>
      <c r="IP62" s="115"/>
      <c r="IQ62" s="115">
        <f t="shared" si="987"/>
        <v>0</v>
      </c>
      <c r="IS62" s="118"/>
      <c r="IT62" s="118"/>
      <c r="IU62" s="115"/>
      <c r="IV62" s="115"/>
      <c r="IW62" s="115"/>
      <c r="IX62" s="115"/>
      <c r="IY62" s="115"/>
      <c r="IZ62" s="115">
        <f t="shared" si="988"/>
        <v>0</v>
      </c>
      <c r="JA62" s="481"/>
      <c r="JB62" s="118"/>
      <c r="JC62" s="118"/>
      <c r="JD62" s="115"/>
      <c r="JE62" s="115"/>
      <c r="JF62" s="115"/>
      <c r="JG62" s="115"/>
      <c r="JH62" s="115"/>
      <c r="JI62" s="115">
        <f t="shared" si="989"/>
        <v>0</v>
      </c>
      <c r="JJ62" s="481"/>
      <c r="JK62" s="118"/>
      <c r="JL62" s="118"/>
      <c r="JM62" s="115"/>
      <c r="JN62" s="115"/>
      <c r="JO62" s="115"/>
      <c r="JP62" s="115"/>
      <c r="JQ62" s="115"/>
      <c r="JR62" s="115">
        <f t="shared" si="990"/>
        <v>0</v>
      </c>
      <c r="JS62" s="481"/>
      <c r="JT62" s="118"/>
      <c r="JU62" s="118"/>
      <c r="JV62" s="115"/>
      <c r="JW62" s="115"/>
      <c r="JX62" s="115"/>
      <c r="JY62" s="115"/>
      <c r="JZ62" s="115"/>
      <c r="KA62" s="115">
        <f t="shared" si="991"/>
        <v>0</v>
      </c>
      <c r="KB62" s="481"/>
      <c r="KC62" s="118"/>
      <c r="KD62" s="118"/>
      <c r="KE62" s="115"/>
      <c r="KF62" s="115"/>
      <c r="KG62" s="115"/>
      <c r="KH62" s="115"/>
      <c r="KI62" s="115"/>
      <c r="KJ62" s="115">
        <f t="shared" si="992"/>
        <v>0</v>
      </c>
      <c r="KK62" s="481"/>
      <c r="KL62" s="118"/>
      <c r="KM62" s="118"/>
      <c r="KN62" s="115"/>
      <c r="KO62" s="115"/>
      <c r="KP62" s="115"/>
      <c r="KQ62" s="115"/>
      <c r="KR62" s="115"/>
      <c r="KS62" s="115">
        <f t="shared" si="993"/>
        <v>0</v>
      </c>
      <c r="KT62" s="481"/>
      <c r="KU62" s="118"/>
      <c r="KV62" s="118"/>
      <c r="KW62" s="115"/>
      <c r="KX62" s="115"/>
      <c r="KY62" s="115"/>
      <c r="KZ62" s="115"/>
      <c r="LA62" s="115"/>
      <c r="LB62" s="115">
        <f t="shared" si="994"/>
        <v>0</v>
      </c>
      <c r="LC62" s="481"/>
      <c r="LD62" s="118"/>
      <c r="LE62" s="118"/>
      <c r="LF62" s="115"/>
      <c r="LG62" s="115"/>
      <c r="LH62" s="115"/>
      <c r="LI62" s="115"/>
      <c r="LJ62" s="115"/>
      <c r="LK62" s="115">
        <f t="shared" si="995"/>
        <v>0</v>
      </c>
      <c r="LL62" s="481"/>
      <c r="LM62" s="118"/>
      <c r="LN62" s="118"/>
      <c r="LO62" s="115"/>
      <c r="LP62" s="115"/>
      <c r="LQ62" s="115"/>
      <c r="LR62" s="115"/>
      <c r="LS62" s="115"/>
      <c r="LT62" s="115">
        <f t="shared" si="996"/>
        <v>0</v>
      </c>
      <c r="LU62" s="481"/>
      <c r="LV62" s="118"/>
      <c r="LW62" s="118"/>
      <c r="LX62" s="115"/>
      <c r="LY62" s="115"/>
      <c r="LZ62" s="115"/>
      <c r="MA62" s="115"/>
      <c r="MB62" s="115"/>
      <c r="MC62" s="115">
        <f t="shared" si="997"/>
        <v>0</v>
      </c>
      <c r="MD62" s="481"/>
      <c r="ME62" s="118"/>
      <c r="MF62" s="118"/>
      <c r="MG62" s="115"/>
      <c r="MH62" s="115"/>
      <c r="MI62" s="115"/>
      <c r="MJ62" s="115"/>
      <c r="MK62" s="115"/>
      <c r="ML62" s="115">
        <f t="shared" si="998"/>
        <v>0</v>
      </c>
      <c r="MM62" s="481"/>
      <c r="MN62" s="118"/>
      <c r="MO62" s="118"/>
      <c r="MP62" s="115"/>
      <c r="MQ62" s="115"/>
      <c r="MR62" s="115"/>
      <c r="MS62" s="115"/>
      <c r="MT62" s="115"/>
      <c r="MU62" s="115">
        <f t="shared" si="999"/>
        <v>0</v>
      </c>
      <c r="MV62" s="481"/>
      <c r="MW62" s="118"/>
      <c r="MX62" s="118"/>
      <c r="MY62" s="115"/>
      <c r="MZ62" s="115"/>
      <c r="NA62" s="115"/>
      <c r="NB62" s="115"/>
      <c r="NC62" s="115"/>
      <c r="ND62" s="115">
        <f t="shared" si="1000"/>
        <v>0</v>
      </c>
      <c r="NE62" s="481"/>
      <c r="NF62" s="118"/>
      <c r="NG62" s="118"/>
      <c r="NH62" s="115"/>
      <c r="NI62" s="115"/>
      <c r="NJ62" s="115"/>
      <c r="NK62" s="115"/>
      <c r="NL62" s="115"/>
      <c r="NM62" s="115">
        <f t="shared" si="1001"/>
        <v>0</v>
      </c>
      <c r="NN62" s="481"/>
      <c r="NO62" s="118"/>
      <c r="NP62" s="118"/>
      <c r="NQ62" s="115"/>
      <c r="NR62" s="115"/>
      <c r="NS62" s="115"/>
      <c r="NT62" s="115"/>
      <c r="NU62" s="115"/>
      <c r="NV62" s="115">
        <f t="shared" si="1002"/>
        <v>0</v>
      </c>
      <c r="NW62" s="481"/>
      <c r="NX62" s="118"/>
      <c r="NY62" s="118"/>
      <c r="NZ62" s="115"/>
      <c r="OA62" s="115"/>
      <c r="OB62" s="115"/>
      <c r="OC62" s="115"/>
      <c r="OD62" s="115"/>
      <c r="OE62" s="115">
        <f t="shared" si="1003"/>
        <v>0</v>
      </c>
      <c r="OG62" s="118"/>
      <c r="OH62" s="118"/>
      <c r="OI62" s="115"/>
      <c r="OJ62" s="115"/>
      <c r="OK62" s="115"/>
      <c r="OL62" s="115"/>
      <c r="OM62" s="115"/>
      <c r="ON62" s="115">
        <f t="shared" si="1004"/>
        <v>0</v>
      </c>
      <c r="OP62" s="118"/>
      <c r="OQ62" s="118"/>
      <c r="OR62" s="115"/>
      <c r="OS62" s="115"/>
      <c r="OT62" s="115"/>
      <c r="OU62" s="115"/>
      <c r="OV62" s="115"/>
      <c r="OW62" s="115">
        <f t="shared" si="1005"/>
        <v>0</v>
      </c>
      <c r="OY62" s="118"/>
      <c r="OZ62" s="118"/>
      <c r="PA62" s="115"/>
      <c r="PB62" s="115"/>
      <c r="PC62" s="115"/>
      <c r="PD62" s="115"/>
      <c r="PE62" s="115"/>
      <c r="PF62" s="115">
        <f t="shared" si="1006"/>
        <v>0</v>
      </c>
    </row>
    <row r="63" spans="1:422">
      <c r="A63" s="118"/>
      <c r="B63" s="118"/>
      <c r="C63" s="115"/>
      <c r="D63" s="115"/>
      <c r="E63" s="115"/>
      <c r="F63" s="115"/>
      <c r="G63" s="115"/>
      <c r="H63" s="115">
        <f t="shared" si="1007"/>
        <v>0</v>
      </c>
      <c r="J63" s="118"/>
      <c r="K63" s="118"/>
      <c r="L63" s="115"/>
      <c r="M63" s="115"/>
      <c r="N63" s="115"/>
      <c r="O63" s="115"/>
      <c r="P63" s="115"/>
      <c r="Q63" s="115">
        <f t="shared" si="1008"/>
        <v>0</v>
      </c>
      <c r="S63" s="118"/>
      <c r="T63" s="118"/>
      <c r="U63" s="115"/>
      <c r="V63" s="115"/>
      <c r="W63" s="115"/>
      <c r="X63" s="115"/>
      <c r="Y63" s="115"/>
      <c r="Z63" s="115">
        <f t="shared" si="1009"/>
        <v>0</v>
      </c>
      <c r="AB63" s="118"/>
      <c r="AC63" s="118"/>
      <c r="AD63" s="115"/>
      <c r="AE63" s="115"/>
      <c r="AF63" s="115"/>
      <c r="AG63" s="115"/>
      <c r="AH63" s="115"/>
      <c r="AI63" s="115">
        <f t="shared" si="1010"/>
        <v>0</v>
      </c>
      <c r="AK63" s="118"/>
      <c r="AL63" s="118"/>
      <c r="AM63" s="115"/>
      <c r="AN63" s="115"/>
      <c r="AO63" s="115"/>
      <c r="AP63" s="115"/>
      <c r="AQ63" s="115"/>
      <c r="AR63" s="115">
        <f t="shared" si="964"/>
        <v>0</v>
      </c>
      <c r="AT63" s="118"/>
      <c r="AU63" s="118"/>
      <c r="AV63" s="115"/>
      <c r="AW63" s="115"/>
      <c r="AX63" s="115"/>
      <c r="AY63" s="115"/>
      <c r="AZ63" s="115"/>
      <c r="BA63" s="115">
        <f t="shared" si="965"/>
        <v>0</v>
      </c>
      <c r="BC63" s="118"/>
      <c r="BD63" s="118"/>
      <c r="BE63" s="115"/>
      <c r="BF63" s="115"/>
      <c r="BG63" s="115"/>
      <c r="BH63" s="115"/>
      <c r="BI63" s="115"/>
      <c r="BJ63" s="115">
        <f t="shared" si="966"/>
        <v>0</v>
      </c>
      <c r="BL63" s="118"/>
      <c r="BM63" s="118"/>
      <c r="BN63" s="115"/>
      <c r="BO63" s="115"/>
      <c r="BP63" s="115"/>
      <c r="BQ63" s="115"/>
      <c r="BR63" s="115"/>
      <c r="BS63" s="115">
        <f t="shared" si="967"/>
        <v>0</v>
      </c>
      <c r="BU63" s="118"/>
      <c r="BV63" s="118"/>
      <c r="BW63" s="115"/>
      <c r="BX63" s="115"/>
      <c r="BY63" s="115"/>
      <c r="BZ63" s="115"/>
      <c r="CA63" s="115"/>
      <c r="CB63" s="115">
        <f t="shared" si="968"/>
        <v>0</v>
      </c>
      <c r="CD63" s="118"/>
      <c r="CE63" s="118"/>
      <c r="CF63" s="115"/>
      <c r="CG63" s="115"/>
      <c r="CH63" s="115"/>
      <c r="CI63" s="115"/>
      <c r="CJ63" s="115"/>
      <c r="CK63" s="115">
        <f t="shared" si="969"/>
        <v>0</v>
      </c>
      <c r="CM63" s="118"/>
      <c r="CN63" s="118"/>
      <c r="CO63" s="115"/>
      <c r="CP63" s="115"/>
      <c r="CQ63" s="115"/>
      <c r="CR63" s="115"/>
      <c r="CS63" s="115"/>
      <c r="CT63" s="115">
        <f t="shared" si="970"/>
        <v>0</v>
      </c>
      <c r="CV63" s="118"/>
      <c r="CW63" s="118"/>
      <c r="CX63" s="115"/>
      <c r="CY63" s="115"/>
      <c r="CZ63" s="115"/>
      <c r="DA63" s="115"/>
      <c r="DB63" s="115"/>
      <c r="DC63" s="115">
        <f t="shared" si="971"/>
        <v>0</v>
      </c>
      <c r="DE63" s="118"/>
      <c r="DF63" s="118"/>
      <c r="DG63" s="115"/>
      <c r="DH63" s="115"/>
      <c r="DI63" s="115"/>
      <c r="DJ63" s="115"/>
      <c r="DK63" s="115"/>
      <c r="DL63" s="115">
        <f t="shared" si="972"/>
        <v>0</v>
      </c>
      <c r="DN63" s="118"/>
      <c r="DO63" s="118"/>
      <c r="DP63" s="115"/>
      <c r="DQ63" s="115"/>
      <c r="DR63" s="115"/>
      <c r="DS63" s="115"/>
      <c r="DT63" s="115"/>
      <c r="DU63" s="115">
        <f t="shared" si="973"/>
        <v>0</v>
      </c>
      <c r="DW63" s="118"/>
      <c r="DX63" s="118"/>
      <c r="DY63" s="115"/>
      <c r="DZ63" s="115"/>
      <c r="EA63" s="115"/>
      <c r="EB63" s="115"/>
      <c r="EC63" s="115"/>
      <c r="ED63" s="115">
        <f t="shared" si="974"/>
        <v>0</v>
      </c>
      <c r="EF63" s="118"/>
      <c r="EG63" s="118"/>
      <c r="EH63" s="115"/>
      <c r="EI63" s="115"/>
      <c r="EJ63" s="115"/>
      <c r="EK63" s="115"/>
      <c r="EL63" s="115"/>
      <c r="EM63" s="115">
        <f t="shared" si="975"/>
        <v>0</v>
      </c>
      <c r="EO63" s="118"/>
      <c r="EP63" s="118"/>
      <c r="EQ63" s="115"/>
      <c r="ER63" s="115"/>
      <c r="ES63" s="115"/>
      <c r="ET63" s="115"/>
      <c r="EU63" s="115"/>
      <c r="EV63" s="115">
        <f t="shared" si="976"/>
        <v>0</v>
      </c>
      <c r="EX63" s="118"/>
      <c r="EY63" s="118"/>
      <c r="EZ63" s="115"/>
      <c r="FA63" s="115"/>
      <c r="FB63" s="115"/>
      <c r="FC63" s="115"/>
      <c r="FD63" s="115"/>
      <c r="FE63" s="115">
        <f t="shared" si="977"/>
        <v>0</v>
      </c>
      <c r="FG63" s="118"/>
      <c r="FH63" s="118"/>
      <c r="FI63" s="115"/>
      <c r="FJ63" s="115"/>
      <c r="FK63" s="115"/>
      <c r="FL63" s="115"/>
      <c r="FM63" s="115"/>
      <c r="FN63" s="115">
        <f t="shared" si="978"/>
        <v>0</v>
      </c>
      <c r="FP63" s="118"/>
      <c r="FQ63" s="118"/>
      <c r="FR63" s="115"/>
      <c r="FS63" s="115"/>
      <c r="FT63" s="115"/>
      <c r="FU63" s="115"/>
      <c r="FV63" s="115"/>
      <c r="FW63" s="115">
        <f t="shared" si="979"/>
        <v>0</v>
      </c>
      <c r="FY63" s="118"/>
      <c r="FZ63" s="118"/>
      <c r="GA63" s="115"/>
      <c r="GB63" s="115"/>
      <c r="GC63" s="115"/>
      <c r="GD63" s="115"/>
      <c r="GE63" s="115"/>
      <c r="GF63" s="115">
        <f t="shared" si="980"/>
        <v>0</v>
      </c>
      <c r="GH63" s="118"/>
      <c r="GI63" s="118"/>
      <c r="GJ63" s="115"/>
      <c r="GK63" s="115"/>
      <c r="GL63" s="115"/>
      <c r="GM63" s="115"/>
      <c r="GN63" s="115"/>
      <c r="GO63" s="115">
        <f t="shared" si="981"/>
        <v>0</v>
      </c>
      <c r="GQ63" s="118"/>
      <c r="GR63" s="118"/>
      <c r="GS63" s="115"/>
      <c r="GT63" s="115"/>
      <c r="GU63" s="115"/>
      <c r="GV63" s="115"/>
      <c r="GW63" s="115"/>
      <c r="GX63" s="115">
        <f t="shared" si="982"/>
        <v>0</v>
      </c>
      <c r="GZ63" s="118"/>
      <c r="HA63" s="118"/>
      <c r="HB63" s="115"/>
      <c r="HC63" s="115"/>
      <c r="HD63" s="115"/>
      <c r="HE63" s="115"/>
      <c r="HF63" s="115"/>
      <c r="HG63" s="115">
        <f t="shared" si="983"/>
        <v>0</v>
      </c>
      <c r="HI63" s="118"/>
      <c r="HJ63" s="118"/>
      <c r="HK63" s="115"/>
      <c r="HL63" s="115"/>
      <c r="HM63" s="115"/>
      <c r="HN63" s="115"/>
      <c r="HO63" s="115"/>
      <c r="HP63" s="115">
        <f t="shared" si="984"/>
        <v>0</v>
      </c>
      <c r="HR63" s="118"/>
      <c r="HS63" s="118"/>
      <c r="HT63" s="115"/>
      <c r="HU63" s="115"/>
      <c r="HV63" s="115"/>
      <c r="HW63" s="115"/>
      <c r="HX63" s="115"/>
      <c r="HY63" s="115">
        <f t="shared" si="985"/>
        <v>0</v>
      </c>
      <c r="IA63" s="118"/>
      <c r="IB63" s="118"/>
      <c r="IC63" s="115"/>
      <c r="ID63" s="115"/>
      <c r="IE63" s="115"/>
      <c r="IF63" s="115"/>
      <c r="IG63" s="115"/>
      <c r="IH63" s="115">
        <f t="shared" si="986"/>
        <v>0</v>
      </c>
      <c r="IJ63" s="118"/>
      <c r="IK63" s="118"/>
      <c r="IL63" s="115"/>
      <c r="IM63" s="115"/>
      <c r="IN63" s="115"/>
      <c r="IO63" s="115"/>
      <c r="IP63" s="115"/>
      <c r="IQ63" s="115">
        <f t="shared" si="987"/>
        <v>0</v>
      </c>
      <c r="IS63" s="118"/>
      <c r="IT63" s="118"/>
      <c r="IU63" s="115"/>
      <c r="IV63" s="115"/>
      <c r="IW63" s="115"/>
      <c r="IX63" s="115"/>
      <c r="IY63" s="115"/>
      <c r="IZ63" s="115">
        <f t="shared" si="988"/>
        <v>0</v>
      </c>
      <c r="JA63" s="481"/>
      <c r="JB63" s="118"/>
      <c r="JC63" s="118"/>
      <c r="JD63" s="115"/>
      <c r="JE63" s="115"/>
      <c r="JF63" s="115"/>
      <c r="JG63" s="115"/>
      <c r="JH63" s="115"/>
      <c r="JI63" s="115">
        <f t="shared" si="989"/>
        <v>0</v>
      </c>
      <c r="JJ63" s="481"/>
      <c r="JK63" s="118"/>
      <c r="JL63" s="118"/>
      <c r="JM63" s="115"/>
      <c r="JN63" s="115"/>
      <c r="JO63" s="115"/>
      <c r="JP63" s="115"/>
      <c r="JQ63" s="115"/>
      <c r="JR63" s="115">
        <f t="shared" si="990"/>
        <v>0</v>
      </c>
      <c r="JS63" s="481"/>
      <c r="JT63" s="118"/>
      <c r="JU63" s="118"/>
      <c r="JV63" s="115"/>
      <c r="JW63" s="115"/>
      <c r="JX63" s="115"/>
      <c r="JY63" s="115"/>
      <c r="JZ63" s="115"/>
      <c r="KA63" s="115">
        <f t="shared" si="991"/>
        <v>0</v>
      </c>
      <c r="KB63" s="481"/>
      <c r="KC63" s="118"/>
      <c r="KD63" s="118"/>
      <c r="KE63" s="115"/>
      <c r="KF63" s="115"/>
      <c r="KG63" s="115"/>
      <c r="KH63" s="115"/>
      <c r="KI63" s="115"/>
      <c r="KJ63" s="115">
        <f t="shared" si="992"/>
        <v>0</v>
      </c>
      <c r="KK63" s="481"/>
      <c r="KL63" s="118"/>
      <c r="KM63" s="118"/>
      <c r="KN63" s="115"/>
      <c r="KO63" s="115"/>
      <c r="KP63" s="115"/>
      <c r="KQ63" s="115"/>
      <c r="KR63" s="115"/>
      <c r="KS63" s="115">
        <f t="shared" si="993"/>
        <v>0</v>
      </c>
      <c r="KT63" s="481"/>
      <c r="KU63" s="118"/>
      <c r="KV63" s="118"/>
      <c r="KW63" s="115"/>
      <c r="KX63" s="115"/>
      <c r="KY63" s="115"/>
      <c r="KZ63" s="115"/>
      <c r="LA63" s="115"/>
      <c r="LB63" s="115">
        <f t="shared" si="994"/>
        <v>0</v>
      </c>
      <c r="LC63" s="481"/>
      <c r="LD63" s="118"/>
      <c r="LE63" s="118"/>
      <c r="LF63" s="115"/>
      <c r="LG63" s="115"/>
      <c r="LH63" s="115"/>
      <c r="LI63" s="115"/>
      <c r="LJ63" s="115"/>
      <c r="LK63" s="115">
        <f t="shared" si="995"/>
        <v>0</v>
      </c>
      <c r="LL63" s="481"/>
      <c r="LM63" s="118"/>
      <c r="LN63" s="118"/>
      <c r="LO63" s="115"/>
      <c r="LP63" s="115"/>
      <c r="LQ63" s="115"/>
      <c r="LR63" s="115"/>
      <c r="LS63" s="115"/>
      <c r="LT63" s="115">
        <f t="shared" si="996"/>
        <v>0</v>
      </c>
      <c r="LU63" s="481"/>
      <c r="LV63" s="118"/>
      <c r="LW63" s="118"/>
      <c r="LX63" s="115"/>
      <c r="LY63" s="115"/>
      <c r="LZ63" s="115"/>
      <c r="MA63" s="115"/>
      <c r="MB63" s="115"/>
      <c r="MC63" s="115">
        <f t="shared" si="997"/>
        <v>0</v>
      </c>
      <c r="MD63" s="481"/>
      <c r="ME63" s="118"/>
      <c r="MF63" s="118"/>
      <c r="MG63" s="115"/>
      <c r="MH63" s="115"/>
      <c r="MI63" s="115"/>
      <c r="MJ63" s="115"/>
      <c r="MK63" s="115"/>
      <c r="ML63" s="115">
        <f t="shared" si="998"/>
        <v>0</v>
      </c>
      <c r="MM63" s="481"/>
      <c r="MN63" s="118"/>
      <c r="MO63" s="118"/>
      <c r="MP63" s="115"/>
      <c r="MQ63" s="115"/>
      <c r="MR63" s="115"/>
      <c r="MS63" s="115"/>
      <c r="MT63" s="115"/>
      <c r="MU63" s="115">
        <f t="shared" si="999"/>
        <v>0</v>
      </c>
      <c r="MV63" s="481"/>
      <c r="MW63" s="118"/>
      <c r="MX63" s="118"/>
      <c r="MY63" s="115"/>
      <c r="MZ63" s="115"/>
      <c r="NA63" s="115"/>
      <c r="NB63" s="115"/>
      <c r="NC63" s="115"/>
      <c r="ND63" s="115">
        <f t="shared" si="1000"/>
        <v>0</v>
      </c>
      <c r="NE63" s="481"/>
      <c r="NF63" s="118"/>
      <c r="NG63" s="118"/>
      <c r="NH63" s="115"/>
      <c r="NI63" s="115"/>
      <c r="NJ63" s="115"/>
      <c r="NK63" s="115"/>
      <c r="NL63" s="115"/>
      <c r="NM63" s="115">
        <f t="shared" si="1001"/>
        <v>0</v>
      </c>
      <c r="NN63" s="481"/>
      <c r="NO63" s="118"/>
      <c r="NP63" s="118"/>
      <c r="NQ63" s="115"/>
      <c r="NR63" s="115"/>
      <c r="NS63" s="115"/>
      <c r="NT63" s="115"/>
      <c r="NU63" s="115"/>
      <c r="NV63" s="115">
        <f t="shared" si="1002"/>
        <v>0</v>
      </c>
      <c r="NW63" s="481"/>
      <c r="NX63" s="118"/>
      <c r="NY63" s="118"/>
      <c r="NZ63" s="115"/>
      <c r="OA63" s="115"/>
      <c r="OB63" s="115"/>
      <c r="OC63" s="115"/>
      <c r="OD63" s="115"/>
      <c r="OE63" s="115">
        <f t="shared" si="1003"/>
        <v>0</v>
      </c>
      <c r="OG63" s="118"/>
      <c r="OH63" s="118"/>
      <c r="OI63" s="115"/>
      <c r="OJ63" s="115"/>
      <c r="OK63" s="115"/>
      <c r="OL63" s="115"/>
      <c r="OM63" s="115"/>
      <c r="ON63" s="115">
        <f t="shared" si="1004"/>
        <v>0</v>
      </c>
      <c r="OP63" s="118"/>
      <c r="OQ63" s="118"/>
      <c r="OR63" s="115"/>
      <c r="OS63" s="115"/>
      <c r="OT63" s="115"/>
      <c r="OU63" s="115"/>
      <c r="OV63" s="115"/>
      <c r="OW63" s="115">
        <f t="shared" si="1005"/>
        <v>0</v>
      </c>
      <c r="OY63" s="118"/>
      <c r="OZ63" s="118"/>
      <c r="PA63" s="115"/>
      <c r="PB63" s="115"/>
      <c r="PC63" s="115"/>
      <c r="PD63" s="115"/>
      <c r="PE63" s="115"/>
      <c r="PF63" s="115">
        <f t="shared" si="1006"/>
        <v>0</v>
      </c>
    </row>
    <row r="64" spans="1:422">
      <c r="A64" s="118"/>
      <c r="B64" s="118"/>
      <c r="C64" s="119"/>
      <c r="D64" s="119"/>
      <c r="E64" s="119"/>
      <c r="F64" s="119"/>
      <c r="G64" s="120" t="s">
        <v>44</v>
      </c>
      <c r="H64" s="132">
        <f>SUM(H56:H63)</f>
        <v>0</v>
      </c>
      <c r="J64" s="118"/>
      <c r="K64" s="118"/>
      <c r="L64" s="119"/>
      <c r="M64" s="119"/>
      <c r="N64" s="119"/>
      <c r="O64" s="119"/>
      <c r="P64" s="120" t="s">
        <v>44</v>
      </c>
      <c r="Q64" s="132">
        <f>SUM(Q56:Q63)</f>
        <v>0</v>
      </c>
      <c r="S64" s="118"/>
      <c r="T64" s="118"/>
      <c r="U64" s="119"/>
      <c r="V64" s="119"/>
      <c r="W64" s="119"/>
      <c r="X64" s="119"/>
      <c r="Y64" s="120" t="s">
        <v>44</v>
      </c>
      <c r="Z64" s="132">
        <f>SUM(Z56:Z63)</f>
        <v>0</v>
      </c>
      <c r="AB64" s="118"/>
      <c r="AC64" s="118"/>
      <c r="AD64" s="119"/>
      <c r="AE64" s="119"/>
      <c r="AF64" s="119"/>
      <c r="AG64" s="119"/>
      <c r="AH64" s="120" t="s">
        <v>44</v>
      </c>
      <c r="AI64" s="132">
        <f>SUM(AI56:AI63)</f>
        <v>0</v>
      </c>
      <c r="AK64" s="118"/>
      <c r="AL64" s="118"/>
      <c r="AM64" s="119"/>
      <c r="AN64" s="119"/>
      <c r="AO64" s="119"/>
      <c r="AP64" s="119"/>
      <c r="AQ64" s="120" t="s">
        <v>44</v>
      </c>
      <c r="AR64" s="132">
        <f>SUM(AR56:AR63)</f>
        <v>0</v>
      </c>
      <c r="AT64" s="118"/>
      <c r="AU64" s="118"/>
      <c r="AV64" s="119"/>
      <c r="AW64" s="119"/>
      <c r="AX64" s="119"/>
      <c r="AY64" s="119"/>
      <c r="AZ64" s="120" t="s">
        <v>44</v>
      </c>
      <c r="BA64" s="132">
        <f>SUM(BA56:BA63)</f>
        <v>0</v>
      </c>
      <c r="BC64" s="118"/>
      <c r="BD64" s="118"/>
      <c r="BE64" s="119"/>
      <c r="BF64" s="119"/>
      <c r="BG64" s="119"/>
      <c r="BH64" s="119"/>
      <c r="BI64" s="120" t="s">
        <v>44</v>
      </c>
      <c r="BJ64" s="132">
        <f t="shared" ref="BJ64" si="1011">SUM(BJ56:BJ63)</f>
        <v>0</v>
      </c>
      <c r="BL64" s="118"/>
      <c r="BM64" s="118"/>
      <c r="BN64" s="119"/>
      <c r="BO64" s="119"/>
      <c r="BP64" s="119"/>
      <c r="BQ64" s="119"/>
      <c r="BR64" s="120" t="s">
        <v>44</v>
      </c>
      <c r="BS64" s="132">
        <f t="shared" ref="BS64" si="1012">SUM(BS56:BS63)</f>
        <v>0</v>
      </c>
      <c r="BU64" s="118"/>
      <c r="BV64" s="118"/>
      <c r="BW64" s="119"/>
      <c r="BX64" s="119"/>
      <c r="BY64" s="119"/>
      <c r="BZ64" s="119"/>
      <c r="CA64" s="120" t="s">
        <v>44</v>
      </c>
      <c r="CB64" s="132">
        <f t="shared" ref="CB64" si="1013">SUM(CB56:CB63)</f>
        <v>0</v>
      </c>
      <c r="CD64" s="118"/>
      <c r="CE64" s="118"/>
      <c r="CF64" s="119"/>
      <c r="CG64" s="119"/>
      <c r="CH64" s="119"/>
      <c r="CI64" s="119"/>
      <c r="CJ64" s="120" t="s">
        <v>44</v>
      </c>
      <c r="CK64" s="132">
        <f t="shared" ref="CK64" si="1014">SUM(CK56:CK63)</f>
        <v>0</v>
      </c>
      <c r="CM64" s="118"/>
      <c r="CN64" s="118"/>
      <c r="CO64" s="119"/>
      <c r="CP64" s="119"/>
      <c r="CQ64" s="119"/>
      <c r="CR64" s="119"/>
      <c r="CS64" s="120" t="s">
        <v>44</v>
      </c>
      <c r="CT64" s="132">
        <f t="shared" ref="CT64" si="1015">SUM(CT56:CT63)</f>
        <v>0</v>
      </c>
      <c r="CV64" s="118"/>
      <c r="CW64" s="118"/>
      <c r="CX64" s="119"/>
      <c r="CY64" s="119"/>
      <c r="CZ64" s="119"/>
      <c r="DA64" s="119"/>
      <c r="DB64" s="120" t="s">
        <v>44</v>
      </c>
      <c r="DC64" s="132">
        <f t="shared" ref="DC64" si="1016">SUM(DC56:DC63)</f>
        <v>0</v>
      </c>
      <c r="DE64" s="118"/>
      <c r="DF64" s="118"/>
      <c r="DG64" s="119"/>
      <c r="DH64" s="119"/>
      <c r="DI64" s="119"/>
      <c r="DJ64" s="119"/>
      <c r="DK64" s="120" t="s">
        <v>44</v>
      </c>
      <c r="DL64" s="132">
        <f t="shared" ref="DL64" si="1017">SUM(DL56:DL63)</f>
        <v>0</v>
      </c>
      <c r="DN64" s="118"/>
      <c r="DO64" s="118"/>
      <c r="DP64" s="119"/>
      <c r="DQ64" s="119"/>
      <c r="DR64" s="119"/>
      <c r="DS64" s="119"/>
      <c r="DT64" s="120" t="s">
        <v>44</v>
      </c>
      <c r="DU64" s="132">
        <f t="shared" ref="DU64" si="1018">SUM(DU56:DU63)</f>
        <v>0</v>
      </c>
      <c r="DW64" s="118"/>
      <c r="DX64" s="118"/>
      <c r="DY64" s="119"/>
      <c r="DZ64" s="119"/>
      <c r="EA64" s="119"/>
      <c r="EB64" s="119"/>
      <c r="EC64" s="120" t="s">
        <v>44</v>
      </c>
      <c r="ED64" s="132">
        <f t="shared" ref="ED64" si="1019">SUM(ED56:ED63)</f>
        <v>0</v>
      </c>
      <c r="EF64" s="118"/>
      <c r="EG64" s="118"/>
      <c r="EH64" s="119"/>
      <c r="EI64" s="119"/>
      <c r="EJ64" s="119"/>
      <c r="EK64" s="119"/>
      <c r="EL64" s="120" t="s">
        <v>44</v>
      </c>
      <c r="EM64" s="132">
        <f t="shared" ref="EM64" si="1020">SUM(EM56:EM63)</f>
        <v>0</v>
      </c>
      <c r="EO64" s="118"/>
      <c r="EP64" s="118"/>
      <c r="EQ64" s="119"/>
      <c r="ER64" s="119"/>
      <c r="ES64" s="119"/>
      <c r="ET64" s="119"/>
      <c r="EU64" s="120" t="s">
        <v>44</v>
      </c>
      <c r="EV64" s="132">
        <f t="shared" ref="EV64" si="1021">SUM(EV56:EV63)</f>
        <v>0</v>
      </c>
      <c r="EX64" s="118"/>
      <c r="EY64" s="118"/>
      <c r="EZ64" s="119"/>
      <c r="FA64" s="119"/>
      <c r="FB64" s="119"/>
      <c r="FC64" s="119"/>
      <c r="FD64" s="120" t="s">
        <v>44</v>
      </c>
      <c r="FE64" s="132">
        <f t="shared" ref="FE64" si="1022">SUM(FE56:FE63)</f>
        <v>0</v>
      </c>
      <c r="FG64" s="118"/>
      <c r="FH64" s="118"/>
      <c r="FI64" s="119"/>
      <c r="FJ64" s="119"/>
      <c r="FK64" s="119"/>
      <c r="FL64" s="119"/>
      <c r="FM64" s="120" t="s">
        <v>44</v>
      </c>
      <c r="FN64" s="132">
        <f t="shared" ref="FN64" si="1023">SUM(FN56:FN63)</f>
        <v>0</v>
      </c>
      <c r="FP64" s="118"/>
      <c r="FQ64" s="118"/>
      <c r="FR64" s="119"/>
      <c r="FS64" s="119"/>
      <c r="FT64" s="119"/>
      <c r="FU64" s="119"/>
      <c r="FV64" s="120" t="s">
        <v>44</v>
      </c>
      <c r="FW64" s="132">
        <f t="shared" ref="FW64" si="1024">SUM(FW56:FW63)</f>
        <v>3.9599999999999995</v>
      </c>
      <c r="FY64" s="118"/>
      <c r="FZ64" s="118"/>
      <c r="GA64" s="119"/>
      <c r="GB64" s="119"/>
      <c r="GC64" s="119"/>
      <c r="GD64" s="119"/>
      <c r="GE64" s="120" t="s">
        <v>44</v>
      </c>
      <c r="GF64" s="132">
        <f t="shared" ref="GF64" si="1025">SUM(GF56:GF63)</f>
        <v>0</v>
      </c>
      <c r="GH64" s="118"/>
      <c r="GI64" s="118"/>
      <c r="GJ64" s="119"/>
      <c r="GK64" s="119"/>
      <c r="GL64" s="119"/>
      <c r="GM64" s="119"/>
      <c r="GN64" s="120" t="s">
        <v>44</v>
      </c>
      <c r="GO64" s="132">
        <f t="shared" ref="GO64" si="1026">SUM(GO56:GO63)</f>
        <v>9.66</v>
      </c>
      <c r="GQ64" s="118"/>
      <c r="GR64" s="118"/>
      <c r="GS64" s="119"/>
      <c r="GT64" s="119"/>
      <c r="GU64" s="119"/>
      <c r="GV64" s="119"/>
      <c r="GW64" s="120" t="s">
        <v>44</v>
      </c>
      <c r="GX64" s="132">
        <f t="shared" ref="GX64" si="1027">SUM(GX56:GX63)</f>
        <v>4</v>
      </c>
      <c r="GZ64" s="118"/>
      <c r="HA64" s="118"/>
      <c r="HB64" s="119"/>
      <c r="HC64" s="119"/>
      <c r="HD64" s="119"/>
      <c r="HE64" s="119"/>
      <c r="HF64" s="120" t="s">
        <v>44</v>
      </c>
      <c r="HG64" s="132">
        <f t="shared" ref="HG64" si="1028">SUM(HG56:HG63)</f>
        <v>0</v>
      </c>
      <c r="HI64" s="118"/>
      <c r="HJ64" s="118"/>
      <c r="HK64" s="119"/>
      <c r="HL64" s="119"/>
      <c r="HM64" s="119"/>
      <c r="HN64" s="119"/>
      <c r="HO64" s="120" t="s">
        <v>44</v>
      </c>
      <c r="HP64" s="132">
        <f t="shared" ref="HP64" si="1029">SUM(HP56:HP63)</f>
        <v>16.920000000000002</v>
      </c>
      <c r="HR64" s="118"/>
      <c r="HS64" s="118"/>
      <c r="HT64" s="119"/>
      <c r="HU64" s="119"/>
      <c r="HV64" s="119"/>
      <c r="HW64" s="119"/>
      <c r="HX64" s="120" t="s">
        <v>44</v>
      </c>
      <c r="HY64" s="132">
        <f t="shared" ref="HY64" si="1030">SUM(HY56:HY63)</f>
        <v>3.24</v>
      </c>
      <c r="IA64" s="118"/>
      <c r="IB64" s="118"/>
      <c r="IC64" s="119"/>
      <c r="ID64" s="119"/>
      <c r="IE64" s="119"/>
      <c r="IF64" s="119"/>
      <c r="IG64" s="120" t="s">
        <v>44</v>
      </c>
      <c r="IH64" s="132">
        <f t="shared" ref="IH64" si="1031">SUM(IH56:IH63)</f>
        <v>2.5</v>
      </c>
      <c r="IJ64" s="118"/>
      <c r="IK64" s="118"/>
      <c r="IL64" s="119"/>
      <c r="IM64" s="119"/>
      <c r="IN64" s="119"/>
      <c r="IO64" s="119"/>
      <c r="IP64" s="120" t="s">
        <v>44</v>
      </c>
      <c r="IQ64" s="132">
        <f t="shared" ref="IQ64" si="1032">SUM(IQ56:IQ63)</f>
        <v>0</v>
      </c>
      <c r="IS64" s="118"/>
      <c r="IT64" s="118"/>
      <c r="IU64" s="119"/>
      <c r="IV64" s="119"/>
      <c r="IW64" s="119"/>
      <c r="IX64" s="119"/>
      <c r="IY64" s="120" t="s">
        <v>44</v>
      </c>
      <c r="IZ64" s="132">
        <f t="shared" ref="IZ64" si="1033">SUM(IZ56:IZ63)</f>
        <v>4.67</v>
      </c>
      <c r="JB64" s="118"/>
      <c r="JC64" s="118"/>
      <c r="JD64" s="119"/>
      <c r="JE64" s="119"/>
      <c r="JF64" s="119"/>
      <c r="JG64" s="119"/>
      <c r="JH64" s="120" t="s">
        <v>44</v>
      </c>
      <c r="JI64" s="132">
        <f t="shared" ref="JI64" si="1034">SUM(JI56:JI63)</f>
        <v>0</v>
      </c>
      <c r="JK64" s="118"/>
      <c r="JL64" s="118"/>
      <c r="JM64" s="119"/>
      <c r="JN64" s="119"/>
      <c r="JO64" s="119"/>
      <c r="JP64" s="119"/>
      <c r="JQ64" s="120" t="s">
        <v>44</v>
      </c>
      <c r="JR64" s="132">
        <f t="shared" ref="JR64" si="1035">SUM(JR56:JR63)</f>
        <v>0</v>
      </c>
      <c r="JT64" s="118"/>
      <c r="JU64" s="118"/>
      <c r="JV64" s="119"/>
      <c r="JW64" s="119"/>
      <c r="JX64" s="119"/>
      <c r="JY64" s="119"/>
      <c r="JZ64" s="120" t="s">
        <v>44</v>
      </c>
      <c r="KA64" s="132">
        <f t="shared" ref="KA64" si="1036">SUM(KA56:KA63)</f>
        <v>0</v>
      </c>
      <c r="KC64" s="118"/>
      <c r="KD64" s="118"/>
      <c r="KE64" s="119"/>
      <c r="KF64" s="119"/>
      <c r="KG64" s="119"/>
      <c r="KH64" s="119"/>
      <c r="KI64" s="120" t="s">
        <v>44</v>
      </c>
      <c r="KJ64" s="132">
        <f t="shared" ref="KJ64" si="1037">SUM(KJ56:KJ63)</f>
        <v>0</v>
      </c>
      <c r="KL64" s="118"/>
      <c r="KM64" s="118"/>
      <c r="KN64" s="119"/>
      <c r="KO64" s="119"/>
      <c r="KP64" s="119"/>
      <c r="KQ64" s="119"/>
      <c r="KR64" s="120" t="s">
        <v>44</v>
      </c>
      <c r="KS64" s="132">
        <f t="shared" ref="KS64" si="1038">SUM(KS56:KS63)</f>
        <v>0</v>
      </c>
      <c r="KU64" s="118"/>
      <c r="KV64" s="118"/>
      <c r="KW64" s="119"/>
      <c r="KX64" s="119"/>
      <c r="KY64" s="119"/>
      <c r="KZ64" s="119"/>
      <c r="LA64" s="120" t="s">
        <v>44</v>
      </c>
      <c r="LB64" s="132">
        <f t="shared" ref="LB64" si="1039">SUM(LB56:LB63)</f>
        <v>0</v>
      </c>
      <c r="LD64" s="118"/>
      <c r="LE64" s="118"/>
      <c r="LF64" s="119"/>
      <c r="LG64" s="119"/>
      <c r="LH64" s="119"/>
      <c r="LI64" s="119"/>
      <c r="LJ64" s="120" t="s">
        <v>44</v>
      </c>
      <c r="LK64" s="132">
        <f t="shared" ref="LK64" si="1040">SUM(LK56:LK63)</f>
        <v>0</v>
      </c>
      <c r="LM64" s="118"/>
      <c r="LN64" s="118"/>
      <c r="LO64" s="119"/>
      <c r="LP64" s="119"/>
      <c r="LQ64" s="119"/>
      <c r="LR64" s="119"/>
      <c r="LS64" s="120" t="s">
        <v>44</v>
      </c>
      <c r="LT64" s="132">
        <f t="shared" ref="LT64" si="1041">SUM(LT56:LT63)</f>
        <v>0</v>
      </c>
      <c r="LV64" s="118"/>
      <c r="LW64" s="118"/>
      <c r="LX64" s="119"/>
      <c r="LY64" s="119"/>
      <c r="LZ64" s="119"/>
      <c r="MA64" s="119"/>
      <c r="MB64" s="120" t="s">
        <v>44</v>
      </c>
      <c r="MC64" s="132">
        <f t="shared" ref="MC64" si="1042">SUM(MC56:MC63)</f>
        <v>0</v>
      </c>
      <c r="ME64" s="118"/>
      <c r="MF64" s="118"/>
      <c r="MG64" s="119"/>
      <c r="MH64" s="119"/>
      <c r="MI64" s="119"/>
      <c r="MJ64" s="119"/>
      <c r="MK64" s="120" t="s">
        <v>44</v>
      </c>
      <c r="ML64" s="132">
        <f t="shared" ref="ML64" si="1043">SUM(ML56:ML63)</f>
        <v>0</v>
      </c>
      <c r="MN64" s="118"/>
      <c r="MO64" s="118"/>
      <c r="MP64" s="119"/>
      <c r="MQ64" s="119"/>
      <c r="MR64" s="119"/>
      <c r="MS64" s="119"/>
      <c r="MT64" s="120" t="s">
        <v>44</v>
      </c>
      <c r="MU64" s="132">
        <f t="shared" ref="MU64" si="1044">SUM(MU56:MU63)</f>
        <v>2.64</v>
      </c>
      <c r="MW64" s="118"/>
      <c r="MX64" s="118"/>
      <c r="MY64" s="119"/>
      <c r="MZ64" s="119"/>
      <c r="NA64" s="119"/>
      <c r="NB64" s="119"/>
      <c r="NC64" s="120" t="s">
        <v>44</v>
      </c>
      <c r="ND64" s="132">
        <f t="shared" ref="ND64" si="1045">SUM(ND56:ND63)</f>
        <v>1.44</v>
      </c>
      <c r="NF64" s="118"/>
      <c r="NG64" s="118"/>
      <c r="NH64" s="119"/>
      <c r="NI64" s="119"/>
      <c r="NJ64" s="119"/>
      <c r="NK64" s="119"/>
      <c r="NL64" s="120" t="s">
        <v>44</v>
      </c>
      <c r="NM64" s="132">
        <f t="shared" ref="NM64" si="1046">SUM(NM56:NM63)</f>
        <v>0</v>
      </c>
      <c r="NO64" s="118"/>
      <c r="NP64" s="118"/>
      <c r="NQ64" s="119"/>
      <c r="NR64" s="119"/>
      <c r="NS64" s="119"/>
      <c r="NT64" s="119"/>
      <c r="NU64" s="120" t="s">
        <v>44</v>
      </c>
      <c r="NV64" s="132">
        <f t="shared" ref="NV64" si="1047">SUM(NV56:NV63)</f>
        <v>1.3</v>
      </c>
      <c r="NX64" s="118"/>
      <c r="NY64" s="118"/>
      <c r="NZ64" s="119"/>
      <c r="OA64" s="119"/>
      <c r="OB64" s="119"/>
      <c r="OC64" s="119"/>
      <c r="OD64" s="120" t="s">
        <v>44</v>
      </c>
      <c r="OE64" s="132">
        <f t="shared" ref="OE64" si="1048">SUM(OE56:OE63)</f>
        <v>0</v>
      </c>
      <c r="OG64" s="118"/>
      <c r="OH64" s="118"/>
      <c r="OI64" s="119"/>
      <c r="OJ64" s="119"/>
      <c r="OK64" s="119"/>
      <c r="OL64" s="119"/>
      <c r="OM64" s="120" t="s">
        <v>44</v>
      </c>
      <c r="ON64" s="132">
        <f t="shared" ref="ON64" si="1049">SUM(ON56:ON63)</f>
        <v>0</v>
      </c>
      <c r="OP64" s="118"/>
      <c r="OQ64" s="118"/>
      <c r="OR64" s="119"/>
      <c r="OS64" s="119"/>
      <c r="OT64" s="119"/>
      <c r="OU64" s="119"/>
      <c r="OV64" s="120" t="s">
        <v>44</v>
      </c>
      <c r="OW64" s="132">
        <f t="shared" ref="OW64" si="1050">SUM(OW56:OW63)</f>
        <v>0</v>
      </c>
      <c r="OY64" s="118"/>
      <c r="OZ64" s="118"/>
      <c r="PA64" s="119"/>
      <c r="PB64" s="119"/>
      <c r="PC64" s="119"/>
      <c r="PD64" s="119"/>
      <c r="PE64" s="120" t="s">
        <v>44</v>
      </c>
      <c r="PF64" s="132">
        <f t="shared" ref="PF64" si="1051">SUM(PF56:PF63)</f>
        <v>0</v>
      </c>
    </row>
    <row r="65" spans="1:422" s="139" customFormat="1">
      <c r="A65" s="134"/>
      <c r="B65" s="135"/>
      <c r="C65" s="136"/>
      <c r="D65" s="136"/>
      <c r="E65" s="136"/>
      <c r="F65" s="136"/>
      <c r="G65" s="137"/>
      <c r="H65" s="138"/>
      <c r="J65" s="134"/>
      <c r="K65" s="135"/>
      <c r="L65" s="136"/>
      <c r="M65" s="136"/>
      <c r="N65" s="136"/>
      <c r="O65" s="136"/>
      <c r="P65" s="137"/>
      <c r="Q65" s="138"/>
      <c r="S65" s="134"/>
      <c r="T65" s="135"/>
      <c r="U65" s="136"/>
      <c r="V65" s="136"/>
      <c r="W65" s="136"/>
      <c r="X65" s="136"/>
      <c r="Y65" s="137"/>
      <c r="Z65" s="138"/>
      <c r="AB65" s="134"/>
      <c r="AC65" s="135"/>
      <c r="AD65" s="136"/>
      <c r="AE65" s="136"/>
      <c r="AF65" s="136"/>
      <c r="AG65" s="136"/>
      <c r="AH65" s="137"/>
      <c r="AI65" s="138"/>
      <c r="AK65" s="134"/>
      <c r="AL65" s="135"/>
      <c r="AM65" s="136"/>
      <c r="AN65" s="136"/>
      <c r="AO65" s="136"/>
      <c r="AP65" s="136"/>
      <c r="AQ65" s="137"/>
      <c r="AR65" s="138"/>
      <c r="AT65" s="134"/>
      <c r="AU65" s="135"/>
      <c r="AV65" s="136"/>
      <c r="AW65" s="136"/>
      <c r="AX65" s="136"/>
      <c r="AY65" s="136"/>
      <c r="AZ65" s="137"/>
      <c r="BA65" s="138"/>
      <c r="BC65" s="134"/>
      <c r="BD65" s="135"/>
      <c r="BE65" s="136"/>
      <c r="BF65" s="136"/>
      <c r="BG65" s="136"/>
      <c r="BH65" s="136"/>
      <c r="BI65" s="137"/>
      <c r="BJ65" s="138"/>
      <c r="BL65" s="134"/>
      <c r="BM65" s="135"/>
      <c r="BN65" s="136"/>
      <c r="BO65" s="136"/>
      <c r="BP65" s="136"/>
      <c r="BQ65" s="136"/>
      <c r="BR65" s="137"/>
      <c r="BS65" s="138"/>
      <c r="BU65" s="134"/>
      <c r="BV65" s="135"/>
      <c r="BW65" s="136"/>
      <c r="BX65" s="136"/>
      <c r="BY65" s="136"/>
      <c r="BZ65" s="136"/>
      <c r="CA65" s="137"/>
      <c r="CB65" s="138"/>
      <c r="CD65" s="134"/>
      <c r="CE65" s="135"/>
      <c r="CF65" s="136"/>
      <c r="CG65" s="136"/>
      <c r="CH65" s="136"/>
      <c r="CI65" s="136"/>
      <c r="CJ65" s="137"/>
      <c r="CK65" s="138"/>
      <c r="CM65" s="134"/>
      <c r="CN65" s="135"/>
      <c r="CO65" s="136"/>
      <c r="CP65" s="136"/>
      <c r="CQ65" s="136"/>
      <c r="CR65" s="136"/>
      <c r="CS65" s="137"/>
      <c r="CT65" s="138"/>
      <c r="CV65" s="134"/>
      <c r="CW65" s="135"/>
      <c r="CX65" s="136"/>
      <c r="CY65" s="136"/>
      <c r="CZ65" s="136"/>
      <c r="DA65" s="136"/>
      <c r="DB65" s="137"/>
      <c r="DC65" s="138"/>
      <c r="DE65" s="134"/>
      <c r="DF65" s="135"/>
      <c r="DG65" s="136"/>
      <c r="DH65" s="136"/>
      <c r="DI65" s="136"/>
      <c r="DJ65" s="136"/>
      <c r="DK65" s="137"/>
      <c r="DL65" s="138"/>
      <c r="DN65" s="134"/>
      <c r="DO65" s="135"/>
      <c r="DP65" s="136"/>
      <c r="DQ65" s="136"/>
      <c r="DR65" s="136"/>
      <c r="DS65" s="136"/>
      <c r="DT65" s="137"/>
      <c r="DU65" s="138"/>
      <c r="DW65" s="134"/>
      <c r="DX65" s="135"/>
      <c r="DY65" s="136"/>
      <c r="DZ65" s="136"/>
      <c r="EA65" s="136"/>
      <c r="EB65" s="136"/>
      <c r="EC65" s="137"/>
      <c r="ED65" s="138"/>
      <c r="EF65" s="134"/>
      <c r="EG65" s="135"/>
      <c r="EH65" s="136"/>
      <c r="EI65" s="136"/>
      <c r="EJ65" s="136"/>
      <c r="EK65" s="136"/>
      <c r="EL65" s="137"/>
      <c r="EM65" s="138"/>
      <c r="EO65" s="134"/>
      <c r="EP65" s="135"/>
      <c r="EQ65" s="136"/>
      <c r="ER65" s="136"/>
      <c r="ES65" s="136"/>
      <c r="ET65" s="136"/>
      <c r="EU65" s="137"/>
      <c r="EV65" s="138"/>
      <c r="EX65" s="134"/>
      <c r="EY65" s="135"/>
      <c r="EZ65" s="136"/>
      <c r="FA65" s="136"/>
      <c r="FB65" s="136"/>
      <c r="FC65" s="136"/>
      <c r="FD65" s="137"/>
      <c r="FE65" s="138"/>
      <c r="FG65" s="134"/>
      <c r="FH65" s="135"/>
      <c r="FI65" s="136"/>
      <c r="FJ65" s="136"/>
      <c r="FK65" s="136"/>
      <c r="FL65" s="136"/>
      <c r="FM65" s="137"/>
      <c r="FN65" s="138"/>
      <c r="FP65" s="134"/>
      <c r="FQ65" s="135"/>
      <c r="FR65" s="136"/>
      <c r="FS65" s="136"/>
      <c r="FT65" s="136"/>
      <c r="FU65" s="136"/>
      <c r="FV65" s="137"/>
      <c r="FW65" s="138"/>
      <c r="FY65" s="134"/>
      <c r="FZ65" s="135"/>
      <c r="GA65" s="136"/>
      <c r="GB65" s="136"/>
      <c r="GC65" s="136"/>
      <c r="GD65" s="136"/>
      <c r="GE65" s="137"/>
      <c r="GF65" s="138"/>
      <c r="GH65" s="134"/>
      <c r="GI65" s="135"/>
      <c r="GJ65" s="136"/>
      <c r="GK65" s="136"/>
      <c r="GL65" s="136"/>
      <c r="GM65" s="136"/>
      <c r="GN65" s="137"/>
      <c r="GO65" s="138"/>
      <c r="GQ65" s="134"/>
      <c r="GR65" s="135"/>
      <c r="GS65" s="136"/>
      <c r="GT65" s="136"/>
      <c r="GU65" s="136"/>
      <c r="GV65" s="136"/>
      <c r="GW65" s="137"/>
      <c r="GX65" s="138"/>
      <c r="GZ65" s="134"/>
      <c r="HA65" s="135"/>
      <c r="HB65" s="136"/>
      <c r="HC65" s="136"/>
      <c r="HD65" s="136"/>
      <c r="HE65" s="136"/>
      <c r="HF65" s="137"/>
      <c r="HG65" s="138"/>
      <c r="HI65" s="134"/>
      <c r="HJ65" s="135"/>
      <c r="HK65" s="136"/>
      <c r="HL65" s="136"/>
      <c r="HM65" s="136"/>
      <c r="HN65" s="136"/>
      <c r="HO65" s="137"/>
      <c r="HP65" s="138"/>
      <c r="HR65" s="134"/>
      <c r="HS65" s="135"/>
      <c r="HT65" s="136"/>
      <c r="HU65" s="136"/>
      <c r="HV65" s="136"/>
      <c r="HW65" s="136"/>
      <c r="HX65" s="137"/>
      <c r="HY65" s="138"/>
      <c r="IA65" s="134"/>
      <c r="IB65" s="135"/>
      <c r="IC65" s="136"/>
      <c r="ID65" s="136"/>
      <c r="IE65" s="136"/>
      <c r="IF65" s="136"/>
      <c r="IG65" s="137"/>
      <c r="IH65" s="138"/>
      <c r="IJ65" s="134"/>
      <c r="IK65" s="135"/>
      <c r="IL65" s="136"/>
      <c r="IM65" s="136"/>
      <c r="IN65" s="136"/>
      <c r="IO65" s="136"/>
      <c r="IP65" s="137"/>
      <c r="IQ65" s="138"/>
      <c r="IS65" s="134"/>
      <c r="IT65" s="135"/>
      <c r="IU65" s="136"/>
      <c r="IV65" s="136"/>
      <c r="IW65" s="136"/>
      <c r="IX65" s="136"/>
      <c r="IY65" s="137"/>
      <c r="IZ65" s="138"/>
      <c r="JB65" s="134"/>
      <c r="JC65" s="135"/>
      <c r="JD65" s="136"/>
      <c r="JE65" s="136"/>
      <c r="JF65" s="136"/>
      <c r="JG65" s="136"/>
      <c r="JH65" s="137"/>
      <c r="JI65" s="138"/>
      <c r="JK65" s="134"/>
      <c r="JL65" s="135"/>
      <c r="JM65" s="136"/>
      <c r="JN65" s="136"/>
      <c r="JO65" s="136"/>
      <c r="JP65" s="136"/>
      <c r="JQ65" s="137"/>
      <c r="JR65" s="138"/>
      <c r="JT65" s="134"/>
      <c r="JU65" s="135"/>
      <c r="JV65" s="136"/>
      <c r="JW65" s="136"/>
      <c r="JX65" s="136"/>
      <c r="JY65" s="136"/>
      <c r="JZ65" s="137"/>
      <c r="KA65" s="138"/>
      <c r="KC65" s="134"/>
      <c r="KD65" s="135"/>
      <c r="KE65" s="136"/>
      <c r="KF65" s="136"/>
      <c r="KG65" s="136"/>
      <c r="KH65" s="136"/>
      <c r="KI65" s="137"/>
      <c r="KJ65" s="138"/>
      <c r="KL65" s="134"/>
      <c r="KM65" s="135"/>
      <c r="KN65" s="136"/>
      <c r="KO65" s="136"/>
      <c r="KP65" s="136"/>
      <c r="KQ65" s="136"/>
      <c r="KR65" s="137"/>
      <c r="KS65" s="138"/>
      <c r="KU65" s="134"/>
      <c r="KV65" s="135"/>
      <c r="KW65" s="136"/>
      <c r="KX65" s="136"/>
      <c r="KY65" s="136"/>
      <c r="KZ65" s="136"/>
      <c r="LA65" s="137"/>
      <c r="LB65" s="138"/>
      <c r="LD65" s="134"/>
      <c r="LE65" s="135"/>
      <c r="LF65" s="136"/>
      <c r="LG65" s="136"/>
      <c r="LH65" s="136"/>
      <c r="LI65" s="136"/>
      <c r="LJ65" s="137"/>
      <c r="LK65" s="138"/>
      <c r="LM65" s="134"/>
      <c r="LN65" s="135"/>
      <c r="LO65" s="136"/>
      <c r="LP65" s="136"/>
      <c r="LQ65" s="136"/>
      <c r="LR65" s="136"/>
      <c r="LS65" s="137"/>
      <c r="LT65" s="138"/>
      <c r="LV65" s="134"/>
      <c r="LW65" s="135"/>
      <c r="LX65" s="136"/>
      <c r="LY65" s="136"/>
      <c r="LZ65" s="136"/>
      <c r="MA65" s="136"/>
      <c r="MB65" s="137"/>
      <c r="MC65" s="138"/>
      <c r="ME65" s="134"/>
      <c r="MF65" s="135"/>
      <c r="MG65" s="136"/>
      <c r="MH65" s="136"/>
      <c r="MI65" s="136"/>
      <c r="MJ65" s="136"/>
      <c r="MK65" s="137"/>
      <c r="ML65" s="138"/>
      <c r="MN65" s="134"/>
      <c r="MO65" s="135"/>
      <c r="MP65" s="136"/>
      <c r="MQ65" s="136"/>
      <c r="MR65" s="136"/>
      <c r="MS65" s="136"/>
      <c r="MT65" s="137"/>
      <c r="MU65" s="138"/>
      <c r="MW65" s="134"/>
      <c r="MX65" s="135"/>
      <c r="MY65" s="136"/>
      <c r="MZ65" s="136"/>
      <c r="NA65" s="136"/>
      <c r="NB65" s="136"/>
      <c r="NC65" s="137"/>
      <c r="ND65" s="138"/>
      <c r="NF65" s="134"/>
      <c r="NG65" s="135"/>
      <c r="NH65" s="136"/>
      <c r="NI65" s="136"/>
      <c r="NJ65" s="136"/>
      <c r="NK65" s="136"/>
      <c r="NL65" s="137"/>
      <c r="NM65" s="138"/>
      <c r="NO65" s="134"/>
      <c r="NP65" s="135"/>
      <c r="NQ65" s="136"/>
      <c r="NR65" s="136"/>
      <c r="NS65" s="136"/>
      <c r="NT65" s="136"/>
      <c r="NU65" s="137"/>
      <c r="NV65" s="138"/>
      <c r="NX65" s="134"/>
      <c r="NY65" s="135"/>
      <c r="NZ65" s="136"/>
      <c r="OA65" s="136"/>
      <c r="OB65" s="136"/>
      <c r="OC65" s="136"/>
      <c r="OD65" s="137"/>
      <c r="OE65" s="138"/>
      <c r="OG65" s="134"/>
      <c r="OH65" s="135"/>
      <c r="OI65" s="136"/>
      <c r="OJ65" s="136"/>
      <c r="OK65" s="136"/>
      <c r="OL65" s="136"/>
      <c r="OM65" s="137"/>
      <c r="ON65" s="138"/>
      <c r="OP65" s="134"/>
      <c r="OQ65" s="135"/>
      <c r="OR65" s="136"/>
      <c r="OS65" s="136"/>
      <c r="OT65" s="136"/>
      <c r="OU65" s="136"/>
      <c r="OV65" s="137"/>
      <c r="OW65" s="138"/>
      <c r="OY65" s="134"/>
      <c r="OZ65" s="135"/>
      <c r="PA65" s="136"/>
      <c r="PB65" s="136"/>
      <c r="PC65" s="136"/>
      <c r="PD65" s="136"/>
      <c r="PE65" s="137"/>
      <c r="PF65" s="138"/>
    </row>
    <row r="66" spans="1:422">
      <c r="A66" s="116" t="s">
        <v>312</v>
      </c>
      <c r="B66" s="533" t="str">
        <f>B51</f>
        <v>PRELIMINARES</v>
      </c>
      <c r="C66" s="534"/>
      <c r="D66" s="534"/>
      <c r="E66" s="534"/>
      <c r="F66" s="534"/>
      <c r="G66" s="535"/>
      <c r="H66" s="116"/>
      <c r="J66" s="116" t="s">
        <v>312</v>
      </c>
      <c r="K66" s="533" t="str">
        <f>B66</f>
        <v>PRELIMINARES</v>
      </c>
      <c r="L66" s="534"/>
      <c r="M66" s="534"/>
      <c r="N66" s="534"/>
      <c r="O66" s="534"/>
      <c r="P66" s="535"/>
      <c r="Q66" s="116"/>
      <c r="S66" s="116" t="s">
        <v>312</v>
      </c>
      <c r="T66" s="533" t="str">
        <f>K66</f>
        <v>PRELIMINARES</v>
      </c>
      <c r="U66" s="534"/>
      <c r="V66" s="534"/>
      <c r="W66" s="534"/>
      <c r="X66" s="534"/>
      <c r="Y66" s="535"/>
      <c r="Z66" s="116"/>
      <c r="AB66" s="116" t="s">
        <v>312</v>
      </c>
      <c r="AC66" s="533" t="str">
        <f>T66</f>
        <v>PRELIMINARES</v>
      </c>
      <c r="AD66" s="534"/>
      <c r="AE66" s="534"/>
      <c r="AF66" s="534"/>
      <c r="AG66" s="534"/>
      <c r="AH66" s="535"/>
      <c r="AI66" s="116"/>
      <c r="AK66" s="116" t="s">
        <v>312</v>
      </c>
      <c r="AL66" s="533" t="str">
        <f>AC66</f>
        <v>PRELIMINARES</v>
      </c>
      <c r="AM66" s="534"/>
      <c r="AN66" s="534"/>
      <c r="AO66" s="534"/>
      <c r="AP66" s="534"/>
      <c r="AQ66" s="535"/>
      <c r="AR66" s="116"/>
      <c r="AT66" s="116" t="s">
        <v>312</v>
      </c>
      <c r="AU66" s="533" t="str">
        <f>AL66</f>
        <v>PRELIMINARES</v>
      </c>
      <c r="AV66" s="534"/>
      <c r="AW66" s="534"/>
      <c r="AX66" s="534"/>
      <c r="AY66" s="534"/>
      <c r="AZ66" s="535"/>
      <c r="BA66" s="116"/>
      <c r="BC66" s="116" t="s">
        <v>312</v>
      </c>
      <c r="BD66" s="533" t="str">
        <f t="shared" ref="BD66" si="1052">AU66</f>
        <v>PRELIMINARES</v>
      </c>
      <c r="BE66" s="534"/>
      <c r="BF66" s="534"/>
      <c r="BG66" s="534"/>
      <c r="BH66" s="534"/>
      <c r="BI66" s="535"/>
      <c r="BJ66" s="116"/>
      <c r="BL66" s="116" t="s">
        <v>312</v>
      </c>
      <c r="BM66" s="533" t="str">
        <f t="shared" ref="BM66" si="1053">BD66</f>
        <v>PRELIMINARES</v>
      </c>
      <c r="BN66" s="534"/>
      <c r="BO66" s="534"/>
      <c r="BP66" s="534"/>
      <c r="BQ66" s="534"/>
      <c r="BR66" s="535"/>
      <c r="BS66" s="116"/>
      <c r="BU66" s="116" t="s">
        <v>312</v>
      </c>
      <c r="BV66" s="533" t="str">
        <f t="shared" ref="BV66" si="1054">BM66</f>
        <v>PRELIMINARES</v>
      </c>
      <c r="BW66" s="534"/>
      <c r="BX66" s="534"/>
      <c r="BY66" s="534"/>
      <c r="BZ66" s="534"/>
      <c r="CA66" s="535"/>
      <c r="CB66" s="116"/>
      <c r="CD66" s="116" t="s">
        <v>312</v>
      </c>
      <c r="CE66" s="533" t="str">
        <f t="shared" ref="CE66" si="1055">BV66</f>
        <v>PRELIMINARES</v>
      </c>
      <c r="CF66" s="534"/>
      <c r="CG66" s="534"/>
      <c r="CH66" s="534"/>
      <c r="CI66" s="534"/>
      <c r="CJ66" s="535"/>
      <c r="CK66" s="116"/>
      <c r="CM66" s="116" t="s">
        <v>312</v>
      </c>
      <c r="CN66" s="533" t="str">
        <f t="shared" ref="CN66" si="1056">CE66</f>
        <v>PRELIMINARES</v>
      </c>
      <c r="CO66" s="534"/>
      <c r="CP66" s="534"/>
      <c r="CQ66" s="534"/>
      <c r="CR66" s="534"/>
      <c r="CS66" s="535"/>
      <c r="CT66" s="116"/>
      <c r="CV66" s="116" t="s">
        <v>312</v>
      </c>
      <c r="CW66" s="533" t="str">
        <f t="shared" ref="CW66" si="1057">CN66</f>
        <v>PRELIMINARES</v>
      </c>
      <c r="CX66" s="534"/>
      <c r="CY66" s="534"/>
      <c r="CZ66" s="534"/>
      <c r="DA66" s="534"/>
      <c r="DB66" s="535"/>
      <c r="DC66" s="116"/>
      <c r="DE66" s="116" t="s">
        <v>312</v>
      </c>
      <c r="DF66" s="533" t="str">
        <f t="shared" ref="DF66" si="1058">CW66</f>
        <v>PRELIMINARES</v>
      </c>
      <c r="DG66" s="534"/>
      <c r="DH66" s="534"/>
      <c r="DI66" s="534"/>
      <c r="DJ66" s="534"/>
      <c r="DK66" s="535"/>
      <c r="DL66" s="116"/>
      <c r="DN66" s="116" t="s">
        <v>312</v>
      </c>
      <c r="DO66" s="533" t="str">
        <f t="shared" ref="DO66" si="1059">DF66</f>
        <v>PRELIMINARES</v>
      </c>
      <c r="DP66" s="534"/>
      <c r="DQ66" s="534"/>
      <c r="DR66" s="534"/>
      <c r="DS66" s="534"/>
      <c r="DT66" s="535"/>
      <c r="DU66" s="116"/>
      <c r="DW66" s="116" t="s">
        <v>312</v>
      </c>
      <c r="DX66" s="533" t="str">
        <f t="shared" ref="DX66" si="1060">DO66</f>
        <v>PRELIMINARES</v>
      </c>
      <c r="DY66" s="534"/>
      <c r="DZ66" s="534"/>
      <c r="EA66" s="534"/>
      <c r="EB66" s="534"/>
      <c r="EC66" s="535"/>
      <c r="ED66" s="116"/>
      <c r="EF66" s="116" t="s">
        <v>312</v>
      </c>
      <c r="EG66" s="533" t="str">
        <f t="shared" ref="EG66" si="1061">DX66</f>
        <v>PRELIMINARES</v>
      </c>
      <c r="EH66" s="534"/>
      <c r="EI66" s="534"/>
      <c r="EJ66" s="534"/>
      <c r="EK66" s="534"/>
      <c r="EL66" s="535"/>
      <c r="EM66" s="116"/>
      <c r="EO66" s="116" t="s">
        <v>312</v>
      </c>
      <c r="EP66" s="533" t="str">
        <f t="shared" ref="EP66" si="1062">EG66</f>
        <v>PRELIMINARES</v>
      </c>
      <c r="EQ66" s="534"/>
      <c r="ER66" s="534"/>
      <c r="ES66" s="534"/>
      <c r="ET66" s="534"/>
      <c r="EU66" s="535"/>
      <c r="EV66" s="116"/>
      <c r="EX66" s="116" t="s">
        <v>312</v>
      </c>
      <c r="EY66" s="533" t="str">
        <f t="shared" ref="EY66" si="1063">EP66</f>
        <v>PRELIMINARES</v>
      </c>
      <c r="EZ66" s="534"/>
      <c r="FA66" s="534"/>
      <c r="FB66" s="534"/>
      <c r="FC66" s="534"/>
      <c r="FD66" s="535"/>
      <c r="FE66" s="116"/>
      <c r="FG66" s="116" t="s">
        <v>312</v>
      </c>
      <c r="FH66" s="533" t="str">
        <f t="shared" ref="FH66" si="1064">EY66</f>
        <v>PRELIMINARES</v>
      </c>
      <c r="FI66" s="534"/>
      <c r="FJ66" s="534"/>
      <c r="FK66" s="534"/>
      <c r="FL66" s="534"/>
      <c r="FM66" s="535"/>
      <c r="FN66" s="116"/>
      <c r="FP66" s="116" t="s">
        <v>312</v>
      </c>
      <c r="FQ66" s="533" t="str">
        <f t="shared" ref="FQ66" si="1065">FH66</f>
        <v>PRELIMINARES</v>
      </c>
      <c r="FR66" s="534"/>
      <c r="FS66" s="534"/>
      <c r="FT66" s="534"/>
      <c r="FU66" s="534"/>
      <c r="FV66" s="535"/>
      <c r="FW66" s="116"/>
      <c r="FY66" s="116" t="s">
        <v>312</v>
      </c>
      <c r="FZ66" s="533" t="str">
        <f t="shared" ref="FZ66" si="1066">FQ66</f>
        <v>PRELIMINARES</v>
      </c>
      <c r="GA66" s="534"/>
      <c r="GB66" s="534"/>
      <c r="GC66" s="534"/>
      <c r="GD66" s="534"/>
      <c r="GE66" s="535"/>
      <c r="GF66" s="116"/>
      <c r="GH66" s="116" t="s">
        <v>312</v>
      </c>
      <c r="GI66" s="533" t="str">
        <f t="shared" ref="GI66" si="1067">FZ66</f>
        <v>PRELIMINARES</v>
      </c>
      <c r="GJ66" s="534"/>
      <c r="GK66" s="534"/>
      <c r="GL66" s="534"/>
      <c r="GM66" s="534"/>
      <c r="GN66" s="535"/>
      <c r="GO66" s="116"/>
      <c r="GQ66" s="116" t="s">
        <v>312</v>
      </c>
      <c r="GR66" s="533" t="str">
        <f t="shared" ref="GR66" si="1068">GI66</f>
        <v>PRELIMINARES</v>
      </c>
      <c r="GS66" s="534"/>
      <c r="GT66" s="534"/>
      <c r="GU66" s="534"/>
      <c r="GV66" s="534"/>
      <c r="GW66" s="535"/>
      <c r="GX66" s="116"/>
      <c r="GZ66" s="116" t="s">
        <v>312</v>
      </c>
      <c r="HA66" s="533" t="str">
        <f t="shared" ref="HA66" si="1069">GR66</f>
        <v>PRELIMINARES</v>
      </c>
      <c r="HB66" s="534"/>
      <c r="HC66" s="534"/>
      <c r="HD66" s="534"/>
      <c r="HE66" s="534"/>
      <c r="HF66" s="535"/>
      <c r="HG66" s="116"/>
      <c r="HI66" s="116" t="s">
        <v>312</v>
      </c>
      <c r="HJ66" s="533" t="str">
        <f t="shared" ref="HJ66" si="1070">HA66</f>
        <v>PRELIMINARES</v>
      </c>
      <c r="HK66" s="534"/>
      <c r="HL66" s="534"/>
      <c r="HM66" s="534"/>
      <c r="HN66" s="534"/>
      <c r="HO66" s="535"/>
      <c r="HP66" s="116"/>
      <c r="HR66" s="116" t="s">
        <v>312</v>
      </c>
      <c r="HS66" s="533" t="str">
        <f t="shared" ref="HS66" si="1071">HJ66</f>
        <v>PRELIMINARES</v>
      </c>
      <c r="HT66" s="534"/>
      <c r="HU66" s="534"/>
      <c r="HV66" s="534"/>
      <c r="HW66" s="534"/>
      <c r="HX66" s="535"/>
      <c r="HY66" s="116"/>
      <c r="IA66" s="116" t="s">
        <v>312</v>
      </c>
      <c r="IB66" s="533" t="str">
        <f t="shared" ref="IB66" si="1072">HS66</f>
        <v>PRELIMINARES</v>
      </c>
      <c r="IC66" s="534"/>
      <c r="ID66" s="534"/>
      <c r="IE66" s="534"/>
      <c r="IF66" s="534"/>
      <c r="IG66" s="535"/>
      <c r="IH66" s="116"/>
      <c r="IJ66" s="116" t="s">
        <v>312</v>
      </c>
      <c r="IK66" s="533" t="str">
        <f t="shared" ref="IK66" si="1073">IB66</f>
        <v>PRELIMINARES</v>
      </c>
      <c r="IL66" s="534"/>
      <c r="IM66" s="534"/>
      <c r="IN66" s="534"/>
      <c r="IO66" s="534"/>
      <c r="IP66" s="535"/>
      <c r="IQ66" s="116"/>
      <c r="IS66" s="116" t="s">
        <v>312</v>
      </c>
      <c r="IT66" s="533" t="str">
        <f t="shared" ref="IT66" si="1074">IK66</f>
        <v>PRELIMINARES</v>
      </c>
      <c r="IU66" s="534"/>
      <c r="IV66" s="534"/>
      <c r="IW66" s="534"/>
      <c r="IX66" s="534"/>
      <c r="IY66" s="535"/>
      <c r="IZ66" s="116"/>
      <c r="JB66" s="116" t="s">
        <v>312</v>
      </c>
      <c r="JC66" s="533" t="str">
        <f t="shared" ref="JC66" si="1075">IT66</f>
        <v>PRELIMINARES</v>
      </c>
      <c r="JD66" s="534"/>
      <c r="JE66" s="534"/>
      <c r="JF66" s="534"/>
      <c r="JG66" s="534"/>
      <c r="JH66" s="535"/>
      <c r="JI66" s="116"/>
      <c r="JK66" s="116" t="s">
        <v>312</v>
      </c>
      <c r="JL66" s="533" t="str">
        <f t="shared" ref="JL66" si="1076">JC66</f>
        <v>PRELIMINARES</v>
      </c>
      <c r="JM66" s="534"/>
      <c r="JN66" s="534"/>
      <c r="JO66" s="534"/>
      <c r="JP66" s="534"/>
      <c r="JQ66" s="535"/>
      <c r="JR66" s="116"/>
      <c r="JT66" s="116" t="s">
        <v>312</v>
      </c>
      <c r="JU66" s="533" t="str">
        <f t="shared" ref="JU66" si="1077">JL66</f>
        <v>PRELIMINARES</v>
      </c>
      <c r="JV66" s="534"/>
      <c r="JW66" s="534"/>
      <c r="JX66" s="534"/>
      <c r="JY66" s="534"/>
      <c r="JZ66" s="535"/>
      <c r="KA66" s="116"/>
      <c r="KC66" s="116" t="s">
        <v>312</v>
      </c>
      <c r="KD66" s="533" t="str">
        <f t="shared" ref="KD66" si="1078">JU66</f>
        <v>PRELIMINARES</v>
      </c>
      <c r="KE66" s="534"/>
      <c r="KF66" s="534"/>
      <c r="KG66" s="534"/>
      <c r="KH66" s="534"/>
      <c r="KI66" s="535"/>
      <c r="KJ66" s="116"/>
      <c r="KL66" s="116" t="s">
        <v>312</v>
      </c>
      <c r="KM66" s="533" t="str">
        <f t="shared" ref="KM66" si="1079">KD66</f>
        <v>PRELIMINARES</v>
      </c>
      <c r="KN66" s="534"/>
      <c r="KO66" s="534"/>
      <c r="KP66" s="534"/>
      <c r="KQ66" s="534"/>
      <c r="KR66" s="535"/>
      <c r="KS66" s="116"/>
      <c r="KU66" s="116" t="s">
        <v>312</v>
      </c>
      <c r="KV66" s="533" t="str">
        <f t="shared" ref="KV66" si="1080">KM66</f>
        <v>PRELIMINARES</v>
      </c>
      <c r="KW66" s="534"/>
      <c r="KX66" s="534"/>
      <c r="KY66" s="534"/>
      <c r="KZ66" s="534"/>
      <c r="LA66" s="535"/>
      <c r="LB66" s="116"/>
      <c r="LD66" s="116" t="s">
        <v>312</v>
      </c>
      <c r="LE66" s="533" t="str">
        <f t="shared" ref="LE66" si="1081">KV66</f>
        <v>PRELIMINARES</v>
      </c>
      <c r="LF66" s="534"/>
      <c r="LG66" s="534"/>
      <c r="LH66" s="534"/>
      <c r="LI66" s="534"/>
      <c r="LJ66" s="535"/>
      <c r="LK66" s="116"/>
      <c r="LM66" s="116" t="s">
        <v>312</v>
      </c>
      <c r="LN66" s="533" t="str">
        <f t="shared" ref="LN66" si="1082">LE66</f>
        <v>PRELIMINARES</v>
      </c>
      <c r="LO66" s="534"/>
      <c r="LP66" s="534"/>
      <c r="LQ66" s="534"/>
      <c r="LR66" s="534"/>
      <c r="LS66" s="535"/>
      <c r="LT66" s="116"/>
      <c r="LV66" s="116" t="s">
        <v>312</v>
      </c>
      <c r="LW66" s="533" t="str">
        <f t="shared" ref="LW66" si="1083">LN66</f>
        <v>PRELIMINARES</v>
      </c>
      <c r="LX66" s="534"/>
      <c r="LY66" s="534"/>
      <c r="LZ66" s="534"/>
      <c r="MA66" s="534"/>
      <c r="MB66" s="535"/>
      <c r="MC66" s="116"/>
      <c r="ME66" s="116" t="s">
        <v>312</v>
      </c>
      <c r="MF66" s="533" t="str">
        <f t="shared" ref="MF66" si="1084">LW66</f>
        <v>PRELIMINARES</v>
      </c>
      <c r="MG66" s="534"/>
      <c r="MH66" s="534"/>
      <c r="MI66" s="534"/>
      <c r="MJ66" s="534"/>
      <c r="MK66" s="535"/>
      <c r="ML66" s="116"/>
      <c r="MN66" s="116" t="s">
        <v>312</v>
      </c>
      <c r="MO66" s="533" t="str">
        <f t="shared" ref="MO66" si="1085">MF66</f>
        <v>PRELIMINARES</v>
      </c>
      <c r="MP66" s="534"/>
      <c r="MQ66" s="534"/>
      <c r="MR66" s="534"/>
      <c r="MS66" s="534"/>
      <c r="MT66" s="535"/>
      <c r="MU66" s="116"/>
      <c r="MW66" s="116" t="s">
        <v>312</v>
      </c>
      <c r="MX66" s="533" t="str">
        <f t="shared" ref="MX66" si="1086">MO66</f>
        <v>PRELIMINARES</v>
      </c>
      <c r="MY66" s="534"/>
      <c r="MZ66" s="534"/>
      <c r="NA66" s="534"/>
      <c r="NB66" s="534"/>
      <c r="NC66" s="535"/>
      <c r="ND66" s="116"/>
      <c r="NF66" s="116" t="s">
        <v>312</v>
      </c>
      <c r="NG66" s="533" t="str">
        <f t="shared" ref="NG66" si="1087">MX66</f>
        <v>PRELIMINARES</v>
      </c>
      <c r="NH66" s="534"/>
      <c r="NI66" s="534"/>
      <c r="NJ66" s="534"/>
      <c r="NK66" s="534"/>
      <c r="NL66" s="535"/>
      <c r="NM66" s="116"/>
      <c r="NO66" s="116" t="s">
        <v>312</v>
      </c>
      <c r="NP66" s="533" t="str">
        <f t="shared" ref="NP66" si="1088">NG66</f>
        <v>PRELIMINARES</v>
      </c>
      <c r="NQ66" s="534"/>
      <c r="NR66" s="534"/>
      <c r="NS66" s="534"/>
      <c r="NT66" s="534"/>
      <c r="NU66" s="535"/>
      <c r="NV66" s="116"/>
      <c r="NX66" s="116" t="s">
        <v>312</v>
      </c>
      <c r="NY66" s="533" t="str">
        <f t="shared" ref="NY66" si="1089">NP66</f>
        <v>PRELIMINARES</v>
      </c>
      <c r="NZ66" s="534"/>
      <c r="OA66" s="534"/>
      <c r="OB66" s="534"/>
      <c r="OC66" s="534"/>
      <c r="OD66" s="535"/>
      <c r="OE66" s="116"/>
      <c r="OG66" s="116" t="s">
        <v>312</v>
      </c>
      <c r="OH66" s="533" t="str">
        <f t="shared" ref="OH66" si="1090">NY66</f>
        <v>PRELIMINARES</v>
      </c>
      <c r="OI66" s="534"/>
      <c r="OJ66" s="534"/>
      <c r="OK66" s="534"/>
      <c r="OL66" s="534"/>
      <c r="OM66" s="535"/>
      <c r="ON66" s="116"/>
      <c r="OP66" s="116" t="s">
        <v>312</v>
      </c>
      <c r="OQ66" s="533" t="str">
        <f t="shared" ref="OQ66" si="1091">OH66</f>
        <v>PRELIMINARES</v>
      </c>
      <c r="OR66" s="534"/>
      <c r="OS66" s="534"/>
      <c r="OT66" s="534"/>
      <c r="OU66" s="534"/>
      <c r="OV66" s="535"/>
      <c r="OW66" s="116"/>
      <c r="OY66" s="116" t="s">
        <v>312</v>
      </c>
      <c r="OZ66" s="533" t="str">
        <f t="shared" ref="OZ66" si="1092">OQ66</f>
        <v>PRELIMINARES</v>
      </c>
      <c r="PA66" s="534"/>
      <c r="PB66" s="534"/>
      <c r="PC66" s="534"/>
      <c r="PD66" s="534"/>
      <c r="PE66" s="535"/>
      <c r="PF66" s="116"/>
    </row>
    <row r="67" spans="1:422">
      <c r="A67" s="116"/>
      <c r="B67" s="536"/>
      <c r="C67" s="537"/>
      <c r="D67" s="537"/>
      <c r="E67" s="537"/>
      <c r="F67" s="537"/>
      <c r="G67" s="538"/>
      <c r="H67" s="116"/>
      <c r="J67" s="116"/>
      <c r="K67" s="536"/>
      <c r="L67" s="537"/>
      <c r="M67" s="537"/>
      <c r="N67" s="537"/>
      <c r="O67" s="537"/>
      <c r="P67" s="538"/>
      <c r="Q67" s="116"/>
      <c r="S67" s="116"/>
      <c r="T67" s="536"/>
      <c r="U67" s="537"/>
      <c r="V67" s="537"/>
      <c r="W67" s="537"/>
      <c r="X67" s="537"/>
      <c r="Y67" s="538"/>
      <c r="Z67" s="116"/>
      <c r="AB67" s="116"/>
      <c r="AC67" s="536"/>
      <c r="AD67" s="537"/>
      <c r="AE67" s="537"/>
      <c r="AF67" s="537"/>
      <c r="AG67" s="537"/>
      <c r="AH67" s="538"/>
      <c r="AI67" s="116"/>
      <c r="AK67" s="116"/>
      <c r="AL67" s="536"/>
      <c r="AM67" s="537"/>
      <c r="AN67" s="537"/>
      <c r="AO67" s="537"/>
      <c r="AP67" s="537"/>
      <c r="AQ67" s="538"/>
      <c r="AR67" s="116"/>
      <c r="AT67" s="116"/>
      <c r="AU67" s="536"/>
      <c r="AV67" s="537"/>
      <c r="AW67" s="537"/>
      <c r="AX67" s="537"/>
      <c r="AY67" s="537"/>
      <c r="AZ67" s="538"/>
      <c r="BA67" s="116"/>
      <c r="BC67" s="116"/>
      <c r="BD67" s="536"/>
      <c r="BE67" s="537"/>
      <c r="BF67" s="537"/>
      <c r="BG67" s="537"/>
      <c r="BH67" s="537"/>
      <c r="BI67" s="538"/>
      <c r="BJ67" s="116"/>
      <c r="BL67" s="116"/>
      <c r="BM67" s="536"/>
      <c r="BN67" s="537"/>
      <c r="BO67" s="537"/>
      <c r="BP67" s="537"/>
      <c r="BQ67" s="537"/>
      <c r="BR67" s="538"/>
      <c r="BS67" s="116"/>
      <c r="BU67" s="116"/>
      <c r="BV67" s="536"/>
      <c r="BW67" s="537"/>
      <c r="BX67" s="537"/>
      <c r="BY67" s="537"/>
      <c r="BZ67" s="537"/>
      <c r="CA67" s="538"/>
      <c r="CB67" s="116"/>
      <c r="CD67" s="116"/>
      <c r="CE67" s="536"/>
      <c r="CF67" s="537"/>
      <c r="CG67" s="537"/>
      <c r="CH67" s="537"/>
      <c r="CI67" s="537"/>
      <c r="CJ67" s="538"/>
      <c r="CK67" s="116"/>
      <c r="CM67" s="116"/>
      <c r="CN67" s="536"/>
      <c r="CO67" s="537"/>
      <c r="CP67" s="537"/>
      <c r="CQ67" s="537"/>
      <c r="CR67" s="537"/>
      <c r="CS67" s="538"/>
      <c r="CT67" s="116"/>
      <c r="CV67" s="116"/>
      <c r="CW67" s="536"/>
      <c r="CX67" s="537"/>
      <c r="CY67" s="537"/>
      <c r="CZ67" s="537"/>
      <c r="DA67" s="537"/>
      <c r="DB67" s="538"/>
      <c r="DC67" s="116"/>
      <c r="DE67" s="116"/>
      <c r="DF67" s="536"/>
      <c r="DG67" s="537"/>
      <c r="DH67" s="537"/>
      <c r="DI67" s="537"/>
      <c r="DJ67" s="537"/>
      <c r="DK67" s="538"/>
      <c r="DL67" s="116"/>
      <c r="DN67" s="116"/>
      <c r="DO67" s="536"/>
      <c r="DP67" s="537"/>
      <c r="DQ67" s="537"/>
      <c r="DR67" s="537"/>
      <c r="DS67" s="537"/>
      <c r="DT67" s="538"/>
      <c r="DU67" s="116"/>
      <c r="DW67" s="116"/>
      <c r="DX67" s="536"/>
      <c r="DY67" s="537"/>
      <c r="DZ67" s="537"/>
      <c r="EA67" s="537"/>
      <c r="EB67" s="537"/>
      <c r="EC67" s="538"/>
      <c r="ED67" s="116"/>
      <c r="EF67" s="116"/>
      <c r="EG67" s="536"/>
      <c r="EH67" s="537"/>
      <c r="EI67" s="537"/>
      <c r="EJ67" s="537"/>
      <c r="EK67" s="537"/>
      <c r="EL67" s="538"/>
      <c r="EM67" s="116"/>
      <c r="EO67" s="116"/>
      <c r="EP67" s="536"/>
      <c r="EQ67" s="537"/>
      <c r="ER67" s="537"/>
      <c r="ES67" s="537"/>
      <c r="ET67" s="537"/>
      <c r="EU67" s="538"/>
      <c r="EV67" s="116"/>
      <c r="EX67" s="116"/>
      <c r="EY67" s="536"/>
      <c r="EZ67" s="537"/>
      <c r="FA67" s="537"/>
      <c r="FB67" s="537"/>
      <c r="FC67" s="537"/>
      <c r="FD67" s="538"/>
      <c r="FE67" s="116"/>
      <c r="FG67" s="116"/>
      <c r="FH67" s="536"/>
      <c r="FI67" s="537"/>
      <c r="FJ67" s="537"/>
      <c r="FK67" s="537"/>
      <c r="FL67" s="537"/>
      <c r="FM67" s="538"/>
      <c r="FN67" s="116"/>
      <c r="FP67" s="116"/>
      <c r="FQ67" s="536"/>
      <c r="FR67" s="537"/>
      <c r="FS67" s="537"/>
      <c r="FT67" s="537"/>
      <c r="FU67" s="537"/>
      <c r="FV67" s="538"/>
      <c r="FW67" s="116"/>
      <c r="FY67" s="116"/>
      <c r="FZ67" s="536"/>
      <c r="GA67" s="537"/>
      <c r="GB67" s="537"/>
      <c r="GC67" s="537"/>
      <c r="GD67" s="537"/>
      <c r="GE67" s="538"/>
      <c r="GF67" s="116"/>
      <c r="GH67" s="116"/>
      <c r="GI67" s="536"/>
      <c r="GJ67" s="537"/>
      <c r="GK67" s="537"/>
      <c r="GL67" s="537"/>
      <c r="GM67" s="537"/>
      <c r="GN67" s="538"/>
      <c r="GO67" s="116"/>
      <c r="GQ67" s="116"/>
      <c r="GR67" s="536"/>
      <c r="GS67" s="537"/>
      <c r="GT67" s="537"/>
      <c r="GU67" s="537"/>
      <c r="GV67" s="537"/>
      <c r="GW67" s="538"/>
      <c r="GX67" s="116"/>
      <c r="GZ67" s="116"/>
      <c r="HA67" s="536"/>
      <c r="HB67" s="537"/>
      <c r="HC67" s="537"/>
      <c r="HD67" s="537"/>
      <c r="HE67" s="537"/>
      <c r="HF67" s="538"/>
      <c r="HG67" s="116"/>
      <c r="HI67" s="116"/>
      <c r="HJ67" s="536"/>
      <c r="HK67" s="537"/>
      <c r="HL67" s="537"/>
      <c r="HM67" s="537"/>
      <c r="HN67" s="537"/>
      <c r="HO67" s="538"/>
      <c r="HP67" s="116"/>
      <c r="HR67" s="116"/>
      <c r="HS67" s="536"/>
      <c r="HT67" s="537"/>
      <c r="HU67" s="537"/>
      <c r="HV67" s="537"/>
      <c r="HW67" s="537"/>
      <c r="HX67" s="538"/>
      <c r="HY67" s="116"/>
      <c r="IA67" s="116"/>
      <c r="IB67" s="536"/>
      <c r="IC67" s="537"/>
      <c r="ID67" s="537"/>
      <c r="IE67" s="537"/>
      <c r="IF67" s="537"/>
      <c r="IG67" s="538"/>
      <c r="IH67" s="116"/>
      <c r="IJ67" s="116"/>
      <c r="IK67" s="536"/>
      <c r="IL67" s="537"/>
      <c r="IM67" s="537"/>
      <c r="IN67" s="537"/>
      <c r="IO67" s="537"/>
      <c r="IP67" s="538"/>
      <c r="IQ67" s="116"/>
      <c r="IS67" s="116"/>
      <c r="IT67" s="536"/>
      <c r="IU67" s="537"/>
      <c r="IV67" s="537"/>
      <c r="IW67" s="537"/>
      <c r="IX67" s="537"/>
      <c r="IY67" s="538"/>
      <c r="IZ67" s="116"/>
      <c r="JB67" s="116"/>
      <c r="JC67" s="536"/>
      <c r="JD67" s="537"/>
      <c r="JE67" s="537"/>
      <c r="JF67" s="537"/>
      <c r="JG67" s="537"/>
      <c r="JH67" s="538"/>
      <c r="JI67" s="116"/>
      <c r="JK67" s="116"/>
      <c r="JL67" s="536"/>
      <c r="JM67" s="537"/>
      <c r="JN67" s="537"/>
      <c r="JO67" s="537"/>
      <c r="JP67" s="537"/>
      <c r="JQ67" s="538"/>
      <c r="JR67" s="116"/>
      <c r="JT67" s="116"/>
      <c r="JU67" s="536"/>
      <c r="JV67" s="537"/>
      <c r="JW67" s="537"/>
      <c r="JX67" s="537"/>
      <c r="JY67" s="537"/>
      <c r="JZ67" s="538"/>
      <c r="KA67" s="116"/>
      <c r="KC67" s="116"/>
      <c r="KD67" s="536"/>
      <c r="KE67" s="537"/>
      <c r="KF67" s="537"/>
      <c r="KG67" s="537"/>
      <c r="KH67" s="537"/>
      <c r="KI67" s="538"/>
      <c r="KJ67" s="116"/>
      <c r="KL67" s="116"/>
      <c r="KM67" s="536"/>
      <c r="KN67" s="537"/>
      <c r="KO67" s="537"/>
      <c r="KP67" s="537"/>
      <c r="KQ67" s="537"/>
      <c r="KR67" s="538"/>
      <c r="KS67" s="116"/>
      <c r="KU67" s="116"/>
      <c r="KV67" s="536"/>
      <c r="KW67" s="537"/>
      <c r="KX67" s="537"/>
      <c r="KY67" s="537"/>
      <c r="KZ67" s="537"/>
      <c r="LA67" s="538"/>
      <c r="LB67" s="116"/>
      <c r="LD67" s="116"/>
      <c r="LE67" s="536"/>
      <c r="LF67" s="537"/>
      <c r="LG67" s="537"/>
      <c r="LH67" s="537"/>
      <c r="LI67" s="537"/>
      <c r="LJ67" s="538"/>
      <c r="LK67" s="116"/>
      <c r="LM67" s="116"/>
      <c r="LN67" s="536"/>
      <c r="LO67" s="537"/>
      <c r="LP67" s="537"/>
      <c r="LQ67" s="537"/>
      <c r="LR67" s="537"/>
      <c r="LS67" s="538"/>
      <c r="LT67" s="116"/>
      <c r="LV67" s="116"/>
      <c r="LW67" s="536"/>
      <c r="LX67" s="537"/>
      <c r="LY67" s="537"/>
      <c r="LZ67" s="537"/>
      <c r="MA67" s="537"/>
      <c r="MB67" s="538"/>
      <c r="MC67" s="116"/>
      <c r="ME67" s="116"/>
      <c r="MF67" s="536"/>
      <c r="MG67" s="537"/>
      <c r="MH67" s="537"/>
      <c r="MI67" s="537"/>
      <c r="MJ67" s="537"/>
      <c r="MK67" s="538"/>
      <c r="ML67" s="116"/>
      <c r="MN67" s="116"/>
      <c r="MO67" s="536"/>
      <c r="MP67" s="537"/>
      <c r="MQ67" s="537"/>
      <c r="MR67" s="537"/>
      <c r="MS67" s="537"/>
      <c r="MT67" s="538"/>
      <c r="MU67" s="116"/>
      <c r="MW67" s="116"/>
      <c r="MX67" s="536"/>
      <c r="MY67" s="537"/>
      <c r="MZ67" s="537"/>
      <c r="NA67" s="537"/>
      <c r="NB67" s="537"/>
      <c r="NC67" s="538"/>
      <c r="ND67" s="116"/>
      <c r="NF67" s="116"/>
      <c r="NG67" s="536"/>
      <c r="NH67" s="537"/>
      <c r="NI67" s="537"/>
      <c r="NJ67" s="537"/>
      <c r="NK67" s="537"/>
      <c r="NL67" s="538"/>
      <c r="NM67" s="116"/>
      <c r="NO67" s="116"/>
      <c r="NP67" s="536"/>
      <c r="NQ67" s="537"/>
      <c r="NR67" s="537"/>
      <c r="NS67" s="537"/>
      <c r="NT67" s="537"/>
      <c r="NU67" s="538"/>
      <c r="NV67" s="116"/>
      <c r="NX67" s="116"/>
      <c r="NY67" s="536"/>
      <c r="NZ67" s="537"/>
      <c r="OA67" s="537"/>
      <c r="OB67" s="537"/>
      <c r="OC67" s="537"/>
      <c r="OD67" s="538"/>
      <c r="OE67" s="116"/>
      <c r="OG67" s="116"/>
      <c r="OH67" s="536"/>
      <c r="OI67" s="537"/>
      <c r="OJ67" s="537"/>
      <c r="OK67" s="537"/>
      <c r="OL67" s="537"/>
      <c r="OM67" s="538"/>
      <c r="ON67" s="116"/>
      <c r="OP67" s="116"/>
      <c r="OQ67" s="536"/>
      <c r="OR67" s="537"/>
      <c r="OS67" s="537"/>
      <c r="OT67" s="537"/>
      <c r="OU67" s="537"/>
      <c r="OV67" s="538"/>
      <c r="OW67" s="116"/>
      <c r="OY67" s="116"/>
      <c r="OZ67" s="536"/>
      <c r="PA67" s="537"/>
      <c r="PB67" s="537"/>
      <c r="PC67" s="537"/>
      <c r="PD67" s="537"/>
      <c r="PE67" s="538"/>
      <c r="PF67" s="116"/>
    </row>
    <row r="68" spans="1:422" ht="15" customHeight="1">
      <c r="A68" s="117" t="s">
        <v>1</v>
      </c>
      <c r="B68" s="544" t="str">
        <f>+APU!B28</f>
        <v>RETIRO DE APARATOS SANITARIOS; DESMONTE DE CABINAS, PUERTAS, VENTANAS Y LVD PREFABRICADO O SIMILAR; INCLUYE BOTADA.</v>
      </c>
      <c r="C68" s="545"/>
      <c r="D68" s="545"/>
      <c r="E68" s="545"/>
      <c r="F68" s="545"/>
      <c r="G68" s="545"/>
      <c r="H68" s="117" t="s">
        <v>313</v>
      </c>
      <c r="J68" s="117" t="s">
        <v>1</v>
      </c>
      <c r="K68" s="539" t="str">
        <f>B68</f>
        <v>RETIRO DE APARATOS SANITARIOS; DESMONTE DE CABINAS, PUERTAS, VENTANAS Y LVD PREFABRICADO O SIMILAR; INCLUYE BOTADA.</v>
      </c>
      <c r="L68" s="540"/>
      <c r="M68" s="540"/>
      <c r="N68" s="540"/>
      <c r="O68" s="540"/>
      <c r="P68" s="540"/>
      <c r="Q68" s="117" t="s">
        <v>313</v>
      </c>
      <c r="S68" s="117" t="s">
        <v>1</v>
      </c>
      <c r="T68" s="539" t="str">
        <f>K68</f>
        <v>RETIRO DE APARATOS SANITARIOS; DESMONTE DE CABINAS, PUERTAS, VENTANAS Y LVD PREFABRICADO O SIMILAR; INCLUYE BOTADA.</v>
      </c>
      <c r="U68" s="540"/>
      <c r="V68" s="540"/>
      <c r="W68" s="540"/>
      <c r="X68" s="540"/>
      <c r="Y68" s="540"/>
      <c r="Z68" s="117" t="s">
        <v>313</v>
      </c>
      <c r="AB68" s="117" t="s">
        <v>1</v>
      </c>
      <c r="AC68" s="539" t="str">
        <f>T68</f>
        <v>RETIRO DE APARATOS SANITARIOS; DESMONTE DE CABINAS, PUERTAS, VENTANAS Y LVD PREFABRICADO O SIMILAR; INCLUYE BOTADA.</v>
      </c>
      <c r="AD68" s="540"/>
      <c r="AE68" s="540"/>
      <c r="AF68" s="540"/>
      <c r="AG68" s="540"/>
      <c r="AH68" s="540"/>
      <c r="AI68" s="117" t="s">
        <v>313</v>
      </c>
      <c r="AK68" s="117" t="s">
        <v>1</v>
      </c>
      <c r="AL68" s="539" t="str">
        <f>AC68</f>
        <v>RETIRO DE APARATOS SANITARIOS; DESMONTE DE CABINAS, PUERTAS, VENTANAS Y LVD PREFABRICADO O SIMILAR; INCLUYE BOTADA.</v>
      </c>
      <c r="AM68" s="540"/>
      <c r="AN68" s="540"/>
      <c r="AO68" s="540"/>
      <c r="AP68" s="540"/>
      <c r="AQ68" s="540"/>
      <c r="AR68" s="117" t="s">
        <v>313</v>
      </c>
      <c r="AT68" s="117" t="s">
        <v>1</v>
      </c>
      <c r="AU68" s="539" t="str">
        <f>AL68</f>
        <v>RETIRO DE APARATOS SANITARIOS; DESMONTE DE CABINAS, PUERTAS, VENTANAS Y LVD PREFABRICADO O SIMILAR; INCLUYE BOTADA.</v>
      </c>
      <c r="AV68" s="540"/>
      <c r="AW68" s="540"/>
      <c r="AX68" s="540"/>
      <c r="AY68" s="540"/>
      <c r="AZ68" s="540"/>
      <c r="BA68" s="117" t="s">
        <v>313</v>
      </c>
      <c r="BC68" s="117" t="s">
        <v>1</v>
      </c>
      <c r="BD68" s="539" t="str">
        <f t="shared" ref="BD68" si="1093">AU68</f>
        <v>RETIRO DE APARATOS SANITARIOS; DESMONTE DE CABINAS, PUERTAS, VENTANAS Y LVD PREFABRICADO O SIMILAR; INCLUYE BOTADA.</v>
      </c>
      <c r="BE68" s="540"/>
      <c r="BF68" s="540"/>
      <c r="BG68" s="540"/>
      <c r="BH68" s="540"/>
      <c r="BI68" s="540"/>
      <c r="BJ68" s="117" t="s">
        <v>313</v>
      </c>
      <c r="BL68" s="117" t="s">
        <v>1</v>
      </c>
      <c r="BM68" s="539" t="str">
        <f t="shared" ref="BM68" si="1094">BD68</f>
        <v>RETIRO DE APARATOS SANITARIOS; DESMONTE DE CABINAS, PUERTAS, VENTANAS Y LVD PREFABRICADO O SIMILAR; INCLUYE BOTADA.</v>
      </c>
      <c r="BN68" s="540"/>
      <c r="BO68" s="540"/>
      <c r="BP68" s="540"/>
      <c r="BQ68" s="540"/>
      <c r="BR68" s="540"/>
      <c r="BS68" s="117" t="s">
        <v>313</v>
      </c>
      <c r="BU68" s="117" t="s">
        <v>1</v>
      </c>
      <c r="BV68" s="539" t="str">
        <f t="shared" ref="BV68" si="1095">BM68</f>
        <v>RETIRO DE APARATOS SANITARIOS; DESMONTE DE CABINAS, PUERTAS, VENTANAS Y LVD PREFABRICADO O SIMILAR; INCLUYE BOTADA.</v>
      </c>
      <c r="BW68" s="540"/>
      <c r="BX68" s="540"/>
      <c r="BY68" s="540"/>
      <c r="BZ68" s="540"/>
      <c r="CA68" s="540"/>
      <c r="CB68" s="117" t="s">
        <v>313</v>
      </c>
      <c r="CD68" s="117" t="s">
        <v>1</v>
      </c>
      <c r="CE68" s="539" t="str">
        <f t="shared" ref="CE68" si="1096">BV68</f>
        <v>RETIRO DE APARATOS SANITARIOS; DESMONTE DE CABINAS, PUERTAS, VENTANAS Y LVD PREFABRICADO O SIMILAR; INCLUYE BOTADA.</v>
      </c>
      <c r="CF68" s="540"/>
      <c r="CG68" s="540"/>
      <c r="CH68" s="540"/>
      <c r="CI68" s="540"/>
      <c r="CJ68" s="540"/>
      <c r="CK68" s="117" t="s">
        <v>313</v>
      </c>
      <c r="CM68" s="117" t="s">
        <v>1</v>
      </c>
      <c r="CN68" s="539" t="str">
        <f t="shared" ref="CN68" si="1097">CE68</f>
        <v>RETIRO DE APARATOS SANITARIOS; DESMONTE DE CABINAS, PUERTAS, VENTANAS Y LVD PREFABRICADO O SIMILAR; INCLUYE BOTADA.</v>
      </c>
      <c r="CO68" s="540"/>
      <c r="CP68" s="540"/>
      <c r="CQ68" s="540"/>
      <c r="CR68" s="540"/>
      <c r="CS68" s="540"/>
      <c r="CT68" s="117" t="s">
        <v>313</v>
      </c>
      <c r="CV68" s="117" t="s">
        <v>1</v>
      </c>
      <c r="CW68" s="539" t="str">
        <f t="shared" ref="CW68" si="1098">CN68</f>
        <v>RETIRO DE APARATOS SANITARIOS; DESMONTE DE CABINAS, PUERTAS, VENTANAS Y LVD PREFABRICADO O SIMILAR; INCLUYE BOTADA.</v>
      </c>
      <c r="CX68" s="540"/>
      <c r="CY68" s="540"/>
      <c r="CZ68" s="540"/>
      <c r="DA68" s="540"/>
      <c r="DB68" s="540"/>
      <c r="DC68" s="117" t="s">
        <v>313</v>
      </c>
      <c r="DE68" s="117" t="s">
        <v>1</v>
      </c>
      <c r="DF68" s="539" t="str">
        <f t="shared" ref="DF68" si="1099">CW68</f>
        <v>RETIRO DE APARATOS SANITARIOS; DESMONTE DE CABINAS, PUERTAS, VENTANAS Y LVD PREFABRICADO O SIMILAR; INCLUYE BOTADA.</v>
      </c>
      <c r="DG68" s="540"/>
      <c r="DH68" s="540"/>
      <c r="DI68" s="540"/>
      <c r="DJ68" s="540"/>
      <c r="DK68" s="540"/>
      <c r="DL68" s="117" t="s">
        <v>313</v>
      </c>
      <c r="DN68" s="117" t="s">
        <v>1</v>
      </c>
      <c r="DO68" s="539" t="str">
        <f t="shared" ref="DO68" si="1100">DF68</f>
        <v>RETIRO DE APARATOS SANITARIOS; DESMONTE DE CABINAS, PUERTAS, VENTANAS Y LVD PREFABRICADO O SIMILAR; INCLUYE BOTADA.</v>
      </c>
      <c r="DP68" s="540"/>
      <c r="DQ68" s="540"/>
      <c r="DR68" s="540"/>
      <c r="DS68" s="540"/>
      <c r="DT68" s="540"/>
      <c r="DU68" s="117" t="s">
        <v>313</v>
      </c>
      <c r="DW68" s="117" t="s">
        <v>1</v>
      </c>
      <c r="DX68" s="539" t="str">
        <f t="shared" ref="DX68" si="1101">DO68</f>
        <v>RETIRO DE APARATOS SANITARIOS; DESMONTE DE CABINAS, PUERTAS, VENTANAS Y LVD PREFABRICADO O SIMILAR; INCLUYE BOTADA.</v>
      </c>
      <c r="DY68" s="540"/>
      <c r="DZ68" s="540"/>
      <c r="EA68" s="540"/>
      <c r="EB68" s="540"/>
      <c r="EC68" s="540"/>
      <c r="ED68" s="117" t="s">
        <v>313</v>
      </c>
      <c r="EF68" s="117" t="s">
        <v>1</v>
      </c>
      <c r="EG68" s="539" t="str">
        <f t="shared" ref="EG68" si="1102">DX68</f>
        <v>RETIRO DE APARATOS SANITARIOS; DESMONTE DE CABINAS, PUERTAS, VENTANAS Y LVD PREFABRICADO O SIMILAR; INCLUYE BOTADA.</v>
      </c>
      <c r="EH68" s="540"/>
      <c r="EI68" s="540"/>
      <c r="EJ68" s="540"/>
      <c r="EK68" s="540"/>
      <c r="EL68" s="540"/>
      <c r="EM68" s="117" t="s">
        <v>313</v>
      </c>
      <c r="EO68" s="117" t="s">
        <v>1</v>
      </c>
      <c r="EP68" s="539" t="str">
        <f t="shared" ref="EP68" si="1103">EG68</f>
        <v>RETIRO DE APARATOS SANITARIOS; DESMONTE DE CABINAS, PUERTAS, VENTANAS Y LVD PREFABRICADO O SIMILAR; INCLUYE BOTADA.</v>
      </c>
      <c r="EQ68" s="540"/>
      <c r="ER68" s="540"/>
      <c r="ES68" s="540"/>
      <c r="ET68" s="540"/>
      <c r="EU68" s="540"/>
      <c r="EV68" s="117" t="s">
        <v>313</v>
      </c>
      <c r="EX68" s="117" t="s">
        <v>1</v>
      </c>
      <c r="EY68" s="539" t="str">
        <f t="shared" ref="EY68" si="1104">EP68</f>
        <v>RETIRO DE APARATOS SANITARIOS; DESMONTE DE CABINAS, PUERTAS, VENTANAS Y LVD PREFABRICADO O SIMILAR; INCLUYE BOTADA.</v>
      </c>
      <c r="EZ68" s="540"/>
      <c r="FA68" s="540"/>
      <c r="FB68" s="540"/>
      <c r="FC68" s="540"/>
      <c r="FD68" s="540"/>
      <c r="FE68" s="117" t="s">
        <v>313</v>
      </c>
      <c r="FG68" s="117" t="s">
        <v>1</v>
      </c>
      <c r="FH68" s="539" t="str">
        <f t="shared" ref="FH68" si="1105">EY68</f>
        <v>RETIRO DE APARATOS SANITARIOS; DESMONTE DE CABINAS, PUERTAS, VENTANAS Y LVD PREFABRICADO O SIMILAR; INCLUYE BOTADA.</v>
      </c>
      <c r="FI68" s="540"/>
      <c r="FJ68" s="540"/>
      <c r="FK68" s="540"/>
      <c r="FL68" s="540"/>
      <c r="FM68" s="540"/>
      <c r="FN68" s="117" t="s">
        <v>313</v>
      </c>
      <c r="FP68" s="117" t="s">
        <v>1</v>
      </c>
      <c r="FQ68" s="539" t="str">
        <f t="shared" ref="FQ68" si="1106">FH68</f>
        <v>RETIRO DE APARATOS SANITARIOS; DESMONTE DE CABINAS, PUERTAS, VENTANAS Y LVD PREFABRICADO O SIMILAR; INCLUYE BOTADA.</v>
      </c>
      <c r="FR68" s="540"/>
      <c r="FS68" s="540"/>
      <c r="FT68" s="540"/>
      <c r="FU68" s="540"/>
      <c r="FV68" s="540"/>
      <c r="FW68" s="117" t="s">
        <v>313</v>
      </c>
      <c r="FY68" s="117" t="s">
        <v>1</v>
      </c>
      <c r="FZ68" s="539" t="str">
        <f t="shared" ref="FZ68" si="1107">FQ68</f>
        <v>RETIRO DE APARATOS SANITARIOS; DESMONTE DE CABINAS, PUERTAS, VENTANAS Y LVD PREFABRICADO O SIMILAR; INCLUYE BOTADA.</v>
      </c>
      <c r="GA68" s="540"/>
      <c r="GB68" s="540"/>
      <c r="GC68" s="540"/>
      <c r="GD68" s="540"/>
      <c r="GE68" s="540"/>
      <c r="GF68" s="117" t="s">
        <v>313</v>
      </c>
      <c r="GH68" s="117" t="s">
        <v>1</v>
      </c>
      <c r="GI68" s="539" t="str">
        <f t="shared" ref="GI68" si="1108">FZ68</f>
        <v>RETIRO DE APARATOS SANITARIOS; DESMONTE DE CABINAS, PUERTAS, VENTANAS Y LVD PREFABRICADO O SIMILAR; INCLUYE BOTADA.</v>
      </c>
      <c r="GJ68" s="540"/>
      <c r="GK68" s="540"/>
      <c r="GL68" s="540"/>
      <c r="GM68" s="540"/>
      <c r="GN68" s="540"/>
      <c r="GO68" s="117" t="s">
        <v>313</v>
      </c>
      <c r="GQ68" s="117" t="s">
        <v>1</v>
      </c>
      <c r="GR68" s="539" t="str">
        <f t="shared" ref="GR68" si="1109">GI68</f>
        <v>RETIRO DE APARATOS SANITARIOS; DESMONTE DE CABINAS, PUERTAS, VENTANAS Y LVD PREFABRICADO O SIMILAR; INCLUYE BOTADA.</v>
      </c>
      <c r="GS68" s="540"/>
      <c r="GT68" s="540"/>
      <c r="GU68" s="540"/>
      <c r="GV68" s="540"/>
      <c r="GW68" s="540"/>
      <c r="GX68" s="117" t="s">
        <v>313</v>
      </c>
      <c r="GZ68" s="117" t="s">
        <v>1</v>
      </c>
      <c r="HA68" s="539" t="str">
        <f t="shared" ref="HA68" si="1110">GR68</f>
        <v>RETIRO DE APARATOS SANITARIOS; DESMONTE DE CABINAS, PUERTAS, VENTANAS Y LVD PREFABRICADO O SIMILAR; INCLUYE BOTADA.</v>
      </c>
      <c r="HB68" s="540"/>
      <c r="HC68" s="540"/>
      <c r="HD68" s="540"/>
      <c r="HE68" s="540"/>
      <c r="HF68" s="540"/>
      <c r="HG68" s="117" t="s">
        <v>313</v>
      </c>
      <c r="HI68" s="117" t="s">
        <v>1</v>
      </c>
      <c r="HJ68" s="539" t="str">
        <f t="shared" ref="HJ68" si="1111">HA68</f>
        <v>RETIRO DE APARATOS SANITARIOS; DESMONTE DE CABINAS, PUERTAS, VENTANAS Y LVD PREFABRICADO O SIMILAR; INCLUYE BOTADA.</v>
      </c>
      <c r="HK68" s="540"/>
      <c r="HL68" s="540"/>
      <c r="HM68" s="540"/>
      <c r="HN68" s="540"/>
      <c r="HO68" s="540"/>
      <c r="HP68" s="117" t="s">
        <v>313</v>
      </c>
      <c r="HR68" s="117" t="s">
        <v>1</v>
      </c>
      <c r="HS68" s="539" t="str">
        <f t="shared" ref="HS68" si="1112">HJ68</f>
        <v>RETIRO DE APARATOS SANITARIOS; DESMONTE DE CABINAS, PUERTAS, VENTANAS Y LVD PREFABRICADO O SIMILAR; INCLUYE BOTADA.</v>
      </c>
      <c r="HT68" s="540"/>
      <c r="HU68" s="540"/>
      <c r="HV68" s="540"/>
      <c r="HW68" s="540"/>
      <c r="HX68" s="540"/>
      <c r="HY68" s="117" t="s">
        <v>313</v>
      </c>
      <c r="IA68" s="117" t="s">
        <v>1</v>
      </c>
      <c r="IB68" s="539" t="str">
        <f t="shared" ref="IB68" si="1113">HS68</f>
        <v>RETIRO DE APARATOS SANITARIOS; DESMONTE DE CABINAS, PUERTAS, VENTANAS Y LVD PREFABRICADO O SIMILAR; INCLUYE BOTADA.</v>
      </c>
      <c r="IC68" s="540"/>
      <c r="ID68" s="540"/>
      <c r="IE68" s="540"/>
      <c r="IF68" s="540"/>
      <c r="IG68" s="540"/>
      <c r="IH68" s="117" t="s">
        <v>313</v>
      </c>
      <c r="IJ68" s="117" t="s">
        <v>1</v>
      </c>
      <c r="IK68" s="539" t="str">
        <f t="shared" ref="IK68" si="1114">IB68</f>
        <v>RETIRO DE APARATOS SANITARIOS; DESMONTE DE CABINAS, PUERTAS, VENTANAS Y LVD PREFABRICADO O SIMILAR; INCLUYE BOTADA.</v>
      </c>
      <c r="IL68" s="540"/>
      <c r="IM68" s="540"/>
      <c r="IN68" s="540"/>
      <c r="IO68" s="540"/>
      <c r="IP68" s="540"/>
      <c r="IQ68" s="117" t="s">
        <v>313</v>
      </c>
      <c r="IS68" s="117" t="s">
        <v>1</v>
      </c>
      <c r="IT68" s="539" t="str">
        <f t="shared" ref="IT68" si="1115">IK68</f>
        <v>RETIRO DE APARATOS SANITARIOS; DESMONTE DE CABINAS, PUERTAS, VENTANAS Y LVD PREFABRICADO O SIMILAR; INCLUYE BOTADA.</v>
      </c>
      <c r="IU68" s="540"/>
      <c r="IV68" s="540"/>
      <c r="IW68" s="540"/>
      <c r="IX68" s="540"/>
      <c r="IY68" s="540"/>
      <c r="IZ68" s="117" t="s">
        <v>313</v>
      </c>
      <c r="JB68" s="117" t="s">
        <v>1</v>
      </c>
      <c r="JC68" s="539" t="str">
        <f t="shared" ref="JC68" si="1116">IT68</f>
        <v>RETIRO DE APARATOS SANITARIOS; DESMONTE DE CABINAS, PUERTAS, VENTANAS Y LVD PREFABRICADO O SIMILAR; INCLUYE BOTADA.</v>
      </c>
      <c r="JD68" s="540"/>
      <c r="JE68" s="540"/>
      <c r="JF68" s="540"/>
      <c r="JG68" s="540"/>
      <c r="JH68" s="540"/>
      <c r="JI68" s="117" t="s">
        <v>313</v>
      </c>
      <c r="JK68" s="117" t="s">
        <v>1</v>
      </c>
      <c r="JL68" s="539" t="str">
        <f t="shared" ref="JL68" si="1117">JC68</f>
        <v>RETIRO DE APARATOS SANITARIOS; DESMONTE DE CABINAS, PUERTAS, VENTANAS Y LVD PREFABRICADO O SIMILAR; INCLUYE BOTADA.</v>
      </c>
      <c r="JM68" s="540"/>
      <c r="JN68" s="540"/>
      <c r="JO68" s="540"/>
      <c r="JP68" s="540"/>
      <c r="JQ68" s="540"/>
      <c r="JR68" s="117" t="s">
        <v>313</v>
      </c>
      <c r="JT68" s="117" t="s">
        <v>1</v>
      </c>
      <c r="JU68" s="539" t="str">
        <f t="shared" ref="JU68" si="1118">JL68</f>
        <v>RETIRO DE APARATOS SANITARIOS; DESMONTE DE CABINAS, PUERTAS, VENTANAS Y LVD PREFABRICADO O SIMILAR; INCLUYE BOTADA.</v>
      </c>
      <c r="JV68" s="540"/>
      <c r="JW68" s="540"/>
      <c r="JX68" s="540"/>
      <c r="JY68" s="540"/>
      <c r="JZ68" s="540"/>
      <c r="KA68" s="117" t="s">
        <v>313</v>
      </c>
      <c r="KC68" s="117" t="s">
        <v>1</v>
      </c>
      <c r="KD68" s="539" t="str">
        <f t="shared" ref="KD68" si="1119">JU68</f>
        <v>RETIRO DE APARATOS SANITARIOS; DESMONTE DE CABINAS, PUERTAS, VENTANAS Y LVD PREFABRICADO O SIMILAR; INCLUYE BOTADA.</v>
      </c>
      <c r="KE68" s="540"/>
      <c r="KF68" s="540"/>
      <c r="KG68" s="540"/>
      <c r="KH68" s="540"/>
      <c r="KI68" s="540"/>
      <c r="KJ68" s="117" t="s">
        <v>313</v>
      </c>
      <c r="KL68" s="117" t="s">
        <v>1</v>
      </c>
      <c r="KM68" s="539" t="str">
        <f t="shared" ref="KM68" si="1120">KD68</f>
        <v>RETIRO DE APARATOS SANITARIOS; DESMONTE DE CABINAS, PUERTAS, VENTANAS Y LVD PREFABRICADO O SIMILAR; INCLUYE BOTADA.</v>
      </c>
      <c r="KN68" s="540"/>
      <c r="KO68" s="540"/>
      <c r="KP68" s="540"/>
      <c r="KQ68" s="540"/>
      <c r="KR68" s="540"/>
      <c r="KS68" s="117" t="s">
        <v>313</v>
      </c>
      <c r="KU68" s="117" t="s">
        <v>1</v>
      </c>
      <c r="KV68" s="539" t="str">
        <f t="shared" ref="KV68" si="1121">KM68</f>
        <v>RETIRO DE APARATOS SANITARIOS; DESMONTE DE CABINAS, PUERTAS, VENTANAS Y LVD PREFABRICADO O SIMILAR; INCLUYE BOTADA.</v>
      </c>
      <c r="KW68" s="540"/>
      <c r="KX68" s="540"/>
      <c r="KY68" s="540"/>
      <c r="KZ68" s="540"/>
      <c r="LA68" s="540"/>
      <c r="LB68" s="117" t="s">
        <v>313</v>
      </c>
      <c r="LD68" s="117" t="s">
        <v>1</v>
      </c>
      <c r="LE68" s="539" t="str">
        <f t="shared" ref="LE68" si="1122">KV68</f>
        <v>RETIRO DE APARATOS SANITARIOS; DESMONTE DE CABINAS, PUERTAS, VENTANAS Y LVD PREFABRICADO O SIMILAR; INCLUYE BOTADA.</v>
      </c>
      <c r="LF68" s="540"/>
      <c r="LG68" s="540"/>
      <c r="LH68" s="540"/>
      <c r="LI68" s="540"/>
      <c r="LJ68" s="540"/>
      <c r="LK68" s="117" t="s">
        <v>313</v>
      </c>
      <c r="LM68" s="117" t="s">
        <v>1</v>
      </c>
      <c r="LN68" s="539" t="str">
        <f t="shared" ref="LN68" si="1123">LE68</f>
        <v>RETIRO DE APARATOS SANITARIOS; DESMONTE DE CABINAS, PUERTAS, VENTANAS Y LVD PREFABRICADO O SIMILAR; INCLUYE BOTADA.</v>
      </c>
      <c r="LO68" s="540"/>
      <c r="LP68" s="540"/>
      <c r="LQ68" s="540"/>
      <c r="LR68" s="540"/>
      <c r="LS68" s="540"/>
      <c r="LT68" s="117" t="s">
        <v>313</v>
      </c>
      <c r="LV68" s="117" t="s">
        <v>1</v>
      </c>
      <c r="LW68" s="539" t="str">
        <f t="shared" ref="LW68" si="1124">LN68</f>
        <v>RETIRO DE APARATOS SANITARIOS; DESMONTE DE CABINAS, PUERTAS, VENTANAS Y LVD PREFABRICADO O SIMILAR; INCLUYE BOTADA.</v>
      </c>
      <c r="LX68" s="540"/>
      <c r="LY68" s="540"/>
      <c r="LZ68" s="540"/>
      <c r="MA68" s="540"/>
      <c r="MB68" s="540"/>
      <c r="MC68" s="117" t="s">
        <v>313</v>
      </c>
      <c r="ME68" s="117" t="s">
        <v>1</v>
      </c>
      <c r="MF68" s="539" t="str">
        <f t="shared" ref="MF68" si="1125">LW68</f>
        <v>RETIRO DE APARATOS SANITARIOS; DESMONTE DE CABINAS, PUERTAS, VENTANAS Y LVD PREFABRICADO O SIMILAR; INCLUYE BOTADA.</v>
      </c>
      <c r="MG68" s="540"/>
      <c r="MH68" s="540"/>
      <c r="MI68" s="540"/>
      <c r="MJ68" s="540"/>
      <c r="MK68" s="540"/>
      <c r="ML68" s="117" t="s">
        <v>313</v>
      </c>
      <c r="MN68" s="117" t="s">
        <v>1</v>
      </c>
      <c r="MO68" s="539" t="str">
        <f t="shared" ref="MO68" si="1126">MF68</f>
        <v>RETIRO DE APARATOS SANITARIOS; DESMONTE DE CABINAS, PUERTAS, VENTANAS Y LVD PREFABRICADO O SIMILAR; INCLUYE BOTADA.</v>
      </c>
      <c r="MP68" s="540"/>
      <c r="MQ68" s="540"/>
      <c r="MR68" s="540"/>
      <c r="MS68" s="540"/>
      <c r="MT68" s="540"/>
      <c r="MU68" s="117" t="s">
        <v>313</v>
      </c>
      <c r="MW68" s="117" t="s">
        <v>1</v>
      </c>
      <c r="MX68" s="539" t="str">
        <f t="shared" ref="MX68" si="1127">MO68</f>
        <v>RETIRO DE APARATOS SANITARIOS; DESMONTE DE CABINAS, PUERTAS, VENTANAS Y LVD PREFABRICADO O SIMILAR; INCLUYE BOTADA.</v>
      </c>
      <c r="MY68" s="540"/>
      <c r="MZ68" s="540"/>
      <c r="NA68" s="540"/>
      <c r="NB68" s="540"/>
      <c r="NC68" s="540"/>
      <c r="ND68" s="117" t="s">
        <v>313</v>
      </c>
      <c r="NF68" s="117" t="s">
        <v>1</v>
      </c>
      <c r="NG68" s="539" t="str">
        <f t="shared" ref="NG68" si="1128">MX68</f>
        <v>RETIRO DE APARATOS SANITARIOS; DESMONTE DE CABINAS, PUERTAS, VENTANAS Y LVD PREFABRICADO O SIMILAR; INCLUYE BOTADA.</v>
      </c>
      <c r="NH68" s="540"/>
      <c r="NI68" s="540"/>
      <c r="NJ68" s="540"/>
      <c r="NK68" s="540"/>
      <c r="NL68" s="540"/>
      <c r="NM68" s="117" t="s">
        <v>313</v>
      </c>
      <c r="NO68" s="117" t="s">
        <v>1</v>
      </c>
      <c r="NP68" s="539" t="str">
        <f t="shared" ref="NP68" si="1129">NG68</f>
        <v>RETIRO DE APARATOS SANITARIOS; DESMONTE DE CABINAS, PUERTAS, VENTANAS Y LVD PREFABRICADO O SIMILAR; INCLUYE BOTADA.</v>
      </c>
      <c r="NQ68" s="540"/>
      <c r="NR68" s="540"/>
      <c r="NS68" s="540"/>
      <c r="NT68" s="540"/>
      <c r="NU68" s="540"/>
      <c r="NV68" s="117" t="s">
        <v>313</v>
      </c>
      <c r="NX68" s="117" t="s">
        <v>1</v>
      </c>
      <c r="NY68" s="539" t="str">
        <f t="shared" ref="NY68" si="1130">NP68</f>
        <v>RETIRO DE APARATOS SANITARIOS; DESMONTE DE CABINAS, PUERTAS, VENTANAS Y LVD PREFABRICADO O SIMILAR; INCLUYE BOTADA.</v>
      </c>
      <c r="NZ68" s="540"/>
      <c r="OA68" s="540"/>
      <c r="OB68" s="540"/>
      <c r="OC68" s="540"/>
      <c r="OD68" s="540"/>
      <c r="OE68" s="117" t="s">
        <v>313</v>
      </c>
      <c r="OG68" s="117" t="s">
        <v>1</v>
      </c>
      <c r="OH68" s="539" t="str">
        <f t="shared" ref="OH68" si="1131">NY68</f>
        <v>RETIRO DE APARATOS SANITARIOS; DESMONTE DE CABINAS, PUERTAS, VENTANAS Y LVD PREFABRICADO O SIMILAR; INCLUYE BOTADA.</v>
      </c>
      <c r="OI68" s="540"/>
      <c r="OJ68" s="540"/>
      <c r="OK68" s="540"/>
      <c r="OL68" s="540"/>
      <c r="OM68" s="540"/>
      <c r="ON68" s="117" t="s">
        <v>313</v>
      </c>
      <c r="OP68" s="117" t="s">
        <v>1</v>
      </c>
      <c r="OQ68" s="539" t="str">
        <f t="shared" ref="OQ68" si="1132">OH68</f>
        <v>RETIRO DE APARATOS SANITARIOS; DESMONTE DE CABINAS, PUERTAS, VENTANAS Y LVD PREFABRICADO O SIMILAR; INCLUYE BOTADA.</v>
      </c>
      <c r="OR68" s="540"/>
      <c r="OS68" s="540"/>
      <c r="OT68" s="540"/>
      <c r="OU68" s="540"/>
      <c r="OV68" s="540"/>
      <c r="OW68" s="117" t="s">
        <v>313</v>
      </c>
      <c r="OY68" s="117" t="s">
        <v>1</v>
      </c>
      <c r="OZ68" s="539" t="str">
        <f t="shared" ref="OZ68" si="1133">OQ68</f>
        <v>RETIRO DE APARATOS SANITARIOS; DESMONTE DE CABINAS, PUERTAS, VENTANAS Y LVD PREFABRICADO O SIMILAR; INCLUYE BOTADA.</v>
      </c>
      <c r="PA68" s="540"/>
      <c r="PB68" s="540"/>
      <c r="PC68" s="540"/>
      <c r="PD68" s="540"/>
      <c r="PE68" s="540"/>
      <c r="PF68" s="117" t="s">
        <v>313</v>
      </c>
    </row>
    <row r="69" spans="1:422">
      <c r="A69" s="127" t="str">
        <f>+APU!A28</f>
        <v>01-02-004</v>
      </c>
      <c r="B69" s="545"/>
      <c r="C69" s="545"/>
      <c r="D69" s="545"/>
      <c r="E69" s="545"/>
      <c r="F69" s="545"/>
      <c r="G69" s="545"/>
      <c r="H69" s="133" t="str">
        <f>+APU!C28</f>
        <v>U</v>
      </c>
      <c r="J69" s="127" t="str">
        <f>+A69</f>
        <v>01-02-004</v>
      </c>
      <c r="K69" s="540"/>
      <c r="L69" s="540"/>
      <c r="M69" s="540"/>
      <c r="N69" s="540"/>
      <c r="O69" s="540"/>
      <c r="P69" s="540"/>
      <c r="Q69" s="126" t="str">
        <f>H69</f>
        <v>U</v>
      </c>
      <c r="S69" s="127" t="str">
        <f>+J69</f>
        <v>01-02-004</v>
      </c>
      <c r="T69" s="540"/>
      <c r="U69" s="540"/>
      <c r="V69" s="540"/>
      <c r="W69" s="540"/>
      <c r="X69" s="540"/>
      <c r="Y69" s="540"/>
      <c r="Z69" s="126" t="str">
        <f>Q69</f>
        <v>U</v>
      </c>
      <c r="AB69" s="127" t="str">
        <f>+S69</f>
        <v>01-02-004</v>
      </c>
      <c r="AC69" s="540"/>
      <c r="AD69" s="540"/>
      <c r="AE69" s="540"/>
      <c r="AF69" s="540"/>
      <c r="AG69" s="540"/>
      <c r="AH69" s="540"/>
      <c r="AI69" s="126" t="str">
        <f>Z69</f>
        <v>U</v>
      </c>
      <c r="AK69" s="127" t="str">
        <f>+AB69</f>
        <v>01-02-004</v>
      </c>
      <c r="AL69" s="540"/>
      <c r="AM69" s="540"/>
      <c r="AN69" s="540"/>
      <c r="AO69" s="540"/>
      <c r="AP69" s="540"/>
      <c r="AQ69" s="540"/>
      <c r="AR69" s="126" t="str">
        <f>AI69</f>
        <v>U</v>
      </c>
      <c r="AT69" s="127" t="str">
        <f>+AK69</f>
        <v>01-02-004</v>
      </c>
      <c r="AU69" s="540"/>
      <c r="AV69" s="540"/>
      <c r="AW69" s="540"/>
      <c r="AX69" s="540"/>
      <c r="AY69" s="540"/>
      <c r="AZ69" s="540"/>
      <c r="BA69" s="126" t="str">
        <f>AR69</f>
        <v>U</v>
      </c>
      <c r="BC69" s="127" t="str">
        <f t="shared" ref="BC69" si="1134">+AT69</f>
        <v>01-02-004</v>
      </c>
      <c r="BD69" s="540"/>
      <c r="BE69" s="540"/>
      <c r="BF69" s="540"/>
      <c r="BG69" s="540"/>
      <c r="BH69" s="540"/>
      <c r="BI69" s="540"/>
      <c r="BJ69" s="126" t="str">
        <f t="shared" ref="BJ69" si="1135">BA69</f>
        <v>U</v>
      </c>
      <c r="BL69" s="127" t="str">
        <f t="shared" ref="BL69" si="1136">+BC69</f>
        <v>01-02-004</v>
      </c>
      <c r="BM69" s="540"/>
      <c r="BN69" s="540"/>
      <c r="BO69" s="540"/>
      <c r="BP69" s="540"/>
      <c r="BQ69" s="540"/>
      <c r="BR69" s="540"/>
      <c r="BS69" s="126" t="str">
        <f t="shared" ref="BS69" si="1137">BJ69</f>
        <v>U</v>
      </c>
      <c r="BU69" s="127" t="str">
        <f t="shared" ref="BU69" si="1138">+BL69</f>
        <v>01-02-004</v>
      </c>
      <c r="BV69" s="540"/>
      <c r="BW69" s="540"/>
      <c r="BX69" s="540"/>
      <c r="BY69" s="540"/>
      <c r="BZ69" s="540"/>
      <c r="CA69" s="540"/>
      <c r="CB69" s="126" t="str">
        <f t="shared" ref="CB69" si="1139">BS69</f>
        <v>U</v>
      </c>
      <c r="CD69" s="127" t="str">
        <f t="shared" ref="CD69" si="1140">+BU69</f>
        <v>01-02-004</v>
      </c>
      <c r="CE69" s="540"/>
      <c r="CF69" s="540"/>
      <c r="CG69" s="540"/>
      <c r="CH69" s="540"/>
      <c r="CI69" s="540"/>
      <c r="CJ69" s="540"/>
      <c r="CK69" s="126" t="str">
        <f t="shared" ref="CK69" si="1141">CB69</f>
        <v>U</v>
      </c>
      <c r="CM69" s="127" t="str">
        <f t="shared" ref="CM69" si="1142">+CD69</f>
        <v>01-02-004</v>
      </c>
      <c r="CN69" s="540"/>
      <c r="CO69" s="540"/>
      <c r="CP69" s="540"/>
      <c r="CQ69" s="540"/>
      <c r="CR69" s="540"/>
      <c r="CS69" s="540"/>
      <c r="CT69" s="126" t="str">
        <f t="shared" ref="CT69" si="1143">CK69</f>
        <v>U</v>
      </c>
      <c r="CV69" s="127" t="str">
        <f t="shared" ref="CV69" si="1144">+CM69</f>
        <v>01-02-004</v>
      </c>
      <c r="CW69" s="540"/>
      <c r="CX69" s="540"/>
      <c r="CY69" s="540"/>
      <c r="CZ69" s="540"/>
      <c r="DA69" s="540"/>
      <c r="DB69" s="540"/>
      <c r="DC69" s="126" t="str">
        <f t="shared" ref="DC69" si="1145">CT69</f>
        <v>U</v>
      </c>
      <c r="DE69" s="127" t="str">
        <f t="shared" ref="DE69" si="1146">+CV69</f>
        <v>01-02-004</v>
      </c>
      <c r="DF69" s="540"/>
      <c r="DG69" s="540"/>
      <c r="DH69" s="540"/>
      <c r="DI69" s="540"/>
      <c r="DJ69" s="540"/>
      <c r="DK69" s="540"/>
      <c r="DL69" s="126" t="str">
        <f t="shared" ref="DL69" si="1147">DC69</f>
        <v>U</v>
      </c>
      <c r="DN69" s="127" t="str">
        <f t="shared" ref="DN69" si="1148">+DE69</f>
        <v>01-02-004</v>
      </c>
      <c r="DO69" s="540"/>
      <c r="DP69" s="540"/>
      <c r="DQ69" s="540"/>
      <c r="DR69" s="540"/>
      <c r="DS69" s="540"/>
      <c r="DT69" s="540"/>
      <c r="DU69" s="126" t="str">
        <f t="shared" ref="DU69" si="1149">DL69</f>
        <v>U</v>
      </c>
      <c r="DW69" s="127" t="str">
        <f t="shared" ref="DW69" si="1150">+DN69</f>
        <v>01-02-004</v>
      </c>
      <c r="DX69" s="540"/>
      <c r="DY69" s="540"/>
      <c r="DZ69" s="540"/>
      <c r="EA69" s="540"/>
      <c r="EB69" s="540"/>
      <c r="EC69" s="540"/>
      <c r="ED69" s="126" t="str">
        <f t="shared" ref="ED69" si="1151">DU69</f>
        <v>U</v>
      </c>
      <c r="EF69" s="127" t="str">
        <f t="shared" ref="EF69" si="1152">+DW69</f>
        <v>01-02-004</v>
      </c>
      <c r="EG69" s="540"/>
      <c r="EH69" s="540"/>
      <c r="EI69" s="540"/>
      <c r="EJ69" s="540"/>
      <c r="EK69" s="540"/>
      <c r="EL69" s="540"/>
      <c r="EM69" s="126" t="str">
        <f t="shared" ref="EM69" si="1153">ED69</f>
        <v>U</v>
      </c>
      <c r="EO69" s="127" t="str">
        <f t="shared" ref="EO69" si="1154">+EF69</f>
        <v>01-02-004</v>
      </c>
      <c r="EP69" s="540"/>
      <c r="EQ69" s="540"/>
      <c r="ER69" s="540"/>
      <c r="ES69" s="540"/>
      <c r="ET69" s="540"/>
      <c r="EU69" s="540"/>
      <c r="EV69" s="126" t="str">
        <f t="shared" ref="EV69" si="1155">EM69</f>
        <v>U</v>
      </c>
      <c r="EX69" s="127" t="str">
        <f t="shared" ref="EX69" si="1156">+EO69</f>
        <v>01-02-004</v>
      </c>
      <c r="EY69" s="540"/>
      <c r="EZ69" s="540"/>
      <c r="FA69" s="540"/>
      <c r="FB69" s="540"/>
      <c r="FC69" s="540"/>
      <c r="FD69" s="540"/>
      <c r="FE69" s="126" t="str">
        <f t="shared" ref="FE69" si="1157">EV69</f>
        <v>U</v>
      </c>
      <c r="FG69" s="127" t="str">
        <f t="shared" ref="FG69" si="1158">+EX69</f>
        <v>01-02-004</v>
      </c>
      <c r="FH69" s="540"/>
      <c r="FI69" s="540"/>
      <c r="FJ69" s="540"/>
      <c r="FK69" s="540"/>
      <c r="FL69" s="540"/>
      <c r="FM69" s="540"/>
      <c r="FN69" s="126" t="str">
        <f t="shared" ref="FN69" si="1159">FE69</f>
        <v>U</v>
      </c>
      <c r="FP69" s="127" t="str">
        <f t="shared" ref="FP69" si="1160">+FG69</f>
        <v>01-02-004</v>
      </c>
      <c r="FQ69" s="540"/>
      <c r="FR69" s="540"/>
      <c r="FS69" s="540"/>
      <c r="FT69" s="540"/>
      <c r="FU69" s="540"/>
      <c r="FV69" s="540"/>
      <c r="FW69" s="126" t="str">
        <f t="shared" ref="FW69" si="1161">FN69</f>
        <v>U</v>
      </c>
      <c r="FY69" s="127" t="str">
        <f t="shared" ref="FY69" si="1162">+FP69</f>
        <v>01-02-004</v>
      </c>
      <c r="FZ69" s="540"/>
      <c r="GA69" s="540"/>
      <c r="GB69" s="540"/>
      <c r="GC69" s="540"/>
      <c r="GD69" s="540"/>
      <c r="GE69" s="540"/>
      <c r="GF69" s="126" t="str">
        <f t="shared" ref="GF69" si="1163">FW69</f>
        <v>U</v>
      </c>
      <c r="GH69" s="127" t="str">
        <f t="shared" ref="GH69" si="1164">+FY69</f>
        <v>01-02-004</v>
      </c>
      <c r="GI69" s="540"/>
      <c r="GJ69" s="540"/>
      <c r="GK69" s="540"/>
      <c r="GL69" s="540"/>
      <c r="GM69" s="540"/>
      <c r="GN69" s="540"/>
      <c r="GO69" s="126" t="str">
        <f t="shared" ref="GO69" si="1165">GF69</f>
        <v>U</v>
      </c>
      <c r="GQ69" s="127" t="str">
        <f t="shared" ref="GQ69" si="1166">+GH69</f>
        <v>01-02-004</v>
      </c>
      <c r="GR69" s="540"/>
      <c r="GS69" s="540"/>
      <c r="GT69" s="540"/>
      <c r="GU69" s="540"/>
      <c r="GV69" s="540"/>
      <c r="GW69" s="540"/>
      <c r="GX69" s="126" t="str">
        <f t="shared" ref="GX69" si="1167">GO69</f>
        <v>U</v>
      </c>
      <c r="GZ69" s="127" t="str">
        <f t="shared" ref="GZ69" si="1168">+GQ69</f>
        <v>01-02-004</v>
      </c>
      <c r="HA69" s="540"/>
      <c r="HB69" s="540"/>
      <c r="HC69" s="540"/>
      <c r="HD69" s="540"/>
      <c r="HE69" s="540"/>
      <c r="HF69" s="540"/>
      <c r="HG69" s="126" t="str">
        <f t="shared" ref="HG69" si="1169">GX69</f>
        <v>U</v>
      </c>
      <c r="HI69" s="127" t="str">
        <f t="shared" ref="HI69" si="1170">+GZ69</f>
        <v>01-02-004</v>
      </c>
      <c r="HJ69" s="540"/>
      <c r="HK69" s="540"/>
      <c r="HL69" s="540"/>
      <c r="HM69" s="540"/>
      <c r="HN69" s="540"/>
      <c r="HO69" s="540"/>
      <c r="HP69" s="126" t="str">
        <f t="shared" ref="HP69" si="1171">HG69</f>
        <v>U</v>
      </c>
      <c r="HR69" s="127" t="str">
        <f t="shared" ref="HR69" si="1172">+HI69</f>
        <v>01-02-004</v>
      </c>
      <c r="HS69" s="540"/>
      <c r="HT69" s="540"/>
      <c r="HU69" s="540"/>
      <c r="HV69" s="540"/>
      <c r="HW69" s="540"/>
      <c r="HX69" s="540"/>
      <c r="HY69" s="126" t="str">
        <f t="shared" ref="HY69" si="1173">HP69</f>
        <v>U</v>
      </c>
      <c r="IA69" s="127" t="str">
        <f t="shared" ref="IA69" si="1174">+HR69</f>
        <v>01-02-004</v>
      </c>
      <c r="IB69" s="540"/>
      <c r="IC69" s="540"/>
      <c r="ID69" s="540"/>
      <c r="IE69" s="540"/>
      <c r="IF69" s="540"/>
      <c r="IG69" s="540"/>
      <c r="IH69" s="126" t="str">
        <f t="shared" ref="IH69" si="1175">HY69</f>
        <v>U</v>
      </c>
      <c r="IJ69" s="127" t="str">
        <f t="shared" ref="IJ69" si="1176">+IA69</f>
        <v>01-02-004</v>
      </c>
      <c r="IK69" s="540"/>
      <c r="IL69" s="540"/>
      <c r="IM69" s="540"/>
      <c r="IN69" s="540"/>
      <c r="IO69" s="540"/>
      <c r="IP69" s="540"/>
      <c r="IQ69" s="126" t="str">
        <f t="shared" ref="IQ69" si="1177">IH69</f>
        <v>U</v>
      </c>
      <c r="IS69" s="127" t="str">
        <f t="shared" ref="IS69" si="1178">+IJ69</f>
        <v>01-02-004</v>
      </c>
      <c r="IT69" s="540"/>
      <c r="IU69" s="540"/>
      <c r="IV69" s="540"/>
      <c r="IW69" s="540"/>
      <c r="IX69" s="540"/>
      <c r="IY69" s="540"/>
      <c r="IZ69" s="126" t="str">
        <f t="shared" ref="IZ69" si="1179">IQ69</f>
        <v>U</v>
      </c>
      <c r="JB69" s="127" t="str">
        <f t="shared" ref="JB69" si="1180">+IS69</f>
        <v>01-02-004</v>
      </c>
      <c r="JC69" s="540"/>
      <c r="JD69" s="540"/>
      <c r="JE69" s="540"/>
      <c r="JF69" s="540"/>
      <c r="JG69" s="540"/>
      <c r="JH69" s="540"/>
      <c r="JI69" s="126" t="str">
        <f t="shared" ref="JI69" si="1181">IZ69</f>
        <v>U</v>
      </c>
      <c r="JK69" s="127" t="str">
        <f t="shared" ref="JK69" si="1182">+JB69</f>
        <v>01-02-004</v>
      </c>
      <c r="JL69" s="540"/>
      <c r="JM69" s="540"/>
      <c r="JN69" s="540"/>
      <c r="JO69" s="540"/>
      <c r="JP69" s="540"/>
      <c r="JQ69" s="540"/>
      <c r="JR69" s="126" t="str">
        <f t="shared" ref="JR69" si="1183">JI69</f>
        <v>U</v>
      </c>
      <c r="JT69" s="127" t="str">
        <f t="shared" ref="JT69" si="1184">+JK69</f>
        <v>01-02-004</v>
      </c>
      <c r="JU69" s="540"/>
      <c r="JV69" s="540"/>
      <c r="JW69" s="540"/>
      <c r="JX69" s="540"/>
      <c r="JY69" s="540"/>
      <c r="JZ69" s="540"/>
      <c r="KA69" s="126" t="str">
        <f t="shared" ref="KA69" si="1185">JR69</f>
        <v>U</v>
      </c>
      <c r="KC69" s="127" t="str">
        <f t="shared" ref="KC69" si="1186">+JT69</f>
        <v>01-02-004</v>
      </c>
      <c r="KD69" s="540"/>
      <c r="KE69" s="540"/>
      <c r="KF69" s="540"/>
      <c r="KG69" s="540"/>
      <c r="KH69" s="540"/>
      <c r="KI69" s="540"/>
      <c r="KJ69" s="126" t="str">
        <f t="shared" ref="KJ69" si="1187">KA69</f>
        <v>U</v>
      </c>
      <c r="KL69" s="127" t="str">
        <f t="shared" ref="KL69" si="1188">+KC69</f>
        <v>01-02-004</v>
      </c>
      <c r="KM69" s="540"/>
      <c r="KN69" s="540"/>
      <c r="KO69" s="540"/>
      <c r="KP69" s="540"/>
      <c r="KQ69" s="540"/>
      <c r="KR69" s="540"/>
      <c r="KS69" s="126" t="str">
        <f t="shared" ref="KS69" si="1189">KJ69</f>
        <v>U</v>
      </c>
      <c r="KU69" s="127" t="str">
        <f t="shared" ref="KU69" si="1190">+KL69</f>
        <v>01-02-004</v>
      </c>
      <c r="KV69" s="540"/>
      <c r="KW69" s="540"/>
      <c r="KX69" s="540"/>
      <c r="KY69" s="540"/>
      <c r="KZ69" s="540"/>
      <c r="LA69" s="540"/>
      <c r="LB69" s="126" t="str">
        <f t="shared" ref="LB69" si="1191">KS69</f>
        <v>U</v>
      </c>
      <c r="LD69" s="127" t="str">
        <f t="shared" ref="LD69" si="1192">+KU69</f>
        <v>01-02-004</v>
      </c>
      <c r="LE69" s="540"/>
      <c r="LF69" s="540"/>
      <c r="LG69" s="540"/>
      <c r="LH69" s="540"/>
      <c r="LI69" s="540"/>
      <c r="LJ69" s="540"/>
      <c r="LK69" s="126" t="str">
        <f t="shared" ref="LK69" si="1193">LB69</f>
        <v>U</v>
      </c>
      <c r="LM69" s="127" t="str">
        <f t="shared" ref="LM69" si="1194">+LD69</f>
        <v>01-02-004</v>
      </c>
      <c r="LN69" s="540"/>
      <c r="LO69" s="540"/>
      <c r="LP69" s="540"/>
      <c r="LQ69" s="540"/>
      <c r="LR69" s="540"/>
      <c r="LS69" s="540"/>
      <c r="LT69" s="126" t="str">
        <f t="shared" ref="LT69" si="1195">LK69</f>
        <v>U</v>
      </c>
      <c r="LV69" s="127" t="str">
        <f t="shared" ref="LV69" si="1196">+LM69</f>
        <v>01-02-004</v>
      </c>
      <c r="LW69" s="540"/>
      <c r="LX69" s="540"/>
      <c r="LY69" s="540"/>
      <c r="LZ69" s="540"/>
      <c r="MA69" s="540"/>
      <c r="MB69" s="540"/>
      <c r="MC69" s="126" t="str">
        <f t="shared" ref="MC69" si="1197">LT69</f>
        <v>U</v>
      </c>
      <c r="ME69" s="127" t="str">
        <f t="shared" ref="ME69" si="1198">+LV69</f>
        <v>01-02-004</v>
      </c>
      <c r="MF69" s="540"/>
      <c r="MG69" s="540"/>
      <c r="MH69" s="540"/>
      <c r="MI69" s="540"/>
      <c r="MJ69" s="540"/>
      <c r="MK69" s="540"/>
      <c r="ML69" s="126" t="str">
        <f t="shared" ref="ML69" si="1199">MC69</f>
        <v>U</v>
      </c>
      <c r="MN69" s="127" t="str">
        <f t="shared" ref="MN69" si="1200">+ME69</f>
        <v>01-02-004</v>
      </c>
      <c r="MO69" s="540"/>
      <c r="MP69" s="540"/>
      <c r="MQ69" s="540"/>
      <c r="MR69" s="540"/>
      <c r="MS69" s="540"/>
      <c r="MT69" s="540"/>
      <c r="MU69" s="126" t="str">
        <f t="shared" ref="MU69" si="1201">ML69</f>
        <v>U</v>
      </c>
      <c r="MW69" s="127" t="str">
        <f t="shared" ref="MW69" si="1202">+MN69</f>
        <v>01-02-004</v>
      </c>
      <c r="MX69" s="540"/>
      <c r="MY69" s="540"/>
      <c r="MZ69" s="540"/>
      <c r="NA69" s="540"/>
      <c r="NB69" s="540"/>
      <c r="NC69" s="540"/>
      <c r="ND69" s="126" t="str">
        <f t="shared" ref="ND69" si="1203">MU69</f>
        <v>U</v>
      </c>
      <c r="NF69" s="127" t="str">
        <f t="shared" ref="NF69" si="1204">+MW69</f>
        <v>01-02-004</v>
      </c>
      <c r="NG69" s="540"/>
      <c r="NH69" s="540"/>
      <c r="NI69" s="540"/>
      <c r="NJ69" s="540"/>
      <c r="NK69" s="540"/>
      <c r="NL69" s="540"/>
      <c r="NM69" s="126" t="str">
        <f t="shared" ref="NM69" si="1205">ND69</f>
        <v>U</v>
      </c>
      <c r="NO69" s="127" t="str">
        <f t="shared" ref="NO69" si="1206">+NF69</f>
        <v>01-02-004</v>
      </c>
      <c r="NP69" s="540"/>
      <c r="NQ69" s="540"/>
      <c r="NR69" s="540"/>
      <c r="NS69" s="540"/>
      <c r="NT69" s="540"/>
      <c r="NU69" s="540"/>
      <c r="NV69" s="126" t="str">
        <f t="shared" ref="NV69" si="1207">NM69</f>
        <v>U</v>
      </c>
      <c r="NX69" s="127" t="str">
        <f t="shared" ref="NX69" si="1208">+NO69</f>
        <v>01-02-004</v>
      </c>
      <c r="NY69" s="540"/>
      <c r="NZ69" s="540"/>
      <c r="OA69" s="540"/>
      <c r="OB69" s="540"/>
      <c r="OC69" s="540"/>
      <c r="OD69" s="540"/>
      <c r="OE69" s="126" t="str">
        <f t="shared" ref="OE69" si="1209">NV69</f>
        <v>U</v>
      </c>
      <c r="OG69" s="127" t="str">
        <f t="shared" ref="OG69" si="1210">+NX69</f>
        <v>01-02-004</v>
      </c>
      <c r="OH69" s="540"/>
      <c r="OI69" s="540"/>
      <c r="OJ69" s="540"/>
      <c r="OK69" s="540"/>
      <c r="OL69" s="540"/>
      <c r="OM69" s="540"/>
      <c r="ON69" s="126" t="str">
        <f t="shared" ref="ON69" si="1211">OE69</f>
        <v>U</v>
      </c>
      <c r="OP69" s="127" t="str">
        <f t="shared" ref="OP69" si="1212">+OG69</f>
        <v>01-02-004</v>
      </c>
      <c r="OQ69" s="540"/>
      <c r="OR69" s="540"/>
      <c r="OS69" s="540"/>
      <c r="OT69" s="540"/>
      <c r="OU69" s="540"/>
      <c r="OV69" s="540"/>
      <c r="OW69" s="126" t="str">
        <f t="shared" ref="OW69" si="1213">ON69</f>
        <v>U</v>
      </c>
      <c r="OY69" s="127" t="str">
        <f t="shared" ref="OY69" si="1214">+OP69</f>
        <v>01-02-004</v>
      </c>
      <c r="OZ69" s="540"/>
      <c r="PA69" s="540"/>
      <c r="PB69" s="540"/>
      <c r="PC69" s="540"/>
      <c r="PD69" s="540"/>
      <c r="PE69" s="540"/>
      <c r="PF69" s="126" t="str">
        <f t="shared" ref="PF69" si="1215">OW69</f>
        <v>U</v>
      </c>
    </row>
    <row r="70" spans="1:422">
      <c r="A70" s="129" t="s">
        <v>314</v>
      </c>
      <c r="B70" s="130"/>
      <c r="C70" s="130" t="s">
        <v>315</v>
      </c>
      <c r="D70" s="130" t="s">
        <v>316</v>
      </c>
      <c r="E70" s="130" t="s">
        <v>317</v>
      </c>
      <c r="F70" s="130" t="s">
        <v>318</v>
      </c>
      <c r="G70" s="128" t="s">
        <v>319</v>
      </c>
      <c r="H70" s="131" t="s">
        <v>44</v>
      </c>
      <c r="J70" s="129" t="s">
        <v>314</v>
      </c>
      <c r="K70" s="130"/>
      <c r="L70" s="130" t="s">
        <v>315</v>
      </c>
      <c r="M70" s="130" t="s">
        <v>316</v>
      </c>
      <c r="N70" s="130" t="s">
        <v>317</v>
      </c>
      <c r="O70" s="130" t="s">
        <v>318</v>
      </c>
      <c r="P70" s="128" t="s">
        <v>319</v>
      </c>
      <c r="Q70" s="131" t="s">
        <v>44</v>
      </c>
      <c r="S70" s="129" t="s">
        <v>314</v>
      </c>
      <c r="T70" s="130"/>
      <c r="U70" s="130" t="s">
        <v>315</v>
      </c>
      <c r="V70" s="130" t="s">
        <v>316</v>
      </c>
      <c r="W70" s="130" t="s">
        <v>317</v>
      </c>
      <c r="X70" s="130" t="s">
        <v>318</v>
      </c>
      <c r="Y70" s="128" t="s">
        <v>319</v>
      </c>
      <c r="Z70" s="131" t="s">
        <v>44</v>
      </c>
      <c r="AB70" s="129" t="s">
        <v>314</v>
      </c>
      <c r="AC70" s="130"/>
      <c r="AD70" s="130" t="s">
        <v>315</v>
      </c>
      <c r="AE70" s="130" t="s">
        <v>316</v>
      </c>
      <c r="AF70" s="130" t="s">
        <v>317</v>
      </c>
      <c r="AG70" s="130" t="s">
        <v>318</v>
      </c>
      <c r="AH70" s="128" t="s">
        <v>319</v>
      </c>
      <c r="AI70" s="131" t="s">
        <v>44</v>
      </c>
      <c r="AK70" s="129" t="s">
        <v>314</v>
      </c>
      <c r="AL70" s="130"/>
      <c r="AM70" s="130" t="s">
        <v>315</v>
      </c>
      <c r="AN70" s="130" t="s">
        <v>316</v>
      </c>
      <c r="AO70" s="130" t="s">
        <v>317</v>
      </c>
      <c r="AP70" s="130" t="s">
        <v>318</v>
      </c>
      <c r="AQ70" s="128" t="s">
        <v>319</v>
      </c>
      <c r="AR70" s="131" t="s">
        <v>44</v>
      </c>
      <c r="AT70" s="129" t="s">
        <v>314</v>
      </c>
      <c r="AU70" s="130"/>
      <c r="AV70" s="130" t="s">
        <v>315</v>
      </c>
      <c r="AW70" s="130" t="s">
        <v>316</v>
      </c>
      <c r="AX70" s="130" t="s">
        <v>317</v>
      </c>
      <c r="AY70" s="130" t="s">
        <v>318</v>
      </c>
      <c r="AZ70" s="128" t="s">
        <v>319</v>
      </c>
      <c r="BA70" s="131" t="s">
        <v>44</v>
      </c>
      <c r="BC70" s="129" t="s">
        <v>314</v>
      </c>
      <c r="BD70" s="130"/>
      <c r="BE70" s="130" t="s">
        <v>315</v>
      </c>
      <c r="BF70" s="130" t="s">
        <v>316</v>
      </c>
      <c r="BG70" s="130" t="s">
        <v>317</v>
      </c>
      <c r="BH70" s="130" t="s">
        <v>318</v>
      </c>
      <c r="BI70" s="128" t="s">
        <v>319</v>
      </c>
      <c r="BJ70" s="131" t="s">
        <v>44</v>
      </c>
      <c r="BL70" s="129" t="s">
        <v>314</v>
      </c>
      <c r="BM70" s="130"/>
      <c r="BN70" s="130" t="s">
        <v>315</v>
      </c>
      <c r="BO70" s="130" t="s">
        <v>316</v>
      </c>
      <c r="BP70" s="130" t="s">
        <v>317</v>
      </c>
      <c r="BQ70" s="130" t="s">
        <v>318</v>
      </c>
      <c r="BR70" s="128" t="s">
        <v>319</v>
      </c>
      <c r="BS70" s="131" t="s">
        <v>44</v>
      </c>
      <c r="BU70" s="129" t="s">
        <v>314</v>
      </c>
      <c r="BV70" s="130"/>
      <c r="BW70" s="130" t="s">
        <v>315</v>
      </c>
      <c r="BX70" s="130" t="s">
        <v>316</v>
      </c>
      <c r="BY70" s="130" t="s">
        <v>317</v>
      </c>
      <c r="BZ70" s="130" t="s">
        <v>318</v>
      </c>
      <c r="CA70" s="128" t="s">
        <v>319</v>
      </c>
      <c r="CB70" s="131" t="s">
        <v>44</v>
      </c>
      <c r="CD70" s="129" t="s">
        <v>314</v>
      </c>
      <c r="CE70" s="130"/>
      <c r="CF70" s="130" t="s">
        <v>315</v>
      </c>
      <c r="CG70" s="130" t="s">
        <v>316</v>
      </c>
      <c r="CH70" s="130" t="s">
        <v>317</v>
      </c>
      <c r="CI70" s="130" t="s">
        <v>318</v>
      </c>
      <c r="CJ70" s="128" t="s">
        <v>319</v>
      </c>
      <c r="CK70" s="131" t="s">
        <v>44</v>
      </c>
      <c r="CM70" s="129" t="s">
        <v>314</v>
      </c>
      <c r="CN70" s="130"/>
      <c r="CO70" s="130" t="s">
        <v>315</v>
      </c>
      <c r="CP70" s="130" t="s">
        <v>316</v>
      </c>
      <c r="CQ70" s="130" t="s">
        <v>317</v>
      </c>
      <c r="CR70" s="130" t="s">
        <v>318</v>
      </c>
      <c r="CS70" s="128" t="s">
        <v>319</v>
      </c>
      <c r="CT70" s="131" t="s">
        <v>44</v>
      </c>
      <c r="CV70" s="129" t="s">
        <v>314</v>
      </c>
      <c r="CW70" s="130"/>
      <c r="CX70" s="130" t="s">
        <v>315</v>
      </c>
      <c r="CY70" s="130" t="s">
        <v>316</v>
      </c>
      <c r="CZ70" s="130" t="s">
        <v>317</v>
      </c>
      <c r="DA70" s="130" t="s">
        <v>318</v>
      </c>
      <c r="DB70" s="128" t="s">
        <v>319</v>
      </c>
      <c r="DC70" s="131" t="s">
        <v>44</v>
      </c>
      <c r="DE70" s="129" t="s">
        <v>314</v>
      </c>
      <c r="DF70" s="130"/>
      <c r="DG70" s="130" t="s">
        <v>315</v>
      </c>
      <c r="DH70" s="130" t="s">
        <v>316</v>
      </c>
      <c r="DI70" s="130" t="s">
        <v>317</v>
      </c>
      <c r="DJ70" s="130" t="s">
        <v>318</v>
      </c>
      <c r="DK70" s="128" t="s">
        <v>319</v>
      </c>
      <c r="DL70" s="131" t="s">
        <v>44</v>
      </c>
      <c r="DN70" s="129" t="s">
        <v>314</v>
      </c>
      <c r="DO70" s="130"/>
      <c r="DP70" s="130" t="s">
        <v>315</v>
      </c>
      <c r="DQ70" s="130" t="s">
        <v>316</v>
      </c>
      <c r="DR70" s="130" t="s">
        <v>317</v>
      </c>
      <c r="DS70" s="130" t="s">
        <v>318</v>
      </c>
      <c r="DT70" s="128" t="s">
        <v>319</v>
      </c>
      <c r="DU70" s="131" t="s">
        <v>44</v>
      </c>
      <c r="DW70" s="129" t="s">
        <v>314</v>
      </c>
      <c r="DX70" s="130"/>
      <c r="DY70" s="130" t="s">
        <v>315</v>
      </c>
      <c r="DZ70" s="130" t="s">
        <v>316</v>
      </c>
      <c r="EA70" s="130" t="s">
        <v>317</v>
      </c>
      <c r="EB70" s="130" t="s">
        <v>318</v>
      </c>
      <c r="EC70" s="128" t="s">
        <v>319</v>
      </c>
      <c r="ED70" s="131" t="s">
        <v>44</v>
      </c>
      <c r="EF70" s="129" t="s">
        <v>314</v>
      </c>
      <c r="EG70" s="130"/>
      <c r="EH70" s="130" t="s">
        <v>315</v>
      </c>
      <c r="EI70" s="130" t="s">
        <v>316</v>
      </c>
      <c r="EJ70" s="130" t="s">
        <v>317</v>
      </c>
      <c r="EK70" s="130" t="s">
        <v>318</v>
      </c>
      <c r="EL70" s="128" t="s">
        <v>319</v>
      </c>
      <c r="EM70" s="131" t="s">
        <v>44</v>
      </c>
      <c r="EO70" s="129" t="s">
        <v>314</v>
      </c>
      <c r="EP70" s="130"/>
      <c r="EQ70" s="130" t="s">
        <v>315</v>
      </c>
      <c r="ER70" s="130" t="s">
        <v>316</v>
      </c>
      <c r="ES70" s="130" t="s">
        <v>317</v>
      </c>
      <c r="ET70" s="130" t="s">
        <v>318</v>
      </c>
      <c r="EU70" s="128" t="s">
        <v>319</v>
      </c>
      <c r="EV70" s="131" t="s">
        <v>44</v>
      </c>
      <c r="EX70" s="129" t="s">
        <v>314</v>
      </c>
      <c r="EY70" s="130"/>
      <c r="EZ70" s="130" t="s">
        <v>315</v>
      </c>
      <c r="FA70" s="130" t="s">
        <v>316</v>
      </c>
      <c r="FB70" s="130" t="s">
        <v>317</v>
      </c>
      <c r="FC70" s="130" t="s">
        <v>318</v>
      </c>
      <c r="FD70" s="128" t="s">
        <v>319</v>
      </c>
      <c r="FE70" s="131" t="s">
        <v>44</v>
      </c>
      <c r="FG70" s="129" t="s">
        <v>314</v>
      </c>
      <c r="FH70" s="130"/>
      <c r="FI70" s="130" t="s">
        <v>315</v>
      </c>
      <c r="FJ70" s="130" t="s">
        <v>316</v>
      </c>
      <c r="FK70" s="130" t="s">
        <v>317</v>
      </c>
      <c r="FL70" s="130" t="s">
        <v>318</v>
      </c>
      <c r="FM70" s="128" t="s">
        <v>319</v>
      </c>
      <c r="FN70" s="131" t="s">
        <v>44</v>
      </c>
      <c r="FP70" s="129" t="s">
        <v>314</v>
      </c>
      <c r="FQ70" s="130"/>
      <c r="FR70" s="130" t="s">
        <v>315</v>
      </c>
      <c r="FS70" s="130" t="s">
        <v>316</v>
      </c>
      <c r="FT70" s="130" t="s">
        <v>317</v>
      </c>
      <c r="FU70" s="130" t="s">
        <v>318</v>
      </c>
      <c r="FV70" s="128" t="s">
        <v>319</v>
      </c>
      <c r="FW70" s="131" t="s">
        <v>44</v>
      </c>
      <c r="FY70" s="129" t="s">
        <v>314</v>
      </c>
      <c r="FZ70" s="130"/>
      <c r="GA70" s="130" t="s">
        <v>315</v>
      </c>
      <c r="GB70" s="130" t="s">
        <v>316</v>
      </c>
      <c r="GC70" s="130" t="s">
        <v>317</v>
      </c>
      <c r="GD70" s="130" t="s">
        <v>318</v>
      </c>
      <c r="GE70" s="128" t="s">
        <v>319</v>
      </c>
      <c r="GF70" s="131" t="s">
        <v>44</v>
      </c>
      <c r="GH70" s="129" t="s">
        <v>314</v>
      </c>
      <c r="GI70" s="130"/>
      <c r="GJ70" s="130" t="s">
        <v>315</v>
      </c>
      <c r="GK70" s="130" t="s">
        <v>316</v>
      </c>
      <c r="GL70" s="130" t="s">
        <v>317</v>
      </c>
      <c r="GM70" s="130" t="s">
        <v>318</v>
      </c>
      <c r="GN70" s="128" t="s">
        <v>319</v>
      </c>
      <c r="GO70" s="131" t="s">
        <v>44</v>
      </c>
      <c r="GQ70" s="129" t="s">
        <v>314</v>
      </c>
      <c r="GR70" s="130"/>
      <c r="GS70" s="130" t="s">
        <v>315</v>
      </c>
      <c r="GT70" s="130" t="s">
        <v>316</v>
      </c>
      <c r="GU70" s="130" t="s">
        <v>317</v>
      </c>
      <c r="GV70" s="130" t="s">
        <v>318</v>
      </c>
      <c r="GW70" s="128" t="s">
        <v>319</v>
      </c>
      <c r="GX70" s="131" t="s">
        <v>44</v>
      </c>
      <c r="GZ70" s="129" t="s">
        <v>314</v>
      </c>
      <c r="HA70" s="130"/>
      <c r="HB70" s="130" t="s">
        <v>315</v>
      </c>
      <c r="HC70" s="130" t="s">
        <v>316</v>
      </c>
      <c r="HD70" s="130" t="s">
        <v>317</v>
      </c>
      <c r="HE70" s="130" t="s">
        <v>318</v>
      </c>
      <c r="HF70" s="128" t="s">
        <v>319</v>
      </c>
      <c r="HG70" s="131" t="s">
        <v>44</v>
      </c>
      <c r="HI70" s="129" t="s">
        <v>314</v>
      </c>
      <c r="HJ70" s="130"/>
      <c r="HK70" s="130" t="s">
        <v>315</v>
      </c>
      <c r="HL70" s="130" t="s">
        <v>316</v>
      </c>
      <c r="HM70" s="130" t="s">
        <v>317</v>
      </c>
      <c r="HN70" s="130" t="s">
        <v>318</v>
      </c>
      <c r="HO70" s="128" t="s">
        <v>319</v>
      </c>
      <c r="HP70" s="131" t="s">
        <v>44</v>
      </c>
      <c r="HR70" s="129" t="s">
        <v>314</v>
      </c>
      <c r="HS70" s="130"/>
      <c r="HT70" s="130" t="s">
        <v>315</v>
      </c>
      <c r="HU70" s="130" t="s">
        <v>316</v>
      </c>
      <c r="HV70" s="130" t="s">
        <v>317</v>
      </c>
      <c r="HW70" s="130" t="s">
        <v>318</v>
      </c>
      <c r="HX70" s="128" t="s">
        <v>319</v>
      </c>
      <c r="HY70" s="131" t="s">
        <v>44</v>
      </c>
      <c r="IA70" s="129" t="s">
        <v>314</v>
      </c>
      <c r="IB70" s="130"/>
      <c r="IC70" s="130" t="s">
        <v>315</v>
      </c>
      <c r="ID70" s="130" t="s">
        <v>316</v>
      </c>
      <c r="IE70" s="130" t="s">
        <v>317</v>
      </c>
      <c r="IF70" s="130" t="s">
        <v>318</v>
      </c>
      <c r="IG70" s="128" t="s">
        <v>319</v>
      </c>
      <c r="IH70" s="131" t="s">
        <v>44</v>
      </c>
      <c r="IJ70" s="129" t="s">
        <v>314</v>
      </c>
      <c r="IK70" s="130"/>
      <c r="IL70" s="130" t="s">
        <v>315</v>
      </c>
      <c r="IM70" s="130" t="s">
        <v>316</v>
      </c>
      <c r="IN70" s="130" t="s">
        <v>317</v>
      </c>
      <c r="IO70" s="130" t="s">
        <v>318</v>
      </c>
      <c r="IP70" s="128" t="s">
        <v>319</v>
      </c>
      <c r="IQ70" s="131" t="s">
        <v>44</v>
      </c>
      <c r="IS70" s="129" t="s">
        <v>314</v>
      </c>
      <c r="IT70" s="130"/>
      <c r="IU70" s="130" t="s">
        <v>315</v>
      </c>
      <c r="IV70" s="130" t="s">
        <v>316</v>
      </c>
      <c r="IW70" s="130" t="s">
        <v>317</v>
      </c>
      <c r="IX70" s="130" t="s">
        <v>318</v>
      </c>
      <c r="IY70" s="128" t="s">
        <v>319</v>
      </c>
      <c r="IZ70" s="131" t="s">
        <v>44</v>
      </c>
      <c r="JB70" s="129" t="s">
        <v>314</v>
      </c>
      <c r="JC70" s="130"/>
      <c r="JD70" s="130" t="s">
        <v>315</v>
      </c>
      <c r="JE70" s="130" t="s">
        <v>316</v>
      </c>
      <c r="JF70" s="130" t="s">
        <v>317</v>
      </c>
      <c r="JG70" s="130" t="s">
        <v>318</v>
      </c>
      <c r="JH70" s="128" t="s">
        <v>319</v>
      </c>
      <c r="JI70" s="131" t="s">
        <v>44</v>
      </c>
      <c r="JK70" s="129" t="s">
        <v>314</v>
      </c>
      <c r="JL70" s="130"/>
      <c r="JM70" s="130" t="s">
        <v>315</v>
      </c>
      <c r="JN70" s="130" t="s">
        <v>316</v>
      </c>
      <c r="JO70" s="130" t="s">
        <v>317</v>
      </c>
      <c r="JP70" s="130" t="s">
        <v>318</v>
      </c>
      <c r="JQ70" s="128" t="s">
        <v>319</v>
      </c>
      <c r="JR70" s="131" t="s">
        <v>44</v>
      </c>
      <c r="JT70" s="129" t="s">
        <v>314</v>
      </c>
      <c r="JU70" s="130"/>
      <c r="JV70" s="130" t="s">
        <v>315</v>
      </c>
      <c r="JW70" s="130" t="s">
        <v>316</v>
      </c>
      <c r="JX70" s="130" t="s">
        <v>317</v>
      </c>
      <c r="JY70" s="130" t="s">
        <v>318</v>
      </c>
      <c r="JZ70" s="128" t="s">
        <v>319</v>
      </c>
      <c r="KA70" s="131" t="s">
        <v>44</v>
      </c>
      <c r="KC70" s="129" t="s">
        <v>314</v>
      </c>
      <c r="KD70" s="130"/>
      <c r="KE70" s="130" t="s">
        <v>315</v>
      </c>
      <c r="KF70" s="130" t="s">
        <v>316</v>
      </c>
      <c r="KG70" s="130" t="s">
        <v>317</v>
      </c>
      <c r="KH70" s="130" t="s">
        <v>318</v>
      </c>
      <c r="KI70" s="128" t="s">
        <v>319</v>
      </c>
      <c r="KJ70" s="131" t="s">
        <v>44</v>
      </c>
      <c r="KL70" s="129" t="s">
        <v>314</v>
      </c>
      <c r="KM70" s="130"/>
      <c r="KN70" s="130" t="s">
        <v>315</v>
      </c>
      <c r="KO70" s="130" t="s">
        <v>316</v>
      </c>
      <c r="KP70" s="130" t="s">
        <v>317</v>
      </c>
      <c r="KQ70" s="130" t="s">
        <v>318</v>
      </c>
      <c r="KR70" s="128" t="s">
        <v>319</v>
      </c>
      <c r="KS70" s="131" t="s">
        <v>44</v>
      </c>
      <c r="KU70" s="129" t="s">
        <v>314</v>
      </c>
      <c r="KV70" s="130"/>
      <c r="KW70" s="130" t="s">
        <v>315</v>
      </c>
      <c r="KX70" s="130" t="s">
        <v>316</v>
      </c>
      <c r="KY70" s="130" t="s">
        <v>317</v>
      </c>
      <c r="KZ70" s="130" t="s">
        <v>318</v>
      </c>
      <c r="LA70" s="128" t="s">
        <v>319</v>
      </c>
      <c r="LB70" s="131" t="s">
        <v>44</v>
      </c>
      <c r="LD70" s="129" t="s">
        <v>314</v>
      </c>
      <c r="LE70" s="130"/>
      <c r="LF70" s="130" t="s">
        <v>315</v>
      </c>
      <c r="LG70" s="130" t="s">
        <v>316</v>
      </c>
      <c r="LH70" s="130" t="s">
        <v>317</v>
      </c>
      <c r="LI70" s="130" t="s">
        <v>318</v>
      </c>
      <c r="LJ70" s="128" t="s">
        <v>319</v>
      </c>
      <c r="LK70" s="131" t="s">
        <v>44</v>
      </c>
      <c r="LM70" s="129" t="s">
        <v>314</v>
      </c>
      <c r="LN70" s="130"/>
      <c r="LO70" s="130" t="s">
        <v>315</v>
      </c>
      <c r="LP70" s="130" t="s">
        <v>316</v>
      </c>
      <c r="LQ70" s="130" t="s">
        <v>317</v>
      </c>
      <c r="LR70" s="130" t="s">
        <v>318</v>
      </c>
      <c r="LS70" s="128" t="s">
        <v>319</v>
      </c>
      <c r="LT70" s="131" t="s">
        <v>44</v>
      </c>
      <c r="LV70" s="129" t="s">
        <v>314</v>
      </c>
      <c r="LW70" s="130"/>
      <c r="LX70" s="130" t="s">
        <v>315</v>
      </c>
      <c r="LY70" s="130" t="s">
        <v>316</v>
      </c>
      <c r="LZ70" s="130" t="s">
        <v>317</v>
      </c>
      <c r="MA70" s="130" t="s">
        <v>318</v>
      </c>
      <c r="MB70" s="128" t="s">
        <v>319</v>
      </c>
      <c r="MC70" s="131" t="s">
        <v>44</v>
      </c>
      <c r="ME70" s="129" t="s">
        <v>314</v>
      </c>
      <c r="MF70" s="130"/>
      <c r="MG70" s="130" t="s">
        <v>315</v>
      </c>
      <c r="MH70" s="130" t="s">
        <v>316</v>
      </c>
      <c r="MI70" s="130" t="s">
        <v>317</v>
      </c>
      <c r="MJ70" s="130" t="s">
        <v>318</v>
      </c>
      <c r="MK70" s="128" t="s">
        <v>319</v>
      </c>
      <c r="ML70" s="131" t="s">
        <v>44</v>
      </c>
      <c r="MN70" s="129" t="s">
        <v>314</v>
      </c>
      <c r="MO70" s="130"/>
      <c r="MP70" s="130" t="s">
        <v>315</v>
      </c>
      <c r="MQ70" s="130" t="s">
        <v>316</v>
      </c>
      <c r="MR70" s="130" t="s">
        <v>317</v>
      </c>
      <c r="MS70" s="130" t="s">
        <v>318</v>
      </c>
      <c r="MT70" s="128" t="s">
        <v>319</v>
      </c>
      <c r="MU70" s="131" t="s">
        <v>44</v>
      </c>
      <c r="MW70" s="129" t="s">
        <v>314</v>
      </c>
      <c r="MX70" s="130"/>
      <c r="MY70" s="130" t="s">
        <v>315</v>
      </c>
      <c r="MZ70" s="130" t="s">
        <v>316</v>
      </c>
      <c r="NA70" s="130" t="s">
        <v>317</v>
      </c>
      <c r="NB70" s="130" t="s">
        <v>318</v>
      </c>
      <c r="NC70" s="128" t="s">
        <v>319</v>
      </c>
      <c r="ND70" s="131" t="s">
        <v>44</v>
      </c>
      <c r="NF70" s="129" t="s">
        <v>314</v>
      </c>
      <c r="NG70" s="130"/>
      <c r="NH70" s="130" t="s">
        <v>315</v>
      </c>
      <c r="NI70" s="130" t="s">
        <v>316</v>
      </c>
      <c r="NJ70" s="130" t="s">
        <v>317</v>
      </c>
      <c r="NK70" s="130" t="s">
        <v>318</v>
      </c>
      <c r="NL70" s="128" t="s">
        <v>319</v>
      </c>
      <c r="NM70" s="131" t="s">
        <v>44</v>
      </c>
      <c r="NO70" s="129" t="s">
        <v>314</v>
      </c>
      <c r="NP70" s="130"/>
      <c r="NQ70" s="130" t="s">
        <v>315</v>
      </c>
      <c r="NR70" s="130" t="s">
        <v>316</v>
      </c>
      <c r="NS70" s="130" t="s">
        <v>317</v>
      </c>
      <c r="NT70" s="130" t="s">
        <v>318</v>
      </c>
      <c r="NU70" s="128" t="s">
        <v>319</v>
      </c>
      <c r="NV70" s="131" t="s">
        <v>44</v>
      </c>
      <c r="NX70" s="129" t="s">
        <v>314</v>
      </c>
      <c r="NY70" s="130"/>
      <c r="NZ70" s="130" t="s">
        <v>315</v>
      </c>
      <c r="OA70" s="130" t="s">
        <v>316</v>
      </c>
      <c r="OB70" s="130" t="s">
        <v>317</v>
      </c>
      <c r="OC70" s="130" t="s">
        <v>318</v>
      </c>
      <c r="OD70" s="128" t="s">
        <v>319</v>
      </c>
      <c r="OE70" s="131" t="s">
        <v>44</v>
      </c>
      <c r="OG70" s="129" t="s">
        <v>314</v>
      </c>
      <c r="OH70" s="130"/>
      <c r="OI70" s="130" t="s">
        <v>315</v>
      </c>
      <c r="OJ70" s="130" t="s">
        <v>316</v>
      </c>
      <c r="OK70" s="130" t="s">
        <v>317</v>
      </c>
      <c r="OL70" s="130" t="s">
        <v>318</v>
      </c>
      <c r="OM70" s="128" t="s">
        <v>319</v>
      </c>
      <c r="ON70" s="131" t="s">
        <v>44</v>
      </c>
      <c r="OP70" s="129" t="s">
        <v>314</v>
      </c>
      <c r="OQ70" s="130"/>
      <c r="OR70" s="130" t="s">
        <v>315</v>
      </c>
      <c r="OS70" s="130" t="s">
        <v>316</v>
      </c>
      <c r="OT70" s="130" t="s">
        <v>317</v>
      </c>
      <c r="OU70" s="130" t="s">
        <v>318</v>
      </c>
      <c r="OV70" s="128" t="s">
        <v>319</v>
      </c>
      <c r="OW70" s="131" t="s">
        <v>44</v>
      </c>
      <c r="OY70" s="129" t="s">
        <v>314</v>
      </c>
      <c r="OZ70" s="130"/>
      <c r="PA70" s="130" t="s">
        <v>315</v>
      </c>
      <c r="PB70" s="130" t="s">
        <v>316</v>
      </c>
      <c r="PC70" s="130" t="s">
        <v>317</v>
      </c>
      <c r="PD70" s="130" t="s">
        <v>318</v>
      </c>
      <c r="PE70" s="128" t="s">
        <v>319</v>
      </c>
      <c r="PF70" s="131" t="s">
        <v>44</v>
      </c>
    </row>
    <row r="71" spans="1:422">
      <c r="A71" s="118"/>
      <c r="B71" s="118"/>
      <c r="C71" s="115"/>
      <c r="D71" s="115"/>
      <c r="E71" s="115"/>
      <c r="F71" s="115"/>
      <c r="G71" s="115"/>
      <c r="H71" s="115">
        <f>PRODUCT(C71:G71)</f>
        <v>0</v>
      </c>
      <c r="J71" s="118"/>
      <c r="K71" s="118"/>
      <c r="L71" s="115"/>
      <c r="M71" s="115"/>
      <c r="N71" s="115"/>
      <c r="O71" s="115"/>
      <c r="P71" s="115"/>
      <c r="Q71" s="115">
        <f>PRODUCT(L71:P71)</f>
        <v>0</v>
      </c>
      <c r="S71" s="118"/>
      <c r="T71" s="118"/>
      <c r="U71" s="115"/>
      <c r="V71" s="115"/>
      <c r="W71" s="115"/>
      <c r="X71" s="115"/>
      <c r="Y71" s="115"/>
      <c r="Z71" s="115">
        <f>PRODUCT(U71:Y71)</f>
        <v>0</v>
      </c>
      <c r="AB71" s="118"/>
      <c r="AC71" s="118"/>
      <c r="AD71" s="115"/>
      <c r="AE71" s="115"/>
      <c r="AF71" s="115"/>
      <c r="AG71" s="115"/>
      <c r="AH71" s="115"/>
      <c r="AI71" s="115">
        <f>PRODUCT(AD71:AH71)</f>
        <v>0</v>
      </c>
      <c r="AK71" s="118"/>
      <c r="AL71" s="118"/>
      <c r="AM71" s="115"/>
      <c r="AN71" s="115"/>
      <c r="AO71" s="115"/>
      <c r="AP71" s="115"/>
      <c r="AQ71" s="115"/>
      <c r="AR71" s="115">
        <f>PRODUCT(AM71:AQ71)</f>
        <v>0</v>
      </c>
      <c r="AT71" s="118"/>
      <c r="AU71" s="118"/>
      <c r="AV71" s="115"/>
      <c r="AW71" s="115"/>
      <c r="AX71" s="115"/>
      <c r="AY71" s="115"/>
      <c r="AZ71" s="115"/>
      <c r="BA71" s="115">
        <f t="shared" ref="BA71:BA78" si="1216">PRODUCT(AV71:AZ71)</f>
        <v>0</v>
      </c>
      <c r="BC71" s="118"/>
      <c r="BD71" s="118"/>
      <c r="BE71" s="115"/>
      <c r="BF71" s="115"/>
      <c r="BG71" s="115"/>
      <c r="BH71" s="115"/>
      <c r="BI71" s="115"/>
      <c r="BJ71" s="115">
        <f t="shared" ref="BJ71:BJ78" si="1217">PRODUCT(BE71:BI71)</f>
        <v>0</v>
      </c>
      <c r="BL71" s="118"/>
      <c r="BM71" s="118"/>
      <c r="BN71" s="115"/>
      <c r="BO71" s="115"/>
      <c r="BP71" s="115"/>
      <c r="BQ71" s="115"/>
      <c r="BR71" s="115"/>
      <c r="BS71" s="115">
        <f t="shared" ref="BS71:BS78" si="1218">PRODUCT(BN71:BR71)</f>
        <v>0</v>
      </c>
      <c r="BU71" s="118"/>
      <c r="BV71" s="118"/>
      <c r="BW71" s="115"/>
      <c r="BX71" s="115"/>
      <c r="BY71" s="115"/>
      <c r="BZ71" s="115"/>
      <c r="CA71" s="115"/>
      <c r="CB71" s="115">
        <f t="shared" ref="CB71:CB78" si="1219">PRODUCT(BW71:CA71)</f>
        <v>0</v>
      </c>
      <c r="CD71" s="118"/>
      <c r="CE71" s="118"/>
      <c r="CF71" s="115"/>
      <c r="CG71" s="115"/>
      <c r="CH71" s="115"/>
      <c r="CI71" s="115"/>
      <c r="CJ71" s="115"/>
      <c r="CK71" s="115">
        <f t="shared" ref="CK71:CK78" si="1220">PRODUCT(CF71:CJ71)</f>
        <v>0</v>
      </c>
      <c r="CM71" s="118"/>
      <c r="CN71" s="118"/>
      <c r="CO71" s="115"/>
      <c r="CP71" s="115"/>
      <c r="CQ71" s="115"/>
      <c r="CR71" s="115"/>
      <c r="CS71" s="115"/>
      <c r="CT71" s="115">
        <f t="shared" ref="CT71:CT78" si="1221">PRODUCT(CO71:CS71)</f>
        <v>0</v>
      </c>
      <c r="CV71" s="118"/>
      <c r="CW71" s="118"/>
      <c r="CX71" s="115"/>
      <c r="CY71" s="115"/>
      <c r="CZ71" s="115"/>
      <c r="DA71" s="115"/>
      <c r="DB71" s="115"/>
      <c r="DC71" s="115">
        <f t="shared" ref="DC71:DC78" si="1222">PRODUCT(CX71:DB71)</f>
        <v>0</v>
      </c>
      <c r="DE71" s="118"/>
      <c r="DF71" s="118"/>
      <c r="DG71" s="115"/>
      <c r="DH71" s="115"/>
      <c r="DI71" s="115"/>
      <c r="DJ71" s="115"/>
      <c r="DK71" s="115"/>
      <c r="DL71" s="115">
        <f t="shared" ref="DL71:DL78" si="1223">PRODUCT(DG71:DK71)</f>
        <v>0</v>
      </c>
      <c r="DN71" s="118"/>
      <c r="DO71" s="118"/>
      <c r="DP71" s="115"/>
      <c r="DQ71" s="115"/>
      <c r="DR71" s="115"/>
      <c r="DS71" s="115"/>
      <c r="DT71" s="115"/>
      <c r="DU71" s="115">
        <f t="shared" ref="DU71:DU78" si="1224">PRODUCT(DP71:DT71)</f>
        <v>0</v>
      </c>
      <c r="DW71" s="118"/>
      <c r="DX71" s="118"/>
      <c r="DY71" s="115"/>
      <c r="DZ71" s="115"/>
      <c r="EA71" s="115"/>
      <c r="EB71" s="115"/>
      <c r="EC71" s="115"/>
      <c r="ED71" s="115">
        <f t="shared" ref="ED71:ED78" si="1225">PRODUCT(DY71:EC71)</f>
        <v>0</v>
      </c>
      <c r="EF71" s="118"/>
      <c r="EG71" s="118"/>
      <c r="EH71" s="115"/>
      <c r="EI71" s="115"/>
      <c r="EJ71" s="115"/>
      <c r="EK71" s="115"/>
      <c r="EL71" s="115"/>
      <c r="EM71" s="115">
        <f t="shared" ref="EM71:EM78" si="1226">PRODUCT(EH71:EL71)</f>
        <v>0</v>
      </c>
      <c r="EO71" s="118"/>
      <c r="EP71" s="118"/>
      <c r="EQ71" s="115"/>
      <c r="ER71" s="115"/>
      <c r="ES71" s="115"/>
      <c r="ET71" s="115"/>
      <c r="EU71" s="115"/>
      <c r="EV71" s="115">
        <f t="shared" ref="EV71:EV78" si="1227">PRODUCT(EQ71:EU71)</f>
        <v>0</v>
      </c>
      <c r="EX71" s="118"/>
      <c r="EY71" s="118"/>
      <c r="EZ71" s="115"/>
      <c r="FA71" s="115"/>
      <c r="FB71" s="115"/>
      <c r="FC71" s="115"/>
      <c r="FD71" s="115"/>
      <c r="FE71" s="115">
        <f t="shared" ref="FE71:FE78" si="1228">PRODUCT(EZ71:FD71)</f>
        <v>0</v>
      </c>
      <c r="FG71" s="118"/>
      <c r="FH71" s="118"/>
      <c r="FI71" s="115"/>
      <c r="FJ71" s="115"/>
      <c r="FK71" s="115"/>
      <c r="FL71" s="115"/>
      <c r="FM71" s="115"/>
      <c r="FN71" s="115">
        <f t="shared" ref="FN71:FN78" si="1229">PRODUCT(FI71:FM71)</f>
        <v>0</v>
      </c>
      <c r="FP71" s="118"/>
      <c r="FQ71" s="118"/>
      <c r="FR71" s="115"/>
      <c r="FS71" s="115"/>
      <c r="FT71" s="115"/>
      <c r="FU71" s="115"/>
      <c r="FV71" s="115"/>
      <c r="FW71" s="115">
        <f t="shared" ref="FW71:FW78" si="1230">PRODUCT(FR71:FV71)</f>
        <v>0</v>
      </c>
      <c r="FY71" s="118"/>
      <c r="FZ71" s="118"/>
      <c r="GA71" s="115"/>
      <c r="GB71" s="115"/>
      <c r="GC71" s="115"/>
      <c r="GD71" s="115"/>
      <c r="GE71" s="115"/>
      <c r="GF71" s="115">
        <f t="shared" ref="GF71:GF78" si="1231">PRODUCT(GA71:GE71)</f>
        <v>0</v>
      </c>
      <c r="GH71" s="118"/>
      <c r="GI71" s="118"/>
      <c r="GJ71" s="115"/>
      <c r="GK71" s="115"/>
      <c r="GL71" s="115"/>
      <c r="GM71" s="115"/>
      <c r="GN71" s="115"/>
      <c r="GO71" s="115">
        <f t="shared" ref="GO71:GO78" si="1232">PRODUCT(GJ71:GN71)</f>
        <v>0</v>
      </c>
      <c r="GQ71" s="118" t="s">
        <v>866</v>
      </c>
      <c r="GR71" s="118"/>
      <c r="GS71" s="115"/>
      <c r="GT71" s="115"/>
      <c r="GU71" s="115"/>
      <c r="GV71" s="115">
        <v>1</v>
      </c>
      <c r="GW71" s="115"/>
      <c r="GX71" s="115">
        <f t="shared" ref="GX71:GX78" si="1233">PRODUCT(GS71:GW71)</f>
        <v>1</v>
      </c>
      <c r="GZ71" s="118" t="s">
        <v>866</v>
      </c>
      <c r="HA71" s="118"/>
      <c r="HB71" s="115"/>
      <c r="HC71" s="115"/>
      <c r="HD71" s="115"/>
      <c r="HE71" s="115">
        <v>1</v>
      </c>
      <c r="HF71" s="115"/>
      <c r="HG71" s="115">
        <f t="shared" ref="HG71:HG78" si="1234">PRODUCT(HB71:HF71)</f>
        <v>1</v>
      </c>
      <c r="HI71" s="118" t="s">
        <v>866</v>
      </c>
      <c r="HJ71" s="118"/>
      <c r="HK71" s="115"/>
      <c r="HL71" s="115"/>
      <c r="HM71" s="115"/>
      <c r="HN71" s="115">
        <v>1</v>
      </c>
      <c r="HO71" s="115"/>
      <c r="HP71" s="115">
        <f t="shared" ref="HP71:HP78" si="1235">PRODUCT(HK71:HO71)</f>
        <v>1</v>
      </c>
      <c r="HR71" s="118" t="s">
        <v>866</v>
      </c>
      <c r="HS71" s="118"/>
      <c r="HT71" s="115"/>
      <c r="HU71" s="115"/>
      <c r="HV71" s="115"/>
      <c r="HW71" s="115">
        <v>1</v>
      </c>
      <c r="HX71" s="115"/>
      <c r="HY71" s="115">
        <f t="shared" ref="HY71:HY78" si="1236">PRODUCT(HT71:HX71)</f>
        <v>1</v>
      </c>
      <c r="IA71" s="118" t="s">
        <v>866</v>
      </c>
      <c r="IB71" s="118"/>
      <c r="IC71" s="115"/>
      <c r="ID71" s="115"/>
      <c r="IE71" s="115"/>
      <c r="IF71" s="115">
        <v>1</v>
      </c>
      <c r="IG71" s="115"/>
      <c r="IH71" s="115">
        <f t="shared" ref="IH71:IH78" si="1237">PRODUCT(IC71:IG71)</f>
        <v>1</v>
      </c>
      <c r="IJ71" s="118"/>
      <c r="IK71" s="118"/>
      <c r="IL71" s="115"/>
      <c r="IM71" s="115"/>
      <c r="IN71" s="115"/>
      <c r="IO71" s="115"/>
      <c r="IP71" s="115"/>
      <c r="IQ71" s="115">
        <f t="shared" ref="IQ71:IQ78" si="1238">PRODUCT(IL71:IP71)</f>
        <v>0</v>
      </c>
      <c r="IS71" s="118" t="s">
        <v>866</v>
      </c>
      <c r="IT71" s="118"/>
      <c r="IU71" s="115"/>
      <c r="IV71" s="115"/>
      <c r="IW71" s="115"/>
      <c r="IX71" s="115">
        <v>1</v>
      </c>
      <c r="IY71" s="115"/>
      <c r="IZ71" s="115">
        <f t="shared" ref="IZ71:IZ78" si="1239">PRODUCT(IU71:IY71)</f>
        <v>1</v>
      </c>
      <c r="JB71" s="118" t="s">
        <v>866</v>
      </c>
      <c r="JC71" s="118"/>
      <c r="JD71" s="115"/>
      <c r="JE71" s="115"/>
      <c r="JF71" s="115"/>
      <c r="JG71" s="115">
        <v>1</v>
      </c>
      <c r="JH71" s="115"/>
      <c r="JI71" s="115">
        <f t="shared" ref="JI71:JI78" si="1240">PRODUCT(JD71:JH71)</f>
        <v>1</v>
      </c>
      <c r="JJ71" s="481"/>
      <c r="JK71" s="118"/>
      <c r="JL71" s="118"/>
      <c r="JM71" s="115"/>
      <c r="JN71" s="115"/>
      <c r="JO71" s="115"/>
      <c r="JP71" s="115"/>
      <c r="JQ71" s="115"/>
      <c r="JR71" s="115">
        <f t="shared" ref="JR71:JR78" si="1241">PRODUCT(JM71:JQ71)</f>
        <v>0</v>
      </c>
      <c r="JS71" s="481"/>
      <c r="JT71" s="118"/>
      <c r="JU71" s="118"/>
      <c r="JV71" s="115"/>
      <c r="JW71" s="115"/>
      <c r="JX71" s="115"/>
      <c r="JY71" s="115"/>
      <c r="JZ71" s="115"/>
      <c r="KA71" s="115">
        <f t="shared" ref="KA71:KA78" si="1242">PRODUCT(JV71:JZ71)</f>
        <v>0</v>
      </c>
      <c r="KB71" s="481"/>
      <c r="KC71" s="118"/>
      <c r="KD71" s="118"/>
      <c r="KE71" s="115"/>
      <c r="KF71" s="115"/>
      <c r="KG71" s="115"/>
      <c r="KH71" s="115"/>
      <c r="KI71" s="115"/>
      <c r="KJ71" s="115">
        <f t="shared" ref="KJ71:KJ78" si="1243">PRODUCT(KE71:KI71)</f>
        <v>0</v>
      </c>
      <c r="KK71" s="481"/>
      <c r="KL71" s="118"/>
      <c r="KM71" s="118"/>
      <c r="KN71" s="115"/>
      <c r="KO71" s="115"/>
      <c r="KP71" s="115"/>
      <c r="KQ71" s="115"/>
      <c r="KR71" s="115"/>
      <c r="KS71" s="115">
        <f t="shared" ref="KS71:KS78" si="1244">PRODUCT(KN71:KR71)</f>
        <v>0</v>
      </c>
      <c r="KT71" s="481"/>
      <c r="KU71" s="118"/>
      <c r="KV71" s="118"/>
      <c r="KW71" s="115"/>
      <c r="KX71" s="115"/>
      <c r="KY71" s="115"/>
      <c r="KZ71" s="115"/>
      <c r="LA71" s="115"/>
      <c r="LB71" s="115">
        <f t="shared" ref="LB71:LB78" si="1245">PRODUCT(KW71:LA71)</f>
        <v>0</v>
      </c>
      <c r="LC71" s="481"/>
      <c r="LD71" s="118"/>
      <c r="LE71" s="118"/>
      <c r="LF71" s="115"/>
      <c r="LG71" s="115"/>
      <c r="LH71" s="115"/>
      <c r="LI71" s="115"/>
      <c r="LJ71" s="115"/>
      <c r="LK71" s="115">
        <f t="shared" ref="LK71:LK78" si="1246">PRODUCT(LF71:LJ71)</f>
        <v>0</v>
      </c>
      <c r="LL71" s="481"/>
      <c r="LM71" s="118"/>
      <c r="LN71" s="118"/>
      <c r="LO71" s="115"/>
      <c r="LP71" s="115"/>
      <c r="LQ71" s="115"/>
      <c r="LR71" s="115"/>
      <c r="LS71" s="115"/>
      <c r="LT71" s="115">
        <f t="shared" ref="LT71:LT78" si="1247">PRODUCT(LO71:LS71)</f>
        <v>0</v>
      </c>
      <c r="LU71" s="481"/>
      <c r="LV71" s="118"/>
      <c r="LW71" s="118"/>
      <c r="LX71" s="115"/>
      <c r="LY71" s="115"/>
      <c r="LZ71" s="115"/>
      <c r="MA71" s="115"/>
      <c r="MB71" s="115"/>
      <c r="MC71" s="115">
        <f t="shared" ref="MC71:MC78" si="1248">PRODUCT(LX71:MB71)</f>
        <v>0</v>
      </c>
      <c r="MD71" s="481"/>
      <c r="ME71" s="118" t="s">
        <v>866</v>
      </c>
      <c r="MF71" s="118"/>
      <c r="MG71" s="115"/>
      <c r="MH71" s="115"/>
      <c r="MI71" s="115"/>
      <c r="MJ71" s="115">
        <v>1</v>
      </c>
      <c r="MK71" s="115"/>
      <c r="ML71" s="115">
        <f t="shared" ref="ML71:ML78" si="1249">PRODUCT(MG71:MK71)</f>
        <v>1</v>
      </c>
      <c r="MM71" s="481"/>
      <c r="MN71" s="118"/>
      <c r="MO71" s="118"/>
      <c r="MP71" s="115"/>
      <c r="MQ71" s="115"/>
      <c r="MR71" s="115"/>
      <c r="MS71" s="115"/>
      <c r="MT71" s="115"/>
      <c r="MU71" s="115">
        <f t="shared" ref="MU71:MU78" si="1250">PRODUCT(MP71:MT71)</f>
        <v>0</v>
      </c>
      <c r="MV71" s="481"/>
      <c r="MW71" s="118" t="s">
        <v>866</v>
      </c>
      <c r="MX71" s="118"/>
      <c r="MY71" s="115"/>
      <c r="MZ71" s="115"/>
      <c r="NA71" s="115"/>
      <c r="NB71" s="115">
        <v>1</v>
      </c>
      <c r="NC71" s="115"/>
      <c r="ND71" s="115">
        <f t="shared" ref="ND71:ND78" si="1251">PRODUCT(MY71:NC71)</f>
        <v>1</v>
      </c>
      <c r="NE71" s="481"/>
      <c r="NF71" s="118"/>
      <c r="NG71" s="118"/>
      <c r="NH71" s="115"/>
      <c r="NI71" s="115"/>
      <c r="NJ71" s="115"/>
      <c r="NK71" s="115"/>
      <c r="NL71" s="115"/>
      <c r="NM71" s="115">
        <f t="shared" ref="NM71:NM78" si="1252">PRODUCT(NH71:NL71)</f>
        <v>0</v>
      </c>
      <c r="NN71" s="481"/>
      <c r="NO71" s="118" t="s">
        <v>866</v>
      </c>
      <c r="NP71" s="118"/>
      <c r="NQ71" s="115"/>
      <c r="NR71" s="115"/>
      <c r="NS71" s="115"/>
      <c r="NT71" s="115">
        <v>1</v>
      </c>
      <c r="NU71" s="115"/>
      <c r="NV71" s="115">
        <f t="shared" ref="NV71:NV78" si="1253">PRODUCT(NQ71:NU71)</f>
        <v>1</v>
      </c>
      <c r="NW71" s="481"/>
      <c r="NX71" s="118" t="s">
        <v>866</v>
      </c>
      <c r="NY71" s="118"/>
      <c r="NZ71" s="115"/>
      <c r="OA71" s="115"/>
      <c r="OB71" s="115"/>
      <c r="OC71" s="115">
        <v>1</v>
      </c>
      <c r="OD71" s="115"/>
      <c r="OE71" s="115">
        <f t="shared" ref="OE71:OE78" si="1254">PRODUCT(NZ71:OD71)</f>
        <v>1</v>
      </c>
      <c r="OF71" s="481"/>
      <c r="OG71" s="118"/>
      <c r="OH71" s="118"/>
      <c r="OI71" s="115"/>
      <c r="OJ71" s="115"/>
      <c r="OK71" s="115"/>
      <c r="OL71" s="115"/>
      <c r="OM71" s="115"/>
      <c r="ON71" s="115">
        <f t="shared" ref="ON71:ON78" si="1255">PRODUCT(OI71:OM71)</f>
        <v>0</v>
      </c>
      <c r="OP71" s="118"/>
      <c r="OQ71" s="118"/>
      <c r="OR71" s="115"/>
      <c r="OS71" s="115"/>
      <c r="OT71" s="115"/>
      <c r="OU71" s="115"/>
      <c r="OV71" s="115"/>
      <c r="OW71" s="115">
        <f t="shared" ref="OW71:OW78" si="1256">PRODUCT(OR71:OV71)</f>
        <v>0</v>
      </c>
      <c r="OY71" s="118"/>
      <c r="OZ71" s="118"/>
      <c r="PA71" s="115"/>
      <c r="PB71" s="115"/>
      <c r="PC71" s="115"/>
      <c r="PD71" s="115"/>
      <c r="PE71" s="115"/>
      <c r="PF71" s="115">
        <f t="shared" ref="PF71:PF78" si="1257">PRODUCT(PA71:PE71)</f>
        <v>0</v>
      </c>
    </row>
    <row r="72" spans="1:422">
      <c r="A72" s="118"/>
      <c r="B72" s="118"/>
      <c r="C72" s="115"/>
      <c r="D72" s="115"/>
      <c r="E72" s="115"/>
      <c r="F72" s="115"/>
      <c r="G72" s="115"/>
      <c r="H72" s="115">
        <f t="shared" ref="H72:H78" si="1258">PRODUCT(C72:G72)</f>
        <v>0</v>
      </c>
      <c r="J72" s="118"/>
      <c r="K72" s="118"/>
      <c r="L72" s="115"/>
      <c r="M72" s="115"/>
      <c r="N72" s="115"/>
      <c r="O72" s="115"/>
      <c r="P72" s="115"/>
      <c r="Q72" s="115">
        <f t="shared" ref="Q72:Q78" si="1259">PRODUCT(L72:P72)</f>
        <v>0</v>
      </c>
      <c r="S72" s="118"/>
      <c r="T72" s="118"/>
      <c r="U72" s="115"/>
      <c r="V72" s="115"/>
      <c r="W72" s="115"/>
      <c r="X72" s="115"/>
      <c r="Y72" s="115"/>
      <c r="Z72" s="115">
        <f t="shared" ref="Z72:Z78" si="1260">PRODUCT(U72:Y72)</f>
        <v>0</v>
      </c>
      <c r="AB72" s="118"/>
      <c r="AC72" s="118"/>
      <c r="AD72" s="115"/>
      <c r="AE72" s="115"/>
      <c r="AF72" s="115"/>
      <c r="AG72" s="115"/>
      <c r="AH72" s="115"/>
      <c r="AI72" s="115">
        <f t="shared" ref="AI72:AI78" si="1261">PRODUCT(AD72:AH72)</f>
        <v>0</v>
      </c>
      <c r="AK72" s="118"/>
      <c r="AL72" s="118"/>
      <c r="AM72" s="115"/>
      <c r="AN72" s="115"/>
      <c r="AO72" s="115"/>
      <c r="AP72" s="115"/>
      <c r="AQ72" s="115"/>
      <c r="AR72" s="115">
        <f t="shared" ref="AR72:AR78" si="1262">PRODUCT(AM72:AQ72)</f>
        <v>0</v>
      </c>
      <c r="AT72" s="118"/>
      <c r="AU72" s="118"/>
      <c r="AV72" s="115"/>
      <c r="AW72" s="115"/>
      <c r="AX72" s="115"/>
      <c r="AY72" s="115"/>
      <c r="AZ72" s="115"/>
      <c r="BA72" s="115">
        <f t="shared" si="1216"/>
        <v>0</v>
      </c>
      <c r="BC72" s="118"/>
      <c r="BD72" s="118"/>
      <c r="BE72" s="115"/>
      <c r="BF72" s="115"/>
      <c r="BG72" s="115"/>
      <c r="BH72" s="115"/>
      <c r="BI72" s="115"/>
      <c r="BJ72" s="115">
        <f t="shared" si="1217"/>
        <v>0</v>
      </c>
      <c r="BL72" s="118"/>
      <c r="BM72" s="118"/>
      <c r="BN72" s="115"/>
      <c r="BO72" s="115"/>
      <c r="BP72" s="115"/>
      <c r="BQ72" s="115"/>
      <c r="BR72" s="115"/>
      <c r="BS72" s="115">
        <f t="shared" si="1218"/>
        <v>0</v>
      </c>
      <c r="BU72" s="118"/>
      <c r="BV72" s="118"/>
      <c r="BW72" s="115"/>
      <c r="BX72" s="115"/>
      <c r="BY72" s="115"/>
      <c r="BZ72" s="115"/>
      <c r="CA72" s="115"/>
      <c r="CB72" s="115">
        <f t="shared" si="1219"/>
        <v>0</v>
      </c>
      <c r="CD72" s="118"/>
      <c r="CE72" s="118"/>
      <c r="CF72" s="115"/>
      <c r="CG72" s="115"/>
      <c r="CH72" s="115"/>
      <c r="CI72" s="115"/>
      <c r="CJ72" s="115"/>
      <c r="CK72" s="115">
        <f t="shared" si="1220"/>
        <v>0</v>
      </c>
      <c r="CM72" s="118"/>
      <c r="CN72" s="118"/>
      <c r="CO72" s="115"/>
      <c r="CP72" s="115"/>
      <c r="CQ72" s="115"/>
      <c r="CR72" s="115"/>
      <c r="CS72" s="115"/>
      <c r="CT72" s="115">
        <f t="shared" si="1221"/>
        <v>0</v>
      </c>
      <c r="CV72" s="118"/>
      <c r="CW72" s="118"/>
      <c r="CX72" s="115"/>
      <c r="CY72" s="115"/>
      <c r="CZ72" s="115"/>
      <c r="DA72" s="115"/>
      <c r="DB72" s="115"/>
      <c r="DC72" s="115">
        <f t="shared" si="1222"/>
        <v>0</v>
      </c>
      <c r="DE72" s="118"/>
      <c r="DF72" s="118"/>
      <c r="DG72" s="115"/>
      <c r="DH72" s="115"/>
      <c r="DI72" s="115"/>
      <c r="DJ72" s="115"/>
      <c r="DK72" s="115"/>
      <c r="DL72" s="115">
        <f t="shared" si="1223"/>
        <v>0</v>
      </c>
      <c r="DN72" s="118"/>
      <c r="DO72" s="118"/>
      <c r="DP72" s="115"/>
      <c r="DQ72" s="115"/>
      <c r="DR72" s="115"/>
      <c r="DS72" s="115"/>
      <c r="DT72" s="115"/>
      <c r="DU72" s="115">
        <f t="shared" si="1224"/>
        <v>0</v>
      </c>
      <c r="DW72" s="118"/>
      <c r="DX72" s="118"/>
      <c r="DY72" s="115"/>
      <c r="DZ72" s="115"/>
      <c r="EA72" s="115"/>
      <c r="EB72" s="115"/>
      <c r="EC72" s="115"/>
      <c r="ED72" s="115">
        <f t="shared" si="1225"/>
        <v>0</v>
      </c>
      <c r="EF72" s="118"/>
      <c r="EG72" s="118"/>
      <c r="EH72" s="115"/>
      <c r="EI72" s="115"/>
      <c r="EJ72" s="115"/>
      <c r="EK72" s="115"/>
      <c r="EL72" s="115"/>
      <c r="EM72" s="115">
        <f t="shared" si="1226"/>
        <v>0</v>
      </c>
      <c r="EO72" s="118"/>
      <c r="EP72" s="118"/>
      <c r="EQ72" s="115"/>
      <c r="ER72" s="115"/>
      <c r="ES72" s="115"/>
      <c r="ET72" s="115"/>
      <c r="EU72" s="115"/>
      <c r="EV72" s="115">
        <f t="shared" si="1227"/>
        <v>0</v>
      </c>
      <c r="EX72" s="118"/>
      <c r="EY72" s="118"/>
      <c r="EZ72" s="115"/>
      <c r="FA72" s="115"/>
      <c r="FB72" s="115"/>
      <c r="FC72" s="115"/>
      <c r="FD72" s="115"/>
      <c r="FE72" s="115">
        <f t="shared" si="1228"/>
        <v>0</v>
      </c>
      <c r="FG72" s="118"/>
      <c r="FH72" s="118"/>
      <c r="FI72" s="115"/>
      <c r="FJ72" s="115"/>
      <c r="FK72" s="115"/>
      <c r="FL72" s="115"/>
      <c r="FM72" s="115"/>
      <c r="FN72" s="115">
        <f t="shared" si="1229"/>
        <v>0</v>
      </c>
      <c r="FP72" s="118"/>
      <c r="FQ72" s="118"/>
      <c r="FR72" s="115"/>
      <c r="FS72" s="115"/>
      <c r="FT72" s="115"/>
      <c r="FU72" s="115"/>
      <c r="FV72" s="115"/>
      <c r="FW72" s="115">
        <f t="shared" si="1230"/>
        <v>0</v>
      </c>
      <c r="FY72" s="118"/>
      <c r="FZ72" s="118"/>
      <c r="GA72" s="115"/>
      <c r="GB72" s="115"/>
      <c r="GC72" s="115"/>
      <c r="GD72" s="115"/>
      <c r="GE72" s="115"/>
      <c r="GF72" s="115">
        <f t="shared" si="1231"/>
        <v>0</v>
      </c>
      <c r="GH72" s="118"/>
      <c r="GI72" s="118"/>
      <c r="GJ72" s="115"/>
      <c r="GK72" s="115"/>
      <c r="GL72" s="115"/>
      <c r="GM72" s="115"/>
      <c r="GN72" s="115"/>
      <c r="GO72" s="115">
        <f t="shared" si="1232"/>
        <v>0</v>
      </c>
      <c r="GQ72" s="118" t="s">
        <v>867</v>
      </c>
      <c r="GR72" s="118"/>
      <c r="GS72" s="115"/>
      <c r="GT72" s="115"/>
      <c r="GU72" s="115"/>
      <c r="GV72" s="115">
        <v>1</v>
      </c>
      <c r="GW72" s="115"/>
      <c r="GX72" s="115">
        <f t="shared" si="1233"/>
        <v>1</v>
      </c>
      <c r="GZ72" s="118" t="s">
        <v>867</v>
      </c>
      <c r="HA72" s="118"/>
      <c r="HB72" s="115"/>
      <c r="HC72" s="115"/>
      <c r="HD72" s="115"/>
      <c r="HE72" s="115">
        <v>1</v>
      </c>
      <c r="HF72" s="115"/>
      <c r="HG72" s="115">
        <f t="shared" si="1234"/>
        <v>1</v>
      </c>
      <c r="HI72" s="118" t="s">
        <v>867</v>
      </c>
      <c r="HJ72" s="118"/>
      <c r="HK72" s="115"/>
      <c r="HL72" s="115"/>
      <c r="HM72" s="115"/>
      <c r="HN72" s="115">
        <v>1</v>
      </c>
      <c r="HO72" s="115"/>
      <c r="HP72" s="115">
        <f t="shared" si="1235"/>
        <v>1</v>
      </c>
      <c r="HR72" s="118" t="s">
        <v>867</v>
      </c>
      <c r="HS72" s="118"/>
      <c r="HT72" s="115"/>
      <c r="HU72" s="115"/>
      <c r="HV72" s="115"/>
      <c r="HW72" s="115">
        <v>1</v>
      </c>
      <c r="HX72" s="115"/>
      <c r="HY72" s="115">
        <f t="shared" si="1236"/>
        <v>1</v>
      </c>
      <c r="IA72" s="118" t="s">
        <v>867</v>
      </c>
      <c r="IB72" s="118"/>
      <c r="IC72" s="115"/>
      <c r="ID72" s="115"/>
      <c r="IE72" s="115"/>
      <c r="IF72" s="115">
        <v>1</v>
      </c>
      <c r="IG72" s="115"/>
      <c r="IH72" s="115">
        <f t="shared" si="1237"/>
        <v>1</v>
      </c>
      <c r="IJ72" s="118"/>
      <c r="IK72" s="118"/>
      <c r="IL72" s="115"/>
      <c r="IM72" s="115"/>
      <c r="IN72" s="115"/>
      <c r="IO72" s="115"/>
      <c r="IP72" s="115"/>
      <c r="IQ72" s="115">
        <f t="shared" si="1238"/>
        <v>0</v>
      </c>
      <c r="IS72" s="118" t="s">
        <v>867</v>
      </c>
      <c r="IT72" s="118"/>
      <c r="IU72" s="115"/>
      <c r="IV72" s="115"/>
      <c r="IW72" s="115"/>
      <c r="IX72" s="115">
        <v>1</v>
      </c>
      <c r="IY72" s="115"/>
      <c r="IZ72" s="115">
        <f t="shared" si="1239"/>
        <v>1</v>
      </c>
      <c r="JB72" s="118" t="s">
        <v>867</v>
      </c>
      <c r="JC72" s="118"/>
      <c r="JD72" s="115"/>
      <c r="JE72" s="115"/>
      <c r="JF72" s="115"/>
      <c r="JG72" s="115">
        <v>1</v>
      </c>
      <c r="JH72" s="115"/>
      <c r="JI72" s="115">
        <f t="shared" si="1240"/>
        <v>1</v>
      </c>
      <c r="JJ72" s="481"/>
      <c r="JK72" s="118"/>
      <c r="JL72" s="118"/>
      <c r="JM72" s="115"/>
      <c r="JN72" s="115"/>
      <c r="JO72" s="115"/>
      <c r="JP72" s="115"/>
      <c r="JQ72" s="115"/>
      <c r="JR72" s="115">
        <f t="shared" si="1241"/>
        <v>0</v>
      </c>
      <c r="JS72" s="481"/>
      <c r="JT72" s="118"/>
      <c r="JU72" s="118"/>
      <c r="JV72" s="115"/>
      <c r="JW72" s="115"/>
      <c r="JX72" s="115"/>
      <c r="JY72" s="115"/>
      <c r="JZ72" s="115"/>
      <c r="KA72" s="115">
        <f t="shared" si="1242"/>
        <v>0</v>
      </c>
      <c r="KB72" s="481"/>
      <c r="KC72" s="118"/>
      <c r="KD72" s="118"/>
      <c r="KE72" s="115"/>
      <c r="KF72" s="115"/>
      <c r="KG72" s="115"/>
      <c r="KH72" s="115"/>
      <c r="KI72" s="115"/>
      <c r="KJ72" s="115">
        <f t="shared" si="1243"/>
        <v>0</v>
      </c>
      <c r="KK72" s="481"/>
      <c r="KL72" s="118"/>
      <c r="KM72" s="118"/>
      <c r="KN72" s="115"/>
      <c r="KO72" s="115"/>
      <c r="KP72" s="115"/>
      <c r="KQ72" s="115"/>
      <c r="KR72" s="115"/>
      <c r="KS72" s="115">
        <f t="shared" si="1244"/>
        <v>0</v>
      </c>
      <c r="KT72" s="481"/>
      <c r="KU72" s="118"/>
      <c r="KV72" s="118"/>
      <c r="KW72" s="115"/>
      <c r="KX72" s="115"/>
      <c r="KY72" s="115"/>
      <c r="KZ72" s="115"/>
      <c r="LA72" s="115"/>
      <c r="LB72" s="115">
        <f t="shared" si="1245"/>
        <v>0</v>
      </c>
      <c r="LC72" s="481"/>
      <c r="LD72" s="118"/>
      <c r="LE72" s="118"/>
      <c r="LF72" s="115"/>
      <c r="LG72" s="115"/>
      <c r="LH72" s="115"/>
      <c r="LI72" s="115"/>
      <c r="LJ72" s="115"/>
      <c r="LK72" s="115">
        <f t="shared" si="1246"/>
        <v>0</v>
      </c>
      <c r="LL72" s="481"/>
      <c r="LM72" s="118"/>
      <c r="LN72" s="118"/>
      <c r="LO72" s="115"/>
      <c r="LP72" s="115"/>
      <c r="LQ72" s="115"/>
      <c r="LR72" s="115"/>
      <c r="LS72" s="115"/>
      <c r="LT72" s="115">
        <f t="shared" si="1247"/>
        <v>0</v>
      </c>
      <c r="LU72" s="481"/>
      <c r="LV72" s="118"/>
      <c r="LW72" s="118"/>
      <c r="LX72" s="115"/>
      <c r="LY72" s="115"/>
      <c r="LZ72" s="115"/>
      <c r="MA72" s="115"/>
      <c r="MB72" s="115"/>
      <c r="MC72" s="115">
        <f t="shared" si="1248"/>
        <v>0</v>
      </c>
      <c r="MD72" s="481"/>
      <c r="ME72" s="118" t="s">
        <v>867</v>
      </c>
      <c r="MF72" s="118"/>
      <c r="MG72" s="115"/>
      <c r="MH72" s="115"/>
      <c r="MI72" s="115"/>
      <c r="MJ72" s="115">
        <v>1</v>
      </c>
      <c r="MK72" s="115"/>
      <c r="ML72" s="115">
        <f t="shared" si="1249"/>
        <v>1</v>
      </c>
      <c r="MM72" s="481"/>
      <c r="MN72" s="118"/>
      <c r="MO72" s="118"/>
      <c r="MP72" s="115"/>
      <c r="MQ72" s="115"/>
      <c r="MR72" s="115"/>
      <c r="MS72" s="115"/>
      <c r="MT72" s="115"/>
      <c r="MU72" s="115">
        <f t="shared" si="1250"/>
        <v>0</v>
      </c>
      <c r="MV72" s="481"/>
      <c r="MW72" s="118" t="s">
        <v>867</v>
      </c>
      <c r="MX72" s="118"/>
      <c r="MY72" s="115"/>
      <c r="MZ72" s="115"/>
      <c r="NA72" s="115"/>
      <c r="NB72" s="115">
        <v>1</v>
      </c>
      <c r="NC72" s="115"/>
      <c r="ND72" s="115">
        <f t="shared" si="1251"/>
        <v>1</v>
      </c>
      <c r="NE72" s="481"/>
      <c r="NF72" s="118"/>
      <c r="NG72" s="118"/>
      <c r="NH72" s="115"/>
      <c r="NI72" s="115"/>
      <c r="NJ72" s="115"/>
      <c r="NK72" s="115"/>
      <c r="NL72" s="115"/>
      <c r="NM72" s="115">
        <f t="shared" si="1252"/>
        <v>0</v>
      </c>
      <c r="NN72" s="481"/>
      <c r="NO72" s="118" t="s">
        <v>867</v>
      </c>
      <c r="NP72" s="118"/>
      <c r="NQ72" s="115"/>
      <c r="NR72" s="115"/>
      <c r="NS72" s="115"/>
      <c r="NT72" s="115">
        <v>1</v>
      </c>
      <c r="NU72" s="115"/>
      <c r="NV72" s="115">
        <f t="shared" si="1253"/>
        <v>1</v>
      </c>
      <c r="NW72" s="481"/>
      <c r="NX72" s="118" t="s">
        <v>868</v>
      </c>
      <c r="NY72" s="118"/>
      <c r="NZ72" s="115"/>
      <c r="OA72" s="115"/>
      <c r="OB72" s="115"/>
      <c r="OC72" s="115">
        <v>1</v>
      </c>
      <c r="OD72" s="115"/>
      <c r="OE72" s="115">
        <f t="shared" si="1254"/>
        <v>1</v>
      </c>
      <c r="OF72" s="481"/>
      <c r="OG72" s="118"/>
      <c r="OH72" s="118"/>
      <c r="OI72" s="115"/>
      <c r="OJ72" s="115"/>
      <c r="OK72" s="115"/>
      <c r="OL72" s="115"/>
      <c r="OM72" s="115"/>
      <c r="ON72" s="115">
        <f t="shared" si="1255"/>
        <v>0</v>
      </c>
      <c r="OP72" s="118"/>
      <c r="OQ72" s="118"/>
      <c r="OR72" s="115"/>
      <c r="OS72" s="115"/>
      <c r="OT72" s="115"/>
      <c r="OU72" s="115"/>
      <c r="OV72" s="115"/>
      <c r="OW72" s="115">
        <f t="shared" si="1256"/>
        <v>0</v>
      </c>
      <c r="OY72" s="118"/>
      <c r="OZ72" s="118"/>
      <c r="PA72" s="115"/>
      <c r="PB72" s="115"/>
      <c r="PC72" s="115"/>
      <c r="PD72" s="115"/>
      <c r="PE72" s="115"/>
      <c r="PF72" s="115">
        <f t="shared" si="1257"/>
        <v>0</v>
      </c>
    </row>
    <row r="73" spans="1:422">
      <c r="A73" s="118"/>
      <c r="B73" s="118"/>
      <c r="C73" s="115"/>
      <c r="D73" s="115"/>
      <c r="E73" s="115"/>
      <c r="F73" s="115"/>
      <c r="G73" s="115"/>
      <c r="H73" s="115">
        <f t="shared" si="1258"/>
        <v>0</v>
      </c>
      <c r="J73" s="118"/>
      <c r="K73" s="118"/>
      <c r="L73" s="115"/>
      <c r="M73" s="115"/>
      <c r="N73" s="115"/>
      <c r="O73" s="115"/>
      <c r="P73" s="115"/>
      <c r="Q73" s="115">
        <f t="shared" si="1259"/>
        <v>0</v>
      </c>
      <c r="S73" s="118"/>
      <c r="T73" s="118"/>
      <c r="U73" s="115"/>
      <c r="V73" s="115"/>
      <c r="W73" s="115"/>
      <c r="X73" s="115"/>
      <c r="Y73" s="115"/>
      <c r="Z73" s="115">
        <f t="shared" si="1260"/>
        <v>0</v>
      </c>
      <c r="AB73" s="118"/>
      <c r="AC73" s="118"/>
      <c r="AD73" s="115"/>
      <c r="AE73" s="115"/>
      <c r="AF73" s="115"/>
      <c r="AG73" s="115"/>
      <c r="AH73" s="115"/>
      <c r="AI73" s="115">
        <f t="shared" si="1261"/>
        <v>0</v>
      </c>
      <c r="AK73" s="118"/>
      <c r="AL73" s="118"/>
      <c r="AM73" s="115"/>
      <c r="AN73" s="115"/>
      <c r="AO73" s="115"/>
      <c r="AP73" s="115"/>
      <c r="AQ73" s="115"/>
      <c r="AR73" s="115">
        <f t="shared" si="1262"/>
        <v>0</v>
      </c>
      <c r="AT73" s="118"/>
      <c r="AU73" s="118"/>
      <c r="AV73" s="115"/>
      <c r="AW73" s="115"/>
      <c r="AX73" s="115"/>
      <c r="AY73" s="115"/>
      <c r="AZ73" s="115"/>
      <c r="BA73" s="115">
        <f t="shared" si="1216"/>
        <v>0</v>
      </c>
      <c r="BC73" s="118"/>
      <c r="BD73" s="118"/>
      <c r="BE73" s="115"/>
      <c r="BF73" s="115"/>
      <c r="BG73" s="115"/>
      <c r="BH73" s="115"/>
      <c r="BI73" s="115"/>
      <c r="BJ73" s="115">
        <f t="shared" si="1217"/>
        <v>0</v>
      </c>
      <c r="BL73" s="118"/>
      <c r="BM73" s="118"/>
      <c r="BN73" s="115"/>
      <c r="BO73" s="115"/>
      <c r="BP73" s="115"/>
      <c r="BQ73" s="115"/>
      <c r="BR73" s="115"/>
      <c r="BS73" s="115">
        <f t="shared" si="1218"/>
        <v>0</v>
      </c>
      <c r="BU73" s="118"/>
      <c r="BV73" s="118"/>
      <c r="BW73" s="115"/>
      <c r="BX73" s="115"/>
      <c r="BY73" s="115"/>
      <c r="BZ73" s="115"/>
      <c r="CA73" s="115"/>
      <c r="CB73" s="115">
        <f t="shared" si="1219"/>
        <v>0</v>
      </c>
      <c r="CD73" s="118"/>
      <c r="CE73" s="118"/>
      <c r="CF73" s="115"/>
      <c r="CG73" s="115"/>
      <c r="CH73" s="115"/>
      <c r="CI73" s="115"/>
      <c r="CJ73" s="115"/>
      <c r="CK73" s="115">
        <f t="shared" si="1220"/>
        <v>0</v>
      </c>
      <c r="CM73" s="118"/>
      <c r="CN73" s="118"/>
      <c r="CO73" s="115"/>
      <c r="CP73" s="115"/>
      <c r="CQ73" s="115"/>
      <c r="CR73" s="115"/>
      <c r="CS73" s="115"/>
      <c r="CT73" s="115">
        <f t="shared" si="1221"/>
        <v>0</v>
      </c>
      <c r="CV73" s="118"/>
      <c r="CW73" s="118"/>
      <c r="CX73" s="115"/>
      <c r="CY73" s="115"/>
      <c r="CZ73" s="115"/>
      <c r="DA73" s="115"/>
      <c r="DB73" s="115"/>
      <c r="DC73" s="115">
        <f t="shared" si="1222"/>
        <v>0</v>
      </c>
      <c r="DE73" s="118"/>
      <c r="DF73" s="118"/>
      <c r="DG73" s="115"/>
      <c r="DH73" s="115"/>
      <c r="DI73" s="115"/>
      <c r="DJ73" s="115"/>
      <c r="DK73" s="115"/>
      <c r="DL73" s="115">
        <f t="shared" si="1223"/>
        <v>0</v>
      </c>
      <c r="DN73" s="118"/>
      <c r="DO73" s="118"/>
      <c r="DP73" s="115"/>
      <c r="DQ73" s="115"/>
      <c r="DR73" s="115"/>
      <c r="DS73" s="115"/>
      <c r="DT73" s="115"/>
      <c r="DU73" s="115">
        <f t="shared" si="1224"/>
        <v>0</v>
      </c>
      <c r="DW73" s="118"/>
      <c r="DX73" s="118"/>
      <c r="DY73" s="115"/>
      <c r="DZ73" s="115"/>
      <c r="EA73" s="115"/>
      <c r="EB73" s="115"/>
      <c r="EC73" s="115"/>
      <c r="ED73" s="115">
        <f t="shared" si="1225"/>
        <v>0</v>
      </c>
      <c r="EF73" s="118"/>
      <c r="EG73" s="118"/>
      <c r="EH73" s="115"/>
      <c r="EI73" s="115"/>
      <c r="EJ73" s="115"/>
      <c r="EK73" s="115"/>
      <c r="EL73" s="115"/>
      <c r="EM73" s="115">
        <f t="shared" si="1226"/>
        <v>0</v>
      </c>
      <c r="EO73" s="118"/>
      <c r="EP73" s="118"/>
      <c r="EQ73" s="115"/>
      <c r="ER73" s="115"/>
      <c r="ES73" s="115"/>
      <c r="ET73" s="115"/>
      <c r="EU73" s="115"/>
      <c r="EV73" s="115">
        <f t="shared" si="1227"/>
        <v>0</v>
      </c>
      <c r="EX73" s="118"/>
      <c r="EY73" s="118"/>
      <c r="EZ73" s="115"/>
      <c r="FA73" s="115"/>
      <c r="FB73" s="115"/>
      <c r="FC73" s="115"/>
      <c r="FD73" s="115"/>
      <c r="FE73" s="115">
        <f t="shared" si="1228"/>
        <v>0</v>
      </c>
      <c r="FG73" s="118"/>
      <c r="FH73" s="118"/>
      <c r="FI73" s="115"/>
      <c r="FJ73" s="115"/>
      <c r="FK73" s="115"/>
      <c r="FL73" s="115"/>
      <c r="FM73" s="115"/>
      <c r="FN73" s="115">
        <f t="shared" si="1229"/>
        <v>0</v>
      </c>
      <c r="FP73" s="118"/>
      <c r="FQ73" s="118"/>
      <c r="FR73" s="115"/>
      <c r="FS73" s="115"/>
      <c r="FT73" s="115"/>
      <c r="FU73" s="115"/>
      <c r="FV73" s="115"/>
      <c r="FW73" s="115">
        <f t="shared" si="1230"/>
        <v>0</v>
      </c>
      <c r="FY73" s="118"/>
      <c r="FZ73" s="118"/>
      <c r="GA73" s="115"/>
      <c r="GB73" s="115"/>
      <c r="GC73" s="115"/>
      <c r="GD73" s="115"/>
      <c r="GE73" s="115"/>
      <c r="GF73" s="115">
        <f t="shared" si="1231"/>
        <v>0</v>
      </c>
      <c r="GH73" s="118"/>
      <c r="GI73" s="118"/>
      <c r="GJ73" s="115"/>
      <c r="GK73" s="115"/>
      <c r="GL73" s="115"/>
      <c r="GM73" s="115"/>
      <c r="GN73" s="115"/>
      <c r="GO73" s="115">
        <f t="shared" si="1232"/>
        <v>0</v>
      </c>
      <c r="GQ73" s="118" t="s">
        <v>868</v>
      </c>
      <c r="GR73" s="118"/>
      <c r="GS73" s="115"/>
      <c r="GT73" s="115"/>
      <c r="GU73" s="115"/>
      <c r="GV73" s="115">
        <v>1</v>
      </c>
      <c r="GW73" s="115"/>
      <c r="GX73" s="115">
        <f t="shared" si="1233"/>
        <v>1</v>
      </c>
      <c r="GZ73" s="118" t="s">
        <v>868</v>
      </c>
      <c r="HA73" s="118"/>
      <c r="HB73" s="115"/>
      <c r="HC73" s="115"/>
      <c r="HD73" s="115"/>
      <c r="HE73" s="115">
        <v>1</v>
      </c>
      <c r="HF73" s="115"/>
      <c r="HG73" s="115">
        <f t="shared" si="1234"/>
        <v>1</v>
      </c>
      <c r="HI73" s="118" t="s">
        <v>868</v>
      </c>
      <c r="HJ73" s="118"/>
      <c r="HK73" s="115"/>
      <c r="HL73" s="115"/>
      <c r="HM73" s="115"/>
      <c r="HN73" s="115">
        <v>1</v>
      </c>
      <c r="HO73" s="115"/>
      <c r="HP73" s="115">
        <f t="shared" si="1235"/>
        <v>1</v>
      </c>
      <c r="HR73" s="118" t="s">
        <v>868</v>
      </c>
      <c r="HS73" s="118"/>
      <c r="HT73" s="115"/>
      <c r="HU73" s="115"/>
      <c r="HV73" s="115"/>
      <c r="HW73" s="115">
        <v>1</v>
      </c>
      <c r="HX73" s="115"/>
      <c r="HY73" s="115">
        <f t="shared" si="1236"/>
        <v>1</v>
      </c>
      <c r="IA73" s="118"/>
      <c r="IB73" s="118"/>
      <c r="IC73" s="115"/>
      <c r="ID73" s="115"/>
      <c r="IE73" s="115"/>
      <c r="IF73" s="115"/>
      <c r="IG73" s="115"/>
      <c r="IH73" s="115">
        <f t="shared" si="1237"/>
        <v>0</v>
      </c>
      <c r="IJ73" s="118"/>
      <c r="IK73" s="118"/>
      <c r="IL73" s="115"/>
      <c r="IM73" s="115"/>
      <c r="IN73" s="115"/>
      <c r="IO73" s="115"/>
      <c r="IP73" s="115"/>
      <c r="IQ73" s="115">
        <f t="shared" si="1238"/>
        <v>0</v>
      </c>
      <c r="IS73" s="118" t="s">
        <v>869</v>
      </c>
      <c r="IT73" s="118"/>
      <c r="IU73" s="115"/>
      <c r="IV73" s="115"/>
      <c r="IW73" s="115"/>
      <c r="IX73" s="115">
        <v>2</v>
      </c>
      <c r="IY73" s="115"/>
      <c r="IZ73" s="115">
        <f t="shared" si="1239"/>
        <v>2</v>
      </c>
      <c r="JB73" s="118"/>
      <c r="JC73" s="118"/>
      <c r="JD73" s="115"/>
      <c r="JE73" s="115"/>
      <c r="JF73" s="115"/>
      <c r="JG73" s="115"/>
      <c r="JH73" s="115"/>
      <c r="JI73" s="115">
        <f t="shared" si="1240"/>
        <v>0</v>
      </c>
      <c r="JJ73" s="481"/>
      <c r="JK73" s="118"/>
      <c r="JL73" s="118"/>
      <c r="JM73" s="115"/>
      <c r="JN73" s="115"/>
      <c r="JO73" s="115"/>
      <c r="JP73" s="115"/>
      <c r="JQ73" s="115"/>
      <c r="JR73" s="115">
        <f t="shared" si="1241"/>
        <v>0</v>
      </c>
      <c r="JS73" s="481"/>
      <c r="JT73" s="118"/>
      <c r="JU73" s="118"/>
      <c r="JV73" s="115"/>
      <c r="JW73" s="115"/>
      <c r="JX73" s="115"/>
      <c r="JY73" s="115"/>
      <c r="JZ73" s="115"/>
      <c r="KA73" s="115">
        <f t="shared" si="1242"/>
        <v>0</v>
      </c>
      <c r="KB73" s="481"/>
      <c r="KC73" s="118"/>
      <c r="KD73" s="118"/>
      <c r="KE73" s="115"/>
      <c r="KF73" s="115"/>
      <c r="KG73" s="115"/>
      <c r="KH73" s="115"/>
      <c r="KI73" s="115"/>
      <c r="KJ73" s="115">
        <f t="shared" si="1243"/>
        <v>0</v>
      </c>
      <c r="KK73" s="481"/>
      <c r="KL73" s="118"/>
      <c r="KM73" s="118"/>
      <c r="KN73" s="115"/>
      <c r="KO73" s="115"/>
      <c r="KP73" s="115"/>
      <c r="KQ73" s="115"/>
      <c r="KR73" s="115"/>
      <c r="KS73" s="115">
        <f t="shared" si="1244"/>
        <v>0</v>
      </c>
      <c r="KT73" s="481"/>
      <c r="KU73" s="118"/>
      <c r="KV73" s="118"/>
      <c r="KW73" s="115"/>
      <c r="KX73" s="115"/>
      <c r="KY73" s="115"/>
      <c r="KZ73" s="115"/>
      <c r="LA73" s="115"/>
      <c r="LB73" s="115">
        <f t="shared" si="1245"/>
        <v>0</v>
      </c>
      <c r="LC73" s="481"/>
      <c r="LD73" s="118"/>
      <c r="LE73" s="118"/>
      <c r="LF73" s="115"/>
      <c r="LG73" s="115"/>
      <c r="LH73" s="115"/>
      <c r="LI73" s="115"/>
      <c r="LJ73" s="115"/>
      <c r="LK73" s="115">
        <f t="shared" si="1246"/>
        <v>0</v>
      </c>
      <c r="LL73" s="481"/>
      <c r="LM73" s="118"/>
      <c r="LN73" s="118"/>
      <c r="LO73" s="115"/>
      <c r="LP73" s="115"/>
      <c r="LQ73" s="115"/>
      <c r="LR73" s="115"/>
      <c r="LS73" s="115"/>
      <c r="LT73" s="115">
        <f t="shared" si="1247"/>
        <v>0</v>
      </c>
      <c r="LU73" s="481"/>
      <c r="LV73" s="118"/>
      <c r="LW73" s="118"/>
      <c r="LX73" s="115"/>
      <c r="LY73" s="115"/>
      <c r="LZ73" s="115"/>
      <c r="MA73" s="115"/>
      <c r="MB73" s="115"/>
      <c r="MC73" s="115">
        <f t="shared" si="1248"/>
        <v>0</v>
      </c>
      <c r="MD73" s="481"/>
      <c r="ME73" s="118" t="s">
        <v>868</v>
      </c>
      <c r="MF73" s="118"/>
      <c r="MG73" s="115"/>
      <c r="MH73" s="115"/>
      <c r="MI73" s="115"/>
      <c r="MJ73" s="115">
        <v>1</v>
      </c>
      <c r="MK73" s="115"/>
      <c r="ML73" s="115">
        <f t="shared" si="1249"/>
        <v>1</v>
      </c>
      <c r="MM73" s="481"/>
      <c r="MN73" s="118"/>
      <c r="MO73" s="118"/>
      <c r="MP73" s="115"/>
      <c r="MQ73" s="115"/>
      <c r="MR73" s="115"/>
      <c r="MS73" s="115"/>
      <c r="MT73" s="115"/>
      <c r="MU73" s="115">
        <f t="shared" si="1250"/>
        <v>0</v>
      </c>
      <c r="MV73" s="481"/>
      <c r="MW73" s="118" t="s">
        <v>868</v>
      </c>
      <c r="MX73" s="118"/>
      <c r="MY73" s="115"/>
      <c r="MZ73" s="115"/>
      <c r="NA73" s="115"/>
      <c r="NB73" s="115">
        <v>1</v>
      </c>
      <c r="NC73" s="115"/>
      <c r="ND73" s="115">
        <f t="shared" si="1251"/>
        <v>1</v>
      </c>
      <c r="NE73" s="481"/>
      <c r="NF73" s="118"/>
      <c r="NG73" s="118"/>
      <c r="NH73" s="115"/>
      <c r="NI73" s="115"/>
      <c r="NJ73" s="115"/>
      <c r="NK73" s="115"/>
      <c r="NL73" s="115"/>
      <c r="NM73" s="115">
        <f t="shared" si="1252"/>
        <v>0</v>
      </c>
      <c r="NN73" s="481"/>
      <c r="NO73" s="118" t="s">
        <v>868</v>
      </c>
      <c r="NP73" s="118"/>
      <c r="NQ73" s="115"/>
      <c r="NR73" s="115"/>
      <c r="NS73" s="115"/>
      <c r="NT73" s="115">
        <v>1</v>
      </c>
      <c r="NU73" s="115"/>
      <c r="NV73" s="115">
        <f t="shared" si="1253"/>
        <v>1</v>
      </c>
      <c r="NW73" s="481"/>
      <c r="NX73" s="118"/>
      <c r="NY73" s="118"/>
      <c r="NZ73" s="115"/>
      <c r="OA73" s="115"/>
      <c r="OB73" s="115"/>
      <c r="OC73" s="115"/>
      <c r="OD73" s="115"/>
      <c r="OE73" s="115">
        <f t="shared" si="1254"/>
        <v>0</v>
      </c>
      <c r="OF73" s="481"/>
      <c r="OG73" s="118"/>
      <c r="OH73" s="118"/>
      <c r="OI73" s="115"/>
      <c r="OJ73" s="115"/>
      <c r="OK73" s="115"/>
      <c r="OL73" s="115"/>
      <c r="OM73" s="115"/>
      <c r="ON73" s="115">
        <f t="shared" si="1255"/>
        <v>0</v>
      </c>
      <c r="OP73" s="118"/>
      <c r="OQ73" s="118"/>
      <c r="OR73" s="115"/>
      <c r="OS73" s="115"/>
      <c r="OT73" s="115"/>
      <c r="OU73" s="115"/>
      <c r="OV73" s="115"/>
      <c r="OW73" s="115">
        <f t="shared" si="1256"/>
        <v>0</v>
      </c>
      <c r="OY73" s="118"/>
      <c r="OZ73" s="118"/>
      <c r="PA73" s="115"/>
      <c r="PB73" s="115"/>
      <c r="PC73" s="115"/>
      <c r="PD73" s="115"/>
      <c r="PE73" s="115"/>
      <c r="PF73" s="115">
        <f t="shared" si="1257"/>
        <v>0</v>
      </c>
    </row>
    <row r="74" spans="1:422">
      <c r="A74" s="118"/>
      <c r="B74" s="118"/>
      <c r="C74" s="115"/>
      <c r="D74" s="115"/>
      <c r="E74" s="115"/>
      <c r="F74" s="115"/>
      <c r="G74" s="115"/>
      <c r="H74" s="115">
        <f t="shared" si="1258"/>
        <v>0</v>
      </c>
      <c r="J74" s="118"/>
      <c r="K74" s="118"/>
      <c r="L74" s="115"/>
      <c r="M74" s="115"/>
      <c r="N74" s="115"/>
      <c r="O74" s="115"/>
      <c r="P74" s="115"/>
      <c r="Q74" s="115">
        <f t="shared" si="1259"/>
        <v>0</v>
      </c>
      <c r="S74" s="118"/>
      <c r="T74" s="118"/>
      <c r="U74" s="115"/>
      <c r="V74" s="115"/>
      <c r="W74" s="115"/>
      <c r="X74" s="115"/>
      <c r="Y74" s="115"/>
      <c r="Z74" s="115">
        <f t="shared" si="1260"/>
        <v>0</v>
      </c>
      <c r="AB74" s="118"/>
      <c r="AC74" s="118"/>
      <c r="AD74" s="115"/>
      <c r="AE74" s="115"/>
      <c r="AF74" s="115"/>
      <c r="AG74" s="115"/>
      <c r="AH74" s="115"/>
      <c r="AI74" s="115">
        <f t="shared" si="1261"/>
        <v>0</v>
      </c>
      <c r="AK74" s="118"/>
      <c r="AL74" s="118"/>
      <c r="AM74" s="115"/>
      <c r="AN74" s="115"/>
      <c r="AO74" s="115"/>
      <c r="AP74" s="115"/>
      <c r="AQ74" s="115"/>
      <c r="AR74" s="115">
        <f t="shared" si="1262"/>
        <v>0</v>
      </c>
      <c r="AT74" s="118"/>
      <c r="AU74" s="118"/>
      <c r="AV74" s="115"/>
      <c r="AW74" s="115"/>
      <c r="AX74" s="115"/>
      <c r="AY74" s="115"/>
      <c r="AZ74" s="115"/>
      <c r="BA74" s="115">
        <f t="shared" si="1216"/>
        <v>0</v>
      </c>
      <c r="BC74" s="118"/>
      <c r="BD74" s="118"/>
      <c r="BE74" s="115"/>
      <c r="BF74" s="115"/>
      <c r="BG74" s="115"/>
      <c r="BH74" s="115"/>
      <c r="BI74" s="115"/>
      <c r="BJ74" s="115">
        <f t="shared" si="1217"/>
        <v>0</v>
      </c>
      <c r="BL74" s="118"/>
      <c r="BM74" s="118"/>
      <c r="BN74" s="115"/>
      <c r="BO74" s="115"/>
      <c r="BP74" s="115"/>
      <c r="BQ74" s="115"/>
      <c r="BR74" s="115"/>
      <c r="BS74" s="115">
        <f t="shared" si="1218"/>
        <v>0</v>
      </c>
      <c r="BU74" s="118"/>
      <c r="BV74" s="118"/>
      <c r="BW74" s="115"/>
      <c r="BX74" s="115"/>
      <c r="BY74" s="115"/>
      <c r="BZ74" s="115"/>
      <c r="CA74" s="115"/>
      <c r="CB74" s="115">
        <f t="shared" si="1219"/>
        <v>0</v>
      </c>
      <c r="CD74" s="118"/>
      <c r="CE74" s="118">
        <f>+'CANTIDADES DE OBRA'!ND588</f>
        <v>1</v>
      </c>
      <c r="CF74" s="115"/>
      <c r="CG74" s="115"/>
      <c r="CH74" s="115"/>
      <c r="CI74" s="115"/>
      <c r="CJ74" s="115"/>
      <c r="CK74" s="115">
        <f t="shared" si="1220"/>
        <v>0</v>
      </c>
      <c r="CM74" s="118"/>
      <c r="CN74" s="118"/>
      <c r="CO74" s="115"/>
      <c r="CP74" s="115"/>
      <c r="CQ74" s="115"/>
      <c r="CR74" s="115"/>
      <c r="CS74" s="115"/>
      <c r="CT74" s="115">
        <f t="shared" si="1221"/>
        <v>0</v>
      </c>
      <c r="CV74" s="118"/>
      <c r="CW74" s="118"/>
      <c r="CX74" s="115"/>
      <c r="CY74" s="115"/>
      <c r="CZ74" s="115"/>
      <c r="DA74" s="115"/>
      <c r="DB74" s="115"/>
      <c r="DC74" s="115">
        <f t="shared" si="1222"/>
        <v>0</v>
      </c>
      <c r="DE74" s="118"/>
      <c r="DF74" s="118"/>
      <c r="DG74" s="115"/>
      <c r="DH74" s="115"/>
      <c r="DI74" s="115"/>
      <c r="DJ74" s="115"/>
      <c r="DK74" s="115"/>
      <c r="DL74" s="115">
        <f t="shared" si="1223"/>
        <v>0</v>
      </c>
      <c r="DN74" s="118"/>
      <c r="DO74" s="118"/>
      <c r="DP74" s="115"/>
      <c r="DQ74" s="115"/>
      <c r="DR74" s="115"/>
      <c r="DS74" s="115"/>
      <c r="DT74" s="115"/>
      <c r="DU74" s="115">
        <f t="shared" si="1224"/>
        <v>0</v>
      </c>
      <c r="DW74" s="118"/>
      <c r="DX74" s="118"/>
      <c r="DY74" s="115"/>
      <c r="DZ74" s="115"/>
      <c r="EA74" s="115"/>
      <c r="EB74" s="115"/>
      <c r="EC74" s="115"/>
      <c r="ED74" s="115">
        <f t="shared" si="1225"/>
        <v>0</v>
      </c>
      <c r="EF74" s="118"/>
      <c r="EG74" s="118"/>
      <c r="EH74" s="115"/>
      <c r="EI74" s="115"/>
      <c r="EJ74" s="115"/>
      <c r="EK74" s="115"/>
      <c r="EL74" s="115"/>
      <c r="EM74" s="115">
        <f t="shared" si="1226"/>
        <v>0</v>
      </c>
      <c r="EO74" s="118"/>
      <c r="EP74" s="118"/>
      <c r="EQ74" s="115"/>
      <c r="ER74" s="115"/>
      <c r="ES74" s="115"/>
      <c r="ET74" s="115"/>
      <c r="EU74" s="115"/>
      <c r="EV74" s="115">
        <f t="shared" si="1227"/>
        <v>0</v>
      </c>
      <c r="EX74" s="118"/>
      <c r="EY74" s="118"/>
      <c r="EZ74" s="115"/>
      <c r="FA74" s="115"/>
      <c r="FB74" s="115"/>
      <c r="FC74" s="115"/>
      <c r="FD74" s="115"/>
      <c r="FE74" s="115">
        <f t="shared" si="1228"/>
        <v>0</v>
      </c>
      <c r="FG74" s="118"/>
      <c r="FH74" s="118"/>
      <c r="FI74" s="115"/>
      <c r="FJ74" s="115"/>
      <c r="FK74" s="115"/>
      <c r="FL74" s="115"/>
      <c r="FM74" s="115"/>
      <c r="FN74" s="115">
        <f t="shared" si="1229"/>
        <v>0</v>
      </c>
      <c r="FP74" s="118"/>
      <c r="FQ74" s="118"/>
      <c r="FR74" s="115"/>
      <c r="FS74" s="115"/>
      <c r="FT74" s="115"/>
      <c r="FU74" s="115"/>
      <c r="FV74" s="115"/>
      <c r="FW74" s="115">
        <f t="shared" si="1230"/>
        <v>0</v>
      </c>
      <c r="FY74" s="118"/>
      <c r="FZ74" s="118"/>
      <c r="GA74" s="115"/>
      <c r="GB74" s="115"/>
      <c r="GC74" s="115"/>
      <c r="GD74" s="115"/>
      <c r="GE74" s="115"/>
      <c r="GF74" s="115">
        <f t="shared" si="1231"/>
        <v>0</v>
      </c>
      <c r="GH74" s="118"/>
      <c r="GI74" s="118"/>
      <c r="GJ74" s="115"/>
      <c r="GK74" s="115"/>
      <c r="GL74" s="115"/>
      <c r="GM74" s="115"/>
      <c r="GN74" s="115"/>
      <c r="GO74" s="115">
        <f t="shared" si="1232"/>
        <v>0</v>
      </c>
      <c r="GQ74" s="118"/>
      <c r="GR74" s="118"/>
      <c r="GS74" s="115"/>
      <c r="GT74" s="115"/>
      <c r="GU74" s="115"/>
      <c r="GV74" s="115"/>
      <c r="GW74" s="115"/>
      <c r="GX74" s="115">
        <f t="shared" si="1233"/>
        <v>0</v>
      </c>
      <c r="GZ74" s="118"/>
      <c r="HA74" s="118"/>
      <c r="HB74" s="115"/>
      <c r="HC74" s="115"/>
      <c r="HD74" s="115"/>
      <c r="HE74" s="115"/>
      <c r="HF74" s="115"/>
      <c r="HG74" s="115">
        <f t="shared" si="1234"/>
        <v>0</v>
      </c>
      <c r="HI74" s="118"/>
      <c r="HJ74" s="118"/>
      <c r="HK74" s="115"/>
      <c r="HL74" s="115"/>
      <c r="HM74" s="115"/>
      <c r="HN74" s="115"/>
      <c r="HO74" s="115"/>
      <c r="HP74" s="115">
        <f t="shared" si="1235"/>
        <v>0</v>
      </c>
      <c r="HR74" s="118"/>
      <c r="HS74" s="118"/>
      <c r="HT74" s="115"/>
      <c r="HU74" s="115"/>
      <c r="HV74" s="115"/>
      <c r="HW74" s="115"/>
      <c r="HX74" s="115"/>
      <c r="HY74" s="115">
        <f t="shared" si="1236"/>
        <v>0</v>
      </c>
      <c r="IA74" s="118"/>
      <c r="IB74" s="118"/>
      <c r="IC74" s="115"/>
      <c r="ID74" s="115"/>
      <c r="IE74" s="115"/>
      <c r="IF74" s="115"/>
      <c r="IG74" s="115"/>
      <c r="IH74" s="115">
        <f t="shared" si="1237"/>
        <v>0</v>
      </c>
      <c r="IJ74" s="118"/>
      <c r="IK74" s="118"/>
      <c r="IL74" s="115"/>
      <c r="IM74" s="115"/>
      <c r="IN74" s="115"/>
      <c r="IO74" s="115"/>
      <c r="IP74" s="115"/>
      <c r="IQ74" s="115">
        <f t="shared" si="1238"/>
        <v>0</v>
      </c>
      <c r="IS74" s="118"/>
      <c r="IT74" s="118"/>
      <c r="IU74" s="115"/>
      <c r="IV74" s="115"/>
      <c r="IW74" s="115"/>
      <c r="IX74" s="115"/>
      <c r="IY74" s="115"/>
      <c r="IZ74" s="115">
        <f t="shared" si="1239"/>
        <v>0</v>
      </c>
      <c r="JB74" s="118"/>
      <c r="JC74" s="118"/>
      <c r="JD74" s="115"/>
      <c r="JE74" s="115"/>
      <c r="JF74" s="115"/>
      <c r="JG74" s="115"/>
      <c r="JH74" s="115"/>
      <c r="JI74" s="115">
        <f t="shared" si="1240"/>
        <v>0</v>
      </c>
      <c r="JJ74" s="481"/>
      <c r="JK74" s="118"/>
      <c r="JL74" s="118"/>
      <c r="JM74" s="115"/>
      <c r="JN74" s="115"/>
      <c r="JO74" s="115"/>
      <c r="JP74" s="115"/>
      <c r="JQ74" s="115"/>
      <c r="JR74" s="115">
        <f t="shared" si="1241"/>
        <v>0</v>
      </c>
      <c r="JS74" s="481"/>
      <c r="JT74" s="118"/>
      <c r="JU74" s="118"/>
      <c r="JV74" s="115"/>
      <c r="JW74" s="115"/>
      <c r="JX74" s="115"/>
      <c r="JY74" s="115"/>
      <c r="JZ74" s="115"/>
      <c r="KA74" s="115">
        <f t="shared" si="1242"/>
        <v>0</v>
      </c>
      <c r="KB74" s="481"/>
      <c r="KC74" s="118"/>
      <c r="KD74" s="118"/>
      <c r="KE74" s="115"/>
      <c r="KF74" s="115"/>
      <c r="KG74" s="115"/>
      <c r="KH74" s="115"/>
      <c r="KI74" s="115"/>
      <c r="KJ74" s="115">
        <f t="shared" si="1243"/>
        <v>0</v>
      </c>
      <c r="KK74" s="481"/>
      <c r="KL74" s="118"/>
      <c r="KM74" s="118"/>
      <c r="KN74" s="115"/>
      <c r="KO74" s="115"/>
      <c r="KP74" s="115"/>
      <c r="KQ74" s="115"/>
      <c r="KR74" s="115"/>
      <c r="KS74" s="115">
        <f t="shared" si="1244"/>
        <v>0</v>
      </c>
      <c r="KT74" s="481"/>
      <c r="KU74" s="118"/>
      <c r="KV74" s="118"/>
      <c r="KW74" s="115"/>
      <c r="KX74" s="115"/>
      <c r="KY74" s="115"/>
      <c r="KZ74" s="115"/>
      <c r="LA74" s="115"/>
      <c r="LB74" s="115">
        <f t="shared" si="1245"/>
        <v>0</v>
      </c>
      <c r="LC74" s="481"/>
      <c r="LD74" s="118"/>
      <c r="LE74" s="118"/>
      <c r="LF74" s="115"/>
      <c r="LG74" s="115"/>
      <c r="LH74" s="115"/>
      <c r="LI74" s="115"/>
      <c r="LJ74" s="115"/>
      <c r="LK74" s="115">
        <f t="shared" si="1246"/>
        <v>0</v>
      </c>
      <c r="LL74" s="481"/>
      <c r="LM74" s="118"/>
      <c r="LN74" s="118"/>
      <c r="LO74" s="115"/>
      <c r="LP74" s="115"/>
      <c r="LQ74" s="115"/>
      <c r="LR74" s="115"/>
      <c r="LS74" s="115"/>
      <c r="LT74" s="115">
        <f t="shared" si="1247"/>
        <v>0</v>
      </c>
      <c r="LU74" s="481"/>
      <c r="LV74" s="118"/>
      <c r="LW74" s="118"/>
      <c r="LX74" s="115"/>
      <c r="LY74" s="115"/>
      <c r="LZ74" s="115"/>
      <c r="MA74" s="115"/>
      <c r="MB74" s="115"/>
      <c r="MC74" s="115">
        <f t="shared" si="1248"/>
        <v>0</v>
      </c>
      <c r="MD74" s="481"/>
      <c r="ME74" s="118"/>
      <c r="MF74" s="118"/>
      <c r="MG74" s="115"/>
      <c r="MH74" s="115"/>
      <c r="MI74" s="115"/>
      <c r="MJ74" s="115"/>
      <c r="MK74" s="115"/>
      <c r="ML74" s="115">
        <f t="shared" si="1249"/>
        <v>0</v>
      </c>
      <c r="MM74" s="481"/>
      <c r="MN74" s="118"/>
      <c r="MO74" s="118"/>
      <c r="MP74" s="115"/>
      <c r="MQ74" s="115"/>
      <c r="MR74" s="115"/>
      <c r="MS74" s="115"/>
      <c r="MT74" s="115"/>
      <c r="MU74" s="115">
        <f t="shared" si="1250"/>
        <v>0</v>
      </c>
      <c r="MV74" s="481"/>
      <c r="MW74" s="118"/>
      <c r="MX74" s="118"/>
      <c r="MY74" s="115"/>
      <c r="MZ74" s="115"/>
      <c r="NA74" s="115"/>
      <c r="NB74" s="115"/>
      <c r="NC74" s="115"/>
      <c r="ND74" s="115">
        <f t="shared" si="1251"/>
        <v>0</v>
      </c>
      <c r="NE74" s="481"/>
      <c r="NF74" s="118"/>
      <c r="NG74" s="118"/>
      <c r="NH74" s="115"/>
      <c r="NI74" s="115"/>
      <c r="NJ74" s="115"/>
      <c r="NK74" s="115"/>
      <c r="NL74" s="115"/>
      <c r="NM74" s="115">
        <f t="shared" si="1252"/>
        <v>0</v>
      </c>
      <c r="NN74" s="481"/>
      <c r="NO74" s="118"/>
      <c r="NP74" s="118"/>
      <c r="NQ74" s="115"/>
      <c r="NR74" s="115"/>
      <c r="NS74" s="115"/>
      <c r="NT74" s="115"/>
      <c r="NU74" s="115"/>
      <c r="NV74" s="115">
        <f t="shared" si="1253"/>
        <v>0</v>
      </c>
      <c r="NW74" s="481"/>
      <c r="NX74" s="118"/>
      <c r="NY74" s="118"/>
      <c r="NZ74" s="115"/>
      <c r="OA74" s="115"/>
      <c r="OB74" s="115"/>
      <c r="OC74" s="115"/>
      <c r="OD74" s="115"/>
      <c r="OE74" s="115">
        <f t="shared" si="1254"/>
        <v>0</v>
      </c>
      <c r="OF74" s="481"/>
      <c r="OG74" s="118"/>
      <c r="OH74" s="118"/>
      <c r="OI74" s="115"/>
      <c r="OJ74" s="115"/>
      <c r="OK74" s="115"/>
      <c r="OL74" s="115"/>
      <c r="OM74" s="115"/>
      <c r="ON74" s="115">
        <f t="shared" si="1255"/>
        <v>0</v>
      </c>
      <c r="OP74" s="118"/>
      <c r="OQ74" s="118"/>
      <c r="OR74" s="115"/>
      <c r="OS74" s="115"/>
      <c r="OT74" s="115"/>
      <c r="OU74" s="115"/>
      <c r="OV74" s="115"/>
      <c r="OW74" s="115">
        <f t="shared" si="1256"/>
        <v>0</v>
      </c>
      <c r="OY74" s="118"/>
      <c r="OZ74" s="118"/>
      <c r="PA74" s="115"/>
      <c r="PB74" s="115"/>
      <c r="PC74" s="115"/>
      <c r="PD74" s="115"/>
      <c r="PE74" s="115"/>
      <c r="PF74" s="115">
        <f t="shared" si="1257"/>
        <v>0</v>
      </c>
    </row>
    <row r="75" spans="1:422">
      <c r="A75" s="118"/>
      <c r="B75" s="118"/>
      <c r="C75" s="115"/>
      <c r="D75" s="115"/>
      <c r="E75" s="115"/>
      <c r="F75" s="115"/>
      <c r="G75" s="115"/>
      <c r="H75" s="115">
        <f t="shared" si="1258"/>
        <v>0</v>
      </c>
      <c r="J75" s="118"/>
      <c r="K75" s="118"/>
      <c r="L75" s="115"/>
      <c r="M75" s="115"/>
      <c r="N75" s="115"/>
      <c r="O75" s="115"/>
      <c r="P75" s="115"/>
      <c r="Q75" s="115">
        <f t="shared" si="1259"/>
        <v>0</v>
      </c>
      <c r="S75" s="118"/>
      <c r="T75" s="118"/>
      <c r="U75" s="115"/>
      <c r="V75" s="115"/>
      <c r="W75" s="115"/>
      <c r="X75" s="115"/>
      <c r="Y75" s="115"/>
      <c r="Z75" s="115">
        <f t="shared" si="1260"/>
        <v>0</v>
      </c>
      <c r="AB75" s="118"/>
      <c r="AC75" s="118"/>
      <c r="AD75" s="115"/>
      <c r="AE75" s="115"/>
      <c r="AF75" s="115"/>
      <c r="AG75" s="115"/>
      <c r="AH75" s="115"/>
      <c r="AI75" s="115">
        <f t="shared" si="1261"/>
        <v>0</v>
      </c>
      <c r="AK75" s="118"/>
      <c r="AL75" s="118"/>
      <c r="AM75" s="115"/>
      <c r="AN75" s="115"/>
      <c r="AO75" s="115"/>
      <c r="AP75" s="115"/>
      <c r="AQ75" s="115"/>
      <c r="AR75" s="115">
        <f t="shared" si="1262"/>
        <v>0</v>
      </c>
      <c r="AT75" s="118"/>
      <c r="AU75" s="118"/>
      <c r="AV75" s="115"/>
      <c r="AW75" s="115"/>
      <c r="AX75" s="115"/>
      <c r="AY75" s="115"/>
      <c r="AZ75" s="115"/>
      <c r="BA75" s="115">
        <f t="shared" si="1216"/>
        <v>0</v>
      </c>
      <c r="BC75" s="118"/>
      <c r="BD75" s="118"/>
      <c r="BE75" s="115"/>
      <c r="BF75" s="115"/>
      <c r="BG75" s="115"/>
      <c r="BH75" s="115"/>
      <c r="BI75" s="115"/>
      <c r="BJ75" s="115">
        <f t="shared" si="1217"/>
        <v>0</v>
      </c>
      <c r="BL75" s="118"/>
      <c r="BM75" s="118"/>
      <c r="BN75" s="115"/>
      <c r="BO75" s="115"/>
      <c r="BP75" s="115"/>
      <c r="BQ75" s="115"/>
      <c r="BR75" s="115"/>
      <c r="BS75" s="115">
        <f t="shared" si="1218"/>
        <v>0</v>
      </c>
      <c r="BU75" s="118"/>
      <c r="BV75" s="118"/>
      <c r="BW75" s="115"/>
      <c r="BX75" s="115"/>
      <c r="BY75" s="115"/>
      <c r="BZ75" s="115"/>
      <c r="CA75" s="115"/>
      <c r="CB75" s="115">
        <f t="shared" si="1219"/>
        <v>0</v>
      </c>
      <c r="CD75" s="118"/>
      <c r="CE75" s="118"/>
      <c r="CF75" s="115"/>
      <c r="CG75" s="115"/>
      <c r="CH75" s="115"/>
      <c r="CI75" s="115"/>
      <c r="CJ75" s="115"/>
      <c r="CK75" s="115">
        <f t="shared" si="1220"/>
        <v>0</v>
      </c>
      <c r="CM75" s="118"/>
      <c r="CN75" s="118"/>
      <c r="CO75" s="115"/>
      <c r="CP75" s="115"/>
      <c r="CQ75" s="115"/>
      <c r="CR75" s="115"/>
      <c r="CS75" s="115"/>
      <c r="CT75" s="115">
        <f t="shared" si="1221"/>
        <v>0</v>
      </c>
      <c r="CV75" s="118"/>
      <c r="CW75" s="118"/>
      <c r="CX75" s="115"/>
      <c r="CY75" s="115"/>
      <c r="CZ75" s="115"/>
      <c r="DA75" s="115"/>
      <c r="DB75" s="115"/>
      <c r="DC75" s="115">
        <f t="shared" si="1222"/>
        <v>0</v>
      </c>
      <c r="DE75" s="118"/>
      <c r="DF75" s="118"/>
      <c r="DG75" s="115"/>
      <c r="DH75" s="115"/>
      <c r="DI75" s="115"/>
      <c r="DJ75" s="115"/>
      <c r="DK75" s="115"/>
      <c r="DL75" s="115">
        <f t="shared" si="1223"/>
        <v>0</v>
      </c>
      <c r="DN75" s="118"/>
      <c r="DO75" s="118"/>
      <c r="DP75" s="115"/>
      <c r="DQ75" s="115"/>
      <c r="DR75" s="115"/>
      <c r="DS75" s="115"/>
      <c r="DT75" s="115"/>
      <c r="DU75" s="115">
        <f t="shared" si="1224"/>
        <v>0</v>
      </c>
      <c r="DW75" s="118"/>
      <c r="DX75" s="118"/>
      <c r="DY75" s="115"/>
      <c r="DZ75" s="115"/>
      <c r="EA75" s="115"/>
      <c r="EB75" s="115"/>
      <c r="EC75" s="115"/>
      <c r="ED75" s="115">
        <f t="shared" si="1225"/>
        <v>0</v>
      </c>
      <c r="EF75" s="118"/>
      <c r="EG75" s="118"/>
      <c r="EH75" s="115"/>
      <c r="EI75" s="115"/>
      <c r="EJ75" s="115"/>
      <c r="EK75" s="115"/>
      <c r="EL75" s="115"/>
      <c r="EM75" s="115">
        <f t="shared" si="1226"/>
        <v>0</v>
      </c>
      <c r="EO75" s="118"/>
      <c r="EP75" s="118"/>
      <c r="EQ75" s="115"/>
      <c r="ER75" s="115"/>
      <c r="ES75" s="115"/>
      <c r="ET75" s="115"/>
      <c r="EU75" s="115"/>
      <c r="EV75" s="115">
        <f t="shared" si="1227"/>
        <v>0</v>
      </c>
      <c r="EX75" s="118"/>
      <c r="EY75" s="118"/>
      <c r="EZ75" s="115"/>
      <c r="FA75" s="115"/>
      <c r="FB75" s="115"/>
      <c r="FC75" s="115"/>
      <c r="FD75" s="115"/>
      <c r="FE75" s="115">
        <f t="shared" si="1228"/>
        <v>0</v>
      </c>
      <c r="FG75" s="118"/>
      <c r="FH75" s="118"/>
      <c r="FI75" s="115"/>
      <c r="FJ75" s="115"/>
      <c r="FK75" s="115"/>
      <c r="FL75" s="115"/>
      <c r="FM75" s="115"/>
      <c r="FN75" s="115">
        <f t="shared" si="1229"/>
        <v>0</v>
      </c>
      <c r="FP75" s="118"/>
      <c r="FQ75" s="118"/>
      <c r="FR75" s="115"/>
      <c r="FS75" s="115"/>
      <c r="FT75" s="115"/>
      <c r="FU75" s="115"/>
      <c r="FV75" s="115"/>
      <c r="FW75" s="115">
        <f t="shared" si="1230"/>
        <v>0</v>
      </c>
      <c r="FY75" s="118"/>
      <c r="FZ75" s="118"/>
      <c r="GA75" s="115"/>
      <c r="GB75" s="115"/>
      <c r="GC75" s="115"/>
      <c r="GD75" s="115"/>
      <c r="GE75" s="115"/>
      <c r="GF75" s="115">
        <f t="shared" si="1231"/>
        <v>0</v>
      </c>
      <c r="GH75" s="118"/>
      <c r="GI75" s="118"/>
      <c r="GJ75" s="115"/>
      <c r="GK75" s="115"/>
      <c r="GL75" s="115"/>
      <c r="GM75" s="115"/>
      <c r="GN75" s="115"/>
      <c r="GO75" s="115">
        <f t="shared" si="1232"/>
        <v>0</v>
      </c>
      <c r="GQ75" s="118"/>
      <c r="GR75" s="118"/>
      <c r="GS75" s="115"/>
      <c r="GT75" s="115"/>
      <c r="GU75" s="115"/>
      <c r="GV75" s="115"/>
      <c r="GW75" s="115"/>
      <c r="GX75" s="115">
        <f t="shared" si="1233"/>
        <v>0</v>
      </c>
      <c r="GZ75" s="118"/>
      <c r="HA75" s="118"/>
      <c r="HB75" s="115"/>
      <c r="HC75" s="115"/>
      <c r="HD75" s="115"/>
      <c r="HE75" s="115"/>
      <c r="HF75" s="115"/>
      <c r="HG75" s="115">
        <f t="shared" si="1234"/>
        <v>0</v>
      </c>
      <c r="HI75" s="118"/>
      <c r="HJ75" s="118"/>
      <c r="HK75" s="115"/>
      <c r="HL75" s="115"/>
      <c r="HM75" s="115"/>
      <c r="HN75" s="115"/>
      <c r="HO75" s="115"/>
      <c r="HP75" s="115">
        <f t="shared" si="1235"/>
        <v>0</v>
      </c>
      <c r="HR75" s="118"/>
      <c r="HS75" s="118"/>
      <c r="HT75" s="115"/>
      <c r="HU75" s="115"/>
      <c r="HV75" s="115"/>
      <c r="HW75" s="115"/>
      <c r="HX75" s="115"/>
      <c r="HY75" s="115">
        <f t="shared" si="1236"/>
        <v>0</v>
      </c>
      <c r="IA75" s="118"/>
      <c r="IB75" s="118"/>
      <c r="IC75" s="115"/>
      <c r="ID75" s="115"/>
      <c r="IE75" s="115"/>
      <c r="IF75" s="115"/>
      <c r="IG75" s="115"/>
      <c r="IH75" s="115">
        <f t="shared" si="1237"/>
        <v>0</v>
      </c>
      <c r="IJ75" s="118"/>
      <c r="IK75" s="118"/>
      <c r="IL75" s="115"/>
      <c r="IM75" s="115"/>
      <c r="IN75" s="115"/>
      <c r="IO75" s="115"/>
      <c r="IP75" s="115"/>
      <c r="IQ75" s="115">
        <f t="shared" si="1238"/>
        <v>0</v>
      </c>
      <c r="IS75" s="118"/>
      <c r="IT75" s="118"/>
      <c r="IU75" s="115"/>
      <c r="IV75" s="115"/>
      <c r="IW75" s="115"/>
      <c r="IX75" s="115"/>
      <c r="IY75" s="115"/>
      <c r="IZ75" s="115">
        <f t="shared" si="1239"/>
        <v>0</v>
      </c>
      <c r="JB75" s="118"/>
      <c r="JC75" s="118"/>
      <c r="JD75" s="115"/>
      <c r="JE75" s="115"/>
      <c r="JF75" s="115"/>
      <c r="JG75" s="115"/>
      <c r="JH75" s="115"/>
      <c r="JI75" s="115">
        <f t="shared" si="1240"/>
        <v>0</v>
      </c>
      <c r="JJ75" s="481"/>
      <c r="JK75" s="118"/>
      <c r="JL75" s="118"/>
      <c r="JM75" s="115"/>
      <c r="JN75" s="115"/>
      <c r="JO75" s="115"/>
      <c r="JP75" s="115"/>
      <c r="JQ75" s="115"/>
      <c r="JR75" s="115">
        <f t="shared" si="1241"/>
        <v>0</v>
      </c>
      <c r="JS75" s="481"/>
      <c r="JT75" s="118"/>
      <c r="JU75" s="118"/>
      <c r="JV75" s="115"/>
      <c r="JW75" s="115"/>
      <c r="JX75" s="115"/>
      <c r="JY75" s="115"/>
      <c r="JZ75" s="115"/>
      <c r="KA75" s="115">
        <f t="shared" si="1242"/>
        <v>0</v>
      </c>
      <c r="KB75" s="481"/>
      <c r="KC75" s="118"/>
      <c r="KD75" s="118"/>
      <c r="KE75" s="115"/>
      <c r="KF75" s="115"/>
      <c r="KG75" s="115"/>
      <c r="KH75" s="115"/>
      <c r="KI75" s="115"/>
      <c r="KJ75" s="115">
        <f t="shared" si="1243"/>
        <v>0</v>
      </c>
      <c r="KK75" s="481"/>
      <c r="KL75" s="118"/>
      <c r="KM75" s="118"/>
      <c r="KN75" s="115"/>
      <c r="KO75" s="115"/>
      <c r="KP75" s="115"/>
      <c r="KQ75" s="115"/>
      <c r="KR75" s="115"/>
      <c r="KS75" s="115">
        <f t="shared" si="1244"/>
        <v>0</v>
      </c>
      <c r="KT75" s="481"/>
      <c r="KU75" s="118"/>
      <c r="KV75" s="118"/>
      <c r="KW75" s="115"/>
      <c r="KX75" s="115"/>
      <c r="KY75" s="115"/>
      <c r="KZ75" s="115"/>
      <c r="LA75" s="115"/>
      <c r="LB75" s="115">
        <f t="shared" si="1245"/>
        <v>0</v>
      </c>
      <c r="LC75" s="481"/>
      <c r="LD75" s="118"/>
      <c r="LE75" s="118"/>
      <c r="LF75" s="115"/>
      <c r="LG75" s="115"/>
      <c r="LH75" s="115"/>
      <c r="LI75" s="115"/>
      <c r="LJ75" s="115"/>
      <c r="LK75" s="115">
        <f t="shared" si="1246"/>
        <v>0</v>
      </c>
      <c r="LL75" s="481"/>
      <c r="LM75" s="118"/>
      <c r="LN75" s="118"/>
      <c r="LO75" s="115"/>
      <c r="LP75" s="115"/>
      <c r="LQ75" s="115"/>
      <c r="LR75" s="115"/>
      <c r="LS75" s="115"/>
      <c r="LT75" s="115">
        <f t="shared" si="1247"/>
        <v>0</v>
      </c>
      <c r="LU75" s="481"/>
      <c r="LV75" s="118"/>
      <c r="LW75" s="118"/>
      <c r="LX75" s="115"/>
      <c r="LY75" s="115"/>
      <c r="LZ75" s="115"/>
      <c r="MA75" s="115"/>
      <c r="MB75" s="115"/>
      <c r="MC75" s="115">
        <f t="shared" si="1248"/>
        <v>0</v>
      </c>
      <c r="MD75" s="481"/>
      <c r="ME75" s="118"/>
      <c r="MF75" s="118"/>
      <c r="MG75" s="115"/>
      <c r="MH75" s="115"/>
      <c r="MI75" s="115"/>
      <c r="MJ75" s="115"/>
      <c r="MK75" s="115"/>
      <c r="ML75" s="115">
        <f t="shared" si="1249"/>
        <v>0</v>
      </c>
      <c r="MM75" s="481"/>
      <c r="MN75" s="118"/>
      <c r="MO75" s="118"/>
      <c r="MP75" s="115"/>
      <c r="MQ75" s="115"/>
      <c r="MR75" s="115"/>
      <c r="MS75" s="115"/>
      <c r="MT75" s="115"/>
      <c r="MU75" s="115">
        <f t="shared" si="1250"/>
        <v>0</v>
      </c>
      <c r="MV75" s="481"/>
      <c r="MW75" s="118"/>
      <c r="MX75" s="118"/>
      <c r="MY75" s="115"/>
      <c r="MZ75" s="115"/>
      <c r="NA75" s="115"/>
      <c r="NB75" s="115"/>
      <c r="NC75" s="115"/>
      <c r="ND75" s="115">
        <f t="shared" si="1251"/>
        <v>0</v>
      </c>
      <c r="NE75" s="481"/>
      <c r="NF75" s="118"/>
      <c r="NG75" s="118"/>
      <c r="NH75" s="115"/>
      <c r="NI75" s="115"/>
      <c r="NJ75" s="115"/>
      <c r="NK75" s="115"/>
      <c r="NL75" s="115"/>
      <c r="NM75" s="115">
        <f t="shared" si="1252"/>
        <v>0</v>
      </c>
      <c r="NN75" s="481"/>
      <c r="NO75" s="118"/>
      <c r="NP75" s="118"/>
      <c r="NQ75" s="115"/>
      <c r="NR75" s="115"/>
      <c r="NS75" s="115"/>
      <c r="NT75" s="115"/>
      <c r="NU75" s="115"/>
      <c r="NV75" s="115">
        <f t="shared" si="1253"/>
        <v>0</v>
      </c>
      <c r="NW75" s="481"/>
      <c r="NX75" s="118"/>
      <c r="NY75" s="118"/>
      <c r="NZ75" s="115"/>
      <c r="OA75" s="115"/>
      <c r="OB75" s="115"/>
      <c r="OC75" s="115"/>
      <c r="OD75" s="115"/>
      <c r="OE75" s="115">
        <f t="shared" si="1254"/>
        <v>0</v>
      </c>
      <c r="OF75" s="481"/>
      <c r="OG75" s="118"/>
      <c r="OH75" s="118"/>
      <c r="OI75" s="115"/>
      <c r="OJ75" s="115"/>
      <c r="OK75" s="115"/>
      <c r="OL75" s="115"/>
      <c r="OM75" s="115"/>
      <c r="ON75" s="115">
        <f t="shared" si="1255"/>
        <v>0</v>
      </c>
      <c r="OP75" s="118"/>
      <c r="OQ75" s="118"/>
      <c r="OR75" s="115"/>
      <c r="OS75" s="115"/>
      <c r="OT75" s="115"/>
      <c r="OU75" s="115"/>
      <c r="OV75" s="115"/>
      <c r="OW75" s="115">
        <f t="shared" si="1256"/>
        <v>0</v>
      </c>
      <c r="OY75" s="118"/>
      <c r="OZ75" s="118"/>
      <c r="PA75" s="115"/>
      <c r="PB75" s="115"/>
      <c r="PC75" s="115"/>
      <c r="PD75" s="115"/>
      <c r="PE75" s="115"/>
      <c r="PF75" s="115">
        <f t="shared" si="1257"/>
        <v>0</v>
      </c>
    </row>
    <row r="76" spans="1:422">
      <c r="A76" s="118"/>
      <c r="B76" s="118"/>
      <c r="C76" s="115"/>
      <c r="D76" s="115"/>
      <c r="E76" s="115"/>
      <c r="F76" s="115"/>
      <c r="G76" s="115"/>
      <c r="H76" s="115">
        <f t="shared" si="1258"/>
        <v>0</v>
      </c>
      <c r="J76" s="118"/>
      <c r="K76" s="118"/>
      <c r="L76" s="115"/>
      <c r="M76" s="115"/>
      <c r="N76" s="115"/>
      <c r="O76" s="115"/>
      <c r="P76" s="115"/>
      <c r="Q76" s="115">
        <f t="shared" si="1259"/>
        <v>0</v>
      </c>
      <c r="S76" s="118"/>
      <c r="T76" s="118"/>
      <c r="U76" s="115"/>
      <c r="V76" s="115"/>
      <c r="W76" s="115"/>
      <c r="X76" s="115"/>
      <c r="Y76" s="115"/>
      <c r="Z76" s="115">
        <f t="shared" si="1260"/>
        <v>0</v>
      </c>
      <c r="AB76" s="118"/>
      <c r="AC76" s="118"/>
      <c r="AD76" s="115"/>
      <c r="AE76" s="115"/>
      <c r="AF76" s="115"/>
      <c r="AG76" s="115"/>
      <c r="AH76" s="115"/>
      <c r="AI76" s="115">
        <f t="shared" si="1261"/>
        <v>0</v>
      </c>
      <c r="AK76" s="118"/>
      <c r="AL76" s="118"/>
      <c r="AM76" s="115"/>
      <c r="AN76" s="115"/>
      <c r="AO76" s="115"/>
      <c r="AP76" s="115"/>
      <c r="AQ76" s="115"/>
      <c r="AR76" s="115">
        <f t="shared" si="1262"/>
        <v>0</v>
      </c>
      <c r="AT76" s="118"/>
      <c r="AU76" s="118"/>
      <c r="AV76" s="115"/>
      <c r="AW76" s="115"/>
      <c r="AX76" s="115"/>
      <c r="AY76" s="115"/>
      <c r="AZ76" s="115"/>
      <c r="BA76" s="115">
        <f t="shared" si="1216"/>
        <v>0</v>
      </c>
      <c r="BC76" s="118"/>
      <c r="BD76" s="118"/>
      <c r="BE76" s="115"/>
      <c r="BF76" s="115"/>
      <c r="BG76" s="115"/>
      <c r="BH76" s="115"/>
      <c r="BI76" s="115"/>
      <c r="BJ76" s="115">
        <f t="shared" si="1217"/>
        <v>0</v>
      </c>
      <c r="BL76" s="118"/>
      <c r="BM76" s="118"/>
      <c r="BN76" s="115"/>
      <c r="BO76" s="115"/>
      <c r="BP76" s="115"/>
      <c r="BQ76" s="115"/>
      <c r="BR76" s="115"/>
      <c r="BS76" s="115">
        <f t="shared" si="1218"/>
        <v>0</v>
      </c>
      <c r="BU76" s="118"/>
      <c r="BV76" s="118"/>
      <c r="BW76" s="115"/>
      <c r="BX76" s="115"/>
      <c r="BY76" s="115"/>
      <c r="BZ76" s="115"/>
      <c r="CA76" s="115"/>
      <c r="CB76" s="115">
        <f t="shared" si="1219"/>
        <v>0</v>
      </c>
      <c r="CD76" s="118"/>
      <c r="CE76" s="118"/>
      <c r="CF76" s="115"/>
      <c r="CG76" s="115"/>
      <c r="CH76" s="115"/>
      <c r="CI76" s="115"/>
      <c r="CJ76" s="115"/>
      <c r="CK76" s="115">
        <f t="shared" si="1220"/>
        <v>0</v>
      </c>
      <c r="CM76" s="118"/>
      <c r="CN76" s="118"/>
      <c r="CO76" s="115"/>
      <c r="CP76" s="115"/>
      <c r="CQ76" s="115"/>
      <c r="CR76" s="115"/>
      <c r="CS76" s="115"/>
      <c r="CT76" s="115">
        <f t="shared" si="1221"/>
        <v>0</v>
      </c>
      <c r="CV76" s="118"/>
      <c r="CW76" s="118"/>
      <c r="CX76" s="115"/>
      <c r="CY76" s="115"/>
      <c r="CZ76" s="115"/>
      <c r="DA76" s="115"/>
      <c r="DB76" s="115"/>
      <c r="DC76" s="115">
        <f t="shared" si="1222"/>
        <v>0</v>
      </c>
      <c r="DE76" s="118"/>
      <c r="DF76" s="118"/>
      <c r="DG76" s="115"/>
      <c r="DH76" s="115"/>
      <c r="DI76" s="115"/>
      <c r="DJ76" s="115"/>
      <c r="DK76" s="115"/>
      <c r="DL76" s="115">
        <f t="shared" si="1223"/>
        <v>0</v>
      </c>
      <c r="DN76" s="118"/>
      <c r="DO76" s="118"/>
      <c r="DP76" s="115"/>
      <c r="DQ76" s="115"/>
      <c r="DR76" s="115"/>
      <c r="DS76" s="115"/>
      <c r="DT76" s="115"/>
      <c r="DU76" s="115">
        <f t="shared" si="1224"/>
        <v>0</v>
      </c>
      <c r="DW76" s="118"/>
      <c r="DX76" s="118"/>
      <c r="DY76" s="115"/>
      <c r="DZ76" s="115"/>
      <c r="EA76" s="115"/>
      <c r="EB76" s="115"/>
      <c r="EC76" s="115"/>
      <c r="ED76" s="115">
        <f t="shared" si="1225"/>
        <v>0</v>
      </c>
      <c r="EF76" s="118"/>
      <c r="EG76" s="118"/>
      <c r="EH76" s="115"/>
      <c r="EI76" s="115"/>
      <c r="EJ76" s="115"/>
      <c r="EK76" s="115"/>
      <c r="EL76" s="115"/>
      <c r="EM76" s="115">
        <f t="shared" si="1226"/>
        <v>0</v>
      </c>
      <c r="EO76" s="118"/>
      <c r="EP76" s="118"/>
      <c r="EQ76" s="115"/>
      <c r="ER76" s="115"/>
      <c r="ES76" s="115"/>
      <c r="ET76" s="115"/>
      <c r="EU76" s="115"/>
      <c r="EV76" s="115">
        <f t="shared" si="1227"/>
        <v>0</v>
      </c>
      <c r="EX76" s="118"/>
      <c r="EY76" s="118"/>
      <c r="EZ76" s="115"/>
      <c r="FA76" s="115"/>
      <c r="FB76" s="115"/>
      <c r="FC76" s="115"/>
      <c r="FD76" s="115"/>
      <c r="FE76" s="115">
        <f t="shared" si="1228"/>
        <v>0</v>
      </c>
      <c r="FG76" s="118"/>
      <c r="FH76" s="118"/>
      <c r="FI76" s="115"/>
      <c r="FJ76" s="115"/>
      <c r="FK76" s="115"/>
      <c r="FL76" s="115"/>
      <c r="FM76" s="115"/>
      <c r="FN76" s="115">
        <f t="shared" si="1229"/>
        <v>0</v>
      </c>
      <c r="FP76" s="118"/>
      <c r="FQ76" s="118"/>
      <c r="FR76" s="115"/>
      <c r="FS76" s="115"/>
      <c r="FT76" s="115"/>
      <c r="FU76" s="115"/>
      <c r="FV76" s="115"/>
      <c r="FW76" s="115">
        <f t="shared" si="1230"/>
        <v>0</v>
      </c>
      <c r="FY76" s="118"/>
      <c r="FZ76" s="118"/>
      <c r="GA76" s="115"/>
      <c r="GB76" s="115"/>
      <c r="GC76" s="115"/>
      <c r="GD76" s="115"/>
      <c r="GE76" s="115"/>
      <c r="GF76" s="115">
        <f t="shared" si="1231"/>
        <v>0</v>
      </c>
      <c r="GH76" s="118"/>
      <c r="GI76" s="118"/>
      <c r="GJ76" s="115"/>
      <c r="GK76" s="115"/>
      <c r="GL76" s="115"/>
      <c r="GM76" s="115"/>
      <c r="GN76" s="115"/>
      <c r="GO76" s="115">
        <f t="shared" si="1232"/>
        <v>0</v>
      </c>
      <c r="GQ76" s="118"/>
      <c r="GR76" s="118"/>
      <c r="GS76" s="115"/>
      <c r="GT76" s="115"/>
      <c r="GU76" s="115"/>
      <c r="GV76" s="115"/>
      <c r="GW76" s="115"/>
      <c r="GX76" s="115">
        <f t="shared" si="1233"/>
        <v>0</v>
      </c>
      <c r="GZ76" s="118"/>
      <c r="HA76" s="118"/>
      <c r="HB76" s="115"/>
      <c r="HC76" s="115"/>
      <c r="HD76" s="115"/>
      <c r="HE76" s="115"/>
      <c r="HF76" s="115"/>
      <c r="HG76" s="115">
        <f t="shared" si="1234"/>
        <v>0</v>
      </c>
      <c r="HI76" s="118"/>
      <c r="HJ76" s="118"/>
      <c r="HK76" s="115"/>
      <c r="HL76" s="115"/>
      <c r="HM76" s="115"/>
      <c r="HN76" s="115"/>
      <c r="HO76" s="115"/>
      <c r="HP76" s="115">
        <f t="shared" si="1235"/>
        <v>0</v>
      </c>
      <c r="HR76" s="118"/>
      <c r="HS76" s="118"/>
      <c r="HT76" s="115"/>
      <c r="HU76" s="115"/>
      <c r="HV76" s="115"/>
      <c r="HW76" s="115"/>
      <c r="HX76" s="115"/>
      <c r="HY76" s="115">
        <f t="shared" si="1236"/>
        <v>0</v>
      </c>
      <c r="IA76" s="118"/>
      <c r="IB76" s="118"/>
      <c r="IC76" s="115"/>
      <c r="ID76" s="115"/>
      <c r="IE76" s="115"/>
      <c r="IF76" s="115"/>
      <c r="IG76" s="115"/>
      <c r="IH76" s="115">
        <f t="shared" si="1237"/>
        <v>0</v>
      </c>
      <c r="IJ76" s="118"/>
      <c r="IK76" s="118"/>
      <c r="IL76" s="115"/>
      <c r="IM76" s="115"/>
      <c r="IN76" s="115"/>
      <c r="IO76" s="115"/>
      <c r="IP76" s="115"/>
      <c r="IQ76" s="115">
        <f t="shared" si="1238"/>
        <v>0</v>
      </c>
      <c r="IS76" s="118"/>
      <c r="IT76" s="118"/>
      <c r="IU76" s="115"/>
      <c r="IV76" s="115"/>
      <c r="IW76" s="115"/>
      <c r="IX76" s="115"/>
      <c r="IY76" s="115"/>
      <c r="IZ76" s="115">
        <f t="shared" si="1239"/>
        <v>0</v>
      </c>
      <c r="JB76" s="118"/>
      <c r="JC76" s="118"/>
      <c r="JD76" s="115"/>
      <c r="JE76" s="115"/>
      <c r="JF76" s="115"/>
      <c r="JG76" s="115"/>
      <c r="JH76" s="115"/>
      <c r="JI76" s="115">
        <f t="shared" si="1240"/>
        <v>0</v>
      </c>
      <c r="JJ76" s="481"/>
      <c r="JK76" s="118"/>
      <c r="JL76" s="118"/>
      <c r="JM76" s="115"/>
      <c r="JN76" s="115"/>
      <c r="JO76" s="115"/>
      <c r="JP76" s="115"/>
      <c r="JQ76" s="115"/>
      <c r="JR76" s="115">
        <f t="shared" si="1241"/>
        <v>0</v>
      </c>
      <c r="JS76" s="481"/>
      <c r="JT76" s="118"/>
      <c r="JU76" s="118"/>
      <c r="JV76" s="115"/>
      <c r="JW76" s="115"/>
      <c r="JX76" s="115"/>
      <c r="JY76" s="115"/>
      <c r="JZ76" s="115"/>
      <c r="KA76" s="115">
        <f t="shared" si="1242"/>
        <v>0</v>
      </c>
      <c r="KB76" s="481"/>
      <c r="KC76" s="118"/>
      <c r="KD76" s="118"/>
      <c r="KE76" s="115"/>
      <c r="KF76" s="115"/>
      <c r="KG76" s="115"/>
      <c r="KH76" s="115"/>
      <c r="KI76" s="115"/>
      <c r="KJ76" s="115">
        <f t="shared" si="1243"/>
        <v>0</v>
      </c>
      <c r="KK76" s="481"/>
      <c r="KL76" s="118"/>
      <c r="KM76" s="118"/>
      <c r="KN76" s="115"/>
      <c r="KO76" s="115"/>
      <c r="KP76" s="115"/>
      <c r="KQ76" s="115"/>
      <c r="KR76" s="115"/>
      <c r="KS76" s="115">
        <f t="shared" si="1244"/>
        <v>0</v>
      </c>
      <c r="KT76" s="481"/>
      <c r="KU76" s="118"/>
      <c r="KV76" s="118"/>
      <c r="KW76" s="115"/>
      <c r="KX76" s="115"/>
      <c r="KY76" s="115"/>
      <c r="KZ76" s="115"/>
      <c r="LA76" s="115"/>
      <c r="LB76" s="115">
        <f t="shared" si="1245"/>
        <v>0</v>
      </c>
      <c r="LC76" s="481"/>
      <c r="LD76" s="118"/>
      <c r="LE76" s="118"/>
      <c r="LF76" s="115"/>
      <c r="LG76" s="115"/>
      <c r="LH76" s="115"/>
      <c r="LI76" s="115"/>
      <c r="LJ76" s="115"/>
      <c r="LK76" s="115">
        <f t="shared" si="1246"/>
        <v>0</v>
      </c>
      <c r="LL76" s="481"/>
      <c r="LM76" s="118"/>
      <c r="LN76" s="118"/>
      <c r="LO76" s="115"/>
      <c r="LP76" s="115"/>
      <c r="LQ76" s="115"/>
      <c r="LR76" s="115"/>
      <c r="LS76" s="115"/>
      <c r="LT76" s="115">
        <f t="shared" si="1247"/>
        <v>0</v>
      </c>
      <c r="LU76" s="481"/>
      <c r="LV76" s="118"/>
      <c r="LW76" s="118"/>
      <c r="LX76" s="115"/>
      <c r="LY76" s="115"/>
      <c r="LZ76" s="115"/>
      <c r="MA76" s="115"/>
      <c r="MB76" s="115"/>
      <c r="MC76" s="115">
        <f t="shared" si="1248"/>
        <v>0</v>
      </c>
      <c r="MD76" s="481"/>
      <c r="ME76" s="118"/>
      <c r="MF76" s="118"/>
      <c r="MG76" s="115"/>
      <c r="MH76" s="115"/>
      <c r="MI76" s="115"/>
      <c r="MJ76" s="115"/>
      <c r="MK76" s="115"/>
      <c r="ML76" s="115">
        <f t="shared" si="1249"/>
        <v>0</v>
      </c>
      <c r="MM76" s="481"/>
      <c r="MN76" s="118"/>
      <c r="MO76" s="118"/>
      <c r="MP76" s="115"/>
      <c r="MQ76" s="115"/>
      <c r="MR76" s="115"/>
      <c r="MS76" s="115"/>
      <c r="MT76" s="115"/>
      <c r="MU76" s="115">
        <f t="shared" si="1250"/>
        <v>0</v>
      </c>
      <c r="MV76" s="481"/>
      <c r="MW76" s="118"/>
      <c r="MX76" s="118"/>
      <c r="MY76" s="115"/>
      <c r="MZ76" s="115"/>
      <c r="NA76" s="115"/>
      <c r="NB76" s="115"/>
      <c r="NC76" s="115"/>
      <c r="ND76" s="115">
        <f t="shared" si="1251"/>
        <v>0</v>
      </c>
      <c r="NE76" s="481"/>
      <c r="NF76" s="118"/>
      <c r="NG76" s="118"/>
      <c r="NH76" s="115"/>
      <c r="NI76" s="115"/>
      <c r="NJ76" s="115"/>
      <c r="NK76" s="115"/>
      <c r="NL76" s="115"/>
      <c r="NM76" s="115">
        <f t="shared" si="1252"/>
        <v>0</v>
      </c>
      <c r="NN76" s="481"/>
      <c r="NO76" s="118"/>
      <c r="NP76" s="118"/>
      <c r="NQ76" s="115"/>
      <c r="NR76" s="115"/>
      <c r="NS76" s="115"/>
      <c r="NT76" s="115"/>
      <c r="NU76" s="115"/>
      <c r="NV76" s="115">
        <f t="shared" si="1253"/>
        <v>0</v>
      </c>
      <c r="NW76" s="481"/>
      <c r="NX76" s="118"/>
      <c r="NY76" s="118"/>
      <c r="NZ76" s="115"/>
      <c r="OA76" s="115"/>
      <c r="OB76" s="115"/>
      <c r="OC76" s="115"/>
      <c r="OD76" s="115"/>
      <c r="OE76" s="115">
        <f t="shared" si="1254"/>
        <v>0</v>
      </c>
      <c r="OF76" s="481"/>
      <c r="OG76" s="118"/>
      <c r="OH76" s="118"/>
      <c r="OI76" s="115"/>
      <c r="OJ76" s="115"/>
      <c r="OK76" s="115"/>
      <c r="OL76" s="115"/>
      <c r="OM76" s="115"/>
      <c r="ON76" s="115">
        <f t="shared" si="1255"/>
        <v>0</v>
      </c>
      <c r="OP76" s="118"/>
      <c r="OQ76" s="118"/>
      <c r="OR76" s="115"/>
      <c r="OS76" s="115"/>
      <c r="OT76" s="115"/>
      <c r="OU76" s="115"/>
      <c r="OV76" s="115"/>
      <c r="OW76" s="115">
        <f t="shared" si="1256"/>
        <v>0</v>
      </c>
      <c r="OY76" s="118"/>
      <c r="OZ76" s="118"/>
      <c r="PA76" s="115"/>
      <c r="PB76" s="115"/>
      <c r="PC76" s="115"/>
      <c r="PD76" s="115"/>
      <c r="PE76" s="115"/>
      <c r="PF76" s="115">
        <f t="shared" si="1257"/>
        <v>0</v>
      </c>
    </row>
    <row r="77" spans="1:422">
      <c r="A77" s="118"/>
      <c r="B77" s="118"/>
      <c r="C77" s="115"/>
      <c r="D77" s="115"/>
      <c r="E77" s="115"/>
      <c r="F77" s="115"/>
      <c r="G77" s="115"/>
      <c r="H77" s="115">
        <f t="shared" si="1258"/>
        <v>0</v>
      </c>
      <c r="J77" s="118"/>
      <c r="K77" s="118"/>
      <c r="L77" s="115"/>
      <c r="M77" s="115"/>
      <c r="N77" s="115"/>
      <c r="O77" s="115"/>
      <c r="P77" s="115"/>
      <c r="Q77" s="115">
        <f t="shared" si="1259"/>
        <v>0</v>
      </c>
      <c r="S77" s="118"/>
      <c r="T77" s="118"/>
      <c r="U77" s="115"/>
      <c r="V77" s="115"/>
      <c r="W77" s="115"/>
      <c r="X77" s="115"/>
      <c r="Y77" s="115"/>
      <c r="Z77" s="115">
        <f t="shared" si="1260"/>
        <v>0</v>
      </c>
      <c r="AB77" s="118"/>
      <c r="AC77" s="118"/>
      <c r="AD77" s="115"/>
      <c r="AE77" s="115"/>
      <c r="AF77" s="115"/>
      <c r="AG77" s="115"/>
      <c r="AH77" s="115"/>
      <c r="AI77" s="115">
        <f t="shared" si="1261"/>
        <v>0</v>
      </c>
      <c r="AK77" s="118"/>
      <c r="AL77" s="118"/>
      <c r="AM77" s="115"/>
      <c r="AN77" s="115"/>
      <c r="AO77" s="115"/>
      <c r="AP77" s="115"/>
      <c r="AQ77" s="115"/>
      <c r="AR77" s="115">
        <f t="shared" si="1262"/>
        <v>0</v>
      </c>
      <c r="AT77" s="118"/>
      <c r="AU77" s="118"/>
      <c r="AV77" s="115"/>
      <c r="AW77" s="115"/>
      <c r="AX77" s="115"/>
      <c r="AY77" s="115"/>
      <c r="AZ77" s="115"/>
      <c r="BA77" s="115">
        <f t="shared" si="1216"/>
        <v>0</v>
      </c>
      <c r="BC77" s="118"/>
      <c r="BD77" s="118"/>
      <c r="BE77" s="115"/>
      <c r="BF77" s="115"/>
      <c r="BG77" s="115"/>
      <c r="BH77" s="115"/>
      <c r="BI77" s="115"/>
      <c r="BJ77" s="115">
        <f t="shared" si="1217"/>
        <v>0</v>
      </c>
      <c r="BL77" s="118"/>
      <c r="BM77" s="118"/>
      <c r="BN77" s="115"/>
      <c r="BO77" s="115"/>
      <c r="BP77" s="115"/>
      <c r="BQ77" s="115"/>
      <c r="BR77" s="115"/>
      <c r="BS77" s="115">
        <f t="shared" si="1218"/>
        <v>0</v>
      </c>
      <c r="BU77" s="118"/>
      <c r="BV77" s="118"/>
      <c r="BW77" s="115"/>
      <c r="BX77" s="115"/>
      <c r="BY77" s="115"/>
      <c r="BZ77" s="115"/>
      <c r="CA77" s="115"/>
      <c r="CB77" s="115">
        <f t="shared" si="1219"/>
        <v>0</v>
      </c>
      <c r="CD77" s="118"/>
      <c r="CE77" s="118"/>
      <c r="CF77" s="115"/>
      <c r="CG77" s="115"/>
      <c r="CH77" s="115"/>
      <c r="CI77" s="115"/>
      <c r="CJ77" s="115"/>
      <c r="CK77" s="115">
        <f t="shared" si="1220"/>
        <v>0</v>
      </c>
      <c r="CM77" s="118"/>
      <c r="CN77" s="118"/>
      <c r="CO77" s="115"/>
      <c r="CP77" s="115"/>
      <c r="CQ77" s="115"/>
      <c r="CR77" s="115"/>
      <c r="CS77" s="115"/>
      <c r="CT77" s="115">
        <f t="shared" si="1221"/>
        <v>0</v>
      </c>
      <c r="CV77" s="118"/>
      <c r="CW77" s="118"/>
      <c r="CX77" s="115"/>
      <c r="CY77" s="115"/>
      <c r="CZ77" s="115"/>
      <c r="DA77" s="115"/>
      <c r="DB77" s="115"/>
      <c r="DC77" s="115">
        <f t="shared" si="1222"/>
        <v>0</v>
      </c>
      <c r="DE77" s="118"/>
      <c r="DF77" s="118"/>
      <c r="DG77" s="115"/>
      <c r="DH77" s="115"/>
      <c r="DI77" s="115"/>
      <c r="DJ77" s="115"/>
      <c r="DK77" s="115"/>
      <c r="DL77" s="115">
        <f t="shared" si="1223"/>
        <v>0</v>
      </c>
      <c r="DN77" s="118"/>
      <c r="DO77" s="118"/>
      <c r="DP77" s="115"/>
      <c r="DQ77" s="115"/>
      <c r="DR77" s="115"/>
      <c r="DS77" s="115"/>
      <c r="DT77" s="115"/>
      <c r="DU77" s="115">
        <f t="shared" si="1224"/>
        <v>0</v>
      </c>
      <c r="DW77" s="118"/>
      <c r="DX77" s="118"/>
      <c r="DY77" s="115"/>
      <c r="DZ77" s="115"/>
      <c r="EA77" s="115"/>
      <c r="EB77" s="115"/>
      <c r="EC77" s="115"/>
      <c r="ED77" s="115">
        <f t="shared" si="1225"/>
        <v>0</v>
      </c>
      <c r="EF77" s="118"/>
      <c r="EG77" s="118"/>
      <c r="EH77" s="115"/>
      <c r="EI77" s="115"/>
      <c r="EJ77" s="115"/>
      <c r="EK77" s="115"/>
      <c r="EL77" s="115"/>
      <c r="EM77" s="115">
        <f t="shared" si="1226"/>
        <v>0</v>
      </c>
      <c r="EO77" s="118"/>
      <c r="EP77" s="118"/>
      <c r="EQ77" s="115"/>
      <c r="ER77" s="115"/>
      <c r="ES77" s="115"/>
      <c r="ET77" s="115"/>
      <c r="EU77" s="115"/>
      <c r="EV77" s="115">
        <f t="shared" si="1227"/>
        <v>0</v>
      </c>
      <c r="EX77" s="118"/>
      <c r="EY77" s="118"/>
      <c r="EZ77" s="115"/>
      <c r="FA77" s="115"/>
      <c r="FB77" s="115"/>
      <c r="FC77" s="115"/>
      <c r="FD77" s="115"/>
      <c r="FE77" s="115">
        <f t="shared" si="1228"/>
        <v>0</v>
      </c>
      <c r="FG77" s="118"/>
      <c r="FH77" s="118"/>
      <c r="FI77" s="115"/>
      <c r="FJ77" s="115"/>
      <c r="FK77" s="115"/>
      <c r="FL77" s="115"/>
      <c r="FM77" s="115"/>
      <c r="FN77" s="115">
        <f t="shared" si="1229"/>
        <v>0</v>
      </c>
      <c r="FP77" s="118"/>
      <c r="FQ77" s="118"/>
      <c r="FR77" s="115"/>
      <c r="FS77" s="115"/>
      <c r="FT77" s="115"/>
      <c r="FU77" s="115"/>
      <c r="FV77" s="115"/>
      <c r="FW77" s="115">
        <f t="shared" si="1230"/>
        <v>0</v>
      </c>
      <c r="FY77" s="118"/>
      <c r="FZ77" s="118"/>
      <c r="GA77" s="115"/>
      <c r="GB77" s="115"/>
      <c r="GC77" s="115"/>
      <c r="GD77" s="115"/>
      <c r="GE77" s="115"/>
      <c r="GF77" s="115">
        <f t="shared" si="1231"/>
        <v>0</v>
      </c>
      <c r="GH77" s="118"/>
      <c r="GI77" s="118"/>
      <c r="GJ77" s="115"/>
      <c r="GK77" s="115"/>
      <c r="GL77" s="115"/>
      <c r="GM77" s="115"/>
      <c r="GN77" s="115"/>
      <c r="GO77" s="115">
        <f t="shared" si="1232"/>
        <v>0</v>
      </c>
      <c r="GQ77" s="118"/>
      <c r="GR77" s="118"/>
      <c r="GS77" s="115"/>
      <c r="GT77" s="115"/>
      <c r="GU77" s="115"/>
      <c r="GV77" s="115"/>
      <c r="GW77" s="115"/>
      <c r="GX77" s="115">
        <f t="shared" si="1233"/>
        <v>0</v>
      </c>
      <c r="GZ77" s="118"/>
      <c r="HA77" s="118"/>
      <c r="HB77" s="115"/>
      <c r="HC77" s="115"/>
      <c r="HD77" s="115"/>
      <c r="HE77" s="115"/>
      <c r="HF77" s="115"/>
      <c r="HG77" s="115">
        <f t="shared" si="1234"/>
        <v>0</v>
      </c>
      <c r="HI77" s="118"/>
      <c r="HJ77" s="118"/>
      <c r="HK77" s="115"/>
      <c r="HL77" s="115"/>
      <c r="HM77" s="115"/>
      <c r="HN77" s="115"/>
      <c r="HO77" s="115"/>
      <c r="HP77" s="115">
        <f t="shared" si="1235"/>
        <v>0</v>
      </c>
      <c r="HR77" s="118"/>
      <c r="HS77" s="118"/>
      <c r="HT77" s="115"/>
      <c r="HU77" s="115"/>
      <c r="HV77" s="115"/>
      <c r="HW77" s="115"/>
      <c r="HX77" s="115"/>
      <c r="HY77" s="115">
        <f t="shared" si="1236"/>
        <v>0</v>
      </c>
      <c r="IA77" s="118"/>
      <c r="IB77" s="118"/>
      <c r="IC77" s="115"/>
      <c r="ID77" s="115"/>
      <c r="IE77" s="115"/>
      <c r="IF77" s="115"/>
      <c r="IG77" s="115"/>
      <c r="IH77" s="115">
        <f t="shared" si="1237"/>
        <v>0</v>
      </c>
      <c r="IJ77" s="118"/>
      <c r="IK77" s="118"/>
      <c r="IL77" s="115"/>
      <c r="IM77" s="115"/>
      <c r="IN77" s="115"/>
      <c r="IO77" s="115"/>
      <c r="IP77" s="115"/>
      <c r="IQ77" s="115">
        <f t="shared" si="1238"/>
        <v>0</v>
      </c>
      <c r="IS77" s="118"/>
      <c r="IT77" s="118"/>
      <c r="IU77" s="115"/>
      <c r="IV77" s="115"/>
      <c r="IW77" s="115"/>
      <c r="IX77" s="115"/>
      <c r="IY77" s="115"/>
      <c r="IZ77" s="115">
        <f t="shared" si="1239"/>
        <v>0</v>
      </c>
      <c r="JB77" s="118"/>
      <c r="JC77" s="118"/>
      <c r="JD77" s="115"/>
      <c r="JE77" s="115"/>
      <c r="JF77" s="115"/>
      <c r="JG77" s="115"/>
      <c r="JH77" s="115"/>
      <c r="JI77" s="115">
        <f t="shared" si="1240"/>
        <v>0</v>
      </c>
      <c r="JJ77" s="481"/>
      <c r="JK77" s="118"/>
      <c r="JL77" s="118"/>
      <c r="JM77" s="115"/>
      <c r="JN77" s="115"/>
      <c r="JO77" s="115"/>
      <c r="JP77" s="115"/>
      <c r="JQ77" s="115"/>
      <c r="JR77" s="115">
        <f t="shared" si="1241"/>
        <v>0</v>
      </c>
      <c r="JS77" s="481"/>
      <c r="JT77" s="118"/>
      <c r="JU77" s="118"/>
      <c r="JV77" s="115"/>
      <c r="JW77" s="115"/>
      <c r="JX77" s="115"/>
      <c r="JY77" s="115"/>
      <c r="JZ77" s="115"/>
      <c r="KA77" s="115">
        <f t="shared" si="1242"/>
        <v>0</v>
      </c>
      <c r="KB77" s="481"/>
      <c r="KC77" s="118"/>
      <c r="KD77" s="118"/>
      <c r="KE77" s="115"/>
      <c r="KF77" s="115"/>
      <c r="KG77" s="115"/>
      <c r="KH77" s="115"/>
      <c r="KI77" s="115"/>
      <c r="KJ77" s="115">
        <f t="shared" si="1243"/>
        <v>0</v>
      </c>
      <c r="KK77" s="481"/>
      <c r="KL77" s="118"/>
      <c r="KM77" s="118"/>
      <c r="KN77" s="115"/>
      <c r="KO77" s="115"/>
      <c r="KP77" s="115"/>
      <c r="KQ77" s="115"/>
      <c r="KR77" s="115"/>
      <c r="KS77" s="115">
        <f t="shared" si="1244"/>
        <v>0</v>
      </c>
      <c r="KT77" s="481"/>
      <c r="KU77" s="118"/>
      <c r="KV77" s="118"/>
      <c r="KW77" s="115"/>
      <c r="KX77" s="115"/>
      <c r="KY77" s="115"/>
      <c r="KZ77" s="115"/>
      <c r="LA77" s="115"/>
      <c r="LB77" s="115">
        <f t="shared" si="1245"/>
        <v>0</v>
      </c>
      <c r="LC77" s="481"/>
      <c r="LD77" s="118"/>
      <c r="LE77" s="118"/>
      <c r="LF77" s="115"/>
      <c r="LG77" s="115"/>
      <c r="LH77" s="115"/>
      <c r="LI77" s="115"/>
      <c r="LJ77" s="115"/>
      <c r="LK77" s="115">
        <f t="shared" si="1246"/>
        <v>0</v>
      </c>
      <c r="LL77" s="481"/>
      <c r="LM77" s="118"/>
      <c r="LN77" s="118"/>
      <c r="LO77" s="115"/>
      <c r="LP77" s="115"/>
      <c r="LQ77" s="115"/>
      <c r="LR77" s="115"/>
      <c r="LS77" s="115"/>
      <c r="LT77" s="115">
        <f t="shared" si="1247"/>
        <v>0</v>
      </c>
      <c r="LU77" s="481"/>
      <c r="LV77" s="118"/>
      <c r="LW77" s="118"/>
      <c r="LX77" s="115"/>
      <c r="LY77" s="115"/>
      <c r="LZ77" s="115"/>
      <c r="MA77" s="115"/>
      <c r="MB77" s="115"/>
      <c r="MC77" s="115">
        <f t="shared" si="1248"/>
        <v>0</v>
      </c>
      <c r="MD77" s="481"/>
      <c r="ME77" s="118"/>
      <c r="MF77" s="118"/>
      <c r="MG77" s="115"/>
      <c r="MH77" s="115"/>
      <c r="MI77" s="115"/>
      <c r="MJ77" s="115"/>
      <c r="MK77" s="115"/>
      <c r="ML77" s="115">
        <f t="shared" si="1249"/>
        <v>0</v>
      </c>
      <c r="MM77" s="481"/>
      <c r="MN77" s="118"/>
      <c r="MO77" s="118"/>
      <c r="MP77" s="115"/>
      <c r="MQ77" s="115"/>
      <c r="MR77" s="115"/>
      <c r="MS77" s="115"/>
      <c r="MT77" s="115"/>
      <c r="MU77" s="115">
        <f t="shared" si="1250"/>
        <v>0</v>
      </c>
      <c r="MV77" s="481"/>
      <c r="MW77" s="118"/>
      <c r="MX77" s="118"/>
      <c r="MY77" s="115"/>
      <c r="MZ77" s="115"/>
      <c r="NA77" s="115"/>
      <c r="NB77" s="115"/>
      <c r="NC77" s="115"/>
      <c r="ND77" s="115">
        <f t="shared" si="1251"/>
        <v>0</v>
      </c>
      <c r="NE77" s="481"/>
      <c r="NF77" s="118"/>
      <c r="NG77" s="118"/>
      <c r="NH77" s="115"/>
      <c r="NI77" s="115"/>
      <c r="NJ77" s="115"/>
      <c r="NK77" s="115"/>
      <c r="NL77" s="115"/>
      <c r="NM77" s="115">
        <f t="shared" si="1252"/>
        <v>0</v>
      </c>
      <c r="NN77" s="481"/>
      <c r="NO77" s="118"/>
      <c r="NP77" s="118"/>
      <c r="NQ77" s="115"/>
      <c r="NR77" s="115"/>
      <c r="NS77" s="115"/>
      <c r="NT77" s="115"/>
      <c r="NU77" s="115"/>
      <c r="NV77" s="115">
        <f t="shared" si="1253"/>
        <v>0</v>
      </c>
      <c r="NW77" s="481"/>
      <c r="NX77" s="118"/>
      <c r="NY77" s="118"/>
      <c r="NZ77" s="115"/>
      <c r="OA77" s="115"/>
      <c r="OB77" s="115"/>
      <c r="OC77" s="115"/>
      <c r="OD77" s="115"/>
      <c r="OE77" s="115">
        <f t="shared" si="1254"/>
        <v>0</v>
      </c>
      <c r="OF77" s="481"/>
      <c r="OG77" s="118"/>
      <c r="OH77" s="118"/>
      <c r="OI77" s="115"/>
      <c r="OJ77" s="115"/>
      <c r="OK77" s="115"/>
      <c r="OL77" s="115"/>
      <c r="OM77" s="115"/>
      <c r="ON77" s="115">
        <f t="shared" si="1255"/>
        <v>0</v>
      </c>
      <c r="OP77" s="118"/>
      <c r="OQ77" s="118"/>
      <c r="OR77" s="115"/>
      <c r="OS77" s="115"/>
      <c r="OT77" s="115"/>
      <c r="OU77" s="115"/>
      <c r="OV77" s="115"/>
      <c r="OW77" s="115">
        <f t="shared" si="1256"/>
        <v>0</v>
      </c>
      <c r="OY77" s="118"/>
      <c r="OZ77" s="118"/>
      <c r="PA77" s="115"/>
      <c r="PB77" s="115"/>
      <c r="PC77" s="115"/>
      <c r="PD77" s="115"/>
      <c r="PE77" s="115"/>
      <c r="PF77" s="115">
        <f t="shared" si="1257"/>
        <v>0</v>
      </c>
    </row>
    <row r="78" spans="1:422">
      <c r="A78" s="118"/>
      <c r="B78" s="118"/>
      <c r="C78" s="115"/>
      <c r="D78" s="115"/>
      <c r="E78" s="115"/>
      <c r="F78" s="115"/>
      <c r="G78" s="115"/>
      <c r="H78" s="115">
        <f t="shared" si="1258"/>
        <v>0</v>
      </c>
      <c r="J78" s="118"/>
      <c r="K78" s="118"/>
      <c r="L78" s="115"/>
      <c r="M78" s="115"/>
      <c r="N78" s="115"/>
      <c r="O78" s="115"/>
      <c r="P78" s="115"/>
      <c r="Q78" s="115">
        <f t="shared" si="1259"/>
        <v>0</v>
      </c>
      <c r="S78" s="118"/>
      <c r="T78" s="118"/>
      <c r="U78" s="115"/>
      <c r="V78" s="115"/>
      <c r="W78" s="115"/>
      <c r="X78" s="115"/>
      <c r="Y78" s="115"/>
      <c r="Z78" s="115">
        <f t="shared" si="1260"/>
        <v>0</v>
      </c>
      <c r="AB78" s="118"/>
      <c r="AC78" s="118"/>
      <c r="AD78" s="115"/>
      <c r="AE78" s="115"/>
      <c r="AF78" s="115"/>
      <c r="AG78" s="115"/>
      <c r="AH78" s="115"/>
      <c r="AI78" s="115">
        <f t="shared" si="1261"/>
        <v>0</v>
      </c>
      <c r="AK78" s="118"/>
      <c r="AL78" s="118"/>
      <c r="AM78" s="115"/>
      <c r="AN78" s="115"/>
      <c r="AO78" s="115"/>
      <c r="AP78" s="115"/>
      <c r="AQ78" s="115"/>
      <c r="AR78" s="115">
        <f t="shared" si="1262"/>
        <v>0</v>
      </c>
      <c r="AT78" s="118"/>
      <c r="AU78" s="118"/>
      <c r="AV78" s="115"/>
      <c r="AW78" s="115"/>
      <c r="AX78" s="115"/>
      <c r="AY78" s="115"/>
      <c r="AZ78" s="115"/>
      <c r="BA78" s="115">
        <f t="shared" si="1216"/>
        <v>0</v>
      </c>
      <c r="BC78" s="118"/>
      <c r="BD78" s="118"/>
      <c r="BE78" s="115"/>
      <c r="BF78" s="115"/>
      <c r="BG78" s="115"/>
      <c r="BH78" s="115"/>
      <c r="BI78" s="115"/>
      <c r="BJ78" s="115">
        <f t="shared" si="1217"/>
        <v>0</v>
      </c>
      <c r="BL78" s="118"/>
      <c r="BM78" s="118"/>
      <c r="BN78" s="115"/>
      <c r="BO78" s="115"/>
      <c r="BP78" s="115"/>
      <c r="BQ78" s="115"/>
      <c r="BR78" s="115"/>
      <c r="BS78" s="115">
        <f t="shared" si="1218"/>
        <v>0</v>
      </c>
      <c r="BU78" s="118"/>
      <c r="BV78" s="118"/>
      <c r="BW78" s="115"/>
      <c r="BX78" s="115"/>
      <c r="BY78" s="115"/>
      <c r="BZ78" s="115"/>
      <c r="CA78" s="115"/>
      <c r="CB78" s="115">
        <f t="shared" si="1219"/>
        <v>0</v>
      </c>
      <c r="CD78" s="118"/>
      <c r="CE78" s="118"/>
      <c r="CF78" s="115"/>
      <c r="CG78" s="115"/>
      <c r="CH78" s="115"/>
      <c r="CI78" s="115"/>
      <c r="CJ78" s="115"/>
      <c r="CK78" s="115">
        <f t="shared" si="1220"/>
        <v>0</v>
      </c>
      <c r="CM78" s="118"/>
      <c r="CN78" s="118"/>
      <c r="CO78" s="115"/>
      <c r="CP78" s="115"/>
      <c r="CQ78" s="115"/>
      <c r="CR78" s="115"/>
      <c r="CS78" s="115"/>
      <c r="CT78" s="115">
        <f t="shared" si="1221"/>
        <v>0</v>
      </c>
      <c r="CV78" s="118"/>
      <c r="CW78" s="118"/>
      <c r="CX78" s="115"/>
      <c r="CY78" s="115"/>
      <c r="CZ78" s="115"/>
      <c r="DA78" s="115"/>
      <c r="DB78" s="115"/>
      <c r="DC78" s="115">
        <f t="shared" si="1222"/>
        <v>0</v>
      </c>
      <c r="DE78" s="118"/>
      <c r="DF78" s="118"/>
      <c r="DG78" s="115"/>
      <c r="DH78" s="115"/>
      <c r="DI78" s="115"/>
      <c r="DJ78" s="115"/>
      <c r="DK78" s="115"/>
      <c r="DL78" s="115">
        <f t="shared" si="1223"/>
        <v>0</v>
      </c>
      <c r="DN78" s="118"/>
      <c r="DO78" s="118"/>
      <c r="DP78" s="115"/>
      <c r="DQ78" s="115"/>
      <c r="DR78" s="115"/>
      <c r="DS78" s="115"/>
      <c r="DT78" s="115"/>
      <c r="DU78" s="115">
        <f t="shared" si="1224"/>
        <v>0</v>
      </c>
      <c r="DW78" s="118"/>
      <c r="DX78" s="118"/>
      <c r="DY78" s="115"/>
      <c r="DZ78" s="115"/>
      <c r="EA78" s="115"/>
      <c r="EB78" s="115"/>
      <c r="EC78" s="115"/>
      <c r="ED78" s="115">
        <f t="shared" si="1225"/>
        <v>0</v>
      </c>
      <c r="EF78" s="118"/>
      <c r="EG78" s="118"/>
      <c r="EH78" s="115"/>
      <c r="EI78" s="115"/>
      <c r="EJ78" s="115"/>
      <c r="EK78" s="115"/>
      <c r="EL78" s="115"/>
      <c r="EM78" s="115">
        <f t="shared" si="1226"/>
        <v>0</v>
      </c>
      <c r="EO78" s="118"/>
      <c r="EP78" s="118"/>
      <c r="EQ78" s="115"/>
      <c r="ER78" s="115"/>
      <c r="ES78" s="115"/>
      <c r="ET78" s="115"/>
      <c r="EU78" s="115"/>
      <c r="EV78" s="115">
        <f t="shared" si="1227"/>
        <v>0</v>
      </c>
      <c r="EX78" s="118"/>
      <c r="EY78" s="118"/>
      <c r="EZ78" s="115"/>
      <c r="FA78" s="115"/>
      <c r="FB78" s="115"/>
      <c r="FC78" s="115"/>
      <c r="FD78" s="115"/>
      <c r="FE78" s="115">
        <f t="shared" si="1228"/>
        <v>0</v>
      </c>
      <c r="FG78" s="118"/>
      <c r="FH78" s="118"/>
      <c r="FI78" s="115"/>
      <c r="FJ78" s="115"/>
      <c r="FK78" s="115"/>
      <c r="FL78" s="115"/>
      <c r="FM78" s="115"/>
      <c r="FN78" s="115">
        <f t="shared" si="1229"/>
        <v>0</v>
      </c>
      <c r="FP78" s="118"/>
      <c r="FQ78" s="118"/>
      <c r="FR78" s="115"/>
      <c r="FS78" s="115"/>
      <c r="FT78" s="115"/>
      <c r="FU78" s="115"/>
      <c r="FV78" s="115"/>
      <c r="FW78" s="115">
        <f t="shared" si="1230"/>
        <v>0</v>
      </c>
      <c r="FY78" s="118"/>
      <c r="FZ78" s="118"/>
      <c r="GA78" s="115"/>
      <c r="GB78" s="115"/>
      <c r="GC78" s="115"/>
      <c r="GD78" s="115"/>
      <c r="GE78" s="115"/>
      <c r="GF78" s="115">
        <f t="shared" si="1231"/>
        <v>0</v>
      </c>
      <c r="GH78" s="118"/>
      <c r="GI78" s="118"/>
      <c r="GJ78" s="115"/>
      <c r="GK78" s="115"/>
      <c r="GL78" s="115"/>
      <c r="GM78" s="115"/>
      <c r="GN78" s="115"/>
      <c r="GO78" s="115">
        <f t="shared" si="1232"/>
        <v>0</v>
      </c>
      <c r="GQ78" s="118"/>
      <c r="GR78" s="118"/>
      <c r="GS78" s="115"/>
      <c r="GT78" s="115"/>
      <c r="GU78" s="115"/>
      <c r="GV78" s="115"/>
      <c r="GW78" s="115"/>
      <c r="GX78" s="115">
        <f t="shared" si="1233"/>
        <v>0</v>
      </c>
      <c r="GZ78" s="118"/>
      <c r="HA78" s="118"/>
      <c r="HB78" s="115"/>
      <c r="HC78" s="115"/>
      <c r="HD78" s="115"/>
      <c r="HE78" s="115"/>
      <c r="HF78" s="115"/>
      <c r="HG78" s="115">
        <f t="shared" si="1234"/>
        <v>0</v>
      </c>
      <c r="HI78" s="118"/>
      <c r="HJ78" s="118"/>
      <c r="HK78" s="115"/>
      <c r="HL78" s="115"/>
      <c r="HM78" s="115"/>
      <c r="HN78" s="115"/>
      <c r="HO78" s="115"/>
      <c r="HP78" s="115">
        <f t="shared" si="1235"/>
        <v>0</v>
      </c>
      <c r="HR78" s="118"/>
      <c r="HS78" s="118"/>
      <c r="HT78" s="115"/>
      <c r="HU78" s="115"/>
      <c r="HV78" s="115"/>
      <c r="HW78" s="115"/>
      <c r="HX78" s="115"/>
      <c r="HY78" s="115">
        <f t="shared" si="1236"/>
        <v>0</v>
      </c>
      <c r="IA78" s="118"/>
      <c r="IB78" s="118"/>
      <c r="IC78" s="115"/>
      <c r="ID78" s="115"/>
      <c r="IE78" s="115"/>
      <c r="IF78" s="115"/>
      <c r="IG78" s="115"/>
      <c r="IH78" s="115">
        <f t="shared" si="1237"/>
        <v>0</v>
      </c>
      <c r="IJ78" s="118"/>
      <c r="IK78" s="118"/>
      <c r="IL78" s="115"/>
      <c r="IM78" s="115"/>
      <c r="IN78" s="115"/>
      <c r="IO78" s="115"/>
      <c r="IP78" s="115"/>
      <c r="IQ78" s="115">
        <f t="shared" si="1238"/>
        <v>0</v>
      </c>
      <c r="IS78" s="118"/>
      <c r="IT78" s="118"/>
      <c r="IU78" s="115"/>
      <c r="IV78" s="115"/>
      <c r="IW78" s="115"/>
      <c r="IX78" s="115"/>
      <c r="IY78" s="115"/>
      <c r="IZ78" s="115">
        <f t="shared" si="1239"/>
        <v>0</v>
      </c>
      <c r="JB78" s="118"/>
      <c r="JC78" s="118"/>
      <c r="JD78" s="115"/>
      <c r="JE78" s="115"/>
      <c r="JF78" s="115"/>
      <c r="JG78" s="115"/>
      <c r="JH78" s="115"/>
      <c r="JI78" s="115">
        <f t="shared" si="1240"/>
        <v>0</v>
      </c>
      <c r="JJ78" s="481"/>
      <c r="JK78" s="118"/>
      <c r="JL78" s="118"/>
      <c r="JM78" s="115"/>
      <c r="JN78" s="115"/>
      <c r="JO78" s="115"/>
      <c r="JP78" s="115"/>
      <c r="JQ78" s="115"/>
      <c r="JR78" s="115">
        <f t="shared" si="1241"/>
        <v>0</v>
      </c>
      <c r="JS78" s="481"/>
      <c r="JT78" s="118"/>
      <c r="JU78" s="118"/>
      <c r="JV78" s="115"/>
      <c r="JW78" s="115"/>
      <c r="JX78" s="115"/>
      <c r="JY78" s="115"/>
      <c r="JZ78" s="115"/>
      <c r="KA78" s="115">
        <f t="shared" si="1242"/>
        <v>0</v>
      </c>
      <c r="KB78" s="481"/>
      <c r="KC78" s="118"/>
      <c r="KD78" s="118"/>
      <c r="KE78" s="115"/>
      <c r="KF78" s="115"/>
      <c r="KG78" s="115"/>
      <c r="KH78" s="115"/>
      <c r="KI78" s="115"/>
      <c r="KJ78" s="115">
        <f t="shared" si="1243"/>
        <v>0</v>
      </c>
      <c r="KK78" s="481"/>
      <c r="KL78" s="118"/>
      <c r="KM78" s="118"/>
      <c r="KN78" s="115"/>
      <c r="KO78" s="115"/>
      <c r="KP78" s="115"/>
      <c r="KQ78" s="115"/>
      <c r="KR78" s="115"/>
      <c r="KS78" s="115">
        <f t="shared" si="1244"/>
        <v>0</v>
      </c>
      <c r="KT78" s="481"/>
      <c r="KU78" s="118"/>
      <c r="KV78" s="118"/>
      <c r="KW78" s="115"/>
      <c r="KX78" s="115"/>
      <c r="KY78" s="115"/>
      <c r="KZ78" s="115"/>
      <c r="LA78" s="115"/>
      <c r="LB78" s="115">
        <f t="shared" si="1245"/>
        <v>0</v>
      </c>
      <c r="LC78" s="481"/>
      <c r="LD78" s="118"/>
      <c r="LE78" s="118"/>
      <c r="LF78" s="115"/>
      <c r="LG78" s="115"/>
      <c r="LH78" s="115"/>
      <c r="LI78" s="115"/>
      <c r="LJ78" s="115"/>
      <c r="LK78" s="115">
        <f t="shared" si="1246"/>
        <v>0</v>
      </c>
      <c r="LL78" s="481"/>
      <c r="LM78" s="118"/>
      <c r="LN78" s="118"/>
      <c r="LO78" s="115"/>
      <c r="LP78" s="115"/>
      <c r="LQ78" s="115"/>
      <c r="LR78" s="115"/>
      <c r="LS78" s="115"/>
      <c r="LT78" s="115">
        <f t="shared" si="1247"/>
        <v>0</v>
      </c>
      <c r="LU78" s="481"/>
      <c r="LV78" s="118"/>
      <c r="LW78" s="118"/>
      <c r="LX78" s="115"/>
      <c r="LY78" s="115"/>
      <c r="LZ78" s="115"/>
      <c r="MA78" s="115"/>
      <c r="MB78" s="115"/>
      <c r="MC78" s="115">
        <f t="shared" si="1248"/>
        <v>0</v>
      </c>
      <c r="MD78" s="481"/>
      <c r="ME78" s="118"/>
      <c r="MF78" s="118"/>
      <c r="MG78" s="115"/>
      <c r="MH78" s="115"/>
      <c r="MI78" s="115"/>
      <c r="MJ78" s="115"/>
      <c r="MK78" s="115"/>
      <c r="ML78" s="115">
        <f t="shared" si="1249"/>
        <v>0</v>
      </c>
      <c r="MM78" s="481"/>
      <c r="MN78" s="118"/>
      <c r="MO78" s="118"/>
      <c r="MP78" s="115"/>
      <c r="MQ78" s="115"/>
      <c r="MR78" s="115"/>
      <c r="MS78" s="115"/>
      <c r="MT78" s="115"/>
      <c r="MU78" s="115">
        <f t="shared" si="1250"/>
        <v>0</v>
      </c>
      <c r="MV78" s="481"/>
      <c r="MW78" s="118"/>
      <c r="MX78" s="118"/>
      <c r="MY78" s="115"/>
      <c r="MZ78" s="115"/>
      <c r="NA78" s="115"/>
      <c r="NB78" s="115"/>
      <c r="NC78" s="115"/>
      <c r="ND78" s="115">
        <f t="shared" si="1251"/>
        <v>0</v>
      </c>
      <c r="NE78" s="481"/>
      <c r="NF78" s="118"/>
      <c r="NG78" s="118"/>
      <c r="NH78" s="115"/>
      <c r="NI78" s="115"/>
      <c r="NJ78" s="115"/>
      <c r="NK78" s="115"/>
      <c r="NL78" s="115"/>
      <c r="NM78" s="115">
        <f t="shared" si="1252"/>
        <v>0</v>
      </c>
      <c r="NN78" s="481"/>
      <c r="NO78" s="118"/>
      <c r="NP78" s="118"/>
      <c r="NQ78" s="115"/>
      <c r="NR78" s="115"/>
      <c r="NS78" s="115"/>
      <c r="NT78" s="115"/>
      <c r="NU78" s="115"/>
      <c r="NV78" s="115">
        <f t="shared" si="1253"/>
        <v>0</v>
      </c>
      <c r="NW78" s="481"/>
      <c r="NX78" s="118"/>
      <c r="NY78" s="118"/>
      <c r="NZ78" s="115"/>
      <c r="OA78" s="115"/>
      <c r="OB78" s="115"/>
      <c r="OC78" s="115"/>
      <c r="OD78" s="115"/>
      <c r="OE78" s="115">
        <f t="shared" si="1254"/>
        <v>0</v>
      </c>
      <c r="OF78" s="481"/>
      <c r="OG78" s="118"/>
      <c r="OH78" s="118"/>
      <c r="OI78" s="115"/>
      <c r="OJ78" s="115"/>
      <c r="OK78" s="115"/>
      <c r="OL78" s="115"/>
      <c r="OM78" s="115"/>
      <c r="ON78" s="115">
        <f t="shared" si="1255"/>
        <v>0</v>
      </c>
      <c r="OP78" s="118"/>
      <c r="OQ78" s="118"/>
      <c r="OR78" s="115"/>
      <c r="OS78" s="115"/>
      <c r="OT78" s="115"/>
      <c r="OU78" s="115"/>
      <c r="OV78" s="115"/>
      <c r="OW78" s="115">
        <f t="shared" si="1256"/>
        <v>0</v>
      </c>
      <c r="OY78" s="118"/>
      <c r="OZ78" s="118"/>
      <c r="PA78" s="115"/>
      <c r="PB78" s="115"/>
      <c r="PC78" s="115"/>
      <c r="PD78" s="115"/>
      <c r="PE78" s="115"/>
      <c r="PF78" s="115">
        <f t="shared" si="1257"/>
        <v>0</v>
      </c>
    </row>
    <row r="79" spans="1:422">
      <c r="A79" s="118"/>
      <c r="B79" s="118"/>
      <c r="C79" s="119"/>
      <c r="D79" s="119"/>
      <c r="E79" s="119"/>
      <c r="F79" s="119"/>
      <c r="G79" s="120" t="s">
        <v>44</v>
      </c>
      <c r="H79" s="132">
        <f>SUM(H71:H78)</f>
        <v>0</v>
      </c>
      <c r="J79" s="118"/>
      <c r="K79" s="118"/>
      <c r="L79" s="119"/>
      <c r="M79" s="119"/>
      <c r="N79" s="119"/>
      <c r="O79" s="119"/>
      <c r="P79" s="120" t="s">
        <v>44</v>
      </c>
      <c r="Q79" s="132">
        <f>SUM(Q71:Q78)</f>
        <v>0</v>
      </c>
      <c r="S79" s="118"/>
      <c r="T79" s="118"/>
      <c r="U79" s="119"/>
      <c r="V79" s="119"/>
      <c r="W79" s="119"/>
      <c r="X79" s="119"/>
      <c r="Y79" s="120" t="s">
        <v>44</v>
      </c>
      <c r="Z79" s="132">
        <f>SUM(Z71:Z78)</f>
        <v>0</v>
      </c>
      <c r="AB79" s="118"/>
      <c r="AC79" s="118"/>
      <c r="AD79" s="119"/>
      <c r="AE79" s="119"/>
      <c r="AF79" s="119"/>
      <c r="AG79" s="119"/>
      <c r="AH79" s="120" t="s">
        <v>44</v>
      </c>
      <c r="AI79" s="132">
        <f>SUM(AI71:AI78)</f>
        <v>0</v>
      </c>
      <c r="AK79" s="118"/>
      <c r="AL79" s="118"/>
      <c r="AM79" s="119"/>
      <c r="AN79" s="119"/>
      <c r="AO79" s="119"/>
      <c r="AP79" s="119"/>
      <c r="AQ79" s="120" t="s">
        <v>44</v>
      </c>
      <c r="AR79" s="132">
        <f>SUM(AR71:AR78)</f>
        <v>0</v>
      </c>
      <c r="AT79" s="118"/>
      <c r="AU79" s="118"/>
      <c r="AV79" s="119"/>
      <c r="AW79" s="119"/>
      <c r="AX79" s="119"/>
      <c r="AY79" s="119"/>
      <c r="AZ79" s="120" t="s">
        <v>44</v>
      </c>
      <c r="BA79" s="132">
        <f>SUM(BA71:BA78)</f>
        <v>0</v>
      </c>
      <c r="BC79" s="118"/>
      <c r="BD79" s="118"/>
      <c r="BE79" s="119"/>
      <c r="BF79" s="119"/>
      <c r="BG79" s="119"/>
      <c r="BH79" s="119"/>
      <c r="BI79" s="120" t="s">
        <v>44</v>
      </c>
      <c r="BJ79" s="132">
        <f t="shared" ref="BJ79" si="1263">SUM(BJ71:BJ78)</f>
        <v>0</v>
      </c>
      <c r="BL79" s="118"/>
      <c r="BM79" s="118"/>
      <c r="BN79" s="119"/>
      <c r="BO79" s="119"/>
      <c r="BP79" s="119"/>
      <c r="BQ79" s="119"/>
      <c r="BR79" s="120" t="s">
        <v>44</v>
      </c>
      <c r="BS79" s="132">
        <f t="shared" ref="BS79" si="1264">SUM(BS71:BS78)</f>
        <v>0</v>
      </c>
      <c r="BU79" s="118"/>
      <c r="BV79" s="118"/>
      <c r="BW79" s="119"/>
      <c r="BX79" s="119"/>
      <c r="BY79" s="119"/>
      <c r="BZ79" s="119"/>
      <c r="CA79" s="120" t="s">
        <v>44</v>
      </c>
      <c r="CB79" s="132">
        <f t="shared" ref="CB79" si="1265">SUM(CB71:CB78)</f>
        <v>0</v>
      </c>
      <c r="CD79" s="118"/>
      <c r="CE79" s="118"/>
      <c r="CF79" s="119"/>
      <c r="CG79" s="119"/>
      <c r="CH79" s="119"/>
      <c r="CI79" s="119"/>
      <c r="CJ79" s="120" t="s">
        <v>44</v>
      </c>
      <c r="CK79" s="132">
        <f t="shared" ref="CK79" si="1266">SUM(CK71:CK78)</f>
        <v>0</v>
      </c>
      <c r="CM79" s="118"/>
      <c r="CN79" s="118"/>
      <c r="CO79" s="119"/>
      <c r="CP79" s="119"/>
      <c r="CQ79" s="119"/>
      <c r="CR79" s="119"/>
      <c r="CS79" s="120" t="s">
        <v>44</v>
      </c>
      <c r="CT79" s="132">
        <f t="shared" ref="CT79" si="1267">SUM(CT71:CT78)</f>
        <v>0</v>
      </c>
      <c r="CV79" s="118"/>
      <c r="CW79" s="118"/>
      <c r="CX79" s="119"/>
      <c r="CY79" s="119"/>
      <c r="CZ79" s="119"/>
      <c r="DA79" s="119"/>
      <c r="DB79" s="120" t="s">
        <v>44</v>
      </c>
      <c r="DC79" s="132">
        <f t="shared" ref="DC79" si="1268">SUM(DC71:DC78)</f>
        <v>0</v>
      </c>
      <c r="DE79" s="118"/>
      <c r="DF79" s="118"/>
      <c r="DG79" s="119"/>
      <c r="DH79" s="119"/>
      <c r="DI79" s="119"/>
      <c r="DJ79" s="119"/>
      <c r="DK79" s="120" t="s">
        <v>44</v>
      </c>
      <c r="DL79" s="132">
        <f t="shared" ref="DL79" si="1269">SUM(DL71:DL78)</f>
        <v>0</v>
      </c>
      <c r="DN79" s="118"/>
      <c r="DO79" s="118"/>
      <c r="DP79" s="119"/>
      <c r="DQ79" s="119"/>
      <c r="DR79" s="119"/>
      <c r="DS79" s="119"/>
      <c r="DT79" s="120" t="s">
        <v>44</v>
      </c>
      <c r="DU79" s="132">
        <f t="shared" ref="DU79" si="1270">SUM(DU71:DU78)</f>
        <v>0</v>
      </c>
      <c r="DW79" s="118"/>
      <c r="DX79" s="118"/>
      <c r="DY79" s="119"/>
      <c r="DZ79" s="119"/>
      <c r="EA79" s="119"/>
      <c r="EB79" s="119"/>
      <c r="EC79" s="120" t="s">
        <v>44</v>
      </c>
      <c r="ED79" s="132">
        <f t="shared" ref="ED79" si="1271">SUM(ED71:ED78)</f>
        <v>0</v>
      </c>
      <c r="EF79" s="118"/>
      <c r="EG79" s="118"/>
      <c r="EH79" s="119"/>
      <c r="EI79" s="119"/>
      <c r="EJ79" s="119"/>
      <c r="EK79" s="119"/>
      <c r="EL79" s="120" t="s">
        <v>44</v>
      </c>
      <c r="EM79" s="132">
        <f t="shared" ref="EM79" si="1272">SUM(EM71:EM78)</f>
        <v>0</v>
      </c>
      <c r="EO79" s="118"/>
      <c r="EP79" s="118"/>
      <c r="EQ79" s="119"/>
      <c r="ER79" s="119"/>
      <c r="ES79" s="119"/>
      <c r="ET79" s="119"/>
      <c r="EU79" s="120" t="s">
        <v>44</v>
      </c>
      <c r="EV79" s="132">
        <f t="shared" ref="EV79" si="1273">SUM(EV71:EV78)</f>
        <v>0</v>
      </c>
      <c r="EX79" s="118"/>
      <c r="EY79" s="118"/>
      <c r="EZ79" s="119"/>
      <c r="FA79" s="119"/>
      <c r="FB79" s="119"/>
      <c r="FC79" s="119"/>
      <c r="FD79" s="120" t="s">
        <v>44</v>
      </c>
      <c r="FE79" s="132">
        <f t="shared" ref="FE79" si="1274">SUM(FE71:FE78)</f>
        <v>0</v>
      </c>
      <c r="FG79" s="118"/>
      <c r="FH79" s="118"/>
      <c r="FI79" s="119"/>
      <c r="FJ79" s="119"/>
      <c r="FK79" s="119"/>
      <c r="FL79" s="119"/>
      <c r="FM79" s="120" t="s">
        <v>44</v>
      </c>
      <c r="FN79" s="132">
        <f t="shared" ref="FN79" si="1275">SUM(FN71:FN78)</f>
        <v>0</v>
      </c>
      <c r="FP79" s="118"/>
      <c r="FQ79" s="118"/>
      <c r="FR79" s="119"/>
      <c r="FS79" s="119"/>
      <c r="FT79" s="119"/>
      <c r="FU79" s="119"/>
      <c r="FV79" s="120" t="s">
        <v>44</v>
      </c>
      <c r="FW79" s="132">
        <f t="shared" ref="FW79" si="1276">SUM(FW71:FW78)</f>
        <v>0</v>
      </c>
      <c r="FY79" s="118"/>
      <c r="FZ79" s="118"/>
      <c r="GA79" s="119"/>
      <c r="GB79" s="119"/>
      <c r="GC79" s="119"/>
      <c r="GD79" s="119"/>
      <c r="GE79" s="120" t="s">
        <v>44</v>
      </c>
      <c r="GF79" s="132">
        <f t="shared" ref="GF79" si="1277">SUM(GF71:GF78)</f>
        <v>0</v>
      </c>
      <c r="GH79" s="118"/>
      <c r="GI79" s="118"/>
      <c r="GJ79" s="119"/>
      <c r="GK79" s="119"/>
      <c r="GL79" s="119"/>
      <c r="GM79" s="119"/>
      <c r="GN79" s="120" t="s">
        <v>44</v>
      </c>
      <c r="GO79" s="132">
        <f t="shared" ref="GO79" si="1278">SUM(GO71:GO78)</f>
        <v>0</v>
      </c>
      <c r="GQ79" s="118"/>
      <c r="GR79" s="118"/>
      <c r="GS79" s="119"/>
      <c r="GT79" s="119"/>
      <c r="GU79" s="119"/>
      <c r="GV79" s="119"/>
      <c r="GW79" s="120" t="s">
        <v>44</v>
      </c>
      <c r="GX79" s="132">
        <f t="shared" ref="GX79" si="1279">SUM(GX71:GX78)</f>
        <v>3</v>
      </c>
      <c r="GZ79" s="118"/>
      <c r="HA79" s="118"/>
      <c r="HB79" s="119"/>
      <c r="HC79" s="119"/>
      <c r="HD79" s="119"/>
      <c r="HE79" s="119"/>
      <c r="HF79" s="120" t="s">
        <v>44</v>
      </c>
      <c r="HG79" s="132">
        <f t="shared" ref="HG79" si="1280">SUM(HG71:HG78)</f>
        <v>3</v>
      </c>
      <c r="HI79" s="118"/>
      <c r="HJ79" s="118"/>
      <c r="HK79" s="119"/>
      <c r="HL79" s="119"/>
      <c r="HM79" s="119"/>
      <c r="HN79" s="119"/>
      <c r="HO79" s="120" t="s">
        <v>44</v>
      </c>
      <c r="HP79" s="132">
        <f t="shared" ref="HP79" si="1281">SUM(HP71:HP78)</f>
        <v>3</v>
      </c>
      <c r="HR79" s="118"/>
      <c r="HS79" s="118"/>
      <c r="HT79" s="119"/>
      <c r="HU79" s="119"/>
      <c r="HV79" s="119"/>
      <c r="HW79" s="119"/>
      <c r="HX79" s="120" t="s">
        <v>44</v>
      </c>
      <c r="HY79" s="132">
        <f t="shared" ref="HY79" si="1282">SUM(HY71:HY78)</f>
        <v>3</v>
      </c>
      <c r="IA79" s="118"/>
      <c r="IB79" s="118"/>
      <c r="IC79" s="119"/>
      <c r="ID79" s="119"/>
      <c r="IE79" s="119"/>
      <c r="IF79" s="119"/>
      <c r="IG79" s="120" t="s">
        <v>44</v>
      </c>
      <c r="IH79" s="132">
        <f t="shared" ref="IH79" si="1283">SUM(IH71:IH78)</f>
        <v>2</v>
      </c>
      <c r="IJ79" s="118"/>
      <c r="IK79" s="118"/>
      <c r="IL79" s="119"/>
      <c r="IM79" s="119"/>
      <c r="IN79" s="119"/>
      <c r="IO79" s="119"/>
      <c r="IP79" s="120" t="s">
        <v>44</v>
      </c>
      <c r="IQ79" s="132">
        <f t="shared" ref="IQ79" si="1284">SUM(IQ71:IQ78)</f>
        <v>0</v>
      </c>
      <c r="IS79" s="118"/>
      <c r="IT79" s="118"/>
      <c r="IU79" s="119"/>
      <c r="IV79" s="119"/>
      <c r="IW79" s="119"/>
      <c r="IX79" s="119"/>
      <c r="IY79" s="120" t="s">
        <v>44</v>
      </c>
      <c r="IZ79" s="132">
        <f t="shared" ref="IZ79" si="1285">SUM(IZ71:IZ78)</f>
        <v>4</v>
      </c>
      <c r="JB79" s="118"/>
      <c r="JC79" s="118"/>
      <c r="JD79" s="119"/>
      <c r="JE79" s="119"/>
      <c r="JF79" s="119"/>
      <c r="JG79" s="119"/>
      <c r="JH79" s="120" t="s">
        <v>44</v>
      </c>
      <c r="JI79" s="132">
        <f t="shared" ref="JI79" si="1286">SUM(JI71:JI78)</f>
        <v>2</v>
      </c>
      <c r="JK79" s="118"/>
      <c r="JL79" s="118"/>
      <c r="JM79" s="119"/>
      <c r="JN79" s="119"/>
      <c r="JO79" s="119"/>
      <c r="JP79" s="119"/>
      <c r="JQ79" s="120" t="s">
        <v>44</v>
      </c>
      <c r="JR79" s="132">
        <f t="shared" ref="JR79" si="1287">SUM(JR71:JR78)</f>
        <v>0</v>
      </c>
      <c r="JT79" s="118"/>
      <c r="JU79" s="118"/>
      <c r="JV79" s="119"/>
      <c r="JW79" s="119"/>
      <c r="JX79" s="119"/>
      <c r="JY79" s="119"/>
      <c r="JZ79" s="120" t="s">
        <v>44</v>
      </c>
      <c r="KA79" s="132">
        <f t="shared" ref="KA79" si="1288">SUM(KA71:KA78)</f>
        <v>0</v>
      </c>
      <c r="KC79" s="118"/>
      <c r="KD79" s="118"/>
      <c r="KE79" s="119"/>
      <c r="KF79" s="119"/>
      <c r="KG79" s="119"/>
      <c r="KH79" s="119"/>
      <c r="KI79" s="120" t="s">
        <v>44</v>
      </c>
      <c r="KJ79" s="132">
        <f t="shared" ref="KJ79" si="1289">SUM(KJ71:KJ78)</f>
        <v>0</v>
      </c>
      <c r="KL79" s="118"/>
      <c r="KM79" s="118"/>
      <c r="KN79" s="119"/>
      <c r="KO79" s="119"/>
      <c r="KP79" s="119"/>
      <c r="KQ79" s="119"/>
      <c r="KR79" s="120" t="s">
        <v>44</v>
      </c>
      <c r="KS79" s="132">
        <f t="shared" ref="KS79" si="1290">SUM(KS71:KS78)</f>
        <v>0</v>
      </c>
      <c r="KU79" s="118"/>
      <c r="KV79" s="118"/>
      <c r="KW79" s="119"/>
      <c r="KX79" s="119"/>
      <c r="KY79" s="119"/>
      <c r="KZ79" s="119"/>
      <c r="LA79" s="120" t="s">
        <v>44</v>
      </c>
      <c r="LB79" s="132">
        <f t="shared" ref="LB79" si="1291">SUM(LB71:LB78)</f>
        <v>0</v>
      </c>
      <c r="LD79" s="118"/>
      <c r="LE79" s="118"/>
      <c r="LF79" s="119"/>
      <c r="LG79" s="119"/>
      <c r="LH79" s="119"/>
      <c r="LI79" s="119"/>
      <c r="LJ79" s="120" t="s">
        <v>44</v>
      </c>
      <c r="LK79" s="132">
        <f t="shared" ref="LK79" si="1292">SUM(LK71:LK78)</f>
        <v>0</v>
      </c>
      <c r="LM79" s="118"/>
      <c r="LN79" s="118"/>
      <c r="LO79" s="119"/>
      <c r="LP79" s="119"/>
      <c r="LQ79" s="119"/>
      <c r="LR79" s="119"/>
      <c r="LS79" s="120" t="s">
        <v>44</v>
      </c>
      <c r="LT79" s="132">
        <f t="shared" ref="LT79" si="1293">SUM(LT71:LT78)</f>
        <v>0</v>
      </c>
      <c r="LV79" s="118"/>
      <c r="LW79" s="118"/>
      <c r="LX79" s="119"/>
      <c r="LY79" s="119"/>
      <c r="LZ79" s="119"/>
      <c r="MA79" s="119"/>
      <c r="MB79" s="120" t="s">
        <v>44</v>
      </c>
      <c r="MC79" s="132">
        <f t="shared" ref="MC79" si="1294">SUM(MC71:MC78)</f>
        <v>0</v>
      </c>
      <c r="ME79" s="118"/>
      <c r="MF79" s="118"/>
      <c r="MG79" s="119"/>
      <c r="MH79" s="119"/>
      <c r="MI79" s="119"/>
      <c r="MJ79" s="119"/>
      <c r="MK79" s="120" t="s">
        <v>44</v>
      </c>
      <c r="ML79" s="132">
        <f t="shared" ref="ML79" si="1295">SUM(ML71:ML78)</f>
        <v>3</v>
      </c>
      <c r="MN79" s="118"/>
      <c r="MO79" s="118"/>
      <c r="MP79" s="119"/>
      <c r="MQ79" s="119"/>
      <c r="MR79" s="119"/>
      <c r="MS79" s="119"/>
      <c r="MT79" s="120" t="s">
        <v>44</v>
      </c>
      <c r="MU79" s="132">
        <f t="shared" ref="MU79" si="1296">SUM(MU71:MU78)</f>
        <v>0</v>
      </c>
      <c r="MW79" s="118"/>
      <c r="MX79" s="118"/>
      <c r="MY79" s="119"/>
      <c r="MZ79" s="119"/>
      <c r="NA79" s="119"/>
      <c r="NB79" s="119"/>
      <c r="NC79" s="120" t="s">
        <v>44</v>
      </c>
      <c r="ND79" s="132">
        <f t="shared" ref="ND79" si="1297">SUM(ND71:ND78)</f>
        <v>3</v>
      </c>
      <c r="NF79" s="118"/>
      <c r="NG79" s="118"/>
      <c r="NH79" s="119"/>
      <c r="NI79" s="119"/>
      <c r="NJ79" s="119"/>
      <c r="NK79" s="119"/>
      <c r="NL79" s="120" t="s">
        <v>44</v>
      </c>
      <c r="NM79" s="132">
        <f t="shared" ref="NM79" si="1298">SUM(NM71:NM78)</f>
        <v>0</v>
      </c>
      <c r="NO79" s="118"/>
      <c r="NP79" s="118"/>
      <c r="NQ79" s="119"/>
      <c r="NR79" s="119"/>
      <c r="NS79" s="119"/>
      <c r="NT79" s="119"/>
      <c r="NU79" s="120" t="s">
        <v>44</v>
      </c>
      <c r="NV79" s="132">
        <f t="shared" ref="NV79" si="1299">SUM(NV71:NV78)</f>
        <v>3</v>
      </c>
      <c r="NX79" s="118"/>
      <c r="NY79" s="118"/>
      <c r="NZ79" s="119"/>
      <c r="OA79" s="119"/>
      <c r="OB79" s="119"/>
      <c r="OC79" s="119"/>
      <c r="OD79" s="120" t="s">
        <v>44</v>
      </c>
      <c r="OE79" s="132">
        <f t="shared" ref="OE79" si="1300">SUM(OE71:OE78)</f>
        <v>2</v>
      </c>
      <c r="OG79" s="118"/>
      <c r="OH79" s="118"/>
      <c r="OI79" s="119"/>
      <c r="OJ79" s="119"/>
      <c r="OK79" s="119"/>
      <c r="OL79" s="119"/>
      <c r="OM79" s="120" t="s">
        <v>44</v>
      </c>
      <c r="ON79" s="132">
        <f t="shared" ref="ON79" si="1301">SUM(ON71:ON78)</f>
        <v>0</v>
      </c>
      <c r="OP79" s="118"/>
      <c r="OQ79" s="118"/>
      <c r="OR79" s="119"/>
      <c r="OS79" s="119"/>
      <c r="OT79" s="119"/>
      <c r="OU79" s="119"/>
      <c r="OV79" s="120" t="s">
        <v>44</v>
      </c>
      <c r="OW79" s="132">
        <f t="shared" ref="OW79" si="1302">SUM(OW71:OW78)</f>
        <v>0</v>
      </c>
      <c r="OY79" s="118"/>
      <c r="OZ79" s="118"/>
      <c r="PA79" s="119"/>
      <c r="PB79" s="119"/>
      <c r="PC79" s="119"/>
      <c r="PD79" s="119"/>
      <c r="PE79" s="120" t="s">
        <v>44</v>
      </c>
      <c r="PF79" s="132">
        <f t="shared" ref="PF79" si="1303">SUM(PF71:PF78)</f>
        <v>0</v>
      </c>
    </row>
    <row r="80" spans="1:422" s="139" customFormat="1">
      <c r="A80" s="134"/>
      <c r="B80" s="135"/>
      <c r="C80" s="136"/>
      <c r="D80" s="136"/>
      <c r="E80" s="136"/>
      <c r="F80" s="136"/>
      <c r="G80" s="137"/>
      <c r="H80" s="138"/>
      <c r="J80" s="134"/>
      <c r="K80" s="135"/>
      <c r="L80" s="136"/>
      <c r="M80" s="136"/>
      <c r="N80" s="136"/>
      <c r="O80" s="136"/>
      <c r="P80" s="137"/>
      <c r="Q80" s="138"/>
      <c r="S80" s="134"/>
      <c r="T80" s="135"/>
      <c r="U80" s="136"/>
      <c r="V80" s="136"/>
      <c r="W80" s="136"/>
      <c r="X80" s="136"/>
      <c r="Y80" s="137"/>
      <c r="Z80" s="138"/>
      <c r="AB80" s="134"/>
      <c r="AC80" s="135"/>
      <c r="AD80" s="136"/>
      <c r="AE80" s="136"/>
      <c r="AF80" s="136"/>
      <c r="AG80" s="136"/>
      <c r="AH80" s="137"/>
      <c r="AI80" s="138"/>
      <c r="AK80" s="134"/>
      <c r="AL80" s="135"/>
      <c r="AM80" s="136"/>
      <c r="AN80" s="136"/>
      <c r="AO80" s="136"/>
      <c r="AP80" s="136"/>
      <c r="AQ80" s="137"/>
      <c r="AR80" s="138"/>
      <c r="AT80" s="134"/>
      <c r="AU80" s="135"/>
      <c r="AV80" s="136"/>
      <c r="AW80" s="136"/>
      <c r="AX80" s="136"/>
      <c r="AY80" s="136"/>
      <c r="AZ80" s="137"/>
      <c r="BA80" s="138"/>
      <c r="BC80" s="134"/>
      <c r="BD80" s="135"/>
      <c r="BE80" s="136"/>
      <c r="BF80" s="136"/>
      <c r="BG80" s="136"/>
      <c r="BH80" s="136"/>
      <c r="BI80" s="137"/>
      <c r="BJ80" s="138"/>
      <c r="BL80" s="134"/>
      <c r="BM80" s="135"/>
      <c r="BN80" s="136"/>
      <c r="BO80" s="136"/>
      <c r="BP80" s="136"/>
      <c r="BQ80" s="136"/>
      <c r="BR80" s="137"/>
      <c r="BS80" s="138"/>
      <c r="BU80" s="134"/>
      <c r="BV80" s="135"/>
      <c r="BW80" s="136"/>
      <c r="BX80" s="136"/>
      <c r="BY80" s="136"/>
      <c r="BZ80" s="136"/>
      <c r="CA80" s="137"/>
      <c r="CB80" s="138"/>
      <c r="CD80" s="134"/>
      <c r="CE80" s="135"/>
      <c r="CF80" s="136"/>
      <c r="CG80" s="136"/>
      <c r="CH80" s="136"/>
      <c r="CI80" s="136"/>
      <c r="CJ80" s="137"/>
      <c r="CK80" s="138"/>
      <c r="CM80" s="134"/>
      <c r="CN80" s="135"/>
      <c r="CO80" s="136"/>
      <c r="CP80" s="136"/>
      <c r="CQ80" s="136"/>
      <c r="CR80" s="136"/>
      <c r="CS80" s="137"/>
      <c r="CT80" s="138"/>
      <c r="CV80" s="134"/>
      <c r="CW80" s="135"/>
      <c r="CX80" s="136"/>
      <c r="CY80" s="136"/>
      <c r="CZ80" s="136"/>
      <c r="DA80" s="136"/>
      <c r="DB80" s="137"/>
      <c r="DC80" s="138"/>
      <c r="DE80" s="134"/>
      <c r="DF80" s="135"/>
      <c r="DG80" s="136"/>
      <c r="DH80" s="136"/>
      <c r="DI80" s="136"/>
      <c r="DJ80" s="136"/>
      <c r="DK80" s="137"/>
      <c r="DL80" s="138"/>
      <c r="DN80" s="134"/>
      <c r="DO80" s="135"/>
      <c r="DP80" s="136"/>
      <c r="DQ80" s="136"/>
      <c r="DR80" s="136"/>
      <c r="DS80" s="136"/>
      <c r="DT80" s="137"/>
      <c r="DU80" s="138"/>
      <c r="DW80" s="134"/>
      <c r="DX80" s="135"/>
      <c r="DY80" s="136"/>
      <c r="DZ80" s="136"/>
      <c r="EA80" s="136"/>
      <c r="EB80" s="136"/>
      <c r="EC80" s="137"/>
      <c r="ED80" s="138"/>
      <c r="EF80" s="134"/>
      <c r="EG80" s="135"/>
      <c r="EH80" s="136"/>
      <c r="EI80" s="136"/>
      <c r="EJ80" s="136"/>
      <c r="EK80" s="136"/>
      <c r="EL80" s="137"/>
      <c r="EM80" s="138"/>
      <c r="EO80" s="134"/>
      <c r="EP80" s="135"/>
      <c r="EQ80" s="136"/>
      <c r="ER80" s="136"/>
      <c r="ES80" s="136"/>
      <c r="ET80" s="136"/>
      <c r="EU80" s="137"/>
      <c r="EV80" s="138"/>
      <c r="EX80" s="134"/>
      <c r="EY80" s="135"/>
      <c r="EZ80" s="136"/>
      <c r="FA80" s="136"/>
      <c r="FB80" s="136"/>
      <c r="FC80" s="136"/>
      <c r="FD80" s="137"/>
      <c r="FE80" s="138"/>
      <c r="FG80" s="134"/>
      <c r="FH80" s="135"/>
      <c r="FI80" s="136"/>
      <c r="FJ80" s="136"/>
      <c r="FK80" s="136"/>
      <c r="FL80" s="136"/>
      <c r="FM80" s="137"/>
      <c r="FN80" s="138"/>
      <c r="FP80" s="134"/>
      <c r="FQ80" s="135"/>
      <c r="FR80" s="136"/>
      <c r="FS80" s="136"/>
      <c r="FT80" s="136"/>
      <c r="FU80" s="136"/>
      <c r="FV80" s="137"/>
      <c r="FW80" s="138"/>
      <c r="FY80" s="134"/>
      <c r="FZ80" s="135"/>
      <c r="GA80" s="136"/>
      <c r="GB80" s="136"/>
      <c r="GC80" s="136"/>
      <c r="GD80" s="136"/>
      <c r="GE80" s="137"/>
      <c r="GF80" s="138"/>
      <c r="GH80" s="134"/>
      <c r="GI80" s="135"/>
      <c r="GJ80" s="136"/>
      <c r="GK80" s="136"/>
      <c r="GL80" s="136"/>
      <c r="GM80" s="136"/>
      <c r="GN80" s="137"/>
      <c r="GO80" s="138"/>
      <c r="GQ80" s="134"/>
      <c r="GR80" s="135"/>
      <c r="GS80" s="136"/>
      <c r="GT80" s="136"/>
      <c r="GU80" s="136"/>
      <c r="GV80" s="136"/>
      <c r="GW80" s="137"/>
      <c r="GX80" s="138"/>
      <c r="GZ80" s="134"/>
      <c r="HA80" s="135"/>
      <c r="HB80" s="136"/>
      <c r="HC80" s="136"/>
      <c r="HD80" s="136"/>
      <c r="HE80" s="136"/>
      <c r="HF80" s="137"/>
      <c r="HG80" s="138"/>
      <c r="HI80" s="134"/>
      <c r="HJ80" s="135"/>
      <c r="HK80" s="136"/>
      <c r="HL80" s="136"/>
      <c r="HM80" s="136"/>
      <c r="HN80" s="136"/>
      <c r="HO80" s="137"/>
      <c r="HP80" s="138"/>
      <c r="HR80" s="134"/>
      <c r="HS80" s="135"/>
      <c r="HT80" s="136"/>
      <c r="HU80" s="136"/>
      <c r="HV80" s="136"/>
      <c r="HW80" s="136"/>
      <c r="HX80" s="137"/>
      <c r="HY80" s="138"/>
      <c r="IA80" s="134"/>
      <c r="IB80" s="135"/>
      <c r="IC80" s="136"/>
      <c r="ID80" s="136"/>
      <c r="IE80" s="136"/>
      <c r="IF80" s="136"/>
      <c r="IG80" s="137"/>
      <c r="IH80" s="138"/>
      <c r="IJ80" s="134"/>
      <c r="IK80" s="135"/>
      <c r="IL80" s="136"/>
      <c r="IM80" s="136"/>
      <c r="IN80" s="136"/>
      <c r="IO80" s="136"/>
      <c r="IP80" s="137"/>
      <c r="IQ80" s="138"/>
      <c r="IS80" s="134"/>
      <c r="IT80" s="135"/>
      <c r="IU80" s="136"/>
      <c r="IV80" s="136"/>
      <c r="IW80" s="136"/>
      <c r="IX80" s="136"/>
      <c r="IY80" s="137"/>
      <c r="IZ80" s="138"/>
      <c r="JB80" s="134"/>
      <c r="JC80" s="135"/>
      <c r="JD80" s="136"/>
      <c r="JE80" s="136"/>
      <c r="JF80" s="136"/>
      <c r="JG80" s="136"/>
      <c r="JH80" s="137"/>
      <c r="JI80" s="138"/>
      <c r="JK80" s="134"/>
      <c r="JL80" s="135"/>
      <c r="JM80" s="136"/>
      <c r="JN80" s="136"/>
      <c r="JO80" s="136"/>
      <c r="JP80" s="136"/>
      <c r="JQ80" s="137"/>
      <c r="JR80" s="138"/>
      <c r="JT80" s="134"/>
      <c r="JU80" s="135"/>
      <c r="JV80" s="136"/>
      <c r="JW80" s="136"/>
      <c r="JX80" s="136"/>
      <c r="JY80" s="136"/>
      <c r="JZ80" s="137"/>
      <c r="KA80" s="138"/>
      <c r="KC80" s="134"/>
      <c r="KD80" s="135"/>
      <c r="KE80" s="136"/>
      <c r="KF80" s="136"/>
      <c r="KG80" s="136"/>
      <c r="KH80" s="136"/>
      <c r="KI80" s="137"/>
      <c r="KJ80" s="138"/>
      <c r="KL80" s="134"/>
      <c r="KM80" s="135"/>
      <c r="KN80" s="136"/>
      <c r="KO80" s="136"/>
      <c r="KP80" s="136"/>
      <c r="KQ80" s="136"/>
      <c r="KR80" s="137"/>
      <c r="KS80" s="138"/>
      <c r="KU80" s="134"/>
      <c r="KV80" s="135"/>
      <c r="KW80" s="136"/>
      <c r="KX80" s="136"/>
      <c r="KY80" s="136"/>
      <c r="KZ80" s="136"/>
      <c r="LA80" s="137"/>
      <c r="LB80" s="138"/>
      <c r="LD80" s="134"/>
      <c r="LE80" s="135"/>
      <c r="LF80" s="136"/>
      <c r="LG80" s="136"/>
      <c r="LH80" s="136"/>
      <c r="LI80" s="136"/>
      <c r="LJ80" s="137"/>
      <c r="LK80" s="138"/>
      <c r="LM80" s="134"/>
      <c r="LN80" s="135"/>
      <c r="LO80" s="136"/>
      <c r="LP80" s="136"/>
      <c r="LQ80" s="136"/>
      <c r="LR80" s="136"/>
      <c r="LS80" s="137"/>
      <c r="LT80" s="138"/>
      <c r="LV80" s="134"/>
      <c r="LW80" s="135"/>
      <c r="LX80" s="136"/>
      <c r="LY80" s="136"/>
      <c r="LZ80" s="136"/>
      <c r="MA80" s="136"/>
      <c r="MB80" s="137"/>
      <c r="MC80" s="138"/>
      <c r="ME80" s="134"/>
      <c r="MF80" s="135"/>
      <c r="MG80" s="136"/>
      <c r="MH80" s="136"/>
      <c r="MI80" s="136"/>
      <c r="MJ80" s="136"/>
      <c r="MK80" s="137"/>
      <c r="ML80" s="138"/>
      <c r="MN80" s="134"/>
      <c r="MO80" s="135"/>
      <c r="MP80" s="136"/>
      <c r="MQ80" s="136"/>
      <c r="MR80" s="136"/>
      <c r="MS80" s="136"/>
      <c r="MT80" s="137"/>
      <c r="MU80" s="138"/>
      <c r="MW80" s="134"/>
      <c r="MX80" s="135"/>
      <c r="MY80" s="136"/>
      <c r="MZ80" s="136"/>
      <c r="NA80" s="136"/>
      <c r="NB80" s="136"/>
      <c r="NC80" s="137"/>
      <c r="ND80" s="138"/>
      <c r="NF80" s="134"/>
      <c r="NG80" s="135"/>
      <c r="NH80" s="136"/>
      <c r="NI80" s="136"/>
      <c r="NJ80" s="136"/>
      <c r="NK80" s="136"/>
      <c r="NL80" s="137"/>
      <c r="NM80" s="138"/>
      <c r="NO80" s="134"/>
      <c r="NP80" s="135"/>
      <c r="NQ80" s="136"/>
      <c r="NR80" s="136"/>
      <c r="NS80" s="136"/>
      <c r="NT80" s="136"/>
      <c r="NU80" s="137"/>
      <c r="NV80" s="138"/>
      <c r="NX80" s="134"/>
      <c r="NY80" s="135"/>
      <c r="NZ80" s="136"/>
      <c r="OA80" s="136"/>
      <c r="OB80" s="136"/>
      <c r="OC80" s="136"/>
      <c r="OD80" s="137"/>
      <c r="OE80" s="138"/>
      <c r="OG80" s="134"/>
      <c r="OH80" s="135"/>
      <c r="OI80" s="136"/>
      <c r="OJ80" s="136"/>
      <c r="OK80" s="136"/>
      <c r="OL80" s="136"/>
      <c r="OM80" s="137"/>
      <c r="ON80" s="138"/>
      <c r="OP80" s="134"/>
      <c r="OQ80" s="135"/>
      <c r="OR80" s="136"/>
      <c r="OS80" s="136"/>
      <c r="OT80" s="136"/>
      <c r="OU80" s="136"/>
      <c r="OV80" s="137"/>
      <c r="OW80" s="138"/>
      <c r="OY80" s="134"/>
      <c r="OZ80" s="135"/>
      <c r="PA80" s="136"/>
      <c r="PB80" s="136"/>
      <c r="PC80" s="136"/>
      <c r="PD80" s="136"/>
      <c r="PE80" s="137"/>
      <c r="PF80" s="138"/>
    </row>
    <row r="81" spans="1:422">
      <c r="A81" s="116" t="s">
        <v>312</v>
      </c>
      <c r="B81" s="533" t="str">
        <f>+B66</f>
        <v>PRELIMINARES</v>
      </c>
      <c r="C81" s="534"/>
      <c r="D81" s="534"/>
      <c r="E81" s="534"/>
      <c r="F81" s="534"/>
      <c r="G81" s="535"/>
      <c r="H81" s="116"/>
      <c r="J81" s="116" t="s">
        <v>312</v>
      </c>
      <c r="K81" s="533" t="str">
        <f>B81</f>
        <v>PRELIMINARES</v>
      </c>
      <c r="L81" s="534"/>
      <c r="M81" s="534"/>
      <c r="N81" s="534"/>
      <c r="O81" s="534"/>
      <c r="P81" s="535"/>
      <c r="Q81" s="116"/>
      <c r="S81" s="116" t="s">
        <v>312</v>
      </c>
      <c r="T81" s="533" t="str">
        <f>K81</f>
        <v>PRELIMINARES</v>
      </c>
      <c r="U81" s="534"/>
      <c r="V81" s="534"/>
      <c r="W81" s="534"/>
      <c r="X81" s="534"/>
      <c r="Y81" s="535"/>
      <c r="Z81" s="116"/>
      <c r="AB81" s="116" t="s">
        <v>312</v>
      </c>
      <c r="AC81" s="533" t="str">
        <f>T81</f>
        <v>PRELIMINARES</v>
      </c>
      <c r="AD81" s="534"/>
      <c r="AE81" s="534"/>
      <c r="AF81" s="534"/>
      <c r="AG81" s="534"/>
      <c r="AH81" s="535"/>
      <c r="AI81" s="116"/>
      <c r="AK81" s="116" t="s">
        <v>312</v>
      </c>
      <c r="AL81" s="533" t="str">
        <f>AC81</f>
        <v>PRELIMINARES</v>
      </c>
      <c r="AM81" s="534"/>
      <c r="AN81" s="534"/>
      <c r="AO81" s="534"/>
      <c r="AP81" s="534"/>
      <c r="AQ81" s="535"/>
      <c r="AR81" s="116"/>
      <c r="AT81" s="116" t="s">
        <v>312</v>
      </c>
      <c r="AU81" s="533" t="str">
        <f>AL81</f>
        <v>PRELIMINARES</v>
      </c>
      <c r="AV81" s="534"/>
      <c r="AW81" s="534"/>
      <c r="AX81" s="534"/>
      <c r="AY81" s="534"/>
      <c r="AZ81" s="535"/>
      <c r="BA81" s="116"/>
      <c r="BC81" s="116" t="s">
        <v>312</v>
      </c>
      <c r="BD81" s="533" t="str">
        <f t="shared" ref="BD81" si="1304">AU81</f>
        <v>PRELIMINARES</v>
      </c>
      <c r="BE81" s="534"/>
      <c r="BF81" s="534"/>
      <c r="BG81" s="534"/>
      <c r="BH81" s="534"/>
      <c r="BI81" s="535"/>
      <c r="BJ81" s="116"/>
      <c r="BL81" s="116" t="s">
        <v>312</v>
      </c>
      <c r="BM81" s="533" t="str">
        <f t="shared" ref="BM81" si="1305">BD81</f>
        <v>PRELIMINARES</v>
      </c>
      <c r="BN81" s="534"/>
      <c r="BO81" s="534"/>
      <c r="BP81" s="534"/>
      <c r="BQ81" s="534"/>
      <c r="BR81" s="535"/>
      <c r="BS81" s="116"/>
      <c r="BU81" s="116" t="s">
        <v>312</v>
      </c>
      <c r="BV81" s="533" t="str">
        <f t="shared" ref="BV81" si="1306">BM81</f>
        <v>PRELIMINARES</v>
      </c>
      <c r="BW81" s="534"/>
      <c r="BX81" s="534"/>
      <c r="BY81" s="534"/>
      <c r="BZ81" s="534"/>
      <c r="CA81" s="535"/>
      <c r="CB81" s="116"/>
      <c r="CD81" s="116" t="s">
        <v>312</v>
      </c>
      <c r="CE81" s="533" t="str">
        <f t="shared" ref="CE81" si="1307">BV81</f>
        <v>PRELIMINARES</v>
      </c>
      <c r="CF81" s="534"/>
      <c r="CG81" s="534"/>
      <c r="CH81" s="534"/>
      <c r="CI81" s="534"/>
      <c r="CJ81" s="535"/>
      <c r="CK81" s="116"/>
      <c r="CM81" s="116" t="s">
        <v>312</v>
      </c>
      <c r="CN81" s="533" t="str">
        <f t="shared" ref="CN81" si="1308">CE81</f>
        <v>PRELIMINARES</v>
      </c>
      <c r="CO81" s="534"/>
      <c r="CP81" s="534"/>
      <c r="CQ81" s="534"/>
      <c r="CR81" s="534"/>
      <c r="CS81" s="535"/>
      <c r="CT81" s="116"/>
      <c r="CV81" s="116" t="s">
        <v>312</v>
      </c>
      <c r="CW81" s="533" t="str">
        <f t="shared" ref="CW81" si="1309">CN81</f>
        <v>PRELIMINARES</v>
      </c>
      <c r="CX81" s="534"/>
      <c r="CY81" s="534"/>
      <c r="CZ81" s="534"/>
      <c r="DA81" s="534"/>
      <c r="DB81" s="535"/>
      <c r="DC81" s="116"/>
      <c r="DE81" s="116" t="s">
        <v>312</v>
      </c>
      <c r="DF81" s="533" t="str">
        <f t="shared" ref="DF81" si="1310">CW81</f>
        <v>PRELIMINARES</v>
      </c>
      <c r="DG81" s="534"/>
      <c r="DH81" s="534"/>
      <c r="DI81" s="534"/>
      <c r="DJ81" s="534"/>
      <c r="DK81" s="535"/>
      <c r="DL81" s="116"/>
      <c r="DN81" s="116" t="s">
        <v>312</v>
      </c>
      <c r="DO81" s="533" t="str">
        <f t="shared" ref="DO81" si="1311">DF81</f>
        <v>PRELIMINARES</v>
      </c>
      <c r="DP81" s="534"/>
      <c r="DQ81" s="534"/>
      <c r="DR81" s="534"/>
      <c r="DS81" s="534"/>
      <c r="DT81" s="535"/>
      <c r="DU81" s="116"/>
      <c r="DW81" s="116" t="s">
        <v>312</v>
      </c>
      <c r="DX81" s="533" t="str">
        <f t="shared" ref="DX81" si="1312">DO81</f>
        <v>PRELIMINARES</v>
      </c>
      <c r="DY81" s="534"/>
      <c r="DZ81" s="534"/>
      <c r="EA81" s="534"/>
      <c r="EB81" s="534"/>
      <c r="EC81" s="535"/>
      <c r="ED81" s="116"/>
      <c r="EF81" s="116" t="s">
        <v>312</v>
      </c>
      <c r="EG81" s="533" t="str">
        <f t="shared" ref="EG81" si="1313">DX81</f>
        <v>PRELIMINARES</v>
      </c>
      <c r="EH81" s="534"/>
      <c r="EI81" s="534"/>
      <c r="EJ81" s="534"/>
      <c r="EK81" s="534"/>
      <c r="EL81" s="535"/>
      <c r="EM81" s="116"/>
      <c r="EO81" s="116" t="s">
        <v>312</v>
      </c>
      <c r="EP81" s="533" t="str">
        <f t="shared" ref="EP81" si="1314">EG81</f>
        <v>PRELIMINARES</v>
      </c>
      <c r="EQ81" s="534"/>
      <c r="ER81" s="534"/>
      <c r="ES81" s="534"/>
      <c r="ET81" s="534"/>
      <c r="EU81" s="535"/>
      <c r="EV81" s="116"/>
      <c r="EX81" s="116" t="s">
        <v>312</v>
      </c>
      <c r="EY81" s="533" t="str">
        <f t="shared" ref="EY81" si="1315">EP81</f>
        <v>PRELIMINARES</v>
      </c>
      <c r="EZ81" s="534"/>
      <c r="FA81" s="534"/>
      <c r="FB81" s="534"/>
      <c r="FC81" s="534"/>
      <c r="FD81" s="535"/>
      <c r="FE81" s="116"/>
      <c r="FG81" s="116" t="s">
        <v>312</v>
      </c>
      <c r="FH81" s="533" t="str">
        <f t="shared" ref="FH81" si="1316">EY81</f>
        <v>PRELIMINARES</v>
      </c>
      <c r="FI81" s="534"/>
      <c r="FJ81" s="534"/>
      <c r="FK81" s="534"/>
      <c r="FL81" s="534"/>
      <c r="FM81" s="535"/>
      <c r="FN81" s="116"/>
      <c r="FP81" s="116" t="s">
        <v>312</v>
      </c>
      <c r="FQ81" s="533" t="str">
        <f t="shared" ref="FQ81" si="1317">FH81</f>
        <v>PRELIMINARES</v>
      </c>
      <c r="FR81" s="534"/>
      <c r="FS81" s="534"/>
      <c r="FT81" s="534"/>
      <c r="FU81" s="534"/>
      <c r="FV81" s="535"/>
      <c r="FW81" s="116"/>
      <c r="FY81" s="116" t="s">
        <v>312</v>
      </c>
      <c r="FZ81" s="533" t="str">
        <f t="shared" ref="FZ81" si="1318">FQ81</f>
        <v>PRELIMINARES</v>
      </c>
      <c r="GA81" s="534"/>
      <c r="GB81" s="534"/>
      <c r="GC81" s="534"/>
      <c r="GD81" s="534"/>
      <c r="GE81" s="535"/>
      <c r="GF81" s="116"/>
      <c r="GH81" s="116" t="s">
        <v>312</v>
      </c>
      <c r="GI81" s="533" t="str">
        <f t="shared" ref="GI81" si="1319">FZ81</f>
        <v>PRELIMINARES</v>
      </c>
      <c r="GJ81" s="534"/>
      <c r="GK81" s="534"/>
      <c r="GL81" s="534"/>
      <c r="GM81" s="534"/>
      <c r="GN81" s="535"/>
      <c r="GO81" s="116"/>
      <c r="GQ81" s="116" t="s">
        <v>312</v>
      </c>
      <c r="GR81" s="533" t="str">
        <f t="shared" ref="GR81" si="1320">GI81</f>
        <v>PRELIMINARES</v>
      </c>
      <c r="GS81" s="534"/>
      <c r="GT81" s="534"/>
      <c r="GU81" s="534"/>
      <c r="GV81" s="534"/>
      <c r="GW81" s="535"/>
      <c r="GX81" s="116"/>
      <c r="GZ81" s="116" t="s">
        <v>312</v>
      </c>
      <c r="HA81" s="533" t="str">
        <f t="shared" ref="HA81" si="1321">GR81</f>
        <v>PRELIMINARES</v>
      </c>
      <c r="HB81" s="534"/>
      <c r="HC81" s="534"/>
      <c r="HD81" s="534"/>
      <c r="HE81" s="534"/>
      <c r="HF81" s="535"/>
      <c r="HG81" s="116"/>
      <c r="HI81" s="116" t="s">
        <v>312</v>
      </c>
      <c r="HJ81" s="533" t="str">
        <f t="shared" ref="HJ81" si="1322">HA81</f>
        <v>PRELIMINARES</v>
      </c>
      <c r="HK81" s="534"/>
      <c r="HL81" s="534"/>
      <c r="HM81" s="534"/>
      <c r="HN81" s="534"/>
      <c r="HO81" s="535"/>
      <c r="HP81" s="116"/>
      <c r="HR81" s="116" t="s">
        <v>312</v>
      </c>
      <c r="HS81" s="533" t="str">
        <f t="shared" ref="HS81" si="1323">HJ81</f>
        <v>PRELIMINARES</v>
      </c>
      <c r="HT81" s="534"/>
      <c r="HU81" s="534"/>
      <c r="HV81" s="534"/>
      <c r="HW81" s="534"/>
      <c r="HX81" s="535"/>
      <c r="HY81" s="116"/>
      <c r="IA81" s="116" t="s">
        <v>312</v>
      </c>
      <c r="IB81" s="533" t="str">
        <f t="shared" ref="IB81" si="1324">HS81</f>
        <v>PRELIMINARES</v>
      </c>
      <c r="IC81" s="534"/>
      <c r="ID81" s="534"/>
      <c r="IE81" s="534"/>
      <c r="IF81" s="534"/>
      <c r="IG81" s="535"/>
      <c r="IH81" s="116"/>
      <c r="IJ81" s="116" t="s">
        <v>312</v>
      </c>
      <c r="IK81" s="533" t="str">
        <f t="shared" ref="IK81" si="1325">IB81</f>
        <v>PRELIMINARES</v>
      </c>
      <c r="IL81" s="534"/>
      <c r="IM81" s="534"/>
      <c r="IN81" s="534"/>
      <c r="IO81" s="534"/>
      <c r="IP81" s="535"/>
      <c r="IQ81" s="116"/>
      <c r="IS81" s="116" t="s">
        <v>312</v>
      </c>
      <c r="IT81" s="533" t="str">
        <f t="shared" ref="IT81" si="1326">IK81</f>
        <v>PRELIMINARES</v>
      </c>
      <c r="IU81" s="534"/>
      <c r="IV81" s="534"/>
      <c r="IW81" s="534"/>
      <c r="IX81" s="534"/>
      <c r="IY81" s="535"/>
      <c r="IZ81" s="116"/>
      <c r="JB81" s="116" t="s">
        <v>312</v>
      </c>
      <c r="JC81" s="533" t="str">
        <f t="shared" ref="JC81" si="1327">IT81</f>
        <v>PRELIMINARES</v>
      </c>
      <c r="JD81" s="534"/>
      <c r="JE81" s="534"/>
      <c r="JF81" s="534"/>
      <c r="JG81" s="534"/>
      <c r="JH81" s="535"/>
      <c r="JI81" s="116"/>
      <c r="JK81" s="116" t="s">
        <v>312</v>
      </c>
      <c r="JL81" s="533" t="str">
        <f t="shared" ref="JL81" si="1328">JC81</f>
        <v>PRELIMINARES</v>
      </c>
      <c r="JM81" s="534"/>
      <c r="JN81" s="534"/>
      <c r="JO81" s="534"/>
      <c r="JP81" s="534"/>
      <c r="JQ81" s="535"/>
      <c r="JR81" s="116"/>
      <c r="JT81" s="116" t="s">
        <v>312</v>
      </c>
      <c r="JU81" s="533" t="str">
        <f t="shared" ref="JU81" si="1329">JL81</f>
        <v>PRELIMINARES</v>
      </c>
      <c r="JV81" s="534"/>
      <c r="JW81" s="534"/>
      <c r="JX81" s="534"/>
      <c r="JY81" s="534"/>
      <c r="JZ81" s="535"/>
      <c r="KA81" s="116"/>
      <c r="KC81" s="116" t="s">
        <v>312</v>
      </c>
      <c r="KD81" s="533" t="str">
        <f t="shared" ref="KD81" si="1330">JU81</f>
        <v>PRELIMINARES</v>
      </c>
      <c r="KE81" s="534"/>
      <c r="KF81" s="534"/>
      <c r="KG81" s="534"/>
      <c r="KH81" s="534"/>
      <c r="KI81" s="535"/>
      <c r="KJ81" s="116"/>
      <c r="KL81" s="116" t="s">
        <v>312</v>
      </c>
      <c r="KM81" s="533" t="str">
        <f t="shared" ref="KM81" si="1331">KD81</f>
        <v>PRELIMINARES</v>
      </c>
      <c r="KN81" s="534"/>
      <c r="KO81" s="534"/>
      <c r="KP81" s="534"/>
      <c r="KQ81" s="534"/>
      <c r="KR81" s="535"/>
      <c r="KS81" s="116"/>
      <c r="KU81" s="116" t="s">
        <v>312</v>
      </c>
      <c r="KV81" s="533" t="str">
        <f t="shared" ref="KV81" si="1332">KM81</f>
        <v>PRELIMINARES</v>
      </c>
      <c r="KW81" s="534"/>
      <c r="KX81" s="534"/>
      <c r="KY81" s="534"/>
      <c r="KZ81" s="534"/>
      <c r="LA81" s="535"/>
      <c r="LB81" s="116"/>
      <c r="LD81" s="116" t="s">
        <v>312</v>
      </c>
      <c r="LE81" s="533" t="str">
        <f t="shared" ref="LE81" si="1333">KV81</f>
        <v>PRELIMINARES</v>
      </c>
      <c r="LF81" s="534"/>
      <c r="LG81" s="534"/>
      <c r="LH81" s="534"/>
      <c r="LI81" s="534"/>
      <c r="LJ81" s="535"/>
      <c r="LK81" s="116"/>
      <c r="LM81" s="116" t="s">
        <v>312</v>
      </c>
      <c r="LN81" s="533" t="str">
        <f t="shared" ref="LN81" si="1334">LE81</f>
        <v>PRELIMINARES</v>
      </c>
      <c r="LO81" s="534"/>
      <c r="LP81" s="534"/>
      <c r="LQ81" s="534"/>
      <c r="LR81" s="534"/>
      <c r="LS81" s="535"/>
      <c r="LT81" s="116"/>
      <c r="LV81" s="116" t="s">
        <v>312</v>
      </c>
      <c r="LW81" s="533" t="str">
        <f t="shared" ref="LW81" si="1335">LN81</f>
        <v>PRELIMINARES</v>
      </c>
      <c r="LX81" s="534"/>
      <c r="LY81" s="534"/>
      <c r="LZ81" s="534"/>
      <c r="MA81" s="534"/>
      <c r="MB81" s="535"/>
      <c r="MC81" s="116"/>
      <c r="ME81" s="116" t="s">
        <v>312</v>
      </c>
      <c r="MF81" s="533" t="str">
        <f t="shared" ref="MF81" si="1336">LW81</f>
        <v>PRELIMINARES</v>
      </c>
      <c r="MG81" s="534"/>
      <c r="MH81" s="534"/>
      <c r="MI81" s="534"/>
      <c r="MJ81" s="534"/>
      <c r="MK81" s="535"/>
      <c r="ML81" s="116"/>
      <c r="MN81" s="116" t="s">
        <v>312</v>
      </c>
      <c r="MO81" s="533" t="str">
        <f t="shared" ref="MO81" si="1337">MF81</f>
        <v>PRELIMINARES</v>
      </c>
      <c r="MP81" s="534"/>
      <c r="MQ81" s="534"/>
      <c r="MR81" s="534"/>
      <c r="MS81" s="534"/>
      <c r="MT81" s="535"/>
      <c r="MU81" s="116"/>
      <c r="MW81" s="116" t="s">
        <v>312</v>
      </c>
      <c r="MX81" s="533" t="str">
        <f t="shared" ref="MX81" si="1338">MO81</f>
        <v>PRELIMINARES</v>
      </c>
      <c r="MY81" s="534"/>
      <c r="MZ81" s="534"/>
      <c r="NA81" s="534"/>
      <c r="NB81" s="534"/>
      <c r="NC81" s="535"/>
      <c r="ND81" s="116"/>
      <c r="NF81" s="116" t="s">
        <v>312</v>
      </c>
      <c r="NG81" s="533" t="str">
        <f t="shared" ref="NG81" si="1339">MX81</f>
        <v>PRELIMINARES</v>
      </c>
      <c r="NH81" s="534"/>
      <c r="NI81" s="534"/>
      <c r="NJ81" s="534"/>
      <c r="NK81" s="534"/>
      <c r="NL81" s="535"/>
      <c r="NM81" s="116"/>
      <c r="NO81" s="116" t="s">
        <v>312</v>
      </c>
      <c r="NP81" s="533" t="str">
        <f t="shared" ref="NP81" si="1340">NG81</f>
        <v>PRELIMINARES</v>
      </c>
      <c r="NQ81" s="534"/>
      <c r="NR81" s="534"/>
      <c r="NS81" s="534"/>
      <c r="NT81" s="534"/>
      <c r="NU81" s="535"/>
      <c r="NV81" s="116"/>
      <c r="NX81" s="116" t="s">
        <v>312</v>
      </c>
      <c r="NY81" s="533" t="str">
        <f t="shared" ref="NY81" si="1341">NP81</f>
        <v>PRELIMINARES</v>
      </c>
      <c r="NZ81" s="534"/>
      <c r="OA81" s="534"/>
      <c r="OB81" s="534"/>
      <c r="OC81" s="534"/>
      <c r="OD81" s="535"/>
      <c r="OE81" s="116"/>
      <c r="OG81" s="116" t="s">
        <v>312</v>
      </c>
      <c r="OH81" s="533" t="str">
        <f t="shared" ref="OH81" si="1342">NY81</f>
        <v>PRELIMINARES</v>
      </c>
      <c r="OI81" s="534"/>
      <c r="OJ81" s="534"/>
      <c r="OK81" s="534"/>
      <c r="OL81" s="534"/>
      <c r="OM81" s="535"/>
      <c r="ON81" s="116"/>
      <c r="OP81" s="116" t="s">
        <v>312</v>
      </c>
      <c r="OQ81" s="533" t="str">
        <f t="shared" ref="OQ81" si="1343">OH81</f>
        <v>PRELIMINARES</v>
      </c>
      <c r="OR81" s="534"/>
      <c r="OS81" s="534"/>
      <c r="OT81" s="534"/>
      <c r="OU81" s="534"/>
      <c r="OV81" s="535"/>
      <c r="OW81" s="116"/>
      <c r="OY81" s="116" t="s">
        <v>312</v>
      </c>
      <c r="OZ81" s="533" t="str">
        <f t="shared" ref="OZ81" si="1344">OQ81</f>
        <v>PRELIMINARES</v>
      </c>
      <c r="PA81" s="534"/>
      <c r="PB81" s="534"/>
      <c r="PC81" s="534"/>
      <c r="PD81" s="534"/>
      <c r="PE81" s="535"/>
      <c r="PF81" s="116"/>
    </row>
    <row r="82" spans="1:422">
      <c r="A82" s="116"/>
      <c r="B82" s="536"/>
      <c r="C82" s="537"/>
      <c r="D82" s="537"/>
      <c r="E82" s="537"/>
      <c r="F82" s="537"/>
      <c r="G82" s="538"/>
      <c r="H82" s="116"/>
      <c r="J82" s="116"/>
      <c r="K82" s="536"/>
      <c r="L82" s="537"/>
      <c r="M82" s="537"/>
      <c r="N82" s="537"/>
      <c r="O82" s="537"/>
      <c r="P82" s="538"/>
      <c r="Q82" s="116"/>
      <c r="S82" s="116"/>
      <c r="T82" s="536"/>
      <c r="U82" s="537"/>
      <c r="V82" s="537"/>
      <c r="W82" s="537"/>
      <c r="X82" s="537"/>
      <c r="Y82" s="538"/>
      <c r="Z82" s="116"/>
      <c r="AB82" s="116"/>
      <c r="AC82" s="536"/>
      <c r="AD82" s="537"/>
      <c r="AE82" s="537"/>
      <c r="AF82" s="537"/>
      <c r="AG82" s="537"/>
      <c r="AH82" s="538"/>
      <c r="AI82" s="116"/>
      <c r="AK82" s="116"/>
      <c r="AL82" s="536"/>
      <c r="AM82" s="537"/>
      <c r="AN82" s="537"/>
      <c r="AO82" s="537"/>
      <c r="AP82" s="537"/>
      <c r="AQ82" s="538"/>
      <c r="AR82" s="116"/>
      <c r="AT82" s="116"/>
      <c r="AU82" s="536"/>
      <c r="AV82" s="537"/>
      <c r="AW82" s="537"/>
      <c r="AX82" s="537"/>
      <c r="AY82" s="537"/>
      <c r="AZ82" s="538"/>
      <c r="BA82" s="116"/>
      <c r="BC82" s="116"/>
      <c r="BD82" s="536"/>
      <c r="BE82" s="537"/>
      <c r="BF82" s="537"/>
      <c r="BG82" s="537"/>
      <c r="BH82" s="537"/>
      <c r="BI82" s="538"/>
      <c r="BJ82" s="116"/>
      <c r="BL82" s="116"/>
      <c r="BM82" s="536"/>
      <c r="BN82" s="537"/>
      <c r="BO82" s="537"/>
      <c r="BP82" s="537"/>
      <c r="BQ82" s="537"/>
      <c r="BR82" s="538"/>
      <c r="BS82" s="116"/>
      <c r="BU82" s="116"/>
      <c r="BV82" s="536"/>
      <c r="BW82" s="537"/>
      <c r="BX82" s="537"/>
      <c r="BY82" s="537"/>
      <c r="BZ82" s="537"/>
      <c r="CA82" s="538"/>
      <c r="CB82" s="116"/>
      <c r="CD82" s="116"/>
      <c r="CE82" s="536"/>
      <c r="CF82" s="537"/>
      <c r="CG82" s="537"/>
      <c r="CH82" s="537"/>
      <c r="CI82" s="537"/>
      <c r="CJ82" s="538"/>
      <c r="CK82" s="116"/>
      <c r="CM82" s="116"/>
      <c r="CN82" s="536"/>
      <c r="CO82" s="537"/>
      <c r="CP82" s="537"/>
      <c r="CQ82" s="537"/>
      <c r="CR82" s="537"/>
      <c r="CS82" s="538"/>
      <c r="CT82" s="116"/>
      <c r="CV82" s="116"/>
      <c r="CW82" s="536"/>
      <c r="CX82" s="537"/>
      <c r="CY82" s="537"/>
      <c r="CZ82" s="537"/>
      <c r="DA82" s="537"/>
      <c r="DB82" s="538"/>
      <c r="DC82" s="116"/>
      <c r="DE82" s="116"/>
      <c r="DF82" s="536"/>
      <c r="DG82" s="537"/>
      <c r="DH82" s="537"/>
      <c r="DI82" s="537"/>
      <c r="DJ82" s="537"/>
      <c r="DK82" s="538"/>
      <c r="DL82" s="116"/>
      <c r="DN82" s="116"/>
      <c r="DO82" s="536"/>
      <c r="DP82" s="537"/>
      <c r="DQ82" s="537"/>
      <c r="DR82" s="537"/>
      <c r="DS82" s="537"/>
      <c r="DT82" s="538"/>
      <c r="DU82" s="116"/>
      <c r="DW82" s="116"/>
      <c r="DX82" s="536"/>
      <c r="DY82" s="537"/>
      <c r="DZ82" s="537"/>
      <c r="EA82" s="537"/>
      <c r="EB82" s="537"/>
      <c r="EC82" s="538"/>
      <c r="ED82" s="116"/>
      <c r="EF82" s="116"/>
      <c r="EG82" s="536"/>
      <c r="EH82" s="537"/>
      <c r="EI82" s="537"/>
      <c r="EJ82" s="537"/>
      <c r="EK82" s="537"/>
      <c r="EL82" s="538"/>
      <c r="EM82" s="116"/>
      <c r="EO82" s="116"/>
      <c r="EP82" s="536"/>
      <c r="EQ82" s="537"/>
      <c r="ER82" s="537"/>
      <c r="ES82" s="537"/>
      <c r="ET82" s="537"/>
      <c r="EU82" s="538"/>
      <c r="EV82" s="116"/>
      <c r="EX82" s="116"/>
      <c r="EY82" s="536"/>
      <c r="EZ82" s="537"/>
      <c r="FA82" s="537"/>
      <c r="FB82" s="537"/>
      <c r="FC82" s="537"/>
      <c r="FD82" s="538"/>
      <c r="FE82" s="116"/>
      <c r="FG82" s="116"/>
      <c r="FH82" s="536"/>
      <c r="FI82" s="537"/>
      <c r="FJ82" s="537"/>
      <c r="FK82" s="537"/>
      <c r="FL82" s="537"/>
      <c r="FM82" s="538"/>
      <c r="FN82" s="116"/>
      <c r="FP82" s="116"/>
      <c r="FQ82" s="536"/>
      <c r="FR82" s="537"/>
      <c r="FS82" s="537"/>
      <c r="FT82" s="537"/>
      <c r="FU82" s="537"/>
      <c r="FV82" s="538"/>
      <c r="FW82" s="116"/>
      <c r="FY82" s="116"/>
      <c r="FZ82" s="536"/>
      <c r="GA82" s="537"/>
      <c r="GB82" s="537"/>
      <c r="GC82" s="537"/>
      <c r="GD82" s="537"/>
      <c r="GE82" s="538"/>
      <c r="GF82" s="116"/>
      <c r="GH82" s="116"/>
      <c r="GI82" s="536"/>
      <c r="GJ82" s="537"/>
      <c r="GK82" s="537"/>
      <c r="GL82" s="537"/>
      <c r="GM82" s="537"/>
      <c r="GN82" s="538"/>
      <c r="GO82" s="116"/>
      <c r="GQ82" s="116"/>
      <c r="GR82" s="536"/>
      <c r="GS82" s="537"/>
      <c r="GT82" s="537"/>
      <c r="GU82" s="537"/>
      <c r="GV82" s="537"/>
      <c r="GW82" s="538"/>
      <c r="GX82" s="116"/>
      <c r="GZ82" s="116"/>
      <c r="HA82" s="536"/>
      <c r="HB82" s="537"/>
      <c r="HC82" s="537"/>
      <c r="HD82" s="537"/>
      <c r="HE82" s="537"/>
      <c r="HF82" s="538"/>
      <c r="HG82" s="116"/>
      <c r="HI82" s="116"/>
      <c r="HJ82" s="536"/>
      <c r="HK82" s="537"/>
      <c r="HL82" s="537"/>
      <c r="HM82" s="537"/>
      <c r="HN82" s="537"/>
      <c r="HO82" s="538"/>
      <c r="HP82" s="116"/>
      <c r="HR82" s="116"/>
      <c r="HS82" s="536"/>
      <c r="HT82" s="537"/>
      <c r="HU82" s="537"/>
      <c r="HV82" s="537"/>
      <c r="HW82" s="537"/>
      <c r="HX82" s="538"/>
      <c r="HY82" s="116"/>
      <c r="IA82" s="116"/>
      <c r="IB82" s="536"/>
      <c r="IC82" s="537"/>
      <c r="ID82" s="537"/>
      <c r="IE82" s="537"/>
      <c r="IF82" s="537"/>
      <c r="IG82" s="538"/>
      <c r="IH82" s="116"/>
      <c r="IJ82" s="116"/>
      <c r="IK82" s="536"/>
      <c r="IL82" s="537"/>
      <c r="IM82" s="537"/>
      <c r="IN82" s="537"/>
      <c r="IO82" s="537"/>
      <c r="IP82" s="538"/>
      <c r="IQ82" s="116"/>
      <c r="IS82" s="116"/>
      <c r="IT82" s="536"/>
      <c r="IU82" s="537"/>
      <c r="IV82" s="537"/>
      <c r="IW82" s="537"/>
      <c r="IX82" s="537"/>
      <c r="IY82" s="538"/>
      <c r="IZ82" s="116"/>
      <c r="JB82" s="116"/>
      <c r="JC82" s="536"/>
      <c r="JD82" s="537"/>
      <c r="JE82" s="537"/>
      <c r="JF82" s="537"/>
      <c r="JG82" s="537"/>
      <c r="JH82" s="538"/>
      <c r="JI82" s="116"/>
      <c r="JK82" s="116"/>
      <c r="JL82" s="536"/>
      <c r="JM82" s="537"/>
      <c r="JN82" s="537"/>
      <c r="JO82" s="537"/>
      <c r="JP82" s="537"/>
      <c r="JQ82" s="538"/>
      <c r="JR82" s="116"/>
      <c r="JT82" s="116"/>
      <c r="JU82" s="536"/>
      <c r="JV82" s="537"/>
      <c r="JW82" s="537"/>
      <c r="JX82" s="537"/>
      <c r="JY82" s="537"/>
      <c r="JZ82" s="538"/>
      <c r="KA82" s="116"/>
      <c r="KC82" s="116"/>
      <c r="KD82" s="536"/>
      <c r="KE82" s="537"/>
      <c r="KF82" s="537"/>
      <c r="KG82" s="537"/>
      <c r="KH82" s="537"/>
      <c r="KI82" s="538"/>
      <c r="KJ82" s="116"/>
      <c r="KL82" s="116"/>
      <c r="KM82" s="536"/>
      <c r="KN82" s="537"/>
      <c r="KO82" s="537"/>
      <c r="KP82" s="537"/>
      <c r="KQ82" s="537"/>
      <c r="KR82" s="538"/>
      <c r="KS82" s="116"/>
      <c r="KU82" s="116"/>
      <c r="KV82" s="536"/>
      <c r="KW82" s="537"/>
      <c r="KX82" s="537"/>
      <c r="KY82" s="537"/>
      <c r="KZ82" s="537"/>
      <c r="LA82" s="538"/>
      <c r="LB82" s="116"/>
      <c r="LD82" s="116"/>
      <c r="LE82" s="536"/>
      <c r="LF82" s="537"/>
      <c r="LG82" s="537"/>
      <c r="LH82" s="537"/>
      <c r="LI82" s="537"/>
      <c r="LJ82" s="538"/>
      <c r="LK82" s="116"/>
      <c r="LM82" s="116"/>
      <c r="LN82" s="536"/>
      <c r="LO82" s="537"/>
      <c r="LP82" s="537"/>
      <c r="LQ82" s="537"/>
      <c r="LR82" s="537"/>
      <c r="LS82" s="538"/>
      <c r="LT82" s="116"/>
      <c r="LV82" s="116"/>
      <c r="LW82" s="536"/>
      <c r="LX82" s="537"/>
      <c r="LY82" s="537"/>
      <c r="LZ82" s="537"/>
      <c r="MA82" s="537"/>
      <c r="MB82" s="538"/>
      <c r="MC82" s="116"/>
      <c r="ME82" s="116"/>
      <c r="MF82" s="536"/>
      <c r="MG82" s="537"/>
      <c r="MH82" s="537"/>
      <c r="MI82" s="537"/>
      <c r="MJ82" s="537"/>
      <c r="MK82" s="538"/>
      <c r="ML82" s="116"/>
      <c r="MN82" s="116"/>
      <c r="MO82" s="536"/>
      <c r="MP82" s="537"/>
      <c r="MQ82" s="537"/>
      <c r="MR82" s="537"/>
      <c r="MS82" s="537"/>
      <c r="MT82" s="538"/>
      <c r="MU82" s="116"/>
      <c r="MW82" s="116"/>
      <c r="MX82" s="536"/>
      <c r="MY82" s="537"/>
      <c r="MZ82" s="537"/>
      <c r="NA82" s="537"/>
      <c r="NB82" s="537"/>
      <c r="NC82" s="538"/>
      <c r="ND82" s="116"/>
      <c r="NF82" s="116"/>
      <c r="NG82" s="536"/>
      <c r="NH82" s="537"/>
      <c r="NI82" s="537"/>
      <c r="NJ82" s="537"/>
      <c r="NK82" s="537"/>
      <c r="NL82" s="538"/>
      <c r="NM82" s="116"/>
      <c r="NO82" s="116"/>
      <c r="NP82" s="536"/>
      <c r="NQ82" s="537"/>
      <c r="NR82" s="537"/>
      <c r="NS82" s="537"/>
      <c r="NT82" s="537"/>
      <c r="NU82" s="538"/>
      <c r="NV82" s="116"/>
      <c r="NX82" s="116"/>
      <c r="NY82" s="536"/>
      <c r="NZ82" s="537"/>
      <c r="OA82" s="537"/>
      <c r="OB82" s="537"/>
      <c r="OC82" s="537"/>
      <c r="OD82" s="538"/>
      <c r="OE82" s="116"/>
      <c r="OG82" s="116"/>
      <c r="OH82" s="536"/>
      <c r="OI82" s="537"/>
      <c r="OJ82" s="537"/>
      <c r="OK82" s="537"/>
      <c r="OL82" s="537"/>
      <c r="OM82" s="538"/>
      <c r="ON82" s="116"/>
      <c r="OP82" s="116"/>
      <c r="OQ82" s="536"/>
      <c r="OR82" s="537"/>
      <c r="OS82" s="537"/>
      <c r="OT82" s="537"/>
      <c r="OU82" s="537"/>
      <c r="OV82" s="538"/>
      <c r="OW82" s="116"/>
      <c r="OY82" s="116"/>
      <c r="OZ82" s="536"/>
      <c r="PA82" s="537"/>
      <c r="PB82" s="537"/>
      <c r="PC82" s="537"/>
      <c r="PD82" s="537"/>
      <c r="PE82" s="538"/>
      <c r="PF82" s="116"/>
    </row>
    <row r="83" spans="1:422" ht="15" customHeight="1">
      <c r="A83" s="117" t="s">
        <v>1</v>
      </c>
      <c r="B83" s="544" t="str">
        <f>APU!B33</f>
        <v>DESMONTE DE CUBIERTA EN FIBROCEMENTO, ZINC O SIMILAR</v>
      </c>
      <c r="C83" s="544"/>
      <c r="D83" s="544"/>
      <c r="E83" s="544"/>
      <c r="F83" s="544"/>
      <c r="G83" s="544"/>
      <c r="H83" s="117" t="s">
        <v>313</v>
      </c>
      <c r="J83" s="117" t="s">
        <v>1</v>
      </c>
      <c r="K83" s="539" t="str">
        <f>B83</f>
        <v>DESMONTE DE CUBIERTA EN FIBROCEMENTO, ZINC O SIMILAR</v>
      </c>
      <c r="L83" s="540"/>
      <c r="M83" s="540"/>
      <c r="N83" s="540"/>
      <c r="O83" s="540"/>
      <c r="P83" s="540"/>
      <c r="Q83" s="117" t="s">
        <v>313</v>
      </c>
      <c r="S83" s="117" t="s">
        <v>1</v>
      </c>
      <c r="T83" s="539" t="str">
        <f>K83</f>
        <v>DESMONTE DE CUBIERTA EN FIBROCEMENTO, ZINC O SIMILAR</v>
      </c>
      <c r="U83" s="540"/>
      <c r="V83" s="540"/>
      <c r="W83" s="540"/>
      <c r="X83" s="540"/>
      <c r="Y83" s="540"/>
      <c r="Z83" s="117" t="s">
        <v>313</v>
      </c>
      <c r="AB83" s="117" t="s">
        <v>1</v>
      </c>
      <c r="AC83" s="539" t="str">
        <f>T83</f>
        <v>DESMONTE DE CUBIERTA EN FIBROCEMENTO, ZINC O SIMILAR</v>
      </c>
      <c r="AD83" s="540"/>
      <c r="AE83" s="540"/>
      <c r="AF83" s="540"/>
      <c r="AG83" s="540"/>
      <c r="AH83" s="540"/>
      <c r="AI83" s="117" t="s">
        <v>313</v>
      </c>
      <c r="AK83" s="117" t="s">
        <v>1</v>
      </c>
      <c r="AL83" s="539" t="str">
        <f>AC83</f>
        <v>DESMONTE DE CUBIERTA EN FIBROCEMENTO, ZINC O SIMILAR</v>
      </c>
      <c r="AM83" s="540"/>
      <c r="AN83" s="540"/>
      <c r="AO83" s="540"/>
      <c r="AP83" s="540"/>
      <c r="AQ83" s="540"/>
      <c r="AR83" s="117" t="s">
        <v>313</v>
      </c>
      <c r="AT83" s="117" t="s">
        <v>1</v>
      </c>
      <c r="AU83" s="539" t="str">
        <f>AL83</f>
        <v>DESMONTE DE CUBIERTA EN FIBROCEMENTO, ZINC O SIMILAR</v>
      </c>
      <c r="AV83" s="540"/>
      <c r="AW83" s="540"/>
      <c r="AX83" s="540"/>
      <c r="AY83" s="540"/>
      <c r="AZ83" s="540"/>
      <c r="BA83" s="117" t="s">
        <v>313</v>
      </c>
      <c r="BC83" s="117" t="s">
        <v>1</v>
      </c>
      <c r="BD83" s="539" t="str">
        <f t="shared" ref="BD83" si="1345">AU83</f>
        <v>DESMONTE DE CUBIERTA EN FIBROCEMENTO, ZINC O SIMILAR</v>
      </c>
      <c r="BE83" s="540"/>
      <c r="BF83" s="540"/>
      <c r="BG83" s="540"/>
      <c r="BH83" s="540"/>
      <c r="BI83" s="540"/>
      <c r="BJ83" s="117" t="s">
        <v>313</v>
      </c>
      <c r="BL83" s="117" t="s">
        <v>1</v>
      </c>
      <c r="BM83" s="539" t="str">
        <f t="shared" ref="BM83" si="1346">BD83</f>
        <v>DESMONTE DE CUBIERTA EN FIBROCEMENTO, ZINC O SIMILAR</v>
      </c>
      <c r="BN83" s="540"/>
      <c r="BO83" s="540"/>
      <c r="BP83" s="540"/>
      <c r="BQ83" s="540"/>
      <c r="BR83" s="540"/>
      <c r="BS83" s="117" t="s">
        <v>313</v>
      </c>
      <c r="BU83" s="117" t="s">
        <v>1</v>
      </c>
      <c r="BV83" s="539" t="str">
        <f t="shared" ref="BV83" si="1347">BM83</f>
        <v>DESMONTE DE CUBIERTA EN FIBROCEMENTO, ZINC O SIMILAR</v>
      </c>
      <c r="BW83" s="540"/>
      <c r="BX83" s="540"/>
      <c r="BY83" s="540"/>
      <c r="BZ83" s="540"/>
      <c r="CA83" s="540"/>
      <c r="CB83" s="117" t="s">
        <v>313</v>
      </c>
      <c r="CD83" s="117" t="s">
        <v>1</v>
      </c>
      <c r="CE83" s="539" t="str">
        <f t="shared" ref="CE83" si="1348">BV83</f>
        <v>DESMONTE DE CUBIERTA EN FIBROCEMENTO, ZINC O SIMILAR</v>
      </c>
      <c r="CF83" s="540"/>
      <c r="CG83" s="540"/>
      <c r="CH83" s="540"/>
      <c r="CI83" s="540"/>
      <c r="CJ83" s="540"/>
      <c r="CK83" s="117" t="s">
        <v>313</v>
      </c>
      <c r="CM83" s="117" t="s">
        <v>1</v>
      </c>
      <c r="CN83" s="539" t="str">
        <f t="shared" ref="CN83" si="1349">CE83</f>
        <v>DESMONTE DE CUBIERTA EN FIBROCEMENTO, ZINC O SIMILAR</v>
      </c>
      <c r="CO83" s="540"/>
      <c r="CP83" s="540"/>
      <c r="CQ83" s="540"/>
      <c r="CR83" s="540"/>
      <c r="CS83" s="540"/>
      <c r="CT83" s="117" t="s">
        <v>313</v>
      </c>
      <c r="CV83" s="117" t="s">
        <v>1</v>
      </c>
      <c r="CW83" s="539" t="str">
        <f t="shared" ref="CW83" si="1350">CN83</f>
        <v>DESMONTE DE CUBIERTA EN FIBROCEMENTO, ZINC O SIMILAR</v>
      </c>
      <c r="CX83" s="540"/>
      <c r="CY83" s="540"/>
      <c r="CZ83" s="540"/>
      <c r="DA83" s="540"/>
      <c r="DB83" s="540"/>
      <c r="DC83" s="117" t="s">
        <v>313</v>
      </c>
      <c r="DE83" s="117" t="s">
        <v>1</v>
      </c>
      <c r="DF83" s="539" t="str">
        <f t="shared" ref="DF83" si="1351">CW83</f>
        <v>DESMONTE DE CUBIERTA EN FIBROCEMENTO, ZINC O SIMILAR</v>
      </c>
      <c r="DG83" s="540"/>
      <c r="DH83" s="540"/>
      <c r="DI83" s="540"/>
      <c r="DJ83" s="540"/>
      <c r="DK83" s="540"/>
      <c r="DL83" s="117" t="s">
        <v>313</v>
      </c>
      <c r="DN83" s="117" t="s">
        <v>1</v>
      </c>
      <c r="DO83" s="539" t="str">
        <f t="shared" ref="DO83" si="1352">DF83</f>
        <v>DESMONTE DE CUBIERTA EN FIBROCEMENTO, ZINC O SIMILAR</v>
      </c>
      <c r="DP83" s="540"/>
      <c r="DQ83" s="540"/>
      <c r="DR83" s="540"/>
      <c r="DS83" s="540"/>
      <c r="DT83" s="540"/>
      <c r="DU83" s="117" t="s">
        <v>313</v>
      </c>
      <c r="DW83" s="117" t="s">
        <v>1</v>
      </c>
      <c r="DX83" s="539" t="str">
        <f t="shared" ref="DX83" si="1353">DO83</f>
        <v>DESMONTE DE CUBIERTA EN FIBROCEMENTO, ZINC O SIMILAR</v>
      </c>
      <c r="DY83" s="540"/>
      <c r="DZ83" s="540"/>
      <c r="EA83" s="540"/>
      <c r="EB83" s="540"/>
      <c r="EC83" s="540"/>
      <c r="ED83" s="117" t="s">
        <v>313</v>
      </c>
      <c r="EF83" s="117" t="s">
        <v>1</v>
      </c>
      <c r="EG83" s="539" t="str">
        <f t="shared" ref="EG83" si="1354">DX83</f>
        <v>DESMONTE DE CUBIERTA EN FIBROCEMENTO, ZINC O SIMILAR</v>
      </c>
      <c r="EH83" s="540"/>
      <c r="EI83" s="540"/>
      <c r="EJ83" s="540"/>
      <c r="EK83" s="540"/>
      <c r="EL83" s="540"/>
      <c r="EM83" s="117" t="s">
        <v>313</v>
      </c>
      <c r="EO83" s="117" t="s">
        <v>1</v>
      </c>
      <c r="EP83" s="539" t="str">
        <f t="shared" ref="EP83" si="1355">EG83</f>
        <v>DESMONTE DE CUBIERTA EN FIBROCEMENTO, ZINC O SIMILAR</v>
      </c>
      <c r="EQ83" s="540"/>
      <c r="ER83" s="540"/>
      <c r="ES83" s="540"/>
      <c r="ET83" s="540"/>
      <c r="EU83" s="540"/>
      <c r="EV83" s="117" t="s">
        <v>313</v>
      </c>
      <c r="EX83" s="117" t="s">
        <v>1</v>
      </c>
      <c r="EY83" s="539" t="str">
        <f t="shared" ref="EY83" si="1356">EP83</f>
        <v>DESMONTE DE CUBIERTA EN FIBROCEMENTO, ZINC O SIMILAR</v>
      </c>
      <c r="EZ83" s="540"/>
      <c r="FA83" s="540"/>
      <c r="FB83" s="540"/>
      <c r="FC83" s="540"/>
      <c r="FD83" s="540"/>
      <c r="FE83" s="117" t="s">
        <v>313</v>
      </c>
      <c r="FG83" s="117" t="s">
        <v>1</v>
      </c>
      <c r="FH83" s="539" t="str">
        <f t="shared" ref="FH83" si="1357">EY83</f>
        <v>DESMONTE DE CUBIERTA EN FIBROCEMENTO, ZINC O SIMILAR</v>
      </c>
      <c r="FI83" s="540"/>
      <c r="FJ83" s="540"/>
      <c r="FK83" s="540"/>
      <c r="FL83" s="540"/>
      <c r="FM83" s="540"/>
      <c r="FN83" s="117" t="s">
        <v>313</v>
      </c>
      <c r="FP83" s="117" t="s">
        <v>1</v>
      </c>
      <c r="FQ83" s="539" t="str">
        <f t="shared" ref="FQ83" si="1358">FH83</f>
        <v>DESMONTE DE CUBIERTA EN FIBROCEMENTO, ZINC O SIMILAR</v>
      </c>
      <c r="FR83" s="540"/>
      <c r="FS83" s="540"/>
      <c r="FT83" s="540"/>
      <c r="FU83" s="540"/>
      <c r="FV83" s="540"/>
      <c r="FW83" s="117" t="s">
        <v>313</v>
      </c>
      <c r="FY83" s="117" t="s">
        <v>1</v>
      </c>
      <c r="FZ83" s="539" t="str">
        <f t="shared" ref="FZ83" si="1359">FQ83</f>
        <v>DESMONTE DE CUBIERTA EN FIBROCEMENTO, ZINC O SIMILAR</v>
      </c>
      <c r="GA83" s="540"/>
      <c r="GB83" s="540"/>
      <c r="GC83" s="540"/>
      <c r="GD83" s="540"/>
      <c r="GE83" s="540"/>
      <c r="GF83" s="117" t="s">
        <v>313</v>
      </c>
      <c r="GH83" s="117" t="s">
        <v>1</v>
      </c>
      <c r="GI83" s="539" t="str">
        <f t="shared" ref="GI83" si="1360">FZ83</f>
        <v>DESMONTE DE CUBIERTA EN FIBROCEMENTO, ZINC O SIMILAR</v>
      </c>
      <c r="GJ83" s="540"/>
      <c r="GK83" s="540"/>
      <c r="GL83" s="540"/>
      <c r="GM83" s="540"/>
      <c r="GN83" s="540"/>
      <c r="GO83" s="117" t="s">
        <v>313</v>
      </c>
      <c r="GQ83" s="117" t="s">
        <v>1</v>
      </c>
      <c r="GR83" s="539" t="str">
        <f t="shared" ref="GR83" si="1361">GI83</f>
        <v>DESMONTE DE CUBIERTA EN FIBROCEMENTO, ZINC O SIMILAR</v>
      </c>
      <c r="GS83" s="540"/>
      <c r="GT83" s="540"/>
      <c r="GU83" s="540"/>
      <c r="GV83" s="540"/>
      <c r="GW83" s="540"/>
      <c r="GX83" s="117" t="s">
        <v>313</v>
      </c>
      <c r="GZ83" s="117" t="s">
        <v>1</v>
      </c>
      <c r="HA83" s="539" t="str">
        <f t="shared" ref="HA83" si="1362">GR83</f>
        <v>DESMONTE DE CUBIERTA EN FIBROCEMENTO, ZINC O SIMILAR</v>
      </c>
      <c r="HB83" s="540"/>
      <c r="HC83" s="540"/>
      <c r="HD83" s="540"/>
      <c r="HE83" s="540"/>
      <c r="HF83" s="540"/>
      <c r="HG83" s="117" t="s">
        <v>313</v>
      </c>
      <c r="HI83" s="117" t="s">
        <v>1</v>
      </c>
      <c r="HJ83" s="539" t="str">
        <f t="shared" ref="HJ83" si="1363">HA83</f>
        <v>DESMONTE DE CUBIERTA EN FIBROCEMENTO, ZINC O SIMILAR</v>
      </c>
      <c r="HK83" s="540"/>
      <c r="HL83" s="540"/>
      <c r="HM83" s="540"/>
      <c r="HN83" s="540"/>
      <c r="HO83" s="540"/>
      <c r="HP83" s="117" t="s">
        <v>313</v>
      </c>
      <c r="HR83" s="117" t="s">
        <v>1</v>
      </c>
      <c r="HS83" s="539" t="str">
        <f t="shared" ref="HS83" si="1364">HJ83</f>
        <v>DESMONTE DE CUBIERTA EN FIBROCEMENTO, ZINC O SIMILAR</v>
      </c>
      <c r="HT83" s="540"/>
      <c r="HU83" s="540"/>
      <c r="HV83" s="540"/>
      <c r="HW83" s="540"/>
      <c r="HX83" s="540"/>
      <c r="HY83" s="117" t="s">
        <v>313</v>
      </c>
      <c r="IA83" s="117" t="s">
        <v>1</v>
      </c>
      <c r="IB83" s="539" t="str">
        <f t="shared" ref="IB83" si="1365">HS83</f>
        <v>DESMONTE DE CUBIERTA EN FIBROCEMENTO, ZINC O SIMILAR</v>
      </c>
      <c r="IC83" s="540"/>
      <c r="ID83" s="540"/>
      <c r="IE83" s="540"/>
      <c r="IF83" s="540"/>
      <c r="IG83" s="540"/>
      <c r="IH83" s="117" t="s">
        <v>313</v>
      </c>
      <c r="IJ83" s="117" t="s">
        <v>1</v>
      </c>
      <c r="IK83" s="539" t="str">
        <f t="shared" ref="IK83" si="1366">IB83</f>
        <v>DESMONTE DE CUBIERTA EN FIBROCEMENTO, ZINC O SIMILAR</v>
      </c>
      <c r="IL83" s="540"/>
      <c r="IM83" s="540"/>
      <c r="IN83" s="540"/>
      <c r="IO83" s="540"/>
      <c r="IP83" s="540"/>
      <c r="IQ83" s="117" t="s">
        <v>313</v>
      </c>
      <c r="IS83" s="117" t="s">
        <v>1</v>
      </c>
      <c r="IT83" s="539" t="str">
        <f t="shared" ref="IT83" si="1367">IK83</f>
        <v>DESMONTE DE CUBIERTA EN FIBROCEMENTO, ZINC O SIMILAR</v>
      </c>
      <c r="IU83" s="540"/>
      <c r="IV83" s="540"/>
      <c r="IW83" s="540"/>
      <c r="IX83" s="540"/>
      <c r="IY83" s="540"/>
      <c r="IZ83" s="117" t="s">
        <v>313</v>
      </c>
      <c r="JB83" s="117" t="s">
        <v>1</v>
      </c>
      <c r="JC83" s="539" t="str">
        <f t="shared" ref="JC83" si="1368">IT83</f>
        <v>DESMONTE DE CUBIERTA EN FIBROCEMENTO, ZINC O SIMILAR</v>
      </c>
      <c r="JD83" s="540"/>
      <c r="JE83" s="540"/>
      <c r="JF83" s="540"/>
      <c r="JG83" s="540"/>
      <c r="JH83" s="540"/>
      <c r="JI83" s="117" t="s">
        <v>313</v>
      </c>
      <c r="JK83" s="117" t="s">
        <v>1</v>
      </c>
      <c r="JL83" s="539" t="str">
        <f t="shared" ref="JL83" si="1369">JC83</f>
        <v>DESMONTE DE CUBIERTA EN FIBROCEMENTO, ZINC O SIMILAR</v>
      </c>
      <c r="JM83" s="540"/>
      <c r="JN83" s="540"/>
      <c r="JO83" s="540"/>
      <c r="JP83" s="540"/>
      <c r="JQ83" s="540"/>
      <c r="JR83" s="117" t="s">
        <v>313</v>
      </c>
      <c r="JT83" s="117" t="s">
        <v>1</v>
      </c>
      <c r="JU83" s="539" t="str">
        <f t="shared" ref="JU83" si="1370">JL83</f>
        <v>DESMONTE DE CUBIERTA EN FIBROCEMENTO, ZINC O SIMILAR</v>
      </c>
      <c r="JV83" s="540"/>
      <c r="JW83" s="540"/>
      <c r="JX83" s="540"/>
      <c r="JY83" s="540"/>
      <c r="JZ83" s="540"/>
      <c r="KA83" s="117" t="s">
        <v>313</v>
      </c>
      <c r="KC83" s="117" t="s">
        <v>1</v>
      </c>
      <c r="KD83" s="539" t="str">
        <f t="shared" ref="KD83" si="1371">JU83</f>
        <v>DESMONTE DE CUBIERTA EN FIBROCEMENTO, ZINC O SIMILAR</v>
      </c>
      <c r="KE83" s="540"/>
      <c r="KF83" s="540"/>
      <c r="KG83" s="540"/>
      <c r="KH83" s="540"/>
      <c r="KI83" s="540"/>
      <c r="KJ83" s="117" t="s">
        <v>313</v>
      </c>
      <c r="KL83" s="117" t="s">
        <v>1</v>
      </c>
      <c r="KM83" s="539" t="str">
        <f t="shared" ref="KM83" si="1372">KD83</f>
        <v>DESMONTE DE CUBIERTA EN FIBROCEMENTO, ZINC O SIMILAR</v>
      </c>
      <c r="KN83" s="540"/>
      <c r="KO83" s="540"/>
      <c r="KP83" s="540"/>
      <c r="KQ83" s="540"/>
      <c r="KR83" s="540"/>
      <c r="KS83" s="117" t="s">
        <v>313</v>
      </c>
      <c r="KU83" s="117" t="s">
        <v>1</v>
      </c>
      <c r="KV83" s="539" t="str">
        <f t="shared" ref="KV83" si="1373">KM83</f>
        <v>DESMONTE DE CUBIERTA EN FIBROCEMENTO, ZINC O SIMILAR</v>
      </c>
      <c r="KW83" s="540"/>
      <c r="KX83" s="540"/>
      <c r="KY83" s="540"/>
      <c r="KZ83" s="540"/>
      <c r="LA83" s="540"/>
      <c r="LB83" s="117" t="s">
        <v>313</v>
      </c>
      <c r="LD83" s="117" t="s">
        <v>1</v>
      </c>
      <c r="LE83" s="539" t="str">
        <f t="shared" ref="LE83" si="1374">KV83</f>
        <v>DESMONTE DE CUBIERTA EN FIBROCEMENTO, ZINC O SIMILAR</v>
      </c>
      <c r="LF83" s="540"/>
      <c r="LG83" s="540"/>
      <c r="LH83" s="540"/>
      <c r="LI83" s="540"/>
      <c r="LJ83" s="540"/>
      <c r="LK83" s="117" t="s">
        <v>313</v>
      </c>
      <c r="LM83" s="117" t="s">
        <v>1</v>
      </c>
      <c r="LN83" s="539" t="str">
        <f t="shared" ref="LN83" si="1375">LE83</f>
        <v>DESMONTE DE CUBIERTA EN FIBROCEMENTO, ZINC O SIMILAR</v>
      </c>
      <c r="LO83" s="540"/>
      <c r="LP83" s="540"/>
      <c r="LQ83" s="540"/>
      <c r="LR83" s="540"/>
      <c r="LS83" s="540"/>
      <c r="LT83" s="117" t="s">
        <v>313</v>
      </c>
      <c r="LV83" s="117" t="s">
        <v>1</v>
      </c>
      <c r="LW83" s="539" t="str">
        <f t="shared" ref="LW83" si="1376">LN83</f>
        <v>DESMONTE DE CUBIERTA EN FIBROCEMENTO, ZINC O SIMILAR</v>
      </c>
      <c r="LX83" s="540"/>
      <c r="LY83" s="540"/>
      <c r="LZ83" s="540"/>
      <c r="MA83" s="540"/>
      <c r="MB83" s="540"/>
      <c r="MC83" s="117" t="s">
        <v>313</v>
      </c>
      <c r="ME83" s="117" t="s">
        <v>1</v>
      </c>
      <c r="MF83" s="539" t="str">
        <f t="shared" ref="MF83" si="1377">LW83</f>
        <v>DESMONTE DE CUBIERTA EN FIBROCEMENTO, ZINC O SIMILAR</v>
      </c>
      <c r="MG83" s="540"/>
      <c r="MH83" s="540"/>
      <c r="MI83" s="540"/>
      <c r="MJ83" s="540"/>
      <c r="MK83" s="540"/>
      <c r="ML83" s="117" t="s">
        <v>313</v>
      </c>
      <c r="MN83" s="117" t="s">
        <v>1</v>
      </c>
      <c r="MO83" s="539" t="str">
        <f t="shared" ref="MO83" si="1378">MF83</f>
        <v>DESMONTE DE CUBIERTA EN FIBROCEMENTO, ZINC O SIMILAR</v>
      </c>
      <c r="MP83" s="540"/>
      <c r="MQ83" s="540"/>
      <c r="MR83" s="540"/>
      <c r="MS83" s="540"/>
      <c r="MT83" s="540"/>
      <c r="MU83" s="117" t="s">
        <v>313</v>
      </c>
      <c r="MW83" s="117" t="s">
        <v>1</v>
      </c>
      <c r="MX83" s="539" t="str">
        <f t="shared" ref="MX83" si="1379">MO83</f>
        <v>DESMONTE DE CUBIERTA EN FIBROCEMENTO, ZINC O SIMILAR</v>
      </c>
      <c r="MY83" s="540"/>
      <c r="MZ83" s="540"/>
      <c r="NA83" s="540"/>
      <c r="NB83" s="540"/>
      <c r="NC83" s="540"/>
      <c r="ND83" s="117" t="s">
        <v>313</v>
      </c>
      <c r="NF83" s="117" t="s">
        <v>1</v>
      </c>
      <c r="NG83" s="539" t="str">
        <f t="shared" ref="NG83" si="1380">MX83</f>
        <v>DESMONTE DE CUBIERTA EN FIBROCEMENTO, ZINC O SIMILAR</v>
      </c>
      <c r="NH83" s="540"/>
      <c r="NI83" s="540"/>
      <c r="NJ83" s="540"/>
      <c r="NK83" s="540"/>
      <c r="NL83" s="540"/>
      <c r="NM83" s="117" t="s">
        <v>313</v>
      </c>
      <c r="NO83" s="117" t="s">
        <v>1</v>
      </c>
      <c r="NP83" s="539" t="str">
        <f t="shared" ref="NP83" si="1381">NG83</f>
        <v>DESMONTE DE CUBIERTA EN FIBROCEMENTO, ZINC O SIMILAR</v>
      </c>
      <c r="NQ83" s="540"/>
      <c r="NR83" s="540"/>
      <c r="NS83" s="540"/>
      <c r="NT83" s="540"/>
      <c r="NU83" s="540"/>
      <c r="NV83" s="117" t="s">
        <v>313</v>
      </c>
      <c r="NX83" s="117" t="s">
        <v>1</v>
      </c>
      <c r="NY83" s="539" t="str">
        <f t="shared" ref="NY83" si="1382">NP83</f>
        <v>DESMONTE DE CUBIERTA EN FIBROCEMENTO, ZINC O SIMILAR</v>
      </c>
      <c r="NZ83" s="540"/>
      <c r="OA83" s="540"/>
      <c r="OB83" s="540"/>
      <c r="OC83" s="540"/>
      <c r="OD83" s="540"/>
      <c r="OE83" s="117" t="s">
        <v>313</v>
      </c>
      <c r="OG83" s="117" t="s">
        <v>1</v>
      </c>
      <c r="OH83" s="539" t="str">
        <f t="shared" ref="OH83" si="1383">NY83</f>
        <v>DESMONTE DE CUBIERTA EN FIBROCEMENTO, ZINC O SIMILAR</v>
      </c>
      <c r="OI83" s="540"/>
      <c r="OJ83" s="540"/>
      <c r="OK83" s="540"/>
      <c r="OL83" s="540"/>
      <c r="OM83" s="540"/>
      <c r="ON83" s="117" t="s">
        <v>313</v>
      </c>
      <c r="OP83" s="117" t="s">
        <v>1</v>
      </c>
      <c r="OQ83" s="539" t="str">
        <f t="shared" ref="OQ83" si="1384">OH83</f>
        <v>DESMONTE DE CUBIERTA EN FIBROCEMENTO, ZINC O SIMILAR</v>
      </c>
      <c r="OR83" s="540"/>
      <c r="OS83" s="540"/>
      <c r="OT83" s="540"/>
      <c r="OU83" s="540"/>
      <c r="OV83" s="540"/>
      <c r="OW83" s="117" t="s">
        <v>313</v>
      </c>
      <c r="OY83" s="117" t="s">
        <v>1</v>
      </c>
      <c r="OZ83" s="539" t="str">
        <f t="shared" ref="OZ83" si="1385">OQ83</f>
        <v>DESMONTE DE CUBIERTA EN FIBROCEMENTO, ZINC O SIMILAR</v>
      </c>
      <c r="PA83" s="540"/>
      <c r="PB83" s="540"/>
      <c r="PC83" s="540"/>
      <c r="PD83" s="540"/>
      <c r="PE83" s="540"/>
      <c r="PF83" s="117" t="s">
        <v>313</v>
      </c>
    </row>
    <row r="84" spans="1:422">
      <c r="A84" s="127" t="str">
        <f>+APU!A33</f>
        <v>01-02-005</v>
      </c>
      <c r="B84" s="544"/>
      <c r="C84" s="544"/>
      <c r="D84" s="544"/>
      <c r="E84" s="544"/>
      <c r="F84" s="544"/>
      <c r="G84" s="544"/>
      <c r="H84" s="133" t="str">
        <f>+APU!C33</f>
        <v>M2</v>
      </c>
      <c r="J84" s="127" t="str">
        <f>+A84</f>
        <v>01-02-005</v>
      </c>
      <c r="K84" s="540"/>
      <c r="L84" s="540"/>
      <c r="M84" s="540"/>
      <c r="N84" s="540"/>
      <c r="O84" s="540"/>
      <c r="P84" s="540"/>
      <c r="Q84" s="126" t="str">
        <f>H84</f>
        <v>M2</v>
      </c>
      <c r="S84" s="127" t="str">
        <f>+J84</f>
        <v>01-02-005</v>
      </c>
      <c r="T84" s="540"/>
      <c r="U84" s="540"/>
      <c r="V84" s="540"/>
      <c r="W84" s="540"/>
      <c r="X84" s="540"/>
      <c r="Y84" s="540"/>
      <c r="Z84" s="126" t="str">
        <f>Q84</f>
        <v>M2</v>
      </c>
      <c r="AB84" s="127" t="str">
        <f>+S84</f>
        <v>01-02-005</v>
      </c>
      <c r="AC84" s="540"/>
      <c r="AD84" s="540"/>
      <c r="AE84" s="540"/>
      <c r="AF84" s="540"/>
      <c r="AG84" s="540"/>
      <c r="AH84" s="540"/>
      <c r="AI84" s="126" t="str">
        <f>Z84</f>
        <v>M2</v>
      </c>
      <c r="AK84" s="127" t="str">
        <f>+AB84</f>
        <v>01-02-005</v>
      </c>
      <c r="AL84" s="540"/>
      <c r="AM84" s="540"/>
      <c r="AN84" s="540"/>
      <c r="AO84" s="540"/>
      <c r="AP84" s="540"/>
      <c r="AQ84" s="540"/>
      <c r="AR84" s="126" t="str">
        <f>AI84</f>
        <v>M2</v>
      </c>
      <c r="AT84" s="127" t="str">
        <f>+AK84</f>
        <v>01-02-005</v>
      </c>
      <c r="AU84" s="540"/>
      <c r="AV84" s="540"/>
      <c r="AW84" s="540"/>
      <c r="AX84" s="540"/>
      <c r="AY84" s="540"/>
      <c r="AZ84" s="540"/>
      <c r="BA84" s="126" t="str">
        <f>AR84</f>
        <v>M2</v>
      </c>
      <c r="BC84" s="127" t="str">
        <f t="shared" ref="BC84" si="1386">+AT84</f>
        <v>01-02-005</v>
      </c>
      <c r="BD84" s="540"/>
      <c r="BE84" s="540"/>
      <c r="BF84" s="540"/>
      <c r="BG84" s="540"/>
      <c r="BH84" s="540"/>
      <c r="BI84" s="540"/>
      <c r="BJ84" s="126" t="str">
        <f t="shared" ref="BJ84" si="1387">BA84</f>
        <v>M2</v>
      </c>
      <c r="BL84" s="127" t="str">
        <f t="shared" ref="BL84" si="1388">+BC84</f>
        <v>01-02-005</v>
      </c>
      <c r="BM84" s="540"/>
      <c r="BN84" s="540"/>
      <c r="BO84" s="540"/>
      <c r="BP84" s="540"/>
      <c r="BQ84" s="540"/>
      <c r="BR84" s="540"/>
      <c r="BS84" s="126" t="str">
        <f t="shared" ref="BS84" si="1389">BJ84</f>
        <v>M2</v>
      </c>
      <c r="BU84" s="127" t="str">
        <f t="shared" ref="BU84" si="1390">+BL84</f>
        <v>01-02-005</v>
      </c>
      <c r="BV84" s="540"/>
      <c r="BW84" s="540"/>
      <c r="BX84" s="540"/>
      <c r="BY84" s="540"/>
      <c r="BZ84" s="540"/>
      <c r="CA84" s="540"/>
      <c r="CB84" s="126" t="str">
        <f t="shared" ref="CB84" si="1391">BS84</f>
        <v>M2</v>
      </c>
      <c r="CD84" s="127" t="str">
        <f t="shared" ref="CD84" si="1392">+BU84</f>
        <v>01-02-005</v>
      </c>
      <c r="CE84" s="540"/>
      <c r="CF84" s="540"/>
      <c r="CG84" s="540"/>
      <c r="CH84" s="540"/>
      <c r="CI84" s="540"/>
      <c r="CJ84" s="540"/>
      <c r="CK84" s="126" t="str">
        <f t="shared" ref="CK84" si="1393">CB84</f>
        <v>M2</v>
      </c>
      <c r="CM84" s="127" t="str">
        <f t="shared" ref="CM84" si="1394">+CD84</f>
        <v>01-02-005</v>
      </c>
      <c r="CN84" s="540"/>
      <c r="CO84" s="540"/>
      <c r="CP84" s="540"/>
      <c r="CQ84" s="540"/>
      <c r="CR84" s="540"/>
      <c r="CS84" s="540"/>
      <c r="CT84" s="126" t="str">
        <f t="shared" ref="CT84" si="1395">CK84</f>
        <v>M2</v>
      </c>
      <c r="CV84" s="127" t="str">
        <f t="shared" ref="CV84" si="1396">+CM84</f>
        <v>01-02-005</v>
      </c>
      <c r="CW84" s="540"/>
      <c r="CX84" s="540"/>
      <c r="CY84" s="540"/>
      <c r="CZ84" s="540"/>
      <c r="DA84" s="540"/>
      <c r="DB84" s="540"/>
      <c r="DC84" s="126" t="str">
        <f t="shared" ref="DC84" si="1397">CT84</f>
        <v>M2</v>
      </c>
      <c r="DE84" s="127" t="str">
        <f t="shared" ref="DE84" si="1398">+CV84</f>
        <v>01-02-005</v>
      </c>
      <c r="DF84" s="540"/>
      <c r="DG84" s="540"/>
      <c r="DH84" s="540"/>
      <c r="DI84" s="540"/>
      <c r="DJ84" s="540"/>
      <c r="DK84" s="540"/>
      <c r="DL84" s="126" t="str">
        <f t="shared" ref="DL84" si="1399">DC84</f>
        <v>M2</v>
      </c>
      <c r="DN84" s="127" t="str">
        <f t="shared" ref="DN84" si="1400">+DE84</f>
        <v>01-02-005</v>
      </c>
      <c r="DO84" s="540"/>
      <c r="DP84" s="540"/>
      <c r="DQ84" s="540"/>
      <c r="DR84" s="540"/>
      <c r="DS84" s="540"/>
      <c r="DT84" s="540"/>
      <c r="DU84" s="126" t="str">
        <f t="shared" ref="DU84" si="1401">DL84</f>
        <v>M2</v>
      </c>
      <c r="DW84" s="127" t="str">
        <f t="shared" ref="DW84" si="1402">+DN84</f>
        <v>01-02-005</v>
      </c>
      <c r="DX84" s="540"/>
      <c r="DY84" s="540"/>
      <c r="DZ84" s="540"/>
      <c r="EA84" s="540"/>
      <c r="EB84" s="540"/>
      <c r="EC84" s="540"/>
      <c r="ED84" s="126" t="str">
        <f t="shared" ref="ED84" si="1403">DU84</f>
        <v>M2</v>
      </c>
      <c r="EF84" s="127" t="str">
        <f t="shared" ref="EF84" si="1404">+DW84</f>
        <v>01-02-005</v>
      </c>
      <c r="EG84" s="540"/>
      <c r="EH84" s="540"/>
      <c r="EI84" s="540"/>
      <c r="EJ84" s="540"/>
      <c r="EK84" s="540"/>
      <c r="EL84" s="540"/>
      <c r="EM84" s="126" t="str">
        <f t="shared" ref="EM84" si="1405">ED84</f>
        <v>M2</v>
      </c>
      <c r="EO84" s="127" t="str">
        <f t="shared" ref="EO84" si="1406">+EF84</f>
        <v>01-02-005</v>
      </c>
      <c r="EP84" s="540"/>
      <c r="EQ84" s="540"/>
      <c r="ER84" s="540"/>
      <c r="ES84" s="540"/>
      <c r="ET84" s="540"/>
      <c r="EU84" s="540"/>
      <c r="EV84" s="126" t="str">
        <f t="shared" ref="EV84" si="1407">EM84</f>
        <v>M2</v>
      </c>
      <c r="EX84" s="127" t="str">
        <f t="shared" ref="EX84" si="1408">+EO84</f>
        <v>01-02-005</v>
      </c>
      <c r="EY84" s="540"/>
      <c r="EZ84" s="540"/>
      <c r="FA84" s="540"/>
      <c r="FB84" s="540"/>
      <c r="FC84" s="540"/>
      <c r="FD84" s="540"/>
      <c r="FE84" s="126" t="str">
        <f t="shared" ref="FE84" si="1409">EV84</f>
        <v>M2</v>
      </c>
      <c r="FG84" s="127" t="str">
        <f t="shared" ref="FG84" si="1410">+EX84</f>
        <v>01-02-005</v>
      </c>
      <c r="FH84" s="540"/>
      <c r="FI84" s="540"/>
      <c r="FJ84" s="540"/>
      <c r="FK84" s="540"/>
      <c r="FL84" s="540"/>
      <c r="FM84" s="540"/>
      <c r="FN84" s="126" t="str">
        <f t="shared" ref="FN84" si="1411">FE84</f>
        <v>M2</v>
      </c>
      <c r="FP84" s="127" t="str">
        <f t="shared" ref="FP84" si="1412">+FG84</f>
        <v>01-02-005</v>
      </c>
      <c r="FQ84" s="540"/>
      <c r="FR84" s="540"/>
      <c r="FS84" s="540"/>
      <c r="FT84" s="540"/>
      <c r="FU84" s="540"/>
      <c r="FV84" s="540"/>
      <c r="FW84" s="126" t="str">
        <f t="shared" ref="FW84" si="1413">FN84</f>
        <v>M2</v>
      </c>
      <c r="FY84" s="127" t="str">
        <f t="shared" ref="FY84" si="1414">+FP84</f>
        <v>01-02-005</v>
      </c>
      <c r="FZ84" s="540"/>
      <c r="GA84" s="540"/>
      <c r="GB84" s="540"/>
      <c r="GC84" s="540"/>
      <c r="GD84" s="540"/>
      <c r="GE84" s="540"/>
      <c r="GF84" s="126" t="str">
        <f t="shared" ref="GF84" si="1415">FW84</f>
        <v>M2</v>
      </c>
      <c r="GH84" s="127" t="str">
        <f t="shared" ref="GH84" si="1416">+FY84</f>
        <v>01-02-005</v>
      </c>
      <c r="GI84" s="540"/>
      <c r="GJ84" s="540"/>
      <c r="GK84" s="540"/>
      <c r="GL84" s="540"/>
      <c r="GM84" s="540"/>
      <c r="GN84" s="540"/>
      <c r="GO84" s="126" t="str">
        <f t="shared" ref="GO84" si="1417">GF84</f>
        <v>M2</v>
      </c>
      <c r="GQ84" s="127" t="str">
        <f t="shared" ref="GQ84" si="1418">+GH84</f>
        <v>01-02-005</v>
      </c>
      <c r="GR84" s="540"/>
      <c r="GS84" s="540"/>
      <c r="GT84" s="540"/>
      <c r="GU84" s="540"/>
      <c r="GV84" s="540"/>
      <c r="GW84" s="540"/>
      <c r="GX84" s="126" t="str">
        <f t="shared" ref="GX84" si="1419">GO84</f>
        <v>M2</v>
      </c>
      <c r="GZ84" s="127" t="str">
        <f t="shared" ref="GZ84" si="1420">+GQ84</f>
        <v>01-02-005</v>
      </c>
      <c r="HA84" s="540"/>
      <c r="HB84" s="540"/>
      <c r="HC84" s="540"/>
      <c r="HD84" s="540"/>
      <c r="HE84" s="540"/>
      <c r="HF84" s="540"/>
      <c r="HG84" s="126" t="str">
        <f t="shared" ref="HG84" si="1421">GX84</f>
        <v>M2</v>
      </c>
      <c r="HI84" s="127" t="str">
        <f t="shared" ref="HI84" si="1422">+GZ84</f>
        <v>01-02-005</v>
      </c>
      <c r="HJ84" s="540"/>
      <c r="HK84" s="540"/>
      <c r="HL84" s="540"/>
      <c r="HM84" s="540"/>
      <c r="HN84" s="540"/>
      <c r="HO84" s="540"/>
      <c r="HP84" s="126" t="str">
        <f t="shared" ref="HP84" si="1423">HG84</f>
        <v>M2</v>
      </c>
      <c r="HR84" s="127" t="str">
        <f t="shared" ref="HR84" si="1424">+HI84</f>
        <v>01-02-005</v>
      </c>
      <c r="HS84" s="540"/>
      <c r="HT84" s="540"/>
      <c r="HU84" s="540"/>
      <c r="HV84" s="540"/>
      <c r="HW84" s="540"/>
      <c r="HX84" s="540"/>
      <c r="HY84" s="126" t="str">
        <f t="shared" ref="HY84" si="1425">HP84</f>
        <v>M2</v>
      </c>
      <c r="IA84" s="127" t="str">
        <f t="shared" ref="IA84" si="1426">+HR84</f>
        <v>01-02-005</v>
      </c>
      <c r="IB84" s="540"/>
      <c r="IC84" s="540"/>
      <c r="ID84" s="540"/>
      <c r="IE84" s="540"/>
      <c r="IF84" s="540"/>
      <c r="IG84" s="540"/>
      <c r="IH84" s="126" t="str">
        <f t="shared" ref="IH84" si="1427">HY84</f>
        <v>M2</v>
      </c>
      <c r="IJ84" s="127" t="str">
        <f t="shared" ref="IJ84" si="1428">+IA84</f>
        <v>01-02-005</v>
      </c>
      <c r="IK84" s="540"/>
      <c r="IL84" s="540"/>
      <c r="IM84" s="540"/>
      <c r="IN84" s="540"/>
      <c r="IO84" s="540"/>
      <c r="IP84" s="540"/>
      <c r="IQ84" s="126" t="str">
        <f t="shared" ref="IQ84" si="1429">IH84</f>
        <v>M2</v>
      </c>
      <c r="IS84" s="127" t="str">
        <f t="shared" ref="IS84" si="1430">+IJ84</f>
        <v>01-02-005</v>
      </c>
      <c r="IT84" s="540"/>
      <c r="IU84" s="540"/>
      <c r="IV84" s="540"/>
      <c r="IW84" s="540"/>
      <c r="IX84" s="540"/>
      <c r="IY84" s="540"/>
      <c r="IZ84" s="126" t="str">
        <f t="shared" ref="IZ84" si="1431">IQ84</f>
        <v>M2</v>
      </c>
      <c r="JB84" s="127" t="str">
        <f t="shared" ref="JB84" si="1432">+IS84</f>
        <v>01-02-005</v>
      </c>
      <c r="JC84" s="540"/>
      <c r="JD84" s="540"/>
      <c r="JE84" s="540"/>
      <c r="JF84" s="540"/>
      <c r="JG84" s="540"/>
      <c r="JH84" s="540"/>
      <c r="JI84" s="126" t="str">
        <f t="shared" ref="JI84" si="1433">IZ84</f>
        <v>M2</v>
      </c>
      <c r="JK84" s="127" t="str">
        <f t="shared" ref="JK84" si="1434">+JB84</f>
        <v>01-02-005</v>
      </c>
      <c r="JL84" s="540"/>
      <c r="JM84" s="540"/>
      <c r="JN84" s="540"/>
      <c r="JO84" s="540"/>
      <c r="JP84" s="540"/>
      <c r="JQ84" s="540"/>
      <c r="JR84" s="126" t="str">
        <f t="shared" ref="JR84" si="1435">JI84</f>
        <v>M2</v>
      </c>
      <c r="JT84" s="127" t="str">
        <f t="shared" ref="JT84" si="1436">+JK84</f>
        <v>01-02-005</v>
      </c>
      <c r="JU84" s="540"/>
      <c r="JV84" s="540"/>
      <c r="JW84" s="540"/>
      <c r="JX84" s="540"/>
      <c r="JY84" s="540"/>
      <c r="JZ84" s="540"/>
      <c r="KA84" s="126" t="str">
        <f t="shared" ref="KA84" si="1437">JR84</f>
        <v>M2</v>
      </c>
      <c r="KC84" s="127" t="str">
        <f t="shared" ref="KC84" si="1438">+JT84</f>
        <v>01-02-005</v>
      </c>
      <c r="KD84" s="540"/>
      <c r="KE84" s="540"/>
      <c r="KF84" s="540"/>
      <c r="KG84" s="540"/>
      <c r="KH84" s="540"/>
      <c r="KI84" s="540"/>
      <c r="KJ84" s="126" t="str">
        <f t="shared" ref="KJ84" si="1439">KA84</f>
        <v>M2</v>
      </c>
      <c r="KL84" s="127" t="str">
        <f t="shared" ref="KL84" si="1440">+KC84</f>
        <v>01-02-005</v>
      </c>
      <c r="KM84" s="540"/>
      <c r="KN84" s="540"/>
      <c r="KO84" s="540"/>
      <c r="KP84" s="540"/>
      <c r="KQ84" s="540"/>
      <c r="KR84" s="540"/>
      <c r="KS84" s="126" t="str">
        <f t="shared" ref="KS84" si="1441">KJ84</f>
        <v>M2</v>
      </c>
      <c r="KU84" s="127" t="str">
        <f t="shared" ref="KU84" si="1442">+KL84</f>
        <v>01-02-005</v>
      </c>
      <c r="KV84" s="540"/>
      <c r="KW84" s="540"/>
      <c r="KX84" s="540"/>
      <c r="KY84" s="540"/>
      <c r="KZ84" s="540"/>
      <c r="LA84" s="540"/>
      <c r="LB84" s="126" t="str">
        <f t="shared" ref="LB84" si="1443">KS84</f>
        <v>M2</v>
      </c>
      <c r="LD84" s="127" t="str">
        <f t="shared" ref="LD84" si="1444">+KU84</f>
        <v>01-02-005</v>
      </c>
      <c r="LE84" s="540"/>
      <c r="LF84" s="540"/>
      <c r="LG84" s="540"/>
      <c r="LH84" s="540"/>
      <c r="LI84" s="540"/>
      <c r="LJ84" s="540"/>
      <c r="LK84" s="126" t="str">
        <f t="shared" ref="LK84" si="1445">LB84</f>
        <v>M2</v>
      </c>
      <c r="LM84" s="127" t="str">
        <f t="shared" ref="LM84" si="1446">+LD84</f>
        <v>01-02-005</v>
      </c>
      <c r="LN84" s="540"/>
      <c r="LO84" s="540"/>
      <c r="LP84" s="540"/>
      <c r="LQ84" s="540"/>
      <c r="LR84" s="540"/>
      <c r="LS84" s="540"/>
      <c r="LT84" s="126" t="str">
        <f t="shared" ref="LT84" si="1447">LK84</f>
        <v>M2</v>
      </c>
      <c r="LV84" s="127" t="str">
        <f t="shared" ref="LV84" si="1448">+LM84</f>
        <v>01-02-005</v>
      </c>
      <c r="LW84" s="540"/>
      <c r="LX84" s="540"/>
      <c r="LY84" s="540"/>
      <c r="LZ84" s="540"/>
      <c r="MA84" s="540"/>
      <c r="MB84" s="540"/>
      <c r="MC84" s="126" t="str">
        <f t="shared" ref="MC84" si="1449">LT84</f>
        <v>M2</v>
      </c>
      <c r="ME84" s="127" t="str">
        <f t="shared" ref="ME84" si="1450">+LV84</f>
        <v>01-02-005</v>
      </c>
      <c r="MF84" s="540"/>
      <c r="MG84" s="540"/>
      <c r="MH84" s="540"/>
      <c r="MI84" s="540"/>
      <c r="MJ84" s="540"/>
      <c r="MK84" s="540"/>
      <c r="ML84" s="126" t="str">
        <f t="shared" ref="ML84" si="1451">MC84</f>
        <v>M2</v>
      </c>
      <c r="MN84" s="127" t="str">
        <f t="shared" ref="MN84" si="1452">+ME84</f>
        <v>01-02-005</v>
      </c>
      <c r="MO84" s="540"/>
      <c r="MP84" s="540"/>
      <c r="MQ84" s="540"/>
      <c r="MR84" s="540"/>
      <c r="MS84" s="540"/>
      <c r="MT84" s="540"/>
      <c r="MU84" s="126" t="str">
        <f t="shared" ref="MU84" si="1453">ML84</f>
        <v>M2</v>
      </c>
      <c r="MW84" s="127" t="str">
        <f t="shared" ref="MW84" si="1454">+MN84</f>
        <v>01-02-005</v>
      </c>
      <c r="MX84" s="540"/>
      <c r="MY84" s="540"/>
      <c r="MZ84" s="540"/>
      <c r="NA84" s="540"/>
      <c r="NB84" s="540"/>
      <c r="NC84" s="540"/>
      <c r="ND84" s="126" t="str">
        <f t="shared" ref="ND84" si="1455">MU84</f>
        <v>M2</v>
      </c>
      <c r="NF84" s="127" t="str">
        <f t="shared" ref="NF84" si="1456">+MW84</f>
        <v>01-02-005</v>
      </c>
      <c r="NG84" s="540"/>
      <c r="NH84" s="540"/>
      <c r="NI84" s="540"/>
      <c r="NJ84" s="540"/>
      <c r="NK84" s="540"/>
      <c r="NL84" s="540"/>
      <c r="NM84" s="126" t="str">
        <f t="shared" ref="NM84" si="1457">ND84</f>
        <v>M2</v>
      </c>
      <c r="NO84" s="127" t="str">
        <f t="shared" ref="NO84" si="1458">+NF84</f>
        <v>01-02-005</v>
      </c>
      <c r="NP84" s="540"/>
      <c r="NQ84" s="540"/>
      <c r="NR84" s="540"/>
      <c r="NS84" s="540"/>
      <c r="NT84" s="540"/>
      <c r="NU84" s="540"/>
      <c r="NV84" s="126" t="str">
        <f t="shared" ref="NV84" si="1459">NM84</f>
        <v>M2</v>
      </c>
      <c r="NX84" s="127" t="str">
        <f t="shared" ref="NX84" si="1460">+NO84</f>
        <v>01-02-005</v>
      </c>
      <c r="NY84" s="540"/>
      <c r="NZ84" s="540"/>
      <c r="OA84" s="540"/>
      <c r="OB84" s="540"/>
      <c r="OC84" s="540"/>
      <c r="OD84" s="540"/>
      <c r="OE84" s="126" t="str">
        <f t="shared" ref="OE84" si="1461">NV84</f>
        <v>M2</v>
      </c>
      <c r="OG84" s="127" t="str">
        <f t="shared" ref="OG84" si="1462">+NX84</f>
        <v>01-02-005</v>
      </c>
      <c r="OH84" s="540"/>
      <c r="OI84" s="540"/>
      <c r="OJ84" s="540"/>
      <c r="OK84" s="540"/>
      <c r="OL84" s="540"/>
      <c r="OM84" s="540"/>
      <c r="ON84" s="126" t="str">
        <f t="shared" ref="ON84" si="1463">OE84</f>
        <v>M2</v>
      </c>
      <c r="OP84" s="127" t="str">
        <f t="shared" ref="OP84" si="1464">+OG84</f>
        <v>01-02-005</v>
      </c>
      <c r="OQ84" s="540"/>
      <c r="OR84" s="540"/>
      <c r="OS84" s="540"/>
      <c r="OT84" s="540"/>
      <c r="OU84" s="540"/>
      <c r="OV84" s="540"/>
      <c r="OW84" s="126" t="str">
        <f t="shared" ref="OW84" si="1465">ON84</f>
        <v>M2</v>
      </c>
      <c r="OY84" s="127" t="str">
        <f t="shared" ref="OY84" si="1466">+OP84</f>
        <v>01-02-005</v>
      </c>
      <c r="OZ84" s="540"/>
      <c r="PA84" s="540"/>
      <c r="PB84" s="540"/>
      <c r="PC84" s="540"/>
      <c r="PD84" s="540"/>
      <c r="PE84" s="540"/>
      <c r="PF84" s="126" t="str">
        <f t="shared" ref="PF84" si="1467">OW84</f>
        <v>M2</v>
      </c>
    </row>
    <row r="85" spans="1:422">
      <c r="A85" s="129" t="s">
        <v>314</v>
      </c>
      <c r="B85" s="130"/>
      <c r="C85" s="130" t="s">
        <v>315</v>
      </c>
      <c r="D85" s="130" t="s">
        <v>316</v>
      </c>
      <c r="E85" s="130" t="s">
        <v>317</v>
      </c>
      <c r="F85" s="130" t="s">
        <v>318</v>
      </c>
      <c r="G85" s="128" t="s">
        <v>319</v>
      </c>
      <c r="H85" s="131" t="s">
        <v>44</v>
      </c>
      <c r="J85" s="129" t="s">
        <v>314</v>
      </c>
      <c r="K85" s="130"/>
      <c r="L85" s="130" t="s">
        <v>315</v>
      </c>
      <c r="M85" s="130" t="s">
        <v>316</v>
      </c>
      <c r="N85" s="130" t="s">
        <v>317</v>
      </c>
      <c r="O85" s="130" t="s">
        <v>318</v>
      </c>
      <c r="P85" s="128" t="s">
        <v>319</v>
      </c>
      <c r="Q85" s="131" t="s">
        <v>44</v>
      </c>
      <c r="S85" s="129" t="s">
        <v>314</v>
      </c>
      <c r="T85" s="130"/>
      <c r="U85" s="130" t="s">
        <v>315</v>
      </c>
      <c r="V85" s="130" t="s">
        <v>316</v>
      </c>
      <c r="W85" s="130" t="s">
        <v>317</v>
      </c>
      <c r="X85" s="130" t="s">
        <v>318</v>
      </c>
      <c r="Y85" s="128" t="s">
        <v>319</v>
      </c>
      <c r="Z85" s="131" t="s">
        <v>44</v>
      </c>
      <c r="AB85" s="129" t="s">
        <v>314</v>
      </c>
      <c r="AC85" s="130"/>
      <c r="AD85" s="130" t="s">
        <v>315</v>
      </c>
      <c r="AE85" s="130" t="s">
        <v>316</v>
      </c>
      <c r="AF85" s="130" t="s">
        <v>317</v>
      </c>
      <c r="AG85" s="130" t="s">
        <v>318</v>
      </c>
      <c r="AH85" s="128" t="s">
        <v>319</v>
      </c>
      <c r="AI85" s="131" t="s">
        <v>44</v>
      </c>
      <c r="AK85" s="129" t="s">
        <v>314</v>
      </c>
      <c r="AL85" s="130"/>
      <c r="AM85" s="130" t="s">
        <v>315</v>
      </c>
      <c r="AN85" s="130" t="s">
        <v>316</v>
      </c>
      <c r="AO85" s="130" t="s">
        <v>317</v>
      </c>
      <c r="AP85" s="130" t="s">
        <v>318</v>
      </c>
      <c r="AQ85" s="128" t="s">
        <v>319</v>
      </c>
      <c r="AR85" s="131" t="s">
        <v>44</v>
      </c>
      <c r="AT85" s="129" t="s">
        <v>314</v>
      </c>
      <c r="AU85" s="130"/>
      <c r="AV85" s="130" t="s">
        <v>315</v>
      </c>
      <c r="AW85" s="130" t="s">
        <v>316</v>
      </c>
      <c r="AX85" s="130" t="s">
        <v>317</v>
      </c>
      <c r="AY85" s="130" t="s">
        <v>318</v>
      </c>
      <c r="AZ85" s="128" t="s">
        <v>319</v>
      </c>
      <c r="BA85" s="131" t="s">
        <v>44</v>
      </c>
      <c r="BC85" s="129" t="s">
        <v>314</v>
      </c>
      <c r="BD85" s="130"/>
      <c r="BE85" s="130" t="s">
        <v>315</v>
      </c>
      <c r="BF85" s="130" t="s">
        <v>316</v>
      </c>
      <c r="BG85" s="130" t="s">
        <v>317</v>
      </c>
      <c r="BH85" s="130" t="s">
        <v>318</v>
      </c>
      <c r="BI85" s="128" t="s">
        <v>319</v>
      </c>
      <c r="BJ85" s="131" t="s">
        <v>44</v>
      </c>
      <c r="BL85" s="129" t="s">
        <v>314</v>
      </c>
      <c r="BM85" s="130"/>
      <c r="BN85" s="130" t="s">
        <v>315</v>
      </c>
      <c r="BO85" s="130" t="s">
        <v>316</v>
      </c>
      <c r="BP85" s="130" t="s">
        <v>317</v>
      </c>
      <c r="BQ85" s="130" t="s">
        <v>318</v>
      </c>
      <c r="BR85" s="128" t="s">
        <v>319</v>
      </c>
      <c r="BS85" s="131" t="s">
        <v>44</v>
      </c>
      <c r="BU85" s="129" t="s">
        <v>314</v>
      </c>
      <c r="BV85" s="130"/>
      <c r="BW85" s="130" t="s">
        <v>315</v>
      </c>
      <c r="BX85" s="130" t="s">
        <v>316</v>
      </c>
      <c r="BY85" s="130" t="s">
        <v>317</v>
      </c>
      <c r="BZ85" s="130" t="s">
        <v>318</v>
      </c>
      <c r="CA85" s="128" t="s">
        <v>319</v>
      </c>
      <c r="CB85" s="131" t="s">
        <v>44</v>
      </c>
      <c r="CD85" s="129" t="s">
        <v>314</v>
      </c>
      <c r="CE85" s="130"/>
      <c r="CF85" s="130" t="s">
        <v>315</v>
      </c>
      <c r="CG85" s="130" t="s">
        <v>316</v>
      </c>
      <c r="CH85" s="130" t="s">
        <v>317</v>
      </c>
      <c r="CI85" s="130" t="s">
        <v>318</v>
      </c>
      <c r="CJ85" s="128" t="s">
        <v>319</v>
      </c>
      <c r="CK85" s="131" t="s">
        <v>44</v>
      </c>
      <c r="CM85" s="129" t="s">
        <v>314</v>
      </c>
      <c r="CN85" s="130"/>
      <c r="CO85" s="130" t="s">
        <v>315</v>
      </c>
      <c r="CP85" s="130" t="s">
        <v>316</v>
      </c>
      <c r="CQ85" s="130" t="s">
        <v>317</v>
      </c>
      <c r="CR85" s="130" t="s">
        <v>318</v>
      </c>
      <c r="CS85" s="128" t="s">
        <v>319</v>
      </c>
      <c r="CT85" s="131" t="s">
        <v>44</v>
      </c>
      <c r="CV85" s="129" t="s">
        <v>314</v>
      </c>
      <c r="CW85" s="130"/>
      <c r="CX85" s="130" t="s">
        <v>315</v>
      </c>
      <c r="CY85" s="130" t="s">
        <v>316</v>
      </c>
      <c r="CZ85" s="130" t="s">
        <v>317</v>
      </c>
      <c r="DA85" s="130" t="s">
        <v>318</v>
      </c>
      <c r="DB85" s="128" t="s">
        <v>319</v>
      </c>
      <c r="DC85" s="131" t="s">
        <v>44</v>
      </c>
      <c r="DE85" s="129" t="s">
        <v>314</v>
      </c>
      <c r="DF85" s="130"/>
      <c r="DG85" s="130" t="s">
        <v>315</v>
      </c>
      <c r="DH85" s="130" t="s">
        <v>316</v>
      </c>
      <c r="DI85" s="130" t="s">
        <v>317</v>
      </c>
      <c r="DJ85" s="130" t="s">
        <v>318</v>
      </c>
      <c r="DK85" s="128" t="s">
        <v>319</v>
      </c>
      <c r="DL85" s="131" t="s">
        <v>44</v>
      </c>
      <c r="DN85" s="129" t="s">
        <v>314</v>
      </c>
      <c r="DO85" s="130"/>
      <c r="DP85" s="130" t="s">
        <v>315</v>
      </c>
      <c r="DQ85" s="130" t="s">
        <v>316</v>
      </c>
      <c r="DR85" s="130" t="s">
        <v>317</v>
      </c>
      <c r="DS85" s="130" t="s">
        <v>318</v>
      </c>
      <c r="DT85" s="128" t="s">
        <v>319</v>
      </c>
      <c r="DU85" s="131" t="s">
        <v>44</v>
      </c>
      <c r="DW85" s="129" t="s">
        <v>314</v>
      </c>
      <c r="DX85" s="130"/>
      <c r="DY85" s="130" t="s">
        <v>315</v>
      </c>
      <c r="DZ85" s="130" t="s">
        <v>316</v>
      </c>
      <c r="EA85" s="130" t="s">
        <v>317</v>
      </c>
      <c r="EB85" s="130" t="s">
        <v>318</v>
      </c>
      <c r="EC85" s="128" t="s">
        <v>319</v>
      </c>
      <c r="ED85" s="131" t="s">
        <v>44</v>
      </c>
      <c r="EF85" s="129" t="s">
        <v>314</v>
      </c>
      <c r="EG85" s="130"/>
      <c r="EH85" s="130" t="s">
        <v>315</v>
      </c>
      <c r="EI85" s="130" t="s">
        <v>316</v>
      </c>
      <c r="EJ85" s="130" t="s">
        <v>317</v>
      </c>
      <c r="EK85" s="130" t="s">
        <v>318</v>
      </c>
      <c r="EL85" s="128" t="s">
        <v>319</v>
      </c>
      <c r="EM85" s="131" t="s">
        <v>44</v>
      </c>
      <c r="EO85" s="129" t="s">
        <v>314</v>
      </c>
      <c r="EP85" s="130"/>
      <c r="EQ85" s="130" t="s">
        <v>315</v>
      </c>
      <c r="ER85" s="130" t="s">
        <v>316</v>
      </c>
      <c r="ES85" s="130" t="s">
        <v>317</v>
      </c>
      <c r="ET85" s="130" t="s">
        <v>318</v>
      </c>
      <c r="EU85" s="128" t="s">
        <v>319</v>
      </c>
      <c r="EV85" s="131" t="s">
        <v>44</v>
      </c>
      <c r="EX85" s="129" t="s">
        <v>314</v>
      </c>
      <c r="EY85" s="130"/>
      <c r="EZ85" s="130" t="s">
        <v>315</v>
      </c>
      <c r="FA85" s="130" t="s">
        <v>316</v>
      </c>
      <c r="FB85" s="130" t="s">
        <v>317</v>
      </c>
      <c r="FC85" s="130" t="s">
        <v>318</v>
      </c>
      <c r="FD85" s="128" t="s">
        <v>319</v>
      </c>
      <c r="FE85" s="131" t="s">
        <v>44</v>
      </c>
      <c r="FG85" s="129" t="s">
        <v>314</v>
      </c>
      <c r="FH85" s="130"/>
      <c r="FI85" s="130" t="s">
        <v>315</v>
      </c>
      <c r="FJ85" s="130" t="s">
        <v>316</v>
      </c>
      <c r="FK85" s="130" t="s">
        <v>317</v>
      </c>
      <c r="FL85" s="130" t="s">
        <v>318</v>
      </c>
      <c r="FM85" s="128" t="s">
        <v>319</v>
      </c>
      <c r="FN85" s="131" t="s">
        <v>44</v>
      </c>
      <c r="FP85" s="129" t="s">
        <v>314</v>
      </c>
      <c r="FQ85" s="130"/>
      <c r="FR85" s="130" t="s">
        <v>315</v>
      </c>
      <c r="FS85" s="130" t="s">
        <v>316</v>
      </c>
      <c r="FT85" s="130" t="s">
        <v>317</v>
      </c>
      <c r="FU85" s="130" t="s">
        <v>318</v>
      </c>
      <c r="FV85" s="128" t="s">
        <v>319</v>
      </c>
      <c r="FW85" s="131" t="s">
        <v>44</v>
      </c>
      <c r="FY85" s="129" t="s">
        <v>314</v>
      </c>
      <c r="FZ85" s="130"/>
      <c r="GA85" s="130" t="s">
        <v>315</v>
      </c>
      <c r="GB85" s="130" t="s">
        <v>316</v>
      </c>
      <c r="GC85" s="130" t="s">
        <v>317</v>
      </c>
      <c r="GD85" s="130" t="s">
        <v>318</v>
      </c>
      <c r="GE85" s="128" t="s">
        <v>319</v>
      </c>
      <c r="GF85" s="131" t="s">
        <v>44</v>
      </c>
      <c r="GH85" s="129" t="s">
        <v>314</v>
      </c>
      <c r="GI85" s="130"/>
      <c r="GJ85" s="130" t="s">
        <v>315</v>
      </c>
      <c r="GK85" s="130" t="s">
        <v>316</v>
      </c>
      <c r="GL85" s="130" t="s">
        <v>317</v>
      </c>
      <c r="GM85" s="130" t="s">
        <v>318</v>
      </c>
      <c r="GN85" s="128" t="s">
        <v>319</v>
      </c>
      <c r="GO85" s="131" t="s">
        <v>44</v>
      </c>
      <c r="GQ85" s="129" t="s">
        <v>314</v>
      </c>
      <c r="GR85" s="130"/>
      <c r="GS85" s="130" t="s">
        <v>315</v>
      </c>
      <c r="GT85" s="130" t="s">
        <v>316</v>
      </c>
      <c r="GU85" s="130" t="s">
        <v>317</v>
      </c>
      <c r="GV85" s="130" t="s">
        <v>318</v>
      </c>
      <c r="GW85" s="128" t="s">
        <v>319</v>
      </c>
      <c r="GX85" s="131" t="s">
        <v>44</v>
      </c>
      <c r="GZ85" s="129" t="s">
        <v>314</v>
      </c>
      <c r="HA85" s="130"/>
      <c r="HB85" s="130" t="s">
        <v>315</v>
      </c>
      <c r="HC85" s="130" t="s">
        <v>316</v>
      </c>
      <c r="HD85" s="130" t="s">
        <v>317</v>
      </c>
      <c r="HE85" s="130" t="s">
        <v>318</v>
      </c>
      <c r="HF85" s="128" t="s">
        <v>319</v>
      </c>
      <c r="HG85" s="131" t="s">
        <v>44</v>
      </c>
      <c r="HI85" s="129" t="s">
        <v>314</v>
      </c>
      <c r="HJ85" s="130"/>
      <c r="HK85" s="130" t="s">
        <v>315</v>
      </c>
      <c r="HL85" s="130" t="s">
        <v>316</v>
      </c>
      <c r="HM85" s="130" t="s">
        <v>317</v>
      </c>
      <c r="HN85" s="130" t="s">
        <v>318</v>
      </c>
      <c r="HO85" s="128" t="s">
        <v>319</v>
      </c>
      <c r="HP85" s="131" t="s">
        <v>44</v>
      </c>
      <c r="HR85" s="129" t="s">
        <v>314</v>
      </c>
      <c r="HS85" s="130"/>
      <c r="HT85" s="130" t="s">
        <v>315</v>
      </c>
      <c r="HU85" s="130" t="s">
        <v>316</v>
      </c>
      <c r="HV85" s="130" t="s">
        <v>317</v>
      </c>
      <c r="HW85" s="130" t="s">
        <v>318</v>
      </c>
      <c r="HX85" s="128" t="s">
        <v>319</v>
      </c>
      <c r="HY85" s="131" t="s">
        <v>44</v>
      </c>
      <c r="IA85" s="129" t="s">
        <v>314</v>
      </c>
      <c r="IB85" s="130"/>
      <c r="IC85" s="130" t="s">
        <v>315</v>
      </c>
      <c r="ID85" s="130" t="s">
        <v>316</v>
      </c>
      <c r="IE85" s="130" t="s">
        <v>317</v>
      </c>
      <c r="IF85" s="130" t="s">
        <v>318</v>
      </c>
      <c r="IG85" s="128" t="s">
        <v>319</v>
      </c>
      <c r="IH85" s="131" t="s">
        <v>44</v>
      </c>
      <c r="IJ85" s="129" t="s">
        <v>314</v>
      </c>
      <c r="IK85" s="130"/>
      <c r="IL85" s="130" t="s">
        <v>315</v>
      </c>
      <c r="IM85" s="130" t="s">
        <v>316</v>
      </c>
      <c r="IN85" s="130" t="s">
        <v>317</v>
      </c>
      <c r="IO85" s="130" t="s">
        <v>318</v>
      </c>
      <c r="IP85" s="128" t="s">
        <v>319</v>
      </c>
      <c r="IQ85" s="131" t="s">
        <v>44</v>
      </c>
      <c r="IS85" s="129" t="s">
        <v>314</v>
      </c>
      <c r="IT85" s="130"/>
      <c r="IU85" s="130" t="s">
        <v>315</v>
      </c>
      <c r="IV85" s="130" t="s">
        <v>316</v>
      </c>
      <c r="IW85" s="130" t="s">
        <v>317</v>
      </c>
      <c r="IX85" s="130" t="s">
        <v>318</v>
      </c>
      <c r="IY85" s="128" t="s">
        <v>319</v>
      </c>
      <c r="IZ85" s="131" t="s">
        <v>44</v>
      </c>
      <c r="JB85" s="129" t="s">
        <v>314</v>
      </c>
      <c r="JC85" s="130"/>
      <c r="JD85" s="130" t="s">
        <v>315</v>
      </c>
      <c r="JE85" s="130" t="s">
        <v>316</v>
      </c>
      <c r="JF85" s="130" t="s">
        <v>317</v>
      </c>
      <c r="JG85" s="130" t="s">
        <v>318</v>
      </c>
      <c r="JH85" s="128" t="s">
        <v>319</v>
      </c>
      <c r="JI85" s="131" t="s">
        <v>44</v>
      </c>
      <c r="JK85" s="129" t="s">
        <v>314</v>
      </c>
      <c r="JL85" s="130"/>
      <c r="JM85" s="130" t="s">
        <v>315</v>
      </c>
      <c r="JN85" s="130" t="s">
        <v>316</v>
      </c>
      <c r="JO85" s="130" t="s">
        <v>317</v>
      </c>
      <c r="JP85" s="130" t="s">
        <v>318</v>
      </c>
      <c r="JQ85" s="128" t="s">
        <v>319</v>
      </c>
      <c r="JR85" s="131" t="s">
        <v>44</v>
      </c>
      <c r="JT85" s="129" t="s">
        <v>314</v>
      </c>
      <c r="JU85" s="130"/>
      <c r="JV85" s="130" t="s">
        <v>315</v>
      </c>
      <c r="JW85" s="130" t="s">
        <v>316</v>
      </c>
      <c r="JX85" s="130" t="s">
        <v>317</v>
      </c>
      <c r="JY85" s="130" t="s">
        <v>318</v>
      </c>
      <c r="JZ85" s="128" t="s">
        <v>319</v>
      </c>
      <c r="KA85" s="131" t="s">
        <v>44</v>
      </c>
      <c r="KC85" s="129" t="s">
        <v>314</v>
      </c>
      <c r="KD85" s="130"/>
      <c r="KE85" s="130" t="s">
        <v>315</v>
      </c>
      <c r="KF85" s="130" t="s">
        <v>316</v>
      </c>
      <c r="KG85" s="130" t="s">
        <v>317</v>
      </c>
      <c r="KH85" s="130" t="s">
        <v>318</v>
      </c>
      <c r="KI85" s="128" t="s">
        <v>319</v>
      </c>
      <c r="KJ85" s="131" t="s">
        <v>44</v>
      </c>
      <c r="KL85" s="129" t="s">
        <v>314</v>
      </c>
      <c r="KM85" s="130"/>
      <c r="KN85" s="130" t="s">
        <v>315</v>
      </c>
      <c r="KO85" s="130" t="s">
        <v>316</v>
      </c>
      <c r="KP85" s="130" t="s">
        <v>317</v>
      </c>
      <c r="KQ85" s="130" t="s">
        <v>318</v>
      </c>
      <c r="KR85" s="128" t="s">
        <v>319</v>
      </c>
      <c r="KS85" s="131" t="s">
        <v>44</v>
      </c>
      <c r="KU85" s="129" t="s">
        <v>314</v>
      </c>
      <c r="KV85" s="130"/>
      <c r="KW85" s="130" t="s">
        <v>315</v>
      </c>
      <c r="KX85" s="130" t="s">
        <v>316</v>
      </c>
      <c r="KY85" s="130" t="s">
        <v>317</v>
      </c>
      <c r="KZ85" s="130" t="s">
        <v>318</v>
      </c>
      <c r="LA85" s="128" t="s">
        <v>319</v>
      </c>
      <c r="LB85" s="131" t="s">
        <v>44</v>
      </c>
      <c r="LD85" s="129" t="s">
        <v>314</v>
      </c>
      <c r="LE85" s="130"/>
      <c r="LF85" s="130" t="s">
        <v>315</v>
      </c>
      <c r="LG85" s="130" t="s">
        <v>316</v>
      </c>
      <c r="LH85" s="130" t="s">
        <v>317</v>
      </c>
      <c r="LI85" s="130" t="s">
        <v>318</v>
      </c>
      <c r="LJ85" s="128" t="s">
        <v>319</v>
      </c>
      <c r="LK85" s="131" t="s">
        <v>44</v>
      </c>
      <c r="LM85" s="129" t="s">
        <v>314</v>
      </c>
      <c r="LN85" s="130"/>
      <c r="LO85" s="130" t="s">
        <v>315</v>
      </c>
      <c r="LP85" s="130" t="s">
        <v>316</v>
      </c>
      <c r="LQ85" s="130" t="s">
        <v>317</v>
      </c>
      <c r="LR85" s="130" t="s">
        <v>318</v>
      </c>
      <c r="LS85" s="128" t="s">
        <v>319</v>
      </c>
      <c r="LT85" s="131" t="s">
        <v>44</v>
      </c>
      <c r="LV85" s="129" t="s">
        <v>314</v>
      </c>
      <c r="LW85" s="130"/>
      <c r="LX85" s="130" t="s">
        <v>315</v>
      </c>
      <c r="LY85" s="130" t="s">
        <v>316</v>
      </c>
      <c r="LZ85" s="130" t="s">
        <v>317</v>
      </c>
      <c r="MA85" s="130" t="s">
        <v>318</v>
      </c>
      <c r="MB85" s="128" t="s">
        <v>319</v>
      </c>
      <c r="MC85" s="131" t="s">
        <v>44</v>
      </c>
      <c r="ME85" s="129" t="s">
        <v>314</v>
      </c>
      <c r="MF85" s="130"/>
      <c r="MG85" s="130" t="s">
        <v>315</v>
      </c>
      <c r="MH85" s="130" t="s">
        <v>316</v>
      </c>
      <c r="MI85" s="130" t="s">
        <v>317</v>
      </c>
      <c r="MJ85" s="130" t="s">
        <v>318</v>
      </c>
      <c r="MK85" s="128" t="s">
        <v>319</v>
      </c>
      <c r="ML85" s="131" t="s">
        <v>44</v>
      </c>
      <c r="MN85" s="129" t="s">
        <v>314</v>
      </c>
      <c r="MO85" s="130"/>
      <c r="MP85" s="130" t="s">
        <v>315</v>
      </c>
      <c r="MQ85" s="130" t="s">
        <v>316</v>
      </c>
      <c r="MR85" s="130" t="s">
        <v>317</v>
      </c>
      <c r="MS85" s="130" t="s">
        <v>318</v>
      </c>
      <c r="MT85" s="128" t="s">
        <v>319</v>
      </c>
      <c r="MU85" s="131" t="s">
        <v>44</v>
      </c>
      <c r="MW85" s="129" t="s">
        <v>314</v>
      </c>
      <c r="MX85" s="130"/>
      <c r="MY85" s="130" t="s">
        <v>315</v>
      </c>
      <c r="MZ85" s="130" t="s">
        <v>316</v>
      </c>
      <c r="NA85" s="130" t="s">
        <v>317</v>
      </c>
      <c r="NB85" s="130" t="s">
        <v>318</v>
      </c>
      <c r="NC85" s="128" t="s">
        <v>319</v>
      </c>
      <c r="ND85" s="131" t="s">
        <v>44</v>
      </c>
      <c r="NF85" s="129" t="s">
        <v>314</v>
      </c>
      <c r="NG85" s="130"/>
      <c r="NH85" s="130" t="s">
        <v>315</v>
      </c>
      <c r="NI85" s="130" t="s">
        <v>316</v>
      </c>
      <c r="NJ85" s="130" t="s">
        <v>317</v>
      </c>
      <c r="NK85" s="130" t="s">
        <v>318</v>
      </c>
      <c r="NL85" s="128" t="s">
        <v>319</v>
      </c>
      <c r="NM85" s="131" t="s">
        <v>44</v>
      </c>
      <c r="NO85" s="129" t="s">
        <v>314</v>
      </c>
      <c r="NP85" s="130"/>
      <c r="NQ85" s="130" t="s">
        <v>315</v>
      </c>
      <c r="NR85" s="130" t="s">
        <v>316</v>
      </c>
      <c r="NS85" s="130" t="s">
        <v>317</v>
      </c>
      <c r="NT85" s="130" t="s">
        <v>318</v>
      </c>
      <c r="NU85" s="128" t="s">
        <v>319</v>
      </c>
      <c r="NV85" s="131" t="s">
        <v>44</v>
      </c>
      <c r="NX85" s="129" t="s">
        <v>314</v>
      </c>
      <c r="NY85" s="130"/>
      <c r="NZ85" s="130" t="s">
        <v>315</v>
      </c>
      <c r="OA85" s="130" t="s">
        <v>316</v>
      </c>
      <c r="OB85" s="130" t="s">
        <v>317</v>
      </c>
      <c r="OC85" s="130" t="s">
        <v>318</v>
      </c>
      <c r="OD85" s="128" t="s">
        <v>319</v>
      </c>
      <c r="OE85" s="131" t="s">
        <v>44</v>
      </c>
      <c r="OG85" s="129" t="s">
        <v>314</v>
      </c>
      <c r="OH85" s="130"/>
      <c r="OI85" s="130" t="s">
        <v>315</v>
      </c>
      <c r="OJ85" s="130" t="s">
        <v>316</v>
      </c>
      <c r="OK85" s="130" t="s">
        <v>317</v>
      </c>
      <c r="OL85" s="130" t="s">
        <v>318</v>
      </c>
      <c r="OM85" s="128" t="s">
        <v>319</v>
      </c>
      <c r="ON85" s="131" t="s">
        <v>44</v>
      </c>
      <c r="OP85" s="129" t="s">
        <v>314</v>
      </c>
      <c r="OQ85" s="130"/>
      <c r="OR85" s="130" t="s">
        <v>315</v>
      </c>
      <c r="OS85" s="130" t="s">
        <v>316</v>
      </c>
      <c r="OT85" s="130" t="s">
        <v>317</v>
      </c>
      <c r="OU85" s="130" t="s">
        <v>318</v>
      </c>
      <c r="OV85" s="128" t="s">
        <v>319</v>
      </c>
      <c r="OW85" s="131" t="s">
        <v>44</v>
      </c>
      <c r="OY85" s="129" t="s">
        <v>314</v>
      </c>
      <c r="OZ85" s="130"/>
      <c r="PA85" s="130" t="s">
        <v>315</v>
      </c>
      <c r="PB85" s="130" t="s">
        <v>316</v>
      </c>
      <c r="PC85" s="130" t="s">
        <v>317</v>
      </c>
      <c r="PD85" s="130" t="s">
        <v>318</v>
      </c>
      <c r="PE85" s="128" t="s">
        <v>319</v>
      </c>
      <c r="PF85" s="131" t="s">
        <v>44</v>
      </c>
    </row>
    <row r="86" spans="1:422">
      <c r="A86" s="118"/>
      <c r="B86" s="118"/>
      <c r="C86" s="115"/>
      <c r="D86" s="115"/>
      <c r="E86" s="115"/>
      <c r="F86" s="115"/>
      <c r="G86" s="115"/>
      <c r="H86" s="115">
        <f>PRODUCT(C86:G86)</f>
        <v>0</v>
      </c>
      <c r="J86" s="118"/>
      <c r="K86" s="118"/>
      <c r="L86" s="115"/>
      <c r="M86" s="115"/>
      <c r="N86" s="115"/>
      <c r="O86" s="115"/>
      <c r="P86" s="115"/>
      <c r="Q86" s="115">
        <f>PRODUCT(L86:P86)</f>
        <v>0</v>
      </c>
      <c r="S86" s="118"/>
      <c r="T86" s="118"/>
      <c r="U86" s="115"/>
      <c r="V86" s="115"/>
      <c r="W86" s="115"/>
      <c r="X86" s="115"/>
      <c r="Y86" s="115"/>
      <c r="Z86" s="115">
        <f>PRODUCT(U86:Y86)</f>
        <v>0</v>
      </c>
      <c r="AB86" s="118"/>
      <c r="AC86" s="118"/>
      <c r="AD86" s="115"/>
      <c r="AE86" s="115"/>
      <c r="AF86" s="115"/>
      <c r="AG86" s="115"/>
      <c r="AH86" s="115"/>
      <c r="AI86" s="115">
        <f>PRODUCT(AD86:AH86)</f>
        <v>0</v>
      </c>
      <c r="AK86" s="118"/>
      <c r="AL86" s="118"/>
      <c r="AM86" s="115"/>
      <c r="AN86" s="115"/>
      <c r="AO86" s="115"/>
      <c r="AP86" s="115"/>
      <c r="AQ86" s="115"/>
      <c r="AR86" s="115">
        <f>PRODUCT(AM86:AQ86)</f>
        <v>0</v>
      </c>
      <c r="AT86" s="118"/>
      <c r="AU86" s="118"/>
      <c r="AV86" s="115"/>
      <c r="AW86" s="115"/>
      <c r="AX86" s="115"/>
      <c r="AY86" s="115"/>
      <c r="AZ86" s="115"/>
      <c r="BA86" s="115">
        <f>PRODUCT(AV86:AZ86)</f>
        <v>0</v>
      </c>
      <c r="BC86" s="118"/>
      <c r="BD86" s="118"/>
      <c r="BE86" s="115"/>
      <c r="BF86" s="115"/>
      <c r="BG86" s="115"/>
      <c r="BH86" s="115"/>
      <c r="BI86" s="115"/>
      <c r="BJ86" s="115">
        <f t="shared" ref="BJ86:BJ93" si="1468">PRODUCT(BE86:BI86)</f>
        <v>0</v>
      </c>
      <c r="BL86" s="118"/>
      <c r="BM86" s="118"/>
      <c r="BN86" s="115"/>
      <c r="BO86" s="115"/>
      <c r="BP86" s="115"/>
      <c r="BQ86" s="115"/>
      <c r="BR86" s="115"/>
      <c r="BS86" s="115">
        <f t="shared" ref="BS86:BS93" si="1469">PRODUCT(BN86:BR86)</f>
        <v>0</v>
      </c>
      <c r="BU86" s="118"/>
      <c r="BV86" s="118"/>
      <c r="BW86" s="115"/>
      <c r="BX86" s="115"/>
      <c r="BY86" s="115"/>
      <c r="BZ86" s="115"/>
      <c r="CA86" s="115"/>
      <c r="CB86" s="115">
        <f t="shared" ref="CB86:CB93" si="1470">PRODUCT(BW86:CA86)</f>
        <v>0</v>
      </c>
      <c r="CD86" s="118"/>
      <c r="CE86" s="118"/>
      <c r="CF86" s="115"/>
      <c r="CG86" s="115"/>
      <c r="CH86" s="115"/>
      <c r="CI86" s="115"/>
      <c r="CJ86" s="115"/>
      <c r="CK86" s="115">
        <f t="shared" ref="CK86:CK93" si="1471">PRODUCT(CF86:CJ86)</f>
        <v>0</v>
      </c>
      <c r="CM86" s="118"/>
      <c r="CN86" s="118"/>
      <c r="CO86" s="115"/>
      <c r="CP86" s="115"/>
      <c r="CQ86" s="115"/>
      <c r="CR86" s="115"/>
      <c r="CS86" s="115"/>
      <c r="CT86" s="115">
        <f t="shared" ref="CT86:CT93" si="1472">PRODUCT(CO86:CS86)</f>
        <v>0</v>
      </c>
      <c r="CV86" s="118"/>
      <c r="CW86" s="118"/>
      <c r="CX86" s="115"/>
      <c r="CY86" s="115"/>
      <c r="CZ86" s="115"/>
      <c r="DA86" s="115"/>
      <c r="DB86" s="115"/>
      <c r="DC86" s="115">
        <f t="shared" ref="DC86:DC93" si="1473">PRODUCT(CX86:DB86)</f>
        <v>0</v>
      </c>
      <c r="DE86" s="118"/>
      <c r="DF86" s="118"/>
      <c r="DG86" s="115"/>
      <c r="DH86" s="115"/>
      <c r="DI86" s="115"/>
      <c r="DJ86" s="115"/>
      <c r="DK86" s="115"/>
      <c r="DL86" s="115">
        <f t="shared" ref="DL86:DL93" si="1474">PRODUCT(DG86:DK86)</f>
        <v>0</v>
      </c>
      <c r="DN86" s="118"/>
      <c r="DO86" s="118"/>
      <c r="DP86" s="115"/>
      <c r="DQ86" s="115"/>
      <c r="DR86" s="115"/>
      <c r="DS86" s="115"/>
      <c r="DT86" s="115"/>
      <c r="DU86" s="115">
        <f t="shared" ref="DU86:DU93" si="1475">PRODUCT(DP86:DT86)</f>
        <v>0</v>
      </c>
      <c r="DW86" s="118"/>
      <c r="DX86" s="118"/>
      <c r="DY86" s="115"/>
      <c r="DZ86" s="115"/>
      <c r="EA86" s="115"/>
      <c r="EB86" s="115"/>
      <c r="EC86" s="115"/>
      <c r="ED86" s="115">
        <f t="shared" ref="ED86:ED93" si="1476">PRODUCT(DY86:EC86)</f>
        <v>0</v>
      </c>
      <c r="EF86" s="118"/>
      <c r="EG86" s="118"/>
      <c r="EH86" s="115"/>
      <c r="EI86" s="115"/>
      <c r="EJ86" s="115"/>
      <c r="EK86" s="115"/>
      <c r="EL86" s="115"/>
      <c r="EM86" s="115">
        <f t="shared" ref="EM86:EM93" si="1477">PRODUCT(EH86:EL86)</f>
        <v>0</v>
      </c>
      <c r="EO86" s="118"/>
      <c r="EP86" s="118"/>
      <c r="EQ86" s="115"/>
      <c r="ER86" s="115"/>
      <c r="ES86" s="115"/>
      <c r="ET86" s="115"/>
      <c r="EU86" s="115"/>
      <c r="EV86" s="115">
        <f t="shared" ref="EV86:EV93" si="1478">PRODUCT(EQ86:EU86)</f>
        <v>0</v>
      </c>
      <c r="EX86" s="118"/>
      <c r="EY86" s="118"/>
      <c r="EZ86" s="115"/>
      <c r="FA86" s="115"/>
      <c r="FB86" s="115"/>
      <c r="FC86" s="115"/>
      <c r="FD86" s="115"/>
      <c r="FE86" s="115">
        <f t="shared" ref="FE86:FE93" si="1479">PRODUCT(EZ86:FD86)</f>
        <v>0</v>
      </c>
      <c r="FG86" s="118"/>
      <c r="FH86" s="118"/>
      <c r="FI86" s="115"/>
      <c r="FJ86" s="115"/>
      <c r="FK86" s="115"/>
      <c r="FL86" s="115"/>
      <c r="FM86" s="115"/>
      <c r="FN86" s="115">
        <f t="shared" ref="FN86:FN93" si="1480">PRODUCT(FI86:FM86)</f>
        <v>0</v>
      </c>
      <c r="FP86" s="118"/>
      <c r="FQ86" s="118"/>
      <c r="FR86" s="115"/>
      <c r="FS86" s="115"/>
      <c r="FT86" s="115"/>
      <c r="FU86" s="115"/>
      <c r="FV86" s="115"/>
      <c r="FW86" s="115">
        <f t="shared" ref="FW86:FW93" si="1481">PRODUCT(FR86:FV86)</f>
        <v>0</v>
      </c>
      <c r="FY86" s="118"/>
      <c r="FZ86" s="118"/>
      <c r="GA86" s="115"/>
      <c r="GB86" s="115"/>
      <c r="GC86" s="115"/>
      <c r="GD86" s="115"/>
      <c r="GE86" s="115"/>
      <c r="GF86" s="115">
        <f t="shared" ref="GF86:GF93" si="1482">PRODUCT(GA86:GE86)</f>
        <v>0</v>
      </c>
      <c r="GH86" s="118"/>
      <c r="GI86" s="118"/>
      <c r="GJ86" s="115"/>
      <c r="GK86" s="115"/>
      <c r="GL86" s="115"/>
      <c r="GM86" s="115"/>
      <c r="GN86" s="115"/>
      <c r="GO86" s="115">
        <f t="shared" ref="GO86:GO93" si="1483">PRODUCT(GJ86:GN86)</f>
        <v>0</v>
      </c>
      <c r="GQ86" s="118"/>
      <c r="GR86" s="118"/>
      <c r="GS86" s="115"/>
      <c r="GT86" s="115"/>
      <c r="GU86" s="115"/>
      <c r="GV86" s="115"/>
      <c r="GW86" s="115"/>
      <c r="GX86" s="115">
        <f t="shared" ref="GX86:GX93" si="1484">PRODUCT(GS86:GW86)</f>
        <v>0</v>
      </c>
      <c r="GZ86" s="118"/>
      <c r="HA86" s="118"/>
      <c r="HB86" s="115"/>
      <c r="HC86" s="115"/>
      <c r="HD86" s="115"/>
      <c r="HE86" s="115"/>
      <c r="HF86" s="115"/>
      <c r="HG86" s="115">
        <f t="shared" ref="HG86:HG93" si="1485">PRODUCT(HB86:HF86)</f>
        <v>0</v>
      </c>
      <c r="HI86" s="118"/>
      <c r="HJ86" s="118"/>
      <c r="HK86" s="115"/>
      <c r="HL86" s="115"/>
      <c r="HM86" s="115"/>
      <c r="HN86" s="115"/>
      <c r="HO86" s="115"/>
      <c r="HP86" s="115">
        <f t="shared" ref="HP86:HP93" si="1486">PRODUCT(HK86:HO86)</f>
        <v>0</v>
      </c>
      <c r="HR86" s="118"/>
      <c r="HS86" s="118"/>
      <c r="HT86" s="115"/>
      <c r="HU86" s="115"/>
      <c r="HV86" s="115"/>
      <c r="HW86" s="115"/>
      <c r="HX86" s="115"/>
      <c r="HY86" s="115">
        <f t="shared" ref="HY86:HY93" si="1487">PRODUCT(HT86:HX86)</f>
        <v>0</v>
      </c>
      <c r="IA86" s="118"/>
      <c r="IB86" s="118"/>
      <c r="IC86" s="115"/>
      <c r="ID86" s="115"/>
      <c r="IE86" s="115"/>
      <c r="IF86" s="115"/>
      <c r="IG86" s="115"/>
      <c r="IH86" s="115">
        <f t="shared" ref="IH86:IH93" si="1488">PRODUCT(IC86:IG86)</f>
        <v>0</v>
      </c>
      <c r="IJ86" s="118"/>
      <c r="IK86" s="118"/>
      <c r="IL86" s="115"/>
      <c r="IM86" s="115"/>
      <c r="IN86" s="115"/>
      <c r="IO86" s="115"/>
      <c r="IP86" s="115"/>
      <c r="IQ86" s="115">
        <f t="shared" ref="IQ86:IQ93" si="1489">PRODUCT(IL86:IP86)</f>
        <v>0</v>
      </c>
      <c r="IS86" s="118"/>
      <c r="IT86" s="118"/>
      <c r="IU86" s="115"/>
      <c r="IV86" s="115"/>
      <c r="IW86" s="115"/>
      <c r="IX86" s="115"/>
      <c r="IY86" s="115"/>
      <c r="IZ86" s="115">
        <f t="shared" ref="IZ86:IZ93" si="1490">PRODUCT(IU86:IY86)</f>
        <v>0</v>
      </c>
      <c r="JB86" s="118"/>
      <c r="JC86" s="118"/>
      <c r="JD86" s="115"/>
      <c r="JE86" s="115"/>
      <c r="JF86" s="115"/>
      <c r="JG86" s="115"/>
      <c r="JH86" s="115"/>
      <c r="JI86" s="115">
        <f t="shared" ref="JI86:JI93" si="1491">PRODUCT(JD86:JH86)</f>
        <v>0</v>
      </c>
      <c r="JK86" s="118"/>
      <c r="JL86" s="118"/>
      <c r="JM86" s="115"/>
      <c r="JN86" s="115"/>
      <c r="JO86" s="115"/>
      <c r="JP86" s="115"/>
      <c r="JQ86" s="115"/>
      <c r="JR86" s="115">
        <f t="shared" ref="JR86:JR93" si="1492">PRODUCT(JM86:JQ86)</f>
        <v>0</v>
      </c>
      <c r="JT86" s="118"/>
      <c r="JU86" s="118"/>
      <c r="JV86" s="115"/>
      <c r="JW86" s="115"/>
      <c r="JX86" s="115"/>
      <c r="JY86" s="115"/>
      <c r="JZ86" s="115"/>
      <c r="KA86" s="115">
        <f t="shared" ref="KA86:KA93" si="1493">PRODUCT(JV86:JZ86)</f>
        <v>0</v>
      </c>
      <c r="KC86" s="118"/>
      <c r="KD86" s="118"/>
      <c r="KE86" s="115"/>
      <c r="KF86" s="115"/>
      <c r="KG86" s="115"/>
      <c r="KH86" s="115"/>
      <c r="KI86" s="115"/>
      <c r="KJ86" s="115">
        <f t="shared" ref="KJ86:KJ93" si="1494">PRODUCT(KE86:KI86)</f>
        <v>0</v>
      </c>
      <c r="KL86" s="118"/>
      <c r="KM86" s="118"/>
      <c r="KN86" s="115"/>
      <c r="KO86" s="115"/>
      <c r="KP86" s="115"/>
      <c r="KQ86" s="115"/>
      <c r="KR86" s="115"/>
      <c r="KS86" s="115">
        <f t="shared" ref="KS86:KS93" si="1495">PRODUCT(KN86:KR86)</f>
        <v>0</v>
      </c>
      <c r="KU86" s="118"/>
      <c r="KV86" s="118"/>
      <c r="KW86" s="115"/>
      <c r="KX86" s="115"/>
      <c r="KY86" s="115"/>
      <c r="KZ86" s="115"/>
      <c r="LA86" s="115"/>
      <c r="LB86" s="115">
        <f t="shared" ref="LB86:LB93" si="1496">PRODUCT(KW86:LA86)</f>
        <v>0</v>
      </c>
      <c r="LD86" s="118"/>
      <c r="LE86" s="118"/>
      <c r="LF86" s="115"/>
      <c r="LG86" s="115"/>
      <c r="LH86" s="115"/>
      <c r="LI86" s="115"/>
      <c r="LJ86" s="115"/>
      <c r="LK86" s="115">
        <f t="shared" ref="LK86:LK93" si="1497">PRODUCT(LF86:LJ86)</f>
        <v>0</v>
      </c>
      <c r="LM86" s="118"/>
      <c r="LN86" s="118"/>
      <c r="LO86" s="115"/>
      <c r="LP86" s="115"/>
      <c r="LQ86" s="115"/>
      <c r="LR86" s="115"/>
      <c r="LS86" s="115"/>
      <c r="LT86" s="115">
        <f t="shared" ref="LT86:LT93" si="1498">PRODUCT(LO86:LS86)</f>
        <v>0</v>
      </c>
      <c r="LV86" s="118"/>
      <c r="LW86" s="118"/>
      <c r="LX86" s="115"/>
      <c r="LY86" s="115"/>
      <c r="LZ86" s="115"/>
      <c r="MA86" s="115"/>
      <c r="MB86" s="115"/>
      <c r="MC86" s="115">
        <f t="shared" ref="MC86:MC93" si="1499">PRODUCT(LX86:MB86)</f>
        <v>0</v>
      </c>
      <c r="ME86" s="118"/>
      <c r="MF86" s="118"/>
      <c r="MG86" s="115"/>
      <c r="MH86" s="115"/>
      <c r="MI86" s="115"/>
      <c r="MJ86" s="115"/>
      <c r="MK86" s="115"/>
      <c r="ML86" s="115">
        <f t="shared" ref="ML86:ML93" si="1500">PRODUCT(MG86:MK86)</f>
        <v>0</v>
      </c>
      <c r="MN86" s="118"/>
      <c r="MO86" s="118"/>
      <c r="MP86" s="115"/>
      <c r="MQ86" s="115"/>
      <c r="MR86" s="115"/>
      <c r="MS86" s="115"/>
      <c r="MT86" s="115"/>
      <c r="MU86" s="115">
        <f t="shared" ref="MU86:MU93" si="1501">PRODUCT(MP86:MT86)</f>
        <v>0</v>
      </c>
      <c r="MW86" s="118"/>
      <c r="MX86" s="118"/>
      <c r="MY86" s="115"/>
      <c r="MZ86" s="115"/>
      <c r="NA86" s="115"/>
      <c r="NB86" s="115"/>
      <c r="NC86" s="115"/>
      <c r="ND86" s="115">
        <f t="shared" ref="ND86:ND93" si="1502">PRODUCT(MY86:NC86)</f>
        <v>0</v>
      </c>
      <c r="NF86" s="118"/>
      <c r="NG86" s="118"/>
      <c r="NH86" s="115"/>
      <c r="NI86" s="115"/>
      <c r="NJ86" s="115"/>
      <c r="NK86" s="115"/>
      <c r="NL86" s="115"/>
      <c r="NM86" s="115">
        <f t="shared" ref="NM86:NM93" si="1503">PRODUCT(NH86:NL86)</f>
        <v>0</v>
      </c>
      <c r="NO86" s="118"/>
      <c r="NP86" s="118"/>
      <c r="NQ86" s="115"/>
      <c r="NR86" s="115"/>
      <c r="NS86" s="115"/>
      <c r="NT86" s="115"/>
      <c r="NU86" s="115"/>
      <c r="NV86" s="115">
        <f t="shared" ref="NV86:NV93" si="1504">PRODUCT(NQ86:NU86)</f>
        <v>0</v>
      </c>
      <c r="NX86" s="118"/>
      <c r="NY86" s="118"/>
      <c r="NZ86" s="115"/>
      <c r="OA86" s="115"/>
      <c r="OB86" s="115"/>
      <c r="OC86" s="115"/>
      <c r="OD86" s="115"/>
      <c r="OE86" s="115">
        <f t="shared" ref="OE86:OE93" si="1505">PRODUCT(NZ86:OD86)</f>
        <v>0</v>
      </c>
      <c r="OG86" s="118"/>
      <c r="OH86" s="118"/>
      <c r="OI86" s="115"/>
      <c r="OJ86" s="115"/>
      <c r="OK86" s="115"/>
      <c r="OL86" s="115"/>
      <c r="OM86" s="115"/>
      <c r="ON86" s="115">
        <f t="shared" ref="ON86:ON93" si="1506">PRODUCT(OI86:OM86)</f>
        <v>0</v>
      </c>
      <c r="OP86" s="118"/>
      <c r="OQ86" s="118"/>
      <c r="OR86" s="115"/>
      <c r="OS86" s="115"/>
      <c r="OT86" s="115"/>
      <c r="OU86" s="115"/>
      <c r="OV86" s="115"/>
      <c r="OW86" s="115">
        <f t="shared" ref="OW86:OW93" si="1507">PRODUCT(OR86:OV86)</f>
        <v>0</v>
      </c>
      <c r="OY86" s="118"/>
      <c r="OZ86" s="118"/>
      <c r="PA86" s="115"/>
      <c r="PB86" s="115"/>
      <c r="PC86" s="115"/>
      <c r="PD86" s="115"/>
      <c r="PE86" s="115"/>
      <c r="PF86" s="115">
        <f t="shared" ref="PF86:PF93" si="1508">PRODUCT(PA86:PE86)</f>
        <v>0</v>
      </c>
    </row>
    <row r="87" spans="1:422">
      <c r="A87" s="118"/>
      <c r="B87" s="118"/>
      <c r="C87" s="115"/>
      <c r="D87" s="115"/>
      <c r="E87" s="115"/>
      <c r="F87" s="115"/>
      <c r="G87" s="115"/>
      <c r="H87" s="115">
        <f t="shared" ref="H87:H93" si="1509">PRODUCT(C87:G87)</f>
        <v>0</v>
      </c>
      <c r="J87" s="118"/>
      <c r="K87" s="118"/>
      <c r="L87" s="115"/>
      <c r="M87" s="115"/>
      <c r="N87" s="115"/>
      <c r="O87" s="115"/>
      <c r="P87" s="115"/>
      <c r="Q87" s="115">
        <f t="shared" ref="Q87:Q93" si="1510">PRODUCT(L87:P87)</f>
        <v>0</v>
      </c>
      <c r="S87" s="118"/>
      <c r="T87" s="118"/>
      <c r="U87" s="115"/>
      <c r="V87" s="115"/>
      <c r="W87" s="115"/>
      <c r="X87" s="115"/>
      <c r="Y87" s="115"/>
      <c r="Z87" s="115">
        <f t="shared" ref="Z87:Z93" si="1511">PRODUCT(U87:Y87)</f>
        <v>0</v>
      </c>
      <c r="AB87" s="118"/>
      <c r="AC87" s="118"/>
      <c r="AD87" s="115"/>
      <c r="AE87" s="115"/>
      <c r="AF87" s="115"/>
      <c r="AG87" s="115"/>
      <c r="AH87" s="115"/>
      <c r="AI87" s="115">
        <f t="shared" ref="AI87:AI93" si="1512">PRODUCT(AD87:AH87)</f>
        <v>0</v>
      </c>
      <c r="AK87" s="118"/>
      <c r="AL87" s="118"/>
      <c r="AM87" s="115"/>
      <c r="AN87" s="115"/>
      <c r="AO87" s="115"/>
      <c r="AP87" s="115"/>
      <c r="AQ87" s="115"/>
      <c r="AR87" s="115">
        <f t="shared" ref="AR87:AR93" si="1513">PRODUCT(AM87:AQ87)</f>
        <v>0</v>
      </c>
      <c r="AT87" s="118"/>
      <c r="AU87" s="118"/>
      <c r="AV87" s="115"/>
      <c r="AW87" s="115"/>
      <c r="AX87" s="115"/>
      <c r="AY87" s="115"/>
      <c r="AZ87" s="115"/>
      <c r="BA87" s="115">
        <f t="shared" ref="BA87:BA93" si="1514">PRODUCT(AV87:AZ87)</f>
        <v>0</v>
      </c>
      <c r="BC87" s="118"/>
      <c r="BD87" s="118"/>
      <c r="BE87" s="115"/>
      <c r="BF87" s="115"/>
      <c r="BG87" s="115"/>
      <c r="BH87" s="115"/>
      <c r="BI87" s="115"/>
      <c r="BJ87" s="115">
        <f t="shared" si="1468"/>
        <v>0</v>
      </c>
      <c r="BL87" s="118"/>
      <c r="BM87" s="118"/>
      <c r="BN87" s="115"/>
      <c r="BO87" s="115"/>
      <c r="BP87" s="115"/>
      <c r="BQ87" s="115"/>
      <c r="BR87" s="115"/>
      <c r="BS87" s="115">
        <f t="shared" si="1469"/>
        <v>0</v>
      </c>
      <c r="BU87" s="118"/>
      <c r="BV87" s="118"/>
      <c r="BW87" s="115"/>
      <c r="BX87" s="115"/>
      <c r="BY87" s="115"/>
      <c r="BZ87" s="115"/>
      <c r="CA87" s="115"/>
      <c r="CB87" s="115">
        <f t="shared" si="1470"/>
        <v>0</v>
      </c>
      <c r="CD87" s="118"/>
      <c r="CE87" s="118"/>
      <c r="CF87" s="115"/>
      <c r="CG87" s="115"/>
      <c r="CH87" s="115"/>
      <c r="CI87" s="115"/>
      <c r="CJ87" s="115"/>
      <c r="CK87" s="115">
        <f t="shared" si="1471"/>
        <v>0</v>
      </c>
      <c r="CM87" s="118"/>
      <c r="CN87" s="118"/>
      <c r="CO87" s="115"/>
      <c r="CP87" s="115"/>
      <c r="CQ87" s="115"/>
      <c r="CR87" s="115"/>
      <c r="CS87" s="115"/>
      <c r="CT87" s="115">
        <f t="shared" si="1472"/>
        <v>0</v>
      </c>
      <c r="CV87" s="118"/>
      <c r="CW87" s="118"/>
      <c r="CX87" s="115"/>
      <c r="CY87" s="115"/>
      <c r="CZ87" s="115"/>
      <c r="DA87" s="115"/>
      <c r="DB87" s="115"/>
      <c r="DC87" s="115">
        <f t="shared" si="1473"/>
        <v>0</v>
      </c>
      <c r="DE87" s="118"/>
      <c r="DF87" s="118"/>
      <c r="DG87" s="115"/>
      <c r="DH87" s="115"/>
      <c r="DI87" s="115"/>
      <c r="DJ87" s="115"/>
      <c r="DK87" s="115"/>
      <c r="DL87" s="115">
        <f t="shared" si="1474"/>
        <v>0</v>
      </c>
      <c r="DN87" s="118"/>
      <c r="DO87" s="118"/>
      <c r="DP87" s="115"/>
      <c r="DQ87" s="115"/>
      <c r="DR87" s="115"/>
      <c r="DS87" s="115"/>
      <c r="DT87" s="115"/>
      <c r="DU87" s="115">
        <f t="shared" si="1475"/>
        <v>0</v>
      </c>
      <c r="DW87" s="118"/>
      <c r="DX87" s="118"/>
      <c r="DY87" s="115"/>
      <c r="DZ87" s="115"/>
      <c r="EA87" s="115"/>
      <c r="EB87" s="115"/>
      <c r="EC87" s="115"/>
      <c r="ED87" s="115">
        <f t="shared" si="1476"/>
        <v>0</v>
      </c>
      <c r="EF87" s="118"/>
      <c r="EG87" s="118"/>
      <c r="EH87" s="115"/>
      <c r="EI87" s="115"/>
      <c r="EJ87" s="115"/>
      <c r="EK87" s="115"/>
      <c r="EL87" s="115"/>
      <c r="EM87" s="115">
        <f t="shared" si="1477"/>
        <v>0</v>
      </c>
      <c r="EO87" s="118"/>
      <c r="EP87" s="118"/>
      <c r="EQ87" s="115"/>
      <c r="ER87" s="115"/>
      <c r="ES87" s="115"/>
      <c r="ET87" s="115"/>
      <c r="EU87" s="115"/>
      <c r="EV87" s="115">
        <f t="shared" si="1478"/>
        <v>0</v>
      </c>
      <c r="EX87" s="118"/>
      <c r="EY87" s="118"/>
      <c r="EZ87" s="115"/>
      <c r="FA87" s="115"/>
      <c r="FB87" s="115"/>
      <c r="FC87" s="115"/>
      <c r="FD87" s="115"/>
      <c r="FE87" s="115">
        <f t="shared" si="1479"/>
        <v>0</v>
      </c>
      <c r="FG87" s="118"/>
      <c r="FH87" s="118"/>
      <c r="FI87" s="115"/>
      <c r="FJ87" s="115"/>
      <c r="FK87" s="115"/>
      <c r="FL87" s="115"/>
      <c r="FM87" s="115"/>
      <c r="FN87" s="115">
        <f t="shared" si="1480"/>
        <v>0</v>
      </c>
      <c r="FP87" s="118"/>
      <c r="FQ87" s="118"/>
      <c r="FR87" s="115"/>
      <c r="FS87" s="115"/>
      <c r="FT87" s="115"/>
      <c r="FU87" s="115"/>
      <c r="FV87" s="115"/>
      <c r="FW87" s="115">
        <f t="shared" si="1481"/>
        <v>0</v>
      </c>
      <c r="FY87" s="118"/>
      <c r="FZ87" s="118"/>
      <c r="GA87" s="115"/>
      <c r="GB87" s="115"/>
      <c r="GC87" s="115"/>
      <c r="GD87" s="115"/>
      <c r="GE87" s="115"/>
      <c r="GF87" s="115">
        <f t="shared" si="1482"/>
        <v>0</v>
      </c>
      <c r="GH87" s="118"/>
      <c r="GI87" s="118"/>
      <c r="GJ87" s="115"/>
      <c r="GK87" s="115"/>
      <c r="GL87" s="115"/>
      <c r="GM87" s="115"/>
      <c r="GN87" s="115"/>
      <c r="GO87" s="115">
        <f t="shared" si="1483"/>
        <v>0</v>
      </c>
      <c r="GQ87" s="118"/>
      <c r="GR87" s="118"/>
      <c r="GS87" s="115"/>
      <c r="GT87" s="115"/>
      <c r="GU87" s="115"/>
      <c r="GV87" s="115"/>
      <c r="GW87" s="115"/>
      <c r="GX87" s="115">
        <f t="shared" si="1484"/>
        <v>0</v>
      </c>
      <c r="GZ87" s="118"/>
      <c r="HA87" s="118"/>
      <c r="HB87" s="115"/>
      <c r="HC87" s="115"/>
      <c r="HD87" s="115"/>
      <c r="HE87" s="115"/>
      <c r="HF87" s="115"/>
      <c r="HG87" s="115">
        <f t="shared" si="1485"/>
        <v>0</v>
      </c>
      <c r="HI87" s="118"/>
      <c r="HJ87" s="118"/>
      <c r="HK87" s="115"/>
      <c r="HL87" s="115"/>
      <c r="HM87" s="115"/>
      <c r="HN87" s="115"/>
      <c r="HO87" s="115"/>
      <c r="HP87" s="115">
        <f t="shared" si="1486"/>
        <v>0</v>
      </c>
      <c r="HR87" s="118"/>
      <c r="HS87" s="118"/>
      <c r="HT87" s="115"/>
      <c r="HU87" s="115"/>
      <c r="HV87" s="115"/>
      <c r="HW87" s="115"/>
      <c r="HX87" s="115"/>
      <c r="HY87" s="115">
        <f t="shared" si="1487"/>
        <v>0</v>
      </c>
      <c r="IA87" s="118"/>
      <c r="IB87" s="118"/>
      <c r="IC87" s="115"/>
      <c r="ID87" s="115"/>
      <c r="IE87" s="115"/>
      <c r="IF87" s="115"/>
      <c r="IG87" s="115"/>
      <c r="IH87" s="115">
        <f t="shared" si="1488"/>
        <v>0</v>
      </c>
      <c r="IJ87" s="118"/>
      <c r="IK87" s="118"/>
      <c r="IL87" s="115"/>
      <c r="IM87" s="115"/>
      <c r="IN87" s="115"/>
      <c r="IO87" s="115"/>
      <c r="IP87" s="115"/>
      <c r="IQ87" s="115">
        <f t="shared" si="1489"/>
        <v>0</v>
      </c>
      <c r="IS87" s="118"/>
      <c r="IT87" s="118"/>
      <c r="IU87" s="115"/>
      <c r="IV87" s="115"/>
      <c r="IW87" s="115"/>
      <c r="IX87" s="115"/>
      <c r="IY87" s="115"/>
      <c r="IZ87" s="115">
        <f t="shared" si="1490"/>
        <v>0</v>
      </c>
      <c r="JB87" s="118"/>
      <c r="JC87" s="118"/>
      <c r="JD87" s="115"/>
      <c r="JE87" s="115"/>
      <c r="JF87" s="115"/>
      <c r="JG87" s="115"/>
      <c r="JH87" s="115"/>
      <c r="JI87" s="115">
        <f t="shared" si="1491"/>
        <v>0</v>
      </c>
      <c r="JK87" s="118"/>
      <c r="JL87" s="118"/>
      <c r="JM87" s="115"/>
      <c r="JN87" s="115"/>
      <c r="JO87" s="115"/>
      <c r="JP87" s="115"/>
      <c r="JQ87" s="115"/>
      <c r="JR87" s="115">
        <f t="shared" si="1492"/>
        <v>0</v>
      </c>
      <c r="JT87" s="118"/>
      <c r="JU87" s="118"/>
      <c r="JV87" s="115"/>
      <c r="JW87" s="115"/>
      <c r="JX87" s="115"/>
      <c r="JY87" s="115"/>
      <c r="JZ87" s="115"/>
      <c r="KA87" s="115">
        <f t="shared" si="1493"/>
        <v>0</v>
      </c>
      <c r="KC87" s="118"/>
      <c r="KD87" s="118"/>
      <c r="KE87" s="115"/>
      <c r="KF87" s="115"/>
      <c r="KG87" s="115"/>
      <c r="KH87" s="115"/>
      <c r="KI87" s="115"/>
      <c r="KJ87" s="115">
        <f t="shared" si="1494"/>
        <v>0</v>
      </c>
      <c r="KL87" s="118"/>
      <c r="KM87" s="118"/>
      <c r="KN87" s="115"/>
      <c r="KO87" s="115"/>
      <c r="KP87" s="115"/>
      <c r="KQ87" s="115"/>
      <c r="KR87" s="115"/>
      <c r="KS87" s="115">
        <f t="shared" si="1495"/>
        <v>0</v>
      </c>
      <c r="KU87" s="118"/>
      <c r="KV87" s="118"/>
      <c r="KW87" s="115"/>
      <c r="KX87" s="115"/>
      <c r="KY87" s="115"/>
      <c r="KZ87" s="115"/>
      <c r="LA87" s="115"/>
      <c r="LB87" s="115">
        <f t="shared" si="1496"/>
        <v>0</v>
      </c>
      <c r="LD87" s="118"/>
      <c r="LE87" s="118"/>
      <c r="LF87" s="115"/>
      <c r="LG87" s="115"/>
      <c r="LH87" s="115"/>
      <c r="LI87" s="115"/>
      <c r="LJ87" s="115"/>
      <c r="LK87" s="115">
        <f t="shared" si="1497"/>
        <v>0</v>
      </c>
      <c r="LM87" s="118"/>
      <c r="LN87" s="118"/>
      <c r="LO87" s="115"/>
      <c r="LP87" s="115"/>
      <c r="LQ87" s="115"/>
      <c r="LR87" s="115"/>
      <c r="LS87" s="115"/>
      <c r="LT87" s="115">
        <f t="shared" si="1498"/>
        <v>0</v>
      </c>
      <c r="LV87" s="118"/>
      <c r="LW87" s="118"/>
      <c r="LX87" s="115"/>
      <c r="LY87" s="115"/>
      <c r="LZ87" s="115"/>
      <c r="MA87" s="115"/>
      <c r="MB87" s="115"/>
      <c r="MC87" s="115">
        <f t="shared" si="1499"/>
        <v>0</v>
      </c>
      <c r="ME87" s="118"/>
      <c r="MF87" s="118"/>
      <c r="MG87" s="115"/>
      <c r="MH87" s="115"/>
      <c r="MI87" s="115"/>
      <c r="MJ87" s="115"/>
      <c r="MK87" s="115"/>
      <c r="ML87" s="115">
        <f t="shared" si="1500"/>
        <v>0</v>
      </c>
      <c r="MN87" s="118"/>
      <c r="MO87" s="118"/>
      <c r="MP87" s="115"/>
      <c r="MQ87" s="115"/>
      <c r="MR87" s="115"/>
      <c r="MS87" s="115"/>
      <c r="MT87" s="115"/>
      <c r="MU87" s="115">
        <f t="shared" si="1501"/>
        <v>0</v>
      </c>
      <c r="MW87" s="118"/>
      <c r="MX87" s="118"/>
      <c r="MY87" s="115"/>
      <c r="MZ87" s="115"/>
      <c r="NA87" s="115"/>
      <c r="NB87" s="115"/>
      <c r="NC87" s="115"/>
      <c r="ND87" s="115">
        <f t="shared" si="1502"/>
        <v>0</v>
      </c>
      <c r="NF87" s="118"/>
      <c r="NG87" s="118"/>
      <c r="NH87" s="115"/>
      <c r="NI87" s="115"/>
      <c r="NJ87" s="115"/>
      <c r="NK87" s="115"/>
      <c r="NL87" s="115"/>
      <c r="NM87" s="115">
        <f t="shared" si="1503"/>
        <v>0</v>
      </c>
      <c r="NO87" s="118"/>
      <c r="NP87" s="118"/>
      <c r="NQ87" s="115"/>
      <c r="NR87" s="115"/>
      <c r="NS87" s="115"/>
      <c r="NT87" s="115"/>
      <c r="NU87" s="115"/>
      <c r="NV87" s="115">
        <f t="shared" si="1504"/>
        <v>0</v>
      </c>
      <c r="NX87" s="118"/>
      <c r="NY87" s="118"/>
      <c r="NZ87" s="115"/>
      <c r="OA87" s="115"/>
      <c r="OB87" s="115"/>
      <c r="OC87" s="115"/>
      <c r="OD87" s="115"/>
      <c r="OE87" s="115">
        <f t="shared" si="1505"/>
        <v>0</v>
      </c>
      <c r="OG87" s="118"/>
      <c r="OH87" s="118"/>
      <c r="OI87" s="115"/>
      <c r="OJ87" s="115"/>
      <c r="OK87" s="115"/>
      <c r="OL87" s="115"/>
      <c r="OM87" s="115"/>
      <c r="ON87" s="115">
        <f t="shared" si="1506"/>
        <v>0</v>
      </c>
      <c r="OP87" s="118"/>
      <c r="OQ87" s="118"/>
      <c r="OR87" s="115"/>
      <c r="OS87" s="115"/>
      <c r="OT87" s="115"/>
      <c r="OU87" s="115"/>
      <c r="OV87" s="115"/>
      <c r="OW87" s="115">
        <f t="shared" si="1507"/>
        <v>0</v>
      </c>
      <c r="OY87" s="118"/>
      <c r="OZ87" s="118"/>
      <c r="PA87" s="115"/>
      <c r="PB87" s="115"/>
      <c r="PC87" s="115"/>
      <c r="PD87" s="115"/>
      <c r="PE87" s="115"/>
      <c r="PF87" s="115">
        <f t="shared" si="1508"/>
        <v>0</v>
      </c>
    </row>
    <row r="88" spans="1:422">
      <c r="A88" s="118"/>
      <c r="B88" s="118"/>
      <c r="C88" s="115"/>
      <c r="D88" s="115"/>
      <c r="E88" s="115"/>
      <c r="F88" s="115"/>
      <c r="G88" s="115"/>
      <c r="H88" s="115">
        <f t="shared" si="1509"/>
        <v>0</v>
      </c>
      <c r="J88" s="118"/>
      <c r="K88" s="118"/>
      <c r="L88" s="115"/>
      <c r="M88" s="115"/>
      <c r="N88" s="115"/>
      <c r="O88" s="115"/>
      <c r="P88" s="115"/>
      <c r="Q88" s="115">
        <f t="shared" si="1510"/>
        <v>0</v>
      </c>
      <c r="S88" s="118"/>
      <c r="T88" s="118"/>
      <c r="U88" s="115"/>
      <c r="V88" s="115"/>
      <c r="W88" s="115"/>
      <c r="X88" s="115"/>
      <c r="Y88" s="115"/>
      <c r="Z88" s="115">
        <f t="shared" si="1511"/>
        <v>0</v>
      </c>
      <c r="AB88" s="118"/>
      <c r="AC88" s="118"/>
      <c r="AD88" s="115"/>
      <c r="AE88" s="115"/>
      <c r="AF88" s="115"/>
      <c r="AG88" s="115"/>
      <c r="AH88" s="115"/>
      <c r="AI88" s="115">
        <f t="shared" si="1512"/>
        <v>0</v>
      </c>
      <c r="AK88" s="118"/>
      <c r="AL88" s="118"/>
      <c r="AM88" s="115"/>
      <c r="AN88" s="115"/>
      <c r="AO88" s="115"/>
      <c r="AP88" s="115"/>
      <c r="AQ88" s="115"/>
      <c r="AR88" s="115">
        <f t="shared" si="1513"/>
        <v>0</v>
      </c>
      <c r="AT88" s="118"/>
      <c r="AU88" s="118"/>
      <c r="AV88" s="115"/>
      <c r="AW88" s="115"/>
      <c r="AX88" s="115"/>
      <c r="AY88" s="115"/>
      <c r="AZ88" s="115"/>
      <c r="BA88" s="115">
        <f t="shared" si="1514"/>
        <v>0</v>
      </c>
      <c r="BC88" s="118"/>
      <c r="BD88" s="118"/>
      <c r="BE88" s="115"/>
      <c r="BF88" s="115"/>
      <c r="BG88" s="115"/>
      <c r="BH88" s="115"/>
      <c r="BI88" s="115"/>
      <c r="BJ88" s="115">
        <f t="shared" si="1468"/>
        <v>0</v>
      </c>
      <c r="BL88" s="118"/>
      <c r="BM88" s="118"/>
      <c r="BN88" s="115"/>
      <c r="BO88" s="115"/>
      <c r="BP88" s="115"/>
      <c r="BQ88" s="115"/>
      <c r="BR88" s="115"/>
      <c r="BS88" s="115">
        <f t="shared" si="1469"/>
        <v>0</v>
      </c>
      <c r="BU88" s="118"/>
      <c r="BV88" s="118"/>
      <c r="BW88" s="115"/>
      <c r="BX88" s="115"/>
      <c r="BY88" s="115"/>
      <c r="BZ88" s="115"/>
      <c r="CA88" s="115"/>
      <c r="CB88" s="115">
        <f t="shared" si="1470"/>
        <v>0</v>
      </c>
      <c r="CD88" s="118"/>
      <c r="CE88" s="118"/>
      <c r="CF88" s="115"/>
      <c r="CG88" s="115"/>
      <c r="CH88" s="115"/>
      <c r="CI88" s="115"/>
      <c r="CJ88" s="115"/>
      <c r="CK88" s="115">
        <f t="shared" si="1471"/>
        <v>0</v>
      </c>
      <c r="CM88" s="118"/>
      <c r="CN88" s="118"/>
      <c r="CO88" s="115"/>
      <c r="CP88" s="115"/>
      <c r="CQ88" s="115"/>
      <c r="CR88" s="115"/>
      <c r="CS88" s="115"/>
      <c r="CT88" s="115">
        <f t="shared" si="1472"/>
        <v>0</v>
      </c>
      <c r="CV88" s="118"/>
      <c r="CW88" s="118"/>
      <c r="CX88" s="115"/>
      <c r="CY88" s="115"/>
      <c r="CZ88" s="115"/>
      <c r="DA88" s="115"/>
      <c r="DB88" s="115"/>
      <c r="DC88" s="115">
        <f t="shared" si="1473"/>
        <v>0</v>
      </c>
      <c r="DE88" s="118"/>
      <c r="DF88" s="118"/>
      <c r="DG88" s="115"/>
      <c r="DH88" s="115"/>
      <c r="DI88" s="115"/>
      <c r="DJ88" s="115"/>
      <c r="DK88" s="115"/>
      <c r="DL88" s="115">
        <f t="shared" si="1474"/>
        <v>0</v>
      </c>
      <c r="DN88" s="118"/>
      <c r="DO88" s="118"/>
      <c r="DP88" s="115"/>
      <c r="DQ88" s="115"/>
      <c r="DR88" s="115"/>
      <c r="DS88" s="115"/>
      <c r="DT88" s="115"/>
      <c r="DU88" s="115">
        <f t="shared" si="1475"/>
        <v>0</v>
      </c>
      <c r="DW88" s="118"/>
      <c r="DX88" s="118"/>
      <c r="DY88" s="115"/>
      <c r="DZ88" s="115"/>
      <c r="EA88" s="115"/>
      <c r="EB88" s="115"/>
      <c r="EC88" s="115"/>
      <c r="ED88" s="115">
        <f t="shared" si="1476"/>
        <v>0</v>
      </c>
      <c r="EF88" s="118"/>
      <c r="EG88" s="118"/>
      <c r="EH88" s="115"/>
      <c r="EI88" s="115"/>
      <c r="EJ88" s="115"/>
      <c r="EK88" s="115"/>
      <c r="EL88" s="115"/>
      <c r="EM88" s="115">
        <f t="shared" si="1477"/>
        <v>0</v>
      </c>
      <c r="EO88" s="118"/>
      <c r="EP88" s="118"/>
      <c r="EQ88" s="115"/>
      <c r="ER88" s="115"/>
      <c r="ES88" s="115"/>
      <c r="ET88" s="115"/>
      <c r="EU88" s="115"/>
      <c r="EV88" s="115">
        <f t="shared" si="1478"/>
        <v>0</v>
      </c>
      <c r="EX88" s="118"/>
      <c r="EY88" s="118"/>
      <c r="EZ88" s="115"/>
      <c r="FA88" s="115"/>
      <c r="FB88" s="115"/>
      <c r="FC88" s="115"/>
      <c r="FD88" s="115"/>
      <c r="FE88" s="115">
        <f t="shared" si="1479"/>
        <v>0</v>
      </c>
      <c r="FG88" s="118"/>
      <c r="FH88" s="118"/>
      <c r="FI88" s="115"/>
      <c r="FJ88" s="115"/>
      <c r="FK88" s="115"/>
      <c r="FL88" s="115"/>
      <c r="FM88" s="115"/>
      <c r="FN88" s="115">
        <f t="shared" si="1480"/>
        <v>0</v>
      </c>
      <c r="FP88" s="118"/>
      <c r="FQ88" s="118"/>
      <c r="FR88" s="115"/>
      <c r="FS88" s="115"/>
      <c r="FT88" s="115"/>
      <c r="FU88" s="115"/>
      <c r="FV88" s="115"/>
      <c r="FW88" s="115">
        <f t="shared" si="1481"/>
        <v>0</v>
      </c>
      <c r="FY88" s="118"/>
      <c r="FZ88" s="118"/>
      <c r="GA88" s="115"/>
      <c r="GB88" s="115"/>
      <c r="GC88" s="115"/>
      <c r="GD88" s="115"/>
      <c r="GE88" s="115"/>
      <c r="GF88" s="115">
        <f t="shared" si="1482"/>
        <v>0</v>
      </c>
      <c r="GH88" s="118"/>
      <c r="GI88" s="118"/>
      <c r="GJ88" s="115"/>
      <c r="GK88" s="115"/>
      <c r="GL88" s="115"/>
      <c r="GM88" s="115"/>
      <c r="GN88" s="115"/>
      <c r="GO88" s="115">
        <f t="shared" si="1483"/>
        <v>0</v>
      </c>
      <c r="GQ88" s="118"/>
      <c r="GR88" s="118"/>
      <c r="GS88" s="115"/>
      <c r="GT88" s="115"/>
      <c r="GU88" s="115"/>
      <c r="GV88" s="115"/>
      <c r="GW88" s="115"/>
      <c r="GX88" s="115">
        <f t="shared" si="1484"/>
        <v>0</v>
      </c>
      <c r="GZ88" s="118"/>
      <c r="HA88" s="118"/>
      <c r="HB88" s="115"/>
      <c r="HC88" s="115"/>
      <c r="HD88" s="115"/>
      <c r="HE88" s="115"/>
      <c r="HF88" s="115"/>
      <c r="HG88" s="115">
        <f t="shared" si="1485"/>
        <v>0</v>
      </c>
      <c r="HI88" s="118"/>
      <c r="HJ88" s="118"/>
      <c r="HK88" s="115"/>
      <c r="HL88" s="115"/>
      <c r="HM88" s="115"/>
      <c r="HN88" s="115"/>
      <c r="HO88" s="115"/>
      <c r="HP88" s="115">
        <f t="shared" si="1486"/>
        <v>0</v>
      </c>
      <c r="HR88" s="118"/>
      <c r="HS88" s="118"/>
      <c r="HT88" s="115"/>
      <c r="HU88" s="115"/>
      <c r="HV88" s="115"/>
      <c r="HW88" s="115"/>
      <c r="HX88" s="115"/>
      <c r="HY88" s="115">
        <f t="shared" si="1487"/>
        <v>0</v>
      </c>
      <c r="IA88" s="118"/>
      <c r="IB88" s="118"/>
      <c r="IC88" s="115"/>
      <c r="ID88" s="115"/>
      <c r="IE88" s="115"/>
      <c r="IF88" s="115"/>
      <c r="IG88" s="115"/>
      <c r="IH88" s="115">
        <f t="shared" si="1488"/>
        <v>0</v>
      </c>
      <c r="IJ88" s="118"/>
      <c r="IK88" s="118"/>
      <c r="IL88" s="115"/>
      <c r="IM88" s="115"/>
      <c r="IN88" s="115"/>
      <c r="IO88" s="115"/>
      <c r="IP88" s="115"/>
      <c r="IQ88" s="115">
        <f t="shared" si="1489"/>
        <v>0</v>
      </c>
      <c r="IS88" s="118"/>
      <c r="IT88" s="118"/>
      <c r="IU88" s="115"/>
      <c r="IV88" s="115"/>
      <c r="IW88" s="115"/>
      <c r="IX88" s="115"/>
      <c r="IY88" s="115"/>
      <c r="IZ88" s="115">
        <f t="shared" si="1490"/>
        <v>0</v>
      </c>
      <c r="JB88" s="118"/>
      <c r="JC88" s="118"/>
      <c r="JD88" s="115"/>
      <c r="JE88" s="115"/>
      <c r="JF88" s="115"/>
      <c r="JG88" s="115"/>
      <c r="JH88" s="115"/>
      <c r="JI88" s="115">
        <f t="shared" si="1491"/>
        <v>0</v>
      </c>
      <c r="JK88" s="118"/>
      <c r="JL88" s="118"/>
      <c r="JM88" s="115"/>
      <c r="JN88" s="115"/>
      <c r="JO88" s="115"/>
      <c r="JP88" s="115"/>
      <c r="JQ88" s="115"/>
      <c r="JR88" s="115">
        <f t="shared" si="1492"/>
        <v>0</v>
      </c>
      <c r="JT88" s="118"/>
      <c r="JU88" s="118"/>
      <c r="JV88" s="115"/>
      <c r="JW88" s="115"/>
      <c r="JX88" s="115"/>
      <c r="JY88" s="115"/>
      <c r="JZ88" s="115"/>
      <c r="KA88" s="115">
        <f t="shared" si="1493"/>
        <v>0</v>
      </c>
      <c r="KC88" s="118"/>
      <c r="KD88" s="118"/>
      <c r="KE88" s="115"/>
      <c r="KF88" s="115"/>
      <c r="KG88" s="115"/>
      <c r="KH88" s="115"/>
      <c r="KI88" s="115"/>
      <c r="KJ88" s="115">
        <f t="shared" si="1494"/>
        <v>0</v>
      </c>
      <c r="KL88" s="118"/>
      <c r="KM88" s="118"/>
      <c r="KN88" s="115"/>
      <c r="KO88" s="115"/>
      <c r="KP88" s="115"/>
      <c r="KQ88" s="115"/>
      <c r="KR88" s="115"/>
      <c r="KS88" s="115">
        <f t="shared" si="1495"/>
        <v>0</v>
      </c>
      <c r="KU88" s="118"/>
      <c r="KV88" s="118"/>
      <c r="KW88" s="115"/>
      <c r="KX88" s="115"/>
      <c r="KY88" s="115"/>
      <c r="KZ88" s="115"/>
      <c r="LA88" s="115"/>
      <c r="LB88" s="115">
        <f t="shared" si="1496"/>
        <v>0</v>
      </c>
      <c r="LD88" s="118"/>
      <c r="LE88" s="118"/>
      <c r="LF88" s="115"/>
      <c r="LG88" s="115"/>
      <c r="LH88" s="115"/>
      <c r="LI88" s="115"/>
      <c r="LJ88" s="115"/>
      <c r="LK88" s="115">
        <f t="shared" si="1497"/>
        <v>0</v>
      </c>
      <c r="LM88" s="118"/>
      <c r="LN88" s="118"/>
      <c r="LO88" s="115"/>
      <c r="LP88" s="115"/>
      <c r="LQ88" s="115"/>
      <c r="LR88" s="115"/>
      <c r="LS88" s="115"/>
      <c r="LT88" s="115">
        <f t="shared" si="1498"/>
        <v>0</v>
      </c>
      <c r="LV88" s="118"/>
      <c r="LW88" s="118"/>
      <c r="LX88" s="115"/>
      <c r="LY88" s="115"/>
      <c r="LZ88" s="115"/>
      <c r="MA88" s="115"/>
      <c r="MB88" s="115"/>
      <c r="MC88" s="115">
        <f t="shared" si="1499"/>
        <v>0</v>
      </c>
      <c r="ME88" s="118"/>
      <c r="MF88" s="118"/>
      <c r="MG88" s="115"/>
      <c r="MH88" s="115"/>
      <c r="MI88" s="115"/>
      <c r="MJ88" s="115"/>
      <c r="MK88" s="115"/>
      <c r="ML88" s="115">
        <f t="shared" si="1500"/>
        <v>0</v>
      </c>
      <c r="MN88" s="118"/>
      <c r="MO88" s="118"/>
      <c r="MP88" s="115"/>
      <c r="MQ88" s="115"/>
      <c r="MR88" s="115"/>
      <c r="MS88" s="115"/>
      <c r="MT88" s="115"/>
      <c r="MU88" s="115">
        <f t="shared" si="1501"/>
        <v>0</v>
      </c>
      <c r="MW88" s="118"/>
      <c r="MX88" s="118"/>
      <c r="MY88" s="115"/>
      <c r="MZ88" s="115"/>
      <c r="NA88" s="115"/>
      <c r="NB88" s="115"/>
      <c r="NC88" s="115"/>
      <c r="ND88" s="115">
        <f t="shared" si="1502"/>
        <v>0</v>
      </c>
      <c r="NF88" s="118"/>
      <c r="NG88" s="118"/>
      <c r="NH88" s="115"/>
      <c r="NI88" s="115"/>
      <c r="NJ88" s="115"/>
      <c r="NK88" s="115"/>
      <c r="NL88" s="115"/>
      <c r="NM88" s="115">
        <f t="shared" si="1503"/>
        <v>0</v>
      </c>
      <c r="NO88" s="118"/>
      <c r="NP88" s="118"/>
      <c r="NQ88" s="115"/>
      <c r="NR88" s="115"/>
      <c r="NS88" s="115"/>
      <c r="NT88" s="115"/>
      <c r="NU88" s="115"/>
      <c r="NV88" s="115">
        <f t="shared" si="1504"/>
        <v>0</v>
      </c>
      <c r="NX88" s="118"/>
      <c r="NY88" s="118"/>
      <c r="NZ88" s="115"/>
      <c r="OA88" s="115"/>
      <c r="OB88" s="115"/>
      <c r="OC88" s="115"/>
      <c r="OD88" s="115"/>
      <c r="OE88" s="115">
        <f t="shared" si="1505"/>
        <v>0</v>
      </c>
      <c r="OG88" s="118"/>
      <c r="OH88" s="118"/>
      <c r="OI88" s="115"/>
      <c r="OJ88" s="115"/>
      <c r="OK88" s="115"/>
      <c r="OL88" s="115"/>
      <c r="OM88" s="115"/>
      <c r="ON88" s="115">
        <f t="shared" si="1506"/>
        <v>0</v>
      </c>
      <c r="OP88" s="118"/>
      <c r="OQ88" s="118"/>
      <c r="OR88" s="115"/>
      <c r="OS88" s="115"/>
      <c r="OT88" s="115"/>
      <c r="OU88" s="115"/>
      <c r="OV88" s="115"/>
      <c r="OW88" s="115">
        <f t="shared" si="1507"/>
        <v>0</v>
      </c>
      <c r="OY88" s="118"/>
      <c r="OZ88" s="118"/>
      <c r="PA88" s="115"/>
      <c r="PB88" s="115"/>
      <c r="PC88" s="115"/>
      <c r="PD88" s="115"/>
      <c r="PE88" s="115"/>
      <c r="PF88" s="115">
        <f t="shared" si="1508"/>
        <v>0</v>
      </c>
    </row>
    <row r="89" spans="1:422">
      <c r="A89" s="118"/>
      <c r="B89" s="118"/>
      <c r="C89" s="115"/>
      <c r="D89" s="115"/>
      <c r="E89" s="115"/>
      <c r="F89" s="115"/>
      <c r="G89" s="115"/>
      <c r="H89" s="115">
        <f t="shared" si="1509"/>
        <v>0</v>
      </c>
      <c r="J89" s="118"/>
      <c r="K89" s="118"/>
      <c r="L89" s="115"/>
      <c r="M89" s="115"/>
      <c r="N89" s="115"/>
      <c r="O89" s="115"/>
      <c r="P89" s="115"/>
      <c r="Q89" s="115">
        <f t="shared" si="1510"/>
        <v>0</v>
      </c>
      <c r="S89" s="118"/>
      <c r="T89" s="118"/>
      <c r="U89" s="115"/>
      <c r="V89" s="115"/>
      <c r="W89" s="115"/>
      <c r="X89" s="115"/>
      <c r="Y89" s="115"/>
      <c r="Z89" s="115">
        <f t="shared" si="1511"/>
        <v>0</v>
      </c>
      <c r="AB89" s="118"/>
      <c r="AC89" s="118"/>
      <c r="AD89" s="115"/>
      <c r="AE89" s="115"/>
      <c r="AF89" s="115"/>
      <c r="AG89" s="115"/>
      <c r="AH89" s="115"/>
      <c r="AI89" s="115">
        <f t="shared" si="1512"/>
        <v>0</v>
      </c>
      <c r="AK89" s="118"/>
      <c r="AL89" s="118"/>
      <c r="AM89" s="115"/>
      <c r="AN89" s="115"/>
      <c r="AO89" s="115"/>
      <c r="AP89" s="115"/>
      <c r="AQ89" s="115"/>
      <c r="AR89" s="115">
        <f t="shared" si="1513"/>
        <v>0</v>
      </c>
      <c r="AT89" s="118"/>
      <c r="AU89" s="118"/>
      <c r="AV89" s="115"/>
      <c r="AW89" s="115"/>
      <c r="AX89" s="115"/>
      <c r="AY89" s="115"/>
      <c r="AZ89" s="115"/>
      <c r="BA89" s="115">
        <f t="shared" si="1514"/>
        <v>0</v>
      </c>
      <c r="BC89" s="118"/>
      <c r="BD89" s="118"/>
      <c r="BE89" s="115"/>
      <c r="BF89" s="115"/>
      <c r="BG89" s="115"/>
      <c r="BH89" s="115"/>
      <c r="BI89" s="115"/>
      <c r="BJ89" s="115">
        <f t="shared" si="1468"/>
        <v>0</v>
      </c>
      <c r="BL89" s="118"/>
      <c r="BM89" s="118"/>
      <c r="BN89" s="115"/>
      <c r="BO89" s="115"/>
      <c r="BP89" s="115"/>
      <c r="BQ89" s="115"/>
      <c r="BR89" s="115"/>
      <c r="BS89" s="115">
        <f t="shared" si="1469"/>
        <v>0</v>
      </c>
      <c r="BU89" s="118"/>
      <c r="BV89" s="118"/>
      <c r="BW89" s="115"/>
      <c r="BX89" s="115"/>
      <c r="BY89" s="115"/>
      <c r="BZ89" s="115"/>
      <c r="CA89" s="115"/>
      <c r="CB89" s="115">
        <f t="shared" si="1470"/>
        <v>0</v>
      </c>
      <c r="CD89" s="118"/>
      <c r="CE89" s="118"/>
      <c r="CF89" s="115"/>
      <c r="CG89" s="115"/>
      <c r="CH89" s="115"/>
      <c r="CI89" s="115"/>
      <c r="CJ89" s="115"/>
      <c r="CK89" s="115">
        <f t="shared" si="1471"/>
        <v>0</v>
      </c>
      <c r="CM89" s="118"/>
      <c r="CN89" s="118"/>
      <c r="CO89" s="115"/>
      <c r="CP89" s="115"/>
      <c r="CQ89" s="115"/>
      <c r="CR89" s="115"/>
      <c r="CS89" s="115"/>
      <c r="CT89" s="115">
        <f t="shared" si="1472"/>
        <v>0</v>
      </c>
      <c r="CV89" s="118"/>
      <c r="CW89" s="118"/>
      <c r="CX89" s="115"/>
      <c r="CY89" s="115"/>
      <c r="CZ89" s="115"/>
      <c r="DA89" s="115"/>
      <c r="DB89" s="115"/>
      <c r="DC89" s="115">
        <f t="shared" si="1473"/>
        <v>0</v>
      </c>
      <c r="DE89" s="118"/>
      <c r="DF89" s="118"/>
      <c r="DG89" s="115"/>
      <c r="DH89" s="115"/>
      <c r="DI89" s="115"/>
      <c r="DJ89" s="115"/>
      <c r="DK89" s="115"/>
      <c r="DL89" s="115">
        <f t="shared" si="1474"/>
        <v>0</v>
      </c>
      <c r="DN89" s="118"/>
      <c r="DO89" s="118"/>
      <c r="DP89" s="115"/>
      <c r="DQ89" s="115"/>
      <c r="DR89" s="115"/>
      <c r="DS89" s="115"/>
      <c r="DT89" s="115"/>
      <c r="DU89" s="115">
        <f t="shared" si="1475"/>
        <v>0</v>
      </c>
      <c r="DW89" s="118"/>
      <c r="DX89" s="118"/>
      <c r="DY89" s="115"/>
      <c r="DZ89" s="115"/>
      <c r="EA89" s="115"/>
      <c r="EB89" s="115"/>
      <c r="EC89" s="115"/>
      <c r="ED89" s="115">
        <f t="shared" si="1476"/>
        <v>0</v>
      </c>
      <c r="EF89" s="118"/>
      <c r="EG89" s="118"/>
      <c r="EH89" s="115"/>
      <c r="EI89" s="115"/>
      <c r="EJ89" s="115"/>
      <c r="EK89" s="115"/>
      <c r="EL89" s="115"/>
      <c r="EM89" s="115">
        <f t="shared" si="1477"/>
        <v>0</v>
      </c>
      <c r="EO89" s="118"/>
      <c r="EP89" s="118"/>
      <c r="EQ89" s="115"/>
      <c r="ER89" s="115"/>
      <c r="ES89" s="115"/>
      <c r="ET89" s="115"/>
      <c r="EU89" s="115"/>
      <c r="EV89" s="115">
        <f t="shared" si="1478"/>
        <v>0</v>
      </c>
      <c r="EX89" s="118"/>
      <c r="EY89" s="118"/>
      <c r="EZ89" s="115"/>
      <c r="FA89" s="115"/>
      <c r="FB89" s="115"/>
      <c r="FC89" s="115"/>
      <c r="FD89" s="115"/>
      <c r="FE89" s="115">
        <f t="shared" si="1479"/>
        <v>0</v>
      </c>
      <c r="FG89" s="118"/>
      <c r="FH89" s="118"/>
      <c r="FI89" s="115"/>
      <c r="FJ89" s="115"/>
      <c r="FK89" s="115"/>
      <c r="FL89" s="115"/>
      <c r="FM89" s="115"/>
      <c r="FN89" s="115">
        <f t="shared" si="1480"/>
        <v>0</v>
      </c>
      <c r="FP89" s="118"/>
      <c r="FQ89" s="118"/>
      <c r="FR89" s="115"/>
      <c r="FS89" s="115"/>
      <c r="FT89" s="115"/>
      <c r="FU89" s="115"/>
      <c r="FV89" s="115"/>
      <c r="FW89" s="115">
        <f t="shared" si="1481"/>
        <v>0</v>
      </c>
      <c r="FY89" s="118"/>
      <c r="FZ89" s="118"/>
      <c r="GA89" s="115"/>
      <c r="GB89" s="115"/>
      <c r="GC89" s="115"/>
      <c r="GD89" s="115"/>
      <c r="GE89" s="115"/>
      <c r="GF89" s="115">
        <f t="shared" si="1482"/>
        <v>0</v>
      </c>
      <c r="GH89" s="118"/>
      <c r="GI89" s="118"/>
      <c r="GJ89" s="115"/>
      <c r="GK89" s="115"/>
      <c r="GL89" s="115"/>
      <c r="GM89" s="115"/>
      <c r="GN89" s="115"/>
      <c r="GO89" s="115">
        <f t="shared" si="1483"/>
        <v>0</v>
      </c>
      <c r="GQ89" s="118"/>
      <c r="GR89" s="118"/>
      <c r="GS89" s="115"/>
      <c r="GT89" s="115"/>
      <c r="GU89" s="115"/>
      <c r="GV89" s="115"/>
      <c r="GW89" s="115"/>
      <c r="GX89" s="115">
        <f t="shared" si="1484"/>
        <v>0</v>
      </c>
      <c r="GZ89" s="118"/>
      <c r="HA89" s="118"/>
      <c r="HB89" s="115"/>
      <c r="HC89" s="115"/>
      <c r="HD89" s="115"/>
      <c r="HE89" s="115"/>
      <c r="HF89" s="115"/>
      <c r="HG89" s="115">
        <f t="shared" si="1485"/>
        <v>0</v>
      </c>
      <c r="HI89" s="118"/>
      <c r="HJ89" s="118"/>
      <c r="HK89" s="115"/>
      <c r="HL89" s="115"/>
      <c r="HM89" s="115"/>
      <c r="HN89" s="115"/>
      <c r="HO89" s="115"/>
      <c r="HP89" s="115">
        <f t="shared" si="1486"/>
        <v>0</v>
      </c>
      <c r="HR89" s="118"/>
      <c r="HS89" s="118"/>
      <c r="HT89" s="115"/>
      <c r="HU89" s="115"/>
      <c r="HV89" s="115"/>
      <c r="HW89" s="115"/>
      <c r="HX89" s="115"/>
      <c r="HY89" s="115">
        <f t="shared" si="1487"/>
        <v>0</v>
      </c>
      <c r="IA89" s="118"/>
      <c r="IB89" s="118"/>
      <c r="IC89" s="115"/>
      <c r="ID89" s="115"/>
      <c r="IE89" s="115"/>
      <c r="IF89" s="115"/>
      <c r="IG89" s="115"/>
      <c r="IH89" s="115">
        <f t="shared" si="1488"/>
        <v>0</v>
      </c>
      <c r="IJ89" s="118"/>
      <c r="IK89" s="118"/>
      <c r="IL89" s="115"/>
      <c r="IM89" s="115"/>
      <c r="IN89" s="115"/>
      <c r="IO89" s="115"/>
      <c r="IP89" s="115"/>
      <c r="IQ89" s="115">
        <f t="shared" si="1489"/>
        <v>0</v>
      </c>
      <c r="IS89" s="118"/>
      <c r="IT89" s="118"/>
      <c r="IU89" s="115"/>
      <c r="IV89" s="115"/>
      <c r="IW89" s="115"/>
      <c r="IX89" s="115"/>
      <c r="IY89" s="115"/>
      <c r="IZ89" s="115">
        <f t="shared" si="1490"/>
        <v>0</v>
      </c>
      <c r="JB89" s="118"/>
      <c r="JC89" s="118"/>
      <c r="JD89" s="115"/>
      <c r="JE89" s="115"/>
      <c r="JF89" s="115"/>
      <c r="JG89" s="115"/>
      <c r="JH89" s="115"/>
      <c r="JI89" s="115">
        <f t="shared" si="1491"/>
        <v>0</v>
      </c>
      <c r="JK89" s="118"/>
      <c r="JL89" s="118"/>
      <c r="JM89" s="115"/>
      <c r="JN89" s="115"/>
      <c r="JO89" s="115"/>
      <c r="JP89" s="115"/>
      <c r="JQ89" s="115"/>
      <c r="JR89" s="115">
        <f t="shared" si="1492"/>
        <v>0</v>
      </c>
      <c r="JT89" s="118"/>
      <c r="JU89" s="118"/>
      <c r="JV89" s="115"/>
      <c r="JW89" s="115"/>
      <c r="JX89" s="115"/>
      <c r="JY89" s="115"/>
      <c r="JZ89" s="115"/>
      <c r="KA89" s="115">
        <f t="shared" si="1493"/>
        <v>0</v>
      </c>
      <c r="KC89" s="118"/>
      <c r="KD89" s="118"/>
      <c r="KE89" s="115"/>
      <c r="KF89" s="115"/>
      <c r="KG89" s="115"/>
      <c r="KH89" s="115"/>
      <c r="KI89" s="115"/>
      <c r="KJ89" s="115">
        <f t="shared" si="1494"/>
        <v>0</v>
      </c>
      <c r="KL89" s="118"/>
      <c r="KM89" s="118"/>
      <c r="KN89" s="115"/>
      <c r="KO89" s="115"/>
      <c r="KP89" s="115"/>
      <c r="KQ89" s="115"/>
      <c r="KR89" s="115"/>
      <c r="KS89" s="115">
        <f t="shared" si="1495"/>
        <v>0</v>
      </c>
      <c r="KU89" s="118"/>
      <c r="KV89" s="118"/>
      <c r="KW89" s="115"/>
      <c r="KX89" s="115"/>
      <c r="KY89" s="115"/>
      <c r="KZ89" s="115"/>
      <c r="LA89" s="115"/>
      <c r="LB89" s="115">
        <f t="shared" si="1496"/>
        <v>0</v>
      </c>
      <c r="LD89" s="118"/>
      <c r="LE89" s="118"/>
      <c r="LF89" s="115"/>
      <c r="LG89" s="115"/>
      <c r="LH89" s="115"/>
      <c r="LI89" s="115"/>
      <c r="LJ89" s="115"/>
      <c r="LK89" s="115">
        <f t="shared" si="1497"/>
        <v>0</v>
      </c>
      <c r="LM89" s="118"/>
      <c r="LN89" s="118"/>
      <c r="LO89" s="115"/>
      <c r="LP89" s="115"/>
      <c r="LQ89" s="115"/>
      <c r="LR89" s="115"/>
      <c r="LS89" s="115"/>
      <c r="LT89" s="115">
        <f t="shared" si="1498"/>
        <v>0</v>
      </c>
      <c r="LV89" s="118"/>
      <c r="LW89" s="118"/>
      <c r="LX89" s="115"/>
      <c r="LY89" s="115"/>
      <c r="LZ89" s="115"/>
      <c r="MA89" s="115"/>
      <c r="MB89" s="115"/>
      <c r="MC89" s="115">
        <f t="shared" si="1499"/>
        <v>0</v>
      </c>
      <c r="ME89" s="118"/>
      <c r="MF89" s="118"/>
      <c r="MG89" s="115"/>
      <c r="MH89" s="115"/>
      <c r="MI89" s="115"/>
      <c r="MJ89" s="115"/>
      <c r="MK89" s="115"/>
      <c r="ML89" s="115">
        <f t="shared" si="1500"/>
        <v>0</v>
      </c>
      <c r="MN89" s="118"/>
      <c r="MO89" s="118"/>
      <c r="MP89" s="115"/>
      <c r="MQ89" s="115"/>
      <c r="MR89" s="115"/>
      <c r="MS89" s="115"/>
      <c r="MT89" s="115"/>
      <c r="MU89" s="115">
        <f t="shared" si="1501"/>
        <v>0</v>
      </c>
      <c r="MW89" s="118"/>
      <c r="MX89" s="118"/>
      <c r="MY89" s="115"/>
      <c r="MZ89" s="115"/>
      <c r="NA89" s="115"/>
      <c r="NB89" s="115"/>
      <c r="NC89" s="115"/>
      <c r="ND89" s="115">
        <f t="shared" si="1502"/>
        <v>0</v>
      </c>
      <c r="NF89" s="118"/>
      <c r="NG89" s="118"/>
      <c r="NH89" s="115"/>
      <c r="NI89" s="115"/>
      <c r="NJ89" s="115"/>
      <c r="NK89" s="115"/>
      <c r="NL89" s="115"/>
      <c r="NM89" s="115">
        <f t="shared" si="1503"/>
        <v>0</v>
      </c>
      <c r="NO89" s="118"/>
      <c r="NP89" s="118"/>
      <c r="NQ89" s="115"/>
      <c r="NR89" s="115"/>
      <c r="NS89" s="115"/>
      <c r="NT89" s="115"/>
      <c r="NU89" s="115"/>
      <c r="NV89" s="115">
        <f t="shared" si="1504"/>
        <v>0</v>
      </c>
      <c r="NX89" s="118"/>
      <c r="NY89" s="118"/>
      <c r="NZ89" s="115"/>
      <c r="OA89" s="115"/>
      <c r="OB89" s="115"/>
      <c r="OC89" s="115"/>
      <c r="OD89" s="115"/>
      <c r="OE89" s="115">
        <f t="shared" si="1505"/>
        <v>0</v>
      </c>
      <c r="OG89" s="118"/>
      <c r="OH89" s="118"/>
      <c r="OI89" s="115"/>
      <c r="OJ89" s="115"/>
      <c r="OK89" s="115"/>
      <c r="OL89" s="115"/>
      <c r="OM89" s="115"/>
      <c r="ON89" s="115">
        <f t="shared" si="1506"/>
        <v>0</v>
      </c>
      <c r="OP89" s="118"/>
      <c r="OQ89" s="118"/>
      <c r="OR89" s="115"/>
      <c r="OS89" s="115"/>
      <c r="OT89" s="115"/>
      <c r="OU89" s="115"/>
      <c r="OV89" s="115"/>
      <c r="OW89" s="115">
        <f t="shared" si="1507"/>
        <v>0</v>
      </c>
      <c r="OY89" s="118"/>
      <c r="OZ89" s="118"/>
      <c r="PA89" s="115"/>
      <c r="PB89" s="115"/>
      <c r="PC89" s="115"/>
      <c r="PD89" s="115"/>
      <c r="PE89" s="115"/>
      <c r="PF89" s="115">
        <f t="shared" si="1508"/>
        <v>0</v>
      </c>
    </row>
    <row r="90" spans="1:422">
      <c r="A90" s="118"/>
      <c r="B90" s="118"/>
      <c r="C90" s="115"/>
      <c r="D90" s="115"/>
      <c r="E90" s="115"/>
      <c r="F90" s="115"/>
      <c r="G90" s="115"/>
      <c r="H90" s="115">
        <f t="shared" si="1509"/>
        <v>0</v>
      </c>
      <c r="J90" s="118"/>
      <c r="K90" s="118"/>
      <c r="L90" s="115"/>
      <c r="M90" s="115"/>
      <c r="N90" s="115"/>
      <c r="O90" s="115"/>
      <c r="P90" s="115"/>
      <c r="Q90" s="115">
        <f t="shared" si="1510"/>
        <v>0</v>
      </c>
      <c r="S90" s="118"/>
      <c r="T90" s="118"/>
      <c r="U90" s="115"/>
      <c r="V90" s="115"/>
      <c r="W90" s="115"/>
      <c r="X90" s="115"/>
      <c r="Y90" s="115"/>
      <c r="Z90" s="115">
        <f t="shared" si="1511"/>
        <v>0</v>
      </c>
      <c r="AB90" s="118"/>
      <c r="AC90" s="118"/>
      <c r="AD90" s="115"/>
      <c r="AE90" s="115"/>
      <c r="AF90" s="115"/>
      <c r="AG90" s="115"/>
      <c r="AH90" s="115"/>
      <c r="AI90" s="115">
        <f t="shared" si="1512"/>
        <v>0</v>
      </c>
      <c r="AK90" s="118"/>
      <c r="AL90" s="118"/>
      <c r="AM90" s="115"/>
      <c r="AN90" s="115"/>
      <c r="AO90" s="115"/>
      <c r="AP90" s="115"/>
      <c r="AQ90" s="115"/>
      <c r="AR90" s="115">
        <f t="shared" si="1513"/>
        <v>0</v>
      </c>
      <c r="AT90" s="118"/>
      <c r="AU90" s="118"/>
      <c r="AV90" s="115"/>
      <c r="AW90" s="115"/>
      <c r="AX90" s="115"/>
      <c r="AY90" s="115"/>
      <c r="AZ90" s="115"/>
      <c r="BA90" s="115">
        <f t="shared" si="1514"/>
        <v>0</v>
      </c>
      <c r="BC90" s="118"/>
      <c r="BD90" s="118"/>
      <c r="BE90" s="115"/>
      <c r="BF90" s="115"/>
      <c r="BG90" s="115"/>
      <c r="BH90" s="115"/>
      <c r="BI90" s="115"/>
      <c r="BJ90" s="115">
        <f t="shared" si="1468"/>
        <v>0</v>
      </c>
      <c r="BL90" s="118"/>
      <c r="BM90" s="118"/>
      <c r="BN90" s="115"/>
      <c r="BO90" s="115"/>
      <c r="BP90" s="115"/>
      <c r="BQ90" s="115"/>
      <c r="BR90" s="115"/>
      <c r="BS90" s="115">
        <f t="shared" si="1469"/>
        <v>0</v>
      </c>
      <c r="BU90" s="118"/>
      <c r="BV90" s="118"/>
      <c r="BW90" s="115"/>
      <c r="BX90" s="115"/>
      <c r="BY90" s="115"/>
      <c r="BZ90" s="115"/>
      <c r="CA90" s="115"/>
      <c r="CB90" s="115">
        <f t="shared" si="1470"/>
        <v>0</v>
      </c>
      <c r="CD90" s="118"/>
      <c r="CE90" s="118"/>
      <c r="CF90" s="115"/>
      <c r="CG90" s="115"/>
      <c r="CH90" s="115"/>
      <c r="CI90" s="115"/>
      <c r="CJ90" s="115"/>
      <c r="CK90" s="115">
        <f t="shared" si="1471"/>
        <v>0</v>
      </c>
      <c r="CM90" s="118"/>
      <c r="CN90" s="118"/>
      <c r="CO90" s="115"/>
      <c r="CP90" s="115"/>
      <c r="CQ90" s="115"/>
      <c r="CR90" s="115"/>
      <c r="CS90" s="115"/>
      <c r="CT90" s="115">
        <f t="shared" si="1472"/>
        <v>0</v>
      </c>
      <c r="CV90" s="118"/>
      <c r="CW90" s="118"/>
      <c r="CX90" s="115"/>
      <c r="CY90" s="115"/>
      <c r="CZ90" s="115"/>
      <c r="DA90" s="115"/>
      <c r="DB90" s="115"/>
      <c r="DC90" s="115">
        <f t="shared" si="1473"/>
        <v>0</v>
      </c>
      <c r="DE90" s="118"/>
      <c r="DF90" s="118"/>
      <c r="DG90" s="115"/>
      <c r="DH90" s="115"/>
      <c r="DI90" s="115"/>
      <c r="DJ90" s="115"/>
      <c r="DK90" s="115"/>
      <c r="DL90" s="115">
        <f t="shared" si="1474"/>
        <v>0</v>
      </c>
      <c r="DN90" s="118"/>
      <c r="DO90" s="118"/>
      <c r="DP90" s="115"/>
      <c r="DQ90" s="115"/>
      <c r="DR90" s="115"/>
      <c r="DS90" s="115"/>
      <c r="DT90" s="115"/>
      <c r="DU90" s="115">
        <f t="shared" si="1475"/>
        <v>0</v>
      </c>
      <c r="DW90" s="118"/>
      <c r="DX90" s="118"/>
      <c r="DY90" s="115"/>
      <c r="DZ90" s="115"/>
      <c r="EA90" s="115"/>
      <c r="EB90" s="115"/>
      <c r="EC90" s="115"/>
      <c r="ED90" s="115">
        <f t="shared" si="1476"/>
        <v>0</v>
      </c>
      <c r="EF90" s="118"/>
      <c r="EG90" s="118"/>
      <c r="EH90" s="115"/>
      <c r="EI90" s="115"/>
      <c r="EJ90" s="115"/>
      <c r="EK90" s="115"/>
      <c r="EL90" s="115"/>
      <c r="EM90" s="115">
        <f t="shared" si="1477"/>
        <v>0</v>
      </c>
      <c r="EO90" s="118"/>
      <c r="EP90" s="118"/>
      <c r="EQ90" s="115"/>
      <c r="ER90" s="115"/>
      <c r="ES90" s="115"/>
      <c r="ET90" s="115"/>
      <c r="EU90" s="115"/>
      <c r="EV90" s="115">
        <f t="shared" si="1478"/>
        <v>0</v>
      </c>
      <c r="EX90" s="118"/>
      <c r="EY90" s="118"/>
      <c r="EZ90" s="115"/>
      <c r="FA90" s="115"/>
      <c r="FB90" s="115"/>
      <c r="FC90" s="115"/>
      <c r="FD90" s="115"/>
      <c r="FE90" s="115">
        <f t="shared" si="1479"/>
        <v>0</v>
      </c>
      <c r="FG90" s="118"/>
      <c r="FH90" s="118"/>
      <c r="FI90" s="115"/>
      <c r="FJ90" s="115"/>
      <c r="FK90" s="115"/>
      <c r="FL90" s="115"/>
      <c r="FM90" s="115"/>
      <c r="FN90" s="115">
        <f t="shared" si="1480"/>
        <v>0</v>
      </c>
      <c r="FP90" s="118"/>
      <c r="FQ90" s="118"/>
      <c r="FR90" s="115"/>
      <c r="FS90" s="115"/>
      <c r="FT90" s="115"/>
      <c r="FU90" s="115"/>
      <c r="FV90" s="115"/>
      <c r="FW90" s="115">
        <f t="shared" si="1481"/>
        <v>0</v>
      </c>
      <c r="FY90" s="118"/>
      <c r="FZ90" s="118"/>
      <c r="GA90" s="115"/>
      <c r="GB90" s="115"/>
      <c r="GC90" s="115"/>
      <c r="GD90" s="115"/>
      <c r="GE90" s="115"/>
      <c r="GF90" s="115">
        <f t="shared" si="1482"/>
        <v>0</v>
      </c>
      <c r="GH90" s="118"/>
      <c r="GI90" s="118"/>
      <c r="GJ90" s="115"/>
      <c r="GK90" s="115"/>
      <c r="GL90" s="115"/>
      <c r="GM90" s="115"/>
      <c r="GN90" s="115"/>
      <c r="GO90" s="115">
        <f t="shared" si="1483"/>
        <v>0</v>
      </c>
      <c r="GQ90" s="118"/>
      <c r="GR90" s="118"/>
      <c r="GS90" s="115"/>
      <c r="GT90" s="115"/>
      <c r="GU90" s="115"/>
      <c r="GV90" s="115"/>
      <c r="GW90" s="115"/>
      <c r="GX90" s="115">
        <f t="shared" si="1484"/>
        <v>0</v>
      </c>
      <c r="GZ90" s="118"/>
      <c r="HA90" s="118"/>
      <c r="HB90" s="115"/>
      <c r="HC90" s="115"/>
      <c r="HD90" s="115"/>
      <c r="HE90" s="115"/>
      <c r="HF90" s="115"/>
      <c r="HG90" s="115">
        <f t="shared" si="1485"/>
        <v>0</v>
      </c>
      <c r="HI90" s="118"/>
      <c r="HJ90" s="118"/>
      <c r="HK90" s="115"/>
      <c r="HL90" s="115"/>
      <c r="HM90" s="115"/>
      <c r="HN90" s="115"/>
      <c r="HO90" s="115"/>
      <c r="HP90" s="115">
        <f t="shared" si="1486"/>
        <v>0</v>
      </c>
      <c r="HR90" s="118"/>
      <c r="HS90" s="118"/>
      <c r="HT90" s="115"/>
      <c r="HU90" s="115"/>
      <c r="HV90" s="115"/>
      <c r="HW90" s="115"/>
      <c r="HX90" s="115"/>
      <c r="HY90" s="115">
        <f t="shared" si="1487"/>
        <v>0</v>
      </c>
      <c r="IA90" s="118"/>
      <c r="IB90" s="118"/>
      <c r="IC90" s="115"/>
      <c r="ID90" s="115"/>
      <c r="IE90" s="115"/>
      <c r="IF90" s="115"/>
      <c r="IG90" s="115"/>
      <c r="IH90" s="115">
        <f t="shared" si="1488"/>
        <v>0</v>
      </c>
      <c r="IJ90" s="118"/>
      <c r="IK90" s="118"/>
      <c r="IL90" s="115"/>
      <c r="IM90" s="115"/>
      <c r="IN90" s="115"/>
      <c r="IO90" s="115"/>
      <c r="IP90" s="115"/>
      <c r="IQ90" s="115">
        <f t="shared" si="1489"/>
        <v>0</v>
      </c>
      <c r="IS90" s="118"/>
      <c r="IT90" s="118"/>
      <c r="IU90" s="115"/>
      <c r="IV90" s="115"/>
      <c r="IW90" s="115"/>
      <c r="IX90" s="115"/>
      <c r="IY90" s="115"/>
      <c r="IZ90" s="115">
        <f t="shared" si="1490"/>
        <v>0</v>
      </c>
      <c r="JB90" s="118"/>
      <c r="JC90" s="118"/>
      <c r="JD90" s="115"/>
      <c r="JE90" s="115"/>
      <c r="JF90" s="115"/>
      <c r="JG90" s="115"/>
      <c r="JH90" s="115"/>
      <c r="JI90" s="115">
        <f t="shared" si="1491"/>
        <v>0</v>
      </c>
      <c r="JK90" s="118"/>
      <c r="JL90" s="118"/>
      <c r="JM90" s="115"/>
      <c r="JN90" s="115"/>
      <c r="JO90" s="115"/>
      <c r="JP90" s="115"/>
      <c r="JQ90" s="115"/>
      <c r="JR90" s="115">
        <f t="shared" si="1492"/>
        <v>0</v>
      </c>
      <c r="JT90" s="118"/>
      <c r="JU90" s="118"/>
      <c r="JV90" s="115"/>
      <c r="JW90" s="115"/>
      <c r="JX90" s="115"/>
      <c r="JY90" s="115"/>
      <c r="JZ90" s="115"/>
      <c r="KA90" s="115">
        <f t="shared" si="1493"/>
        <v>0</v>
      </c>
      <c r="KC90" s="118"/>
      <c r="KD90" s="118"/>
      <c r="KE90" s="115"/>
      <c r="KF90" s="115"/>
      <c r="KG90" s="115"/>
      <c r="KH90" s="115"/>
      <c r="KI90" s="115"/>
      <c r="KJ90" s="115">
        <f t="shared" si="1494"/>
        <v>0</v>
      </c>
      <c r="KL90" s="118"/>
      <c r="KM90" s="118"/>
      <c r="KN90" s="115"/>
      <c r="KO90" s="115"/>
      <c r="KP90" s="115"/>
      <c r="KQ90" s="115"/>
      <c r="KR90" s="115"/>
      <c r="KS90" s="115">
        <f t="shared" si="1495"/>
        <v>0</v>
      </c>
      <c r="KU90" s="118"/>
      <c r="KV90" s="118"/>
      <c r="KW90" s="115"/>
      <c r="KX90" s="115"/>
      <c r="KY90" s="115"/>
      <c r="KZ90" s="115"/>
      <c r="LA90" s="115"/>
      <c r="LB90" s="115">
        <f t="shared" si="1496"/>
        <v>0</v>
      </c>
      <c r="LD90" s="118"/>
      <c r="LE90" s="118"/>
      <c r="LF90" s="115"/>
      <c r="LG90" s="115"/>
      <c r="LH90" s="115"/>
      <c r="LI90" s="115"/>
      <c r="LJ90" s="115"/>
      <c r="LK90" s="115">
        <f t="shared" si="1497"/>
        <v>0</v>
      </c>
      <c r="LM90" s="118"/>
      <c r="LN90" s="118"/>
      <c r="LO90" s="115"/>
      <c r="LP90" s="115"/>
      <c r="LQ90" s="115"/>
      <c r="LR90" s="115"/>
      <c r="LS90" s="115"/>
      <c r="LT90" s="115">
        <f t="shared" si="1498"/>
        <v>0</v>
      </c>
      <c r="LV90" s="118"/>
      <c r="LW90" s="118"/>
      <c r="LX90" s="115"/>
      <c r="LY90" s="115"/>
      <c r="LZ90" s="115"/>
      <c r="MA90" s="115"/>
      <c r="MB90" s="115"/>
      <c r="MC90" s="115">
        <f t="shared" si="1499"/>
        <v>0</v>
      </c>
      <c r="ME90" s="118"/>
      <c r="MF90" s="118"/>
      <c r="MG90" s="115"/>
      <c r="MH90" s="115"/>
      <c r="MI90" s="115"/>
      <c r="MJ90" s="115"/>
      <c r="MK90" s="115"/>
      <c r="ML90" s="115">
        <f t="shared" si="1500"/>
        <v>0</v>
      </c>
      <c r="MN90" s="118"/>
      <c r="MO90" s="118"/>
      <c r="MP90" s="115"/>
      <c r="MQ90" s="115"/>
      <c r="MR90" s="115"/>
      <c r="MS90" s="115"/>
      <c r="MT90" s="115"/>
      <c r="MU90" s="115">
        <f t="shared" si="1501"/>
        <v>0</v>
      </c>
      <c r="MW90" s="118"/>
      <c r="MX90" s="118"/>
      <c r="MY90" s="115"/>
      <c r="MZ90" s="115"/>
      <c r="NA90" s="115"/>
      <c r="NB90" s="115"/>
      <c r="NC90" s="115"/>
      <c r="ND90" s="115">
        <f t="shared" si="1502"/>
        <v>0</v>
      </c>
      <c r="NF90" s="118"/>
      <c r="NG90" s="118"/>
      <c r="NH90" s="115"/>
      <c r="NI90" s="115"/>
      <c r="NJ90" s="115"/>
      <c r="NK90" s="115"/>
      <c r="NL90" s="115"/>
      <c r="NM90" s="115">
        <f t="shared" si="1503"/>
        <v>0</v>
      </c>
      <c r="NO90" s="118"/>
      <c r="NP90" s="118"/>
      <c r="NQ90" s="115"/>
      <c r="NR90" s="115"/>
      <c r="NS90" s="115"/>
      <c r="NT90" s="115"/>
      <c r="NU90" s="115"/>
      <c r="NV90" s="115">
        <f t="shared" si="1504"/>
        <v>0</v>
      </c>
      <c r="NX90" s="118"/>
      <c r="NY90" s="118"/>
      <c r="NZ90" s="115"/>
      <c r="OA90" s="115"/>
      <c r="OB90" s="115"/>
      <c r="OC90" s="115"/>
      <c r="OD90" s="115"/>
      <c r="OE90" s="115">
        <f t="shared" si="1505"/>
        <v>0</v>
      </c>
      <c r="OG90" s="118"/>
      <c r="OH90" s="118"/>
      <c r="OI90" s="115"/>
      <c r="OJ90" s="115"/>
      <c r="OK90" s="115"/>
      <c r="OL90" s="115"/>
      <c r="OM90" s="115"/>
      <c r="ON90" s="115">
        <f t="shared" si="1506"/>
        <v>0</v>
      </c>
      <c r="OP90" s="118"/>
      <c r="OQ90" s="118"/>
      <c r="OR90" s="115"/>
      <c r="OS90" s="115"/>
      <c r="OT90" s="115"/>
      <c r="OU90" s="115"/>
      <c r="OV90" s="115"/>
      <c r="OW90" s="115">
        <f t="shared" si="1507"/>
        <v>0</v>
      </c>
      <c r="OY90" s="118"/>
      <c r="OZ90" s="118"/>
      <c r="PA90" s="115"/>
      <c r="PB90" s="115"/>
      <c r="PC90" s="115"/>
      <c r="PD90" s="115"/>
      <c r="PE90" s="115"/>
      <c r="PF90" s="115">
        <f t="shared" si="1508"/>
        <v>0</v>
      </c>
    </row>
    <row r="91" spans="1:422">
      <c r="A91" s="118"/>
      <c r="B91" s="118"/>
      <c r="C91" s="115"/>
      <c r="D91" s="115"/>
      <c r="E91" s="115"/>
      <c r="F91" s="115"/>
      <c r="G91" s="115"/>
      <c r="H91" s="115">
        <f t="shared" si="1509"/>
        <v>0</v>
      </c>
      <c r="J91" s="118"/>
      <c r="K91" s="118"/>
      <c r="L91" s="115"/>
      <c r="M91" s="115"/>
      <c r="N91" s="115"/>
      <c r="O91" s="115"/>
      <c r="P91" s="115"/>
      <c r="Q91" s="115">
        <f t="shared" si="1510"/>
        <v>0</v>
      </c>
      <c r="S91" s="118"/>
      <c r="T91" s="118"/>
      <c r="U91" s="115"/>
      <c r="V91" s="115"/>
      <c r="W91" s="115"/>
      <c r="X91" s="115"/>
      <c r="Y91" s="115"/>
      <c r="Z91" s="115">
        <f t="shared" si="1511"/>
        <v>0</v>
      </c>
      <c r="AB91" s="118"/>
      <c r="AC91" s="118"/>
      <c r="AD91" s="115"/>
      <c r="AE91" s="115"/>
      <c r="AF91" s="115"/>
      <c r="AG91" s="115"/>
      <c r="AH91" s="115"/>
      <c r="AI91" s="115">
        <f t="shared" si="1512"/>
        <v>0</v>
      </c>
      <c r="AK91" s="118"/>
      <c r="AL91" s="118"/>
      <c r="AM91" s="115"/>
      <c r="AN91" s="115"/>
      <c r="AO91" s="115"/>
      <c r="AP91" s="115"/>
      <c r="AQ91" s="115"/>
      <c r="AR91" s="115">
        <f t="shared" si="1513"/>
        <v>0</v>
      </c>
      <c r="AT91" s="118"/>
      <c r="AU91" s="118"/>
      <c r="AV91" s="115"/>
      <c r="AW91" s="115"/>
      <c r="AX91" s="115"/>
      <c r="AY91" s="115"/>
      <c r="AZ91" s="115"/>
      <c r="BA91" s="115">
        <f t="shared" si="1514"/>
        <v>0</v>
      </c>
      <c r="BC91" s="118"/>
      <c r="BD91" s="118"/>
      <c r="BE91" s="115"/>
      <c r="BF91" s="115"/>
      <c r="BG91" s="115"/>
      <c r="BH91" s="115"/>
      <c r="BI91" s="115"/>
      <c r="BJ91" s="115">
        <f t="shared" si="1468"/>
        <v>0</v>
      </c>
      <c r="BL91" s="118"/>
      <c r="BM91" s="118"/>
      <c r="BN91" s="115"/>
      <c r="BO91" s="115"/>
      <c r="BP91" s="115"/>
      <c r="BQ91" s="115"/>
      <c r="BR91" s="115"/>
      <c r="BS91" s="115">
        <f t="shared" si="1469"/>
        <v>0</v>
      </c>
      <c r="BU91" s="118"/>
      <c r="BV91" s="118"/>
      <c r="BW91" s="115"/>
      <c r="BX91" s="115"/>
      <c r="BY91" s="115"/>
      <c r="BZ91" s="115"/>
      <c r="CA91" s="115"/>
      <c r="CB91" s="115">
        <f t="shared" si="1470"/>
        <v>0</v>
      </c>
      <c r="CD91" s="118"/>
      <c r="CE91" s="118"/>
      <c r="CF91" s="115"/>
      <c r="CG91" s="115"/>
      <c r="CH91" s="115"/>
      <c r="CI91" s="115"/>
      <c r="CJ91" s="115"/>
      <c r="CK91" s="115">
        <f t="shared" si="1471"/>
        <v>0</v>
      </c>
      <c r="CM91" s="118"/>
      <c r="CN91" s="118"/>
      <c r="CO91" s="115"/>
      <c r="CP91" s="115"/>
      <c r="CQ91" s="115"/>
      <c r="CR91" s="115"/>
      <c r="CS91" s="115"/>
      <c r="CT91" s="115">
        <f t="shared" si="1472"/>
        <v>0</v>
      </c>
      <c r="CV91" s="118"/>
      <c r="CW91" s="118"/>
      <c r="CX91" s="115"/>
      <c r="CY91" s="115"/>
      <c r="CZ91" s="115"/>
      <c r="DA91" s="115"/>
      <c r="DB91" s="115"/>
      <c r="DC91" s="115">
        <f t="shared" si="1473"/>
        <v>0</v>
      </c>
      <c r="DE91" s="118"/>
      <c r="DF91" s="118"/>
      <c r="DG91" s="115"/>
      <c r="DH91" s="115"/>
      <c r="DI91" s="115"/>
      <c r="DJ91" s="115"/>
      <c r="DK91" s="115"/>
      <c r="DL91" s="115">
        <f t="shared" si="1474"/>
        <v>0</v>
      </c>
      <c r="DN91" s="118"/>
      <c r="DO91" s="118"/>
      <c r="DP91" s="115"/>
      <c r="DQ91" s="115"/>
      <c r="DR91" s="115"/>
      <c r="DS91" s="115"/>
      <c r="DT91" s="115"/>
      <c r="DU91" s="115">
        <f t="shared" si="1475"/>
        <v>0</v>
      </c>
      <c r="DW91" s="118"/>
      <c r="DX91" s="118"/>
      <c r="DY91" s="115"/>
      <c r="DZ91" s="115"/>
      <c r="EA91" s="115"/>
      <c r="EB91" s="115"/>
      <c r="EC91" s="115"/>
      <c r="ED91" s="115">
        <f t="shared" si="1476"/>
        <v>0</v>
      </c>
      <c r="EF91" s="118"/>
      <c r="EG91" s="118"/>
      <c r="EH91" s="115"/>
      <c r="EI91" s="115"/>
      <c r="EJ91" s="115"/>
      <c r="EK91" s="115"/>
      <c r="EL91" s="115"/>
      <c r="EM91" s="115">
        <f t="shared" si="1477"/>
        <v>0</v>
      </c>
      <c r="EO91" s="118"/>
      <c r="EP91" s="118"/>
      <c r="EQ91" s="115"/>
      <c r="ER91" s="115"/>
      <c r="ES91" s="115"/>
      <c r="ET91" s="115"/>
      <c r="EU91" s="115"/>
      <c r="EV91" s="115">
        <f t="shared" si="1478"/>
        <v>0</v>
      </c>
      <c r="EX91" s="118"/>
      <c r="EY91" s="118"/>
      <c r="EZ91" s="115"/>
      <c r="FA91" s="115"/>
      <c r="FB91" s="115"/>
      <c r="FC91" s="115"/>
      <c r="FD91" s="115"/>
      <c r="FE91" s="115">
        <f t="shared" si="1479"/>
        <v>0</v>
      </c>
      <c r="FG91" s="118"/>
      <c r="FH91" s="118"/>
      <c r="FI91" s="115"/>
      <c r="FJ91" s="115"/>
      <c r="FK91" s="115"/>
      <c r="FL91" s="115"/>
      <c r="FM91" s="115"/>
      <c r="FN91" s="115">
        <f t="shared" si="1480"/>
        <v>0</v>
      </c>
      <c r="FP91" s="118"/>
      <c r="FQ91" s="118"/>
      <c r="FR91" s="115"/>
      <c r="FS91" s="115"/>
      <c r="FT91" s="115"/>
      <c r="FU91" s="115"/>
      <c r="FV91" s="115"/>
      <c r="FW91" s="115">
        <f t="shared" si="1481"/>
        <v>0</v>
      </c>
      <c r="FY91" s="118"/>
      <c r="FZ91" s="118"/>
      <c r="GA91" s="115"/>
      <c r="GB91" s="115"/>
      <c r="GC91" s="115"/>
      <c r="GD91" s="115"/>
      <c r="GE91" s="115"/>
      <c r="GF91" s="115">
        <f t="shared" si="1482"/>
        <v>0</v>
      </c>
      <c r="GH91" s="118"/>
      <c r="GI91" s="118"/>
      <c r="GJ91" s="115"/>
      <c r="GK91" s="115"/>
      <c r="GL91" s="115"/>
      <c r="GM91" s="115"/>
      <c r="GN91" s="115"/>
      <c r="GO91" s="115">
        <f t="shared" si="1483"/>
        <v>0</v>
      </c>
      <c r="GQ91" s="118"/>
      <c r="GR91" s="118"/>
      <c r="GS91" s="115"/>
      <c r="GT91" s="115"/>
      <c r="GU91" s="115"/>
      <c r="GV91" s="115"/>
      <c r="GW91" s="115"/>
      <c r="GX91" s="115">
        <f t="shared" si="1484"/>
        <v>0</v>
      </c>
      <c r="GZ91" s="118"/>
      <c r="HA91" s="118"/>
      <c r="HB91" s="115"/>
      <c r="HC91" s="115"/>
      <c r="HD91" s="115"/>
      <c r="HE91" s="115"/>
      <c r="HF91" s="115"/>
      <c r="HG91" s="115">
        <f t="shared" si="1485"/>
        <v>0</v>
      </c>
      <c r="HI91" s="118"/>
      <c r="HJ91" s="118"/>
      <c r="HK91" s="115"/>
      <c r="HL91" s="115"/>
      <c r="HM91" s="115"/>
      <c r="HN91" s="115"/>
      <c r="HO91" s="115"/>
      <c r="HP91" s="115">
        <f t="shared" si="1486"/>
        <v>0</v>
      </c>
      <c r="HR91" s="118"/>
      <c r="HS91" s="118"/>
      <c r="HT91" s="115"/>
      <c r="HU91" s="115"/>
      <c r="HV91" s="115"/>
      <c r="HW91" s="115"/>
      <c r="HX91" s="115"/>
      <c r="HY91" s="115">
        <f t="shared" si="1487"/>
        <v>0</v>
      </c>
      <c r="IA91" s="118"/>
      <c r="IB91" s="118"/>
      <c r="IC91" s="115"/>
      <c r="ID91" s="115"/>
      <c r="IE91" s="115"/>
      <c r="IF91" s="115"/>
      <c r="IG91" s="115"/>
      <c r="IH91" s="115">
        <f t="shared" si="1488"/>
        <v>0</v>
      </c>
      <c r="IJ91" s="118"/>
      <c r="IK91" s="118"/>
      <c r="IL91" s="115"/>
      <c r="IM91" s="115"/>
      <c r="IN91" s="115"/>
      <c r="IO91" s="115"/>
      <c r="IP91" s="115"/>
      <c r="IQ91" s="115">
        <f t="shared" si="1489"/>
        <v>0</v>
      </c>
      <c r="IS91" s="118"/>
      <c r="IT91" s="118"/>
      <c r="IU91" s="115"/>
      <c r="IV91" s="115"/>
      <c r="IW91" s="115"/>
      <c r="IX91" s="115"/>
      <c r="IY91" s="115"/>
      <c r="IZ91" s="115">
        <f t="shared" si="1490"/>
        <v>0</v>
      </c>
      <c r="JB91" s="118"/>
      <c r="JC91" s="118"/>
      <c r="JD91" s="115"/>
      <c r="JE91" s="115"/>
      <c r="JF91" s="115"/>
      <c r="JG91" s="115"/>
      <c r="JH91" s="115"/>
      <c r="JI91" s="115">
        <f t="shared" si="1491"/>
        <v>0</v>
      </c>
      <c r="JK91" s="118"/>
      <c r="JL91" s="118"/>
      <c r="JM91" s="115"/>
      <c r="JN91" s="115"/>
      <c r="JO91" s="115"/>
      <c r="JP91" s="115"/>
      <c r="JQ91" s="115"/>
      <c r="JR91" s="115">
        <f t="shared" si="1492"/>
        <v>0</v>
      </c>
      <c r="JT91" s="118"/>
      <c r="JU91" s="118"/>
      <c r="JV91" s="115"/>
      <c r="JW91" s="115"/>
      <c r="JX91" s="115"/>
      <c r="JY91" s="115"/>
      <c r="JZ91" s="115"/>
      <c r="KA91" s="115">
        <f t="shared" si="1493"/>
        <v>0</v>
      </c>
      <c r="KC91" s="118"/>
      <c r="KD91" s="118"/>
      <c r="KE91" s="115"/>
      <c r="KF91" s="115"/>
      <c r="KG91" s="115"/>
      <c r="KH91" s="115"/>
      <c r="KI91" s="115"/>
      <c r="KJ91" s="115">
        <f t="shared" si="1494"/>
        <v>0</v>
      </c>
      <c r="KL91" s="118"/>
      <c r="KM91" s="118"/>
      <c r="KN91" s="115"/>
      <c r="KO91" s="115"/>
      <c r="KP91" s="115"/>
      <c r="KQ91" s="115"/>
      <c r="KR91" s="115"/>
      <c r="KS91" s="115">
        <f t="shared" si="1495"/>
        <v>0</v>
      </c>
      <c r="KU91" s="118"/>
      <c r="KV91" s="118"/>
      <c r="KW91" s="115"/>
      <c r="KX91" s="115"/>
      <c r="KY91" s="115"/>
      <c r="KZ91" s="115"/>
      <c r="LA91" s="115"/>
      <c r="LB91" s="115">
        <f t="shared" si="1496"/>
        <v>0</v>
      </c>
      <c r="LD91" s="118"/>
      <c r="LE91" s="118"/>
      <c r="LF91" s="115"/>
      <c r="LG91" s="115"/>
      <c r="LH91" s="115"/>
      <c r="LI91" s="115"/>
      <c r="LJ91" s="115"/>
      <c r="LK91" s="115">
        <f t="shared" si="1497"/>
        <v>0</v>
      </c>
      <c r="LM91" s="118"/>
      <c r="LN91" s="118"/>
      <c r="LO91" s="115"/>
      <c r="LP91" s="115"/>
      <c r="LQ91" s="115"/>
      <c r="LR91" s="115"/>
      <c r="LS91" s="115"/>
      <c r="LT91" s="115">
        <f t="shared" si="1498"/>
        <v>0</v>
      </c>
      <c r="LV91" s="118"/>
      <c r="LW91" s="118"/>
      <c r="LX91" s="115"/>
      <c r="LY91" s="115"/>
      <c r="LZ91" s="115"/>
      <c r="MA91" s="115"/>
      <c r="MB91" s="115"/>
      <c r="MC91" s="115">
        <f t="shared" si="1499"/>
        <v>0</v>
      </c>
      <c r="ME91" s="118"/>
      <c r="MF91" s="118"/>
      <c r="MG91" s="115"/>
      <c r="MH91" s="115"/>
      <c r="MI91" s="115"/>
      <c r="MJ91" s="115"/>
      <c r="MK91" s="115"/>
      <c r="ML91" s="115">
        <f t="shared" si="1500"/>
        <v>0</v>
      </c>
      <c r="MN91" s="118"/>
      <c r="MO91" s="118"/>
      <c r="MP91" s="115"/>
      <c r="MQ91" s="115"/>
      <c r="MR91" s="115"/>
      <c r="MS91" s="115"/>
      <c r="MT91" s="115"/>
      <c r="MU91" s="115">
        <f t="shared" si="1501"/>
        <v>0</v>
      </c>
      <c r="MW91" s="118"/>
      <c r="MX91" s="118"/>
      <c r="MY91" s="115"/>
      <c r="MZ91" s="115"/>
      <c r="NA91" s="115"/>
      <c r="NB91" s="115"/>
      <c r="NC91" s="115"/>
      <c r="ND91" s="115">
        <f t="shared" si="1502"/>
        <v>0</v>
      </c>
      <c r="NF91" s="118"/>
      <c r="NG91" s="118"/>
      <c r="NH91" s="115"/>
      <c r="NI91" s="115"/>
      <c r="NJ91" s="115"/>
      <c r="NK91" s="115"/>
      <c r="NL91" s="115"/>
      <c r="NM91" s="115">
        <f t="shared" si="1503"/>
        <v>0</v>
      </c>
      <c r="NO91" s="118"/>
      <c r="NP91" s="118"/>
      <c r="NQ91" s="115"/>
      <c r="NR91" s="115"/>
      <c r="NS91" s="115"/>
      <c r="NT91" s="115"/>
      <c r="NU91" s="115"/>
      <c r="NV91" s="115">
        <f t="shared" si="1504"/>
        <v>0</v>
      </c>
      <c r="NX91" s="118"/>
      <c r="NY91" s="118"/>
      <c r="NZ91" s="115"/>
      <c r="OA91" s="115"/>
      <c r="OB91" s="115"/>
      <c r="OC91" s="115"/>
      <c r="OD91" s="115"/>
      <c r="OE91" s="115">
        <f t="shared" si="1505"/>
        <v>0</v>
      </c>
      <c r="OG91" s="118"/>
      <c r="OH91" s="118"/>
      <c r="OI91" s="115"/>
      <c r="OJ91" s="115"/>
      <c r="OK91" s="115"/>
      <c r="OL91" s="115"/>
      <c r="OM91" s="115"/>
      <c r="ON91" s="115">
        <f t="shared" si="1506"/>
        <v>0</v>
      </c>
      <c r="OP91" s="118"/>
      <c r="OQ91" s="118"/>
      <c r="OR91" s="115"/>
      <c r="OS91" s="115"/>
      <c r="OT91" s="115"/>
      <c r="OU91" s="115"/>
      <c r="OV91" s="115"/>
      <c r="OW91" s="115">
        <f t="shared" si="1507"/>
        <v>0</v>
      </c>
      <c r="OY91" s="118"/>
      <c r="OZ91" s="118"/>
      <c r="PA91" s="115"/>
      <c r="PB91" s="115"/>
      <c r="PC91" s="115"/>
      <c r="PD91" s="115"/>
      <c r="PE91" s="115"/>
      <c r="PF91" s="115">
        <f t="shared" si="1508"/>
        <v>0</v>
      </c>
    </row>
    <row r="92" spans="1:422">
      <c r="A92" s="118"/>
      <c r="B92" s="118"/>
      <c r="C92" s="115"/>
      <c r="D92" s="115"/>
      <c r="E92" s="115"/>
      <c r="F92" s="115"/>
      <c r="G92" s="115"/>
      <c r="H92" s="115">
        <f t="shared" si="1509"/>
        <v>0</v>
      </c>
      <c r="J92" s="118"/>
      <c r="K92" s="118"/>
      <c r="L92" s="115"/>
      <c r="M92" s="115"/>
      <c r="N92" s="115"/>
      <c r="O92" s="115"/>
      <c r="P92" s="115"/>
      <c r="Q92" s="115">
        <f t="shared" si="1510"/>
        <v>0</v>
      </c>
      <c r="S92" s="118"/>
      <c r="T92" s="118"/>
      <c r="U92" s="115"/>
      <c r="V92" s="115"/>
      <c r="W92" s="115"/>
      <c r="X92" s="115"/>
      <c r="Y92" s="115"/>
      <c r="Z92" s="115">
        <f t="shared" si="1511"/>
        <v>0</v>
      </c>
      <c r="AB92" s="118"/>
      <c r="AC92" s="118"/>
      <c r="AD92" s="115"/>
      <c r="AE92" s="115"/>
      <c r="AF92" s="115"/>
      <c r="AG92" s="115"/>
      <c r="AH92" s="115"/>
      <c r="AI92" s="115">
        <f t="shared" si="1512"/>
        <v>0</v>
      </c>
      <c r="AK92" s="118"/>
      <c r="AL92" s="118"/>
      <c r="AM92" s="115"/>
      <c r="AN92" s="115"/>
      <c r="AO92" s="115"/>
      <c r="AP92" s="115"/>
      <c r="AQ92" s="115"/>
      <c r="AR92" s="115">
        <f t="shared" si="1513"/>
        <v>0</v>
      </c>
      <c r="AT92" s="118"/>
      <c r="AU92" s="118"/>
      <c r="AV92" s="115"/>
      <c r="AW92" s="115"/>
      <c r="AX92" s="115"/>
      <c r="AY92" s="115"/>
      <c r="AZ92" s="115"/>
      <c r="BA92" s="115">
        <f t="shared" si="1514"/>
        <v>0</v>
      </c>
      <c r="BC92" s="118"/>
      <c r="BD92" s="118"/>
      <c r="BE92" s="115"/>
      <c r="BF92" s="115"/>
      <c r="BG92" s="115"/>
      <c r="BH92" s="115"/>
      <c r="BI92" s="115"/>
      <c r="BJ92" s="115">
        <f t="shared" si="1468"/>
        <v>0</v>
      </c>
      <c r="BL92" s="118"/>
      <c r="BM92" s="118"/>
      <c r="BN92" s="115"/>
      <c r="BO92" s="115"/>
      <c r="BP92" s="115"/>
      <c r="BQ92" s="115"/>
      <c r="BR92" s="115"/>
      <c r="BS92" s="115">
        <f t="shared" si="1469"/>
        <v>0</v>
      </c>
      <c r="BU92" s="118"/>
      <c r="BV92" s="118"/>
      <c r="BW92" s="115"/>
      <c r="BX92" s="115"/>
      <c r="BY92" s="115"/>
      <c r="BZ92" s="115"/>
      <c r="CA92" s="115"/>
      <c r="CB92" s="115">
        <f t="shared" si="1470"/>
        <v>0</v>
      </c>
      <c r="CD92" s="118"/>
      <c r="CE92" s="118"/>
      <c r="CF92" s="115"/>
      <c r="CG92" s="115"/>
      <c r="CH92" s="115"/>
      <c r="CI92" s="115"/>
      <c r="CJ92" s="115"/>
      <c r="CK92" s="115">
        <f t="shared" si="1471"/>
        <v>0</v>
      </c>
      <c r="CM92" s="118"/>
      <c r="CN92" s="118"/>
      <c r="CO92" s="115"/>
      <c r="CP92" s="115"/>
      <c r="CQ92" s="115"/>
      <c r="CR92" s="115"/>
      <c r="CS92" s="115"/>
      <c r="CT92" s="115">
        <f t="shared" si="1472"/>
        <v>0</v>
      </c>
      <c r="CV92" s="118"/>
      <c r="CW92" s="118"/>
      <c r="CX92" s="115"/>
      <c r="CY92" s="115"/>
      <c r="CZ92" s="115"/>
      <c r="DA92" s="115"/>
      <c r="DB92" s="115"/>
      <c r="DC92" s="115">
        <f t="shared" si="1473"/>
        <v>0</v>
      </c>
      <c r="DE92" s="118"/>
      <c r="DF92" s="118"/>
      <c r="DG92" s="115"/>
      <c r="DH92" s="115"/>
      <c r="DI92" s="115"/>
      <c r="DJ92" s="115"/>
      <c r="DK92" s="115"/>
      <c r="DL92" s="115">
        <f t="shared" si="1474"/>
        <v>0</v>
      </c>
      <c r="DN92" s="118"/>
      <c r="DO92" s="118"/>
      <c r="DP92" s="115"/>
      <c r="DQ92" s="115"/>
      <c r="DR92" s="115"/>
      <c r="DS92" s="115"/>
      <c r="DT92" s="115"/>
      <c r="DU92" s="115">
        <f t="shared" si="1475"/>
        <v>0</v>
      </c>
      <c r="DW92" s="118"/>
      <c r="DX92" s="118"/>
      <c r="DY92" s="115"/>
      <c r="DZ92" s="115"/>
      <c r="EA92" s="115"/>
      <c r="EB92" s="115"/>
      <c r="EC92" s="115"/>
      <c r="ED92" s="115">
        <f t="shared" si="1476"/>
        <v>0</v>
      </c>
      <c r="EF92" s="118"/>
      <c r="EG92" s="118"/>
      <c r="EH92" s="115"/>
      <c r="EI92" s="115"/>
      <c r="EJ92" s="115"/>
      <c r="EK92" s="115"/>
      <c r="EL92" s="115"/>
      <c r="EM92" s="115">
        <f t="shared" si="1477"/>
        <v>0</v>
      </c>
      <c r="EO92" s="118"/>
      <c r="EP92" s="118"/>
      <c r="EQ92" s="115"/>
      <c r="ER92" s="115"/>
      <c r="ES92" s="115"/>
      <c r="ET92" s="115"/>
      <c r="EU92" s="115"/>
      <c r="EV92" s="115">
        <f t="shared" si="1478"/>
        <v>0</v>
      </c>
      <c r="EX92" s="118"/>
      <c r="EY92" s="118"/>
      <c r="EZ92" s="115"/>
      <c r="FA92" s="115"/>
      <c r="FB92" s="115"/>
      <c r="FC92" s="115"/>
      <c r="FD92" s="115"/>
      <c r="FE92" s="115">
        <f t="shared" si="1479"/>
        <v>0</v>
      </c>
      <c r="FG92" s="118"/>
      <c r="FH92" s="118"/>
      <c r="FI92" s="115"/>
      <c r="FJ92" s="115"/>
      <c r="FK92" s="115"/>
      <c r="FL92" s="115"/>
      <c r="FM92" s="115"/>
      <c r="FN92" s="115">
        <f t="shared" si="1480"/>
        <v>0</v>
      </c>
      <c r="FP92" s="118"/>
      <c r="FQ92" s="118"/>
      <c r="FR92" s="115"/>
      <c r="FS92" s="115"/>
      <c r="FT92" s="115"/>
      <c r="FU92" s="115"/>
      <c r="FV92" s="115"/>
      <c r="FW92" s="115">
        <f t="shared" si="1481"/>
        <v>0</v>
      </c>
      <c r="FY92" s="118"/>
      <c r="FZ92" s="118"/>
      <c r="GA92" s="115"/>
      <c r="GB92" s="115"/>
      <c r="GC92" s="115"/>
      <c r="GD92" s="115"/>
      <c r="GE92" s="115"/>
      <c r="GF92" s="115">
        <f t="shared" si="1482"/>
        <v>0</v>
      </c>
      <c r="GH92" s="118"/>
      <c r="GI92" s="118"/>
      <c r="GJ92" s="115"/>
      <c r="GK92" s="115"/>
      <c r="GL92" s="115"/>
      <c r="GM92" s="115"/>
      <c r="GN92" s="115"/>
      <c r="GO92" s="115">
        <f t="shared" si="1483"/>
        <v>0</v>
      </c>
      <c r="GQ92" s="118"/>
      <c r="GR92" s="118"/>
      <c r="GS92" s="115"/>
      <c r="GT92" s="115"/>
      <c r="GU92" s="115"/>
      <c r="GV92" s="115"/>
      <c r="GW92" s="115"/>
      <c r="GX92" s="115">
        <f t="shared" si="1484"/>
        <v>0</v>
      </c>
      <c r="GZ92" s="118"/>
      <c r="HA92" s="118"/>
      <c r="HB92" s="115"/>
      <c r="HC92" s="115"/>
      <c r="HD92" s="115"/>
      <c r="HE92" s="115"/>
      <c r="HF92" s="115"/>
      <c r="HG92" s="115">
        <f t="shared" si="1485"/>
        <v>0</v>
      </c>
      <c r="HI92" s="118"/>
      <c r="HJ92" s="118"/>
      <c r="HK92" s="115"/>
      <c r="HL92" s="115"/>
      <c r="HM92" s="115"/>
      <c r="HN92" s="115"/>
      <c r="HO92" s="115"/>
      <c r="HP92" s="115">
        <f t="shared" si="1486"/>
        <v>0</v>
      </c>
      <c r="HR92" s="118"/>
      <c r="HS92" s="118"/>
      <c r="HT92" s="115"/>
      <c r="HU92" s="115"/>
      <c r="HV92" s="115"/>
      <c r="HW92" s="115"/>
      <c r="HX92" s="115"/>
      <c r="HY92" s="115">
        <f t="shared" si="1487"/>
        <v>0</v>
      </c>
      <c r="IA92" s="118"/>
      <c r="IB92" s="118"/>
      <c r="IC92" s="115"/>
      <c r="ID92" s="115"/>
      <c r="IE92" s="115"/>
      <c r="IF92" s="115"/>
      <c r="IG92" s="115"/>
      <c r="IH92" s="115">
        <f t="shared" si="1488"/>
        <v>0</v>
      </c>
      <c r="IJ92" s="118"/>
      <c r="IK92" s="118"/>
      <c r="IL92" s="115"/>
      <c r="IM92" s="115"/>
      <c r="IN92" s="115"/>
      <c r="IO92" s="115"/>
      <c r="IP92" s="115"/>
      <c r="IQ92" s="115">
        <f t="shared" si="1489"/>
        <v>0</v>
      </c>
      <c r="IS92" s="118"/>
      <c r="IT92" s="118"/>
      <c r="IU92" s="115"/>
      <c r="IV92" s="115"/>
      <c r="IW92" s="115"/>
      <c r="IX92" s="115"/>
      <c r="IY92" s="115"/>
      <c r="IZ92" s="115">
        <f t="shared" si="1490"/>
        <v>0</v>
      </c>
      <c r="JB92" s="118"/>
      <c r="JC92" s="118"/>
      <c r="JD92" s="115"/>
      <c r="JE92" s="115"/>
      <c r="JF92" s="115"/>
      <c r="JG92" s="115"/>
      <c r="JH92" s="115"/>
      <c r="JI92" s="115">
        <f t="shared" si="1491"/>
        <v>0</v>
      </c>
      <c r="JK92" s="118"/>
      <c r="JL92" s="118"/>
      <c r="JM92" s="115"/>
      <c r="JN92" s="115"/>
      <c r="JO92" s="115"/>
      <c r="JP92" s="115"/>
      <c r="JQ92" s="115"/>
      <c r="JR92" s="115">
        <f t="shared" si="1492"/>
        <v>0</v>
      </c>
      <c r="JT92" s="118"/>
      <c r="JU92" s="118"/>
      <c r="JV92" s="115"/>
      <c r="JW92" s="115"/>
      <c r="JX92" s="115"/>
      <c r="JY92" s="115"/>
      <c r="JZ92" s="115"/>
      <c r="KA92" s="115">
        <f t="shared" si="1493"/>
        <v>0</v>
      </c>
      <c r="KC92" s="118"/>
      <c r="KD92" s="118"/>
      <c r="KE92" s="115"/>
      <c r="KF92" s="115"/>
      <c r="KG92" s="115"/>
      <c r="KH92" s="115"/>
      <c r="KI92" s="115"/>
      <c r="KJ92" s="115">
        <f t="shared" si="1494"/>
        <v>0</v>
      </c>
      <c r="KL92" s="118"/>
      <c r="KM92" s="118"/>
      <c r="KN92" s="115"/>
      <c r="KO92" s="115"/>
      <c r="KP92" s="115"/>
      <c r="KQ92" s="115"/>
      <c r="KR92" s="115"/>
      <c r="KS92" s="115">
        <f t="shared" si="1495"/>
        <v>0</v>
      </c>
      <c r="KU92" s="118"/>
      <c r="KV92" s="118"/>
      <c r="KW92" s="115"/>
      <c r="KX92" s="115"/>
      <c r="KY92" s="115"/>
      <c r="KZ92" s="115"/>
      <c r="LA92" s="115"/>
      <c r="LB92" s="115">
        <f t="shared" si="1496"/>
        <v>0</v>
      </c>
      <c r="LD92" s="118"/>
      <c r="LE92" s="118"/>
      <c r="LF92" s="115"/>
      <c r="LG92" s="115"/>
      <c r="LH92" s="115"/>
      <c r="LI92" s="115"/>
      <c r="LJ92" s="115"/>
      <c r="LK92" s="115">
        <f t="shared" si="1497"/>
        <v>0</v>
      </c>
      <c r="LM92" s="118"/>
      <c r="LN92" s="118"/>
      <c r="LO92" s="115"/>
      <c r="LP92" s="115"/>
      <c r="LQ92" s="115"/>
      <c r="LR92" s="115"/>
      <c r="LS92" s="115"/>
      <c r="LT92" s="115">
        <f t="shared" si="1498"/>
        <v>0</v>
      </c>
      <c r="LV92" s="118"/>
      <c r="LW92" s="118"/>
      <c r="LX92" s="115"/>
      <c r="LY92" s="115"/>
      <c r="LZ92" s="115"/>
      <c r="MA92" s="115"/>
      <c r="MB92" s="115"/>
      <c r="MC92" s="115">
        <f t="shared" si="1499"/>
        <v>0</v>
      </c>
      <c r="ME92" s="118"/>
      <c r="MF92" s="118"/>
      <c r="MG92" s="115"/>
      <c r="MH92" s="115"/>
      <c r="MI92" s="115"/>
      <c r="MJ92" s="115"/>
      <c r="MK92" s="115"/>
      <c r="ML92" s="115">
        <f t="shared" si="1500"/>
        <v>0</v>
      </c>
      <c r="MN92" s="118"/>
      <c r="MO92" s="118"/>
      <c r="MP92" s="115"/>
      <c r="MQ92" s="115"/>
      <c r="MR92" s="115"/>
      <c r="MS92" s="115"/>
      <c r="MT92" s="115"/>
      <c r="MU92" s="115">
        <f t="shared" si="1501"/>
        <v>0</v>
      </c>
      <c r="MW92" s="118"/>
      <c r="MX92" s="118"/>
      <c r="MY92" s="115"/>
      <c r="MZ92" s="115"/>
      <c r="NA92" s="115"/>
      <c r="NB92" s="115"/>
      <c r="NC92" s="115"/>
      <c r="ND92" s="115">
        <f t="shared" si="1502"/>
        <v>0</v>
      </c>
      <c r="NF92" s="118"/>
      <c r="NG92" s="118"/>
      <c r="NH92" s="115"/>
      <c r="NI92" s="115"/>
      <c r="NJ92" s="115"/>
      <c r="NK92" s="115"/>
      <c r="NL92" s="115"/>
      <c r="NM92" s="115">
        <f t="shared" si="1503"/>
        <v>0</v>
      </c>
      <c r="NO92" s="118"/>
      <c r="NP92" s="118"/>
      <c r="NQ92" s="115"/>
      <c r="NR92" s="115"/>
      <c r="NS92" s="115"/>
      <c r="NT92" s="115"/>
      <c r="NU92" s="115"/>
      <c r="NV92" s="115">
        <f t="shared" si="1504"/>
        <v>0</v>
      </c>
      <c r="NX92" s="118"/>
      <c r="NY92" s="118"/>
      <c r="NZ92" s="115"/>
      <c r="OA92" s="115"/>
      <c r="OB92" s="115"/>
      <c r="OC92" s="115"/>
      <c r="OD92" s="115"/>
      <c r="OE92" s="115">
        <f t="shared" si="1505"/>
        <v>0</v>
      </c>
      <c r="OG92" s="118"/>
      <c r="OH92" s="118"/>
      <c r="OI92" s="115"/>
      <c r="OJ92" s="115"/>
      <c r="OK92" s="115"/>
      <c r="OL92" s="115"/>
      <c r="OM92" s="115"/>
      <c r="ON92" s="115">
        <f t="shared" si="1506"/>
        <v>0</v>
      </c>
      <c r="OP92" s="118"/>
      <c r="OQ92" s="118"/>
      <c r="OR92" s="115"/>
      <c r="OS92" s="115"/>
      <c r="OT92" s="115"/>
      <c r="OU92" s="115"/>
      <c r="OV92" s="115"/>
      <c r="OW92" s="115">
        <f t="shared" si="1507"/>
        <v>0</v>
      </c>
      <c r="OY92" s="118"/>
      <c r="OZ92" s="118"/>
      <c r="PA92" s="115"/>
      <c r="PB92" s="115"/>
      <c r="PC92" s="115"/>
      <c r="PD92" s="115"/>
      <c r="PE92" s="115"/>
      <c r="PF92" s="115">
        <f t="shared" si="1508"/>
        <v>0</v>
      </c>
    </row>
    <row r="93" spans="1:422">
      <c r="A93" s="118"/>
      <c r="B93" s="118"/>
      <c r="C93" s="115"/>
      <c r="D93" s="115"/>
      <c r="E93" s="115"/>
      <c r="F93" s="115"/>
      <c r="G93" s="115"/>
      <c r="H93" s="115">
        <f t="shared" si="1509"/>
        <v>0</v>
      </c>
      <c r="J93" s="118"/>
      <c r="K93" s="118"/>
      <c r="L93" s="115"/>
      <c r="M93" s="115"/>
      <c r="N93" s="115"/>
      <c r="O93" s="115"/>
      <c r="P93" s="115"/>
      <c r="Q93" s="115">
        <f t="shared" si="1510"/>
        <v>0</v>
      </c>
      <c r="S93" s="118"/>
      <c r="T93" s="118"/>
      <c r="U93" s="115"/>
      <c r="V93" s="115"/>
      <c r="W93" s="115"/>
      <c r="X93" s="115"/>
      <c r="Y93" s="115"/>
      <c r="Z93" s="115">
        <f t="shared" si="1511"/>
        <v>0</v>
      </c>
      <c r="AB93" s="118"/>
      <c r="AC93" s="118"/>
      <c r="AD93" s="115"/>
      <c r="AE93" s="115"/>
      <c r="AF93" s="115"/>
      <c r="AG93" s="115"/>
      <c r="AH93" s="115"/>
      <c r="AI93" s="115">
        <f t="shared" si="1512"/>
        <v>0</v>
      </c>
      <c r="AK93" s="118"/>
      <c r="AL93" s="118"/>
      <c r="AM93" s="115"/>
      <c r="AN93" s="115"/>
      <c r="AO93" s="115"/>
      <c r="AP93" s="115"/>
      <c r="AQ93" s="115"/>
      <c r="AR93" s="115">
        <f t="shared" si="1513"/>
        <v>0</v>
      </c>
      <c r="AT93" s="118"/>
      <c r="AU93" s="118"/>
      <c r="AV93" s="115"/>
      <c r="AW93" s="115"/>
      <c r="AX93" s="115"/>
      <c r="AY93" s="115"/>
      <c r="AZ93" s="115"/>
      <c r="BA93" s="115">
        <f t="shared" si="1514"/>
        <v>0</v>
      </c>
      <c r="BC93" s="118"/>
      <c r="BD93" s="118"/>
      <c r="BE93" s="115"/>
      <c r="BF93" s="115"/>
      <c r="BG93" s="115"/>
      <c r="BH93" s="115"/>
      <c r="BI93" s="115"/>
      <c r="BJ93" s="115">
        <f t="shared" si="1468"/>
        <v>0</v>
      </c>
      <c r="BL93" s="118"/>
      <c r="BM93" s="118"/>
      <c r="BN93" s="115"/>
      <c r="BO93" s="115"/>
      <c r="BP93" s="115"/>
      <c r="BQ93" s="115"/>
      <c r="BR93" s="115"/>
      <c r="BS93" s="115">
        <f t="shared" si="1469"/>
        <v>0</v>
      </c>
      <c r="BU93" s="118"/>
      <c r="BV93" s="118"/>
      <c r="BW93" s="115"/>
      <c r="BX93" s="115"/>
      <c r="BY93" s="115"/>
      <c r="BZ93" s="115"/>
      <c r="CA93" s="115"/>
      <c r="CB93" s="115">
        <f t="shared" si="1470"/>
        <v>0</v>
      </c>
      <c r="CD93" s="118"/>
      <c r="CE93" s="118"/>
      <c r="CF93" s="115"/>
      <c r="CG93" s="115"/>
      <c r="CH93" s="115"/>
      <c r="CI93" s="115"/>
      <c r="CJ93" s="115"/>
      <c r="CK93" s="115">
        <f t="shared" si="1471"/>
        <v>0</v>
      </c>
      <c r="CM93" s="118"/>
      <c r="CN93" s="118"/>
      <c r="CO93" s="115"/>
      <c r="CP93" s="115"/>
      <c r="CQ93" s="115"/>
      <c r="CR93" s="115"/>
      <c r="CS93" s="115"/>
      <c r="CT93" s="115">
        <f t="shared" si="1472"/>
        <v>0</v>
      </c>
      <c r="CV93" s="118"/>
      <c r="CW93" s="118"/>
      <c r="CX93" s="115"/>
      <c r="CY93" s="115"/>
      <c r="CZ93" s="115"/>
      <c r="DA93" s="115"/>
      <c r="DB93" s="115"/>
      <c r="DC93" s="115">
        <f t="shared" si="1473"/>
        <v>0</v>
      </c>
      <c r="DE93" s="118"/>
      <c r="DF93" s="118"/>
      <c r="DG93" s="115"/>
      <c r="DH93" s="115"/>
      <c r="DI93" s="115"/>
      <c r="DJ93" s="115"/>
      <c r="DK93" s="115"/>
      <c r="DL93" s="115">
        <f t="shared" si="1474"/>
        <v>0</v>
      </c>
      <c r="DN93" s="118"/>
      <c r="DO93" s="118"/>
      <c r="DP93" s="115"/>
      <c r="DQ93" s="115"/>
      <c r="DR93" s="115"/>
      <c r="DS93" s="115"/>
      <c r="DT93" s="115"/>
      <c r="DU93" s="115">
        <f t="shared" si="1475"/>
        <v>0</v>
      </c>
      <c r="DW93" s="118"/>
      <c r="DX93" s="118"/>
      <c r="DY93" s="115"/>
      <c r="DZ93" s="115"/>
      <c r="EA93" s="115"/>
      <c r="EB93" s="115"/>
      <c r="EC93" s="115"/>
      <c r="ED93" s="115">
        <f t="shared" si="1476"/>
        <v>0</v>
      </c>
      <c r="EF93" s="118"/>
      <c r="EG93" s="118"/>
      <c r="EH93" s="115"/>
      <c r="EI93" s="115"/>
      <c r="EJ93" s="115"/>
      <c r="EK93" s="115"/>
      <c r="EL93" s="115"/>
      <c r="EM93" s="115">
        <f t="shared" si="1477"/>
        <v>0</v>
      </c>
      <c r="EO93" s="118"/>
      <c r="EP93" s="118"/>
      <c r="EQ93" s="115"/>
      <c r="ER93" s="115"/>
      <c r="ES93" s="115"/>
      <c r="ET93" s="115"/>
      <c r="EU93" s="115"/>
      <c r="EV93" s="115">
        <f t="shared" si="1478"/>
        <v>0</v>
      </c>
      <c r="EX93" s="118"/>
      <c r="EY93" s="118"/>
      <c r="EZ93" s="115"/>
      <c r="FA93" s="115"/>
      <c r="FB93" s="115"/>
      <c r="FC93" s="115"/>
      <c r="FD93" s="115"/>
      <c r="FE93" s="115">
        <f t="shared" si="1479"/>
        <v>0</v>
      </c>
      <c r="FG93" s="118"/>
      <c r="FH93" s="118"/>
      <c r="FI93" s="115"/>
      <c r="FJ93" s="115"/>
      <c r="FK93" s="115"/>
      <c r="FL93" s="115"/>
      <c r="FM93" s="115"/>
      <c r="FN93" s="115">
        <f t="shared" si="1480"/>
        <v>0</v>
      </c>
      <c r="FP93" s="118"/>
      <c r="FQ93" s="118"/>
      <c r="FR93" s="115"/>
      <c r="FS93" s="115"/>
      <c r="FT93" s="115"/>
      <c r="FU93" s="115"/>
      <c r="FV93" s="115"/>
      <c r="FW93" s="115">
        <f t="shared" si="1481"/>
        <v>0</v>
      </c>
      <c r="FY93" s="118"/>
      <c r="FZ93" s="118"/>
      <c r="GA93" s="115"/>
      <c r="GB93" s="115"/>
      <c r="GC93" s="115"/>
      <c r="GD93" s="115"/>
      <c r="GE93" s="115"/>
      <c r="GF93" s="115">
        <f t="shared" si="1482"/>
        <v>0</v>
      </c>
      <c r="GH93" s="118"/>
      <c r="GI93" s="118"/>
      <c r="GJ93" s="115"/>
      <c r="GK93" s="115"/>
      <c r="GL93" s="115"/>
      <c r="GM93" s="115"/>
      <c r="GN93" s="115"/>
      <c r="GO93" s="115">
        <f t="shared" si="1483"/>
        <v>0</v>
      </c>
      <c r="GQ93" s="118"/>
      <c r="GR93" s="118"/>
      <c r="GS93" s="115"/>
      <c r="GT93" s="115"/>
      <c r="GU93" s="115"/>
      <c r="GV93" s="115"/>
      <c r="GW93" s="115"/>
      <c r="GX93" s="115">
        <f t="shared" si="1484"/>
        <v>0</v>
      </c>
      <c r="GZ93" s="118"/>
      <c r="HA93" s="118"/>
      <c r="HB93" s="115"/>
      <c r="HC93" s="115"/>
      <c r="HD93" s="115"/>
      <c r="HE93" s="115"/>
      <c r="HF93" s="115"/>
      <c r="HG93" s="115">
        <f t="shared" si="1485"/>
        <v>0</v>
      </c>
      <c r="HI93" s="118"/>
      <c r="HJ93" s="118"/>
      <c r="HK93" s="115"/>
      <c r="HL93" s="115"/>
      <c r="HM93" s="115"/>
      <c r="HN93" s="115"/>
      <c r="HO93" s="115"/>
      <c r="HP93" s="115">
        <f t="shared" si="1486"/>
        <v>0</v>
      </c>
      <c r="HR93" s="118"/>
      <c r="HS93" s="118"/>
      <c r="HT93" s="115"/>
      <c r="HU93" s="115"/>
      <c r="HV93" s="115"/>
      <c r="HW93" s="115"/>
      <c r="HX93" s="115"/>
      <c r="HY93" s="115">
        <f t="shared" si="1487"/>
        <v>0</v>
      </c>
      <c r="IA93" s="118"/>
      <c r="IB93" s="118"/>
      <c r="IC93" s="115"/>
      <c r="ID93" s="115"/>
      <c r="IE93" s="115"/>
      <c r="IF93" s="115"/>
      <c r="IG93" s="115"/>
      <c r="IH93" s="115">
        <f t="shared" si="1488"/>
        <v>0</v>
      </c>
      <c r="IJ93" s="118"/>
      <c r="IK93" s="118"/>
      <c r="IL93" s="115"/>
      <c r="IM93" s="115"/>
      <c r="IN93" s="115"/>
      <c r="IO93" s="115"/>
      <c r="IP93" s="115"/>
      <c r="IQ93" s="115">
        <f t="shared" si="1489"/>
        <v>0</v>
      </c>
      <c r="IS93" s="118"/>
      <c r="IT93" s="118"/>
      <c r="IU93" s="115"/>
      <c r="IV93" s="115"/>
      <c r="IW93" s="115"/>
      <c r="IX93" s="115"/>
      <c r="IY93" s="115"/>
      <c r="IZ93" s="115">
        <f t="shared" si="1490"/>
        <v>0</v>
      </c>
      <c r="JB93" s="118"/>
      <c r="JC93" s="118"/>
      <c r="JD93" s="115"/>
      <c r="JE93" s="115"/>
      <c r="JF93" s="115"/>
      <c r="JG93" s="115"/>
      <c r="JH93" s="115"/>
      <c r="JI93" s="115">
        <f t="shared" si="1491"/>
        <v>0</v>
      </c>
      <c r="JK93" s="118"/>
      <c r="JL93" s="118"/>
      <c r="JM93" s="115"/>
      <c r="JN93" s="115"/>
      <c r="JO93" s="115"/>
      <c r="JP93" s="115"/>
      <c r="JQ93" s="115"/>
      <c r="JR93" s="115">
        <f t="shared" si="1492"/>
        <v>0</v>
      </c>
      <c r="JT93" s="118"/>
      <c r="JU93" s="118"/>
      <c r="JV93" s="115"/>
      <c r="JW93" s="115"/>
      <c r="JX93" s="115"/>
      <c r="JY93" s="115"/>
      <c r="JZ93" s="115"/>
      <c r="KA93" s="115">
        <f t="shared" si="1493"/>
        <v>0</v>
      </c>
      <c r="KC93" s="118"/>
      <c r="KD93" s="118"/>
      <c r="KE93" s="115"/>
      <c r="KF93" s="115"/>
      <c r="KG93" s="115"/>
      <c r="KH93" s="115"/>
      <c r="KI93" s="115"/>
      <c r="KJ93" s="115">
        <f t="shared" si="1494"/>
        <v>0</v>
      </c>
      <c r="KL93" s="118"/>
      <c r="KM93" s="118"/>
      <c r="KN93" s="115"/>
      <c r="KO93" s="115"/>
      <c r="KP93" s="115"/>
      <c r="KQ93" s="115"/>
      <c r="KR93" s="115"/>
      <c r="KS93" s="115">
        <f t="shared" si="1495"/>
        <v>0</v>
      </c>
      <c r="KU93" s="118"/>
      <c r="KV93" s="118"/>
      <c r="KW93" s="115"/>
      <c r="KX93" s="115"/>
      <c r="KY93" s="115"/>
      <c r="KZ93" s="115"/>
      <c r="LA93" s="115"/>
      <c r="LB93" s="115">
        <f t="shared" si="1496"/>
        <v>0</v>
      </c>
      <c r="LD93" s="118"/>
      <c r="LE93" s="118"/>
      <c r="LF93" s="115"/>
      <c r="LG93" s="115"/>
      <c r="LH93" s="115"/>
      <c r="LI93" s="115"/>
      <c r="LJ93" s="115"/>
      <c r="LK93" s="115">
        <f t="shared" si="1497"/>
        <v>0</v>
      </c>
      <c r="LM93" s="118"/>
      <c r="LN93" s="118"/>
      <c r="LO93" s="115"/>
      <c r="LP93" s="115"/>
      <c r="LQ93" s="115"/>
      <c r="LR93" s="115"/>
      <c r="LS93" s="115"/>
      <c r="LT93" s="115">
        <f t="shared" si="1498"/>
        <v>0</v>
      </c>
      <c r="LV93" s="118"/>
      <c r="LW93" s="118"/>
      <c r="LX93" s="115"/>
      <c r="LY93" s="115"/>
      <c r="LZ93" s="115"/>
      <c r="MA93" s="115"/>
      <c r="MB93" s="115"/>
      <c r="MC93" s="115">
        <f t="shared" si="1499"/>
        <v>0</v>
      </c>
      <c r="ME93" s="118"/>
      <c r="MF93" s="118"/>
      <c r="MG93" s="115"/>
      <c r="MH93" s="115"/>
      <c r="MI93" s="115"/>
      <c r="MJ93" s="115"/>
      <c r="MK93" s="115"/>
      <c r="ML93" s="115">
        <f t="shared" si="1500"/>
        <v>0</v>
      </c>
      <c r="MN93" s="118"/>
      <c r="MO93" s="118"/>
      <c r="MP93" s="115"/>
      <c r="MQ93" s="115"/>
      <c r="MR93" s="115"/>
      <c r="MS93" s="115"/>
      <c r="MT93" s="115"/>
      <c r="MU93" s="115">
        <f t="shared" si="1501"/>
        <v>0</v>
      </c>
      <c r="MW93" s="118"/>
      <c r="MX93" s="118"/>
      <c r="MY93" s="115"/>
      <c r="MZ93" s="115"/>
      <c r="NA93" s="115"/>
      <c r="NB93" s="115"/>
      <c r="NC93" s="115"/>
      <c r="ND93" s="115">
        <f t="shared" si="1502"/>
        <v>0</v>
      </c>
      <c r="NF93" s="118"/>
      <c r="NG93" s="118"/>
      <c r="NH93" s="115"/>
      <c r="NI93" s="115"/>
      <c r="NJ93" s="115"/>
      <c r="NK93" s="115"/>
      <c r="NL93" s="115"/>
      <c r="NM93" s="115">
        <f t="shared" si="1503"/>
        <v>0</v>
      </c>
      <c r="NO93" s="118"/>
      <c r="NP93" s="118"/>
      <c r="NQ93" s="115"/>
      <c r="NR93" s="115"/>
      <c r="NS93" s="115"/>
      <c r="NT93" s="115"/>
      <c r="NU93" s="115"/>
      <c r="NV93" s="115">
        <f t="shared" si="1504"/>
        <v>0</v>
      </c>
      <c r="NX93" s="118"/>
      <c r="NY93" s="118"/>
      <c r="NZ93" s="115"/>
      <c r="OA93" s="115"/>
      <c r="OB93" s="115"/>
      <c r="OC93" s="115"/>
      <c r="OD93" s="115"/>
      <c r="OE93" s="115">
        <f t="shared" si="1505"/>
        <v>0</v>
      </c>
      <c r="OG93" s="118"/>
      <c r="OH93" s="118"/>
      <c r="OI93" s="115"/>
      <c r="OJ93" s="115"/>
      <c r="OK93" s="115"/>
      <c r="OL93" s="115"/>
      <c r="OM93" s="115"/>
      <c r="ON93" s="115">
        <f t="shared" si="1506"/>
        <v>0</v>
      </c>
      <c r="OP93" s="118"/>
      <c r="OQ93" s="118"/>
      <c r="OR93" s="115"/>
      <c r="OS93" s="115"/>
      <c r="OT93" s="115"/>
      <c r="OU93" s="115"/>
      <c r="OV93" s="115"/>
      <c r="OW93" s="115">
        <f t="shared" si="1507"/>
        <v>0</v>
      </c>
      <c r="OY93" s="118"/>
      <c r="OZ93" s="118"/>
      <c r="PA93" s="115"/>
      <c r="PB93" s="115"/>
      <c r="PC93" s="115"/>
      <c r="PD93" s="115"/>
      <c r="PE93" s="115"/>
      <c r="PF93" s="115">
        <f t="shared" si="1508"/>
        <v>0</v>
      </c>
    </row>
    <row r="94" spans="1:422">
      <c r="A94" s="118"/>
      <c r="B94" s="118"/>
      <c r="C94" s="119"/>
      <c r="D94" s="119"/>
      <c r="E94" s="119"/>
      <c r="F94" s="119"/>
      <c r="G94" s="120" t="s">
        <v>44</v>
      </c>
      <c r="H94" s="132">
        <f>SUM(H86:H93)</f>
        <v>0</v>
      </c>
      <c r="J94" s="118"/>
      <c r="K94" s="118"/>
      <c r="L94" s="119"/>
      <c r="M94" s="119"/>
      <c r="N94" s="119"/>
      <c r="O94" s="119"/>
      <c r="P94" s="120" t="s">
        <v>44</v>
      </c>
      <c r="Q94" s="132">
        <f>SUM(Q86:Q93)</f>
        <v>0</v>
      </c>
      <c r="S94" s="118"/>
      <c r="T94" s="118"/>
      <c r="U94" s="119"/>
      <c r="V94" s="119"/>
      <c r="W94" s="119"/>
      <c r="X94" s="119"/>
      <c r="Y94" s="120" t="s">
        <v>44</v>
      </c>
      <c r="Z94" s="132">
        <f>SUM(Z86:Z93)</f>
        <v>0</v>
      </c>
      <c r="AB94" s="118"/>
      <c r="AC94" s="118"/>
      <c r="AD94" s="119"/>
      <c r="AE94" s="119"/>
      <c r="AF94" s="119"/>
      <c r="AG94" s="119"/>
      <c r="AH94" s="120" t="s">
        <v>44</v>
      </c>
      <c r="AI94" s="132">
        <f>SUM(AI86:AI93)</f>
        <v>0</v>
      </c>
      <c r="AK94" s="118"/>
      <c r="AL94" s="118"/>
      <c r="AM94" s="119"/>
      <c r="AN94" s="119"/>
      <c r="AO94" s="119"/>
      <c r="AP94" s="119"/>
      <c r="AQ94" s="120" t="s">
        <v>44</v>
      </c>
      <c r="AR94" s="132">
        <f>SUM(AR86:AR93)</f>
        <v>0</v>
      </c>
      <c r="AT94" s="118"/>
      <c r="AU94" s="118"/>
      <c r="AV94" s="119"/>
      <c r="AW94" s="119"/>
      <c r="AX94" s="119"/>
      <c r="AY94" s="119"/>
      <c r="AZ94" s="120" t="s">
        <v>44</v>
      </c>
      <c r="BA94" s="132">
        <f>SUM(BA86:BA93)</f>
        <v>0</v>
      </c>
      <c r="BC94" s="118"/>
      <c r="BD94" s="118"/>
      <c r="BE94" s="119"/>
      <c r="BF94" s="119"/>
      <c r="BG94" s="119"/>
      <c r="BH94" s="119"/>
      <c r="BI94" s="120" t="s">
        <v>44</v>
      </c>
      <c r="BJ94" s="132">
        <f t="shared" ref="BJ94" si="1515">SUM(BJ86:BJ93)</f>
        <v>0</v>
      </c>
      <c r="BL94" s="118"/>
      <c r="BM94" s="118"/>
      <c r="BN94" s="119"/>
      <c r="BO94" s="119"/>
      <c r="BP94" s="119"/>
      <c r="BQ94" s="119"/>
      <c r="BR94" s="120" t="s">
        <v>44</v>
      </c>
      <c r="BS94" s="132">
        <f t="shared" ref="BS94" si="1516">SUM(BS86:BS93)</f>
        <v>0</v>
      </c>
      <c r="BU94" s="118"/>
      <c r="BV94" s="118"/>
      <c r="BW94" s="119"/>
      <c r="BX94" s="119"/>
      <c r="BY94" s="119"/>
      <c r="BZ94" s="119"/>
      <c r="CA94" s="120" t="s">
        <v>44</v>
      </c>
      <c r="CB94" s="132">
        <f t="shared" ref="CB94" si="1517">SUM(CB86:CB93)</f>
        <v>0</v>
      </c>
      <c r="CD94" s="118"/>
      <c r="CE94" s="118"/>
      <c r="CF94" s="119"/>
      <c r="CG94" s="119"/>
      <c r="CH94" s="119"/>
      <c r="CI94" s="119"/>
      <c r="CJ94" s="120" t="s">
        <v>44</v>
      </c>
      <c r="CK94" s="132">
        <f t="shared" ref="CK94" si="1518">SUM(CK86:CK93)</f>
        <v>0</v>
      </c>
      <c r="CM94" s="118"/>
      <c r="CN94" s="118"/>
      <c r="CO94" s="119"/>
      <c r="CP94" s="119"/>
      <c r="CQ94" s="119"/>
      <c r="CR94" s="119"/>
      <c r="CS94" s="120" t="s">
        <v>44</v>
      </c>
      <c r="CT94" s="132">
        <f t="shared" ref="CT94" si="1519">SUM(CT86:CT93)</f>
        <v>0</v>
      </c>
      <c r="CV94" s="118"/>
      <c r="CW94" s="118"/>
      <c r="CX94" s="119"/>
      <c r="CY94" s="119"/>
      <c r="CZ94" s="119"/>
      <c r="DA94" s="119"/>
      <c r="DB94" s="120" t="s">
        <v>44</v>
      </c>
      <c r="DC94" s="132">
        <f t="shared" ref="DC94" si="1520">SUM(DC86:DC93)</f>
        <v>0</v>
      </c>
      <c r="DE94" s="118"/>
      <c r="DF94" s="118"/>
      <c r="DG94" s="119"/>
      <c r="DH94" s="119"/>
      <c r="DI94" s="119"/>
      <c r="DJ94" s="119"/>
      <c r="DK94" s="120" t="s">
        <v>44</v>
      </c>
      <c r="DL94" s="132">
        <f t="shared" ref="DL94" si="1521">SUM(DL86:DL93)</f>
        <v>0</v>
      </c>
      <c r="DN94" s="118"/>
      <c r="DO94" s="118"/>
      <c r="DP94" s="119"/>
      <c r="DQ94" s="119"/>
      <c r="DR94" s="119"/>
      <c r="DS94" s="119"/>
      <c r="DT94" s="120" t="s">
        <v>44</v>
      </c>
      <c r="DU94" s="132">
        <f t="shared" ref="DU94" si="1522">SUM(DU86:DU93)</f>
        <v>0</v>
      </c>
      <c r="DW94" s="118"/>
      <c r="DX94" s="118"/>
      <c r="DY94" s="119"/>
      <c r="DZ94" s="119"/>
      <c r="EA94" s="119"/>
      <c r="EB94" s="119"/>
      <c r="EC94" s="120" t="s">
        <v>44</v>
      </c>
      <c r="ED94" s="132">
        <f t="shared" ref="ED94" si="1523">SUM(ED86:ED93)</f>
        <v>0</v>
      </c>
      <c r="EF94" s="118"/>
      <c r="EG94" s="118"/>
      <c r="EH94" s="119"/>
      <c r="EI94" s="119"/>
      <c r="EJ94" s="119"/>
      <c r="EK94" s="119"/>
      <c r="EL94" s="120" t="s">
        <v>44</v>
      </c>
      <c r="EM94" s="132">
        <f t="shared" ref="EM94" si="1524">SUM(EM86:EM93)</f>
        <v>0</v>
      </c>
      <c r="EO94" s="118"/>
      <c r="EP94" s="118"/>
      <c r="EQ94" s="119"/>
      <c r="ER94" s="119"/>
      <c r="ES94" s="119"/>
      <c r="ET94" s="119"/>
      <c r="EU94" s="120" t="s">
        <v>44</v>
      </c>
      <c r="EV94" s="132">
        <f t="shared" ref="EV94" si="1525">SUM(EV86:EV93)</f>
        <v>0</v>
      </c>
      <c r="EX94" s="118"/>
      <c r="EY94" s="118"/>
      <c r="EZ94" s="119"/>
      <c r="FA94" s="119"/>
      <c r="FB94" s="119"/>
      <c r="FC94" s="119"/>
      <c r="FD94" s="120" t="s">
        <v>44</v>
      </c>
      <c r="FE94" s="132">
        <f t="shared" ref="FE94" si="1526">SUM(FE86:FE93)</f>
        <v>0</v>
      </c>
      <c r="FG94" s="118"/>
      <c r="FH94" s="118"/>
      <c r="FI94" s="119"/>
      <c r="FJ94" s="119"/>
      <c r="FK94" s="119"/>
      <c r="FL94" s="119"/>
      <c r="FM94" s="120" t="s">
        <v>44</v>
      </c>
      <c r="FN94" s="132">
        <f t="shared" ref="FN94" si="1527">SUM(FN86:FN93)</f>
        <v>0</v>
      </c>
      <c r="FP94" s="118"/>
      <c r="FQ94" s="118"/>
      <c r="FR94" s="119"/>
      <c r="FS94" s="119"/>
      <c r="FT94" s="119"/>
      <c r="FU94" s="119"/>
      <c r="FV94" s="120" t="s">
        <v>44</v>
      </c>
      <c r="FW94" s="132">
        <f t="shared" ref="FW94" si="1528">SUM(FW86:FW93)</f>
        <v>0</v>
      </c>
      <c r="FY94" s="118"/>
      <c r="FZ94" s="118"/>
      <c r="GA94" s="119"/>
      <c r="GB94" s="119"/>
      <c r="GC94" s="119"/>
      <c r="GD94" s="119"/>
      <c r="GE94" s="120" t="s">
        <v>44</v>
      </c>
      <c r="GF94" s="132">
        <f t="shared" ref="GF94" si="1529">SUM(GF86:GF93)</f>
        <v>0</v>
      </c>
      <c r="GH94" s="118"/>
      <c r="GI94" s="118"/>
      <c r="GJ94" s="119"/>
      <c r="GK94" s="119"/>
      <c r="GL94" s="119"/>
      <c r="GM94" s="119"/>
      <c r="GN94" s="120" t="s">
        <v>44</v>
      </c>
      <c r="GO94" s="132">
        <f t="shared" ref="GO94" si="1530">SUM(GO86:GO93)</f>
        <v>0</v>
      </c>
      <c r="GQ94" s="118"/>
      <c r="GR94" s="118"/>
      <c r="GS94" s="119"/>
      <c r="GT94" s="119"/>
      <c r="GU94" s="119"/>
      <c r="GV94" s="119"/>
      <c r="GW94" s="120" t="s">
        <v>44</v>
      </c>
      <c r="GX94" s="132">
        <f t="shared" ref="GX94" si="1531">SUM(GX86:GX93)</f>
        <v>0</v>
      </c>
      <c r="GZ94" s="118"/>
      <c r="HA94" s="118"/>
      <c r="HB94" s="119"/>
      <c r="HC94" s="119"/>
      <c r="HD94" s="119"/>
      <c r="HE94" s="119"/>
      <c r="HF94" s="120" t="s">
        <v>44</v>
      </c>
      <c r="HG94" s="132">
        <f t="shared" ref="HG94" si="1532">SUM(HG86:HG93)</f>
        <v>0</v>
      </c>
      <c r="HI94" s="118"/>
      <c r="HJ94" s="118"/>
      <c r="HK94" s="119"/>
      <c r="HL94" s="119"/>
      <c r="HM94" s="119"/>
      <c r="HN94" s="119"/>
      <c r="HO94" s="120" t="s">
        <v>44</v>
      </c>
      <c r="HP94" s="132">
        <f t="shared" ref="HP94" si="1533">SUM(HP86:HP93)</f>
        <v>0</v>
      </c>
      <c r="HR94" s="118"/>
      <c r="HS94" s="118"/>
      <c r="HT94" s="119"/>
      <c r="HU94" s="119"/>
      <c r="HV94" s="119"/>
      <c r="HW94" s="119"/>
      <c r="HX94" s="120" t="s">
        <v>44</v>
      </c>
      <c r="HY94" s="132">
        <f t="shared" ref="HY94" si="1534">SUM(HY86:HY93)</f>
        <v>0</v>
      </c>
      <c r="IA94" s="118"/>
      <c r="IB94" s="118"/>
      <c r="IC94" s="119"/>
      <c r="ID94" s="119"/>
      <c r="IE94" s="119"/>
      <c r="IF94" s="119"/>
      <c r="IG94" s="120" t="s">
        <v>44</v>
      </c>
      <c r="IH94" s="132">
        <f t="shared" ref="IH94" si="1535">SUM(IH86:IH93)</f>
        <v>0</v>
      </c>
      <c r="IJ94" s="118"/>
      <c r="IK94" s="118"/>
      <c r="IL94" s="119"/>
      <c r="IM94" s="119"/>
      <c r="IN94" s="119"/>
      <c r="IO94" s="119"/>
      <c r="IP94" s="120" t="s">
        <v>44</v>
      </c>
      <c r="IQ94" s="132">
        <f t="shared" ref="IQ94" si="1536">SUM(IQ86:IQ93)</f>
        <v>0</v>
      </c>
      <c r="IS94" s="118"/>
      <c r="IT94" s="118"/>
      <c r="IU94" s="119"/>
      <c r="IV94" s="119"/>
      <c r="IW94" s="119"/>
      <c r="IX94" s="119"/>
      <c r="IY94" s="120" t="s">
        <v>44</v>
      </c>
      <c r="IZ94" s="132">
        <f t="shared" ref="IZ94" si="1537">SUM(IZ86:IZ93)</f>
        <v>0</v>
      </c>
      <c r="JB94" s="118"/>
      <c r="JC94" s="118"/>
      <c r="JD94" s="119"/>
      <c r="JE94" s="119"/>
      <c r="JF94" s="119"/>
      <c r="JG94" s="119"/>
      <c r="JH94" s="120" t="s">
        <v>44</v>
      </c>
      <c r="JI94" s="132">
        <f t="shared" ref="JI94" si="1538">SUM(JI86:JI93)</f>
        <v>0</v>
      </c>
      <c r="JK94" s="118"/>
      <c r="JL94" s="118"/>
      <c r="JM94" s="119"/>
      <c r="JN94" s="119"/>
      <c r="JO94" s="119"/>
      <c r="JP94" s="119"/>
      <c r="JQ94" s="120" t="s">
        <v>44</v>
      </c>
      <c r="JR94" s="132">
        <f t="shared" ref="JR94" si="1539">SUM(JR86:JR93)</f>
        <v>0</v>
      </c>
      <c r="JT94" s="118"/>
      <c r="JU94" s="118"/>
      <c r="JV94" s="119"/>
      <c r="JW94" s="119"/>
      <c r="JX94" s="119"/>
      <c r="JY94" s="119"/>
      <c r="JZ94" s="120" t="s">
        <v>44</v>
      </c>
      <c r="KA94" s="132">
        <f t="shared" ref="KA94" si="1540">SUM(KA86:KA93)</f>
        <v>0</v>
      </c>
      <c r="KC94" s="118"/>
      <c r="KD94" s="118"/>
      <c r="KE94" s="119"/>
      <c r="KF94" s="119"/>
      <c r="KG94" s="119"/>
      <c r="KH94" s="119"/>
      <c r="KI94" s="120" t="s">
        <v>44</v>
      </c>
      <c r="KJ94" s="132">
        <f t="shared" ref="KJ94" si="1541">SUM(KJ86:KJ93)</f>
        <v>0</v>
      </c>
      <c r="KL94" s="118"/>
      <c r="KM94" s="118"/>
      <c r="KN94" s="119"/>
      <c r="KO94" s="119"/>
      <c r="KP94" s="119"/>
      <c r="KQ94" s="119"/>
      <c r="KR94" s="120" t="s">
        <v>44</v>
      </c>
      <c r="KS94" s="132">
        <f t="shared" ref="KS94" si="1542">SUM(KS86:KS93)</f>
        <v>0</v>
      </c>
      <c r="KU94" s="118"/>
      <c r="KV94" s="118"/>
      <c r="KW94" s="119"/>
      <c r="KX94" s="119"/>
      <c r="KY94" s="119"/>
      <c r="KZ94" s="119"/>
      <c r="LA94" s="120" t="s">
        <v>44</v>
      </c>
      <c r="LB94" s="132">
        <f t="shared" ref="LB94" si="1543">SUM(LB86:LB93)</f>
        <v>0</v>
      </c>
      <c r="LD94" s="118"/>
      <c r="LE94" s="118"/>
      <c r="LF94" s="119"/>
      <c r="LG94" s="119"/>
      <c r="LH94" s="119"/>
      <c r="LI94" s="119"/>
      <c r="LJ94" s="120" t="s">
        <v>44</v>
      </c>
      <c r="LK94" s="132">
        <f t="shared" ref="LK94" si="1544">SUM(LK86:LK93)</f>
        <v>0</v>
      </c>
      <c r="LM94" s="118"/>
      <c r="LN94" s="118"/>
      <c r="LO94" s="119"/>
      <c r="LP94" s="119"/>
      <c r="LQ94" s="119"/>
      <c r="LR94" s="119"/>
      <c r="LS94" s="120" t="s">
        <v>44</v>
      </c>
      <c r="LT94" s="132">
        <f t="shared" ref="LT94" si="1545">SUM(LT86:LT93)</f>
        <v>0</v>
      </c>
      <c r="LV94" s="118"/>
      <c r="LW94" s="118"/>
      <c r="LX94" s="119"/>
      <c r="LY94" s="119"/>
      <c r="LZ94" s="119"/>
      <c r="MA94" s="119"/>
      <c r="MB94" s="120" t="s">
        <v>44</v>
      </c>
      <c r="MC94" s="132">
        <f t="shared" ref="MC94" si="1546">SUM(MC86:MC93)</f>
        <v>0</v>
      </c>
      <c r="ME94" s="118"/>
      <c r="MF94" s="118"/>
      <c r="MG94" s="119"/>
      <c r="MH94" s="119"/>
      <c r="MI94" s="119"/>
      <c r="MJ94" s="119"/>
      <c r="MK94" s="120" t="s">
        <v>44</v>
      </c>
      <c r="ML94" s="132">
        <f t="shared" ref="ML94" si="1547">SUM(ML86:ML93)</f>
        <v>0</v>
      </c>
      <c r="MN94" s="118"/>
      <c r="MO94" s="118"/>
      <c r="MP94" s="119"/>
      <c r="MQ94" s="119"/>
      <c r="MR94" s="119"/>
      <c r="MS94" s="119"/>
      <c r="MT94" s="120" t="s">
        <v>44</v>
      </c>
      <c r="MU94" s="132">
        <f t="shared" ref="MU94" si="1548">SUM(MU86:MU93)</f>
        <v>0</v>
      </c>
      <c r="MW94" s="118"/>
      <c r="MX94" s="118"/>
      <c r="MY94" s="119"/>
      <c r="MZ94" s="119"/>
      <c r="NA94" s="119"/>
      <c r="NB94" s="119"/>
      <c r="NC94" s="120" t="s">
        <v>44</v>
      </c>
      <c r="ND94" s="132">
        <f t="shared" ref="ND94" si="1549">SUM(ND86:ND93)</f>
        <v>0</v>
      </c>
      <c r="NF94" s="118"/>
      <c r="NG94" s="118"/>
      <c r="NH94" s="119"/>
      <c r="NI94" s="119"/>
      <c r="NJ94" s="119"/>
      <c r="NK94" s="119"/>
      <c r="NL94" s="120" t="s">
        <v>44</v>
      </c>
      <c r="NM94" s="132">
        <f t="shared" ref="NM94" si="1550">SUM(NM86:NM93)</f>
        <v>0</v>
      </c>
      <c r="NO94" s="118"/>
      <c r="NP94" s="118"/>
      <c r="NQ94" s="119"/>
      <c r="NR94" s="119"/>
      <c r="NS94" s="119"/>
      <c r="NT94" s="119"/>
      <c r="NU94" s="120" t="s">
        <v>44</v>
      </c>
      <c r="NV94" s="132">
        <f t="shared" ref="NV94" si="1551">SUM(NV86:NV93)</f>
        <v>0</v>
      </c>
      <c r="NX94" s="118"/>
      <c r="NY94" s="118"/>
      <c r="NZ94" s="119"/>
      <c r="OA94" s="119"/>
      <c r="OB94" s="119"/>
      <c r="OC94" s="119"/>
      <c r="OD94" s="120" t="s">
        <v>44</v>
      </c>
      <c r="OE94" s="132">
        <f t="shared" ref="OE94" si="1552">SUM(OE86:OE93)</f>
        <v>0</v>
      </c>
      <c r="OG94" s="118"/>
      <c r="OH94" s="118"/>
      <c r="OI94" s="119"/>
      <c r="OJ94" s="119"/>
      <c r="OK94" s="119"/>
      <c r="OL94" s="119"/>
      <c r="OM94" s="120" t="s">
        <v>44</v>
      </c>
      <c r="ON94" s="132">
        <f t="shared" ref="ON94" si="1553">SUM(ON86:ON93)</f>
        <v>0</v>
      </c>
      <c r="OP94" s="118"/>
      <c r="OQ94" s="118"/>
      <c r="OR94" s="119"/>
      <c r="OS94" s="119"/>
      <c r="OT94" s="119"/>
      <c r="OU94" s="119"/>
      <c r="OV94" s="120" t="s">
        <v>44</v>
      </c>
      <c r="OW94" s="132">
        <f t="shared" ref="OW94" si="1554">SUM(OW86:OW93)</f>
        <v>0</v>
      </c>
      <c r="OY94" s="118"/>
      <c r="OZ94" s="118"/>
      <c r="PA94" s="119"/>
      <c r="PB94" s="119"/>
      <c r="PC94" s="119"/>
      <c r="PD94" s="119"/>
      <c r="PE94" s="120" t="s">
        <v>44</v>
      </c>
      <c r="PF94" s="132">
        <f t="shared" ref="PF94" si="1555">SUM(PF86:PF93)</f>
        <v>0</v>
      </c>
    </row>
    <row r="95" spans="1:422" s="139" customFormat="1">
      <c r="A95" s="134"/>
      <c r="B95" s="135"/>
      <c r="C95" s="136"/>
      <c r="D95" s="136"/>
      <c r="E95" s="136"/>
      <c r="F95" s="136"/>
      <c r="G95" s="137"/>
      <c r="H95" s="138"/>
      <c r="J95" s="134"/>
      <c r="K95" s="135"/>
      <c r="L95" s="136"/>
      <c r="M95" s="136"/>
      <c r="N95" s="136"/>
      <c r="O95" s="136"/>
      <c r="P95" s="137"/>
      <c r="Q95" s="138"/>
      <c r="S95" s="134"/>
      <c r="T95" s="135"/>
      <c r="U95" s="136"/>
      <c r="V95" s="136"/>
      <c r="W95" s="136"/>
      <c r="X95" s="136"/>
      <c r="Y95" s="137"/>
      <c r="Z95" s="138"/>
      <c r="AB95" s="134"/>
      <c r="AC95" s="135"/>
      <c r="AD95" s="136"/>
      <c r="AE95" s="136"/>
      <c r="AF95" s="136"/>
      <c r="AG95" s="136"/>
      <c r="AH95" s="137"/>
      <c r="AI95" s="138"/>
      <c r="AK95" s="134"/>
      <c r="AL95" s="135"/>
      <c r="AM95" s="136"/>
      <c r="AN95" s="136"/>
      <c r="AO95" s="136"/>
      <c r="AP95" s="136"/>
      <c r="AQ95" s="137"/>
      <c r="AR95" s="138"/>
      <c r="AT95" s="134"/>
      <c r="AU95" s="135"/>
      <c r="AV95" s="136"/>
      <c r="AW95" s="136"/>
      <c r="AX95" s="136"/>
      <c r="AY95" s="136"/>
      <c r="AZ95" s="137"/>
      <c r="BA95" s="138"/>
      <c r="BC95" s="134"/>
      <c r="BD95" s="135"/>
      <c r="BE95" s="136"/>
      <c r="BF95" s="136"/>
      <c r="BG95" s="136"/>
      <c r="BH95" s="136"/>
      <c r="BI95" s="137"/>
      <c r="BJ95" s="138"/>
      <c r="BL95" s="134"/>
      <c r="BM95" s="135"/>
      <c r="BN95" s="136"/>
      <c r="BO95" s="136"/>
      <c r="BP95" s="136"/>
      <c r="BQ95" s="136"/>
      <c r="BR95" s="137"/>
      <c r="BS95" s="138"/>
      <c r="BU95" s="134"/>
      <c r="BV95" s="135"/>
      <c r="BW95" s="136"/>
      <c r="BX95" s="136"/>
      <c r="BY95" s="136"/>
      <c r="BZ95" s="136"/>
      <c r="CA95" s="137"/>
      <c r="CB95" s="138"/>
      <c r="CD95" s="134"/>
      <c r="CE95" s="135"/>
      <c r="CF95" s="136"/>
      <c r="CG95" s="136"/>
      <c r="CH95" s="136"/>
      <c r="CI95" s="136"/>
      <c r="CJ95" s="137"/>
      <c r="CK95" s="138"/>
      <c r="CM95" s="134"/>
      <c r="CN95" s="135"/>
      <c r="CO95" s="136"/>
      <c r="CP95" s="136"/>
      <c r="CQ95" s="136"/>
      <c r="CR95" s="136"/>
      <c r="CS95" s="137"/>
      <c r="CT95" s="138"/>
      <c r="CV95" s="134"/>
      <c r="CW95" s="135"/>
      <c r="CX95" s="136"/>
      <c r="CY95" s="136"/>
      <c r="CZ95" s="136"/>
      <c r="DA95" s="136"/>
      <c r="DB95" s="137"/>
      <c r="DC95" s="138"/>
      <c r="DE95" s="134"/>
      <c r="DF95" s="135"/>
      <c r="DG95" s="136"/>
      <c r="DH95" s="136"/>
      <c r="DI95" s="136"/>
      <c r="DJ95" s="136"/>
      <c r="DK95" s="137"/>
      <c r="DL95" s="138"/>
      <c r="DN95" s="134"/>
      <c r="DO95" s="135"/>
      <c r="DP95" s="136"/>
      <c r="DQ95" s="136"/>
      <c r="DR95" s="136"/>
      <c r="DS95" s="136"/>
      <c r="DT95" s="137"/>
      <c r="DU95" s="138"/>
      <c r="DW95" s="134"/>
      <c r="DX95" s="135"/>
      <c r="DY95" s="136"/>
      <c r="DZ95" s="136"/>
      <c r="EA95" s="136"/>
      <c r="EB95" s="136"/>
      <c r="EC95" s="137"/>
      <c r="ED95" s="138"/>
      <c r="EF95" s="134"/>
      <c r="EG95" s="135"/>
      <c r="EH95" s="136"/>
      <c r="EI95" s="136"/>
      <c r="EJ95" s="136"/>
      <c r="EK95" s="136"/>
      <c r="EL95" s="137"/>
      <c r="EM95" s="138"/>
      <c r="EO95" s="134"/>
      <c r="EP95" s="135"/>
      <c r="EQ95" s="136"/>
      <c r="ER95" s="136"/>
      <c r="ES95" s="136"/>
      <c r="ET95" s="136"/>
      <c r="EU95" s="137"/>
      <c r="EV95" s="138"/>
      <c r="EX95" s="134"/>
      <c r="EY95" s="135"/>
      <c r="EZ95" s="136"/>
      <c r="FA95" s="136"/>
      <c r="FB95" s="136"/>
      <c r="FC95" s="136"/>
      <c r="FD95" s="137"/>
      <c r="FE95" s="138"/>
      <c r="FG95" s="134"/>
      <c r="FH95" s="135"/>
      <c r="FI95" s="136"/>
      <c r="FJ95" s="136"/>
      <c r="FK95" s="136"/>
      <c r="FL95" s="136"/>
      <c r="FM95" s="137"/>
      <c r="FN95" s="138"/>
      <c r="FP95" s="134"/>
      <c r="FQ95" s="135"/>
      <c r="FR95" s="136"/>
      <c r="FS95" s="136"/>
      <c r="FT95" s="136"/>
      <c r="FU95" s="136"/>
      <c r="FV95" s="137"/>
      <c r="FW95" s="138"/>
      <c r="FY95" s="134"/>
      <c r="FZ95" s="135"/>
      <c r="GA95" s="136"/>
      <c r="GB95" s="136"/>
      <c r="GC95" s="136"/>
      <c r="GD95" s="136"/>
      <c r="GE95" s="137"/>
      <c r="GF95" s="138"/>
      <c r="GH95" s="134"/>
      <c r="GI95" s="135"/>
      <c r="GJ95" s="136"/>
      <c r="GK95" s="136"/>
      <c r="GL95" s="136"/>
      <c r="GM95" s="136"/>
      <c r="GN95" s="137"/>
      <c r="GO95" s="138"/>
      <c r="GQ95" s="134"/>
      <c r="GR95" s="135"/>
      <c r="GS95" s="136"/>
      <c r="GT95" s="136"/>
      <c r="GU95" s="136"/>
      <c r="GV95" s="136"/>
      <c r="GW95" s="137"/>
      <c r="GX95" s="138"/>
      <c r="GZ95" s="134"/>
      <c r="HA95" s="135"/>
      <c r="HB95" s="136"/>
      <c r="HC95" s="136"/>
      <c r="HD95" s="136"/>
      <c r="HE95" s="136"/>
      <c r="HF95" s="137"/>
      <c r="HG95" s="138"/>
      <c r="HI95" s="134"/>
      <c r="HJ95" s="135"/>
      <c r="HK95" s="136"/>
      <c r="HL95" s="136"/>
      <c r="HM95" s="136"/>
      <c r="HN95" s="136"/>
      <c r="HO95" s="137"/>
      <c r="HP95" s="138"/>
      <c r="HR95" s="134"/>
      <c r="HS95" s="135"/>
      <c r="HT95" s="136"/>
      <c r="HU95" s="136"/>
      <c r="HV95" s="136"/>
      <c r="HW95" s="136"/>
      <c r="HX95" s="137"/>
      <c r="HY95" s="138"/>
      <c r="IA95" s="134"/>
      <c r="IB95" s="135"/>
      <c r="IC95" s="136"/>
      <c r="ID95" s="136"/>
      <c r="IE95" s="136"/>
      <c r="IF95" s="136"/>
      <c r="IG95" s="137"/>
      <c r="IH95" s="138"/>
      <c r="IJ95" s="134"/>
      <c r="IK95" s="135"/>
      <c r="IL95" s="136"/>
      <c r="IM95" s="136"/>
      <c r="IN95" s="136"/>
      <c r="IO95" s="136"/>
      <c r="IP95" s="137"/>
      <c r="IQ95" s="138"/>
      <c r="IS95" s="134"/>
      <c r="IT95" s="135"/>
      <c r="IU95" s="136"/>
      <c r="IV95" s="136"/>
      <c r="IW95" s="136"/>
      <c r="IX95" s="136"/>
      <c r="IY95" s="137"/>
      <c r="IZ95" s="138"/>
      <c r="JB95" s="134"/>
      <c r="JC95" s="135"/>
      <c r="JD95" s="136"/>
      <c r="JE95" s="136"/>
      <c r="JF95" s="136"/>
      <c r="JG95" s="136"/>
      <c r="JH95" s="137"/>
      <c r="JI95" s="138"/>
      <c r="JK95" s="134"/>
      <c r="JL95" s="135"/>
      <c r="JM95" s="136"/>
      <c r="JN95" s="136"/>
      <c r="JO95" s="136"/>
      <c r="JP95" s="136"/>
      <c r="JQ95" s="137"/>
      <c r="JR95" s="138"/>
      <c r="JT95" s="134"/>
      <c r="JU95" s="135"/>
      <c r="JV95" s="136"/>
      <c r="JW95" s="136"/>
      <c r="JX95" s="136"/>
      <c r="JY95" s="136"/>
      <c r="JZ95" s="137"/>
      <c r="KA95" s="138"/>
      <c r="KC95" s="134"/>
      <c r="KD95" s="135"/>
      <c r="KE95" s="136"/>
      <c r="KF95" s="136"/>
      <c r="KG95" s="136"/>
      <c r="KH95" s="136"/>
      <c r="KI95" s="137"/>
      <c r="KJ95" s="138"/>
      <c r="KL95" s="134"/>
      <c r="KM95" s="135"/>
      <c r="KN95" s="136"/>
      <c r="KO95" s="136"/>
      <c r="KP95" s="136"/>
      <c r="KQ95" s="136"/>
      <c r="KR95" s="137"/>
      <c r="KS95" s="138"/>
      <c r="KU95" s="134"/>
      <c r="KV95" s="135"/>
      <c r="KW95" s="136"/>
      <c r="KX95" s="136"/>
      <c r="KY95" s="136"/>
      <c r="KZ95" s="136"/>
      <c r="LA95" s="137"/>
      <c r="LB95" s="138"/>
      <c r="LD95" s="134"/>
      <c r="LE95" s="135"/>
      <c r="LF95" s="136"/>
      <c r="LG95" s="136"/>
      <c r="LH95" s="136"/>
      <c r="LI95" s="136"/>
      <c r="LJ95" s="137"/>
      <c r="LK95" s="138"/>
      <c r="LM95" s="134"/>
      <c r="LN95" s="135"/>
      <c r="LO95" s="136"/>
      <c r="LP95" s="136"/>
      <c r="LQ95" s="136"/>
      <c r="LR95" s="136"/>
      <c r="LS95" s="137"/>
      <c r="LT95" s="138"/>
      <c r="LV95" s="134"/>
      <c r="LW95" s="135"/>
      <c r="LX95" s="136"/>
      <c r="LY95" s="136"/>
      <c r="LZ95" s="136"/>
      <c r="MA95" s="136"/>
      <c r="MB95" s="137"/>
      <c r="MC95" s="138"/>
      <c r="ME95" s="134"/>
      <c r="MF95" s="135"/>
      <c r="MG95" s="136"/>
      <c r="MH95" s="136"/>
      <c r="MI95" s="136"/>
      <c r="MJ95" s="136"/>
      <c r="MK95" s="137"/>
      <c r="ML95" s="138"/>
      <c r="MN95" s="134"/>
      <c r="MO95" s="135"/>
      <c r="MP95" s="136"/>
      <c r="MQ95" s="136"/>
      <c r="MR95" s="136"/>
      <c r="MS95" s="136"/>
      <c r="MT95" s="137"/>
      <c r="MU95" s="138"/>
      <c r="MW95" s="134"/>
      <c r="MX95" s="135"/>
      <c r="MY95" s="136"/>
      <c r="MZ95" s="136"/>
      <c r="NA95" s="136"/>
      <c r="NB95" s="136"/>
      <c r="NC95" s="137"/>
      <c r="ND95" s="138"/>
      <c r="NF95" s="134"/>
      <c r="NG95" s="135"/>
      <c r="NH95" s="136"/>
      <c r="NI95" s="136"/>
      <c r="NJ95" s="136"/>
      <c r="NK95" s="136"/>
      <c r="NL95" s="137"/>
      <c r="NM95" s="138"/>
      <c r="NO95" s="134"/>
      <c r="NP95" s="135"/>
      <c r="NQ95" s="136"/>
      <c r="NR95" s="136"/>
      <c r="NS95" s="136"/>
      <c r="NT95" s="136"/>
      <c r="NU95" s="137"/>
      <c r="NV95" s="138"/>
      <c r="NX95" s="134"/>
      <c r="NY95" s="135"/>
      <c r="NZ95" s="136"/>
      <c r="OA95" s="136"/>
      <c r="OB95" s="136"/>
      <c r="OC95" s="136"/>
      <c r="OD95" s="137"/>
      <c r="OE95" s="138"/>
      <c r="OG95" s="134"/>
      <c r="OH95" s="135"/>
      <c r="OI95" s="136"/>
      <c r="OJ95" s="136"/>
      <c r="OK95" s="136"/>
      <c r="OL95" s="136"/>
      <c r="OM95" s="137"/>
      <c r="ON95" s="138"/>
      <c r="OP95" s="134"/>
      <c r="OQ95" s="135"/>
      <c r="OR95" s="136"/>
      <c r="OS95" s="136"/>
      <c r="OT95" s="136"/>
      <c r="OU95" s="136"/>
      <c r="OV95" s="137"/>
      <c r="OW95" s="138"/>
      <c r="OY95" s="134"/>
      <c r="OZ95" s="135"/>
      <c r="PA95" s="136"/>
      <c r="PB95" s="136"/>
      <c r="PC95" s="136"/>
      <c r="PD95" s="136"/>
      <c r="PE95" s="137"/>
      <c r="PF95" s="138"/>
    </row>
    <row r="96" spans="1:422">
      <c r="A96" s="116" t="s">
        <v>312</v>
      </c>
      <c r="B96" s="533" t="str">
        <f>+B81</f>
        <v>PRELIMINARES</v>
      </c>
      <c r="C96" s="534"/>
      <c r="D96" s="534"/>
      <c r="E96" s="534"/>
      <c r="F96" s="534"/>
      <c r="G96" s="535"/>
      <c r="H96" s="116"/>
      <c r="J96" s="116" t="s">
        <v>312</v>
      </c>
      <c r="K96" s="533" t="str">
        <f>B96</f>
        <v>PRELIMINARES</v>
      </c>
      <c r="L96" s="534"/>
      <c r="M96" s="534"/>
      <c r="N96" s="534"/>
      <c r="O96" s="534"/>
      <c r="P96" s="535"/>
      <c r="Q96" s="116"/>
      <c r="S96" s="116" t="s">
        <v>312</v>
      </c>
      <c r="T96" s="533" t="str">
        <f>K96</f>
        <v>PRELIMINARES</v>
      </c>
      <c r="U96" s="534"/>
      <c r="V96" s="534"/>
      <c r="W96" s="534"/>
      <c r="X96" s="534"/>
      <c r="Y96" s="535"/>
      <c r="Z96" s="116"/>
      <c r="AB96" s="116" t="s">
        <v>312</v>
      </c>
      <c r="AC96" s="533" t="str">
        <f>T96</f>
        <v>PRELIMINARES</v>
      </c>
      <c r="AD96" s="534"/>
      <c r="AE96" s="534"/>
      <c r="AF96" s="534"/>
      <c r="AG96" s="534"/>
      <c r="AH96" s="535"/>
      <c r="AI96" s="116"/>
      <c r="AK96" s="116" t="s">
        <v>312</v>
      </c>
      <c r="AL96" s="533" t="str">
        <f>AC96</f>
        <v>PRELIMINARES</v>
      </c>
      <c r="AM96" s="534"/>
      <c r="AN96" s="534"/>
      <c r="AO96" s="534"/>
      <c r="AP96" s="534"/>
      <c r="AQ96" s="535"/>
      <c r="AR96" s="116"/>
      <c r="AT96" s="116" t="s">
        <v>312</v>
      </c>
      <c r="AU96" s="533" t="str">
        <f>AL96</f>
        <v>PRELIMINARES</v>
      </c>
      <c r="AV96" s="534"/>
      <c r="AW96" s="534"/>
      <c r="AX96" s="534"/>
      <c r="AY96" s="534"/>
      <c r="AZ96" s="535"/>
      <c r="BA96" s="116"/>
      <c r="BC96" s="116" t="s">
        <v>312</v>
      </c>
      <c r="BD96" s="533" t="str">
        <f t="shared" ref="BD96" si="1556">AU96</f>
        <v>PRELIMINARES</v>
      </c>
      <c r="BE96" s="534"/>
      <c r="BF96" s="534"/>
      <c r="BG96" s="534"/>
      <c r="BH96" s="534"/>
      <c r="BI96" s="535"/>
      <c r="BJ96" s="116"/>
      <c r="BL96" s="116" t="s">
        <v>312</v>
      </c>
      <c r="BM96" s="533" t="str">
        <f t="shared" ref="BM96" si="1557">BD96</f>
        <v>PRELIMINARES</v>
      </c>
      <c r="BN96" s="534"/>
      <c r="BO96" s="534"/>
      <c r="BP96" s="534"/>
      <c r="BQ96" s="534"/>
      <c r="BR96" s="535"/>
      <c r="BS96" s="116"/>
      <c r="BU96" s="116" t="s">
        <v>312</v>
      </c>
      <c r="BV96" s="533" t="str">
        <f t="shared" ref="BV96" si="1558">BM96</f>
        <v>PRELIMINARES</v>
      </c>
      <c r="BW96" s="534"/>
      <c r="BX96" s="534"/>
      <c r="BY96" s="534"/>
      <c r="BZ96" s="534"/>
      <c r="CA96" s="535"/>
      <c r="CB96" s="116"/>
      <c r="CD96" s="116" t="s">
        <v>312</v>
      </c>
      <c r="CE96" s="533" t="str">
        <f t="shared" ref="CE96" si="1559">BV96</f>
        <v>PRELIMINARES</v>
      </c>
      <c r="CF96" s="534"/>
      <c r="CG96" s="534"/>
      <c r="CH96" s="534"/>
      <c r="CI96" s="534"/>
      <c r="CJ96" s="535"/>
      <c r="CK96" s="116"/>
      <c r="CM96" s="116" t="s">
        <v>312</v>
      </c>
      <c r="CN96" s="533" t="str">
        <f t="shared" ref="CN96" si="1560">CE96</f>
        <v>PRELIMINARES</v>
      </c>
      <c r="CO96" s="534"/>
      <c r="CP96" s="534"/>
      <c r="CQ96" s="534"/>
      <c r="CR96" s="534"/>
      <c r="CS96" s="535"/>
      <c r="CT96" s="116"/>
      <c r="CV96" s="116" t="s">
        <v>312</v>
      </c>
      <c r="CW96" s="533" t="str">
        <f t="shared" ref="CW96" si="1561">CN96</f>
        <v>PRELIMINARES</v>
      </c>
      <c r="CX96" s="534"/>
      <c r="CY96" s="534"/>
      <c r="CZ96" s="534"/>
      <c r="DA96" s="534"/>
      <c r="DB96" s="535"/>
      <c r="DC96" s="116"/>
      <c r="DE96" s="116" t="s">
        <v>312</v>
      </c>
      <c r="DF96" s="533" t="str">
        <f t="shared" ref="DF96" si="1562">CW96</f>
        <v>PRELIMINARES</v>
      </c>
      <c r="DG96" s="534"/>
      <c r="DH96" s="534"/>
      <c r="DI96" s="534"/>
      <c r="DJ96" s="534"/>
      <c r="DK96" s="535"/>
      <c r="DL96" s="116"/>
      <c r="DN96" s="116" t="s">
        <v>312</v>
      </c>
      <c r="DO96" s="533" t="str">
        <f t="shared" ref="DO96" si="1563">DF96</f>
        <v>PRELIMINARES</v>
      </c>
      <c r="DP96" s="534"/>
      <c r="DQ96" s="534"/>
      <c r="DR96" s="534"/>
      <c r="DS96" s="534"/>
      <c r="DT96" s="535"/>
      <c r="DU96" s="116"/>
      <c r="DW96" s="116" t="s">
        <v>312</v>
      </c>
      <c r="DX96" s="533" t="str">
        <f t="shared" ref="DX96" si="1564">DO96</f>
        <v>PRELIMINARES</v>
      </c>
      <c r="DY96" s="534"/>
      <c r="DZ96" s="534"/>
      <c r="EA96" s="534"/>
      <c r="EB96" s="534"/>
      <c r="EC96" s="535"/>
      <c r="ED96" s="116"/>
      <c r="EF96" s="116" t="s">
        <v>312</v>
      </c>
      <c r="EG96" s="533" t="str">
        <f t="shared" ref="EG96" si="1565">DX96</f>
        <v>PRELIMINARES</v>
      </c>
      <c r="EH96" s="534"/>
      <c r="EI96" s="534"/>
      <c r="EJ96" s="534"/>
      <c r="EK96" s="534"/>
      <c r="EL96" s="535"/>
      <c r="EM96" s="116"/>
      <c r="EO96" s="116" t="s">
        <v>312</v>
      </c>
      <c r="EP96" s="533" t="str">
        <f t="shared" ref="EP96" si="1566">EG96</f>
        <v>PRELIMINARES</v>
      </c>
      <c r="EQ96" s="534"/>
      <c r="ER96" s="534"/>
      <c r="ES96" s="534"/>
      <c r="ET96" s="534"/>
      <c r="EU96" s="535"/>
      <c r="EV96" s="116"/>
      <c r="EX96" s="116" t="s">
        <v>312</v>
      </c>
      <c r="EY96" s="533" t="str">
        <f t="shared" ref="EY96" si="1567">EP96</f>
        <v>PRELIMINARES</v>
      </c>
      <c r="EZ96" s="534"/>
      <c r="FA96" s="534"/>
      <c r="FB96" s="534"/>
      <c r="FC96" s="534"/>
      <c r="FD96" s="535"/>
      <c r="FE96" s="116"/>
      <c r="FG96" s="116" t="s">
        <v>312</v>
      </c>
      <c r="FH96" s="533" t="str">
        <f t="shared" ref="FH96" si="1568">EY96</f>
        <v>PRELIMINARES</v>
      </c>
      <c r="FI96" s="534"/>
      <c r="FJ96" s="534"/>
      <c r="FK96" s="534"/>
      <c r="FL96" s="534"/>
      <c r="FM96" s="535"/>
      <c r="FN96" s="116"/>
      <c r="FP96" s="116" t="s">
        <v>312</v>
      </c>
      <c r="FQ96" s="533" t="str">
        <f t="shared" ref="FQ96" si="1569">FH96</f>
        <v>PRELIMINARES</v>
      </c>
      <c r="FR96" s="534"/>
      <c r="FS96" s="534"/>
      <c r="FT96" s="534"/>
      <c r="FU96" s="534"/>
      <c r="FV96" s="535"/>
      <c r="FW96" s="116"/>
      <c r="FY96" s="116" t="s">
        <v>312</v>
      </c>
      <c r="FZ96" s="533" t="str">
        <f t="shared" ref="FZ96" si="1570">FQ96</f>
        <v>PRELIMINARES</v>
      </c>
      <c r="GA96" s="534"/>
      <c r="GB96" s="534"/>
      <c r="GC96" s="534"/>
      <c r="GD96" s="534"/>
      <c r="GE96" s="535"/>
      <c r="GF96" s="116"/>
      <c r="GH96" s="116" t="s">
        <v>312</v>
      </c>
      <c r="GI96" s="533" t="str">
        <f t="shared" ref="GI96" si="1571">FZ96</f>
        <v>PRELIMINARES</v>
      </c>
      <c r="GJ96" s="534"/>
      <c r="GK96" s="534"/>
      <c r="GL96" s="534"/>
      <c r="GM96" s="534"/>
      <c r="GN96" s="535"/>
      <c r="GO96" s="116"/>
      <c r="GQ96" s="116" t="s">
        <v>312</v>
      </c>
      <c r="GR96" s="533" t="str">
        <f t="shared" ref="GR96" si="1572">GI96</f>
        <v>PRELIMINARES</v>
      </c>
      <c r="GS96" s="534"/>
      <c r="GT96" s="534"/>
      <c r="GU96" s="534"/>
      <c r="GV96" s="534"/>
      <c r="GW96" s="535"/>
      <c r="GX96" s="116"/>
      <c r="GZ96" s="116" t="s">
        <v>312</v>
      </c>
      <c r="HA96" s="533" t="str">
        <f t="shared" ref="HA96" si="1573">GR96</f>
        <v>PRELIMINARES</v>
      </c>
      <c r="HB96" s="534"/>
      <c r="HC96" s="534"/>
      <c r="HD96" s="534"/>
      <c r="HE96" s="534"/>
      <c r="HF96" s="535"/>
      <c r="HG96" s="116"/>
      <c r="HI96" s="116" t="s">
        <v>312</v>
      </c>
      <c r="HJ96" s="533" t="str">
        <f t="shared" ref="HJ96" si="1574">HA96</f>
        <v>PRELIMINARES</v>
      </c>
      <c r="HK96" s="534"/>
      <c r="HL96" s="534"/>
      <c r="HM96" s="534"/>
      <c r="HN96" s="534"/>
      <c r="HO96" s="535"/>
      <c r="HP96" s="116"/>
      <c r="HR96" s="116" t="s">
        <v>312</v>
      </c>
      <c r="HS96" s="533" t="str">
        <f t="shared" ref="HS96" si="1575">HJ96</f>
        <v>PRELIMINARES</v>
      </c>
      <c r="HT96" s="534"/>
      <c r="HU96" s="534"/>
      <c r="HV96" s="534"/>
      <c r="HW96" s="534"/>
      <c r="HX96" s="535"/>
      <c r="HY96" s="116"/>
      <c r="IA96" s="116" t="s">
        <v>312</v>
      </c>
      <c r="IB96" s="533" t="str">
        <f t="shared" ref="IB96" si="1576">HS96</f>
        <v>PRELIMINARES</v>
      </c>
      <c r="IC96" s="534"/>
      <c r="ID96" s="534"/>
      <c r="IE96" s="534"/>
      <c r="IF96" s="534"/>
      <c r="IG96" s="535"/>
      <c r="IH96" s="116"/>
      <c r="IJ96" s="116" t="s">
        <v>312</v>
      </c>
      <c r="IK96" s="533" t="str">
        <f t="shared" ref="IK96" si="1577">IB96</f>
        <v>PRELIMINARES</v>
      </c>
      <c r="IL96" s="534"/>
      <c r="IM96" s="534"/>
      <c r="IN96" s="534"/>
      <c r="IO96" s="534"/>
      <c r="IP96" s="535"/>
      <c r="IQ96" s="116"/>
      <c r="IS96" s="116" t="s">
        <v>312</v>
      </c>
      <c r="IT96" s="533" t="str">
        <f t="shared" ref="IT96" si="1578">IK96</f>
        <v>PRELIMINARES</v>
      </c>
      <c r="IU96" s="534"/>
      <c r="IV96" s="534"/>
      <c r="IW96" s="534"/>
      <c r="IX96" s="534"/>
      <c r="IY96" s="535"/>
      <c r="IZ96" s="116"/>
      <c r="JB96" s="116" t="s">
        <v>312</v>
      </c>
      <c r="JC96" s="533" t="str">
        <f t="shared" ref="JC96" si="1579">IT96</f>
        <v>PRELIMINARES</v>
      </c>
      <c r="JD96" s="534"/>
      <c r="JE96" s="534"/>
      <c r="JF96" s="534"/>
      <c r="JG96" s="534"/>
      <c r="JH96" s="535"/>
      <c r="JI96" s="116"/>
      <c r="JK96" s="116" t="s">
        <v>312</v>
      </c>
      <c r="JL96" s="533" t="str">
        <f t="shared" ref="JL96" si="1580">JC96</f>
        <v>PRELIMINARES</v>
      </c>
      <c r="JM96" s="534"/>
      <c r="JN96" s="534"/>
      <c r="JO96" s="534"/>
      <c r="JP96" s="534"/>
      <c r="JQ96" s="535"/>
      <c r="JR96" s="116"/>
      <c r="JT96" s="116" t="s">
        <v>312</v>
      </c>
      <c r="JU96" s="533" t="str">
        <f t="shared" ref="JU96" si="1581">JL96</f>
        <v>PRELIMINARES</v>
      </c>
      <c r="JV96" s="534"/>
      <c r="JW96" s="534"/>
      <c r="JX96" s="534"/>
      <c r="JY96" s="534"/>
      <c r="JZ96" s="535"/>
      <c r="KA96" s="116"/>
      <c r="KC96" s="116" t="s">
        <v>312</v>
      </c>
      <c r="KD96" s="533" t="str">
        <f t="shared" ref="KD96" si="1582">JU96</f>
        <v>PRELIMINARES</v>
      </c>
      <c r="KE96" s="534"/>
      <c r="KF96" s="534"/>
      <c r="KG96" s="534"/>
      <c r="KH96" s="534"/>
      <c r="KI96" s="535"/>
      <c r="KJ96" s="116"/>
      <c r="KL96" s="116" t="s">
        <v>312</v>
      </c>
      <c r="KM96" s="533" t="str">
        <f t="shared" ref="KM96" si="1583">KD96</f>
        <v>PRELIMINARES</v>
      </c>
      <c r="KN96" s="534"/>
      <c r="KO96" s="534"/>
      <c r="KP96" s="534"/>
      <c r="KQ96" s="534"/>
      <c r="KR96" s="535"/>
      <c r="KS96" s="116"/>
      <c r="KU96" s="116" t="s">
        <v>312</v>
      </c>
      <c r="KV96" s="533" t="str">
        <f t="shared" ref="KV96" si="1584">KM96</f>
        <v>PRELIMINARES</v>
      </c>
      <c r="KW96" s="534"/>
      <c r="KX96" s="534"/>
      <c r="KY96" s="534"/>
      <c r="KZ96" s="534"/>
      <c r="LA96" s="535"/>
      <c r="LB96" s="116"/>
      <c r="LD96" s="116" t="s">
        <v>312</v>
      </c>
      <c r="LE96" s="533" t="str">
        <f t="shared" ref="LE96" si="1585">KV96</f>
        <v>PRELIMINARES</v>
      </c>
      <c r="LF96" s="534"/>
      <c r="LG96" s="534"/>
      <c r="LH96" s="534"/>
      <c r="LI96" s="534"/>
      <c r="LJ96" s="535"/>
      <c r="LK96" s="116"/>
      <c r="LM96" s="116" t="s">
        <v>312</v>
      </c>
      <c r="LN96" s="533" t="str">
        <f t="shared" ref="LN96" si="1586">LE96</f>
        <v>PRELIMINARES</v>
      </c>
      <c r="LO96" s="534"/>
      <c r="LP96" s="534"/>
      <c r="LQ96" s="534"/>
      <c r="LR96" s="534"/>
      <c r="LS96" s="535"/>
      <c r="LT96" s="116"/>
      <c r="LV96" s="116" t="s">
        <v>312</v>
      </c>
      <c r="LW96" s="533" t="str">
        <f t="shared" ref="LW96" si="1587">LN96</f>
        <v>PRELIMINARES</v>
      </c>
      <c r="LX96" s="534"/>
      <c r="LY96" s="534"/>
      <c r="LZ96" s="534"/>
      <c r="MA96" s="534"/>
      <c r="MB96" s="535"/>
      <c r="MC96" s="116"/>
      <c r="ME96" s="116" t="s">
        <v>312</v>
      </c>
      <c r="MF96" s="533" t="str">
        <f t="shared" ref="MF96" si="1588">LW96</f>
        <v>PRELIMINARES</v>
      </c>
      <c r="MG96" s="534"/>
      <c r="MH96" s="534"/>
      <c r="MI96" s="534"/>
      <c r="MJ96" s="534"/>
      <c r="MK96" s="535"/>
      <c r="ML96" s="116"/>
      <c r="MN96" s="116" t="s">
        <v>312</v>
      </c>
      <c r="MO96" s="533" t="str">
        <f t="shared" ref="MO96" si="1589">MF96</f>
        <v>PRELIMINARES</v>
      </c>
      <c r="MP96" s="534"/>
      <c r="MQ96" s="534"/>
      <c r="MR96" s="534"/>
      <c r="MS96" s="534"/>
      <c r="MT96" s="535"/>
      <c r="MU96" s="116"/>
      <c r="MW96" s="116" t="s">
        <v>312</v>
      </c>
      <c r="MX96" s="533" t="str">
        <f t="shared" ref="MX96" si="1590">MO96</f>
        <v>PRELIMINARES</v>
      </c>
      <c r="MY96" s="534"/>
      <c r="MZ96" s="534"/>
      <c r="NA96" s="534"/>
      <c r="NB96" s="534"/>
      <c r="NC96" s="535"/>
      <c r="ND96" s="116"/>
      <c r="NF96" s="116" t="s">
        <v>312</v>
      </c>
      <c r="NG96" s="533" t="str">
        <f t="shared" ref="NG96" si="1591">MX96</f>
        <v>PRELIMINARES</v>
      </c>
      <c r="NH96" s="534"/>
      <c r="NI96" s="534"/>
      <c r="NJ96" s="534"/>
      <c r="NK96" s="534"/>
      <c r="NL96" s="535"/>
      <c r="NM96" s="116"/>
      <c r="NO96" s="116" t="s">
        <v>312</v>
      </c>
      <c r="NP96" s="533" t="str">
        <f t="shared" ref="NP96" si="1592">NG96</f>
        <v>PRELIMINARES</v>
      </c>
      <c r="NQ96" s="534"/>
      <c r="NR96" s="534"/>
      <c r="NS96" s="534"/>
      <c r="NT96" s="534"/>
      <c r="NU96" s="535"/>
      <c r="NV96" s="116"/>
      <c r="NX96" s="116" t="s">
        <v>312</v>
      </c>
      <c r="NY96" s="533" t="str">
        <f t="shared" ref="NY96" si="1593">NP96</f>
        <v>PRELIMINARES</v>
      </c>
      <c r="NZ96" s="534"/>
      <c r="OA96" s="534"/>
      <c r="OB96" s="534"/>
      <c r="OC96" s="534"/>
      <c r="OD96" s="535"/>
      <c r="OE96" s="116"/>
      <c r="OG96" s="116" t="s">
        <v>312</v>
      </c>
      <c r="OH96" s="533" t="str">
        <f t="shared" ref="OH96" si="1594">NY96</f>
        <v>PRELIMINARES</v>
      </c>
      <c r="OI96" s="534"/>
      <c r="OJ96" s="534"/>
      <c r="OK96" s="534"/>
      <c r="OL96" s="534"/>
      <c r="OM96" s="535"/>
      <c r="ON96" s="116"/>
      <c r="OP96" s="116" t="s">
        <v>312</v>
      </c>
      <c r="OQ96" s="533" t="str">
        <f t="shared" ref="OQ96" si="1595">OH96</f>
        <v>PRELIMINARES</v>
      </c>
      <c r="OR96" s="534"/>
      <c r="OS96" s="534"/>
      <c r="OT96" s="534"/>
      <c r="OU96" s="534"/>
      <c r="OV96" s="535"/>
      <c r="OW96" s="116"/>
      <c r="OY96" s="116" t="s">
        <v>312</v>
      </c>
      <c r="OZ96" s="533" t="str">
        <f t="shared" ref="OZ96" si="1596">OQ96</f>
        <v>PRELIMINARES</v>
      </c>
      <c r="PA96" s="534"/>
      <c r="PB96" s="534"/>
      <c r="PC96" s="534"/>
      <c r="PD96" s="534"/>
      <c r="PE96" s="535"/>
      <c r="PF96" s="116"/>
    </row>
    <row r="97" spans="1:422">
      <c r="A97" s="116"/>
      <c r="B97" s="536"/>
      <c r="C97" s="537"/>
      <c r="D97" s="537"/>
      <c r="E97" s="537"/>
      <c r="F97" s="537"/>
      <c r="G97" s="538"/>
      <c r="H97" s="116"/>
      <c r="J97" s="116"/>
      <c r="K97" s="536"/>
      <c r="L97" s="537"/>
      <c r="M97" s="537"/>
      <c r="N97" s="537"/>
      <c r="O97" s="537"/>
      <c r="P97" s="538"/>
      <c r="Q97" s="116"/>
      <c r="S97" s="116"/>
      <c r="T97" s="536"/>
      <c r="U97" s="537"/>
      <c r="V97" s="537"/>
      <c r="W97" s="537"/>
      <c r="X97" s="537"/>
      <c r="Y97" s="538"/>
      <c r="Z97" s="116"/>
      <c r="AB97" s="116"/>
      <c r="AC97" s="536"/>
      <c r="AD97" s="537"/>
      <c r="AE97" s="537"/>
      <c r="AF97" s="537"/>
      <c r="AG97" s="537"/>
      <c r="AH97" s="538"/>
      <c r="AI97" s="116"/>
      <c r="AK97" s="116"/>
      <c r="AL97" s="536"/>
      <c r="AM97" s="537"/>
      <c r="AN97" s="537"/>
      <c r="AO97" s="537"/>
      <c r="AP97" s="537"/>
      <c r="AQ97" s="538"/>
      <c r="AR97" s="116"/>
      <c r="AT97" s="116"/>
      <c r="AU97" s="536"/>
      <c r="AV97" s="537"/>
      <c r="AW97" s="537"/>
      <c r="AX97" s="537"/>
      <c r="AY97" s="537"/>
      <c r="AZ97" s="538"/>
      <c r="BA97" s="116"/>
      <c r="BC97" s="116"/>
      <c r="BD97" s="536"/>
      <c r="BE97" s="537"/>
      <c r="BF97" s="537"/>
      <c r="BG97" s="537"/>
      <c r="BH97" s="537"/>
      <c r="BI97" s="538"/>
      <c r="BJ97" s="116"/>
      <c r="BL97" s="116"/>
      <c r="BM97" s="536"/>
      <c r="BN97" s="537"/>
      <c r="BO97" s="537"/>
      <c r="BP97" s="537"/>
      <c r="BQ97" s="537"/>
      <c r="BR97" s="538"/>
      <c r="BS97" s="116"/>
      <c r="BU97" s="116"/>
      <c r="BV97" s="536"/>
      <c r="BW97" s="537"/>
      <c r="BX97" s="537"/>
      <c r="BY97" s="537"/>
      <c r="BZ97" s="537"/>
      <c r="CA97" s="538"/>
      <c r="CB97" s="116"/>
      <c r="CD97" s="116"/>
      <c r="CE97" s="536"/>
      <c r="CF97" s="537"/>
      <c r="CG97" s="537"/>
      <c r="CH97" s="537"/>
      <c r="CI97" s="537"/>
      <c r="CJ97" s="538"/>
      <c r="CK97" s="116"/>
      <c r="CM97" s="116"/>
      <c r="CN97" s="536"/>
      <c r="CO97" s="537"/>
      <c r="CP97" s="537"/>
      <c r="CQ97" s="537"/>
      <c r="CR97" s="537"/>
      <c r="CS97" s="538"/>
      <c r="CT97" s="116"/>
      <c r="CV97" s="116"/>
      <c r="CW97" s="536"/>
      <c r="CX97" s="537"/>
      <c r="CY97" s="537"/>
      <c r="CZ97" s="537"/>
      <c r="DA97" s="537"/>
      <c r="DB97" s="538"/>
      <c r="DC97" s="116"/>
      <c r="DE97" s="116"/>
      <c r="DF97" s="536"/>
      <c r="DG97" s="537"/>
      <c r="DH97" s="537"/>
      <c r="DI97" s="537"/>
      <c r="DJ97" s="537"/>
      <c r="DK97" s="538"/>
      <c r="DL97" s="116"/>
      <c r="DN97" s="116"/>
      <c r="DO97" s="536"/>
      <c r="DP97" s="537"/>
      <c r="DQ97" s="537"/>
      <c r="DR97" s="537"/>
      <c r="DS97" s="537"/>
      <c r="DT97" s="538"/>
      <c r="DU97" s="116"/>
      <c r="DW97" s="116"/>
      <c r="DX97" s="536"/>
      <c r="DY97" s="537"/>
      <c r="DZ97" s="537"/>
      <c r="EA97" s="537"/>
      <c r="EB97" s="537"/>
      <c r="EC97" s="538"/>
      <c r="ED97" s="116"/>
      <c r="EF97" s="116"/>
      <c r="EG97" s="536"/>
      <c r="EH97" s="537"/>
      <c r="EI97" s="537"/>
      <c r="EJ97" s="537"/>
      <c r="EK97" s="537"/>
      <c r="EL97" s="538"/>
      <c r="EM97" s="116"/>
      <c r="EO97" s="116"/>
      <c r="EP97" s="536"/>
      <c r="EQ97" s="537"/>
      <c r="ER97" s="537"/>
      <c r="ES97" s="537"/>
      <c r="ET97" s="537"/>
      <c r="EU97" s="538"/>
      <c r="EV97" s="116"/>
      <c r="EX97" s="116"/>
      <c r="EY97" s="536"/>
      <c r="EZ97" s="537"/>
      <c r="FA97" s="537"/>
      <c r="FB97" s="537"/>
      <c r="FC97" s="537"/>
      <c r="FD97" s="538"/>
      <c r="FE97" s="116"/>
      <c r="FG97" s="116"/>
      <c r="FH97" s="536"/>
      <c r="FI97" s="537"/>
      <c r="FJ97" s="537"/>
      <c r="FK97" s="537"/>
      <c r="FL97" s="537"/>
      <c r="FM97" s="538"/>
      <c r="FN97" s="116"/>
      <c r="FP97" s="116"/>
      <c r="FQ97" s="536"/>
      <c r="FR97" s="537"/>
      <c r="FS97" s="537"/>
      <c r="FT97" s="537"/>
      <c r="FU97" s="537"/>
      <c r="FV97" s="538"/>
      <c r="FW97" s="116"/>
      <c r="FY97" s="116"/>
      <c r="FZ97" s="536"/>
      <c r="GA97" s="537"/>
      <c r="GB97" s="537"/>
      <c r="GC97" s="537"/>
      <c r="GD97" s="537"/>
      <c r="GE97" s="538"/>
      <c r="GF97" s="116"/>
      <c r="GH97" s="116"/>
      <c r="GI97" s="536"/>
      <c r="GJ97" s="537"/>
      <c r="GK97" s="537"/>
      <c r="GL97" s="537"/>
      <c r="GM97" s="537"/>
      <c r="GN97" s="538"/>
      <c r="GO97" s="116"/>
      <c r="GQ97" s="116"/>
      <c r="GR97" s="536"/>
      <c r="GS97" s="537"/>
      <c r="GT97" s="537"/>
      <c r="GU97" s="537"/>
      <c r="GV97" s="537"/>
      <c r="GW97" s="538"/>
      <c r="GX97" s="116"/>
      <c r="GZ97" s="116"/>
      <c r="HA97" s="536"/>
      <c r="HB97" s="537"/>
      <c r="HC97" s="537"/>
      <c r="HD97" s="537"/>
      <c r="HE97" s="537"/>
      <c r="HF97" s="538"/>
      <c r="HG97" s="116"/>
      <c r="HI97" s="116"/>
      <c r="HJ97" s="536"/>
      <c r="HK97" s="537"/>
      <c r="HL97" s="537"/>
      <c r="HM97" s="537"/>
      <c r="HN97" s="537"/>
      <c r="HO97" s="538"/>
      <c r="HP97" s="116"/>
      <c r="HR97" s="116"/>
      <c r="HS97" s="536"/>
      <c r="HT97" s="537"/>
      <c r="HU97" s="537"/>
      <c r="HV97" s="537"/>
      <c r="HW97" s="537"/>
      <c r="HX97" s="538"/>
      <c r="HY97" s="116"/>
      <c r="IA97" s="116"/>
      <c r="IB97" s="536"/>
      <c r="IC97" s="537"/>
      <c r="ID97" s="537"/>
      <c r="IE97" s="537"/>
      <c r="IF97" s="537"/>
      <c r="IG97" s="538"/>
      <c r="IH97" s="116"/>
      <c r="IJ97" s="116"/>
      <c r="IK97" s="536"/>
      <c r="IL97" s="537"/>
      <c r="IM97" s="537"/>
      <c r="IN97" s="537"/>
      <c r="IO97" s="537"/>
      <c r="IP97" s="538"/>
      <c r="IQ97" s="116"/>
      <c r="IS97" s="116"/>
      <c r="IT97" s="536"/>
      <c r="IU97" s="537"/>
      <c r="IV97" s="537"/>
      <c r="IW97" s="537"/>
      <c r="IX97" s="537"/>
      <c r="IY97" s="538"/>
      <c r="IZ97" s="116"/>
      <c r="JB97" s="116"/>
      <c r="JC97" s="536"/>
      <c r="JD97" s="537"/>
      <c r="JE97" s="537"/>
      <c r="JF97" s="537"/>
      <c r="JG97" s="537"/>
      <c r="JH97" s="538"/>
      <c r="JI97" s="116"/>
      <c r="JK97" s="116"/>
      <c r="JL97" s="536"/>
      <c r="JM97" s="537"/>
      <c r="JN97" s="537"/>
      <c r="JO97" s="537"/>
      <c r="JP97" s="537"/>
      <c r="JQ97" s="538"/>
      <c r="JR97" s="116"/>
      <c r="JT97" s="116"/>
      <c r="JU97" s="536"/>
      <c r="JV97" s="537"/>
      <c r="JW97" s="537"/>
      <c r="JX97" s="537"/>
      <c r="JY97" s="537"/>
      <c r="JZ97" s="538"/>
      <c r="KA97" s="116"/>
      <c r="KC97" s="116"/>
      <c r="KD97" s="536"/>
      <c r="KE97" s="537"/>
      <c r="KF97" s="537"/>
      <c r="KG97" s="537"/>
      <c r="KH97" s="537"/>
      <c r="KI97" s="538"/>
      <c r="KJ97" s="116"/>
      <c r="KL97" s="116"/>
      <c r="KM97" s="536"/>
      <c r="KN97" s="537"/>
      <c r="KO97" s="537"/>
      <c r="KP97" s="537"/>
      <c r="KQ97" s="537"/>
      <c r="KR97" s="538"/>
      <c r="KS97" s="116"/>
      <c r="KU97" s="116"/>
      <c r="KV97" s="536"/>
      <c r="KW97" s="537"/>
      <c r="KX97" s="537"/>
      <c r="KY97" s="537"/>
      <c r="KZ97" s="537"/>
      <c r="LA97" s="538"/>
      <c r="LB97" s="116"/>
      <c r="LD97" s="116"/>
      <c r="LE97" s="536"/>
      <c r="LF97" s="537"/>
      <c r="LG97" s="537"/>
      <c r="LH97" s="537"/>
      <c r="LI97" s="537"/>
      <c r="LJ97" s="538"/>
      <c r="LK97" s="116"/>
      <c r="LM97" s="116"/>
      <c r="LN97" s="536"/>
      <c r="LO97" s="537"/>
      <c r="LP97" s="537"/>
      <c r="LQ97" s="537"/>
      <c r="LR97" s="537"/>
      <c r="LS97" s="538"/>
      <c r="LT97" s="116"/>
      <c r="LV97" s="116"/>
      <c r="LW97" s="536"/>
      <c r="LX97" s="537"/>
      <c r="LY97" s="537"/>
      <c r="LZ97" s="537"/>
      <c r="MA97" s="537"/>
      <c r="MB97" s="538"/>
      <c r="MC97" s="116"/>
      <c r="ME97" s="116"/>
      <c r="MF97" s="536"/>
      <c r="MG97" s="537"/>
      <c r="MH97" s="537"/>
      <c r="MI97" s="537"/>
      <c r="MJ97" s="537"/>
      <c r="MK97" s="538"/>
      <c r="ML97" s="116"/>
      <c r="MN97" s="116"/>
      <c r="MO97" s="536"/>
      <c r="MP97" s="537"/>
      <c r="MQ97" s="537"/>
      <c r="MR97" s="537"/>
      <c r="MS97" s="537"/>
      <c r="MT97" s="538"/>
      <c r="MU97" s="116"/>
      <c r="MW97" s="116"/>
      <c r="MX97" s="536"/>
      <c r="MY97" s="537"/>
      <c r="MZ97" s="537"/>
      <c r="NA97" s="537"/>
      <c r="NB97" s="537"/>
      <c r="NC97" s="538"/>
      <c r="ND97" s="116"/>
      <c r="NF97" s="116"/>
      <c r="NG97" s="536"/>
      <c r="NH97" s="537"/>
      <c r="NI97" s="537"/>
      <c r="NJ97" s="537"/>
      <c r="NK97" s="537"/>
      <c r="NL97" s="538"/>
      <c r="NM97" s="116"/>
      <c r="NO97" s="116"/>
      <c r="NP97" s="536"/>
      <c r="NQ97" s="537"/>
      <c r="NR97" s="537"/>
      <c r="NS97" s="537"/>
      <c r="NT97" s="537"/>
      <c r="NU97" s="538"/>
      <c r="NV97" s="116"/>
      <c r="NX97" s="116"/>
      <c r="NY97" s="536"/>
      <c r="NZ97" s="537"/>
      <c r="OA97" s="537"/>
      <c r="OB97" s="537"/>
      <c r="OC97" s="537"/>
      <c r="OD97" s="538"/>
      <c r="OE97" s="116"/>
      <c r="OG97" s="116"/>
      <c r="OH97" s="536"/>
      <c r="OI97" s="537"/>
      <c r="OJ97" s="537"/>
      <c r="OK97" s="537"/>
      <c r="OL97" s="537"/>
      <c r="OM97" s="538"/>
      <c r="ON97" s="116"/>
      <c r="OP97" s="116"/>
      <c r="OQ97" s="536"/>
      <c r="OR97" s="537"/>
      <c r="OS97" s="537"/>
      <c r="OT97" s="537"/>
      <c r="OU97" s="537"/>
      <c r="OV97" s="538"/>
      <c r="OW97" s="116"/>
      <c r="OY97" s="116"/>
      <c r="OZ97" s="536"/>
      <c r="PA97" s="537"/>
      <c r="PB97" s="537"/>
      <c r="PC97" s="537"/>
      <c r="PD97" s="537"/>
      <c r="PE97" s="538"/>
      <c r="PF97" s="116"/>
    </row>
    <row r="98" spans="1:422" ht="15" customHeight="1">
      <c r="A98" s="117" t="s">
        <v>1</v>
      </c>
      <c r="B98" s="544" t="str">
        <f>+APU!B40</f>
        <v>ADECUACION DE SUPERFICIE PARA REVOQUE.</v>
      </c>
      <c r="C98" s="545"/>
      <c r="D98" s="545"/>
      <c r="E98" s="545"/>
      <c r="F98" s="545"/>
      <c r="G98" s="545"/>
      <c r="H98" s="117" t="s">
        <v>313</v>
      </c>
      <c r="J98" s="117" t="s">
        <v>1</v>
      </c>
      <c r="K98" s="539" t="str">
        <f>B98</f>
        <v>ADECUACION DE SUPERFICIE PARA REVOQUE.</v>
      </c>
      <c r="L98" s="540"/>
      <c r="M98" s="540"/>
      <c r="N98" s="540"/>
      <c r="O98" s="540"/>
      <c r="P98" s="540"/>
      <c r="Q98" s="117" t="s">
        <v>313</v>
      </c>
      <c r="S98" s="117" t="s">
        <v>1</v>
      </c>
      <c r="T98" s="539" t="str">
        <f>K98</f>
        <v>ADECUACION DE SUPERFICIE PARA REVOQUE.</v>
      </c>
      <c r="U98" s="540"/>
      <c r="V98" s="540"/>
      <c r="W98" s="540"/>
      <c r="X98" s="540"/>
      <c r="Y98" s="540"/>
      <c r="Z98" s="117" t="s">
        <v>313</v>
      </c>
      <c r="AB98" s="117" t="s">
        <v>1</v>
      </c>
      <c r="AC98" s="539" t="str">
        <f>T98</f>
        <v>ADECUACION DE SUPERFICIE PARA REVOQUE.</v>
      </c>
      <c r="AD98" s="540"/>
      <c r="AE98" s="540"/>
      <c r="AF98" s="540"/>
      <c r="AG98" s="540"/>
      <c r="AH98" s="540"/>
      <c r="AI98" s="117" t="s">
        <v>313</v>
      </c>
      <c r="AK98" s="117" t="s">
        <v>1</v>
      </c>
      <c r="AL98" s="539" t="str">
        <f>AC98</f>
        <v>ADECUACION DE SUPERFICIE PARA REVOQUE.</v>
      </c>
      <c r="AM98" s="540"/>
      <c r="AN98" s="540"/>
      <c r="AO98" s="540"/>
      <c r="AP98" s="540"/>
      <c r="AQ98" s="540"/>
      <c r="AR98" s="117" t="s">
        <v>313</v>
      </c>
      <c r="AT98" s="117" t="s">
        <v>1</v>
      </c>
      <c r="AU98" s="539" t="str">
        <f>AL98</f>
        <v>ADECUACION DE SUPERFICIE PARA REVOQUE.</v>
      </c>
      <c r="AV98" s="540"/>
      <c r="AW98" s="540"/>
      <c r="AX98" s="540"/>
      <c r="AY98" s="540"/>
      <c r="AZ98" s="540"/>
      <c r="BA98" s="117" t="s">
        <v>313</v>
      </c>
      <c r="BC98" s="117" t="s">
        <v>1</v>
      </c>
      <c r="BD98" s="539" t="str">
        <f t="shared" ref="BD98" si="1597">AU98</f>
        <v>ADECUACION DE SUPERFICIE PARA REVOQUE.</v>
      </c>
      <c r="BE98" s="540"/>
      <c r="BF98" s="540"/>
      <c r="BG98" s="540"/>
      <c r="BH98" s="540"/>
      <c r="BI98" s="540"/>
      <c r="BJ98" s="117" t="s">
        <v>313</v>
      </c>
      <c r="BL98" s="117" t="s">
        <v>1</v>
      </c>
      <c r="BM98" s="539" t="str">
        <f t="shared" ref="BM98" si="1598">BD98</f>
        <v>ADECUACION DE SUPERFICIE PARA REVOQUE.</v>
      </c>
      <c r="BN98" s="540"/>
      <c r="BO98" s="540"/>
      <c r="BP98" s="540"/>
      <c r="BQ98" s="540"/>
      <c r="BR98" s="540"/>
      <c r="BS98" s="117" t="s">
        <v>313</v>
      </c>
      <c r="BU98" s="117" t="s">
        <v>1</v>
      </c>
      <c r="BV98" s="539" t="str">
        <f t="shared" ref="BV98" si="1599">BM98</f>
        <v>ADECUACION DE SUPERFICIE PARA REVOQUE.</v>
      </c>
      <c r="BW98" s="540"/>
      <c r="BX98" s="540"/>
      <c r="BY98" s="540"/>
      <c r="BZ98" s="540"/>
      <c r="CA98" s="540"/>
      <c r="CB98" s="117" t="s">
        <v>313</v>
      </c>
      <c r="CD98" s="117" t="s">
        <v>1</v>
      </c>
      <c r="CE98" s="539" t="str">
        <f t="shared" ref="CE98" si="1600">BV98</f>
        <v>ADECUACION DE SUPERFICIE PARA REVOQUE.</v>
      </c>
      <c r="CF98" s="540"/>
      <c r="CG98" s="540"/>
      <c r="CH98" s="540"/>
      <c r="CI98" s="540"/>
      <c r="CJ98" s="540"/>
      <c r="CK98" s="117" t="s">
        <v>313</v>
      </c>
      <c r="CM98" s="117" t="s">
        <v>1</v>
      </c>
      <c r="CN98" s="539" t="str">
        <f t="shared" ref="CN98" si="1601">CE98</f>
        <v>ADECUACION DE SUPERFICIE PARA REVOQUE.</v>
      </c>
      <c r="CO98" s="540"/>
      <c r="CP98" s="540"/>
      <c r="CQ98" s="540"/>
      <c r="CR98" s="540"/>
      <c r="CS98" s="540"/>
      <c r="CT98" s="117" t="s">
        <v>313</v>
      </c>
      <c r="CV98" s="117" t="s">
        <v>1</v>
      </c>
      <c r="CW98" s="539" t="str">
        <f t="shared" ref="CW98" si="1602">CN98</f>
        <v>ADECUACION DE SUPERFICIE PARA REVOQUE.</v>
      </c>
      <c r="CX98" s="540"/>
      <c r="CY98" s="540"/>
      <c r="CZ98" s="540"/>
      <c r="DA98" s="540"/>
      <c r="DB98" s="540"/>
      <c r="DC98" s="117" t="s">
        <v>313</v>
      </c>
      <c r="DE98" s="117" t="s">
        <v>1</v>
      </c>
      <c r="DF98" s="539" t="str">
        <f t="shared" ref="DF98" si="1603">CW98</f>
        <v>ADECUACION DE SUPERFICIE PARA REVOQUE.</v>
      </c>
      <c r="DG98" s="540"/>
      <c r="DH98" s="540"/>
      <c r="DI98" s="540"/>
      <c r="DJ98" s="540"/>
      <c r="DK98" s="540"/>
      <c r="DL98" s="117" t="s">
        <v>313</v>
      </c>
      <c r="DN98" s="117" t="s">
        <v>1</v>
      </c>
      <c r="DO98" s="539" t="str">
        <f t="shared" ref="DO98" si="1604">DF98</f>
        <v>ADECUACION DE SUPERFICIE PARA REVOQUE.</v>
      </c>
      <c r="DP98" s="540"/>
      <c r="DQ98" s="540"/>
      <c r="DR98" s="540"/>
      <c r="DS98" s="540"/>
      <c r="DT98" s="540"/>
      <c r="DU98" s="117" t="s">
        <v>313</v>
      </c>
      <c r="DW98" s="117" t="s">
        <v>1</v>
      </c>
      <c r="DX98" s="539" t="str">
        <f t="shared" ref="DX98" si="1605">DO98</f>
        <v>ADECUACION DE SUPERFICIE PARA REVOQUE.</v>
      </c>
      <c r="DY98" s="540"/>
      <c r="DZ98" s="540"/>
      <c r="EA98" s="540"/>
      <c r="EB98" s="540"/>
      <c r="EC98" s="540"/>
      <c r="ED98" s="117" t="s">
        <v>313</v>
      </c>
      <c r="EF98" s="117" t="s">
        <v>1</v>
      </c>
      <c r="EG98" s="539" t="str">
        <f t="shared" ref="EG98" si="1606">DX98</f>
        <v>ADECUACION DE SUPERFICIE PARA REVOQUE.</v>
      </c>
      <c r="EH98" s="540"/>
      <c r="EI98" s="540"/>
      <c r="EJ98" s="540"/>
      <c r="EK98" s="540"/>
      <c r="EL98" s="540"/>
      <c r="EM98" s="117" t="s">
        <v>313</v>
      </c>
      <c r="EO98" s="117" t="s">
        <v>1</v>
      </c>
      <c r="EP98" s="539" t="str">
        <f t="shared" ref="EP98" si="1607">EG98</f>
        <v>ADECUACION DE SUPERFICIE PARA REVOQUE.</v>
      </c>
      <c r="EQ98" s="540"/>
      <c r="ER98" s="540"/>
      <c r="ES98" s="540"/>
      <c r="ET98" s="540"/>
      <c r="EU98" s="540"/>
      <c r="EV98" s="117" t="s">
        <v>313</v>
      </c>
      <c r="EX98" s="117" t="s">
        <v>1</v>
      </c>
      <c r="EY98" s="539" t="str">
        <f t="shared" ref="EY98" si="1608">EP98</f>
        <v>ADECUACION DE SUPERFICIE PARA REVOQUE.</v>
      </c>
      <c r="EZ98" s="540"/>
      <c r="FA98" s="540"/>
      <c r="FB98" s="540"/>
      <c r="FC98" s="540"/>
      <c r="FD98" s="540"/>
      <c r="FE98" s="117" t="s">
        <v>313</v>
      </c>
      <c r="FG98" s="117" t="s">
        <v>1</v>
      </c>
      <c r="FH98" s="539" t="str">
        <f t="shared" ref="FH98" si="1609">EY98</f>
        <v>ADECUACION DE SUPERFICIE PARA REVOQUE.</v>
      </c>
      <c r="FI98" s="540"/>
      <c r="FJ98" s="540"/>
      <c r="FK98" s="540"/>
      <c r="FL98" s="540"/>
      <c r="FM98" s="540"/>
      <c r="FN98" s="117" t="s">
        <v>313</v>
      </c>
      <c r="FP98" s="117" t="s">
        <v>1</v>
      </c>
      <c r="FQ98" s="539" t="str">
        <f t="shared" ref="FQ98" si="1610">FH98</f>
        <v>ADECUACION DE SUPERFICIE PARA REVOQUE.</v>
      </c>
      <c r="FR98" s="540"/>
      <c r="FS98" s="540"/>
      <c r="FT98" s="540"/>
      <c r="FU98" s="540"/>
      <c r="FV98" s="540"/>
      <c r="FW98" s="117" t="s">
        <v>313</v>
      </c>
      <c r="FY98" s="117" t="s">
        <v>1</v>
      </c>
      <c r="FZ98" s="539" t="str">
        <f t="shared" ref="FZ98" si="1611">FQ98</f>
        <v>ADECUACION DE SUPERFICIE PARA REVOQUE.</v>
      </c>
      <c r="GA98" s="540"/>
      <c r="GB98" s="540"/>
      <c r="GC98" s="540"/>
      <c r="GD98" s="540"/>
      <c r="GE98" s="540"/>
      <c r="GF98" s="117" t="s">
        <v>313</v>
      </c>
      <c r="GH98" s="117" t="s">
        <v>1</v>
      </c>
      <c r="GI98" s="539" t="str">
        <f t="shared" ref="GI98" si="1612">FZ98</f>
        <v>ADECUACION DE SUPERFICIE PARA REVOQUE.</v>
      </c>
      <c r="GJ98" s="540"/>
      <c r="GK98" s="540"/>
      <c r="GL98" s="540"/>
      <c r="GM98" s="540"/>
      <c r="GN98" s="540"/>
      <c r="GO98" s="117" t="s">
        <v>313</v>
      </c>
      <c r="GQ98" s="117" t="s">
        <v>1</v>
      </c>
      <c r="GR98" s="539" t="str">
        <f t="shared" ref="GR98" si="1613">GI98</f>
        <v>ADECUACION DE SUPERFICIE PARA REVOQUE.</v>
      </c>
      <c r="GS98" s="540"/>
      <c r="GT98" s="540"/>
      <c r="GU98" s="540"/>
      <c r="GV98" s="540"/>
      <c r="GW98" s="540"/>
      <c r="GX98" s="117" t="s">
        <v>313</v>
      </c>
      <c r="GZ98" s="117" t="s">
        <v>1</v>
      </c>
      <c r="HA98" s="539" t="str">
        <f t="shared" ref="HA98" si="1614">GR98</f>
        <v>ADECUACION DE SUPERFICIE PARA REVOQUE.</v>
      </c>
      <c r="HB98" s="540"/>
      <c r="HC98" s="540"/>
      <c r="HD98" s="540"/>
      <c r="HE98" s="540"/>
      <c r="HF98" s="540"/>
      <c r="HG98" s="117" t="s">
        <v>313</v>
      </c>
      <c r="HI98" s="117" t="s">
        <v>1</v>
      </c>
      <c r="HJ98" s="539" t="str">
        <f t="shared" ref="HJ98" si="1615">HA98</f>
        <v>ADECUACION DE SUPERFICIE PARA REVOQUE.</v>
      </c>
      <c r="HK98" s="540"/>
      <c r="HL98" s="540"/>
      <c r="HM98" s="540"/>
      <c r="HN98" s="540"/>
      <c r="HO98" s="540"/>
      <c r="HP98" s="117" t="s">
        <v>313</v>
      </c>
      <c r="HR98" s="117" t="s">
        <v>1</v>
      </c>
      <c r="HS98" s="539" t="str">
        <f t="shared" ref="HS98" si="1616">HJ98</f>
        <v>ADECUACION DE SUPERFICIE PARA REVOQUE.</v>
      </c>
      <c r="HT98" s="540"/>
      <c r="HU98" s="540"/>
      <c r="HV98" s="540"/>
      <c r="HW98" s="540"/>
      <c r="HX98" s="540"/>
      <c r="HY98" s="117" t="s">
        <v>313</v>
      </c>
      <c r="IA98" s="117" t="s">
        <v>1</v>
      </c>
      <c r="IB98" s="539" t="str">
        <f t="shared" ref="IB98" si="1617">HS98</f>
        <v>ADECUACION DE SUPERFICIE PARA REVOQUE.</v>
      </c>
      <c r="IC98" s="540"/>
      <c r="ID98" s="540"/>
      <c r="IE98" s="540"/>
      <c r="IF98" s="540"/>
      <c r="IG98" s="540"/>
      <c r="IH98" s="117" t="s">
        <v>313</v>
      </c>
      <c r="IJ98" s="117" t="s">
        <v>1</v>
      </c>
      <c r="IK98" s="539" t="str">
        <f t="shared" ref="IK98" si="1618">IB98</f>
        <v>ADECUACION DE SUPERFICIE PARA REVOQUE.</v>
      </c>
      <c r="IL98" s="540"/>
      <c r="IM98" s="540"/>
      <c r="IN98" s="540"/>
      <c r="IO98" s="540"/>
      <c r="IP98" s="540"/>
      <c r="IQ98" s="117" t="s">
        <v>313</v>
      </c>
      <c r="IS98" s="117" t="s">
        <v>1</v>
      </c>
      <c r="IT98" s="539" t="str">
        <f t="shared" ref="IT98" si="1619">IK98</f>
        <v>ADECUACION DE SUPERFICIE PARA REVOQUE.</v>
      </c>
      <c r="IU98" s="540"/>
      <c r="IV98" s="540"/>
      <c r="IW98" s="540"/>
      <c r="IX98" s="540"/>
      <c r="IY98" s="540"/>
      <c r="IZ98" s="117" t="s">
        <v>313</v>
      </c>
      <c r="JB98" s="117" t="s">
        <v>1</v>
      </c>
      <c r="JC98" s="539" t="str">
        <f t="shared" ref="JC98" si="1620">IT98</f>
        <v>ADECUACION DE SUPERFICIE PARA REVOQUE.</v>
      </c>
      <c r="JD98" s="540"/>
      <c r="JE98" s="540"/>
      <c r="JF98" s="540"/>
      <c r="JG98" s="540"/>
      <c r="JH98" s="540"/>
      <c r="JI98" s="117" t="s">
        <v>313</v>
      </c>
      <c r="JK98" s="117" t="s">
        <v>1</v>
      </c>
      <c r="JL98" s="539" t="str">
        <f t="shared" ref="JL98" si="1621">JC98</f>
        <v>ADECUACION DE SUPERFICIE PARA REVOQUE.</v>
      </c>
      <c r="JM98" s="540"/>
      <c r="JN98" s="540"/>
      <c r="JO98" s="540"/>
      <c r="JP98" s="540"/>
      <c r="JQ98" s="540"/>
      <c r="JR98" s="117" t="s">
        <v>313</v>
      </c>
      <c r="JT98" s="117" t="s">
        <v>1</v>
      </c>
      <c r="JU98" s="539" t="str">
        <f t="shared" ref="JU98" si="1622">JL98</f>
        <v>ADECUACION DE SUPERFICIE PARA REVOQUE.</v>
      </c>
      <c r="JV98" s="540"/>
      <c r="JW98" s="540"/>
      <c r="JX98" s="540"/>
      <c r="JY98" s="540"/>
      <c r="JZ98" s="540"/>
      <c r="KA98" s="117" t="s">
        <v>313</v>
      </c>
      <c r="KC98" s="117" t="s">
        <v>1</v>
      </c>
      <c r="KD98" s="539" t="str">
        <f t="shared" ref="KD98" si="1623">JU98</f>
        <v>ADECUACION DE SUPERFICIE PARA REVOQUE.</v>
      </c>
      <c r="KE98" s="540"/>
      <c r="KF98" s="540"/>
      <c r="KG98" s="540"/>
      <c r="KH98" s="540"/>
      <c r="KI98" s="540"/>
      <c r="KJ98" s="117" t="s">
        <v>313</v>
      </c>
      <c r="KL98" s="117" t="s">
        <v>1</v>
      </c>
      <c r="KM98" s="539" t="str">
        <f t="shared" ref="KM98" si="1624">KD98</f>
        <v>ADECUACION DE SUPERFICIE PARA REVOQUE.</v>
      </c>
      <c r="KN98" s="540"/>
      <c r="KO98" s="540"/>
      <c r="KP98" s="540"/>
      <c r="KQ98" s="540"/>
      <c r="KR98" s="540"/>
      <c r="KS98" s="117" t="s">
        <v>313</v>
      </c>
      <c r="KU98" s="117" t="s">
        <v>1</v>
      </c>
      <c r="KV98" s="539" t="str">
        <f t="shared" ref="KV98" si="1625">KM98</f>
        <v>ADECUACION DE SUPERFICIE PARA REVOQUE.</v>
      </c>
      <c r="KW98" s="540"/>
      <c r="KX98" s="540"/>
      <c r="KY98" s="540"/>
      <c r="KZ98" s="540"/>
      <c r="LA98" s="540"/>
      <c r="LB98" s="117" t="s">
        <v>313</v>
      </c>
      <c r="LD98" s="117" t="s">
        <v>1</v>
      </c>
      <c r="LE98" s="539" t="str">
        <f t="shared" ref="LE98" si="1626">KV98</f>
        <v>ADECUACION DE SUPERFICIE PARA REVOQUE.</v>
      </c>
      <c r="LF98" s="540"/>
      <c r="LG98" s="540"/>
      <c r="LH98" s="540"/>
      <c r="LI98" s="540"/>
      <c r="LJ98" s="540"/>
      <c r="LK98" s="117" t="s">
        <v>313</v>
      </c>
      <c r="LM98" s="117" t="s">
        <v>1</v>
      </c>
      <c r="LN98" s="539" t="str">
        <f t="shared" ref="LN98" si="1627">LE98</f>
        <v>ADECUACION DE SUPERFICIE PARA REVOQUE.</v>
      </c>
      <c r="LO98" s="540"/>
      <c r="LP98" s="540"/>
      <c r="LQ98" s="540"/>
      <c r="LR98" s="540"/>
      <c r="LS98" s="540"/>
      <c r="LT98" s="117" t="s">
        <v>313</v>
      </c>
      <c r="LV98" s="117" t="s">
        <v>1</v>
      </c>
      <c r="LW98" s="539" t="str">
        <f t="shared" ref="LW98" si="1628">LN98</f>
        <v>ADECUACION DE SUPERFICIE PARA REVOQUE.</v>
      </c>
      <c r="LX98" s="540"/>
      <c r="LY98" s="540"/>
      <c r="LZ98" s="540"/>
      <c r="MA98" s="540"/>
      <c r="MB98" s="540"/>
      <c r="MC98" s="117" t="s">
        <v>313</v>
      </c>
      <c r="ME98" s="117" t="s">
        <v>1</v>
      </c>
      <c r="MF98" s="539" t="str">
        <f t="shared" ref="MF98" si="1629">LW98</f>
        <v>ADECUACION DE SUPERFICIE PARA REVOQUE.</v>
      </c>
      <c r="MG98" s="540"/>
      <c r="MH98" s="540"/>
      <c r="MI98" s="540"/>
      <c r="MJ98" s="540"/>
      <c r="MK98" s="540"/>
      <c r="ML98" s="117" t="s">
        <v>313</v>
      </c>
      <c r="MN98" s="117" t="s">
        <v>1</v>
      </c>
      <c r="MO98" s="539" t="str">
        <f t="shared" ref="MO98" si="1630">MF98</f>
        <v>ADECUACION DE SUPERFICIE PARA REVOQUE.</v>
      </c>
      <c r="MP98" s="540"/>
      <c r="MQ98" s="540"/>
      <c r="MR98" s="540"/>
      <c r="MS98" s="540"/>
      <c r="MT98" s="540"/>
      <c r="MU98" s="117" t="s">
        <v>313</v>
      </c>
      <c r="MW98" s="117" t="s">
        <v>1</v>
      </c>
      <c r="MX98" s="539" t="str">
        <f t="shared" ref="MX98" si="1631">MO98</f>
        <v>ADECUACION DE SUPERFICIE PARA REVOQUE.</v>
      </c>
      <c r="MY98" s="540"/>
      <c r="MZ98" s="540"/>
      <c r="NA98" s="540"/>
      <c r="NB98" s="540"/>
      <c r="NC98" s="540"/>
      <c r="ND98" s="117" t="s">
        <v>313</v>
      </c>
      <c r="NF98" s="117" t="s">
        <v>1</v>
      </c>
      <c r="NG98" s="539" t="str">
        <f t="shared" ref="NG98" si="1632">MX98</f>
        <v>ADECUACION DE SUPERFICIE PARA REVOQUE.</v>
      </c>
      <c r="NH98" s="540"/>
      <c r="NI98" s="540"/>
      <c r="NJ98" s="540"/>
      <c r="NK98" s="540"/>
      <c r="NL98" s="540"/>
      <c r="NM98" s="117" t="s">
        <v>313</v>
      </c>
      <c r="NO98" s="117" t="s">
        <v>1</v>
      </c>
      <c r="NP98" s="539" t="str">
        <f t="shared" ref="NP98" si="1633">NG98</f>
        <v>ADECUACION DE SUPERFICIE PARA REVOQUE.</v>
      </c>
      <c r="NQ98" s="540"/>
      <c r="NR98" s="540"/>
      <c r="NS98" s="540"/>
      <c r="NT98" s="540"/>
      <c r="NU98" s="540"/>
      <c r="NV98" s="117" t="s">
        <v>313</v>
      </c>
      <c r="NX98" s="117" t="s">
        <v>1</v>
      </c>
      <c r="NY98" s="539" t="str">
        <f t="shared" ref="NY98" si="1634">NP98</f>
        <v>ADECUACION DE SUPERFICIE PARA REVOQUE.</v>
      </c>
      <c r="NZ98" s="540"/>
      <c r="OA98" s="540"/>
      <c r="OB98" s="540"/>
      <c r="OC98" s="540"/>
      <c r="OD98" s="540"/>
      <c r="OE98" s="117" t="s">
        <v>313</v>
      </c>
      <c r="OG98" s="117" t="s">
        <v>1</v>
      </c>
      <c r="OH98" s="539" t="str">
        <f t="shared" ref="OH98" si="1635">NY98</f>
        <v>ADECUACION DE SUPERFICIE PARA REVOQUE.</v>
      </c>
      <c r="OI98" s="540"/>
      <c r="OJ98" s="540"/>
      <c r="OK98" s="540"/>
      <c r="OL98" s="540"/>
      <c r="OM98" s="540"/>
      <c r="ON98" s="117" t="s">
        <v>313</v>
      </c>
      <c r="OP98" s="117" t="s">
        <v>1</v>
      </c>
      <c r="OQ98" s="539" t="str">
        <f t="shared" ref="OQ98" si="1636">OH98</f>
        <v>ADECUACION DE SUPERFICIE PARA REVOQUE.</v>
      </c>
      <c r="OR98" s="540"/>
      <c r="OS98" s="540"/>
      <c r="OT98" s="540"/>
      <c r="OU98" s="540"/>
      <c r="OV98" s="540"/>
      <c r="OW98" s="117" t="s">
        <v>313</v>
      </c>
      <c r="OY98" s="117" t="s">
        <v>1</v>
      </c>
      <c r="OZ98" s="539" t="str">
        <f t="shared" ref="OZ98" si="1637">OQ98</f>
        <v>ADECUACION DE SUPERFICIE PARA REVOQUE.</v>
      </c>
      <c r="PA98" s="540"/>
      <c r="PB98" s="540"/>
      <c r="PC98" s="540"/>
      <c r="PD98" s="540"/>
      <c r="PE98" s="540"/>
      <c r="PF98" s="117" t="s">
        <v>313</v>
      </c>
    </row>
    <row r="99" spans="1:422">
      <c r="A99" s="127" t="str">
        <f>+APU!A40</f>
        <v>01-02-006</v>
      </c>
      <c r="B99" s="545"/>
      <c r="C99" s="545"/>
      <c r="D99" s="545"/>
      <c r="E99" s="545"/>
      <c r="F99" s="545"/>
      <c r="G99" s="545"/>
      <c r="H99" s="133" t="str">
        <f>+APU!C40</f>
        <v>M2</v>
      </c>
      <c r="J99" s="127" t="str">
        <f>+A99</f>
        <v>01-02-006</v>
      </c>
      <c r="K99" s="540"/>
      <c r="L99" s="540"/>
      <c r="M99" s="540"/>
      <c r="N99" s="540"/>
      <c r="O99" s="540"/>
      <c r="P99" s="540"/>
      <c r="Q99" s="126" t="str">
        <f>H99</f>
        <v>M2</v>
      </c>
      <c r="S99" s="127" t="str">
        <f>+J99</f>
        <v>01-02-006</v>
      </c>
      <c r="T99" s="540"/>
      <c r="U99" s="540"/>
      <c r="V99" s="540"/>
      <c r="W99" s="540"/>
      <c r="X99" s="540"/>
      <c r="Y99" s="540"/>
      <c r="Z99" s="126" t="str">
        <f>Q99</f>
        <v>M2</v>
      </c>
      <c r="AB99" s="127" t="str">
        <f>+S99</f>
        <v>01-02-006</v>
      </c>
      <c r="AC99" s="540"/>
      <c r="AD99" s="540"/>
      <c r="AE99" s="540"/>
      <c r="AF99" s="540"/>
      <c r="AG99" s="540"/>
      <c r="AH99" s="540"/>
      <c r="AI99" s="126" t="str">
        <f>Z99</f>
        <v>M2</v>
      </c>
      <c r="AK99" s="127" t="str">
        <f>+AB99</f>
        <v>01-02-006</v>
      </c>
      <c r="AL99" s="540"/>
      <c r="AM99" s="540"/>
      <c r="AN99" s="540"/>
      <c r="AO99" s="540"/>
      <c r="AP99" s="540"/>
      <c r="AQ99" s="540"/>
      <c r="AR99" s="126" t="str">
        <f>AI99</f>
        <v>M2</v>
      </c>
      <c r="AT99" s="127" t="str">
        <f>+AK99</f>
        <v>01-02-006</v>
      </c>
      <c r="AU99" s="540"/>
      <c r="AV99" s="540"/>
      <c r="AW99" s="540"/>
      <c r="AX99" s="540"/>
      <c r="AY99" s="540"/>
      <c r="AZ99" s="540"/>
      <c r="BA99" s="126" t="str">
        <f>AR99</f>
        <v>M2</v>
      </c>
      <c r="BC99" s="127" t="str">
        <f t="shared" ref="BC99" si="1638">+AT99</f>
        <v>01-02-006</v>
      </c>
      <c r="BD99" s="540"/>
      <c r="BE99" s="540"/>
      <c r="BF99" s="540"/>
      <c r="BG99" s="540"/>
      <c r="BH99" s="540"/>
      <c r="BI99" s="540"/>
      <c r="BJ99" s="126" t="str">
        <f t="shared" ref="BJ99" si="1639">BA99</f>
        <v>M2</v>
      </c>
      <c r="BL99" s="127" t="str">
        <f t="shared" ref="BL99" si="1640">+BC99</f>
        <v>01-02-006</v>
      </c>
      <c r="BM99" s="540"/>
      <c r="BN99" s="540"/>
      <c r="BO99" s="540"/>
      <c r="BP99" s="540"/>
      <c r="BQ99" s="540"/>
      <c r="BR99" s="540"/>
      <c r="BS99" s="126" t="str">
        <f t="shared" ref="BS99" si="1641">BJ99</f>
        <v>M2</v>
      </c>
      <c r="BU99" s="127" t="str">
        <f t="shared" ref="BU99" si="1642">+BL99</f>
        <v>01-02-006</v>
      </c>
      <c r="BV99" s="540"/>
      <c r="BW99" s="540"/>
      <c r="BX99" s="540"/>
      <c r="BY99" s="540"/>
      <c r="BZ99" s="540"/>
      <c r="CA99" s="540"/>
      <c r="CB99" s="126" t="str">
        <f t="shared" ref="CB99" si="1643">BS99</f>
        <v>M2</v>
      </c>
      <c r="CD99" s="127" t="str">
        <f t="shared" ref="CD99" si="1644">+BU99</f>
        <v>01-02-006</v>
      </c>
      <c r="CE99" s="540"/>
      <c r="CF99" s="540"/>
      <c r="CG99" s="540"/>
      <c r="CH99" s="540"/>
      <c r="CI99" s="540"/>
      <c r="CJ99" s="540"/>
      <c r="CK99" s="126" t="str">
        <f t="shared" ref="CK99" si="1645">CB99</f>
        <v>M2</v>
      </c>
      <c r="CM99" s="127" t="str">
        <f t="shared" ref="CM99" si="1646">+CD99</f>
        <v>01-02-006</v>
      </c>
      <c r="CN99" s="540"/>
      <c r="CO99" s="540"/>
      <c r="CP99" s="540"/>
      <c r="CQ99" s="540"/>
      <c r="CR99" s="540"/>
      <c r="CS99" s="540"/>
      <c r="CT99" s="126" t="str">
        <f t="shared" ref="CT99" si="1647">CK99</f>
        <v>M2</v>
      </c>
      <c r="CV99" s="127" t="str">
        <f t="shared" ref="CV99" si="1648">+CM99</f>
        <v>01-02-006</v>
      </c>
      <c r="CW99" s="540"/>
      <c r="CX99" s="540"/>
      <c r="CY99" s="540"/>
      <c r="CZ99" s="540"/>
      <c r="DA99" s="540"/>
      <c r="DB99" s="540"/>
      <c r="DC99" s="126" t="str">
        <f t="shared" ref="DC99" si="1649">CT99</f>
        <v>M2</v>
      </c>
      <c r="DE99" s="127" t="str">
        <f t="shared" ref="DE99" si="1650">+CV99</f>
        <v>01-02-006</v>
      </c>
      <c r="DF99" s="540"/>
      <c r="DG99" s="540"/>
      <c r="DH99" s="540"/>
      <c r="DI99" s="540"/>
      <c r="DJ99" s="540"/>
      <c r="DK99" s="540"/>
      <c r="DL99" s="126" t="str">
        <f t="shared" ref="DL99" si="1651">DC99</f>
        <v>M2</v>
      </c>
      <c r="DN99" s="127" t="str">
        <f t="shared" ref="DN99" si="1652">+DE99</f>
        <v>01-02-006</v>
      </c>
      <c r="DO99" s="540"/>
      <c r="DP99" s="540"/>
      <c r="DQ99" s="540"/>
      <c r="DR99" s="540"/>
      <c r="DS99" s="540"/>
      <c r="DT99" s="540"/>
      <c r="DU99" s="126" t="str">
        <f t="shared" ref="DU99" si="1653">DL99</f>
        <v>M2</v>
      </c>
      <c r="DW99" s="127" t="str">
        <f t="shared" ref="DW99" si="1654">+DN99</f>
        <v>01-02-006</v>
      </c>
      <c r="DX99" s="540"/>
      <c r="DY99" s="540"/>
      <c r="DZ99" s="540"/>
      <c r="EA99" s="540"/>
      <c r="EB99" s="540"/>
      <c r="EC99" s="540"/>
      <c r="ED99" s="126" t="str">
        <f t="shared" ref="ED99" si="1655">DU99</f>
        <v>M2</v>
      </c>
      <c r="EF99" s="127" t="str">
        <f t="shared" ref="EF99" si="1656">+DW99</f>
        <v>01-02-006</v>
      </c>
      <c r="EG99" s="540"/>
      <c r="EH99" s="540"/>
      <c r="EI99" s="540"/>
      <c r="EJ99" s="540"/>
      <c r="EK99" s="540"/>
      <c r="EL99" s="540"/>
      <c r="EM99" s="126" t="str">
        <f t="shared" ref="EM99" si="1657">ED99</f>
        <v>M2</v>
      </c>
      <c r="EO99" s="127" t="str">
        <f t="shared" ref="EO99" si="1658">+EF99</f>
        <v>01-02-006</v>
      </c>
      <c r="EP99" s="540"/>
      <c r="EQ99" s="540"/>
      <c r="ER99" s="540"/>
      <c r="ES99" s="540"/>
      <c r="ET99" s="540"/>
      <c r="EU99" s="540"/>
      <c r="EV99" s="126" t="str">
        <f t="shared" ref="EV99" si="1659">EM99</f>
        <v>M2</v>
      </c>
      <c r="EX99" s="127" t="str">
        <f t="shared" ref="EX99" si="1660">+EO99</f>
        <v>01-02-006</v>
      </c>
      <c r="EY99" s="540"/>
      <c r="EZ99" s="540"/>
      <c r="FA99" s="540"/>
      <c r="FB99" s="540"/>
      <c r="FC99" s="540"/>
      <c r="FD99" s="540"/>
      <c r="FE99" s="126" t="str">
        <f t="shared" ref="FE99" si="1661">EV99</f>
        <v>M2</v>
      </c>
      <c r="FG99" s="127" t="str">
        <f t="shared" ref="FG99" si="1662">+EX99</f>
        <v>01-02-006</v>
      </c>
      <c r="FH99" s="540"/>
      <c r="FI99" s="540"/>
      <c r="FJ99" s="540"/>
      <c r="FK99" s="540"/>
      <c r="FL99" s="540"/>
      <c r="FM99" s="540"/>
      <c r="FN99" s="126" t="str">
        <f t="shared" ref="FN99" si="1663">FE99</f>
        <v>M2</v>
      </c>
      <c r="FP99" s="127" t="str">
        <f t="shared" ref="FP99" si="1664">+FG99</f>
        <v>01-02-006</v>
      </c>
      <c r="FQ99" s="540"/>
      <c r="FR99" s="540"/>
      <c r="FS99" s="540"/>
      <c r="FT99" s="540"/>
      <c r="FU99" s="540"/>
      <c r="FV99" s="540"/>
      <c r="FW99" s="126" t="str">
        <f t="shared" ref="FW99" si="1665">FN99</f>
        <v>M2</v>
      </c>
      <c r="FY99" s="127" t="str">
        <f t="shared" ref="FY99" si="1666">+FP99</f>
        <v>01-02-006</v>
      </c>
      <c r="FZ99" s="540"/>
      <c r="GA99" s="540"/>
      <c r="GB99" s="540"/>
      <c r="GC99" s="540"/>
      <c r="GD99" s="540"/>
      <c r="GE99" s="540"/>
      <c r="GF99" s="126" t="str">
        <f t="shared" ref="GF99" si="1667">FW99</f>
        <v>M2</v>
      </c>
      <c r="GH99" s="127" t="str">
        <f t="shared" ref="GH99" si="1668">+FY99</f>
        <v>01-02-006</v>
      </c>
      <c r="GI99" s="540"/>
      <c r="GJ99" s="540"/>
      <c r="GK99" s="540"/>
      <c r="GL99" s="540"/>
      <c r="GM99" s="540"/>
      <c r="GN99" s="540"/>
      <c r="GO99" s="126" t="str">
        <f t="shared" ref="GO99" si="1669">GF99</f>
        <v>M2</v>
      </c>
      <c r="GQ99" s="127" t="str">
        <f t="shared" ref="GQ99" si="1670">+GH99</f>
        <v>01-02-006</v>
      </c>
      <c r="GR99" s="540"/>
      <c r="GS99" s="540"/>
      <c r="GT99" s="540"/>
      <c r="GU99" s="540"/>
      <c r="GV99" s="540"/>
      <c r="GW99" s="540"/>
      <c r="GX99" s="126" t="str">
        <f t="shared" ref="GX99" si="1671">GO99</f>
        <v>M2</v>
      </c>
      <c r="GZ99" s="127" t="str">
        <f t="shared" ref="GZ99" si="1672">+GQ99</f>
        <v>01-02-006</v>
      </c>
      <c r="HA99" s="540"/>
      <c r="HB99" s="540"/>
      <c r="HC99" s="540"/>
      <c r="HD99" s="540"/>
      <c r="HE99" s="540"/>
      <c r="HF99" s="540"/>
      <c r="HG99" s="126" t="str">
        <f t="shared" ref="HG99" si="1673">GX99</f>
        <v>M2</v>
      </c>
      <c r="HI99" s="127" t="str">
        <f t="shared" ref="HI99" si="1674">+GZ99</f>
        <v>01-02-006</v>
      </c>
      <c r="HJ99" s="540"/>
      <c r="HK99" s="540"/>
      <c r="HL99" s="540"/>
      <c r="HM99" s="540"/>
      <c r="HN99" s="540"/>
      <c r="HO99" s="540"/>
      <c r="HP99" s="126" t="str">
        <f t="shared" ref="HP99" si="1675">HG99</f>
        <v>M2</v>
      </c>
      <c r="HR99" s="127" t="str">
        <f t="shared" ref="HR99" si="1676">+HI99</f>
        <v>01-02-006</v>
      </c>
      <c r="HS99" s="540"/>
      <c r="HT99" s="540"/>
      <c r="HU99" s="540"/>
      <c r="HV99" s="540"/>
      <c r="HW99" s="540"/>
      <c r="HX99" s="540"/>
      <c r="HY99" s="126" t="str">
        <f t="shared" ref="HY99" si="1677">HP99</f>
        <v>M2</v>
      </c>
      <c r="IA99" s="127" t="str">
        <f t="shared" ref="IA99" si="1678">+HR99</f>
        <v>01-02-006</v>
      </c>
      <c r="IB99" s="540"/>
      <c r="IC99" s="540"/>
      <c r="ID99" s="540"/>
      <c r="IE99" s="540"/>
      <c r="IF99" s="540"/>
      <c r="IG99" s="540"/>
      <c r="IH99" s="126" t="str">
        <f t="shared" ref="IH99" si="1679">HY99</f>
        <v>M2</v>
      </c>
      <c r="IJ99" s="127" t="str">
        <f t="shared" ref="IJ99" si="1680">+IA99</f>
        <v>01-02-006</v>
      </c>
      <c r="IK99" s="540"/>
      <c r="IL99" s="540"/>
      <c r="IM99" s="540"/>
      <c r="IN99" s="540"/>
      <c r="IO99" s="540"/>
      <c r="IP99" s="540"/>
      <c r="IQ99" s="126" t="str">
        <f t="shared" ref="IQ99" si="1681">IH99</f>
        <v>M2</v>
      </c>
      <c r="IS99" s="127" t="str">
        <f t="shared" ref="IS99" si="1682">+IJ99</f>
        <v>01-02-006</v>
      </c>
      <c r="IT99" s="540"/>
      <c r="IU99" s="540"/>
      <c r="IV99" s="540"/>
      <c r="IW99" s="540"/>
      <c r="IX99" s="540"/>
      <c r="IY99" s="540"/>
      <c r="IZ99" s="126" t="str">
        <f t="shared" ref="IZ99" si="1683">IQ99</f>
        <v>M2</v>
      </c>
      <c r="JB99" s="127" t="str">
        <f t="shared" ref="JB99" si="1684">+IS99</f>
        <v>01-02-006</v>
      </c>
      <c r="JC99" s="540"/>
      <c r="JD99" s="540"/>
      <c r="JE99" s="540"/>
      <c r="JF99" s="540"/>
      <c r="JG99" s="540"/>
      <c r="JH99" s="540"/>
      <c r="JI99" s="126" t="str">
        <f t="shared" ref="JI99" si="1685">IZ99</f>
        <v>M2</v>
      </c>
      <c r="JK99" s="127" t="str">
        <f t="shared" ref="JK99" si="1686">+JB99</f>
        <v>01-02-006</v>
      </c>
      <c r="JL99" s="540"/>
      <c r="JM99" s="540"/>
      <c r="JN99" s="540"/>
      <c r="JO99" s="540"/>
      <c r="JP99" s="540"/>
      <c r="JQ99" s="540"/>
      <c r="JR99" s="126" t="str">
        <f t="shared" ref="JR99" si="1687">JI99</f>
        <v>M2</v>
      </c>
      <c r="JT99" s="127" t="str">
        <f t="shared" ref="JT99" si="1688">+JK99</f>
        <v>01-02-006</v>
      </c>
      <c r="JU99" s="540"/>
      <c r="JV99" s="540"/>
      <c r="JW99" s="540"/>
      <c r="JX99" s="540"/>
      <c r="JY99" s="540"/>
      <c r="JZ99" s="540"/>
      <c r="KA99" s="126" t="str">
        <f t="shared" ref="KA99" si="1689">JR99</f>
        <v>M2</v>
      </c>
      <c r="KC99" s="127" t="str">
        <f t="shared" ref="KC99" si="1690">+JT99</f>
        <v>01-02-006</v>
      </c>
      <c r="KD99" s="540"/>
      <c r="KE99" s="540"/>
      <c r="KF99" s="540"/>
      <c r="KG99" s="540"/>
      <c r="KH99" s="540"/>
      <c r="KI99" s="540"/>
      <c r="KJ99" s="126" t="str">
        <f t="shared" ref="KJ99" si="1691">KA99</f>
        <v>M2</v>
      </c>
      <c r="KL99" s="127" t="str">
        <f t="shared" ref="KL99" si="1692">+KC99</f>
        <v>01-02-006</v>
      </c>
      <c r="KM99" s="540"/>
      <c r="KN99" s="540"/>
      <c r="KO99" s="540"/>
      <c r="KP99" s="540"/>
      <c r="KQ99" s="540"/>
      <c r="KR99" s="540"/>
      <c r="KS99" s="126" t="str">
        <f t="shared" ref="KS99" si="1693">KJ99</f>
        <v>M2</v>
      </c>
      <c r="KU99" s="127" t="str">
        <f t="shared" ref="KU99" si="1694">+KL99</f>
        <v>01-02-006</v>
      </c>
      <c r="KV99" s="540"/>
      <c r="KW99" s="540"/>
      <c r="KX99" s="540"/>
      <c r="KY99" s="540"/>
      <c r="KZ99" s="540"/>
      <c r="LA99" s="540"/>
      <c r="LB99" s="126" t="str">
        <f t="shared" ref="LB99" si="1695">KS99</f>
        <v>M2</v>
      </c>
      <c r="LD99" s="127" t="str">
        <f t="shared" ref="LD99" si="1696">+KU99</f>
        <v>01-02-006</v>
      </c>
      <c r="LE99" s="540"/>
      <c r="LF99" s="540"/>
      <c r="LG99" s="540"/>
      <c r="LH99" s="540"/>
      <c r="LI99" s="540"/>
      <c r="LJ99" s="540"/>
      <c r="LK99" s="126" t="str">
        <f t="shared" ref="LK99" si="1697">LB99</f>
        <v>M2</v>
      </c>
      <c r="LM99" s="127" t="str">
        <f t="shared" ref="LM99" si="1698">+LD99</f>
        <v>01-02-006</v>
      </c>
      <c r="LN99" s="540"/>
      <c r="LO99" s="540"/>
      <c r="LP99" s="540"/>
      <c r="LQ99" s="540"/>
      <c r="LR99" s="540"/>
      <c r="LS99" s="540"/>
      <c r="LT99" s="126" t="str">
        <f t="shared" ref="LT99" si="1699">LK99</f>
        <v>M2</v>
      </c>
      <c r="LV99" s="127" t="str">
        <f t="shared" ref="LV99" si="1700">+LM99</f>
        <v>01-02-006</v>
      </c>
      <c r="LW99" s="540"/>
      <c r="LX99" s="540"/>
      <c r="LY99" s="540"/>
      <c r="LZ99" s="540"/>
      <c r="MA99" s="540"/>
      <c r="MB99" s="540"/>
      <c r="MC99" s="126" t="str">
        <f t="shared" ref="MC99" si="1701">LT99</f>
        <v>M2</v>
      </c>
      <c r="ME99" s="127" t="str">
        <f t="shared" ref="ME99" si="1702">+LV99</f>
        <v>01-02-006</v>
      </c>
      <c r="MF99" s="540"/>
      <c r="MG99" s="540"/>
      <c r="MH99" s="540"/>
      <c r="MI99" s="540"/>
      <c r="MJ99" s="540"/>
      <c r="MK99" s="540"/>
      <c r="ML99" s="126" t="str">
        <f t="shared" ref="ML99" si="1703">MC99</f>
        <v>M2</v>
      </c>
      <c r="MN99" s="127" t="str">
        <f t="shared" ref="MN99" si="1704">+ME99</f>
        <v>01-02-006</v>
      </c>
      <c r="MO99" s="540"/>
      <c r="MP99" s="540"/>
      <c r="MQ99" s="540"/>
      <c r="MR99" s="540"/>
      <c r="MS99" s="540"/>
      <c r="MT99" s="540"/>
      <c r="MU99" s="126" t="str">
        <f t="shared" ref="MU99" si="1705">ML99</f>
        <v>M2</v>
      </c>
      <c r="MW99" s="127" t="str">
        <f t="shared" ref="MW99" si="1706">+MN99</f>
        <v>01-02-006</v>
      </c>
      <c r="MX99" s="540"/>
      <c r="MY99" s="540"/>
      <c r="MZ99" s="540"/>
      <c r="NA99" s="540"/>
      <c r="NB99" s="540"/>
      <c r="NC99" s="540"/>
      <c r="ND99" s="126" t="str">
        <f t="shared" ref="ND99" si="1707">MU99</f>
        <v>M2</v>
      </c>
      <c r="NF99" s="127" t="str">
        <f t="shared" ref="NF99" si="1708">+MW99</f>
        <v>01-02-006</v>
      </c>
      <c r="NG99" s="540"/>
      <c r="NH99" s="540"/>
      <c r="NI99" s="540"/>
      <c r="NJ99" s="540"/>
      <c r="NK99" s="540"/>
      <c r="NL99" s="540"/>
      <c r="NM99" s="126" t="str">
        <f t="shared" ref="NM99" si="1709">ND99</f>
        <v>M2</v>
      </c>
      <c r="NO99" s="127" t="str">
        <f t="shared" ref="NO99" si="1710">+NF99</f>
        <v>01-02-006</v>
      </c>
      <c r="NP99" s="540"/>
      <c r="NQ99" s="540"/>
      <c r="NR99" s="540"/>
      <c r="NS99" s="540"/>
      <c r="NT99" s="540"/>
      <c r="NU99" s="540"/>
      <c r="NV99" s="126" t="str">
        <f t="shared" ref="NV99" si="1711">NM99</f>
        <v>M2</v>
      </c>
      <c r="NX99" s="127" t="str">
        <f t="shared" ref="NX99" si="1712">+NO99</f>
        <v>01-02-006</v>
      </c>
      <c r="NY99" s="540"/>
      <c r="NZ99" s="540"/>
      <c r="OA99" s="540"/>
      <c r="OB99" s="540"/>
      <c r="OC99" s="540"/>
      <c r="OD99" s="540"/>
      <c r="OE99" s="126" t="str">
        <f t="shared" ref="OE99" si="1713">NV99</f>
        <v>M2</v>
      </c>
      <c r="OG99" s="127" t="str">
        <f t="shared" ref="OG99" si="1714">+NX99</f>
        <v>01-02-006</v>
      </c>
      <c r="OH99" s="540"/>
      <c r="OI99" s="540"/>
      <c r="OJ99" s="540"/>
      <c r="OK99" s="540"/>
      <c r="OL99" s="540"/>
      <c r="OM99" s="540"/>
      <c r="ON99" s="126" t="str">
        <f t="shared" ref="ON99" si="1715">OE99</f>
        <v>M2</v>
      </c>
      <c r="OP99" s="127" t="str">
        <f t="shared" ref="OP99" si="1716">+OG99</f>
        <v>01-02-006</v>
      </c>
      <c r="OQ99" s="540"/>
      <c r="OR99" s="540"/>
      <c r="OS99" s="540"/>
      <c r="OT99" s="540"/>
      <c r="OU99" s="540"/>
      <c r="OV99" s="540"/>
      <c r="OW99" s="126" t="str">
        <f t="shared" ref="OW99" si="1717">ON99</f>
        <v>M2</v>
      </c>
      <c r="OY99" s="127" t="str">
        <f t="shared" ref="OY99" si="1718">+OP99</f>
        <v>01-02-006</v>
      </c>
      <c r="OZ99" s="540"/>
      <c r="PA99" s="540"/>
      <c r="PB99" s="540"/>
      <c r="PC99" s="540"/>
      <c r="PD99" s="540"/>
      <c r="PE99" s="540"/>
      <c r="PF99" s="126" t="str">
        <f t="shared" ref="PF99" si="1719">OW99</f>
        <v>M2</v>
      </c>
    </row>
    <row r="100" spans="1:422">
      <c r="A100" s="129" t="s">
        <v>314</v>
      </c>
      <c r="B100" s="130"/>
      <c r="C100" s="130" t="s">
        <v>315</v>
      </c>
      <c r="D100" s="130" t="s">
        <v>316</v>
      </c>
      <c r="E100" s="130" t="s">
        <v>317</v>
      </c>
      <c r="F100" s="130" t="s">
        <v>318</v>
      </c>
      <c r="G100" s="128" t="s">
        <v>319</v>
      </c>
      <c r="H100" s="131" t="s">
        <v>44</v>
      </c>
      <c r="J100" s="129" t="s">
        <v>314</v>
      </c>
      <c r="K100" s="130"/>
      <c r="L100" s="130" t="s">
        <v>315</v>
      </c>
      <c r="M100" s="130" t="s">
        <v>316</v>
      </c>
      <c r="N100" s="130" t="s">
        <v>317</v>
      </c>
      <c r="O100" s="130" t="s">
        <v>318</v>
      </c>
      <c r="P100" s="128" t="s">
        <v>319</v>
      </c>
      <c r="Q100" s="131" t="s">
        <v>44</v>
      </c>
      <c r="S100" s="129" t="s">
        <v>314</v>
      </c>
      <c r="T100" s="130"/>
      <c r="U100" s="130" t="s">
        <v>315</v>
      </c>
      <c r="V100" s="130" t="s">
        <v>316</v>
      </c>
      <c r="W100" s="130" t="s">
        <v>317</v>
      </c>
      <c r="X100" s="130" t="s">
        <v>318</v>
      </c>
      <c r="Y100" s="128" t="s">
        <v>319</v>
      </c>
      <c r="Z100" s="131" t="s">
        <v>44</v>
      </c>
      <c r="AB100" s="129" t="s">
        <v>314</v>
      </c>
      <c r="AC100" s="130"/>
      <c r="AD100" s="130" t="s">
        <v>315</v>
      </c>
      <c r="AE100" s="130" t="s">
        <v>316</v>
      </c>
      <c r="AF100" s="130" t="s">
        <v>317</v>
      </c>
      <c r="AG100" s="130" t="s">
        <v>318</v>
      </c>
      <c r="AH100" s="128" t="s">
        <v>319</v>
      </c>
      <c r="AI100" s="131" t="s">
        <v>44</v>
      </c>
      <c r="AK100" s="129" t="s">
        <v>314</v>
      </c>
      <c r="AL100" s="130"/>
      <c r="AM100" s="130" t="s">
        <v>315</v>
      </c>
      <c r="AN100" s="130" t="s">
        <v>316</v>
      </c>
      <c r="AO100" s="130" t="s">
        <v>317</v>
      </c>
      <c r="AP100" s="130" t="s">
        <v>318</v>
      </c>
      <c r="AQ100" s="128" t="s">
        <v>319</v>
      </c>
      <c r="AR100" s="131" t="s">
        <v>44</v>
      </c>
      <c r="AT100" s="129" t="s">
        <v>314</v>
      </c>
      <c r="AU100" s="130"/>
      <c r="AV100" s="130" t="s">
        <v>315</v>
      </c>
      <c r="AW100" s="130" t="s">
        <v>316</v>
      </c>
      <c r="AX100" s="130" t="s">
        <v>317</v>
      </c>
      <c r="AY100" s="130" t="s">
        <v>318</v>
      </c>
      <c r="AZ100" s="128" t="s">
        <v>319</v>
      </c>
      <c r="BA100" s="131" t="s">
        <v>44</v>
      </c>
      <c r="BC100" s="129" t="s">
        <v>314</v>
      </c>
      <c r="BD100" s="130"/>
      <c r="BE100" s="130" t="s">
        <v>315</v>
      </c>
      <c r="BF100" s="130" t="s">
        <v>316</v>
      </c>
      <c r="BG100" s="130" t="s">
        <v>317</v>
      </c>
      <c r="BH100" s="130" t="s">
        <v>318</v>
      </c>
      <c r="BI100" s="128" t="s">
        <v>319</v>
      </c>
      <c r="BJ100" s="131" t="s">
        <v>44</v>
      </c>
      <c r="BL100" s="129" t="s">
        <v>314</v>
      </c>
      <c r="BM100" s="130"/>
      <c r="BN100" s="130" t="s">
        <v>315</v>
      </c>
      <c r="BO100" s="130" t="s">
        <v>316</v>
      </c>
      <c r="BP100" s="130" t="s">
        <v>317</v>
      </c>
      <c r="BQ100" s="130" t="s">
        <v>318</v>
      </c>
      <c r="BR100" s="128" t="s">
        <v>319</v>
      </c>
      <c r="BS100" s="131" t="s">
        <v>44</v>
      </c>
      <c r="BU100" s="129" t="s">
        <v>314</v>
      </c>
      <c r="BV100" s="130"/>
      <c r="BW100" s="130" t="s">
        <v>315</v>
      </c>
      <c r="BX100" s="130" t="s">
        <v>316</v>
      </c>
      <c r="BY100" s="130" t="s">
        <v>317</v>
      </c>
      <c r="BZ100" s="130" t="s">
        <v>318</v>
      </c>
      <c r="CA100" s="128" t="s">
        <v>319</v>
      </c>
      <c r="CB100" s="131" t="s">
        <v>44</v>
      </c>
      <c r="CD100" s="129" t="s">
        <v>314</v>
      </c>
      <c r="CE100" s="130"/>
      <c r="CF100" s="130" t="s">
        <v>315</v>
      </c>
      <c r="CG100" s="130" t="s">
        <v>316</v>
      </c>
      <c r="CH100" s="130" t="s">
        <v>317</v>
      </c>
      <c r="CI100" s="130" t="s">
        <v>318</v>
      </c>
      <c r="CJ100" s="128" t="s">
        <v>319</v>
      </c>
      <c r="CK100" s="131" t="s">
        <v>44</v>
      </c>
      <c r="CM100" s="129" t="s">
        <v>314</v>
      </c>
      <c r="CN100" s="130"/>
      <c r="CO100" s="130" t="s">
        <v>315</v>
      </c>
      <c r="CP100" s="130" t="s">
        <v>316</v>
      </c>
      <c r="CQ100" s="130" t="s">
        <v>317</v>
      </c>
      <c r="CR100" s="130" t="s">
        <v>318</v>
      </c>
      <c r="CS100" s="128" t="s">
        <v>319</v>
      </c>
      <c r="CT100" s="131" t="s">
        <v>44</v>
      </c>
      <c r="CV100" s="129" t="s">
        <v>314</v>
      </c>
      <c r="CW100" s="130"/>
      <c r="CX100" s="130" t="s">
        <v>315</v>
      </c>
      <c r="CY100" s="130" t="s">
        <v>316</v>
      </c>
      <c r="CZ100" s="130" t="s">
        <v>317</v>
      </c>
      <c r="DA100" s="130" t="s">
        <v>318</v>
      </c>
      <c r="DB100" s="128" t="s">
        <v>319</v>
      </c>
      <c r="DC100" s="131" t="s">
        <v>44</v>
      </c>
      <c r="DE100" s="129" t="s">
        <v>314</v>
      </c>
      <c r="DF100" s="130"/>
      <c r="DG100" s="130" t="s">
        <v>315</v>
      </c>
      <c r="DH100" s="130" t="s">
        <v>316</v>
      </c>
      <c r="DI100" s="130" t="s">
        <v>317</v>
      </c>
      <c r="DJ100" s="130" t="s">
        <v>318</v>
      </c>
      <c r="DK100" s="128" t="s">
        <v>319</v>
      </c>
      <c r="DL100" s="131" t="s">
        <v>44</v>
      </c>
      <c r="DN100" s="129" t="s">
        <v>314</v>
      </c>
      <c r="DO100" s="130"/>
      <c r="DP100" s="130" t="s">
        <v>315</v>
      </c>
      <c r="DQ100" s="130" t="s">
        <v>316</v>
      </c>
      <c r="DR100" s="130" t="s">
        <v>317</v>
      </c>
      <c r="DS100" s="130" t="s">
        <v>318</v>
      </c>
      <c r="DT100" s="128" t="s">
        <v>319</v>
      </c>
      <c r="DU100" s="131" t="s">
        <v>44</v>
      </c>
      <c r="DW100" s="129" t="s">
        <v>314</v>
      </c>
      <c r="DX100" s="130"/>
      <c r="DY100" s="130" t="s">
        <v>315</v>
      </c>
      <c r="DZ100" s="130" t="s">
        <v>316</v>
      </c>
      <c r="EA100" s="130" t="s">
        <v>317</v>
      </c>
      <c r="EB100" s="130" t="s">
        <v>318</v>
      </c>
      <c r="EC100" s="128" t="s">
        <v>319</v>
      </c>
      <c r="ED100" s="131" t="s">
        <v>44</v>
      </c>
      <c r="EF100" s="129" t="s">
        <v>314</v>
      </c>
      <c r="EG100" s="130"/>
      <c r="EH100" s="130" t="s">
        <v>315</v>
      </c>
      <c r="EI100" s="130" t="s">
        <v>316</v>
      </c>
      <c r="EJ100" s="130" t="s">
        <v>317</v>
      </c>
      <c r="EK100" s="130" t="s">
        <v>318</v>
      </c>
      <c r="EL100" s="128" t="s">
        <v>319</v>
      </c>
      <c r="EM100" s="131" t="s">
        <v>44</v>
      </c>
      <c r="EO100" s="129" t="s">
        <v>314</v>
      </c>
      <c r="EP100" s="130"/>
      <c r="EQ100" s="130" t="s">
        <v>315</v>
      </c>
      <c r="ER100" s="130" t="s">
        <v>316</v>
      </c>
      <c r="ES100" s="130" t="s">
        <v>317</v>
      </c>
      <c r="ET100" s="130" t="s">
        <v>318</v>
      </c>
      <c r="EU100" s="128" t="s">
        <v>319</v>
      </c>
      <c r="EV100" s="131" t="s">
        <v>44</v>
      </c>
      <c r="EX100" s="129" t="s">
        <v>314</v>
      </c>
      <c r="EY100" s="130"/>
      <c r="EZ100" s="130" t="s">
        <v>315</v>
      </c>
      <c r="FA100" s="130" t="s">
        <v>316</v>
      </c>
      <c r="FB100" s="130" t="s">
        <v>317</v>
      </c>
      <c r="FC100" s="130" t="s">
        <v>318</v>
      </c>
      <c r="FD100" s="128" t="s">
        <v>319</v>
      </c>
      <c r="FE100" s="131" t="s">
        <v>44</v>
      </c>
      <c r="FG100" s="129" t="s">
        <v>314</v>
      </c>
      <c r="FH100" s="130"/>
      <c r="FI100" s="130" t="s">
        <v>315</v>
      </c>
      <c r="FJ100" s="130" t="s">
        <v>316</v>
      </c>
      <c r="FK100" s="130" t="s">
        <v>317</v>
      </c>
      <c r="FL100" s="130" t="s">
        <v>318</v>
      </c>
      <c r="FM100" s="128" t="s">
        <v>319</v>
      </c>
      <c r="FN100" s="131" t="s">
        <v>44</v>
      </c>
      <c r="FP100" s="129" t="s">
        <v>314</v>
      </c>
      <c r="FQ100" s="130"/>
      <c r="FR100" s="130" t="s">
        <v>315</v>
      </c>
      <c r="FS100" s="130" t="s">
        <v>316</v>
      </c>
      <c r="FT100" s="130" t="s">
        <v>317</v>
      </c>
      <c r="FU100" s="130" t="s">
        <v>318</v>
      </c>
      <c r="FV100" s="128" t="s">
        <v>319</v>
      </c>
      <c r="FW100" s="131" t="s">
        <v>44</v>
      </c>
      <c r="FY100" s="129" t="s">
        <v>314</v>
      </c>
      <c r="FZ100" s="130"/>
      <c r="GA100" s="130" t="s">
        <v>315</v>
      </c>
      <c r="GB100" s="130" t="s">
        <v>316</v>
      </c>
      <c r="GC100" s="130" t="s">
        <v>317</v>
      </c>
      <c r="GD100" s="130" t="s">
        <v>318</v>
      </c>
      <c r="GE100" s="128" t="s">
        <v>319</v>
      </c>
      <c r="GF100" s="131" t="s">
        <v>44</v>
      </c>
      <c r="GH100" s="129" t="s">
        <v>314</v>
      </c>
      <c r="GI100" s="130"/>
      <c r="GJ100" s="130" t="s">
        <v>315</v>
      </c>
      <c r="GK100" s="130" t="s">
        <v>316</v>
      </c>
      <c r="GL100" s="130" t="s">
        <v>317</v>
      </c>
      <c r="GM100" s="130" t="s">
        <v>318</v>
      </c>
      <c r="GN100" s="128" t="s">
        <v>319</v>
      </c>
      <c r="GO100" s="131" t="s">
        <v>44</v>
      </c>
      <c r="GQ100" s="129" t="s">
        <v>314</v>
      </c>
      <c r="GR100" s="130"/>
      <c r="GS100" s="130" t="s">
        <v>315</v>
      </c>
      <c r="GT100" s="130" t="s">
        <v>316</v>
      </c>
      <c r="GU100" s="130" t="s">
        <v>317</v>
      </c>
      <c r="GV100" s="130" t="s">
        <v>318</v>
      </c>
      <c r="GW100" s="128" t="s">
        <v>319</v>
      </c>
      <c r="GX100" s="131" t="s">
        <v>44</v>
      </c>
      <c r="GZ100" s="129" t="s">
        <v>314</v>
      </c>
      <c r="HA100" s="130"/>
      <c r="HB100" s="130" t="s">
        <v>315</v>
      </c>
      <c r="HC100" s="130" t="s">
        <v>316</v>
      </c>
      <c r="HD100" s="130" t="s">
        <v>317</v>
      </c>
      <c r="HE100" s="130" t="s">
        <v>318</v>
      </c>
      <c r="HF100" s="128" t="s">
        <v>319</v>
      </c>
      <c r="HG100" s="131" t="s">
        <v>44</v>
      </c>
      <c r="HI100" s="129" t="s">
        <v>314</v>
      </c>
      <c r="HJ100" s="130"/>
      <c r="HK100" s="130" t="s">
        <v>315</v>
      </c>
      <c r="HL100" s="130" t="s">
        <v>316</v>
      </c>
      <c r="HM100" s="130" t="s">
        <v>317</v>
      </c>
      <c r="HN100" s="130" t="s">
        <v>318</v>
      </c>
      <c r="HO100" s="128" t="s">
        <v>319</v>
      </c>
      <c r="HP100" s="131" t="s">
        <v>44</v>
      </c>
      <c r="HR100" s="129" t="s">
        <v>314</v>
      </c>
      <c r="HS100" s="130"/>
      <c r="HT100" s="130" t="s">
        <v>315</v>
      </c>
      <c r="HU100" s="130" t="s">
        <v>316</v>
      </c>
      <c r="HV100" s="130" t="s">
        <v>317</v>
      </c>
      <c r="HW100" s="130" t="s">
        <v>318</v>
      </c>
      <c r="HX100" s="128" t="s">
        <v>319</v>
      </c>
      <c r="HY100" s="131" t="s">
        <v>44</v>
      </c>
      <c r="IA100" s="129" t="s">
        <v>314</v>
      </c>
      <c r="IB100" s="130"/>
      <c r="IC100" s="130" t="s">
        <v>315</v>
      </c>
      <c r="ID100" s="130" t="s">
        <v>316</v>
      </c>
      <c r="IE100" s="130" t="s">
        <v>317</v>
      </c>
      <c r="IF100" s="130" t="s">
        <v>318</v>
      </c>
      <c r="IG100" s="128" t="s">
        <v>319</v>
      </c>
      <c r="IH100" s="131" t="s">
        <v>44</v>
      </c>
      <c r="IJ100" s="129" t="s">
        <v>314</v>
      </c>
      <c r="IK100" s="130"/>
      <c r="IL100" s="130" t="s">
        <v>315</v>
      </c>
      <c r="IM100" s="130" t="s">
        <v>316</v>
      </c>
      <c r="IN100" s="130" t="s">
        <v>317</v>
      </c>
      <c r="IO100" s="130" t="s">
        <v>318</v>
      </c>
      <c r="IP100" s="128" t="s">
        <v>319</v>
      </c>
      <c r="IQ100" s="131" t="s">
        <v>44</v>
      </c>
      <c r="IS100" s="129" t="s">
        <v>314</v>
      </c>
      <c r="IT100" s="130"/>
      <c r="IU100" s="130" t="s">
        <v>315</v>
      </c>
      <c r="IV100" s="130" t="s">
        <v>316</v>
      </c>
      <c r="IW100" s="130" t="s">
        <v>317</v>
      </c>
      <c r="IX100" s="130" t="s">
        <v>318</v>
      </c>
      <c r="IY100" s="128" t="s">
        <v>319</v>
      </c>
      <c r="IZ100" s="131" t="s">
        <v>44</v>
      </c>
      <c r="JB100" s="129" t="s">
        <v>314</v>
      </c>
      <c r="JC100" s="130"/>
      <c r="JD100" s="130" t="s">
        <v>315</v>
      </c>
      <c r="JE100" s="130" t="s">
        <v>316</v>
      </c>
      <c r="JF100" s="130" t="s">
        <v>317</v>
      </c>
      <c r="JG100" s="130" t="s">
        <v>318</v>
      </c>
      <c r="JH100" s="128" t="s">
        <v>319</v>
      </c>
      <c r="JI100" s="131" t="s">
        <v>44</v>
      </c>
      <c r="JK100" s="129" t="s">
        <v>314</v>
      </c>
      <c r="JL100" s="130"/>
      <c r="JM100" s="130" t="s">
        <v>315</v>
      </c>
      <c r="JN100" s="130" t="s">
        <v>316</v>
      </c>
      <c r="JO100" s="130" t="s">
        <v>317</v>
      </c>
      <c r="JP100" s="130" t="s">
        <v>318</v>
      </c>
      <c r="JQ100" s="128" t="s">
        <v>319</v>
      </c>
      <c r="JR100" s="131" t="s">
        <v>44</v>
      </c>
      <c r="JT100" s="129" t="s">
        <v>314</v>
      </c>
      <c r="JU100" s="130"/>
      <c r="JV100" s="130" t="s">
        <v>315</v>
      </c>
      <c r="JW100" s="130" t="s">
        <v>316</v>
      </c>
      <c r="JX100" s="130" t="s">
        <v>317</v>
      </c>
      <c r="JY100" s="130" t="s">
        <v>318</v>
      </c>
      <c r="JZ100" s="128" t="s">
        <v>319</v>
      </c>
      <c r="KA100" s="131" t="s">
        <v>44</v>
      </c>
      <c r="KC100" s="129" t="s">
        <v>314</v>
      </c>
      <c r="KD100" s="130"/>
      <c r="KE100" s="130" t="s">
        <v>315</v>
      </c>
      <c r="KF100" s="130" t="s">
        <v>316</v>
      </c>
      <c r="KG100" s="130" t="s">
        <v>317</v>
      </c>
      <c r="KH100" s="130" t="s">
        <v>318</v>
      </c>
      <c r="KI100" s="128" t="s">
        <v>319</v>
      </c>
      <c r="KJ100" s="131" t="s">
        <v>44</v>
      </c>
      <c r="KL100" s="129" t="s">
        <v>314</v>
      </c>
      <c r="KM100" s="130"/>
      <c r="KN100" s="130" t="s">
        <v>315</v>
      </c>
      <c r="KO100" s="130" t="s">
        <v>316</v>
      </c>
      <c r="KP100" s="130" t="s">
        <v>317</v>
      </c>
      <c r="KQ100" s="130" t="s">
        <v>318</v>
      </c>
      <c r="KR100" s="128" t="s">
        <v>319</v>
      </c>
      <c r="KS100" s="131" t="s">
        <v>44</v>
      </c>
      <c r="KU100" s="129" t="s">
        <v>314</v>
      </c>
      <c r="KV100" s="130"/>
      <c r="KW100" s="130" t="s">
        <v>315</v>
      </c>
      <c r="KX100" s="130" t="s">
        <v>316</v>
      </c>
      <c r="KY100" s="130" t="s">
        <v>317</v>
      </c>
      <c r="KZ100" s="130" t="s">
        <v>318</v>
      </c>
      <c r="LA100" s="128" t="s">
        <v>319</v>
      </c>
      <c r="LB100" s="131" t="s">
        <v>44</v>
      </c>
      <c r="LD100" s="129" t="s">
        <v>314</v>
      </c>
      <c r="LE100" s="130"/>
      <c r="LF100" s="130" t="s">
        <v>315</v>
      </c>
      <c r="LG100" s="130" t="s">
        <v>316</v>
      </c>
      <c r="LH100" s="130" t="s">
        <v>317</v>
      </c>
      <c r="LI100" s="130" t="s">
        <v>318</v>
      </c>
      <c r="LJ100" s="128" t="s">
        <v>319</v>
      </c>
      <c r="LK100" s="131" t="s">
        <v>44</v>
      </c>
      <c r="LM100" s="129" t="s">
        <v>314</v>
      </c>
      <c r="LN100" s="130"/>
      <c r="LO100" s="130" t="s">
        <v>315</v>
      </c>
      <c r="LP100" s="130" t="s">
        <v>316</v>
      </c>
      <c r="LQ100" s="130" t="s">
        <v>317</v>
      </c>
      <c r="LR100" s="130" t="s">
        <v>318</v>
      </c>
      <c r="LS100" s="128" t="s">
        <v>319</v>
      </c>
      <c r="LT100" s="131" t="s">
        <v>44</v>
      </c>
      <c r="LV100" s="129" t="s">
        <v>314</v>
      </c>
      <c r="LW100" s="130"/>
      <c r="LX100" s="130" t="s">
        <v>315</v>
      </c>
      <c r="LY100" s="130" t="s">
        <v>316</v>
      </c>
      <c r="LZ100" s="130" t="s">
        <v>317</v>
      </c>
      <c r="MA100" s="130" t="s">
        <v>318</v>
      </c>
      <c r="MB100" s="128" t="s">
        <v>319</v>
      </c>
      <c r="MC100" s="131" t="s">
        <v>44</v>
      </c>
      <c r="ME100" s="129" t="s">
        <v>314</v>
      </c>
      <c r="MF100" s="130"/>
      <c r="MG100" s="130" t="s">
        <v>315</v>
      </c>
      <c r="MH100" s="130" t="s">
        <v>316</v>
      </c>
      <c r="MI100" s="130" t="s">
        <v>317</v>
      </c>
      <c r="MJ100" s="130" t="s">
        <v>318</v>
      </c>
      <c r="MK100" s="128" t="s">
        <v>319</v>
      </c>
      <c r="ML100" s="131" t="s">
        <v>44</v>
      </c>
      <c r="MN100" s="129" t="s">
        <v>314</v>
      </c>
      <c r="MO100" s="130"/>
      <c r="MP100" s="130" t="s">
        <v>315</v>
      </c>
      <c r="MQ100" s="130" t="s">
        <v>316</v>
      </c>
      <c r="MR100" s="130" t="s">
        <v>317</v>
      </c>
      <c r="MS100" s="130" t="s">
        <v>318</v>
      </c>
      <c r="MT100" s="128" t="s">
        <v>319</v>
      </c>
      <c r="MU100" s="131" t="s">
        <v>44</v>
      </c>
      <c r="MW100" s="129" t="s">
        <v>314</v>
      </c>
      <c r="MX100" s="130"/>
      <c r="MY100" s="130" t="s">
        <v>315</v>
      </c>
      <c r="MZ100" s="130" t="s">
        <v>316</v>
      </c>
      <c r="NA100" s="130" t="s">
        <v>317</v>
      </c>
      <c r="NB100" s="130" t="s">
        <v>318</v>
      </c>
      <c r="NC100" s="128" t="s">
        <v>319</v>
      </c>
      <c r="ND100" s="131" t="s">
        <v>44</v>
      </c>
      <c r="NF100" s="129" t="s">
        <v>314</v>
      </c>
      <c r="NG100" s="130"/>
      <c r="NH100" s="130" t="s">
        <v>315</v>
      </c>
      <c r="NI100" s="130" t="s">
        <v>316</v>
      </c>
      <c r="NJ100" s="130" t="s">
        <v>317</v>
      </c>
      <c r="NK100" s="130" t="s">
        <v>318</v>
      </c>
      <c r="NL100" s="128" t="s">
        <v>319</v>
      </c>
      <c r="NM100" s="131" t="s">
        <v>44</v>
      </c>
      <c r="NO100" s="129" t="s">
        <v>314</v>
      </c>
      <c r="NP100" s="130"/>
      <c r="NQ100" s="130" t="s">
        <v>315</v>
      </c>
      <c r="NR100" s="130" t="s">
        <v>316</v>
      </c>
      <c r="NS100" s="130" t="s">
        <v>317</v>
      </c>
      <c r="NT100" s="130" t="s">
        <v>318</v>
      </c>
      <c r="NU100" s="128" t="s">
        <v>319</v>
      </c>
      <c r="NV100" s="131" t="s">
        <v>44</v>
      </c>
      <c r="NX100" s="129" t="s">
        <v>314</v>
      </c>
      <c r="NY100" s="130"/>
      <c r="NZ100" s="130" t="s">
        <v>315</v>
      </c>
      <c r="OA100" s="130" t="s">
        <v>316</v>
      </c>
      <c r="OB100" s="130" t="s">
        <v>317</v>
      </c>
      <c r="OC100" s="130" t="s">
        <v>318</v>
      </c>
      <c r="OD100" s="128" t="s">
        <v>319</v>
      </c>
      <c r="OE100" s="131" t="s">
        <v>44</v>
      </c>
      <c r="OG100" s="129" t="s">
        <v>314</v>
      </c>
      <c r="OH100" s="130"/>
      <c r="OI100" s="130" t="s">
        <v>315</v>
      </c>
      <c r="OJ100" s="130" t="s">
        <v>316</v>
      </c>
      <c r="OK100" s="130" t="s">
        <v>317</v>
      </c>
      <c r="OL100" s="130" t="s">
        <v>318</v>
      </c>
      <c r="OM100" s="128" t="s">
        <v>319</v>
      </c>
      <c r="ON100" s="131" t="s">
        <v>44</v>
      </c>
      <c r="OP100" s="129" t="s">
        <v>314</v>
      </c>
      <c r="OQ100" s="130"/>
      <c r="OR100" s="130" t="s">
        <v>315</v>
      </c>
      <c r="OS100" s="130" t="s">
        <v>316</v>
      </c>
      <c r="OT100" s="130" t="s">
        <v>317</v>
      </c>
      <c r="OU100" s="130" t="s">
        <v>318</v>
      </c>
      <c r="OV100" s="128" t="s">
        <v>319</v>
      </c>
      <c r="OW100" s="131" t="s">
        <v>44</v>
      </c>
      <c r="OY100" s="129" t="s">
        <v>314</v>
      </c>
      <c r="OZ100" s="130"/>
      <c r="PA100" s="130" t="s">
        <v>315</v>
      </c>
      <c r="PB100" s="130" t="s">
        <v>316</v>
      </c>
      <c r="PC100" s="130" t="s">
        <v>317</v>
      </c>
      <c r="PD100" s="130" t="s">
        <v>318</v>
      </c>
      <c r="PE100" s="128" t="s">
        <v>319</v>
      </c>
      <c r="PF100" s="131" t="s">
        <v>44</v>
      </c>
    </row>
    <row r="101" spans="1:422">
      <c r="A101" s="118"/>
      <c r="B101" s="118"/>
      <c r="C101" s="115"/>
      <c r="D101" s="115"/>
      <c r="E101" s="115"/>
      <c r="F101" s="115"/>
      <c r="G101" s="115"/>
      <c r="H101" s="115">
        <f>PRODUCT(C101:G101)</f>
        <v>0</v>
      </c>
      <c r="J101" s="118"/>
      <c r="K101" s="118"/>
      <c r="L101" s="115"/>
      <c r="M101" s="115"/>
      <c r="N101" s="115"/>
      <c r="O101" s="115"/>
      <c r="P101" s="115"/>
      <c r="Q101" s="115">
        <f>PRODUCT(L101:P101)</f>
        <v>0</v>
      </c>
      <c r="S101" s="118"/>
      <c r="T101" s="118"/>
      <c r="U101" s="115"/>
      <c r="V101" s="115"/>
      <c r="W101" s="115"/>
      <c r="X101" s="115"/>
      <c r="Y101" s="115"/>
      <c r="Z101" s="115">
        <f>PRODUCT(U101:Y101)</f>
        <v>0</v>
      </c>
      <c r="AB101" s="118"/>
      <c r="AC101" s="118"/>
      <c r="AD101" s="115"/>
      <c r="AE101" s="115"/>
      <c r="AF101" s="115"/>
      <c r="AG101" s="115"/>
      <c r="AH101" s="115"/>
      <c r="AI101" s="115">
        <f>PRODUCT(AD101:AH101)</f>
        <v>0</v>
      </c>
      <c r="AK101" s="118"/>
      <c r="AL101" s="118"/>
      <c r="AM101" s="115"/>
      <c r="AN101" s="115"/>
      <c r="AO101" s="115"/>
      <c r="AP101" s="115"/>
      <c r="AQ101" s="115"/>
      <c r="AR101" s="115">
        <f>PRODUCT(AM101:AQ101)</f>
        <v>0</v>
      </c>
      <c r="AT101" s="118"/>
      <c r="AU101" s="118"/>
      <c r="AV101" s="115"/>
      <c r="AW101" s="115"/>
      <c r="AX101" s="115"/>
      <c r="AY101" s="115"/>
      <c r="AZ101" s="115"/>
      <c r="BA101" s="115">
        <f>PRODUCT(AV101:AZ101)</f>
        <v>0</v>
      </c>
      <c r="BC101" s="118"/>
      <c r="BD101" s="118"/>
      <c r="BE101" s="115"/>
      <c r="BF101" s="115"/>
      <c r="BG101" s="115"/>
      <c r="BH101" s="115"/>
      <c r="BI101" s="115"/>
      <c r="BJ101" s="115">
        <f t="shared" ref="BJ101:BJ108" si="1720">PRODUCT(BE101:BI101)</f>
        <v>0</v>
      </c>
      <c r="BL101" s="118"/>
      <c r="BM101" s="118"/>
      <c r="BN101" s="115"/>
      <c r="BO101" s="115"/>
      <c r="BP101" s="115"/>
      <c r="BQ101" s="115"/>
      <c r="BR101" s="115"/>
      <c r="BS101" s="115">
        <f t="shared" ref="BS101:BS108" si="1721">PRODUCT(BN101:BR101)</f>
        <v>0</v>
      </c>
      <c r="BU101" s="118"/>
      <c r="BV101" s="118"/>
      <c r="BW101" s="115"/>
      <c r="BX101" s="115"/>
      <c r="BY101" s="115"/>
      <c r="BZ101" s="115"/>
      <c r="CA101" s="115"/>
      <c r="CB101" s="115">
        <f t="shared" ref="CB101:CB108" si="1722">PRODUCT(BW101:CA101)</f>
        <v>0</v>
      </c>
      <c r="CD101" s="118"/>
      <c r="CE101" s="118"/>
      <c r="CF101" s="115"/>
      <c r="CG101" s="115"/>
      <c r="CH101" s="115"/>
      <c r="CI101" s="115"/>
      <c r="CJ101" s="115"/>
      <c r="CK101" s="115">
        <f t="shared" ref="CK101:CK108" si="1723">PRODUCT(CF101:CJ101)</f>
        <v>0</v>
      </c>
      <c r="CM101" s="118"/>
      <c r="CN101" s="118"/>
      <c r="CO101" s="115"/>
      <c r="CP101" s="115"/>
      <c r="CQ101" s="115"/>
      <c r="CR101" s="115"/>
      <c r="CS101" s="115"/>
      <c r="CT101" s="115">
        <f t="shared" ref="CT101:CT108" si="1724">PRODUCT(CO101:CS101)</f>
        <v>0</v>
      </c>
      <c r="CV101" s="118"/>
      <c r="CW101" s="118"/>
      <c r="CX101" s="115"/>
      <c r="CY101" s="115"/>
      <c r="CZ101" s="115"/>
      <c r="DA101" s="115"/>
      <c r="DB101" s="115"/>
      <c r="DC101" s="115">
        <f t="shared" ref="DC101:DC108" si="1725">PRODUCT(CX101:DB101)</f>
        <v>0</v>
      </c>
      <c r="DE101" s="118"/>
      <c r="DF101" s="118"/>
      <c r="DG101" s="115"/>
      <c r="DH101" s="115"/>
      <c r="DI101" s="115"/>
      <c r="DJ101" s="115"/>
      <c r="DK101" s="115"/>
      <c r="DL101" s="115">
        <f t="shared" ref="DL101:DL108" si="1726">PRODUCT(DG101:DK101)</f>
        <v>0</v>
      </c>
      <c r="DN101" s="118"/>
      <c r="DO101" s="118"/>
      <c r="DP101" s="115"/>
      <c r="DQ101" s="115"/>
      <c r="DR101" s="115"/>
      <c r="DS101" s="115"/>
      <c r="DT101" s="115"/>
      <c r="DU101" s="115">
        <f t="shared" ref="DU101:DU108" si="1727">PRODUCT(DP101:DT101)</f>
        <v>0</v>
      </c>
      <c r="DW101" s="118"/>
      <c r="DX101" s="118"/>
      <c r="DY101" s="115"/>
      <c r="DZ101" s="115"/>
      <c r="EA101" s="115"/>
      <c r="EB101" s="115"/>
      <c r="EC101" s="115"/>
      <c r="ED101" s="115">
        <f t="shared" ref="ED101:ED108" si="1728">PRODUCT(DY101:EC101)</f>
        <v>0</v>
      </c>
      <c r="EF101" s="118"/>
      <c r="EG101" s="118"/>
      <c r="EH101" s="115"/>
      <c r="EI101" s="115"/>
      <c r="EJ101" s="115"/>
      <c r="EK101" s="115"/>
      <c r="EL101" s="115"/>
      <c r="EM101" s="115">
        <f t="shared" ref="EM101:EM108" si="1729">PRODUCT(EH101:EL101)</f>
        <v>0</v>
      </c>
      <c r="EO101" s="118"/>
      <c r="EP101" s="118"/>
      <c r="EQ101" s="115"/>
      <c r="ER101" s="115"/>
      <c r="ES101" s="115"/>
      <c r="ET101" s="115"/>
      <c r="EU101" s="115"/>
      <c r="EV101" s="115">
        <f t="shared" ref="EV101:EV108" si="1730">PRODUCT(EQ101:EU101)</f>
        <v>0</v>
      </c>
      <c r="EX101" s="118"/>
      <c r="EY101" s="118"/>
      <c r="EZ101" s="115"/>
      <c r="FA101" s="115"/>
      <c r="FB101" s="115"/>
      <c r="FC101" s="115"/>
      <c r="FD101" s="115"/>
      <c r="FE101" s="115">
        <f t="shared" ref="FE101:FE108" si="1731">PRODUCT(EZ101:FD101)</f>
        <v>0</v>
      </c>
      <c r="FG101" s="118"/>
      <c r="FH101" s="118"/>
      <c r="FI101" s="115"/>
      <c r="FJ101" s="115"/>
      <c r="FK101" s="115"/>
      <c r="FL101" s="115"/>
      <c r="FM101" s="115"/>
      <c r="FN101" s="115">
        <f t="shared" ref="FN101:FN108" si="1732">PRODUCT(FI101:FM101)</f>
        <v>0</v>
      </c>
      <c r="FP101" s="118"/>
      <c r="FQ101" s="118"/>
      <c r="FR101" s="115"/>
      <c r="FS101" s="115"/>
      <c r="FT101" s="115"/>
      <c r="FU101" s="115"/>
      <c r="FV101" s="115"/>
      <c r="FW101" s="115">
        <f t="shared" ref="FW101:FW108" si="1733">PRODUCT(FR101:FV101)</f>
        <v>0</v>
      </c>
      <c r="FY101" s="118"/>
      <c r="FZ101" s="118"/>
      <c r="GA101" s="115"/>
      <c r="GB101" s="115"/>
      <c r="GC101" s="115"/>
      <c r="GD101" s="115"/>
      <c r="GE101" s="115"/>
      <c r="GF101" s="115">
        <f t="shared" ref="GF101:GF108" si="1734">PRODUCT(GA101:GE101)</f>
        <v>0</v>
      </c>
      <c r="GH101" s="118"/>
      <c r="GI101" s="118"/>
      <c r="GJ101" s="115"/>
      <c r="GK101" s="115"/>
      <c r="GL101" s="115"/>
      <c r="GM101" s="115"/>
      <c r="GN101" s="115"/>
      <c r="GO101" s="115">
        <f t="shared" ref="GO101:GO108" si="1735">PRODUCT(GJ101:GN101)</f>
        <v>0</v>
      </c>
      <c r="GQ101" s="118"/>
      <c r="GR101" s="118"/>
      <c r="GS101" s="115"/>
      <c r="GT101" s="115"/>
      <c r="GU101" s="115"/>
      <c r="GV101" s="115"/>
      <c r="GW101" s="115"/>
      <c r="GX101" s="115">
        <f t="shared" ref="GX101:GX108" si="1736">PRODUCT(GS101:GW101)</f>
        <v>0</v>
      </c>
      <c r="GZ101" s="118" t="s">
        <v>870</v>
      </c>
      <c r="HA101" s="118"/>
      <c r="HB101" s="115">
        <v>6</v>
      </c>
      <c r="HC101" s="115"/>
      <c r="HD101" s="115">
        <v>1.8</v>
      </c>
      <c r="HE101" s="115">
        <v>1</v>
      </c>
      <c r="HF101" s="115"/>
      <c r="HG101" s="115">
        <f t="shared" ref="HG101:HG108" si="1737">PRODUCT(HB101:HF101)</f>
        <v>10.8</v>
      </c>
      <c r="HI101" s="118" t="s">
        <v>870</v>
      </c>
      <c r="HJ101" s="118"/>
      <c r="HK101" s="115">
        <v>5.2</v>
      </c>
      <c r="HL101" s="115"/>
      <c r="HM101" s="115">
        <v>1.8</v>
      </c>
      <c r="HN101" s="115">
        <v>1</v>
      </c>
      <c r="HO101" s="115"/>
      <c r="HP101" s="115">
        <f t="shared" ref="HP101:HP108" si="1738">PRODUCT(HK101:HO101)</f>
        <v>9.3600000000000012</v>
      </c>
      <c r="HR101" s="118" t="s">
        <v>870</v>
      </c>
      <c r="HS101" s="118"/>
      <c r="HT101" s="115">
        <v>6</v>
      </c>
      <c r="HU101" s="115"/>
      <c r="HV101" s="115">
        <v>1.8</v>
      </c>
      <c r="HW101" s="115">
        <v>1</v>
      </c>
      <c r="HX101" s="115"/>
      <c r="HY101" s="115">
        <f t="shared" ref="HY101:HY108" si="1739">PRODUCT(HT101:HX101)</f>
        <v>10.8</v>
      </c>
      <c r="IA101" s="118" t="s">
        <v>442</v>
      </c>
      <c r="IB101" s="118"/>
      <c r="IC101" s="115">
        <v>2.2000000000000002</v>
      </c>
      <c r="ID101" s="115"/>
      <c r="IE101" s="115">
        <v>1.8</v>
      </c>
      <c r="IF101" s="115">
        <v>1</v>
      </c>
      <c r="IG101" s="115"/>
      <c r="IH101" s="115">
        <f t="shared" ref="IH101:IH108" si="1740">PRODUCT(IC101:IG101)</f>
        <v>3.9600000000000004</v>
      </c>
      <c r="IJ101" s="118"/>
      <c r="IK101" s="118"/>
      <c r="IL101" s="115"/>
      <c r="IM101" s="115"/>
      <c r="IN101" s="115"/>
      <c r="IO101" s="115"/>
      <c r="IP101" s="115"/>
      <c r="IQ101" s="115">
        <f t="shared" ref="IQ101:IQ108" si="1741">PRODUCT(IL101:IP101)</f>
        <v>0</v>
      </c>
      <c r="IS101" s="118" t="s">
        <v>870</v>
      </c>
      <c r="IT101" s="118"/>
      <c r="IU101" s="115">
        <v>9.4</v>
      </c>
      <c r="IV101" s="115"/>
      <c r="IW101" s="115">
        <v>1.8</v>
      </c>
      <c r="IX101" s="115">
        <v>1</v>
      </c>
      <c r="IY101" s="115"/>
      <c r="IZ101" s="115">
        <f t="shared" ref="IZ101:IZ108" si="1742">PRODUCT(IU101:IY101)</f>
        <v>16.920000000000002</v>
      </c>
      <c r="JB101" s="118" t="s">
        <v>442</v>
      </c>
      <c r="JC101" s="118"/>
      <c r="JD101" s="115">
        <v>1.9</v>
      </c>
      <c r="JE101" s="115"/>
      <c r="JF101" s="115">
        <v>1.8</v>
      </c>
      <c r="JG101" s="115">
        <v>1</v>
      </c>
      <c r="JH101" s="115"/>
      <c r="JI101" s="115">
        <f t="shared" ref="JI101:JI108" si="1743">PRODUCT(JD101:JH101)</f>
        <v>3.42</v>
      </c>
      <c r="JK101" s="118"/>
      <c r="JL101" s="118"/>
      <c r="JM101" s="115"/>
      <c r="JN101" s="115"/>
      <c r="JO101" s="115"/>
      <c r="JP101" s="115"/>
      <c r="JQ101" s="115"/>
      <c r="JR101" s="115">
        <f t="shared" ref="JR101:JR108" si="1744">PRODUCT(JM101:JQ101)</f>
        <v>0</v>
      </c>
      <c r="JS101" s="481"/>
      <c r="JT101" s="118" t="s">
        <v>870</v>
      </c>
      <c r="JU101" s="118"/>
      <c r="JV101" s="115">
        <v>7.1</v>
      </c>
      <c r="JW101" s="115"/>
      <c r="JX101" s="115">
        <v>1.8</v>
      </c>
      <c r="JY101" s="115"/>
      <c r="JZ101" s="115"/>
      <c r="KA101" s="115">
        <f t="shared" ref="KA101:KA108" si="1745">PRODUCT(JV101:JZ101)</f>
        <v>12.78</v>
      </c>
      <c r="KB101" s="481"/>
      <c r="KC101" s="118"/>
      <c r="KD101" s="118"/>
      <c r="KE101" s="115"/>
      <c r="KF101" s="115"/>
      <c r="KG101" s="115"/>
      <c r="KH101" s="115"/>
      <c r="KI101" s="115"/>
      <c r="KJ101" s="115">
        <f t="shared" ref="KJ101:KJ108" si="1746">PRODUCT(KE101:KI101)</f>
        <v>0</v>
      </c>
      <c r="KK101" s="481"/>
      <c r="KL101" s="118"/>
      <c r="KM101" s="118"/>
      <c r="KN101" s="115"/>
      <c r="KO101" s="115"/>
      <c r="KP101" s="115"/>
      <c r="KQ101" s="115"/>
      <c r="KR101" s="115"/>
      <c r="KS101" s="115">
        <f t="shared" ref="KS101:KS108" si="1747">PRODUCT(KN101:KR101)</f>
        <v>0</v>
      </c>
      <c r="KT101" s="481"/>
      <c r="KU101" s="118"/>
      <c r="KV101" s="118"/>
      <c r="KW101" s="115"/>
      <c r="KX101" s="115"/>
      <c r="KY101" s="115"/>
      <c r="KZ101" s="115"/>
      <c r="LA101" s="115"/>
      <c r="LB101" s="115">
        <f t="shared" ref="LB101:LB108" si="1748">PRODUCT(KW101:LA101)</f>
        <v>0</v>
      </c>
      <c r="LC101" s="481"/>
      <c r="LD101" s="118"/>
      <c r="LE101" s="118"/>
      <c r="LF101" s="115"/>
      <c r="LG101" s="115"/>
      <c r="LH101" s="115"/>
      <c r="LI101" s="115"/>
      <c r="LJ101" s="115"/>
      <c r="LK101" s="115">
        <f t="shared" ref="LK101:LK108" si="1749">PRODUCT(LF101:LJ101)</f>
        <v>0</v>
      </c>
      <c r="LL101" s="481"/>
      <c r="LM101" s="118"/>
      <c r="LN101" s="118"/>
      <c r="LO101" s="115"/>
      <c r="LP101" s="115"/>
      <c r="LQ101" s="115"/>
      <c r="LR101" s="115"/>
      <c r="LS101" s="115"/>
      <c r="LT101" s="115">
        <f t="shared" ref="LT101:LT108" si="1750">PRODUCT(LO101:LS101)</f>
        <v>0</v>
      </c>
      <c r="LU101" s="481"/>
      <c r="LV101" s="118"/>
      <c r="LW101" s="118"/>
      <c r="LX101" s="115"/>
      <c r="LY101" s="115"/>
      <c r="LZ101" s="115"/>
      <c r="MA101" s="115"/>
      <c r="MB101" s="115"/>
      <c r="MC101" s="115">
        <f t="shared" ref="MC101:MC108" si="1751">PRODUCT(LX101:MB101)</f>
        <v>0</v>
      </c>
      <c r="MD101" s="481"/>
      <c r="ME101" s="118"/>
      <c r="MF101" s="118"/>
      <c r="MG101" s="115"/>
      <c r="MH101" s="115"/>
      <c r="MI101" s="115"/>
      <c r="MJ101" s="115"/>
      <c r="MK101" s="115"/>
      <c r="ML101" s="115">
        <f t="shared" ref="ML101:ML108" si="1752">PRODUCT(MG101:MK101)</f>
        <v>0</v>
      </c>
      <c r="MM101" s="481"/>
      <c r="MN101" s="118" t="s">
        <v>870</v>
      </c>
      <c r="MO101" s="118"/>
      <c r="MP101" s="115">
        <v>6.6</v>
      </c>
      <c r="MQ101" s="115"/>
      <c r="MR101" s="115">
        <v>1.8</v>
      </c>
      <c r="MS101" s="115">
        <v>1</v>
      </c>
      <c r="MT101" s="115"/>
      <c r="MU101" s="115">
        <f t="shared" ref="MU101:MU108" si="1753">PRODUCT(MP101:MT101)</f>
        <v>11.879999999999999</v>
      </c>
      <c r="MV101" s="481"/>
      <c r="MW101" s="118"/>
      <c r="MX101" s="118"/>
      <c r="MY101" s="115"/>
      <c r="MZ101" s="115"/>
      <c r="NA101" s="115"/>
      <c r="NB101" s="115"/>
      <c r="NC101" s="115"/>
      <c r="ND101" s="115">
        <f t="shared" ref="ND101:ND108" si="1754">PRODUCT(MY101:NC101)</f>
        <v>0</v>
      </c>
      <c r="NE101" s="481"/>
      <c r="NF101" s="118" t="s">
        <v>870</v>
      </c>
      <c r="NG101" s="118"/>
      <c r="NH101" s="115">
        <v>7.2</v>
      </c>
      <c r="NI101" s="115"/>
      <c r="NJ101" s="115">
        <v>1.8</v>
      </c>
      <c r="NK101" s="115">
        <v>1</v>
      </c>
      <c r="NL101" s="115"/>
      <c r="NM101" s="115">
        <f t="shared" ref="NM101:NM108" si="1755">PRODUCT(NH101:NL101)</f>
        <v>12.96</v>
      </c>
      <c r="NN101" s="481"/>
      <c r="NO101" s="118"/>
      <c r="NP101" s="118"/>
      <c r="NQ101" s="115"/>
      <c r="NR101" s="115"/>
      <c r="NS101" s="115"/>
      <c r="NT101" s="115"/>
      <c r="NU101" s="115"/>
      <c r="NV101" s="115">
        <f t="shared" ref="NV101:NV108" si="1756">PRODUCT(NQ101:NU101)</f>
        <v>0</v>
      </c>
      <c r="NW101" s="481"/>
      <c r="NX101" s="118" t="s">
        <v>870</v>
      </c>
      <c r="NY101" s="118"/>
      <c r="NZ101" s="115">
        <v>7.6</v>
      </c>
      <c r="OA101" s="115"/>
      <c r="OB101" s="115">
        <v>1.8</v>
      </c>
      <c r="OC101" s="115">
        <v>1</v>
      </c>
      <c r="OD101" s="115"/>
      <c r="OE101" s="115">
        <f t="shared" ref="OE101:OE108" si="1757">PRODUCT(NZ101:OD101)</f>
        <v>13.68</v>
      </c>
      <c r="OF101" s="481"/>
      <c r="OG101" s="118" t="s">
        <v>870</v>
      </c>
      <c r="OH101" s="118"/>
      <c r="OI101" s="115">
        <v>6.4</v>
      </c>
      <c r="OJ101" s="115"/>
      <c r="OK101" s="115">
        <v>1.8</v>
      </c>
      <c r="OL101" s="115">
        <v>1</v>
      </c>
      <c r="OM101" s="115"/>
      <c r="ON101" s="115">
        <f t="shared" ref="ON101:ON108" si="1758">PRODUCT(OI101:OM101)</f>
        <v>11.520000000000001</v>
      </c>
      <c r="OO101" s="481"/>
      <c r="OP101" s="118"/>
      <c r="OQ101" s="118"/>
      <c r="OR101" s="115"/>
      <c r="OS101" s="115"/>
      <c r="OT101" s="115"/>
      <c r="OU101" s="115"/>
      <c r="OV101" s="115"/>
      <c r="OW101" s="115">
        <f t="shared" ref="OW101:OW108" si="1759">PRODUCT(OR101:OV101)</f>
        <v>0</v>
      </c>
      <c r="OY101" s="118"/>
      <c r="OZ101" s="118"/>
      <c r="PA101" s="115"/>
      <c r="PB101" s="115"/>
      <c r="PC101" s="115"/>
      <c r="PD101" s="115"/>
      <c r="PE101" s="115"/>
      <c r="PF101" s="115">
        <f t="shared" ref="PF101:PF108" si="1760">PRODUCT(PA101:PE101)</f>
        <v>0</v>
      </c>
    </row>
    <row r="102" spans="1:422">
      <c r="A102" s="118"/>
      <c r="B102" s="118"/>
      <c r="C102" s="115"/>
      <c r="D102" s="115"/>
      <c r="E102" s="115"/>
      <c r="F102" s="115"/>
      <c r="G102" s="115"/>
      <c r="H102" s="115">
        <f t="shared" ref="H102:H108" si="1761">PRODUCT(C102:G102)</f>
        <v>0</v>
      </c>
      <c r="J102" s="118"/>
      <c r="K102" s="118"/>
      <c r="L102" s="115"/>
      <c r="M102" s="115"/>
      <c r="N102" s="115"/>
      <c r="O102" s="115"/>
      <c r="P102" s="115"/>
      <c r="Q102" s="115">
        <f t="shared" ref="Q102:Q108" si="1762">PRODUCT(L102:P102)</f>
        <v>0</v>
      </c>
      <c r="S102" s="118"/>
      <c r="T102" s="118"/>
      <c r="U102" s="115"/>
      <c r="V102" s="115"/>
      <c r="W102" s="115"/>
      <c r="X102" s="115"/>
      <c r="Y102" s="115"/>
      <c r="Z102" s="115">
        <f t="shared" ref="Z102:Z108" si="1763">PRODUCT(U102:Y102)</f>
        <v>0</v>
      </c>
      <c r="AB102" s="118"/>
      <c r="AC102" s="118"/>
      <c r="AD102" s="115"/>
      <c r="AE102" s="115"/>
      <c r="AF102" s="115"/>
      <c r="AG102" s="115"/>
      <c r="AH102" s="115"/>
      <c r="AI102" s="115">
        <f t="shared" ref="AI102:AI108" si="1764">PRODUCT(AD102:AH102)</f>
        <v>0</v>
      </c>
      <c r="AK102" s="118"/>
      <c r="AL102" s="118"/>
      <c r="AM102" s="115"/>
      <c r="AN102" s="115"/>
      <c r="AO102" s="115"/>
      <c r="AP102" s="115"/>
      <c r="AQ102" s="115"/>
      <c r="AR102" s="115">
        <f t="shared" ref="AR102:AR108" si="1765">PRODUCT(AM102:AQ102)</f>
        <v>0</v>
      </c>
      <c r="AT102" s="118"/>
      <c r="AU102" s="118"/>
      <c r="AV102" s="115"/>
      <c r="AW102" s="115"/>
      <c r="AX102" s="115"/>
      <c r="AY102" s="115"/>
      <c r="AZ102" s="115"/>
      <c r="BA102" s="115">
        <f t="shared" ref="BA102:BA108" si="1766">PRODUCT(AV102:AZ102)</f>
        <v>0</v>
      </c>
      <c r="BC102" s="118"/>
      <c r="BD102" s="118"/>
      <c r="BE102" s="115"/>
      <c r="BF102" s="115"/>
      <c r="BG102" s="115"/>
      <c r="BH102" s="115"/>
      <c r="BI102" s="115"/>
      <c r="BJ102" s="115">
        <f t="shared" si="1720"/>
        <v>0</v>
      </c>
      <c r="BL102" s="118"/>
      <c r="BM102" s="118"/>
      <c r="BN102" s="115"/>
      <c r="BO102" s="115"/>
      <c r="BP102" s="115"/>
      <c r="BQ102" s="115"/>
      <c r="BR102" s="115"/>
      <c r="BS102" s="115">
        <f t="shared" si="1721"/>
        <v>0</v>
      </c>
      <c r="BU102" s="118"/>
      <c r="BV102" s="118"/>
      <c r="BW102" s="115"/>
      <c r="BX102" s="115"/>
      <c r="BY102" s="115"/>
      <c r="BZ102" s="115"/>
      <c r="CA102" s="115"/>
      <c r="CB102" s="115">
        <f t="shared" si="1722"/>
        <v>0</v>
      </c>
      <c r="CD102" s="118"/>
      <c r="CE102" s="118"/>
      <c r="CF102" s="115"/>
      <c r="CG102" s="115"/>
      <c r="CH102" s="115"/>
      <c r="CI102" s="115"/>
      <c r="CJ102" s="115"/>
      <c r="CK102" s="115">
        <f t="shared" si="1723"/>
        <v>0</v>
      </c>
      <c r="CM102" s="118"/>
      <c r="CN102" s="118"/>
      <c r="CO102" s="115"/>
      <c r="CP102" s="115"/>
      <c r="CQ102" s="115"/>
      <c r="CR102" s="115"/>
      <c r="CS102" s="115"/>
      <c r="CT102" s="115">
        <f t="shared" si="1724"/>
        <v>0</v>
      </c>
      <c r="CV102" s="118"/>
      <c r="CW102" s="118"/>
      <c r="CX102" s="115"/>
      <c r="CY102" s="115"/>
      <c r="CZ102" s="115"/>
      <c r="DA102" s="115"/>
      <c r="DB102" s="115"/>
      <c r="DC102" s="115">
        <f t="shared" si="1725"/>
        <v>0</v>
      </c>
      <c r="DE102" s="118"/>
      <c r="DF102" s="118"/>
      <c r="DG102" s="115"/>
      <c r="DH102" s="115"/>
      <c r="DI102" s="115"/>
      <c r="DJ102" s="115"/>
      <c r="DK102" s="115"/>
      <c r="DL102" s="115">
        <f t="shared" si="1726"/>
        <v>0</v>
      </c>
      <c r="DN102" s="118"/>
      <c r="DO102" s="118"/>
      <c r="DP102" s="115"/>
      <c r="DQ102" s="115"/>
      <c r="DR102" s="115"/>
      <c r="DS102" s="115"/>
      <c r="DT102" s="115"/>
      <c r="DU102" s="115">
        <f t="shared" si="1727"/>
        <v>0</v>
      </c>
      <c r="DW102" s="118"/>
      <c r="DX102" s="118"/>
      <c r="DY102" s="115"/>
      <c r="DZ102" s="115"/>
      <c r="EA102" s="115"/>
      <c r="EB102" s="115"/>
      <c r="EC102" s="115"/>
      <c r="ED102" s="115">
        <f t="shared" si="1728"/>
        <v>0</v>
      </c>
      <c r="EF102" s="118"/>
      <c r="EG102" s="118"/>
      <c r="EH102" s="115"/>
      <c r="EI102" s="115"/>
      <c r="EJ102" s="115"/>
      <c r="EK102" s="115"/>
      <c r="EL102" s="115"/>
      <c r="EM102" s="115">
        <f t="shared" si="1729"/>
        <v>0</v>
      </c>
      <c r="EO102" s="118"/>
      <c r="EP102" s="118"/>
      <c r="EQ102" s="115"/>
      <c r="ER102" s="115"/>
      <c r="ES102" s="115"/>
      <c r="ET102" s="115"/>
      <c r="EU102" s="115"/>
      <c r="EV102" s="115">
        <f t="shared" si="1730"/>
        <v>0</v>
      </c>
      <c r="EX102" s="118"/>
      <c r="EY102" s="118"/>
      <c r="EZ102" s="115"/>
      <c r="FA102" s="115"/>
      <c r="FB102" s="115"/>
      <c r="FC102" s="115"/>
      <c r="FD102" s="115"/>
      <c r="FE102" s="115">
        <f t="shared" si="1731"/>
        <v>0</v>
      </c>
      <c r="FG102" s="118"/>
      <c r="FH102" s="118"/>
      <c r="FI102" s="115"/>
      <c r="FJ102" s="115"/>
      <c r="FK102" s="115"/>
      <c r="FL102" s="115"/>
      <c r="FM102" s="115"/>
      <c r="FN102" s="115">
        <f t="shared" si="1732"/>
        <v>0</v>
      </c>
      <c r="FP102" s="118"/>
      <c r="FQ102" s="118"/>
      <c r="FR102" s="115"/>
      <c r="FS102" s="115"/>
      <c r="FT102" s="115"/>
      <c r="FU102" s="115"/>
      <c r="FV102" s="115"/>
      <c r="FW102" s="115">
        <f t="shared" si="1733"/>
        <v>0</v>
      </c>
      <c r="FY102" s="118"/>
      <c r="FZ102" s="118"/>
      <c r="GA102" s="115"/>
      <c r="GB102" s="115"/>
      <c r="GC102" s="115"/>
      <c r="GD102" s="115"/>
      <c r="GE102" s="115"/>
      <c r="GF102" s="115">
        <f t="shared" si="1734"/>
        <v>0</v>
      </c>
      <c r="GH102" s="118"/>
      <c r="GI102" s="118"/>
      <c r="GJ102" s="115"/>
      <c r="GK102" s="115"/>
      <c r="GL102" s="115"/>
      <c r="GM102" s="115"/>
      <c r="GN102" s="115"/>
      <c r="GO102" s="115">
        <f t="shared" si="1735"/>
        <v>0</v>
      </c>
      <c r="GQ102" s="118"/>
      <c r="GR102" s="118"/>
      <c r="GS102" s="115"/>
      <c r="GT102" s="115"/>
      <c r="GU102" s="115"/>
      <c r="GV102" s="115"/>
      <c r="GW102" s="115"/>
      <c r="GX102" s="115">
        <f t="shared" si="1736"/>
        <v>0</v>
      </c>
      <c r="GZ102" s="118"/>
      <c r="HA102" s="118"/>
      <c r="HB102" s="115"/>
      <c r="HC102" s="115"/>
      <c r="HD102" s="115"/>
      <c r="HE102" s="115"/>
      <c r="HF102" s="115"/>
      <c r="HG102" s="115">
        <f t="shared" si="1737"/>
        <v>0</v>
      </c>
      <c r="HI102" s="118"/>
      <c r="HJ102" s="118"/>
      <c r="HK102" s="115"/>
      <c r="HL102" s="115"/>
      <c r="HM102" s="115"/>
      <c r="HN102" s="115"/>
      <c r="HO102" s="115"/>
      <c r="HP102" s="115">
        <f t="shared" si="1738"/>
        <v>0</v>
      </c>
      <c r="HR102" s="118"/>
      <c r="HS102" s="118"/>
      <c r="HT102" s="115"/>
      <c r="HU102" s="115"/>
      <c r="HV102" s="115"/>
      <c r="HW102" s="115"/>
      <c r="HX102" s="115"/>
      <c r="HY102" s="115">
        <f t="shared" si="1739"/>
        <v>0</v>
      </c>
      <c r="IA102" s="118" t="s">
        <v>443</v>
      </c>
      <c r="IB102" s="118"/>
      <c r="IC102" s="115">
        <v>2.2000000000000002</v>
      </c>
      <c r="ID102" s="115"/>
      <c r="IE102" s="115">
        <v>1.8</v>
      </c>
      <c r="IF102" s="115">
        <v>1</v>
      </c>
      <c r="IG102" s="115"/>
      <c r="IH102" s="115">
        <f t="shared" si="1740"/>
        <v>3.9600000000000004</v>
      </c>
      <c r="IJ102" s="118"/>
      <c r="IK102" s="118"/>
      <c r="IL102" s="115"/>
      <c r="IM102" s="115"/>
      <c r="IN102" s="115"/>
      <c r="IO102" s="115"/>
      <c r="IP102" s="115"/>
      <c r="IQ102" s="115">
        <f t="shared" si="1741"/>
        <v>0</v>
      </c>
      <c r="IS102" s="118"/>
      <c r="IT102" s="118"/>
      <c r="IU102" s="115"/>
      <c r="IV102" s="115"/>
      <c r="IW102" s="115"/>
      <c r="IX102" s="115"/>
      <c r="IY102" s="115"/>
      <c r="IZ102" s="115">
        <f t="shared" si="1742"/>
        <v>0</v>
      </c>
      <c r="JB102" s="118" t="s">
        <v>443</v>
      </c>
      <c r="JC102" s="118"/>
      <c r="JD102" s="115">
        <v>1.9</v>
      </c>
      <c r="JE102" s="115"/>
      <c r="JF102" s="115">
        <v>1.8</v>
      </c>
      <c r="JG102" s="115">
        <v>1</v>
      </c>
      <c r="JH102" s="115"/>
      <c r="JI102" s="115">
        <f t="shared" si="1743"/>
        <v>3.42</v>
      </c>
      <c r="JK102" s="118"/>
      <c r="JL102" s="118"/>
      <c r="JM102" s="115"/>
      <c r="JN102" s="115"/>
      <c r="JO102" s="115"/>
      <c r="JP102" s="115"/>
      <c r="JQ102" s="115"/>
      <c r="JR102" s="115">
        <f t="shared" si="1744"/>
        <v>0</v>
      </c>
      <c r="JS102" s="481"/>
      <c r="JT102" s="118"/>
      <c r="JU102" s="118"/>
      <c r="JV102" s="115"/>
      <c r="JW102" s="115"/>
      <c r="JX102" s="115"/>
      <c r="JY102" s="115"/>
      <c r="JZ102" s="115"/>
      <c r="KA102" s="115">
        <f t="shared" si="1745"/>
        <v>0</v>
      </c>
      <c r="KB102" s="481"/>
      <c r="KC102" s="118"/>
      <c r="KD102" s="118"/>
      <c r="KE102" s="115"/>
      <c r="KF102" s="115"/>
      <c r="KG102" s="115"/>
      <c r="KH102" s="115"/>
      <c r="KI102" s="115"/>
      <c r="KJ102" s="115">
        <f t="shared" si="1746"/>
        <v>0</v>
      </c>
      <c r="KK102" s="481"/>
      <c r="KL102" s="118"/>
      <c r="KM102" s="118"/>
      <c r="KN102" s="115"/>
      <c r="KO102" s="115"/>
      <c r="KP102" s="115"/>
      <c r="KQ102" s="115"/>
      <c r="KR102" s="115"/>
      <c r="KS102" s="115">
        <f t="shared" si="1747"/>
        <v>0</v>
      </c>
      <c r="KT102" s="481"/>
      <c r="KU102" s="118"/>
      <c r="KV102" s="118"/>
      <c r="KW102" s="115"/>
      <c r="KX102" s="115"/>
      <c r="KY102" s="115"/>
      <c r="KZ102" s="115"/>
      <c r="LA102" s="115"/>
      <c r="LB102" s="115">
        <f t="shared" si="1748"/>
        <v>0</v>
      </c>
      <c r="LC102" s="481"/>
      <c r="LD102" s="118"/>
      <c r="LE102" s="118"/>
      <c r="LF102" s="115"/>
      <c r="LG102" s="115"/>
      <c r="LH102" s="115"/>
      <c r="LI102" s="115"/>
      <c r="LJ102" s="115"/>
      <c r="LK102" s="115">
        <f t="shared" si="1749"/>
        <v>0</v>
      </c>
      <c r="LL102" s="481"/>
      <c r="LM102" s="118"/>
      <c r="LN102" s="118"/>
      <c r="LO102" s="115"/>
      <c r="LP102" s="115"/>
      <c r="LQ102" s="115"/>
      <c r="LR102" s="115"/>
      <c r="LS102" s="115"/>
      <c r="LT102" s="115">
        <f t="shared" si="1750"/>
        <v>0</v>
      </c>
      <c r="LU102" s="481"/>
      <c r="LV102" s="118"/>
      <c r="LW102" s="118"/>
      <c r="LX102" s="115"/>
      <c r="LY102" s="115"/>
      <c r="LZ102" s="115"/>
      <c r="MA102" s="115"/>
      <c r="MB102" s="115"/>
      <c r="MC102" s="115">
        <f t="shared" si="1751"/>
        <v>0</v>
      </c>
      <c r="MD102" s="481"/>
      <c r="ME102" s="118"/>
      <c r="MF102" s="118"/>
      <c r="MG102" s="115"/>
      <c r="MH102" s="115"/>
      <c r="MI102" s="115"/>
      <c r="MJ102" s="115"/>
      <c r="MK102" s="115"/>
      <c r="ML102" s="115">
        <f t="shared" si="1752"/>
        <v>0</v>
      </c>
      <c r="MM102" s="481"/>
      <c r="MN102" s="118"/>
      <c r="MO102" s="118"/>
      <c r="MP102" s="115"/>
      <c r="MQ102" s="115"/>
      <c r="MR102" s="115"/>
      <c r="MS102" s="115"/>
      <c r="MT102" s="115"/>
      <c r="MU102" s="115">
        <f t="shared" si="1753"/>
        <v>0</v>
      </c>
      <c r="MV102" s="481"/>
      <c r="MW102" s="118"/>
      <c r="MX102" s="118"/>
      <c r="MY102" s="115"/>
      <c r="MZ102" s="115"/>
      <c r="NA102" s="115"/>
      <c r="NB102" s="115"/>
      <c r="NC102" s="115"/>
      <c r="ND102" s="115">
        <f t="shared" si="1754"/>
        <v>0</v>
      </c>
      <c r="NE102" s="481"/>
      <c r="NF102" s="118"/>
      <c r="NG102" s="118"/>
      <c r="NH102" s="115"/>
      <c r="NI102" s="115"/>
      <c r="NJ102" s="115"/>
      <c r="NK102" s="115"/>
      <c r="NL102" s="115"/>
      <c r="NM102" s="115">
        <f t="shared" si="1755"/>
        <v>0</v>
      </c>
      <c r="NN102" s="481"/>
      <c r="NO102" s="118"/>
      <c r="NP102" s="118"/>
      <c r="NQ102" s="115"/>
      <c r="NR102" s="115"/>
      <c r="NS102" s="115"/>
      <c r="NT102" s="115"/>
      <c r="NU102" s="115"/>
      <c r="NV102" s="115">
        <f t="shared" si="1756"/>
        <v>0</v>
      </c>
      <c r="NW102" s="481"/>
      <c r="NX102" s="118"/>
      <c r="NY102" s="118"/>
      <c r="NZ102" s="115"/>
      <c r="OA102" s="115"/>
      <c r="OB102" s="115"/>
      <c r="OC102" s="115"/>
      <c r="OD102" s="115"/>
      <c r="OE102" s="115">
        <f t="shared" si="1757"/>
        <v>0</v>
      </c>
      <c r="OF102" s="481"/>
      <c r="OG102" s="118"/>
      <c r="OH102" s="118"/>
      <c r="OI102" s="115"/>
      <c r="OJ102" s="115"/>
      <c r="OK102" s="115"/>
      <c r="OL102" s="115"/>
      <c r="OM102" s="115"/>
      <c r="ON102" s="115">
        <f t="shared" si="1758"/>
        <v>0</v>
      </c>
      <c r="OO102" s="481"/>
      <c r="OP102" s="118"/>
      <c r="OQ102" s="118"/>
      <c r="OR102" s="115"/>
      <c r="OS102" s="115"/>
      <c r="OT102" s="115"/>
      <c r="OU102" s="115"/>
      <c r="OV102" s="115"/>
      <c r="OW102" s="115">
        <f t="shared" si="1759"/>
        <v>0</v>
      </c>
      <c r="OY102" s="118"/>
      <c r="OZ102" s="118"/>
      <c r="PA102" s="115"/>
      <c r="PB102" s="115"/>
      <c r="PC102" s="115"/>
      <c r="PD102" s="115"/>
      <c r="PE102" s="115"/>
      <c r="PF102" s="115">
        <f t="shared" si="1760"/>
        <v>0</v>
      </c>
    </row>
    <row r="103" spans="1:422">
      <c r="A103" s="118"/>
      <c r="B103" s="118"/>
      <c r="C103" s="115"/>
      <c r="D103" s="115"/>
      <c r="E103" s="115"/>
      <c r="F103" s="115"/>
      <c r="G103" s="115"/>
      <c r="H103" s="115">
        <f t="shared" si="1761"/>
        <v>0</v>
      </c>
      <c r="J103" s="118"/>
      <c r="K103" s="118"/>
      <c r="L103" s="115"/>
      <c r="M103" s="115"/>
      <c r="N103" s="115"/>
      <c r="O103" s="115"/>
      <c r="P103" s="115"/>
      <c r="Q103" s="115">
        <f t="shared" si="1762"/>
        <v>0</v>
      </c>
      <c r="S103" s="118"/>
      <c r="T103" s="118"/>
      <c r="U103" s="115"/>
      <c r="V103" s="115"/>
      <c r="W103" s="115"/>
      <c r="X103" s="115"/>
      <c r="Y103" s="115"/>
      <c r="Z103" s="115">
        <f t="shared" si="1763"/>
        <v>0</v>
      </c>
      <c r="AB103" s="118"/>
      <c r="AC103" s="118"/>
      <c r="AD103" s="115"/>
      <c r="AE103" s="115"/>
      <c r="AF103" s="115"/>
      <c r="AG103" s="115"/>
      <c r="AH103" s="115"/>
      <c r="AI103" s="115">
        <f t="shared" si="1764"/>
        <v>0</v>
      </c>
      <c r="AK103" s="118"/>
      <c r="AL103" s="118"/>
      <c r="AM103" s="115"/>
      <c r="AN103" s="115"/>
      <c r="AO103" s="115"/>
      <c r="AP103" s="115"/>
      <c r="AQ103" s="115"/>
      <c r="AR103" s="115">
        <f t="shared" si="1765"/>
        <v>0</v>
      </c>
      <c r="AT103" s="118"/>
      <c r="AU103" s="118"/>
      <c r="AV103" s="115"/>
      <c r="AW103" s="115"/>
      <c r="AX103" s="115"/>
      <c r="AY103" s="115"/>
      <c r="AZ103" s="115"/>
      <c r="BA103" s="115">
        <f t="shared" si="1766"/>
        <v>0</v>
      </c>
      <c r="BC103" s="118"/>
      <c r="BD103" s="118"/>
      <c r="BE103" s="115"/>
      <c r="BF103" s="115"/>
      <c r="BG103" s="115"/>
      <c r="BH103" s="115"/>
      <c r="BI103" s="115"/>
      <c r="BJ103" s="115">
        <f t="shared" si="1720"/>
        <v>0</v>
      </c>
      <c r="BL103" s="118"/>
      <c r="BM103" s="118"/>
      <c r="BN103" s="115"/>
      <c r="BO103" s="115"/>
      <c r="BP103" s="115"/>
      <c r="BQ103" s="115"/>
      <c r="BR103" s="115"/>
      <c r="BS103" s="115">
        <f t="shared" si="1721"/>
        <v>0</v>
      </c>
      <c r="BU103" s="118"/>
      <c r="BV103" s="118"/>
      <c r="BW103" s="115"/>
      <c r="BX103" s="115"/>
      <c r="BY103" s="115"/>
      <c r="BZ103" s="115"/>
      <c r="CA103" s="115"/>
      <c r="CB103" s="115">
        <f t="shared" si="1722"/>
        <v>0</v>
      </c>
      <c r="CD103" s="118"/>
      <c r="CE103" s="118"/>
      <c r="CF103" s="115"/>
      <c r="CG103" s="115"/>
      <c r="CH103" s="115"/>
      <c r="CI103" s="115"/>
      <c r="CJ103" s="115"/>
      <c r="CK103" s="115">
        <f t="shared" si="1723"/>
        <v>0</v>
      </c>
      <c r="CM103" s="118"/>
      <c r="CN103" s="118"/>
      <c r="CO103" s="115"/>
      <c r="CP103" s="115"/>
      <c r="CQ103" s="115"/>
      <c r="CR103" s="115"/>
      <c r="CS103" s="115"/>
      <c r="CT103" s="115">
        <f t="shared" si="1724"/>
        <v>0</v>
      </c>
      <c r="CV103" s="118"/>
      <c r="CW103" s="118"/>
      <c r="CX103" s="115"/>
      <c r="CY103" s="115"/>
      <c r="CZ103" s="115"/>
      <c r="DA103" s="115"/>
      <c r="DB103" s="115"/>
      <c r="DC103" s="115">
        <f t="shared" si="1725"/>
        <v>0</v>
      </c>
      <c r="DE103" s="118"/>
      <c r="DF103" s="118"/>
      <c r="DG103" s="115"/>
      <c r="DH103" s="115"/>
      <c r="DI103" s="115"/>
      <c r="DJ103" s="115"/>
      <c r="DK103" s="115"/>
      <c r="DL103" s="115">
        <f t="shared" si="1726"/>
        <v>0</v>
      </c>
      <c r="DN103" s="118"/>
      <c r="DO103" s="118"/>
      <c r="DP103" s="115"/>
      <c r="DQ103" s="115"/>
      <c r="DR103" s="115"/>
      <c r="DS103" s="115"/>
      <c r="DT103" s="115"/>
      <c r="DU103" s="115">
        <f t="shared" si="1727"/>
        <v>0</v>
      </c>
      <c r="DW103" s="118"/>
      <c r="DX103" s="118"/>
      <c r="DY103" s="115"/>
      <c r="DZ103" s="115"/>
      <c r="EA103" s="115"/>
      <c r="EB103" s="115"/>
      <c r="EC103" s="115"/>
      <c r="ED103" s="115">
        <f t="shared" si="1728"/>
        <v>0</v>
      </c>
      <c r="EF103" s="118"/>
      <c r="EG103" s="118"/>
      <c r="EH103" s="115"/>
      <c r="EI103" s="115"/>
      <c r="EJ103" s="115"/>
      <c r="EK103" s="115"/>
      <c r="EL103" s="115"/>
      <c r="EM103" s="115">
        <f t="shared" si="1729"/>
        <v>0</v>
      </c>
      <c r="EO103" s="118"/>
      <c r="EP103" s="118"/>
      <c r="EQ103" s="115"/>
      <c r="ER103" s="115"/>
      <c r="ES103" s="115"/>
      <c r="ET103" s="115"/>
      <c r="EU103" s="115"/>
      <c r="EV103" s="115">
        <f t="shared" si="1730"/>
        <v>0</v>
      </c>
      <c r="EX103" s="118"/>
      <c r="EY103" s="118"/>
      <c r="EZ103" s="115"/>
      <c r="FA103" s="115"/>
      <c r="FB103" s="115"/>
      <c r="FC103" s="115"/>
      <c r="FD103" s="115"/>
      <c r="FE103" s="115">
        <f t="shared" si="1731"/>
        <v>0</v>
      </c>
      <c r="FG103" s="118"/>
      <c r="FH103" s="118"/>
      <c r="FI103" s="115"/>
      <c r="FJ103" s="115"/>
      <c r="FK103" s="115"/>
      <c r="FL103" s="115"/>
      <c r="FM103" s="115"/>
      <c r="FN103" s="115">
        <f t="shared" si="1732"/>
        <v>0</v>
      </c>
      <c r="FP103" s="118"/>
      <c r="FQ103" s="118"/>
      <c r="FR103" s="115"/>
      <c r="FS103" s="115"/>
      <c r="FT103" s="115"/>
      <c r="FU103" s="115"/>
      <c r="FV103" s="115"/>
      <c r="FW103" s="115">
        <f t="shared" si="1733"/>
        <v>0</v>
      </c>
      <c r="FY103" s="118"/>
      <c r="FZ103" s="118"/>
      <c r="GA103" s="115"/>
      <c r="GB103" s="115"/>
      <c r="GC103" s="115"/>
      <c r="GD103" s="115"/>
      <c r="GE103" s="115"/>
      <c r="GF103" s="115">
        <f t="shared" si="1734"/>
        <v>0</v>
      </c>
      <c r="GH103" s="118"/>
      <c r="GI103" s="118"/>
      <c r="GJ103" s="115"/>
      <c r="GK103" s="115"/>
      <c r="GL103" s="115"/>
      <c r="GM103" s="115"/>
      <c r="GN103" s="115"/>
      <c r="GO103" s="115">
        <f t="shared" si="1735"/>
        <v>0</v>
      </c>
      <c r="GQ103" s="118"/>
      <c r="GR103" s="118"/>
      <c r="GS103" s="115"/>
      <c r="GT103" s="115"/>
      <c r="GU103" s="115"/>
      <c r="GV103" s="115"/>
      <c r="GW103" s="115"/>
      <c r="GX103" s="115">
        <f t="shared" si="1736"/>
        <v>0</v>
      </c>
      <c r="GZ103" s="118"/>
      <c r="HA103" s="118"/>
      <c r="HB103" s="115"/>
      <c r="HC103" s="115"/>
      <c r="HD103" s="115"/>
      <c r="HE103" s="115"/>
      <c r="HF103" s="115"/>
      <c r="HG103" s="115">
        <f t="shared" si="1737"/>
        <v>0</v>
      </c>
      <c r="HI103" s="118"/>
      <c r="HJ103" s="118"/>
      <c r="HK103" s="115"/>
      <c r="HL103" s="115"/>
      <c r="HM103" s="115"/>
      <c r="HN103" s="115"/>
      <c r="HO103" s="115"/>
      <c r="HP103" s="115">
        <f t="shared" si="1738"/>
        <v>0</v>
      </c>
      <c r="HR103" s="118"/>
      <c r="HS103" s="118"/>
      <c r="HT103" s="115"/>
      <c r="HU103" s="115"/>
      <c r="HV103" s="115"/>
      <c r="HW103" s="115"/>
      <c r="HX103" s="115"/>
      <c r="HY103" s="115">
        <f t="shared" si="1739"/>
        <v>0</v>
      </c>
      <c r="IA103" s="118" t="s">
        <v>444</v>
      </c>
      <c r="IB103" s="118"/>
      <c r="IC103" s="115">
        <v>1.8</v>
      </c>
      <c r="ID103" s="115"/>
      <c r="IE103" s="115">
        <v>1.8</v>
      </c>
      <c r="IF103" s="115">
        <v>1</v>
      </c>
      <c r="IG103" s="115"/>
      <c r="IH103" s="115">
        <f t="shared" si="1740"/>
        <v>3.24</v>
      </c>
      <c r="IJ103" s="118"/>
      <c r="IK103" s="118"/>
      <c r="IL103" s="115"/>
      <c r="IM103" s="115"/>
      <c r="IN103" s="115"/>
      <c r="IO103" s="115"/>
      <c r="IP103" s="115"/>
      <c r="IQ103" s="115">
        <f t="shared" si="1741"/>
        <v>0</v>
      </c>
      <c r="IS103" s="118"/>
      <c r="IT103" s="118"/>
      <c r="IU103" s="115"/>
      <c r="IV103" s="115"/>
      <c r="IW103" s="115"/>
      <c r="IX103" s="115"/>
      <c r="IY103" s="115"/>
      <c r="IZ103" s="115">
        <f t="shared" si="1742"/>
        <v>0</v>
      </c>
      <c r="JB103" s="118" t="s">
        <v>444</v>
      </c>
      <c r="JC103" s="118"/>
      <c r="JD103" s="115">
        <v>1.5</v>
      </c>
      <c r="JE103" s="115"/>
      <c r="JF103" s="115">
        <v>1.8</v>
      </c>
      <c r="JG103" s="115">
        <v>2</v>
      </c>
      <c r="JH103" s="115"/>
      <c r="JI103" s="115">
        <f t="shared" si="1743"/>
        <v>5.4</v>
      </c>
      <c r="JK103" s="118"/>
      <c r="JL103" s="118"/>
      <c r="JM103" s="115"/>
      <c r="JN103" s="115"/>
      <c r="JO103" s="115"/>
      <c r="JP103" s="115"/>
      <c r="JQ103" s="115"/>
      <c r="JR103" s="115">
        <f t="shared" si="1744"/>
        <v>0</v>
      </c>
      <c r="JS103" s="481"/>
      <c r="JT103" s="118"/>
      <c r="JU103" s="118"/>
      <c r="JV103" s="115"/>
      <c r="JW103" s="115"/>
      <c r="JX103" s="115"/>
      <c r="JY103" s="115"/>
      <c r="JZ103" s="115"/>
      <c r="KA103" s="115">
        <f t="shared" si="1745"/>
        <v>0</v>
      </c>
      <c r="KB103" s="481"/>
      <c r="KC103" s="118"/>
      <c r="KD103" s="118"/>
      <c r="KE103" s="115"/>
      <c r="KF103" s="115"/>
      <c r="KG103" s="115"/>
      <c r="KH103" s="115"/>
      <c r="KI103" s="115"/>
      <c r="KJ103" s="115">
        <f t="shared" si="1746"/>
        <v>0</v>
      </c>
      <c r="KK103" s="481"/>
      <c r="KL103" s="118"/>
      <c r="KM103" s="118"/>
      <c r="KN103" s="115"/>
      <c r="KO103" s="115"/>
      <c r="KP103" s="115"/>
      <c r="KQ103" s="115"/>
      <c r="KR103" s="115"/>
      <c r="KS103" s="115">
        <f t="shared" si="1747"/>
        <v>0</v>
      </c>
      <c r="KT103" s="481"/>
      <c r="KU103" s="118"/>
      <c r="KV103" s="118"/>
      <c r="KW103" s="115"/>
      <c r="KX103" s="115"/>
      <c r="KY103" s="115"/>
      <c r="KZ103" s="115"/>
      <c r="LA103" s="115"/>
      <c r="LB103" s="115">
        <f t="shared" si="1748"/>
        <v>0</v>
      </c>
      <c r="LC103" s="481"/>
      <c r="LD103" s="118"/>
      <c r="LE103" s="118"/>
      <c r="LF103" s="115"/>
      <c r="LG103" s="115"/>
      <c r="LH103" s="115"/>
      <c r="LI103" s="115"/>
      <c r="LJ103" s="115"/>
      <c r="LK103" s="115">
        <f t="shared" si="1749"/>
        <v>0</v>
      </c>
      <c r="LL103" s="481"/>
      <c r="LM103" s="118"/>
      <c r="LN103" s="118"/>
      <c r="LO103" s="115"/>
      <c r="LP103" s="115"/>
      <c r="LQ103" s="115"/>
      <c r="LR103" s="115"/>
      <c r="LS103" s="115"/>
      <c r="LT103" s="115">
        <f t="shared" si="1750"/>
        <v>0</v>
      </c>
      <c r="LU103" s="481"/>
      <c r="LV103" s="118"/>
      <c r="LW103" s="118"/>
      <c r="LX103" s="115"/>
      <c r="LY103" s="115"/>
      <c r="LZ103" s="115"/>
      <c r="MA103" s="115"/>
      <c r="MB103" s="115"/>
      <c r="MC103" s="115">
        <f t="shared" si="1751"/>
        <v>0</v>
      </c>
      <c r="MD103" s="481"/>
      <c r="ME103" s="118"/>
      <c r="MF103" s="118"/>
      <c r="MG103" s="115"/>
      <c r="MH103" s="115"/>
      <c r="MI103" s="115"/>
      <c r="MJ103" s="115"/>
      <c r="MK103" s="115"/>
      <c r="ML103" s="115">
        <f t="shared" si="1752"/>
        <v>0</v>
      </c>
      <c r="MM103" s="481"/>
      <c r="MN103" s="118"/>
      <c r="MO103" s="118"/>
      <c r="MP103" s="115"/>
      <c r="MQ103" s="115"/>
      <c r="MR103" s="115"/>
      <c r="MS103" s="115"/>
      <c r="MT103" s="115"/>
      <c r="MU103" s="115">
        <f t="shared" si="1753"/>
        <v>0</v>
      </c>
      <c r="MV103" s="481"/>
      <c r="MW103" s="118"/>
      <c r="MX103" s="118"/>
      <c r="MY103" s="115"/>
      <c r="MZ103" s="115"/>
      <c r="NA103" s="115"/>
      <c r="NB103" s="115"/>
      <c r="NC103" s="115"/>
      <c r="ND103" s="115">
        <f t="shared" si="1754"/>
        <v>0</v>
      </c>
      <c r="NE103" s="481"/>
      <c r="NF103" s="118"/>
      <c r="NG103" s="118"/>
      <c r="NH103" s="115"/>
      <c r="NI103" s="115"/>
      <c r="NJ103" s="115"/>
      <c r="NK103" s="115"/>
      <c r="NL103" s="115"/>
      <c r="NM103" s="115">
        <f t="shared" si="1755"/>
        <v>0</v>
      </c>
      <c r="NN103" s="481"/>
      <c r="NO103" s="118"/>
      <c r="NP103" s="118"/>
      <c r="NQ103" s="115"/>
      <c r="NR103" s="115"/>
      <c r="NS103" s="115"/>
      <c r="NT103" s="115"/>
      <c r="NU103" s="115"/>
      <c r="NV103" s="115">
        <f t="shared" si="1756"/>
        <v>0</v>
      </c>
      <c r="NW103" s="481"/>
      <c r="NX103" s="118"/>
      <c r="NY103" s="118"/>
      <c r="NZ103" s="115"/>
      <c r="OA103" s="115"/>
      <c r="OB103" s="115"/>
      <c r="OC103" s="115"/>
      <c r="OD103" s="115"/>
      <c r="OE103" s="115">
        <f t="shared" si="1757"/>
        <v>0</v>
      </c>
      <c r="OF103" s="481"/>
      <c r="OG103" s="118"/>
      <c r="OH103" s="118"/>
      <c r="OI103" s="115"/>
      <c r="OJ103" s="115"/>
      <c r="OK103" s="115"/>
      <c r="OL103" s="115"/>
      <c r="OM103" s="115"/>
      <c r="ON103" s="115">
        <f t="shared" si="1758"/>
        <v>0</v>
      </c>
      <c r="OO103" s="481"/>
      <c r="OP103" s="118"/>
      <c r="OQ103" s="118"/>
      <c r="OR103" s="115"/>
      <c r="OS103" s="115"/>
      <c r="OT103" s="115"/>
      <c r="OU103" s="115"/>
      <c r="OV103" s="115"/>
      <c r="OW103" s="115">
        <f t="shared" si="1759"/>
        <v>0</v>
      </c>
      <c r="OY103" s="118"/>
      <c r="OZ103" s="118"/>
      <c r="PA103" s="115"/>
      <c r="PB103" s="115"/>
      <c r="PC103" s="115"/>
      <c r="PD103" s="115"/>
      <c r="PE103" s="115"/>
      <c r="PF103" s="115">
        <f t="shared" si="1760"/>
        <v>0</v>
      </c>
    </row>
    <row r="104" spans="1:422">
      <c r="A104" s="118"/>
      <c r="B104" s="118"/>
      <c r="C104" s="115"/>
      <c r="D104" s="115"/>
      <c r="E104" s="115"/>
      <c r="F104" s="115"/>
      <c r="G104" s="115"/>
      <c r="H104" s="115">
        <f t="shared" si="1761"/>
        <v>0</v>
      </c>
      <c r="J104" s="118"/>
      <c r="K104" s="118"/>
      <c r="L104" s="115"/>
      <c r="M104" s="115"/>
      <c r="N104" s="115"/>
      <c r="O104" s="115"/>
      <c r="P104" s="115"/>
      <c r="Q104" s="115">
        <f t="shared" si="1762"/>
        <v>0</v>
      </c>
      <c r="S104" s="118"/>
      <c r="T104" s="118"/>
      <c r="U104" s="115"/>
      <c r="V104" s="115"/>
      <c r="W104" s="115"/>
      <c r="X104" s="115"/>
      <c r="Y104" s="115"/>
      <c r="Z104" s="115">
        <f t="shared" si="1763"/>
        <v>0</v>
      </c>
      <c r="AB104" s="118"/>
      <c r="AC104" s="118"/>
      <c r="AD104" s="115"/>
      <c r="AE104" s="115"/>
      <c r="AF104" s="115"/>
      <c r="AG104" s="115"/>
      <c r="AH104" s="115"/>
      <c r="AI104" s="115">
        <f t="shared" si="1764"/>
        <v>0</v>
      </c>
      <c r="AK104" s="118"/>
      <c r="AL104" s="118"/>
      <c r="AM104" s="115"/>
      <c r="AN104" s="115"/>
      <c r="AO104" s="115"/>
      <c r="AP104" s="115"/>
      <c r="AQ104" s="115"/>
      <c r="AR104" s="115">
        <f t="shared" si="1765"/>
        <v>0</v>
      </c>
      <c r="AT104" s="118"/>
      <c r="AU104" s="118"/>
      <c r="AV104" s="115"/>
      <c r="AW104" s="115"/>
      <c r="AX104" s="115"/>
      <c r="AY104" s="115"/>
      <c r="AZ104" s="115"/>
      <c r="BA104" s="115">
        <f t="shared" si="1766"/>
        <v>0</v>
      </c>
      <c r="BC104" s="118"/>
      <c r="BD104" s="118"/>
      <c r="BE104" s="115"/>
      <c r="BF104" s="115"/>
      <c r="BG104" s="115"/>
      <c r="BH104" s="115"/>
      <c r="BI104" s="115"/>
      <c r="BJ104" s="115">
        <f t="shared" si="1720"/>
        <v>0</v>
      </c>
      <c r="BL104" s="118"/>
      <c r="BM104" s="118"/>
      <c r="BN104" s="115"/>
      <c r="BO104" s="115"/>
      <c r="BP104" s="115"/>
      <c r="BQ104" s="115"/>
      <c r="BR104" s="115"/>
      <c r="BS104" s="115">
        <f t="shared" si="1721"/>
        <v>0</v>
      </c>
      <c r="BU104" s="118"/>
      <c r="BV104" s="118"/>
      <c r="BW104" s="115"/>
      <c r="BX104" s="115"/>
      <c r="BY104" s="115"/>
      <c r="BZ104" s="115"/>
      <c r="CA104" s="115"/>
      <c r="CB104" s="115">
        <f t="shared" si="1722"/>
        <v>0</v>
      </c>
      <c r="CD104" s="118"/>
      <c r="CE104" s="118"/>
      <c r="CF104" s="115"/>
      <c r="CG104" s="115"/>
      <c r="CH104" s="115"/>
      <c r="CI104" s="115"/>
      <c r="CJ104" s="115"/>
      <c r="CK104" s="115">
        <f t="shared" si="1723"/>
        <v>0</v>
      </c>
      <c r="CM104" s="118"/>
      <c r="CN104" s="118"/>
      <c r="CO104" s="115"/>
      <c r="CP104" s="115"/>
      <c r="CQ104" s="115"/>
      <c r="CR104" s="115"/>
      <c r="CS104" s="115"/>
      <c r="CT104" s="115">
        <f t="shared" si="1724"/>
        <v>0</v>
      </c>
      <c r="CV104" s="118"/>
      <c r="CW104" s="118"/>
      <c r="CX104" s="115"/>
      <c r="CY104" s="115"/>
      <c r="CZ104" s="115"/>
      <c r="DA104" s="115"/>
      <c r="DB104" s="115"/>
      <c r="DC104" s="115">
        <f t="shared" si="1725"/>
        <v>0</v>
      </c>
      <c r="DE104" s="118"/>
      <c r="DF104" s="118"/>
      <c r="DG104" s="115"/>
      <c r="DH104" s="115"/>
      <c r="DI104" s="115"/>
      <c r="DJ104" s="115"/>
      <c r="DK104" s="115"/>
      <c r="DL104" s="115">
        <f t="shared" si="1726"/>
        <v>0</v>
      </c>
      <c r="DN104" s="118"/>
      <c r="DO104" s="118"/>
      <c r="DP104" s="115"/>
      <c r="DQ104" s="115"/>
      <c r="DR104" s="115"/>
      <c r="DS104" s="115"/>
      <c r="DT104" s="115"/>
      <c r="DU104" s="115">
        <f t="shared" si="1727"/>
        <v>0</v>
      </c>
      <c r="DW104" s="118"/>
      <c r="DX104" s="118"/>
      <c r="DY104" s="115"/>
      <c r="DZ104" s="115"/>
      <c r="EA104" s="115"/>
      <c r="EB104" s="115"/>
      <c r="EC104" s="115"/>
      <c r="ED104" s="115">
        <f t="shared" si="1728"/>
        <v>0</v>
      </c>
      <c r="EF104" s="118"/>
      <c r="EG104" s="118"/>
      <c r="EH104" s="115"/>
      <c r="EI104" s="115"/>
      <c r="EJ104" s="115"/>
      <c r="EK104" s="115"/>
      <c r="EL104" s="115"/>
      <c r="EM104" s="115">
        <f t="shared" si="1729"/>
        <v>0</v>
      </c>
      <c r="EO104" s="118"/>
      <c r="EP104" s="118"/>
      <c r="EQ104" s="115"/>
      <c r="ER104" s="115"/>
      <c r="ES104" s="115"/>
      <c r="ET104" s="115"/>
      <c r="EU104" s="115"/>
      <c r="EV104" s="115">
        <f t="shared" si="1730"/>
        <v>0</v>
      </c>
      <c r="EX104" s="118"/>
      <c r="EY104" s="118"/>
      <c r="EZ104" s="115"/>
      <c r="FA104" s="115"/>
      <c r="FB104" s="115"/>
      <c r="FC104" s="115"/>
      <c r="FD104" s="115"/>
      <c r="FE104" s="115">
        <f t="shared" si="1731"/>
        <v>0</v>
      </c>
      <c r="FG104" s="118"/>
      <c r="FH104" s="118"/>
      <c r="FI104" s="115"/>
      <c r="FJ104" s="115"/>
      <c r="FK104" s="115"/>
      <c r="FL104" s="115"/>
      <c r="FM104" s="115"/>
      <c r="FN104" s="115">
        <f t="shared" si="1732"/>
        <v>0</v>
      </c>
      <c r="FP104" s="118"/>
      <c r="FQ104" s="118"/>
      <c r="FR104" s="115"/>
      <c r="FS104" s="115"/>
      <c r="FT104" s="115"/>
      <c r="FU104" s="115"/>
      <c r="FV104" s="115"/>
      <c r="FW104" s="115">
        <f t="shared" si="1733"/>
        <v>0</v>
      </c>
      <c r="FY104" s="118"/>
      <c r="FZ104" s="118"/>
      <c r="GA104" s="115"/>
      <c r="GB104" s="115"/>
      <c r="GC104" s="115"/>
      <c r="GD104" s="115"/>
      <c r="GE104" s="115"/>
      <c r="GF104" s="115">
        <f t="shared" si="1734"/>
        <v>0</v>
      </c>
      <c r="GH104" s="118"/>
      <c r="GI104" s="118"/>
      <c r="GJ104" s="115"/>
      <c r="GK104" s="115"/>
      <c r="GL104" s="115"/>
      <c r="GM104" s="115"/>
      <c r="GN104" s="115"/>
      <c r="GO104" s="115">
        <f t="shared" si="1735"/>
        <v>0</v>
      </c>
      <c r="GQ104" s="118"/>
      <c r="GR104" s="118"/>
      <c r="GS104" s="115"/>
      <c r="GT104" s="115"/>
      <c r="GU104" s="115"/>
      <c r="GV104" s="115"/>
      <c r="GW104" s="115"/>
      <c r="GX104" s="115">
        <f t="shared" si="1736"/>
        <v>0</v>
      </c>
      <c r="GZ104" s="118"/>
      <c r="HA104" s="118"/>
      <c r="HB104" s="115"/>
      <c r="HC104" s="115"/>
      <c r="HD104" s="115"/>
      <c r="HE104" s="115"/>
      <c r="HF104" s="115"/>
      <c r="HG104" s="115">
        <f t="shared" si="1737"/>
        <v>0</v>
      </c>
      <c r="HI104" s="118"/>
      <c r="HJ104" s="118"/>
      <c r="HK104" s="115"/>
      <c r="HL104" s="115"/>
      <c r="HM104" s="115"/>
      <c r="HN104" s="115"/>
      <c r="HO104" s="115"/>
      <c r="HP104" s="115">
        <f t="shared" si="1738"/>
        <v>0</v>
      </c>
      <c r="HR104" s="118"/>
      <c r="HS104" s="118"/>
      <c r="HT104" s="115"/>
      <c r="HU104" s="115"/>
      <c r="HV104" s="115"/>
      <c r="HW104" s="115"/>
      <c r="HX104" s="115"/>
      <c r="HY104" s="115">
        <f t="shared" si="1739"/>
        <v>0</v>
      </c>
      <c r="IA104" s="118" t="s">
        <v>463</v>
      </c>
      <c r="IB104" s="118"/>
      <c r="IC104" s="115">
        <v>1</v>
      </c>
      <c r="ID104" s="115"/>
      <c r="IE104" s="115">
        <v>1.8</v>
      </c>
      <c r="IF104" s="115">
        <v>1</v>
      </c>
      <c r="IG104" s="115"/>
      <c r="IH104" s="115">
        <f t="shared" si="1740"/>
        <v>1.8</v>
      </c>
      <c r="IJ104" s="118"/>
      <c r="IK104" s="118"/>
      <c r="IL104" s="115"/>
      <c r="IM104" s="115"/>
      <c r="IN104" s="115"/>
      <c r="IO104" s="115"/>
      <c r="IP104" s="115"/>
      <c r="IQ104" s="115">
        <f t="shared" si="1741"/>
        <v>0</v>
      </c>
      <c r="IS104" s="118"/>
      <c r="IT104" s="118"/>
      <c r="IU104" s="115"/>
      <c r="IV104" s="115"/>
      <c r="IW104" s="115"/>
      <c r="IX104" s="115"/>
      <c r="IY104" s="115"/>
      <c r="IZ104" s="115">
        <f t="shared" si="1742"/>
        <v>0</v>
      </c>
      <c r="JB104" s="118" t="s">
        <v>463</v>
      </c>
      <c r="JC104" s="118"/>
      <c r="JD104" s="115">
        <v>2</v>
      </c>
      <c r="JE104" s="115"/>
      <c r="JF104" s="115">
        <v>1.8</v>
      </c>
      <c r="JG104" s="115">
        <v>1</v>
      </c>
      <c r="JH104" s="115"/>
      <c r="JI104" s="115">
        <f t="shared" si="1743"/>
        <v>3.6</v>
      </c>
      <c r="JK104" s="118"/>
      <c r="JL104" s="118"/>
      <c r="JM104" s="115"/>
      <c r="JN104" s="115"/>
      <c r="JO104" s="115"/>
      <c r="JP104" s="115"/>
      <c r="JQ104" s="115"/>
      <c r="JR104" s="115">
        <f t="shared" si="1744"/>
        <v>0</v>
      </c>
      <c r="JS104" s="481"/>
      <c r="JT104" s="118"/>
      <c r="JU104" s="118"/>
      <c r="JV104" s="115"/>
      <c r="JW104" s="115"/>
      <c r="JX104" s="115"/>
      <c r="JY104" s="115"/>
      <c r="JZ104" s="115"/>
      <c r="KA104" s="115">
        <f t="shared" si="1745"/>
        <v>0</v>
      </c>
      <c r="KB104" s="481"/>
      <c r="KC104" s="118"/>
      <c r="KD104" s="118"/>
      <c r="KE104" s="115"/>
      <c r="KF104" s="115"/>
      <c r="KG104" s="115"/>
      <c r="KH104" s="115"/>
      <c r="KI104" s="115"/>
      <c r="KJ104" s="115">
        <f t="shared" si="1746"/>
        <v>0</v>
      </c>
      <c r="KK104" s="481"/>
      <c r="KL104" s="118"/>
      <c r="KM104" s="118"/>
      <c r="KN104" s="115"/>
      <c r="KO104" s="115"/>
      <c r="KP104" s="115"/>
      <c r="KQ104" s="115"/>
      <c r="KR104" s="115"/>
      <c r="KS104" s="115">
        <f t="shared" si="1747"/>
        <v>0</v>
      </c>
      <c r="KT104" s="481"/>
      <c r="KU104" s="118"/>
      <c r="KV104" s="118"/>
      <c r="KW104" s="115"/>
      <c r="KX104" s="115"/>
      <c r="KY104" s="115"/>
      <c r="KZ104" s="115"/>
      <c r="LA104" s="115"/>
      <c r="LB104" s="115">
        <f t="shared" si="1748"/>
        <v>0</v>
      </c>
      <c r="LC104" s="481"/>
      <c r="LD104" s="118"/>
      <c r="LE104" s="118"/>
      <c r="LF104" s="115"/>
      <c r="LG104" s="115"/>
      <c r="LH104" s="115"/>
      <c r="LI104" s="115"/>
      <c r="LJ104" s="115"/>
      <c r="LK104" s="115">
        <f t="shared" si="1749"/>
        <v>0</v>
      </c>
      <c r="LL104" s="481"/>
      <c r="LM104" s="118"/>
      <c r="LN104" s="118"/>
      <c r="LO104" s="115"/>
      <c r="LP104" s="115"/>
      <c r="LQ104" s="115"/>
      <c r="LR104" s="115"/>
      <c r="LS104" s="115"/>
      <c r="LT104" s="115">
        <f t="shared" si="1750"/>
        <v>0</v>
      </c>
      <c r="LU104" s="481"/>
      <c r="LV104" s="118"/>
      <c r="LW104" s="118"/>
      <c r="LX104" s="115"/>
      <c r="LY104" s="115"/>
      <c r="LZ104" s="115"/>
      <c r="MA104" s="115"/>
      <c r="MB104" s="115"/>
      <c r="MC104" s="115">
        <f t="shared" si="1751"/>
        <v>0</v>
      </c>
      <c r="MD104" s="481"/>
      <c r="ME104" s="118"/>
      <c r="MF104" s="118"/>
      <c r="MG104" s="115"/>
      <c r="MH104" s="115"/>
      <c r="MI104" s="115"/>
      <c r="MJ104" s="115"/>
      <c r="MK104" s="115"/>
      <c r="ML104" s="115">
        <f t="shared" si="1752"/>
        <v>0</v>
      </c>
      <c r="MM104" s="481"/>
      <c r="MN104" s="118"/>
      <c r="MO104" s="118"/>
      <c r="MP104" s="115"/>
      <c r="MQ104" s="115"/>
      <c r="MR104" s="115"/>
      <c r="MS104" s="115"/>
      <c r="MT104" s="115"/>
      <c r="MU104" s="115">
        <f t="shared" si="1753"/>
        <v>0</v>
      </c>
      <c r="MV104" s="481"/>
      <c r="MW104" s="118"/>
      <c r="MX104" s="118"/>
      <c r="MY104" s="115"/>
      <c r="MZ104" s="115"/>
      <c r="NA104" s="115"/>
      <c r="NB104" s="115"/>
      <c r="NC104" s="115"/>
      <c r="ND104" s="115">
        <f t="shared" si="1754"/>
        <v>0</v>
      </c>
      <c r="NE104" s="481"/>
      <c r="NF104" s="118"/>
      <c r="NG104" s="118"/>
      <c r="NH104" s="115"/>
      <c r="NI104" s="115"/>
      <c r="NJ104" s="115"/>
      <c r="NK104" s="115"/>
      <c r="NL104" s="115"/>
      <c r="NM104" s="115">
        <f t="shared" si="1755"/>
        <v>0</v>
      </c>
      <c r="NN104" s="481"/>
      <c r="NO104" s="118"/>
      <c r="NP104" s="118"/>
      <c r="NQ104" s="115"/>
      <c r="NR104" s="115"/>
      <c r="NS104" s="115"/>
      <c r="NT104" s="115"/>
      <c r="NU104" s="115"/>
      <c r="NV104" s="115">
        <f t="shared" si="1756"/>
        <v>0</v>
      </c>
      <c r="NW104" s="481"/>
      <c r="NX104" s="118"/>
      <c r="NY104" s="118"/>
      <c r="NZ104" s="115"/>
      <c r="OA104" s="115"/>
      <c r="OB104" s="115"/>
      <c r="OC104" s="115"/>
      <c r="OD104" s="115"/>
      <c r="OE104" s="115">
        <f t="shared" si="1757"/>
        <v>0</v>
      </c>
      <c r="OF104" s="481"/>
      <c r="OG104" s="118"/>
      <c r="OH104" s="118"/>
      <c r="OI104" s="115"/>
      <c r="OJ104" s="115"/>
      <c r="OK104" s="115"/>
      <c r="OL104" s="115"/>
      <c r="OM104" s="115"/>
      <c r="ON104" s="115">
        <f t="shared" si="1758"/>
        <v>0</v>
      </c>
      <c r="OO104" s="481"/>
      <c r="OP104" s="118"/>
      <c r="OQ104" s="118"/>
      <c r="OR104" s="115"/>
      <c r="OS104" s="115"/>
      <c r="OT104" s="115"/>
      <c r="OU104" s="115"/>
      <c r="OV104" s="115"/>
      <c r="OW104" s="115">
        <f t="shared" si="1759"/>
        <v>0</v>
      </c>
      <c r="OY104" s="118"/>
      <c r="OZ104" s="118"/>
      <c r="PA104" s="115"/>
      <c r="PB104" s="115"/>
      <c r="PC104" s="115"/>
      <c r="PD104" s="115"/>
      <c r="PE104" s="115"/>
      <c r="PF104" s="115">
        <f t="shared" si="1760"/>
        <v>0</v>
      </c>
    </row>
    <row r="105" spans="1:422">
      <c r="A105" s="118"/>
      <c r="B105" s="118"/>
      <c r="C105" s="115"/>
      <c r="D105" s="115"/>
      <c r="E105" s="115"/>
      <c r="F105" s="115"/>
      <c r="G105" s="115"/>
      <c r="H105" s="115">
        <f t="shared" si="1761"/>
        <v>0</v>
      </c>
      <c r="J105" s="118"/>
      <c r="K105" s="118"/>
      <c r="L105" s="115"/>
      <c r="M105" s="115"/>
      <c r="N105" s="115"/>
      <c r="O105" s="115"/>
      <c r="P105" s="115"/>
      <c r="Q105" s="115">
        <f t="shared" si="1762"/>
        <v>0</v>
      </c>
      <c r="S105" s="118"/>
      <c r="T105" s="118"/>
      <c r="U105" s="115"/>
      <c r="V105" s="115"/>
      <c r="W105" s="115"/>
      <c r="X105" s="115"/>
      <c r="Y105" s="115"/>
      <c r="Z105" s="115">
        <f t="shared" si="1763"/>
        <v>0</v>
      </c>
      <c r="AB105" s="118"/>
      <c r="AC105" s="118"/>
      <c r="AD105" s="115"/>
      <c r="AE105" s="115"/>
      <c r="AF105" s="115"/>
      <c r="AG105" s="115"/>
      <c r="AH105" s="115"/>
      <c r="AI105" s="115">
        <f t="shared" si="1764"/>
        <v>0</v>
      </c>
      <c r="AK105" s="118"/>
      <c r="AL105" s="118"/>
      <c r="AM105" s="115"/>
      <c r="AN105" s="115"/>
      <c r="AO105" s="115"/>
      <c r="AP105" s="115"/>
      <c r="AQ105" s="115"/>
      <c r="AR105" s="115">
        <f t="shared" si="1765"/>
        <v>0</v>
      </c>
      <c r="AT105" s="118"/>
      <c r="AU105" s="118"/>
      <c r="AV105" s="115"/>
      <c r="AW105" s="115"/>
      <c r="AX105" s="115"/>
      <c r="AY105" s="115"/>
      <c r="AZ105" s="115"/>
      <c r="BA105" s="115">
        <f t="shared" si="1766"/>
        <v>0</v>
      </c>
      <c r="BC105" s="118"/>
      <c r="BD105" s="118"/>
      <c r="BE105" s="115"/>
      <c r="BF105" s="115"/>
      <c r="BG105" s="115"/>
      <c r="BH105" s="115"/>
      <c r="BI105" s="115"/>
      <c r="BJ105" s="115">
        <f t="shared" si="1720"/>
        <v>0</v>
      </c>
      <c r="BL105" s="118"/>
      <c r="BM105" s="118"/>
      <c r="BN105" s="115"/>
      <c r="BO105" s="115"/>
      <c r="BP105" s="115"/>
      <c r="BQ105" s="115"/>
      <c r="BR105" s="115"/>
      <c r="BS105" s="115">
        <f t="shared" si="1721"/>
        <v>0</v>
      </c>
      <c r="BU105" s="118"/>
      <c r="BV105" s="118"/>
      <c r="BW105" s="115"/>
      <c r="BX105" s="115"/>
      <c r="BY105" s="115"/>
      <c r="BZ105" s="115"/>
      <c r="CA105" s="115"/>
      <c r="CB105" s="115">
        <f t="shared" si="1722"/>
        <v>0</v>
      </c>
      <c r="CD105" s="118"/>
      <c r="CE105" s="118"/>
      <c r="CF105" s="115"/>
      <c r="CG105" s="115"/>
      <c r="CH105" s="115"/>
      <c r="CI105" s="115"/>
      <c r="CJ105" s="115"/>
      <c r="CK105" s="115">
        <f t="shared" si="1723"/>
        <v>0</v>
      </c>
      <c r="CM105" s="118"/>
      <c r="CN105" s="118"/>
      <c r="CO105" s="115"/>
      <c r="CP105" s="115"/>
      <c r="CQ105" s="115"/>
      <c r="CR105" s="115"/>
      <c r="CS105" s="115"/>
      <c r="CT105" s="115">
        <f t="shared" si="1724"/>
        <v>0</v>
      </c>
      <c r="CV105" s="118"/>
      <c r="CW105" s="118"/>
      <c r="CX105" s="115"/>
      <c r="CY105" s="115"/>
      <c r="CZ105" s="115"/>
      <c r="DA105" s="115"/>
      <c r="DB105" s="115"/>
      <c r="DC105" s="115">
        <f t="shared" si="1725"/>
        <v>0</v>
      </c>
      <c r="DE105" s="118"/>
      <c r="DF105" s="118"/>
      <c r="DG105" s="115"/>
      <c r="DH105" s="115"/>
      <c r="DI105" s="115"/>
      <c r="DJ105" s="115"/>
      <c r="DK105" s="115"/>
      <c r="DL105" s="115">
        <f t="shared" si="1726"/>
        <v>0</v>
      </c>
      <c r="DN105" s="118"/>
      <c r="DO105" s="118"/>
      <c r="DP105" s="115"/>
      <c r="DQ105" s="115"/>
      <c r="DR105" s="115"/>
      <c r="DS105" s="115"/>
      <c r="DT105" s="115"/>
      <c r="DU105" s="115">
        <f t="shared" si="1727"/>
        <v>0</v>
      </c>
      <c r="DW105" s="118"/>
      <c r="DX105" s="118"/>
      <c r="DY105" s="115"/>
      <c r="DZ105" s="115"/>
      <c r="EA105" s="115"/>
      <c r="EB105" s="115"/>
      <c r="EC105" s="115"/>
      <c r="ED105" s="115">
        <f t="shared" si="1728"/>
        <v>0</v>
      </c>
      <c r="EF105" s="118"/>
      <c r="EG105" s="118"/>
      <c r="EH105" s="115"/>
      <c r="EI105" s="115"/>
      <c r="EJ105" s="115"/>
      <c r="EK105" s="115"/>
      <c r="EL105" s="115"/>
      <c r="EM105" s="115">
        <f t="shared" si="1729"/>
        <v>0</v>
      </c>
      <c r="EO105" s="118"/>
      <c r="EP105" s="118"/>
      <c r="EQ105" s="115"/>
      <c r="ER105" s="115"/>
      <c r="ES105" s="115"/>
      <c r="ET105" s="115"/>
      <c r="EU105" s="115"/>
      <c r="EV105" s="115">
        <f t="shared" si="1730"/>
        <v>0</v>
      </c>
      <c r="EX105" s="118"/>
      <c r="EY105" s="118"/>
      <c r="EZ105" s="115"/>
      <c r="FA105" s="115"/>
      <c r="FB105" s="115"/>
      <c r="FC105" s="115"/>
      <c r="FD105" s="115"/>
      <c r="FE105" s="115">
        <f t="shared" si="1731"/>
        <v>0</v>
      </c>
      <c r="FG105" s="118"/>
      <c r="FH105" s="118"/>
      <c r="FI105" s="115"/>
      <c r="FJ105" s="115"/>
      <c r="FK105" s="115"/>
      <c r="FL105" s="115"/>
      <c r="FM105" s="115"/>
      <c r="FN105" s="115">
        <f t="shared" si="1732"/>
        <v>0</v>
      </c>
      <c r="FP105" s="118"/>
      <c r="FQ105" s="118"/>
      <c r="FR105" s="115"/>
      <c r="FS105" s="115"/>
      <c r="FT105" s="115"/>
      <c r="FU105" s="115"/>
      <c r="FV105" s="115"/>
      <c r="FW105" s="115">
        <f t="shared" si="1733"/>
        <v>0</v>
      </c>
      <c r="FY105" s="118"/>
      <c r="FZ105" s="118"/>
      <c r="GA105" s="115"/>
      <c r="GB105" s="115"/>
      <c r="GC105" s="115"/>
      <c r="GD105" s="115"/>
      <c r="GE105" s="115"/>
      <c r="GF105" s="115">
        <f t="shared" si="1734"/>
        <v>0</v>
      </c>
      <c r="GH105" s="118"/>
      <c r="GI105" s="118"/>
      <c r="GJ105" s="115"/>
      <c r="GK105" s="115"/>
      <c r="GL105" s="115"/>
      <c r="GM105" s="115"/>
      <c r="GN105" s="115"/>
      <c r="GO105" s="115">
        <f t="shared" si="1735"/>
        <v>0</v>
      </c>
      <c r="GQ105" s="118"/>
      <c r="GR105" s="118"/>
      <c r="GS105" s="115"/>
      <c r="GT105" s="115"/>
      <c r="GU105" s="115"/>
      <c r="GV105" s="115"/>
      <c r="GW105" s="115"/>
      <c r="GX105" s="115">
        <f t="shared" si="1736"/>
        <v>0</v>
      </c>
      <c r="GZ105" s="118"/>
      <c r="HA105" s="118"/>
      <c r="HB105" s="115"/>
      <c r="HC105" s="115"/>
      <c r="HD105" s="115"/>
      <c r="HE105" s="115"/>
      <c r="HF105" s="115"/>
      <c r="HG105" s="115">
        <f t="shared" si="1737"/>
        <v>0</v>
      </c>
      <c r="HI105" s="118"/>
      <c r="HJ105" s="118"/>
      <c r="HK105" s="115"/>
      <c r="HL105" s="115"/>
      <c r="HM105" s="115"/>
      <c r="HN105" s="115"/>
      <c r="HO105" s="115"/>
      <c r="HP105" s="115">
        <f t="shared" si="1738"/>
        <v>0</v>
      </c>
      <c r="HR105" s="118"/>
      <c r="HS105" s="118"/>
      <c r="HT105" s="115"/>
      <c r="HU105" s="115"/>
      <c r="HV105" s="115"/>
      <c r="HW105" s="115"/>
      <c r="HX105" s="115"/>
      <c r="HY105" s="115">
        <f t="shared" si="1739"/>
        <v>0</v>
      </c>
      <c r="IA105" s="118"/>
      <c r="IB105" s="118"/>
      <c r="IC105" s="115"/>
      <c r="ID105" s="115"/>
      <c r="IE105" s="115"/>
      <c r="IF105" s="115"/>
      <c r="IG105" s="115"/>
      <c r="IH105" s="115">
        <f t="shared" si="1740"/>
        <v>0</v>
      </c>
      <c r="IJ105" s="118"/>
      <c r="IK105" s="118"/>
      <c r="IL105" s="115"/>
      <c r="IM105" s="115"/>
      <c r="IN105" s="115"/>
      <c r="IO105" s="115"/>
      <c r="IP105" s="115"/>
      <c r="IQ105" s="115">
        <f t="shared" si="1741"/>
        <v>0</v>
      </c>
      <c r="IS105" s="118"/>
      <c r="IT105" s="118"/>
      <c r="IU105" s="115"/>
      <c r="IV105" s="115"/>
      <c r="IW105" s="115"/>
      <c r="IX105" s="115"/>
      <c r="IY105" s="115"/>
      <c r="IZ105" s="115">
        <f t="shared" si="1742"/>
        <v>0</v>
      </c>
      <c r="JB105" s="118"/>
      <c r="JC105" s="118"/>
      <c r="JD105" s="115"/>
      <c r="JE105" s="115"/>
      <c r="JF105" s="115"/>
      <c r="JG105" s="115"/>
      <c r="JH105" s="115"/>
      <c r="JI105" s="115">
        <f t="shared" si="1743"/>
        <v>0</v>
      </c>
      <c r="JK105" s="118"/>
      <c r="JL105" s="118"/>
      <c r="JM105" s="115"/>
      <c r="JN105" s="115"/>
      <c r="JO105" s="115"/>
      <c r="JP105" s="115"/>
      <c r="JQ105" s="115"/>
      <c r="JR105" s="115">
        <f t="shared" si="1744"/>
        <v>0</v>
      </c>
      <c r="JS105" s="481"/>
      <c r="JT105" s="118"/>
      <c r="JU105" s="118"/>
      <c r="JV105" s="115"/>
      <c r="JW105" s="115"/>
      <c r="JX105" s="115"/>
      <c r="JY105" s="115"/>
      <c r="JZ105" s="115"/>
      <c r="KA105" s="115">
        <f t="shared" si="1745"/>
        <v>0</v>
      </c>
      <c r="KB105" s="481"/>
      <c r="KC105" s="118"/>
      <c r="KD105" s="118"/>
      <c r="KE105" s="115"/>
      <c r="KF105" s="115"/>
      <c r="KG105" s="115"/>
      <c r="KH105" s="115"/>
      <c r="KI105" s="115"/>
      <c r="KJ105" s="115">
        <f t="shared" si="1746"/>
        <v>0</v>
      </c>
      <c r="KK105" s="481"/>
      <c r="KL105" s="118"/>
      <c r="KM105" s="118"/>
      <c r="KN105" s="115"/>
      <c r="KO105" s="115"/>
      <c r="KP105" s="115"/>
      <c r="KQ105" s="115"/>
      <c r="KR105" s="115"/>
      <c r="KS105" s="115">
        <f t="shared" si="1747"/>
        <v>0</v>
      </c>
      <c r="KT105" s="481"/>
      <c r="KU105" s="118"/>
      <c r="KV105" s="118"/>
      <c r="KW105" s="115"/>
      <c r="KX105" s="115"/>
      <c r="KY105" s="115"/>
      <c r="KZ105" s="115"/>
      <c r="LA105" s="115"/>
      <c r="LB105" s="115">
        <f t="shared" si="1748"/>
        <v>0</v>
      </c>
      <c r="LC105" s="481"/>
      <c r="LD105" s="118"/>
      <c r="LE105" s="118"/>
      <c r="LF105" s="115"/>
      <c r="LG105" s="115"/>
      <c r="LH105" s="115"/>
      <c r="LI105" s="115"/>
      <c r="LJ105" s="115"/>
      <c r="LK105" s="115">
        <f t="shared" si="1749"/>
        <v>0</v>
      </c>
      <c r="LL105" s="481"/>
      <c r="LM105" s="118"/>
      <c r="LN105" s="118"/>
      <c r="LO105" s="115"/>
      <c r="LP105" s="115"/>
      <c r="LQ105" s="115"/>
      <c r="LR105" s="115"/>
      <c r="LS105" s="115"/>
      <c r="LT105" s="115">
        <f t="shared" si="1750"/>
        <v>0</v>
      </c>
      <c r="LU105" s="481"/>
      <c r="LV105" s="118"/>
      <c r="LW105" s="118"/>
      <c r="LX105" s="115"/>
      <c r="LY105" s="115"/>
      <c r="LZ105" s="115"/>
      <c r="MA105" s="115"/>
      <c r="MB105" s="115"/>
      <c r="MC105" s="115">
        <f t="shared" si="1751"/>
        <v>0</v>
      </c>
      <c r="MD105" s="481"/>
      <c r="ME105" s="118"/>
      <c r="MF105" s="118"/>
      <c r="MG105" s="115"/>
      <c r="MH105" s="115"/>
      <c r="MI105" s="115"/>
      <c r="MJ105" s="115"/>
      <c r="MK105" s="115"/>
      <c r="ML105" s="115">
        <f t="shared" si="1752"/>
        <v>0</v>
      </c>
      <c r="MM105" s="481"/>
      <c r="MN105" s="118"/>
      <c r="MO105" s="118"/>
      <c r="MP105" s="115"/>
      <c r="MQ105" s="115"/>
      <c r="MR105" s="115"/>
      <c r="MS105" s="115"/>
      <c r="MT105" s="115"/>
      <c r="MU105" s="115">
        <f t="shared" si="1753"/>
        <v>0</v>
      </c>
      <c r="MV105" s="481"/>
      <c r="MW105" s="118"/>
      <c r="MX105" s="118"/>
      <c r="MY105" s="115"/>
      <c r="MZ105" s="115"/>
      <c r="NA105" s="115"/>
      <c r="NB105" s="115"/>
      <c r="NC105" s="115"/>
      <c r="ND105" s="115">
        <f t="shared" si="1754"/>
        <v>0</v>
      </c>
      <c r="NE105" s="481"/>
      <c r="NF105" s="118"/>
      <c r="NG105" s="118"/>
      <c r="NH105" s="115"/>
      <c r="NI105" s="115"/>
      <c r="NJ105" s="115"/>
      <c r="NK105" s="115"/>
      <c r="NL105" s="115"/>
      <c r="NM105" s="115">
        <f t="shared" si="1755"/>
        <v>0</v>
      </c>
      <c r="NN105" s="481"/>
      <c r="NO105" s="118"/>
      <c r="NP105" s="118"/>
      <c r="NQ105" s="115"/>
      <c r="NR105" s="115"/>
      <c r="NS105" s="115"/>
      <c r="NT105" s="115"/>
      <c r="NU105" s="115"/>
      <c r="NV105" s="115">
        <f t="shared" si="1756"/>
        <v>0</v>
      </c>
      <c r="NW105" s="481"/>
      <c r="NX105" s="118"/>
      <c r="NY105" s="118"/>
      <c r="NZ105" s="115"/>
      <c r="OA105" s="115"/>
      <c r="OB105" s="115"/>
      <c r="OC105" s="115"/>
      <c r="OD105" s="115"/>
      <c r="OE105" s="115">
        <f t="shared" si="1757"/>
        <v>0</v>
      </c>
      <c r="OF105" s="481"/>
      <c r="OG105" s="118"/>
      <c r="OH105" s="118"/>
      <c r="OI105" s="115"/>
      <c r="OJ105" s="115"/>
      <c r="OK105" s="115"/>
      <c r="OL105" s="115"/>
      <c r="OM105" s="115"/>
      <c r="ON105" s="115">
        <f t="shared" si="1758"/>
        <v>0</v>
      </c>
      <c r="OO105" s="481"/>
      <c r="OP105" s="118"/>
      <c r="OQ105" s="118"/>
      <c r="OR105" s="115"/>
      <c r="OS105" s="115"/>
      <c r="OT105" s="115"/>
      <c r="OU105" s="115"/>
      <c r="OV105" s="115"/>
      <c r="OW105" s="115">
        <f t="shared" si="1759"/>
        <v>0</v>
      </c>
      <c r="OY105" s="118"/>
      <c r="OZ105" s="118"/>
      <c r="PA105" s="115"/>
      <c r="PB105" s="115"/>
      <c r="PC105" s="115"/>
      <c r="PD105" s="115"/>
      <c r="PE105" s="115"/>
      <c r="PF105" s="115">
        <f t="shared" si="1760"/>
        <v>0</v>
      </c>
    </row>
    <row r="106" spans="1:422">
      <c r="A106" s="118"/>
      <c r="B106" s="118"/>
      <c r="C106" s="115"/>
      <c r="D106" s="115"/>
      <c r="E106" s="115"/>
      <c r="F106" s="115"/>
      <c r="G106" s="115"/>
      <c r="H106" s="115">
        <f t="shared" si="1761"/>
        <v>0</v>
      </c>
      <c r="J106" s="118"/>
      <c r="K106" s="118"/>
      <c r="L106" s="115"/>
      <c r="M106" s="115"/>
      <c r="N106" s="115"/>
      <c r="O106" s="115"/>
      <c r="P106" s="115"/>
      <c r="Q106" s="115">
        <f t="shared" si="1762"/>
        <v>0</v>
      </c>
      <c r="S106" s="118"/>
      <c r="T106" s="118"/>
      <c r="U106" s="115"/>
      <c r="V106" s="115"/>
      <c r="W106" s="115"/>
      <c r="X106" s="115"/>
      <c r="Y106" s="115"/>
      <c r="Z106" s="115">
        <f t="shared" si="1763"/>
        <v>0</v>
      </c>
      <c r="AB106" s="118"/>
      <c r="AC106" s="118"/>
      <c r="AD106" s="115"/>
      <c r="AE106" s="115"/>
      <c r="AF106" s="115"/>
      <c r="AG106" s="115"/>
      <c r="AH106" s="115"/>
      <c r="AI106" s="115">
        <f t="shared" si="1764"/>
        <v>0</v>
      </c>
      <c r="AK106" s="118"/>
      <c r="AL106" s="118"/>
      <c r="AM106" s="115"/>
      <c r="AN106" s="115"/>
      <c r="AO106" s="115"/>
      <c r="AP106" s="115"/>
      <c r="AQ106" s="115"/>
      <c r="AR106" s="115">
        <f t="shared" si="1765"/>
        <v>0</v>
      </c>
      <c r="AT106" s="118"/>
      <c r="AU106" s="118"/>
      <c r="AV106" s="115"/>
      <c r="AW106" s="115"/>
      <c r="AX106" s="115"/>
      <c r="AY106" s="115"/>
      <c r="AZ106" s="115"/>
      <c r="BA106" s="115">
        <f t="shared" si="1766"/>
        <v>0</v>
      </c>
      <c r="BC106" s="118"/>
      <c r="BD106" s="118"/>
      <c r="BE106" s="115"/>
      <c r="BF106" s="115"/>
      <c r="BG106" s="115"/>
      <c r="BH106" s="115"/>
      <c r="BI106" s="115"/>
      <c r="BJ106" s="115">
        <f t="shared" si="1720"/>
        <v>0</v>
      </c>
      <c r="BL106" s="118"/>
      <c r="BM106" s="118"/>
      <c r="BN106" s="115"/>
      <c r="BO106" s="115"/>
      <c r="BP106" s="115"/>
      <c r="BQ106" s="115"/>
      <c r="BR106" s="115"/>
      <c r="BS106" s="115">
        <f t="shared" si="1721"/>
        <v>0</v>
      </c>
      <c r="BU106" s="118"/>
      <c r="BV106" s="118"/>
      <c r="BW106" s="115"/>
      <c r="BX106" s="115"/>
      <c r="BY106" s="115"/>
      <c r="BZ106" s="115"/>
      <c r="CA106" s="115"/>
      <c r="CB106" s="115">
        <f t="shared" si="1722"/>
        <v>0</v>
      </c>
      <c r="CD106" s="118"/>
      <c r="CE106" s="118"/>
      <c r="CF106" s="115"/>
      <c r="CG106" s="115"/>
      <c r="CH106" s="115"/>
      <c r="CI106" s="115"/>
      <c r="CJ106" s="115"/>
      <c r="CK106" s="115">
        <f t="shared" si="1723"/>
        <v>0</v>
      </c>
      <c r="CM106" s="118"/>
      <c r="CN106" s="118"/>
      <c r="CO106" s="115"/>
      <c r="CP106" s="115"/>
      <c r="CQ106" s="115"/>
      <c r="CR106" s="115"/>
      <c r="CS106" s="115"/>
      <c r="CT106" s="115">
        <f t="shared" si="1724"/>
        <v>0</v>
      </c>
      <c r="CV106" s="118"/>
      <c r="CW106" s="118"/>
      <c r="CX106" s="115"/>
      <c r="CY106" s="115"/>
      <c r="CZ106" s="115"/>
      <c r="DA106" s="115"/>
      <c r="DB106" s="115"/>
      <c r="DC106" s="115">
        <f t="shared" si="1725"/>
        <v>0</v>
      </c>
      <c r="DE106" s="118"/>
      <c r="DF106" s="118"/>
      <c r="DG106" s="115"/>
      <c r="DH106" s="115"/>
      <c r="DI106" s="115"/>
      <c r="DJ106" s="115"/>
      <c r="DK106" s="115"/>
      <c r="DL106" s="115">
        <f t="shared" si="1726"/>
        <v>0</v>
      </c>
      <c r="DN106" s="118"/>
      <c r="DO106" s="118"/>
      <c r="DP106" s="115"/>
      <c r="DQ106" s="115"/>
      <c r="DR106" s="115"/>
      <c r="DS106" s="115"/>
      <c r="DT106" s="115"/>
      <c r="DU106" s="115">
        <f t="shared" si="1727"/>
        <v>0</v>
      </c>
      <c r="DW106" s="118"/>
      <c r="DX106" s="118"/>
      <c r="DY106" s="115"/>
      <c r="DZ106" s="115"/>
      <c r="EA106" s="115"/>
      <c r="EB106" s="115"/>
      <c r="EC106" s="115"/>
      <c r="ED106" s="115">
        <f t="shared" si="1728"/>
        <v>0</v>
      </c>
      <c r="EF106" s="118"/>
      <c r="EG106" s="118"/>
      <c r="EH106" s="115"/>
      <c r="EI106" s="115"/>
      <c r="EJ106" s="115"/>
      <c r="EK106" s="115"/>
      <c r="EL106" s="115"/>
      <c r="EM106" s="115">
        <f t="shared" si="1729"/>
        <v>0</v>
      </c>
      <c r="EO106" s="118"/>
      <c r="EP106" s="118"/>
      <c r="EQ106" s="115"/>
      <c r="ER106" s="115"/>
      <c r="ES106" s="115"/>
      <c r="ET106" s="115"/>
      <c r="EU106" s="115"/>
      <c r="EV106" s="115">
        <f t="shared" si="1730"/>
        <v>0</v>
      </c>
      <c r="EX106" s="118"/>
      <c r="EY106" s="118"/>
      <c r="EZ106" s="115"/>
      <c r="FA106" s="115"/>
      <c r="FB106" s="115"/>
      <c r="FC106" s="115"/>
      <c r="FD106" s="115"/>
      <c r="FE106" s="115">
        <f t="shared" si="1731"/>
        <v>0</v>
      </c>
      <c r="FG106" s="118"/>
      <c r="FH106" s="118"/>
      <c r="FI106" s="115"/>
      <c r="FJ106" s="115"/>
      <c r="FK106" s="115"/>
      <c r="FL106" s="115"/>
      <c r="FM106" s="115"/>
      <c r="FN106" s="115">
        <f t="shared" si="1732"/>
        <v>0</v>
      </c>
      <c r="FP106" s="118"/>
      <c r="FQ106" s="118"/>
      <c r="FR106" s="115"/>
      <c r="FS106" s="115"/>
      <c r="FT106" s="115"/>
      <c r="FU106" s="115"/>
      <c r="FV106" s="115"/>
      <c r="FW106" s="115">
        <f t="shared" si="1733"/>
        <v>0</v>
      </c>
      <c r="FY106" s="118"/>
      <c r="FZ106" s="118"/>
      <c r="GA106" s="115"/>
      <c r="GB106" s="115"/>
      <c r="GC106" s="115"/>
      <c r="GD106" s="115"/>
      <c r="GE106" s="115"/>
      <c r="GF106" s="115">
        <f t="shared" si="1734"/>
        <v>0</v>
      </c>
      <c r="GH106" s="118"/>
      <c r="GI106" s="118"/>
      <c r="GJ106" s="115"/>
      <c r="GK106" s="115"/>
      <c r="GL106" s="115"/>
      <c r="GM106" s="115"/>
      <c r="GN106" s="115"/>
      <c r="GO106" s="115">
        <f t="shared" si="1735"/>
        <v>0</v>
      </c>
      <c r="GQ106" s="118"/>
      <c r="GR106" s="118"/>
      <c r="GS106" s="115"/>
      <c r="GT106" s="115"/>
      <c r="GU106" s="115"/>
      <c r="GV106" s="115"/>
      <c r="GW106" s="115"/>
      <c r="GX106" s="115">
        <f t="shared" si="1736"/>
        <v>0</v>
      </c>
      <c r="GZ106" s="118"/>
      <c r="HA106" s="118"/>
      <c r="HB106" s="115"/>
      <c r="HC106" s="115"/>
      <c r="HD106" s="115"/>
      <c r="HE106" s="115"/>
      <c r="HF106" s="115"/>
      <c r="HG106" s="115">
        <f t="shared" si="1737"/>
        <v>0</v>
      </c>
      <c r="HI106" s="118"/>
      <c r="HJ106" s="118"/>
      <c r="HK106" s="115"/>
      <c r="HL106" s="115"/>
      <c r="HM106" s="115"/>
      <c r="HN106" s="115"/>
      <c r="HO106" s="115"/>
      <c r="HP106" s="115">
        <f t="shared" si="1738"/>
        <v>0</v>
      </c>
      <c r="HR106" s="118"/>
      <c r="HS106" s="118"/>
      <c r="HT106" s="115"/>
      <c r="HU106" s="115"/>
      <c r="HV106" s="115"/>
      <c r="HW106" s="115"/>
      <c r="HX106" s="115"/>
      <c r="HY106" s="115">
        <f t="shared" si="1739"/>
        <v>0</v>
      </c>
      <c r="IA106" s="118"/>
      <c r="IB106" s="118"/>
      <c r="IC106" s="115"/>
      <c r="ID106" s="115"/>
      <c r="IE106" s="115"/>
      <c r="IF106" s="115"/>
      <c r="IG106" s="115"/>
      <c r="IH106" s="115">
        <f t="shared" si="1740"/>
        <v>0</v>
      </c>
      <c r="IJ106" s="118"/>
      <c r="IK106" s="118"/>
      <c r="IL106" s="115"/>
      <c r="IM106" s="115"/>
      <c r="IN106" s="115"/>
      <c r="IO106" s="115"/>
      <c r="IP106" s="115"/>
      <c r="IQ106" s="115">
        <f t="shared" si="1741"/>
        <v>0</v>
      </c>
      <c r="IS106" s="118"/>
      <c r="IT106" s="118"/>
      <c r="IU106" s="115"/>
      <c r="IV106" s="115"/>
      <c r="IW106" s="115"/>
      <c r="IX106" s="115"/>
      <c r="IY106" s="115"/>
      <c r="IZ106" s="115">
        <f t="shared" si="1742"/>
        <v>0</v>
      </c>
      <c r="JB106" s="118"/>
      <c r="JC106" s="118"/>
      <c r="JD106" s="115"/>
      <c r="JE106" s="115"/>
      <c r="JF106" s="115"/>
      <c r="JG106" s="115"/>
      <c r="JH106" s="115"/>
      <c r="JI106" s="115">
        <f t="shared" si="1743"/>
        <v>0</v>
      </c>
      <c r="JK106" s="118"/>
      <c r="JL106" s="118"/>
      <c r="JM106" s="115"/>
      <c r="JN106" s="115"/>
      <c r="JO106" s="115"/>
      <c r="JP106" s="115"/>
      <c r="JQ106" s="115"/>
      <c r="JR106" s="115">
        <f t="shared" si="1744"/>
        <v>0</v>
      </c>
      <c r="JS106" s="481"/>
      <c r="JT106" s="118"/>
      <c r="JU106" s="118"/>
      <c r="JV106" s="115"/>
      <c r="JW106" s="115"/>
      <c r="JX106" s="115"/>
      <c r="JY106" s="115"/>
      <c r="JZ106" s="115"/>
      <c r="KA106" s="115">
        <f t="shared" si="1745"/>
        <v>0</v>
      </c>
      <c r="KB106" s="481"/>
      <c r="KC106" s="118"/>
      <c r="KD106" s="118"/>
      <c r="KE106" s="115"/>
      <c r="KF106" s="115"/>
      <c r="KG106" s="115"/>
      <c r="KH106" s="115"/>
      <c r="KI106" s="115"/>
      <c r="KJ106" s="115">
        <f t="shared" si="1746"/>
        <v>0</v>
      </c>
      <c r="KK106" s="481"/>
      <c r="KL106" s="118"/>
      <c r="KM106" s="118"/>
      <c r="KN106" s="115"/>
      <c r="KO106" s="115"/>
      <c r="KP106" s="115"/>
      <c r="KQ106" s="115"/>
      <c r="KR106" s="115"/>
      <c r="KS106" s="115">
        <f t="shared" si="1747"/>
        <v>0</v>
      </c>
      <c r="KT106" s="481"/>
      <c r="KU106" s="118"/>
      <c r="KV106" s="118"/>
      <c r="KW106" s="115"/>
      <c r="KX106" s="115"/>
      <c r="KY106" s="115"/>
      <c r="KZ106" s="115"/>
      <c r="LA106" s="115"/>
      <c r="LB106" s="115">
        <f t="shared" si="1748"/>
        <v>0</v>
      </c>
      <c r="LC106" s="481"/>
      <c r="LD106" s="118"/>
      <c r="LE106" s="118"/>
      <c r="LF106" s="115"/>
      <c r="LG106" s="115"/>
      <c r="LH106" s="115"/>
      <c r="LI106" s="115"/>
      <c r="LJ106" s="115"/>
      <c r="LK106" s="115">
        <f t="shared" si="1749"/>
        <v>0</v>
      </c>
      <c r="LL106" s="481"/>
      <c r="LM106" s="118"/>
      <c r="LN106" s="118"/>
      <c r="LO106" s="115"/>
      <c r="LP106" s="115"/>
      <c r="LQ106" s="115"/>
      <c r="LR106" s="115"/>
      <c r="LS106" s="115"/>
      <c r="LT106" s="115">
        <f t="shared" si="1750"/>
        <v>0</v>
      </c>
      <c r="LU106" s="481"/>
      <c r="LV106" s="118"/>
      <c r="LW106" s="118"/>
      <c r="LX106" s="115"/>
      <c r="LY106" s="115"/>
      <c r="LZ106" s="115"/>
      <c r="MA106" s="115"/>
      <c r="MB106" s="115"/>
      <c r="MC106" s="115">
        <f t="shared" si="1751"/>
        <v>0</v>
      </c>
      <c r="MD106" s="481"/>
      <c r="ME106" s="118"/>
      <c r="MF106" s="118"/>
      <c r="MG106" s="115"/>
      <c r="MH106" s="115"/>
      <c r="MI106" s="115"/>
      <c r="MJ106" s="115"/>
      <c r="MK106" s="115"/>
      <c r="ML106" s="115">
        <f t="shared" si="1752"/>
        <v>0</v>
      </c>
      <c r="MM106" s="481"/>
      <c r="MN106" s="118"/>
      <c r="MO106" s="118"/>
      <c r="MP106" s="115"/>
      <c r="MQ106" s="115"/>
      <c r="MR106" s="115"/>
      <c r="MS106" s="115"/>
      <c r="MT106" s="115"/>
      <c r="MU106" s="115">
        <f t="shared" si="1753"/>
        <v>0</v>
      </c>
      <c r="MV106" s="481"/>
      <c r="MW106" s="118"/>
      <c r="MX106" s="118"/>
      <c r="MY106" s="115"/>
      <c r="MZ106" s="115"/>
      <c r="NA106" s="115"/>
      <c r="NB106" s="115"/>
      <c r="NC106" s="115"/>
      <c r="ND106" s="115">
        <f t="shared" si="1754"/>
        <v>0</v>
      </c>
      <c r="NE106" s="481"/>
      <c r="NF106" s="118"/>
      <c r="NG106" s="118"/>
      <c r="NH106" s="115"/>
      <c r="NI106" s="115"/>
      <c r="NJ106" s="115"/>
      <c r="NK106" s="115"/>
      <c r="NL106" s="115"/>
      <c r="NM106" s="115">
        <f t="shared" si="1755"/>
        <v>0</v>
      </c>
      <c r="NN106" s="481"/>
      <c r="NO106" s="118"/>
      <c r="NP106" s="118"/>
      <c r="NQ106" s="115"/>
      <c r="NR106" s="115"/>
      <c r="NS106" s="115"/>
      <c r="NT106" s="115"/>
      <c r="NU106" s="115"/>
      <c r="NV106" s="115">
        <f t="shared" si="1756"/>
        <v>0</v>
      </c>
      <c r="NW106" s="481"/>
      <c r="NX106" s="118"/>
      <c r="NY106" s="118"/>
      <c r="NZ106" s="115"/>
      <c r="OA106" s="115"/>
      <c r="OB106" s="115"/>
      <c r="OC106" s="115"/>
      <c r="OD106" s="115"/>
      <c r="OE106" s="115">
        <f t="shared" si="1757"/>
        <v>0</v>
      </c>
      <c r="OF106" s="481"/>
      <c r="OG106" s="118"/>
      <c r="OH106" s="118"/>
      <c r="OI106" s="115"/>
      <c r="OJ106" s="115"/>
      <c r="OK106" s="115"/>
      <c r="OL106" s="115"/>
      <c r="OM106" s="115"/>
      <c r="ON106" s="115">
        <f t="shared" si="1758"/>
        <v>0</v>
      </c>
      <c r="OO106" s="481"/>
      <c r="OP106" s="118"/>
      <c r="OQ106" s="118"/>
      <c r="OR106" s="115"/>
      <c r="OS106" s="115"/>
      <c r="OT106" s="115"/>
      <c r="OU106" s="115"/>
      <c r="OV106" s="115"/>
      <c r="OW106" s="115">
        <f t="shared" si="1759"/>
        <v>0</v>
      </c>
      <c r="OY106" s="118"/>
      <c r="OZ106" s="118"/>
      <c r="PA106" s="115"/>
      <c r="PB106" s="115"/>
      <c r="PC106" s="115"/>
      <c r="PD106" s="115"/>
      <c r="PE106" s="115"/>
      <c r="PF106" s="115">
        <f t="shared" si="1760"/>
        <v>0</v>
      </c>
    </row>
    <row r="107" spans="1:422">
      <c r="A107" s="118"/>
      <c r="B107" s="118"/>
      <c r="C107" s="115"/>
      <c r="D107" s="115"/>
      <c r="E107" s="115"/>
      <c r="F107" s="115"/>
      <c r="G107" s="115"/>
      <c r="H107" s="115">
        <f t="shared" si="1761"/>
        <v>0</v>
      </c>
      <c r="J107" s="118"/>
      <c r="K107" s="118"/>
      <c r="L107" s="115"/>
      <c r="M107" s="115"/>
      <c r="N107" s="115"/>
      <c r="O107" s="115"/>
      <c r="P107" s="115"/>
      <c r="Q107" s="115">
        <f t="shared" si="1762"/>
        <v>0</v>
      </c>
      <c r="S107" s="118"/>
      <c r="T107" s="118"/>
      <c r="U107" s="115"/>
      <c r="V107" s="115"/>
      <c r="W107" s="115"/>
      <c r="X107" s="115"/>
      <c r="Y107" s="115"/>
      <c r="Z107" s="115">
        <f t="shared" si="1763"/>
        <v>0</v>
      </c>
      <c r="AB107" s="118"/>
      <c r="AC107" s="118"/>
      <c r="AD107" s="115"/>
      <c r="AE107" s="115"/>
      <c r="AF107" s="115"/>
      <c r="AG107" s="115"/>
      <c r="AH107" s="115"/>
      <c r="AI107" s="115">
        <f t="shared" si="1764"/>
        <v>0</v>
      </c>
      <c r="AK107" s="118"/>
      <c r="AL107" s="118"/>
      <c r="AM107" s="115"/>
      <c r="AN107" s="115"/>
      <c r="AO107" s="115"/>
      <c r="AP107" s="115"/>
      <c r="AQ107" s="115"/>
      <c r="AR107" s="115">
        <f t="shared" si="1765"/>
        <v>0</v>
      </c>
      <c r="AT107" s="118"/>
      <c r="AU107" s="118"/>
      <c r="AV107" s="115"/>
      <c r="AW107" s="115"/>
      <c r="AX107" s="115"/>
      <c r="AY107" s="115"/>
      <c r="AZ107" s="115"/>
      <c r="BA107" s="115">
        <f t="shared" si="1766"/>
        <v>0</v>
      </c>
      <c r="BC107" s="118"/>
      <c r="BD107" s="118"/>
      <c r="BE107" s="115"/>
      <c r="BF107" s="115"/>
      <c r="BG107" s="115"/>
      <c r="BH107" s="115"/>
      <c r="BI107" s="115"/>
      <c r="BJ107" s="115">
        <f t="shared" si="1720"/>
        <v>0</v>
      </c>
      <c r="BL107" s="118"/>
      <c r="BM107" s="118"/>
      <c r="BN107" s="115"/>
      <c r="BO107" s="115"/>
      <c r="BP107" s="115"/>
      <c r="BQ107" s="115"/>
      <c r="BR107" s="115"/>
      <c r="BS107" s="115">
        <f t="shared" si="1721"/>
        <v>0</v>
      </c>
      <c r="BU107" s="118"/>
      <c r="BV107" s="118"/>
      <c r="BW107" s="115"/>
      <c r="BX107" s="115"/>
      <c r="BY107" s="115"/>
      <c r="BZ107" s="115"/>
      <c r="CA107" s="115"/>
      <c r="CB107" s="115">
        <f t="shared" si="1722"/>
        <v>0</v>
      </c>
      <c r="CD107" s="118"/>
      <c r="CE107" s="118"/>
      <c r="CF107" s="115"/>
      <c r="CG107" s="115"/>
      <c r="CH107" s="115"/>
      <c r="CI107" s="115"/>
      <c r="CJ107" s="115"/>
      <c r="CK107" s="115">
        <f t="shared" si="1723"/>
        <v>0</v>
      </c>
      <c r="CM107" s="118"/>
      <c r="CN107" s="118"/>
      <c r="CO107" s="115"/>
      <c r="CP107" s="115"/>
      <c r="CQ107" s="115"/>
      <c r="CR107" s="115"/>
      <c r="CS107" s="115"/>
      <c r="CT107" s="115">
        <f t="shared" si="1724"/>
        <v>0</v>
      </c>
      <c r="CV107" s="118"/>
      <c r="CW107" s="118"/>
      <c r="CX107" s="115"/>
      <c r="CY107" s="115"/>
      <c r="CZ107" s="115"/>
      <c r="DA107" s="115"/>
      <c r="DB107" s="115"/>
      <c r="DC107" s="115">
        <f t="shared" si="1725"/>
        <v>0</v>
      </c>
      <c r="DE107" s="118"/>
      <c r="DF107" s="118"/>
      <c r="DG107" s="115"/>
      <c r="DH107" s="115"/>
      <c r="DI107" s="115"/>
      <c r="DJ107" s="115"/>
      <c r="DK107" s="115"/>
      <c r="DL107" s="115">
        <f t="shared" si="1726"/>
        <v>0</v>
      </c>
      <c r="DN107" s="118"/>
      <c r="DO107" s="118"/>
      <c r="DP107" s="115"/>
      <c r="DQ107" s="115"/>
      <c r="DR107" s="115"/>
      <c r="DS107" s="115"/>
      <c r="DT107" s="115"/>
      <c r="DU107" s="115">
        <f t="shared" si="1727"/>
        <v>0</v>
      </c>
      <c r="DW107" s="118"/>
      <c r="DX107" s="118"/>
      <c r="DY107" s="115"/>
      <c r="DZ107" s="115"/>
      <c r="EA107" s="115"/>
      <c r="EB107" s="115"/>
      <c r="EC107" s="115"/>
      <c r="ED107" s="115">
        <f t="shared" si="1728"/>
        <v>0</v>
      </c>
      <c r="EF107" s="118"/>
      <c r="EG107" s="118"/>
      <c r="EH107" s="115"/>
      <c r="EI107" s="115"/>
      <c r="EJ107" s="115"/>
      <c r="EK107" s="115"/>
      <c r="EL107" s="115"/>
      <c r="EM107" s="115">
        <f t="shared" si="1729"/>
        <v>0</v>
      </c>
      <c r="EO107" s="118"/>
      <c r="EP107" s="118"/>
      <c r="EQ107" s="115"/>
      <c r="ER107" s="115"/>
      <c r="ES107" s="115"/>
      <c r="ET107" s="115"/>
      <c r="EU107" s="115"/>
      <c r="EV107" s="115">
        <f t="shared" si="1730"/>
        <v>0</v>
      </c>
      <c r="EX107" s="118"/>
      <c r="EY107" s="118"/>
      <c r="EZ107" s="115"/>
      <c r="FA107" s="115"/>
      <c r="FB107" s="115"/>
      <c r="FC107" s="115"/>
      <c r="FD107" s="115"/>
      <c r="FE107" s="115">
        <f t="shared" si="1731"/>
        <v>0</v>
      </c>
      <c r="FG107" s="118"/>
      <c r="FH107" s="118"/>
      <c r="FI107" s="115"/>
      <c r="FJ107" s="115"/>
      <c r="FK107" s="115"/>
      <c r="FL107" s="115"/>
      <c r="FM107" s="115"/>
      <c r="FN107" s="115">
        <f t="shared" si="1732"/>
        <v>0</v>
      </c>
      <c r="FP107" s="118"/>
      <c r="FQ107" s="118"/>
      <c r="FR107" s="115"/>
      <c r="FS107" s="115"/>
      <c r="FT107" s="115"/>
      <c r="FU107" s="115"/>
      <c r="FV107" s="115"/>
      <c r="FW107" s="115">
        <f t="shared" si="1733"/>
        <v>0</v>
      </c>
      <c r="FY107" s="118"/>
      <c r="FZ107" s="118"/>
      <c r="GA107" s="115"/>
      <c r="GB107" s="115"/>
      <c r="GC107" s="115"/>
      <c r="GD107" s="115"/>
      <c r="GE107" s="115"/>
      <c r="GF107" s="115">
        <f t="shared" si="1734"/>
        <v>0</v>
      </c>
      <c r="GH107" s="118"/>
      <c r="GI107" s="118"/>
      <c r="GJ107" s="115"/>
      <c r="GK107" s="115"/>
      <c r="GL107" s="115"/>
      <c r="GM107" s="115"/>
      <c r="GN107" s="115"/>
      <c r="GO107" s="115">
        <f t="shared" si="1735"/>
        <v>0</v>
      </c>
      <c r="GQ107" s="118"/>
      <c r="GR107" s="118"/>
      <c r="GS107" s="115"/>
      <c r="GT107" s="115"/>
      <c r="GU107" s="115"/>
      <c r="GV107" s="115"/>
      <c r="GW107" s="115"/>
      <c r="GX107" s="115">
        <f t="shared" si="1736"/>
        <v>0</v>
      </c>
      <c r="GZ107" s="118"/>
      <c r="HA107" s="118"/>
      <c r="HB107" s="115"/>
      <c r="HC107" s="115"/>
      <c r="HD107" s="115"/>
      <c r="HE107" s="115"/>
      <c r="HF107" s="115"/>
      <c r="HG107" s="115">
        <f t="shared" si="1737"/>
        <v>0</v>
      </c>
      <c r="HI107" s="118"/>
      <c r="HJ107" s="118"/>
      <c r="HK107" s="115"/>
      <c r="HL107" s="115"/>
      <c r="HM107" s="115"/>
      <c r="HN107" s="115"/>
      <c r="HO107" s="115"/>
      <c r="HP107" s="115">
        <f t="shared" si="1738"/>
        <v>0</v>
      </c>
      <c r="HR107" s="118"/>
      <c r="HS107" s="118"/>
      <c r="HT107" s="115"/>
      <c r="HU107" s="115"/>
      <c r="HV107" s="115"/>
      <c r="HW107" s="115"/>
      <c r="HX107" s="115"/>
      <c r="HY107" s="115">
        <f t="shared" si="1739"/>
        <v>0</v>
      </c>
      <c r="IA107" s="118"/>
      <c r="IB107" s="118"/>
      <c r="IC107" s="115"/>
      <c r="ID107" s="115"/>
      <c r="IE107" s="115"/>
      <c r="IF107" s="115"/>
      <c r="IG107" s="115"/>
      <c r="IH107" s="115">
        <f t="shared" si="1740"/>
        <v>0</v>
      </c>
      <c r="IJ107" s="118"/>
      <c r="IK107" s="118"/>
      <c r="IL107" s="115"/>
      <c r="IM107" s="115"/>
      <c r="IN107" s="115"/>
      <c r="IO107" s="115"/>
      <c r="IP107" s="115"/>
      <c r="IQ107" s="115">
        <f t="shared" si="1741"/>
        <v>0</v>
      </c>
      <c r="IS107" s="118"/>
      <c r="IT107" s="118"/>
      <c r="IU107" s="115"/>
      <c r="IV107" s="115"/>
      <c r="IW107" s="115"/>
      <c r="IX107" s="115"/>
      <c r="IY107" s="115"/>
      <c r="IZ107" s="115">
        <f t="shared" si="1742"/>
        <v>0</v>
      </c>
      <c r="JB107" s="118"/>
      <c r="JC107" s="118"/>
      <c r="JD107" s="115"/>
      <c r="JE107" s="115"/>
      <c r="JF107" s="115"/>
      <c r="JG107" s="115"/>
      <c r="JH107" s="115"/>
      <c r="JI107" s="115">
        <f t="shared" si="1743"/>
        <v>0</v>
      </c>
      <c r="JK107" s="118"/>
      <c r="JL107" s="118"/>
      <c r="JM107" s="115"/>
      <c r="JN107" s="115"/>
      <c r="JO107" s="115"/>
      <c r="JP107" s="115"/>
      <c r="JQ107" s="115"/>
      <c r="JR107" s="115">
        <f t="shared" si="1744"/>
        <v>0</v>
      </c>
      <c r="JS107" s="481"/>
      <c r="JT107" s="118"/>
      <c r="JU107" s="118"/>
      <c r="JV107" s="115"/>
      <c r="JW107" s="115"/>
      <c r="JX107" s="115"/>
      <c r="JY107" s="115"/>
      <c r="JZ107" s="115"/>
      <c r="KA107" s="115">
        <f t="shared" si="1745"/>
        <v>0</v>
      </c>
      <c r="KB107" s="481"/>
      <c r="KC107" s="118"/>
      <c r="KD107" s="118"/>
      <c r="KE107" s="115"/>
      <c r="KF107" s="115"/>
      <c r="KG107" s="115"/>
      <c r="KH107" s="115"/>
      <c r="KI107" s="115"/>
      <c r="KJ107" s="115">
        <f t="shared" si="1746"/>
        <v>0</v>
      </c>
      <c r="KK107" s="481"/>
      <c r="KL107" s="118"/>
      <c r="KM107" s="118"/>
      <c r="KN107" s="115"/>
      <c r="KO107" s="115"/>
      <c r="KP107" s="115"/>
      <c r="KQ107" s="115"/>
      <c r="KR107" s="115"/>
      <c r="KS107" s="115">
        <f t="shared" si="1747"/>
        <v>0</v>
      </c>
      <c r="KT107" s="481"/>
      <c r="KU107" s="118"/>
      <c r="KV107" s="118"/>
      <c r="KW107" s="115"/>
      <c r="KX107" s="115"/>
      <c r="KY107" s="115"/>
      <c r="KZ107" s="115"/>
      <c r="LA107" s="115"/>
      <c r="LB107" s="115">
        <f t="shared" si="1748"/>
        <v>0</v>
      </c>
      <c r="LC107" s="481"/>
      <c r="LD107" s="118"/>
      <c r="LE107" s="118"/>
      <c r="LF107" s="115"/>
      <c r="LG107" s="115"/>
      <c r="LH107" s="115"/>
      <c r="LI107" s="115"/>
      <c r="LJ107" s="115"/>
      <c r="LK107" s="115">
        <f t="shared" si="1749"/>
        <v>0</v>
      </c>
      <c r="LL107" s="481"/>
      <c r="LM107" s="118"/>
      <c r="LN107" s="118"/>
      <c r="LO107" s="115"/>
      <c r="LP107" s="115"/>
      <c r="LQ107" s="115"/>
      <c r="LR107" s="115"/>
      <c r="LS107" s="115"/>
      <c r="LT107" s="115">
        <f t="shared" si="1750"/>
        <v>0</v>
      </c>
      <c r="LU107" s="481"/>
      <c r="LV107" s="118"/>
      <c r="LW107" s="118"/>
      <c r="LX107" s="115"/>
      <c r="LY107" s="115"/>
      <c r="LZ107" s="115"/>
      <c r="MA107" s="115"/>
      <c r="MB107" s="115"/>
      <c r="MC107" s="115">
        <f t="shared" si="1751"/>
        <v>0</v>
      </c>
      <c r="MD107" s="481"/>
      <c r="ME107" s="118"/>
      <c r="MF107" s="118"/>
      <c r="MG107" s="115"/>
      <c r="MH107" s="115"/>
      <c r="MI107" s="115"/>
      <c r="MJ107" s="115"/>
      <c r="MK107" s="115"/>
      <c r="ML107" s="115">
        <f t="shared" si="1752"/>
        <v>0</v>
      </c>
      <c r="MM107" s="481"/>
      <c r="MN107" s="118"/>
      <c r="MO107" s="118"/>
      <c r="MP107" s="115"/>
      <c r="MQ107" s="115"/>
      <c r="MR107" s="115"/>
      <c r="MS107" s="115"/>
      <c r="MT107" s="115"/>
      <c r="MU107" s="115">
        <f t="shared" si="1753"/>
        <v>0</v>
      </c>
      <c r="MV107" s="481"/>
      <c r="MW107" s="118"/>
      <c r="MX107" s="118"/>
      <c r="MY107" s="115"/>
      <c r="MZ107" s="115"/>
      <c r="NA107" s="115"/>
      <c r="NB107" s="115"/>
      <c r="NC107" s="115"/>
      <c r="ND107" s="115">
        <f t="shared" si="1754"/>
        <v>0</v>
      </c>
      <c r="NE107" s="481"/>
      <c r="NF107" s="118"/>
      <c r="NG107" s="118"/>
      <c r="NH107" s="115"/>
      <c r="NI107" s="115"/>
      <c r="NJ107" s="115"/>
      <c r="NK107" s="115"/>
      <c r="NL107" s="115"/>
      <c r="NM107" s="115">
        <f t="shared" si="1755"/>
        <v>0</v>
      </c>
      <c r="NN107" s="481"/>
      <c r="NO107" s="118"/>
      <c r="NP107" s="118"/>
      <c r="NQ107" s="115"/>
      <c r="NR107" s="115"/>
      <c r="NS107" s="115"/>
      <c r="NT107" s="115"/>
      <c r="NU107" s="115"/>
      <c r="NV107" s="115">
        <f t="shared" si="1756"/>
        <v>0</v>
      </c>
      <c r="NW107" s="481"/>
      <c r="NX107" s="118"/>
      <c r="NY107" s="118"/>
      <c r="NZ107" s="115"/>
      <c r="OA107" s="115"/>
      <c r="OB107" s="115"/>
      <c r="OC107" s="115"/>
      <c r="OD107" s="115"/>
      <c r="OE107" s="115">
        <f t="shared" si="1757"/>
        <v>0</v>
      </c>
      <c r="OF107" s="481"/>
      <c r="OG107" s="118"/>
      <c r="OH107" s="118"/>
      <c r="OI107" s="115"/>
      <c r="OJ107" s="115"/>
      <c r="OK107" s="115"/>
      <c r="OL107" s="115"/>
      <c r="OM107" s="115"/>
      <c r="ON107" s="115">
        <f t="shared" si="1758"/>
        <v>0</v>
      </c>
      <c r="OO107" s="481"/>
      <c r="OP107" s="118"/>
      <c r="OQ107" s="118"/>
      <c r="OR107" s="115"/>
      <c r="OS107" s="115"/>
      <c r="OT107" s="115"/>
      <c r="OU107" s="115"/>
      <c r="OV107" s="115"/>
      <c r="OW107" s="115">
        <f t="shared" si="1759"/>
        <v>0</v>
      </c>
      <c r="OY107" s="118"/>
      <c r="OZ107" s="118"/>
      <c r="PA107" s="115"/>
      <c r="PB107" s="115"/>
      <c r="PC107" s="115"/>
      <c r="PD107" s="115"/>
      <c r="PE107" s="115"/>
      <c r="PF107" s="115">
        <f t="shared" si="1760"/>
        <v>0</v>
      </c>
    </row>
    <row r="108" spans="1:422">
      <c r="A108" s="118"/>
      <c r="B108" s="118"/>
      <c r="C108" s="115"/>
      <c r="D108" s="115"/>
      <c r="E108" s="115"/>
      <c r="F108" s="115"/>
      <c r="G108" s="115"/>
      <c r="H108" s="115">
        <f t="shared" si="1761"/>
        <v>0</v>
      </c>
      <c r="J108" s="118"/>
      <c r="K108" s="118"/>
      <c r="L108" s="115"/>
      <c r="M108" s="115"/>
      <c r="N108" s="115"/>
      <c r="O108" s="115"/>
      <c r="P108" s="115"/>
      <c r="Q108" s="115">
        <f t="shared" si="1762"/>
        <v>0</v>
      </c>
      <c r="S108" s="118"/>
      <c r="T108" s="118"/>
      <c r="U108" s="115"/>
      <c r="V108" s="115"/>
      <c r="W108" s="115"/>
      <c r="X108" s="115"/>
      <c r="Y108" s="115"/>
      <c r="Z108" s="115">
        <f t="shared" si="1763"/>
        <v>0</v>
      </c>
      <c r="AB108" s="118"/>
      <c r="AC108" s="118"/>
      <c r="AD108" s="115"/>
      <c r="AE108" s="115"/>
      <c r="AF108" s="115"/>
      <c r="AG108" s="115"/>
      <c r="AH108" s="115"/>
      <c r="AI108" s="115">
        <f t="shared" si="1764"/>
        <v>0</v>
      </c>
      <c r="AK108" s="118"/>
      <c r="AL108" s="118"/>
      <c r="AM108" s="115"/>
      <c r="AN108" s="115"/>
      <c r="AO108" s="115"/>
      <c r="AP108" s="115"/>
      <c r="AQ108" s="115"/>
      <c r="AR108" s="115">
        <f t="shared" si="1765"/>
        <v>0</v>
      </c>
      <c r="AT108" s="118"/>
      <c r="AU108" s="118"/>
      <c r="AV108" s="115"/>
      <c r="AW108" s="115"/>
      <c r="AX108" s="115"/>
      <c r="AY108" s="115"/>
      <c r="AZ108" s="115"/>
      <c r="BA108" s="115">
        <f t="shared" si="1766"/>
        <v>0</v>
      </c>
      <c r="BC108" s="118"/>
      <c r="BD108" s="118"/>
      <c r="BE108" s="115"/>
      <c r="BF108" s="115"/>
      <c r="BG108" s="115"/>
      <c r="BH108" s="115"/>
      <c r="BI108" s="115"/>
      <c r="BJ108" s="115">
        <f t="shared" si="1720"/>
        <v>0</v>
      </c>
      <c r="BL108" s="118"/>
      <c r="BM108" s="118"/>
      <c r="BN108" s="115"/>
      <c r="BO108" s="115"/>
      <c r="BP108" s="115"/>
      <c r="BQ108" s="115"/>
      <c r="BR108" s="115"/>
      <c r="BS108" s="115">
        <f t="shared" si="1721"/>
        <v>0</v>
      </c>
      <c r="BU108" s="118"/>
      <c r="BV108" s="118"/>
      <c r="BW108" s="115"/>
      <c r="BX108" s="115"/>
      <c r="BY108" s="115"/>
      <c r="BZ108" s="115"/>
      <c r="CA108" s="115"/>
      <c r="CB108" s="115">
        <f t="shared" si="1722"/>
        <v>0</v>
      </c>
      <c r="CD108" s="118"/>
      <c r="CE108" s="118"/>
      <c r="CF108" s="115"/>
      <c r="CG108" s="115"/>
      <c r="CH108" s="115"/>
      <c r="CI108" s="115"/>
      <c r="CJ108" s="115"/>
      <c r="CK108" s="115">
        <f t="shared" si="1723"/>
        <v>0</v>
      </c>
      <c r="CM108" s="118"/>
      <c r="CN108" s="118"/>
      <c r="CO108" s="115"/>
      <c r="CP108" s="115"/>
      <c r="CQ108" s="115"/>
      <c r="CR108" s="115"/>
      <c r="CS108" s="115"/>
      <c r="CT108" s="115">
        <f t="shared" si="1724"/>
        <v>0</v>
      </c>
      <c r="CV108" s="118"/>
      <c r="CW108" s="118"/>
      <c r="CX108" s="115"/>
      <c r="CY108" s="115"/>
      <c r="CZ108" s="115"/>
      <c r="DA108" s="115"/>
      <c r="DB108" s="115"/>
      <c r="DC108" s="115">
        <f t="shared" si="1725"/>
        <v>0</v>
      </c>
      <c r="DE108" s="118"/>
      <c r="DF108" s="118"/>
      <c r="DG108" s="115"/>
      <c r="DH108" s="115"/>
      <c r="DI108" s="115"/>
      <c r="DJ108" s="115"/>
      <c r="DK108" s="115"/>
      <c r="DL108" s="115">
        <f t="shared" si="1726"/>
        <v>0</v>
      </c>
      <c r="DN108" s="118"/>
      <c r="DO108" s="118"/>
      <c r="DP108" s="115"/>
      <c r="DQ108" s="115"/>
      <c r="DR108" s="115"/>
      <c r="DS108" s="115"/>
      <c r="DT108" s="115"/>
      <c r="DU108" s="115">
        <f t="shared" si="1727"/>
        <v>0</v>
      </c>
      <c r="DW108" s="118"/>
      <c r="DX108" s="118"/>
      <c r="DY108" s="115"/>
      <c r="DZ108" s="115"/>
      <c r="EA108" s="115"/>
      <c r="EB108" s="115"/>
      <c r="EC108" s="115"/>
      <c r="ED108" s="115">
        <f t="shared" si="1728"/>
        <v>0</v>
      </c>
      <c r="EF108" s="118"/>
      <c r="EG108" s="118"/>
      <c r="EH108" s="115"/>
      <c r="EI108" s="115"/>
      <c r="EJ108" s="115"/>
      <c r="EK108" s="115"/>
      <c r="EL108" s="115"/>
      <c r="EM108" s="115">
        <f t="shared" si="1729"/>
        <v>0</v>
      </c>
      <c r="EO108" s="118"/>
      <c r="EP108" s="118"/>
      <c r="EQ108" s="115"/>
      <c r="ER108" s="115"/>
      <c r="ES108" s="115"/>
      <c r="ET108" s="115"/>
      <c r="EU108" s="115"/>
      <c r="EV108" s="115">
        <f t="shared" si="1730"/>
        <v>0</v>
      </c>
      <c r="EX108" s="118"/>
      <c r="EY108" s="118"/>
      <c r="EZ108" s="115"/>
      <c r="FA108" s="115"/>
      <c r="FB108" s="115"/>
      <c r="FC108" s="115"/>
      <c r="FD108" s="115"/>
      <c r="FE108" s="115">
        <f t="shared" si="1731"/>
        <v>0</v>
      </c>
      <c r="FG108" s="118"/>
      <c r="FH108" s="118"/>
      <c r="FI108" s="115"/>
      <c r="FJ108" s="115"/>
      <c r="FK108" s="115"/>
      <c r="FL108" s="115"/>
      <c r="FM108" s="115"/>
      <c r="FN108" s="115">
        <f t="shared" si="1732"/>
        <v>0</v>
      </c>
      <c r="FP108" s="118"/>
      <c r="FQ108" s="118"/>
      <c r="FR108" s="115"/>
      <c r="FS108" s="115"/>
      <c r="FT108" s="115"/>
      <c r="FU108" s="115"/>
      <c r="FV108" s="115"/>
      <c r="FW108" s="115">
        <f t="shared" si="1733"/>
        <v>0</v>
      </c>
      <c r="FY108" s="118"/>
      <c r="FZ108" s="118"/>
      <c r="GA108" s="115"/>
      <c r="GB108" s="115"/>
      <c r="GC108" s="115"/>
      <c r="GD108" s="115"/>
      <c r="GE108" s="115"/>
      <c r="GF108" s="115">
        <f t="shared" si="1734"/>
        <v>0</v>
      </c>
      <c r="GH108" s="118"/>
      <c r="GI108" s="118"/>
      <c r="GJ108" s="115"/>
      <c r="GK108" s="115"/>
      <c r="GL108" s="115"/>
      <c r="GM108" s="115"/>
      <c r="GN108" s="115"/>
      <c r="GO108" s="115">
        <f t="shared" si="1735"/>
        <v>0</v>
      </c>
      <c r="GQ108" s="118"/>
      <c r="GR108" s="118"/>
      <c r="GS108" s="115"/>
      <c r="GT108" s="115"/>
      <c r="GU108" s="115"/>
      <c r="GV108" s="115"/>
      <c r="GW108" s="115"/>
      <c r="GX108" s="115">
        <f t="shared" si="1736"/>
        <v>0</v>
      </c>
      <c r="GZ108" s="118"/>
      <c r="HA108" s="118"/>
      <c r="HB108" s="115"/>
      <c r="HC108" s="115"/>
      <c r="HD108" s="115"/>
      <c r="HE108" s="115"/>
      <c r="HF108" s="115"/>
      <c r="HG108" s="115">
        <f t="shared" si="1737"/>
        <v>0</v>
      </c>
      <c r="HI108" s="118"/>
      <c r="HJ108" s="118"/>
      <c r="HK108" s="115"/>
      <c r="HL108" s="115"/>
      <c r="HM108" s="115"/>
      <c r="HN108" s="115"/>
      <c r="HO108" s="115"/>
      <c r="HP108" s="115">
        <f t="shared" si="1738"/>
        <v>0</v>
      </c>
      <c r="HR108" s="118"/>
      <c r="HS108" s="118"/>
      <c r="HT108" s="115"/>
      <c r="HU108" s="115"/>
      <c r="HV108" s="115"/>
      <c r="HW108" s="115"/>
      <c r="HX108" s="115"/>
      <c r="HY108" s="115">
        <f t="shared" si="1739"/>
        <v>0</v>
      </c>
      <c r="IA108" s="118"/>
      <c r="IB108" s="118"/>
      <c r="IC108" s="115"/>
      <c r="ID108" s="115"/>
      <c r="IE108" s="115"/>
      <c r="IF108" s="115"/>
      <c r="IG108" s="115"/>
      <c r="IH108" s="115">
        <f t="shared" si="1740"/>
        <v>0</v>
      </c>
      <c r="IJ108" s="118"/>
      <c r="IK108" s="118"/>
      <c r="IL108" s="115"/>
      <c r="IM108" s="115"/>
      <c r="IN108" s="115"/>
      <c r="IO108" s="115"/>
      <c r="IP108" s="115"/>
      <c r="IQ108" s="115">
        <f t="shared" si="1741"/>
        <v>0</v>
      </c>
      <c r="IS108" s="118"/>
      <c r="IT108" s="118"/>
      <c r="IU108" s="115"/>
      <c r="IV108" s="115"/>
      <c r="IW108" s="115"/>
      <c r="IX108" s="115"/>
      <c r="IY108" s="115"/>
      <c r="IZ108" s="115">
        <f t="shared" si="1742"/>
        <v>0</v>
      </c>
      <c r="JB108" s="118"/>
      <c r="JC108" s="118"/>
      <c r="JD108" s="115"/>
      <c r="JE108" s="115"/>
      <c r="JF108" s="115"/>
      <c r="JG108" s="115"/>
      <c r="JH108" s="115"/>
      <c r="JI108" s="115">
        <f t="shared" si="1743"/>
        <v>0</v>
      </c>
      <c r="JK108" s="118"/>
      <c r="JL108" s="118"/>
      <c r="JM108" s="115"/>
      <c r="JN108" s="115"/>
      <c r="JO108" s="115"/>
      <c r="JP108" s="115"/>
      <c r="JQ108" s="115"/>
      <c r="JR108" s="115">
        <f t="shared" si="1744"/>
        <v>0</v>
      </c>
      <c r="JS108" s="481"/>
      <c r="JT108" s="118"/>
      <c r="JU108" s="118"/>
      <c r="JV108" s="115"/>
      <c r="JW108" s="115"/>
      <c r="JX108" s="115"/>
      <c r="JY108" s="115"/>
      <c r="JZ108" s="115"/>
      <c r="KA108" s="115">
        <f t="shared" si="1745"/>
        <v>0</v>
      </c>
      <c r="KB108" s="481"/>
      <c r="KC108" s="118"/>
      <c r="KD108" s="118"/>
      <c r="KE108" s="115"/>
      <c r="KF108" s="115"/>
      <c r="KG108" s="115"/>
      <c r="KH108" s="115"/>
      <c r="KI108" s="115"/>
      <c r="KJ108" s="115">
        <f t="shared" si="1746"/>
        <v>0</v>
      </c>
      <c r="KK108" s="481"/>
      <c r="KL108" s="118"/>
      <c r="KM108" s="118"/>
      <c r="KN108" s="115"/>
      <c r="KO108" s="115"/>
      <c r="KP108" s="115"/>
      <c r="KQ108" s="115"/>
      <c r="KR108" s="115"/>
      <c r="KS108" s="115">
        <f t="shared" si="1747"/>
        <v>0</v>
      </c>
      <c r="KT108" s="481"/>
      <c r="KU108" s="118"/>
      <c r="KV108" s="118"/>
      <c r="KW108" s="115"/>
      <c r="KX108" s="115"/>
      <c r="KY108" s="115"/>
      <c r="KZ108" s="115"/>
      <c r="LA108" s="115"/>
      <c r="LB108" s="115">
        <f t="shared" si="1748"/>
        <v>0</v>
      </c>
      <c r="LC108" s="481"/>
      <c r="LD108" s="118"/>
      <c r="LE108" s="118"/>
      <c r="LF108" s="115"/>
      <c r="LG108" s="115"/>
      <c r="LH108" s="115"/>
      <c r="LI108" s="115"/>
      <c r="LJ108" s="115"/>
      <c r="LK108" s="115">
        <f t="shared" si="1749"/>
        <v>0</v>
      </c>
      <c r="LL108" s="481"/>
      <c r="LM108" s="118"/>
      <c r="LN108" s="118"/>
      <c r="LO108" s="115"/>
      <c r="LP108" s="115"/>
      <c r="LQ108" s="115"/>
      <c r="LR108" s="115"/>
      <c r="LS108" s="115"/>
      <c r="LT108" s="115">
        <f t="shared" si="1750"/>
        <v>0</v>
      </c>
      <c r="LU108" s="481"/>
      <c r="LV108" s="118"/>
      <c r="LW108" s="118"/>
      <c r="LX108" s="115"/>
      <c r="LY108" s="115"/>
      <c r="LZ108" s="115"/>
      <c r="MA108" s="115"/>
      <c r="MB108" s="115"/>
      <c r="MC108" s="115">
        <f t="shared" si="1751"/>
        <v>0</v>
      </c>
      <c r="MD108" s="481"/>
      <c r="ME108" s="118"/>
      <c r="MF108" s="118"/>
      <c r="MG108" s="115"/>
      <c r="MH108" s="115"/>
      <c r="MI108" s="115"/>
      <c r="MJ108" s="115"/>
      <c r="MK108" s="115"/>
      <c r="ML108" s="115">
        <f t="shared" si="1752"/>
        <v>0</v>
      </c>
      <c r="MM108" s="481"/>
      <c r="MN108" s="118"/>
      <c r="MO108" s="118"/>
      <c r="MP108" s="115"/>
      <c r="MQ108" s="115"/>
      <c r="MR108" s="115"/>
      <c r="MS108" s="115"/>
      <c r="MT108" s="115"/>
      <c r="MU108" s="115">
        <f t="shared" si="1753"/>
        <v>0</v>
      </c>
      <c r="MV108" s="481"/>
      <c r="MW108" s="118"/>
      <c r="MX108" s="118"/>
      <c r="MY108" s="115"/>
      <c r="MZ108" s="115"/>
      <c r="NA108" s="115"/>
      <c r="NB108" s="115"/>
      <c r="NC108" s="115"/>
      <c r="ND108" s="115">
        <f t="shared" si="1754"/>
        <v>0</v>
      </c>
      <c r="NE108" s="481"/>
      <c r="NF108" s="118"/>
      <c r="NG108" s="118"/>
      <c r="NH108" s="115"/>
      <c r="NI108" s="115"/>
      <c r="NJ108" s="115"/>
      <c r="NK108" s="115"/>
      <c r="NL108" s="115"/>
      <c r="NM108" s="115">
        <f t="shared" si="1755"/>
        <v>0</v>
      </c>
      <c r="NN108" s="481"/>
      <c r="NO108" s="118"/>
      <c r="NP108" s="118"/>
      <c r="NQ108" s="115"/>
      <c r="NR108" s="115"/>
      <c r="NS108" s="115"/>
      <c r="NT108" s="115"/>
      <c r="NU108" s="115"/>
      <c r="NV108" s="115">
        <f t="shared" si="1756"/>
        <v>0</v>
      </c>
      <c r="NW108" s="481"/>
      <c r="NX108" s="118"/>
      <c r="NY108" s="118"/>
      <c r="NZ108" s="115"/>
      <c r="OA108" s="115"/>
      <c r="OB108" s="115"/>
      <c r="OC108" s="115"/>
      <c r="OD108" s="115"/>
      <c r="OE108" s="115">
        <f t="shared" si="1757"/>
        <v>0</v>
      </c>
      <c r="OF108" s="481"/>
      <c r="OG108" s="118"/>
      <c r="OH108" s="118"/>
      <c r="OI108" s="115"/>
      <c r="OJ108" s="115"/>
      <c r="OK108" s="115"/>
      <c r="OL108" s="115"/>
      <c r="OM108" s="115"/>
      <c r="ON108" s="115">
        <f t="shared" si="1758"/>
        <v>0</v>
      </c>
      <c r="OO108" s="481"/>
      <c r="OP108" s="118"/>
      <c r="OQ108" s="118"/>
      <c r="OR108" s="115"/>
      <c r="OS108" s="115"/>
      <c r="OT108" s="115"/>
      <c r="OU108" s="115"/>
      <c r="OV108" s="115"/>
      <c r="OW108" s="115">
        <f t="shared" si="1759"/>
        <v>0</v>
      </c>
      <c r="OY108" s="118"/>
      <c r="OZ108" s="118"/>
      <c r="PA108" s="115"/>
      <c r="PB108" s="115"/>
      <c r="PC108" s="115"/>
      <c r="PD108" s="115"/>
      <c r="PE108" s="115"/>
      <c r="PF108" s="115">
        <f t="shared" si="1760"/>
        <v>0</v>
      </c>
    </row>
    <row r="109" spans="1:422">
      <c r="A109" s="118"/>
      <c r="B109" s="118"/>
      <c r="C109" s="119"/>
      <c r="D109" s="119"/>
      <c r="E109" s="119"/>
      <c r="F109" s="119"/>
      <c r="G109" s="120" t="s">
        <v>44</v>
      </c>
      <c r="H109" s="132">
        <f>SUM(H101:H108)</f>
        <v>0</v>
      </c>
      <c r="J109" s="118"/>
      <c r="K109" s="118"/>
      <c r="L109" s="119"/>
      <c r="M109" s="119"/>
      <c r="N109" s="119"/>
      <c r="O109" s="119"/>
      <c r="P109" s="120" t="s">
        <v>44</v>
      </c>
      <c r="Q109" s="132">
        <f>SUM(Q101:Q108)</f>
        <v>0</v>
      </c>
      <c r="S109" s="118"/>
      <c r="T109" s="118"/>
      <c r="U109" s="119"/>
      <c r="V109" s="119"/>
      <c r="W109" s="119"/>
      <c r="X109" s="119"/>
      <c r="Y109" s="120" t="s">
        <v>44</v>
      </c>
      <c r="Z109" s="132">
        <f>SUM(Z101:Z108)</f>
        <v>0</v>
      </c>
      <c r="AB109" s="118"/>
      <c r="AC109" s="118"/>
      <c r="AD109" s="119"/>
      <c r="AE109" s="119"/>
      <c r="AF109" s="119"/>
      <c r="AG109" s="119"/>
      <c r="AH109" s="120" t="s">
        <v>44</v>
      </c>
      <c r="AI109" s="132">
        <f>SUM(AI101:AI108)</f>
        <v>0</v>
      </c>
      <c r="AK109" s="118"/>
      <c r="AL109" s="118"/>
      <c r="AM109" s="119"/>
      <c r="AN109" s="119"/>
      <c r="AO109" s="119"/>
      <c r="AP109" s="119"/>
      <c r="AQ109" s="120" t="s">
        <v>44</v>
      </c>
      <c r="AR109" s="132">
        <f>SUM(AR101:AR108)</f>
        <v>0</v>
      </c>
      <c r="AT109" s="118"/>
      <c r="AU109" s="118"/>
      <c r="AV109" s="119"/>
      <c r="AW109" s="119"/>
      <c r="AX109" s="119"/>
      <c r="AY109" s="119"/>
      <c r="AZ109" s="120" t="s">
        <v>44</v>
      </c>
      <c r="BA109" s="132">
        <f>SUM(BA101:BA108)</f>
        <v>0</v>
      </c>
      <c r="BC109" s="118"/>
      <c r="BD109" s="118"/>
      <c r="BE109" s="119"/>
      <c r="BF109" s="119"/>
      <c r="BG109" s="119"/>
      <c r="BH109" s="119"/>
      <c r="BI109" s="120" t="s">
        <v>44</v>
      </c>
      <c r="BJ109" s="132">
        <f t="shared" ref="BJ109" si="1767">SUM(BJ101:BJ108)</f>
        <v>0</v>
      </c>
      <c r="BL109" s="118"/>
      <c r="BM109" s="118"/>
      <c r="BN109" s="119"/>
      <c r="BO109" s="119"/>
      <c r="BP109" s="119"/>
      <c r="BQ109" s="119"/>
      <c r="BR109" s="120" t="s">
        <v>44</v>
      </c>
      <c r="BS109" s="132">
        <f t="shared" ref="BS109" si="1768">SUM(BS101:BS108)</f>
        <v>0</v>
      </c>
      <c r="BU109" s="118"/>
      <c r="BV109" s="118"/>
      <c r="BW109" s="119"/>
      <c r="BX109" s="119"/>
      <c r="BY109" s="119"/>
      <c r="BZ109" s="119"/>
      <c r="CA109" s="120" t="s">
        <v>44</v>
      </c>
      <c r="CB109" s="132">
        <f t="shared" ref="CB109" si="1769">SUM(CB101:CB108)</f>
        <v>0</v>
      </c>
      <c r="CD109" s="118"/>
      <c r="CE109" s="118"/>
      <c r="CF109" s="119"/>
      <c r="CG109" s="119"/>
      <c r="CH109" s="119"/>
      <c r="CI109" s="119"/>
      <c r="CJ109" s="120" t="s">
        <v>44</v>
      </c>
      <c r="CK109" s="132">
        <f t="shared" ref="CK109" si="1770">SUM(CK101:CK108)</f>
        <v>0</v>
      </c>
      <c r="CM109" s="118"/>
      <c r="CN109" s="118"/>
      <c r="CO109" s="119"/>
      <c r="CP109" s="119"/>
      <c r="CQ109" s="119"/>
      <c r="CR109" s="119"/>
      <c r="CS109" s="120" t="s">
        <v>44</v>
      </c>
      <c r="CT109" s="132">
        <f t="shared" ref="CT109" si="1771">SUM(CT101:CT108)</f>
        <v>0</v>
      </c>
      <c r="CV109" s="118"/>
      <c r="CW109" s="118"/>
      <c r="CX109" s="119"/>
      <c r="CY109" s="119"/>
      <c r="CZ109" s="119"/>
      <c r="DA109" s="119"/>
      <c r="DB109" s="120" t="s">
        <v>44</v>
      </c>
      <c r="DC109" s="132">
        <f t="shared" ref="DC109" si="1772">SUM(DC101:DC108)</f>
        <v>0</v>
      </c>
      <c r="DE109" s="118"/>
      <c r="DF109" s="118"/>
      <c r="DG109" s="119"/>
      <c r="DH109" s="119"/>
      <c r="DI109" s="119"/>
      <c r="DJ109" s="119"/>
      <c r="DK109" s="120" t="s">
        <v>44</v>
      </c>
      <c r="DL109" s="132">
        <f t="shared" ref="DL109" si="1773">SUM(DL101:DL108)</f>
        <v>0</v>
      </c>
      <c r="DN109" s="118"/>
      <c r="DO109" s="118"/>
      <c r="DP109" s="119"/>
      <c r="DQ109" s="119"/>
      <c r="DR109" s="119"/>
      <c r="DS109" s="119"/>
      <c r="DT109" s="120" t="s">
        <v>44</v>
      </c>
      <c r="DU109" s="132">
        <f t="shared" ref="DU109" si="1774">SUM(DU101:DU108)</f>
        <v>0</v>
      </c>
      <c r="DW109" s="118"/>
      <c r="DX109" s="118"/>
      <c r="DY109" s="119"/>
      <c r="DZ109" s="119"/>
      <c r="EA109" s="119"/>
      <c r="EB109" s="119"/>
      <c r="EC109" s="120" t="s">
        <v>44</v>
      </c>
      <c r="ED109" s="132">
        <f t="shared" ref="ED109" si="1775">SUM(ED101:ED108)</f>
        <v>0</v>
      </c>
      <c r="EF109" s="118"/>
      <c r="EG109" s="118"/>
      <c r="EH109" s="119"/>
      <c r="EI109" s="119"/>
      <c r="EJ109" s="119"/>
      <c r="EK109" s="119"/>
      <c r="EL109" s="120" t="s">
        <v>44</v>
      </c>
      <c r="EM109" s="132">
        <f t="shared" ref="EM109" si="1776">SUM(EM101:EM108)</f>
        <v>0</v>
      </c>
      <c r="EO109" s="118"/>
      <c r="EP109" s="118"/>
      <c r="EQ109" s="119"/>
      <c r="ER109" s="119"/>
      <c r="ES109" s="119"/>
      <c r="ET109" s="119"/>
      <c r="EU109" s="120" t="s">
        <v>44</v>
      </c>
      <c r="EV109" s="132">
        <f t="shared" ref="EV109" si="1777">SUM(EV101:EV108)</f>
        <v>0</v>
      </c>
      <c r="EX109" s="118"/>
      <c r="EY109" s="118"/>
      <c r="EZ109" s="119"/>
      <c r="FA109" s="119"/>
      <c r="FB109" s="119"/>
      <c r="FC109" s="119"/>
      <c r="FD109" s="120" t="s">
        <v>44</v>
      </c>
      <c r="FE109" s="132">
        <f t="shared" ref="FE109" si="1778">SUM(FE101:FE108)</f>
        <v>0</v>
      </c>
      <c r="FG109" s="118"/>
      <c r="FH109" s="118"/>
      <c r="FI109" s="119"/>
      <c r="FJ109" s="119"/>
      <c r="FK109" s="119"/>
      <c r="FL109" s="119"/>
      <c r="FM109" s="120" t="s">
        <v>44</v>
      </c>
      <c r="FN109" s="132">
        <f t="shared" ref="FN109" si="1779">SUM(FN101:FN108)</f>
        <v>0</v>
      </c>
      <c r="FP109" s="118"/>
      <c r="FQ109" s="118"/>
      <c r="FR109" s="119"/>
      <c r="FS109" s="119"/>
      <c r="FT109" s="119"/>
      <c r="FU109" s="119"/>
      <c r="FV109" s="120" t="s">
        <v>44</v>
      </c>
      <c r="FW109" s="132">
        <f t="shared" ref="FW109" si="1780">SUM(FW101:FW108)</f>
        <v>0</v>
      </c>
      <c r="FY109" s="118"/>
      <c r="FZ109" s="118"/>
      <c r="GA109" s="119"/>
      <c r="GB109" s="119"/>
      <c r="GC109" s="119"/>
      <c r="GD109" s="119"/>
      <c r="GE109" s="120" t="s">
        <v>44</v>
      </c>
      <c r="GF109" s="132">
        <f t="shared" ref="GF109" si="1781">SUM(GF101:GF108)</f>
        <v>0</v>
      </c>
      <c r="GH109" s="118"/>
      <c r="GI109" s="118"/>
      <c r="GJ109" s="119"/>
      <c r="GK109" s="119"/>
      <c r="GL109" s="119"/>
      <c r="GM109" s="119"/>
      <c r="GN109" s="120" t="s">
        <v>44</v>
      </c>
      <c r="GO109" s="132">
        <f t="shared" ref="GO109" si="1782">SUM(GO101:GO108)</f>
        <v>0</v>
      </c>
      <c r="GQ109" s="118"/>
      <c r="GR109" s="118"/>
      <c r="GS109" s="119"/>
      <c r="GT109" s="119"/>
      <c r="GU109" s="119"/>
      <c r="GV109" s="119"/>
      <c r="GW109" s="120" t="s">
        <v>44</v>
      </c>
      <c r="GX109" s="132">
        <f t="shared" ref="GX109" si="1783">SUM(GX101:GX108)</f>
        <v>0</v>
      </c>
      <c r="GZ109" s="118"/>
      <c r="HA109" s="118"/>
      <c r="HB109" s="119"/>
      <c r="HC109" s="119"/>
      <c r="HD109" s="119"/>
      <c r="HE109" s="119"/>
      <c r="HF109" s="120" t="s">
        <v>44</v>
      </c>
      <c r="HG109" s="132">
        <f t="shared" ref="HG109" si="1784">SUM(HG101:HG108)</f>
        <v>10.8</v>
      </c>
      <c r="HI109" s="118"/>
      <c r="HJ109" s="118"/>
      <c r="HK109" s="119"/>
      <c r="HL109" s="119"/>
      <c r="HM109" s="119"/>
      <c r="HN109" s="119"/>
      <c r="HO109" s="120" t="s">
        <v>44</v>
      </c>
      <c r="HP109" s="132">
        <f t="shared" ref="HP109" si="1785">SUM(HP101:HP108)</f>
        <v>9.3600000000000012</v>
      </c>
      <c r="HR109" s="118"/>
      <c r="HS109" s="118"/>
      <c r="HT109" s="119"/>
      <c r="HU109" s="119"/>
      <c r="HV109" s="119"/>
      <c r="HW109" s="119"/>
      <c r="HX109" s="120" t="s">
        <v>44</v>
      </c>
      <c r="HY109" s="132">
        <f t="shared" ref="HY109" si="1786">SUM(HY101:HY108)</f>
        <v>10.8</v>
      </c>
      <c r="IA109" s="118"/>
      <c r="IB109" s="118"/>
      <c r="IC109" s="119"/>
      <c r="ID109" s="119"/>
      <c r="IE109" s="119"/>
      <c r="IF109" s="119"/>
      <c r="IG109" s="120" t="s">
        <v>44</v>
      </c>
      <c r="IH109" s="132">
        <f t="shared" ref="IH109" si="1787">SUM(IH101:IH108)</f>
        <v>12.96</v>
      </c>
      <c r="IJ109" s="118"/>
      <c r="IK109" s="118"/>
      <c r="IL109" s="119"/>
      <c r="IM109" s="119"/>
      <c r="IN109" s="119"/>
      <c r="IO109" s="119"/>
      <c r="IP109" s="120" t="s">
        <v>44</v>
      </c>
      <c r="IQ109" s="132">
        <f t="shared" ref="IQ109" si="1788">SUM(IQ101:IQ108)</f>
        <v>0</v>
      </c>
      <c r="IS109" s="118"/>
      <c r="IT109" s="118"/>
      <c r="IU109" s="119"/>
      <c r="IV109" s="119"/>
      <c r="IW109" s="119"/>
      <c r="IX109" s="119"/>
      <c r="IY109" s="120" t="s">
        <v>44</v>
      </c>
      <c r="IZ109" s="132">
        <f t="shared" ref="IZ109" si="1789">SUM(IZ101:IZ108)</f>
        <v>16.920000000000002</v>
      </c>
      <c r="JB109" s="118"/>
      <c r="JC109" s="118"/>
      <c r="JD109" s="119"/>
      <c r="JE109" s="119"/>
      <c r="JF109" s="119"/>
      <c r="JG109" s="119"/>
      <c r="JH109" s="120" t="s">
        <v>44</v>
      </c>
      <c r="JI109" s="132">
        <f t="shared" ref="JI109" si="1790">SUM(JI101:JI108)</f>
        <v>15.84</v>
      </c>
      <c r="JK109" s="118"/>
      <c r="JL109" s="118"/>
      <c r="JM109" s="119"/>
      <c r="JN109" s="119"/>
      <c r="JO109" s="119"/>
      <c r="JP109" s="119"/>
      <c r="JQ109" s="120" t="s">
        <v>44</v>
      </c>
      <c r="JR109" s="132">
        <f t="shared" ref="JR109" si="1791">SUM(JR101:JR108)</f>
        <v>0</v>
      </c>
      <c r="JT109" s="118"/>
      <c r="JU109" s="118"/>
      <c r="JV109" s="119"/>
      <c r="JW109" s="119"/>
      <c r="JX109" s="119"/>
      <c r="JY109" s="119"/>
      <c r="JZ109" s="120" t="s">
        <v>44</v>
      </c>
      <c r="KA109" s="132">
        <f t="shared" ref="KA109" si="1792">SUM(KA101:KA108)</f>
        <v>12.78</v>
      </c>
      <c r="KC109" s="118"/>
      <c r="KD109" s="118"/>
      <c r="KE109" s="119"/>
      <c r="KF109" s="119"/>
      <c r="KG109" s="119"/>
      <c r="KH109" s="119"/>
      <c r="KI109" s="120" t="s">
        <v>44</v>
      </c>
      <c r="KJ109" s="132">
        <f t="shared" ref="KJ109" si="1793">SUM(KJ101:KJ108)</f>
        <v>0</v>
      </c>
      <c r="KL109" s="118"/>
      <c r="KM109" s="118"/>
      <c r="KN109" s="119"/>
      <c r="KO109" s="119"/>
      <c r="KP109" s="119"/>
      <c r="KQ109" s="119"/>
      <c r="KR109" s="120" t="s">
        <v>44</v>
      </c>
      <c r="KS109" s="132">
        <f t="shared" ref="KS109" si="1794">SUM(KS101:KS108)</f>
        <v>0</v>
      </c>
      <c r="KU109" s="118"/>
      <c r="KV109" s="118"/>
      <c r="KW109" s="119"/>
      <c r="KX109" s="119"/>
      <c r="KY109" s="119"/>
      <c r="KZ109" s="119"/>
      <c r="LA109" s="120" t="s">
        <v>44</v>
      </c>
      <c r="LB109" s="132">
        <f t="shared" ref="LB109" si="1795">SUM(LB101:LB108)</f>
        <v>0</v>
      </c>
      <c r="LD109" s="118"/>
      <c r="LE109" s="118"/>
      <c r="LF109" s="119"/>
      <c r="LG109" s="119"/>
      <c r="LH109" s="119"/>
      <c r="LI109" s="119"/>
      <c r="LJ109" s="120" t="s">
        <v>44</v>
      </c>
      <c r="LK109" s="132">
        <f t="shared" ref="LK109" si="1796">SUM(LK101:LK108)</f>
        <v>0</v>
      </c>
      <c r="LM109" s="118"/>
      <c r="LN109" s="118"/>
      <c r="LO109" s="119"/>
      <c r="LP109" s="119"/>
      <c r="LQ109" s="119"/>
      <c r="LR109" s="119"/>
      <c r="LS109" s="120" t="s">
        <v>44</v>
      </c>
      <c r="LT109" s="132">
        <f t="shared" ref="LT109" si="1797">SUM(LT101:LT108)</f>
        <v>0</v>
      </c>
      <c r="LV109" s="118"/>
      <c r="LW109" s="118"/>
      <c r="LX109" s="119"/>
      <c r="LY109" s="119"/>
      <c r="LZ109" s="119"/>
      <c r="MA109" s="119"/>
      <c r="MB109" s="120" t="s">
        <v>44</v>
      </c>
      <c r="MC109" s="132">
        <f t="shared" ref="MC109" si="1798">SUM(MC101:MC108)</f>
        <v>0</v>
      </c>
      <c r="ME109" s="118"/>
      <c r="MF109" s="118"/>
      <c r="MG109" s="119"/>
      <c r="MH109" s="119"/>
      <c r="MI109" s="119"/>
      <c r="MJ109" s="119"/>
      <c r="MK109" s="120" t="s">
        <v>44</v>
      </c>
      <c r="ML109" s="132">
        <f t="shared" ref="ML109" si="1799">SUM(ML101:ML108)</f>
        <v>0</v>
      </c>
      <c r="MN109" s="118"/>
      <c r="MO109" s="118"/>
      <c r="MP109" s="119"/>
      <c r="MQ109" s="119"/>
      <c r="MR109" s="119"/>
      <c r="MS109" s="119"/>
      <c r="MT109" s="120" t="s">
        <v>44</v>
      </c>
      <c r="MU109" s="132">
        <f t="shared" ref="MU109" si="1800">SUM(MU101:MU108)</f>
        <v>11.879999999999999</v>
      </c>
      <c r="MW109" s="118"/>
      <c r="MX109" s="118"/>
      <c r="MY109" s="119"/>
      <c r="MZ109" s="119"/>
      <c r="NA109" s="119"/>
      <c r="NB109" s="119"/>
      <c r="NC109" s="120" t="s">
        <v>44</v>
      </c>
      <c r="ND109" s="132">
        <f t="shared" ref="ND109" si="1801">SUM(ND101:ND108)</f>
        <v>0</v>
      </c>
      <c r="NF109" s="118"/>
      <c r="NG109" s="118"/>
      <c r="NH109" s="119"/>
      <c r="NI109" s="119"/>
      <c r="NJ109" s="119"/>
      <c r="NK109" s="119"/>
      <c r="NL109" s="120" t="s">
        <v>44</v>
      </c>
      <c r="NM109" s="132">
        <f t="shared" ref="NM109" si="1802">SUM(NM101:NM108)</f>
        <v>12.96</v>
      </c>
      <c r="NO109" s="118"/>
      <c r="NP109" s="118"/>
      <c r="NQ109" s="119"/>
      <c r="NR109" s="119"/>
      <c r="NS109" s="119"/>
      <c r="NT109" s="119"/>
      <c r="NU109" s="120" t="s">
        <v>44</v>
      </c>
      <c r="NV109" s="132">
        <f t="shared" ref="NV109" si="1803">SUM(NV101:NV108)</f>
        <v>0</v>
      </c>
      <c r="NX109" s="118"/>
      <c r="NY109" s="118"/>
      <c r="NZ109" s="119"/>
      <c r="OA109" s="119"/>
      <c r="OB109" s="119"/>
      <c r="OC109" s="119"/>
      <c r="OD109" s="120" t="s">
        <v>44</v>
      </c>
      <c r="OE109" s="132">
        <f t="shared" ref="OE109" si="1804">SUM(OE101:OE108)</f>
        <v>13.68</v>
      </c>
      <c r="OG109" s="118"/>
      <c r="OH109" s="118"/>
      <c r="OI109" s="119"/>
      <c r="OJ109" s="119"/>
      <c r="OK109" s="119"/>
      <c r="OL109" s="119"/>
      <c r="OM109" s="120" t="s">
        <v>44</v>
      </c>
      <c r="ON109" s="132">
        <f t="shared" ref="ON109" si="1805">SUM(ON101:ON108)</f>
        <v>11.520000000000001</v>
      </c>
      <c r="OP109" s="118"/>
      <c r="OQ109" s="118"/>
      <c r="OR109" s="119"/>
      <c r="OS109" s="119"/>
      <c r="OT109" s="119"/>
      <c r="OU109" s="119"/>
      <c r="OV109" s="120" t="s">
        <v>44</v>
      </c>
      <c r="OW109" s="132">
        <f t="shared" ref="OW109" si="1806">SUM(OW101:OW108)</f>
        <v>0</v>
      </c>
      <c r="OY109" s="118"/>
      <c r="OZ109" s="118"/>
      <c r="PA109" s="119"/>
      <c r="PB109" s="119"/>
      <c r="PC109" s="119"/>
      <c r="PD109" s="119"/>
      <c r="PE109" s="120" t="s">
        <v>44</v>
      </c>
      <c r="PF109" s="132">
        <f t="shared" ref="PF109" si="1807">SUM(PF101:PF108)</f>
        <v>0</v>
      </c>
    </row>
    <row r="110" spans="1:422" s="139" customFormat="1">
      <c r="A110" s="134"/>
      <c r="B110" s="135"/>
      <c r="C110" s="136"/>
      <c r="D110" s="136"/>
      <c r="E110" s="136"/>
      <c r="F110" s="136"/>
      <c r="G110" s="137"/>
      <c r="H110" s="138"/>
      <c r="J110" s="134"/>
      <c r="K110" s="135"/>
      <c r="L110" s="136"/>
      <c r="M110" s="136"/>
      <c r="N110" s="136"/>
      <c r="O110" s="136"/>
      <c r="P110" s="137"/>
      <c r="Q110" s="138"/>
      <c r="S110" s="134"/>
      <c r="T110" s="135"/>
      <c r="U110" s="136"/>
      <c r="V110" s="136"/>
      <c r="W110" s="136"/>
      <c r="X110" s="136"/>
      <c r="Y110" s="137"/>
      <c r="Z110" s="138"/>
      <c r="AB110" s="134"/>
      <c r="AC110" s="135"/>
      <c r="AD110" s="136"/>
      <c r="AE110" s="136"/>
      <c r="AF110" s="136"/>
      <c r="AG110" s="136"/>
      <c r="AH110" s="137"/>
      <c r="AI110" s="138"/>
      <c r="AK110" s="134"/>
      <c r="AL110" s="135"/>
      <c r="AM110" s="136"/>
      <c r="AN110" s="136"/>
      <c r="AO110" s="136"/>
      <c r="AP110" s="136"/>
      <c r="AQ110" s="137"/>
      <c r="AR110" s="138"/>
      <c r="AT110" s="134"/>
      <c r="AU110" s="135"/>
      <c r="AV110" s="136"/>
      <c r="AW110" s="136"/>
      <c r="AX110" s="136"/>
      <c r="AY110" s="136"/>
      <c r="AZ110" s="137"/>
      <c r="BA110" s="138"/>
      <c r="BC110" s="134"/>
      <c r="BD110" s="135"/>
      <c r="BE110" s="136"/>
      <c r="BF110" s="136"/>
      <c r="BG110" s="136"/>
      <c r="BH110" s="136"/>
      <c r="BI110" s="137"/>
      <c r="BJ110" s="138"/>
      <c r="BL110" s="134"/>
      <c r="BM110" s="135"/>
      <c r="BN110" s="136"/>
      <c r="BO110" s="136"/>
      <c r="BP110" s="136"/>
      <c r="BQ110" s="136"/>
      <c r="BR110" s="137"/>
      <c r="BS110" s="138"/>
      <c r="BU110" s="134"/>
      <c r="BV110" s="135"/>
      <c r="BW110" s="136"/>
      <c r="BX110" s="136"/>
      <c r="BY110" s="136"/>
      <c r="BZ110" s="136"/>
      <c r="CA110" s="137"/>
      <c r="CB110" s="138"/>
      <c r="CD110" s="134"/>
      <c r="CE110" s="135"/>
      <c r="CF110" s="136"/>
      <c r="CG110" s="136"/>
      <c r="CH110" s="136"/>
      <c r="CI110" s="136"/>
      <c r="CJ110" s="137"/>
      <c r="CK110" s="138"/>
      <c r="CM110" s="134"/>
      <c r="CN110" s="135"/>
      <c r="CO110" s="136"/>
      <c r="CP110" s="136"/>
      <c r="CQ110" s="136"/>
      <c r="CR110" s="136"/>
      <c r="CS110" s="137"/>
      <c r="CT110" s="138"/>
      <c r="CV110" s="134"/>
      <c r="CW110" s="135"/>
      <c r="CX110" s="136"/>
      <c r="CY110" s="136"/>
      <c r="CZ110" s="136"/>
      <c r="DA110" s="136"/>
      <c r="DB110" s="137"/>
      <c r="DC110" s="138"/>
      <c r="DE110" s="134"/>
      <c r="DF110" s="135"/>
      <c r="DG110" s="136"/>
      <c r="DH110" s="136"/>
      <c r="DI110" s="136"/>
      <c r="DJ110" s="136"/>
      <c r="DK110" s="137"/>
      <c r="DL110" s="138"/>
      <c r="DN110" s="134"/>
      <c r="DO110" s="135"/>
      <c r="DP110" s="136"/>
      <c r="DQ110" s="136"/>
      <c r="DR110" s="136"/>
      <c r="DS110" s="136"/>
      <c r="DT110" s="137"/>
      <c r="DU110" s="138"/>
      <c r="DW110" s="134"/>
      <c r="DX110" s="135"/>
      <c r="DY110" s="136"/>
      <c r="DZ110" s="136"/>
      <c r="EA110" s="136"/>
      <c r="EB110" s="136"/>
      <c r="EC110" s="137"/>
      <c r="ED110" s="138"/>
      <c r="EF110" s="134"/>
      <c r="EG110" s="135"/>
      <c r="EH110" s="136"/>
      <c r="EI110" s="136"/>
      <c r="EJ110" s="136"/>
      <c r="EK110" s="136"/>
      <c r="EL110" s="137"/>
      <c r="EM110" s="138"/>
      <c r="EO110" s="134"/>
      <c r="EP110" s="135"/>
      <c r="EQ110" s="136"/>
      <c r="ER110" s="136"/>
      <c r="ES110" s="136"/>
      <c r="ET110" s="136"/>
      <c r="EU110" s="137"/>
      <c r="EV110" s="138"/>
      <c r="EX110" s="134"/>
      <c r="EY110" s="135"/>
      <c r="EZ110" s="136"/>
      <c r="FA110" s="136"/>
      <c r="FB110" s="136"/>
      <c r="FC110" s="136"/>
      <c r="FD110" s="137"/>
      <c r="FE110" s="138"/>
      <c r="FG110" s="134"/>
      <c r="FH110" s="135"/>
      <c r="FI110" s="136"/>
      <c r="FJ110" s="136"/>
      <c r="FK110" s="136"/>
      <c r="FL110" s="136"/>
      <c r="FM110" s="137"/>
      <c r="FN110" s="138"/>
      <c r="FP110" s="134"/>
      <c r="FQ110" s="135"/>
      <c r="FR110" s="136"/>
      <c r="FS110" s="136"/>
      <c r="FT110" s="136"/>
      <c r="FU110" s="136"/>
      <c r="FV110" s="137"/>
      <c r="FW110" s="138"/>
      <c r="FY110" s="134"/>
      <c r="FZ110" s="135"/>
      <c r="GA110" s="136"/>
      <c r="GB110" s="136"/>
      <c r="GC110" s="136"/>
      <c r="GD110" s="136"/>
      <c r="GE110" s="137"/>
      <c r="GF110" s="138"/>
      <c r="GH110" s="134"/>
      <c r="GI110" s="135"/>
      <c r="GJ110" s="136"/>
      <c r="GK110" s="136"/>
      <c r="GL110" s="136"/>
      <c r="GM110" s="136"/>
      <c r="GN110" s="137"/>
      <c r="GO110" s="138"/>
      <c r="GQ110" s="134"/>
      <c r="GR110" s="135"/>
      <c r="GS110" s="136"/>
      <c r="GT110" s="136"/>
      <c r="GU110" s="136"/>
      <c r="GV110" s="136"/>
      <c r="GW110" s="137"/>
      <c r="GX110" s="138"/>
      <c r="GZ110" s="134"/>
      <c r="HA110" s="135"/>
      <c r="HB110" s="136"/>
      <c r="HC110" s="136"/>
      <c r="HD110" s="136"/>
      <c r="HE110" s="136"/>
      <c r="HF110" s="137"/>
      <c r="HG110" s="138"/>
      <c r="HI110" s="134"/>
      <c r="HJ110" s="135"/>
      <c r="HK110" s="136"/>
      <c r="HL110" s="136"/>
      <c r="HM110" s="136"/>
      <c r="HN110" s="136"/>
      <c r="HO110" s="137"/>
      <c r="HP110" s="138"/>
      <c r="HR110" s="134"/>
      <c r="HS110" s="135"/>
      <c r="HT110" s="136"/>
      <c r="HU110" s="136"/>
      <c r="HV110" s="136"/>
      <c r="HW110" s="136"/>
      <c r="HX110" s="137"/>
      <c r="HY110" s="138"/>
      <c r="IA110" s="134"/>
      <c r="IB110" s="135"/>
      <c r="IC110" s="136"/>
      <c r="ID110" s="136"/>
      <c r="IE110" s="136"/>
      <c r="IF110" s="136"/>
      <c r="IG110" s="137"/>
      <c r="IH110" s="138"/>
      <c r="IJ110" s="134"/>
      <c r="IK110" s="135"/>
      <c r="IL110" s="136"/>
      <c r="IM110" s="136"/>
      <c r="IN110" s="136"/>
      <c r="IO110" s="136"/>
      <c r="IP110" s="137"/>
      <c r="IQ110" s="138"/>
      <c r="IS110" s="134"/>
      <c r="IT110" s="135"/>
      <c r="IU110" s="136"/>
      <c r="IV110" s="136"/>
      <c r="IW110" s="136"/>
      <c r="IX110" s="136"/>
      <c r="IY110" s="137"/>
      <c r="IZ110" s="138"/>
      <c r="JB110" s="134"/>
      <c r="JC110" s="135"/>
      <c r="JD110" s="136"/>
      <c r="JE110" s="136"/>
      <c r="JF110" s="136"/>
      <c r="JG110" s="136"/>
      <c r="JH110" s="137"/>
      <c r="JI110" s="138"/>
      <c r="JK110" s="134"/>
      <c r="JL110" s="135"/>
      <c r="JM110" s="136"/>
      <c r="JN110" s="136"/>
      <c r="JO110" s="136"/>
      <c r="JP110" s="136"/>
      <c r="JQ110" s="137"/>
      <c r="JR110" s="138"/>
      <c r="JT110" s="134"/>
      <c r="JU110" s="135"/>
      <c r="JV110" s="136"/>
      <c r="JW110" s="136"/>
      <c r="JX110" s="136"/>
      <c r="JY110" s="136"/>
      <c r="JZ110" s="137"/>
      <c r="KA110" s="138"/>
      <c r="KC110" s="134"/>
      <c r="KD110" s="135"/>
      <c r="KE110" s="136"/>
      <c r="KF110" s="136"/>
      <c r="KG110" s="136"/>
      <c r="KH110" s="136"/>
      <c r="KI110" s="137"/>
      <c r="KJ110" s="138"/>
      <c r="KL110" s="134"/>
      <c r="KM110" s="135"/>
      <c r="KN110" s="136"/>
      <c r="KO110" s="136"/>
      <c r="KP110" s="136"/>
      <c r="KQ110" s="136"/>
      <c r="KR110" s="137"/>
      <c r="KS110" s="138"/>
      <c r="KU110" s="134"/>
      <c r="KV110" s="135"/>
      <c r="KW110" s="136"/>
      <c r="KX110" s="136"/>
      <c r="KY110" s="136"/>
      <c r="KZ110" s="136"/>
      <c r="LA110" s="137"/>
      <c r="LB110" s="138"/>
      <c r="LD110" s="134"/>
      <c r="LE110" s="135"/>
      <c r="LF110" s="136"/>
      <c r="LG110" s="136"/>
      <c r="LH110" s="136"/>
      <c r="LI110" s="136"/>
      <c r="LJ110" s="137"/>
      <c r="LK110" s="138"/>
      <c r="LM110" s="134"/>
      <c r="LN110" s="135"/>
      <c r="LO110" s="136"/>
      <c r="LP110" s="136"/>
      <c r="LQ110" s="136"/>
      <c r="LR110" s="136"/>
      <c r="LS110" s="137"/>
      <c r="LT110" s="138"/>
      <c r="LV110" s="134"/>
      <c r="LW110" s="135"/>
      <c r="LX110" s="136"/>
      <c r="LY110" s="136"/>
      <c r="LZ110" s="136"/>
      <c r="MA110" s="136"/>
      <c r="MB110" s="137"/>
      <c r="MC110" s="138"/>
      <c r="ME110" s="134"/>
      <c r="MF110" s="135"/>
      <c r="MG110" s="136"/>
      <c r="MH110" s="136"/>
      <c r="MI110" s="136"/>
      <c r="MJ110" s="136"/>
      <c r="MK110" s="137"/>
      <c r="ML110" s="138"/>
      <c r="MN110" s="134"/>
      <c r="MO110" s="135"/>
      <c r="MP110" s="136"/>
      <c r="MQ110" s="136"/>
      <c r="MR110" s="136"/>
      <c r="MS110" s="136"/>
      <c r="MT110" s="137"/>
      <c r="MU110" s="138"/>
      <c r="MW110" s="134"/>
      <c r="MX110" s="135"/>
      <c r="MY110" s="136"/>
      <c r="MZ110" s="136"/>
      <c r="NA110" s="136"/>
      <c r="NB110" s="136"/>
      <c r="NC110" s="137"/>
      <c r="ND110" s="138"/>
      <c r="NF110" s="134"/>
      <c r="NG110" s="135"/>
      <c r="NH110" s="136"/>
      <c r="NI110" s="136"/>
      <c r="NJ110" s="136"/>
      <c r="NK110" s="136"/>
      <c r="NL110" s="137"/>
      <c r="NM110" s="138"/>
      <c r="NO110" s="134"/>
      <c r="NP110" s="135"/>
      <c r="NQ110" s="136"/>
      <c r="NR110" s="136"/>
      <c r="NS110" s="136"/>
      <c r="NT110" s="136"/>
      <c r="NU110" s="137"/>
      <c r="NV110" s="138"/>
      <c r="NX110" s="134"/>
      <c r="NY110" s="135"/>
      <c r="NZ110" s="136"/>
      <c r="OA110" s="136"/>
      <c r="OB110" s="136"/>
      <c r="OC110" s="136"/>
      <c r="OD110" s="137"/>
      <c r="OE110" s="138"/>
      <c r="OG110" s="134"/>
      <c r="OH110" s="135"/>
      <c r="OI110" s="136"/>
      <c r="OJ110" s="136"/>
      <c r="OK110" s="136"/>
      <c r="OL110" s="136"/>
      <c r="OM110" s="137"/>
      <c r="ON110" s="138"/>
      <c r="OP110" s="134"/>
      <c r="OQ110" s="135"/>
      <c r="OR110" s="136"/>
      <c r="OS110" s="136"/>
      <c r="OT110" s="136"/>
      <c r="OU110" s="136"/>
      <c r="OV110" s="137"/>
      <c r="OW110" s="138"/>
      <c r="OY110" s="134"/>
      <c r="OZ110" s="135"/>
      <c r="PA110" s="136"/>
      <c r="PB110" s="136"/>
      <c r="PC110" s="136"/>
      <c r="PD110" s="136"/>
      <c r="PE110" s="137"/>
      <c r="PF110" s="138"/>
    </row>
    <row r="111" spans="1:422">
      <c r="A111" s="116" t="s">
        <v>312</v>
      </c>
      <c r="B111" s="533" t="str">
        <f>APU!B45</f>
        <v>MOVIMIENTOS DE TIERRA</v>
      </c>
      <c r="C111" s="534"/>
      <c r="D111" s="534"/>
      <c r="E111" s="534"/>
      <c r="F111" s="534"/>
      <c r="G111" s="535"/>
      <c r="H111" s="116"/>
      <c r="J111" s="116" t="s">
        <v>312</v>
      </c>
      <c r="K111" s="533" t="str">
        <f>B111</f>
        <v>MOVIMIENTOS DE TIERRA</v>
      </c>
      <c r="L111" s="534"/>
      <c r="M111" s="534"/>
      <c r="N111" s="534"/>
      <c r="O111" s="534"/>
      <c r="P111" s="535"/>
      <c r="Q111" s="116"/>
      <c r="S111" s="116" t="s">
        <v>312</v>
      </c>
      <c r="T111" s="533" t="str">
        <f>K111</f>
        <v>MOVIMIENTOS DE TIERRA</v>
      </c>
      <c r="U111" s="534"/>
      <c r="V111" s="534"/>
      <c r="W111" s="534"/>
      <c r="X111" s="534"/>
      <c r="Y111" s="535"/>
      <c r="Z111" s="116"/>
      <c r="AB111" s="116" t="s">
        <v>312</v>
      </c>
      <c r="AC111" s="533" t="str">
        <f>T111</f>
        <v>MOVIMIENTOS DE TIERRA</v>
      </c>
      <c r="AD111" s="534"/>
      <c r="AE111" s="534"/>
      <c r="AF111" s="534"/>
      <c r="AG111" s="534"/>
      <c r="AH111" s="535"/>
      <c r="AI111" s="116"/>
      <c r="AK111" s="116" t="s">
        <v>312</v>
      </c>
      <c r="AL111" s="533" t="str">
        <f>AC111</f>
        <v>MOVIMIENTOS DE TIERRA</v>
      </c>
      <c r="AM111" s="534"/>
      <c r="AN111" s="534"/>
      <c r="AO111" s="534"/>
      <c r="AP111" s="534"/>
      <c r="AQ111" s="535"/>
      <c r="AR111" s="116"/>
      <c r="AT111" s="116" t="s">
        <v>312</v>
      </c>
      <c r="AU111" s="533" t="str">
        <f>AL111</f>
        <v>MOVIMIENTOS DE TIERRA</v>
      </c>
      <c r="AV111" s="534"/>
      <c r="AW111" s="534"/>
      <c r="AX111" s="534"/>
      <c r="AY111" s="534"/>
      <c r="AZ111" s="535"/>
      <c r="BA111" s="116"/>
      <c r="BC111" s="116" t="s">
        <v>312</v>
      </c>
      <c r="BD111" s="533" t="str">
        <f t="shared" ref="BD111" si="1808">AU111</f>
        <v>MOVIMIENTOS DE TIERRA</v>
      </c>
      <c r="BE111" s="534"/>
      <c r="BF111" s="534"/>
      <c r="BG111" s="534"/>
      <c r="BH111" s="534"/>
      <c r="BI111" s="535"/>
      <c r="BJ111" s="116"/>
      <c r="BL111" s="116" t="s">
        <v>312</v>
      </c>
      <c r="BM111" s="533" t="str">
        <f t="shared" ref="BM111" si="1809">BD111</f>
        <v>MOVIMIENTOS DE TIERRA</v>
      </c>
      <c r="BN111" s="534"/>
      <c r="BO111" s="534"/>
      <c r="BP111" s="534"/>
      <c r="BQ111" s="534"/>
      <c r="BR111" s="535"/>
      <c r="BS111" s="116"/>
      <c r="BU111" s="116" t="s">
        <v>312</v>
      </c>
      <c r="BV111" s="533" t="str">
        <f t="shared" ref="BV111" si="1810">BM111</f>
        <v>MOVIMIENTOS DE TIERRA</v>
      </c>
      <c r="BW111" s="534"/>
      <c r="BX111" s="534"/>
      <c r="BY111" s="534"/>
      <c r="BZ111" s="534"/>
      <c r="CA111" s="535"/>
      <c r="CB111" s="116"/>
      <c r="CD111" s="116" t="s">
        <v>312</v>
      </c>
      <c r="CE111" s="533" t="str">
        <f t="shared" ref="CE111" si="1811">BV111</f>
        <v>MOVIMIENTOS DE TIERRA</v>
      </c>
      <c r="CF111" s="534"/>
      <c r="CG111" s="534"/>
      <c r="CH111" s="534"/>
      <c r="CI111" s="534"/>
      <c r="CJ111" s="535"/>
      <c r="CK111" s="116"/>
      <c r="CM111" s="116" t="s">
        <v>312</v>
      </c>
      <c r="CN111" s="533" t="str">
        <f t="shared" ref="CN111" si="1812">CE111</f>
        <v>MOVIMIENTOS DE TIERRA</v>
      </c>
      <c r="CO111" s="534"/>
      <c r="CP111" s="534"/>
      <c r="CQ111" s="534"/>
      <c r="CR111" s="534"/>
      <c r="CS111" s="535"/>
      <c r="CT111" s="116"/>
      <c r="CV111" s="116" t="s">
        <v>312</v>
      </c>
      <c r="CW111" s="533" t="str">
        <f t="shared" ref="CW111" si="1813">CN111</f>
        <v>MOVIMIENTOS DE TIERRA</v>
      </c>
      <c r="CX111" s="534"/>
      <c r="CY111" s="534"/>
      <c r="CZ111" s="534"/>
      <c r="DA111" s="534"/>
      <c r="DB111" s="535"/>
      <c r="DC111" s="116"/>
      <c r="DE111" s="116" t="s">
        <v>312</v>
      </c>
      <c r="DF111" s="533" t="str">
        <f t="shared" ref="DF111" si="1814">CW111</f>
        <v>MOVIMIENTOS DE TIERRA</v>
      </c>
      <c r="DG111" s="534"/>
      <c r="DH111" s="534"/>
      <c r="DI111" s="534"/>
      <c r="DJ111" s="534"/>
      <c r="DK111" s="535"/>
      <c r="DL111" s="116"/>
      <c r="DN111" s="116" t="s">
        <v>312</v>
      </c>
      <c r="DO111" s="533" t="str">
        <f t="shared" ref="DO111" si="1815">DF111</f>
        <v>MOVIMIENTOS DE TIERRA</v>
      </c>
      <c r="DP111" s="534"/>
      <c r="DQ111" s="534"/>
      <c r="DR111" s="534"/>
      <c r="DS111" s="534"/>
      <c r="DT111" s="535"/>
      <c r="DU111" s="116"/>
      <c r="DW111" s="116" t="s">
        <v>312</v>
      </c>
      <c r="DX111" s="533" t="str">
        <f t="shared" ref="DX111" si="1816">DO111</f>
        <v>MOVIMIENTOS DE TIERRA</v>
      </c>
      <c r="DY111" s="534"/>
      <c r="DZ111" s="534"/>
      <c r="EA111" s="534"/>
      <c r="EB111" s="534"/>
      <c r="EC111" s="535"/>
      <c r="ED111" s="116"/>
      <c r="EF111" s="116" t="s">
        <v>312</v>
      </c>
      <c r="EG111" s="533" t="str">
        <f t="shared" ref="EG111" si="1817">DX111</f>
        <v>MOVIMIENTOS DE TIERRA</v>
      </c>
      <c r="EH111" s="534"/>
      <c r="EI111" s="534"/>
      <c r="EJ111" s="534"/>
      <c r="EK111" s="534"/>
      <c r="EL111" s="535"/>
      <c r="EM111" s="116"/>
      <c r="EO111" s="116" t="s">
        <v>312</v>
      </c>
      <c r="EP111" s="533" t="str">
        <f t="shared" ref="EP111" si="1818">EG111</f>
        <v>MOVIMIENTOS DE TIERRA</v>
      </c>
      <c r="EQ111" s="534"/>
      <c r="ER111" s="534"/>
      <c r="ES111" s="534"/>
      <c r="ET111" s="534"/>
      <c r="EU111" s="535"/>
      <c r="EV111" s="116"/>
      <c r="EX111" s="116" t="s">
        <v>312</v>
      </c>
      <c r="EY111" s="533" t="str">
        <f t="shared" ref="EY111" si="1819">EP111</f>
        <v>MOVIMIENTOS DE TIERRA</v>
      </c>
      <c r="EZ111" s="534"/>
      <c r="FA111" s="534"/>
      <c r="FB111" s="534"/>
      <c r="FC111" s="534"/>
      <c r="FD111" s="535"/>
      <c r="FE111" s="116"/>
      <c r="FG111" s="116" t="s">
        <v>312</v>
      </c>
      <c r="FH111" s="533" t="str">
        <f t="shared" ref="FH111" si="1820">EY111</f>
        <v>MOVIMIENTOS DE TIERRA</v>
      </c>
      <c r="FI111" s="534"/>
      <c r="FJ111" s="534"/>
      <c r="FK111" s="534"/>
      <c r="FL111" s="534"/>
      <c r="FM111" s="535"/>
      <c r="FN111" s="116"/>
      <c r="FP111" s="116" t="s">
        <v>312</v>
      </c>
      <c r="FQ111" s="533" t="str">
        <f t="shared" ref="FQ111" si="1821">FH111</f>
        <v>MOVIMIENTOS DE TIERRA</v>
      </c>
      <c r="FR111" s="534"/>
      <c r="FS111" s="534"/>
      <c r="FT111" s="534"/>
      <c r="FU111" s="534"/>
      <c r="FV111" s="535"/>
      <c r="FW111" s="116"/>
      <c r="FY111" s="116" t="s">
        <v>312</v>
      </c>
      <c r="FZ111" s="533" t="str">
        <f t="shared" ref="FZ111" si="1822">FQ111</f>
        <v>MOVIMIENTOS DE TIERRA</v>
      </c>
      <c r="GA111" s="534"/>
      <c r="GB111" s="534"/>
      <c r="GC111" s="534"/>
      <c r="GD111" s="534"/>
      <c r="GE111" s="535"/>
      <c r="GF111" s="116"/>
      <c r="GH111" s="116" t="s">
        <v>312</v>
      </c>
      <c r="GI111" s="533" t="str">
        <f t="shared" ref="GI111" si="1823">FZ111</f>
        <v>MOVIMIENTOS DE TIERRA</v>
      </c>
      <c r="GJ111" s="534"/>
      <c r="GK111" s="534"/>
      <c r="GL111" s="534"/>
      <c r="GM111" s="534"/>
      <c r="GN111" s="535"/>
      <c r="GO111" s="116"/>
      <c r="GQ111" s="116" t="s">
        <v>312</v>
      </c>
      <c r="GR111" s="533" t="str">
        <f t="shared" ref="GR111" si="1824">GI111</f>
        <v>MOVIMIENTOS DE TIERRA</v>
      </c>
      <c r="GS111" s="534"/>
      <c r="GT111" s="534"/>
      <c r="GU111" s="534"/>
      <c r="GV111" s="534"/>
      <c r="GW111" s="535"/>
      <c r="GX111" s="116"/>
      <c r="GZ111" s="116" t="s">
        <v>312</v>
      </c>
      <c r="HA111" s="533" t="str">
        <f t="shared" ref="HA111" si="1825">GR111</f>
        <v>MOVIMIENTOS DE TIERRA</v>
      </c>
      <c r="HB111" s="534"/>
      <c r="HC111" s="534"/>
      <c r="HD111" s="534"/>
      <c r="HE111" s="534"/>
      <c r="HF111" s="535"/>
      <c r="HG111" s="116"/>
      <c r="HI111" s="116" t="s">
        <v>312</v>
      </c>
      <c r="HJ111" s="533" t="str">
        <f t="shared" ref="HJ111" si="1826">HA111</f>
        <v>MOVIMIENTOS DE TIERRA</v>
      </c>
      <c r="HK111" s="534"/>
      <c r="HL111" s="534"/>
      <c r="HM111" s="534"/>
      <c r="HN111" s="534"/>
      <c r="HO111" s="535"/>
      <c r="HP111" s="116"/>
      <c r="HR111" s="116" t="s">
        <v>312</v>
      </c>
      <c r="HS111" s="533" t="str">
        <f t="shared" ref="HS111" si="1827">HJ111</f>
        <v>MOVIMIENTOS DE TIERRA</v>
      </c>
      <c r="HT111" s="534"/>
      <c r="HU111" s="534"/>
      <c r="HV111" s="534"/>
      <c r="HW111" s="534"/>
      <c r="HX111" s="535"/>
      <c r="HY111" s="116"/>
      <c r="IA111" s="116" t="s">
        <v>312</v>
      </c>
      <c r="IB111" s="533" t="str">
        <f t="shared" ref="IB111" si="1828">HS111</f>
        <v>MOVIMIENTOS DE TIERRA</v>
      </c>
      <c r="IC111" s="534"/>
      <c r="ID111" s="534"/>
      <c r="IE111" s="534"/>
      <c r="IF111" s="534"/>
      <c r="IG111" s="535"/>
      <c r="IH111" s="116"/>
      <c r="IJ111" s="116" t="s">
        <v>312</v>
      </c>
      <c r="IK111" s="533" t="str">
        <f t="shared" ref="IK111" si="1829">IB111</f>
        <v>MOVIMIENTOS DE TIERRA</v>
      </c>
      <c r="IL111" s="534"/>
      <c r="IM111" s="534"/>
      <c r="IN111" s="534"/>
      <c r="IO111" s="534"/>
      <c r="IP111" s="535"/>
      <c r="IQ111" s="116"/>
      <c r="IS111" s="116" t="s">
        <v>312</v>
      </c>
      <c r="IT111" s="533" t="str">
        <f t="shared" ref="IT111" si="1830">IK111</f>
        <v>MOVIMIENTOS DE TIERRA</v>
      </c>
      <c r="IU111" s="534"/>
      <c r="IV111" s="534"/>
      <c r="IW111" s="534"/>
      <c r="IX111" s="534"/>
      <c r="IY111" s="535"/>
      <c r="IZ111" s="116"/>
      <c r="JB111" s="116" t="s">
        <v>312</v>
      </c>
      <c r="JC111" s="533" t="str">
        <f t="shared" ref="JC111" si="1831">IT111</f>
        <v>MOVIMIENTOS DE TIERRA</v>
      </c>
      <c r="JD111" s="534"/>
      <c r="JE111" s="534"/>
      <c r="JF111" s="534"/>
      <c r="JG111" s="534"/>
      <c r="JH111" s="535"/>
      <c r="JI111" s="116"/>
      <c r="JK111" s="116" t="s">
        <v>312</v>
      </c>
      <c r="JL111" s="533" t="str">
        <f t="shared" ref="JL111" si="1832">JC111</f>
        <v>MOVIMIENTOS DE TIERRA</v>
      </c>
      <c r="JM111" s="534"/>
      <c r="JN111" s="534"/>
      <c r="JO111" s="534"/>
      <c r="JP111" s="534"/>
      <c r="JQ111" s="535"/>
      <c r="JR111" s="116"/>
      <c r="JT111" s="116" t="s">
        <v>312</v>
      </c>
      <c r="JU111" s="533" t="str">
        <f t="shared" ref="JU111" si="1833">JL111</f>
        <v>MOVIMIENTOS DE TIERRA</v>
      </c>
      <c r="JV111" s="534"/>
      <c r="JW111" s="534"/>
      <c r="JX111" s="534"/>
      <c r="JY111" s="534"/>
      <c r="JZ111" s="535"/>
      <c r="KA111" s="116"/>
      <c r="KC111" s="116" t="s">
        <v>312</v>
      </c>
      <c r="KD111" s="533" t="str">
        <f t="shared" ref="KD111" si="1834">JU111</f>
        <v>MOVIMIENTOS DE TIERRA</v>
      </c>
      <c r="KE111" s="534"/>
      <c r="KF111" s="534"/>
      <c r="KG111" s="534"/>
      <c r="KH111" s="534"/>
      <c r="KI111" s="535"/>
      <c r="KJ111" s="116"/>
      <c r="KL111" s="116" t="s">
        <v>312</v>
      </c>
      <c r="KM111" s="533" t="str">
        <f t="shared" ref="KM111" si="1835">KD111</f>
        <v>MOVIMIENTOS DE TIERRA</v>
      </c>
      <c r="KN111" s="534"/>
      <c r="KO111" s="534"/>
      <c r="KP111" s="534"/>
      <c r="KQ111" s="534"/>
      <c r="KR111" s="535"/>
      <c r="KS111" s="116"/>
      <c r="KU111" s="116" t="s">
        <v>312</v>
      </c>
      <c r="KV111" s="533" t="str">
        <f t="shared" ref="KV111" si="1836">KM111</f>
        <v>MOVIMIENTOS DE TIERRA</v>
      </c>
      <c r="KW111" s="534"/>
      <c r="KX111" s="534"/>
      <c r="KY111" s="534"/>
      <c r="KZ111" s="534"/>
      <c r="LA111" s="535"/>
      <c r="LB111" s="116"/>
      <c r="LD111" s="116" t="s">
        <v>312</v>
      </c>
      <c r="LE111" s="533" t="str">
        <f t="shared" ref="LE111" si="1837">KV111</f>
        <v>MOVIMIENTOS DE TIERRA</v>
      </c>
      <c r="LF111" s="534"/>
      <c r="LG111" s="534"/>
      <c r="LH111" s="534"/>
      <c r="LI111" s="534"/>
      <c r="LJ111" s="535"/>
      <c r="LK111" s="116"/>
      <c r="LM111" s="116" t="s">
        <v>312</v>
      </c>
      <c r="LN111" s="533" t="str">
        <f t="shared" ref="LN111" si="1838">LE111</f>
        <v>MOVIMIENTOS DE TIERRA</v>
      </c>
      <c r="LO111" s="534"/>
      <c r="LP111" s="534"/>
      <c r="LQ111" s="534"/>
      <c r="LR111" s="534"/>
      <c r="LS111" s="535"/>
      <c r="LT111" s="116"/>
      <c r="LV111" s="116" t="s">
        <v>312</v>
      </c>
      <c r="LW111" s="533" t="str">
        <f t="shared" ref="LW111" si="1839">LN111</f>
        <v>MOVIMIENTOS DE TIERRA</v>
      </c>
      <c r="LX111" s="534"/>
      <c r="LY111" s="534"/>
      <c r="LZ111" s="534"/>
      <c r="MA111" s="534"/>
      <c r="MB111" s="535"/>
      <c r="MC111" s="116"/>
      <c r="ME111" s="116" t="s">
        <v>312</v>
      </c>
      <c r="MF111" s="533" t="str">
        <f t="shared" ref="MF111" si="1840">LW111</f>
        <v>MOVIMIENTOS DE TIERRA</v>
      </c>
      <c r="MG111" s="534"/>
      <c r="MH111" s="534"/>
      <c r="MI111" s="534"/>
      <c r="MJ111" s="534"/>
      <c r="MK111" s="535"/>
      <c r="ML111" s="116"/>
      <c r="MN111" s="116" t="s">
        <v>312</v>
      </c>
      <c r="MO111" s="533" t="str">
        <f t="shared" ref="MO111" si="1841">MF111</f>
        <v>MOVIMIENTOS DE TIERRA</v>
      </c>
      <c r="MP111" s="534"/>
      <c r="MQ111" s="534"/>
      <c r="MR111" s="534"/>
      <c r="MS111" s="534"/>
      <c r="MT111" s="535"/>
      <c r="MU111" s="116"/>
      <c r="MW111" s="116" t="s">
        <v>312</v>
      </c>
      <c r="MX111" s="533" t="str">
        <f t="shared" ref="MX111" si="1842">MO111</f>
        <v>MOVIMIENTOS DE TIERRA</v>
      </c>
      <c r="MY111" s="534"/>
      <c r="MZ111" s="534"/>
      <c r="NA111" s="534"/>
      <c r="NB111" s="534"/>
      <c r="NC111" s="535"/>
      <c r="ND111" s="116"/>
      <c r="NF111" s="116" t="s">
        <v>312</v>
      </c>
      <c r="NG111" s="533" t="str">
        <f t="shared" ref="NG111" si="1843">MX111</f>
        <v>MOVIMIENTOS DE TIERRA</v>
      </c>
      <c r="NH111" s="534"/>
      <c r="NI111" s="534"/>
      <c r="NJ111" s="534"/>
      <c r="NK111" s="534"/>
      <c r="NL111" s="535"/>
      <c r="NM111" s="116"/>
      <c r="NO111" s="116" t="s">
        <v>312</v>
      </c>
      <c r="NP111" s="533" t="str">
        <f t="shared" ref="NP111" si="1844">NG111</f>
        <v>MOVIMIENTOS DE TIERRA</v>
      </c>
      <c r="NQ111" s="534"/>
      <c r="NR111" s="534"/>
      <c r="NS111" s="534"/>
      <c r="NT111" s="534"/>
      <c r="NU111" s="535"/>
      <c r="NV111" s="116"/>
      <c r="NX111" s="116" t="s">
        <v>312</v>
      </c>
      <c r="NY111" s="533" t="str">
        <f t="shared" ref="NY111" si="1845">NP111</f>
        <v>MOVIMIENTOS DE TIERRA</v>
      </c>
      <c r="NZ111" s="534"/>
      <c r="OA111" s="534"/>
      <c r="OB111" s="534"/>
      <c r="OC111" s="534"/>
      <c r="OD111" s="535"/>
      <c r="OE111" s="116"/>
      <c r="OG111" s="116" t="s">
        <v>312</v>
      </c>
      <c r="OH111" s="533" t="str">
        <f t="shared" ref="OH111" si="1846">NY111</f>
        <v>MOVIMIENTOS DE TIERRA</v>
      </c>
      <c r="OI111" s="534"/>
      <c r="OJ111" s="534"/>
      <c r="OK111" s="534"/>
      <c r="OL111" s="534"/>
      <c r="OM111" s="535"/>
      <c r="ON111" s="116"/>
      <c r="OP111" s="116" t="s">
        <v>312</v>
      </c>
      <c r="OQ111" s="533" t="str">
        <f t="shared" ref="OQ111" si="1847">OH111</f>
        <v>MOVIMIENTOS DE TIERRA</v>
      </c>
      <c r="OR111" s="534"/>
      <c r="OS111" s="534"/>
      <c r="OT111" s="534"/>
      <c r="OU111" s="534"/>
      <c r="OV111" s="535"/>
      <c r="OW111" s="116"/>
      <c r="OY111" s="116" t="s">
        <v>312</v>
      </c>
      <c r="OZ111" s="533" t="str">
        <f t="shared" ref="OZ111" si="1848">OQ111</f>
        <v>MOVIMIENTOS DE TIERRA</v>
      </c>
      <c r="PA111" s="534"/>
      <c r="PB111" s="534"/>
      <c r="PC111" s="534"/>
      <c r="PD111" s="534"/>
      <c r="PE111" s="535"/>
      <c r="PF111" s="116"/>
    </row>
    <row r="112" spans="1:422">
      <c r="A112" s="116"/>
      <c r="B112" s="536"/>
      <c r="C112" s="537"/>
      <c r="D112" s="537"/>
      <c r="E112" s="537"/>
      <c r="F112" s="537"/>
      <c r="G112" s="538"/>
      <c r="H112" s="116"/>
      <c r="J112" s="116"/>
      <c r="K112" s="536"/>
      <c r="L112" s="537"/>
      <c r="M112" s="537"/>
      <c r="N112" s="537"/>
      <c r="O112" s="537"/>
      <c r="P112" s="538"/>
      <c r="Q112" s="116"/>
      <c r="S112" s="116"/>
      <c r="T112" s="536"/>
      <c r="U112" s="537"/>
      <c r="V112" s="537"/>
      <c r="W112" s="537"/>
      <c r="X112" s="537"/>
      <c r="Y112" s="538"/>
      <c r="Z112" s="116"/>
      <c r="AB112" s="116"/>
      <c r="AC112" s="536"/>
      <c r="AD112" s="537"/>
      <c r="AE112" s="537"/>
      <c r="AF112" s="537"/>
      <c r="AG112" s="537"/>
      <c r="AH112" s="538"/>
      <c r="AI112" s="116"/>
      <c r="AK112" s="116"/>
      <c r="AL112" s="536"/>
      <c r="AM112" s="537"/>
      <c r="AN112" s="537"/>
      <c r="AO112" s="537"/>
      <c r="AP112" s="537"/>
      <c r="AQ112" s="538"/>
      <c r="AR112" s="116"/>
      <c r="AT112" s="116"/>
      <c r="AU112" s="536"/>
      <c r="AV112" s="537"/>
      <c r="AW112" s="537"/>
      <c r="AX112" s="537"/>
      <c r="AY112" s="537"/>
      <c r="AZ112" s="538"/>
      <c r="BA112" s="116"/>
      <c r="BC112" s="116"/>
      <c r="BD112" s="536"/>
      <c r="BE112" s="537"/>
      <c r="BF112" s="537"/>
      <c r="BG112" s="537"/>
      <c r="BH112" s="537"/>
      <c r="BI112" s="538"/>
      <c r="BJ112" s="116"/>
      <c r="BL112" s="116"/>
      <c r="BM112" s="536"/>
      <c r="BN112" s="537"/>
      <c r="BO112" s="537"/>
      <c r="BP112" s="537"/>
      <c r="BQ112" s="537"/>
      <c r="BR112" s="538"/>
      <c r="BS112" s="116"/>
      <c r="BU112" s="116"/>
      <c r="BV112" s="536"/>
      <c r="BW112" s="537"/>
      <c r="BX112" s="537"/>
      <c r="BY112" s="537"/>
      <c r="BZ112" s="537"/>
      <c r="CA112" s="538"/>
      <c r="CB112" s="116"/>
      <c r="CD112" s="116"/>
      <c r="CE112" s="536"/>
      <c r="CF112" s="537"/>
      <c r="CG112" s="537"/>
      <c r="CH112" s="537"/>
      <c r="CI112" s="537"/>
      <c r="CJ112" s="538"/>
      <c r="CK112" s="116"/>
      <c r="CM112" s="116"/>
      <c r="CN112" s="536"/>
      <c r="CO112" s="537"/>
      <c r="CP112" s="537"/>
      <c r="CQ112" s="537"/>
      <c r="CR112" s="537"/>
      <c r="CS112" s="538"/>
      <c r="CT112" s="116"/>
      <c r="CV112" s="116"/>
      <c r="CW112" s="536"/>
      <c r="CX112" s="537"/>
      <c r="CY112" s="537"/>
      <c r="CZ112" s="537"/>
      <c r="DA112" s="537"/>
      <c r="DB112" s="538"/>
      <c r="DC112" s="116"/>
      <c r="DE112" s="116"/>
      <c r="DF112" s="536"/>
      <c r="DG112" s="537"/>
      <c r="DH112" s="537"/>
      <c r="DI112" s="537"/>
      <c r="DJ112" s="537"/>
      <c r="DK112" s="538"/>
      <c r="DL112" s="116"/>
      <c r="DN112" s="116"/>
      <c r="DO112" s="536"/>
      <c r="DP112" s="537"/>
      <c r="DQ112" s="537"/>
      <c r="DR112" s="537"/>
      <c r="DS112" s="537"/>
      <c r="DT112" s="538"/>
      <c r="DU112" s="116"/>
      <c r="DW112" s="116"/>
      <c r="DX112" s="536"/>
      <c r="DY112" s="537"/>
      <c r="DZ112" s="537"/>
      <c r="EA112" s="537"/>
      <c r="EB112" s="537"/>
      <c r="EC112" s="538"/>
      <c r="ED112" s="116"/>
      <c r="EF112" s="116"/>
      <c r="EG112" s="536"/>
      <c r="EH112" s="537"/>
      <c r="EI112" s="537"/>
      <c r="EJ112" s="537"/>
      <c r="EK112" s="537"/>
      <c r="EL112" s="538"/>
      <c r="EM112" s="116"/>
      <c r="EO112" s="116"/>
      <c r="EP112" s="536"/>
      <c r="EQ112" s="537"/>
      <c r="ER112" s="537"/>
      <c r="ES112" s="537"/>
      <c r="ET112" s="537"/>
      <c r="EU112" s="538"/>
      <c r="EV112" s="116"/>
      <c r="EX112" s="116"/>
      <c r="EY112" s="536"/>
      <c r="EZ112" s="537"/>
      <c r="FA112" s="537"/>
      <c r="FB112" s="537"/>
      <c r="FC112" s="537"/>
      <c r="FD112" s="538"/>
      <c r="FE112" s="116"/>
      <c r="FG112" s="116"/>
      <c r="FH112" s="536"/>
      <c r="FI112" s="537"/>
      <c r="FJ112" s="537"/>
      <c r="FK112" s="537"/>
      <c r="FL112" s="537"/>
      <c r="FM112" s="538"/>
      <c r="FN112" s="116"/>
      <c r="FP112" s="116"/>
      <c r="FQ112" s="536"/>
      <c r="FR112" s="537"/>
      <c r="FS112" s="537"/>
      <c r="FT112" s="537"/>
      <c r="FU112" s="537"/>
      <c r="FV112" s="538"/>
      <c r="FW112" s="116"/>
      <c r="FY112" s="116"/>
      <c r="FZ112" s="536"/>
      <c r="GA112" s="537"/>
      <c r="GB112" s="537"/>
      <c r="GC112" s="537"/>
      <c r="GD112" s="537"/>
      <c r="GE112" s="538"/>
      <c r="GF112" s="116"/>
      <c r="GH112" s="116"/>
      <c r="GI112" s="536"/>
      <c r="GJ112" s="537"/>
      <c r="GK112" s="537"/>
      <c r="GL112" s="537"/>
      <c r="GM112" s="537"/>
      <c r="GN112" s="538"/>
      <c r="GO112" s="116"/>
      <c r="GQ112" s="116"/>
      <c r="GR112" s="536"/>
      <c r="GS112" s="537"/>
      <c r="GT112" s="537"/>
      <c r="GU112" s="537"/>
      <c r="GV112" s="537"/>
      <c r="GW112" s="538"/>
      <c r="GX112" s="116"/>
      <c r="GZ112" s="116"/>
      <c r="HA112" s="536"/>
      <c r="HB112" s="537"/>
      <c r="HC112" s="537"/>
      <c r="HD112" s="537"/>
      <c r="HE112" s="537"/>
      <c r="HF112" s="538"/>
      <c r="HG112" s="116"/>
      <c r="HI112" s="116"/>
      <c r="HJ112" s="536"/>
      <c r="HK112" s="537"/>
      <c r="HL112" s="537"/>
      <c r="HM112" s="537"/>
      <c r="HN112" s="537"/>
      <c r="HO112" s="538"/>
      <c r="HP112" s="116"/>
      <c r="HR112" s="116"/>
      <c r="HS112" s="536"/>
      <c r="HT112" s="537"/>
      <c r="HU112" s="537"/>
      <c r="HV112" s="537"/>
      <c r="HW112" s="537"/>
      <c r="HX112" s="538"/>
      <c r="HY112" s="116"/>
      <c r="IA112" s="116"/>
      <c r="IB112" s="536"/>
      <c r="IC112" s="537"/>
      <c r="ID112" s="537"/>
      <c r="IE112" s="537"/>
      <c r="IF112" s="537"/>
      <c r="IG112" s="538"/>
      <c r="IH112" s="116"/>
      <c r="IJ112" s="116"/>
      <c r="IK112" s="536"/>
      <c r="IL112" s="537"/>
      <c r="IM112" s="537"/>
      <c r="IN112" s="537"/>
      <c r="IO112" s="537"/>
      <c r="IP112" s="538"/>
      <c r="IQ112" s="116"/>
      <c r="IS112" s="116"/>
      <c r="IT112" s="536"/>
      <c r="IU112" s="537"/>
      <c r="IV112" s="537"/>
      <c r="IW112" s="537"/>
      <c r="IX112" s="537"/>
      <c r="IY112" s="538"/>
      <c r="IZ112" s="116"/>
      <c r="JB112" s="116"/>
      <c r="JC112" s="536"/>
      <c r="JD112" s="537"/>
      <c r="JE112" s="537"/>
      <c r="JF112" s="537"/>
      <c r="JG112" s="537"/>
      <c r="JH112" s="538"/>
      <c r="JI112" s="116"/>
      <c r="JK112" s="116"/>
      <c r="JL112" s="536"/>
      <c r="JM112" s="537"/>
      <c r="JN112" s="537"/>
      <c r="JO112" s="537"/>
      <c r="JP112" s="537"/>
      <c r="JQ112" s="538"/>
      <c r="JR112" s="116"/>
      <c r="JT112" s="116"/>
      <c r="JU112" s="536"/>
      <c r="JV112" s="537"/>
      <c r="JW112" s="537"/>
      <c r="JX112" s="537"/>
      <c r="JY112" s="537"/>
      <c r="JZ112" s="538"/>
      <c r="KA112" s="116"/>
      <c r="KC112" s="116"/>
      <c r="KD112" s="536"/>
      <c r="KE112" s="537"/>
      <c r="KF112" s="537"/>
      <c r="KG112" s="537"/>
      <c r="KH112" s="537"/>
      <c r="KI112" s="538"/>
      <c r="KJ112" s="116"/>
      <c r="KL112" s="116"/>
      <c r="KM112" s="536"/>
      <c r="KN112" s="537"/>
      <c r="KO112" s="537"/>
      <c r="KP112" s="537"/>
      <c r="KQ112" s="537"/>
      <c r="KR112" s="538"/>
      <c r="KS112" s="116"/>
      <c r="KU112" s="116"/>
      <c r="KV112" s="536"/>
      <c r="KW112" s="537"/>
      <c r="KX112" s="537"/>
      <c r="KY112" s="537"/>
      <c r="KZ112" s="537"/>
      <c r="LA112" s="538"/>
      <c r="LB112" s="116"/>
      <c r="LD112" s="116"/>
      <c r="LE112" s="536"/>
      <c r="LF112" s="537"/>
      <c r="LG112" s="537"/>
      <c r="LH112" s="537"/>
      <c r="LI112" s="537"/>
      <c r="LJ112" s="538"/>
      <c r="LK112" s="116"/>
      <c r="LM112" s="116"/>
      <c r="LN112" s="536"/>
      <c r="LO112" s="537"/>
      <c r="LP112" s="537"/>
      <c r="LQ112" s="537"/>
      <c r="LR112" s="537"/>
      <c r="LS112" s="538"/>
      <c r="LT112" s="116"/>
      <c r="LV112" s="116"/>
      <c r="LW112" s="536"/>
      <c r="LX112" s="537"/>
      <c r="LY112" s="537"/>
      <c r="LZ112" s="537"/>
      <c r="MA112" s="537"/>
      <c r="MB112" s="538"/>
      <c r="MC112" s="116"/>
      <c r="ME112" s="116"/>
      <c r="MF112" s="536"/>
      <c r="MG112" s="537"/>
      <c r="MH112" s="537"/>
      <c r="MI112" s="537"/>
      <c r="MJ112" s="537"/>
      <c r="MK112" s="538"/>
      <c r="ML112" s="116"/>
      <c r="MN112" s="116"/>
      <c r="MO112" s="536"/>
      <c r="MP112" s="537"/>
      <c r="MQ112" s="537"/>
      <c r="MR112" s="537"/>
      <c r="MS112" s="537"/>
      <c r="MT112" s="538"/>
      <c r="MU112" s="116"/>
      <c r="MW112" s="116"/>
      <c r="MX112" s="536"/>
      <c r="MY112" s="537"/>
      <c r="MZ112" s="537"/>
      <c r="NA112" s="537"/>
      <c r="NB112" s="537"/>
      <c r="NC112" s="538"/>
      <c r="ND112" s="116"/>
      <c r="NF112" s="116"/>
      <c r="NG112" s="536"/>
      <c r="NH112" s="537"/>
      <c r="NI112" s="537"/>
      <c r="NJ112" s="537"/>
      <c r="NK112" s="537"/>
      <c r="NL112" s="538"/>
      <c r="NM112" s="116"/>
      <c r="NO112" s="116"/>
      <c r="NP112" s="536"/>
      <c r="NQ112" s="537"/>
      <c r="NR112" s="537"/>
      <c r="NS112" s="537"/>
      <c r="NT112" s="537"/>
      <c r="NU112" s="538"/>
      <c r="NV112" s="116"/>
      <c r="NX112" s="116"/>
      <c r="NY112" s="536"/>
      <c r="NZ112" s="537"/>
      <c r="OA112" s="537"/>
      <c r="OB112" s="537"/>
      <c r="OC112" s="537"/>
      <c r="OD112" s="538"/>
      <c r="OE112" s="116"/>
      <c r="OG112" s="116"/>
      <c r="OH112" s="536"/>
      <c r="OI112" s="537"/>
      <c r="OJ112" s="537"/>
      <c r="OK112" s="537"/>
      <c r="OL112" s="537"/>
      <c r="OM112" s="538"/>
      <c r="ON112" s="116"/>
      <c r="OP112" s="116"/>
      <c r="OQ112" s="536"/>
      <c r="OR112" s="537"/>
      <c r="OS112" s="537"/>
      <c r="OT112" s="537"/>
      <c r="OU112" s="537"/>
      <c r="OV112" s="538"/>
      <c r="OW112" s="116"/>
      <c r="OY112" s="116"/>
      <c r="OZ112" s="536"/>
      <c r="PA112" s="537"/>
      <c r="PB112" s="537"/>
      <c r="PC112" s="537"/>
      <c r="PD112" s="537"/>
      <c r="PE112" s="538"/>
      <c r="PF112" s="116"/>
    </row>
    <row r="113" spans="1:424" ht="15" customHeight="1">
      <c r="A113" s="117" t="s">
        <v>1</v>
      </c>
      <c r="B113" s="544" t="str">
        <f>APU!B46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C113" s="545"/>
      <c r="D113" s="545"/>
      <c r="E113" s="545"/>
      <c r="F113" s="545"/>
      <c r="G113" s="545"/>
      <c r="H113" s="117" t="s">
        <v>313</v>
      </c>
      <c r="J113" s="117" t="s">
        <v>1</v>
      </c>
      <c r="K113" s="539" t="str">
        <f>B113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L113" s="540"/>
      <c r="M113" s="540"/>
      <c r="N113" s="540"/>
      <c r="O113" s="540"/>
      <c r="P113" s="540"/>
      <c r="Q113" s="117" t="s">
        <v>313</v>
      </c>
      <c r="S113" s="117" t="s">
        <v>1</v>
      </c>
      <c r="T113" s="539" t="str">
        <f>K113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U113" s="540"/>
      <c r="V113" s="540"/>
      <c r="W113" s="540"/>
      <c r="X113" s="540"/>
      <c r="Y113" s="540"/>
      <c r="Z113" s="117" t="s">
        <v>313</v>
      </c>
      <c r="AB113" s="117" t="s">
        <v>1</v>
      </c>
      <c r="AC113" s="539" t="str">
        <f>T113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AD113" s="540"/>
      <c r="AE113" s="540"/>
      <c r="AF113" s="540"/>
      <c r="AG113" s="540"/>
      <c r="AH113" s="540"/>
      <c r="AI113" s="117" t="s">
        <v>313</v>
      </c>
      <c r="AK113" s="117" t="s">
        <v>1</v>
      </c>
      <c r="AL113" s="539" t="str">
        <f>AC113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AM113" s="540"/>
      <c r="AN113" s="540"/>
      <c r="AO113" s="540"/>
      <c r="AP113" s="540"/>
      <c r="AQ113" s="540"/>
      <c r="AR113" s="117" t="s">
        <v>313</v>
      </c>
      <c r="AT113" s="117" t="s">
        <v>1</v>
      </c>
      <c r="AU113" s="539" t="str">
        <f>AL113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AV113" s="540"/>
      <c r="AW113" s="540"/>
      <c r="AX113" s="540"/>
      <c r="AY113" s="540"/>
      <c r="AZ113" s="540"/>
      <c r="BA113" s="117" t="s">
        <v>313</v>
      </c>
      <c r="BC113" s="117" t="s">
        <v>1</v>
      </c>
      <c r="BD113" s="539" t="str">
        <f t="shared" ref="BD113" si="1849">AU113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BE113" s="540"/>
      <c r="BF113" s="540"/>
      <c r="BG113" s="540"/>
      <c r="BH113" s="540"/>
      <c r="BI113" s="540"/>
      <c r="BJ113" s="117" t="s">
        <v>313</v>
      </c>
      <c r="BL113" s="117" t="s">
        <v>1</v>
      </c>
      <c r="BM113" s="539" t="str">
        <f t="shared" ref="BM113" si="1850">BD113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BN113" s="540"/>
      <c r="BO113" s="540"/>
      <c r="BP113" s="540"/>
      <c r="BQ113" s="540"/>
      <c r="BR113" s="540"/>
      <c r="BS113" s="117" t="s">
        <v>313</v>
      </c>
      <c r="BU113" s="117" t="s">
        <v>1</v>
      </c>
      <c r="BV113" s="539" t="str">
        <f t="shared" ref="BV113" si="1851">BM113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BW113" s="540"/>
      <c r="BX113" s="540"/>
      <c r="BY113" s="540"/>
      <c r="BZ113" s="540"/>
      <c r="CA113" s="540"/>
      <c r="CB113" s="117" t="s">
        <v>313</v>
      </c>
      <c r="CD113" s="117" t="s">
        <v>1</v>
      </c>
      <c r="CE113" s="539" t="str">
        <f t="shared" ref="CE113" si="1852">BV113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CF113" s="540"/>
      <c r="CG113" s="540"/>
      <c r="CH113" s="540"/>
      <c r="CI113" s="540"/>
      <c r="CJ113" s="540"/>
      <c r="CK113" s="117" t="s">
        <v>313</v>
      </c>
      <c r="CM113" s="117" t="s">
        <v>1</v>
      </c>
      <c r="CN113" s="539" t="str">
        <f t="shared" ref="CN113" si="1853">CE113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CO113" s="540"/>
      <c r="CP113" s="540"/>
      <c r="CQ113" s="540"/>
      <c r="CR113" s="540"/>
      <c r="CS113" s="540"/>
      <c r="CT113" s="117" t="s">
        <v>313</v>
      </c>
      <c r="CV113" s="117" t="s">
        <v>1</v>
      </c>
      <c r="CW113" s="539" t="str">
        <f t="shared" ref="CW113" si="1854">CN113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CX113" s="540"/>
      <c r="CY113" s="540"/>
      <c r="CZ113" s="540"/>
      <c r="DA113" s="540"/>
      <c r="DB113" s="540"/>
      <c r="DC113" s="117" t="s">
        <v>313</v>
      </c>
      <c r="DE113" s="117" t="s">
        <v>1</v>
      </c>
      <c r="DF113" s="539" t="str">
        <f t="shared" ref="DF113" si="1855">CW113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DG113" s="540"/>
      <c r="DH113" s="540"/>
      <c r="DI113" s="540"/>
      <c r="DJ113" s="540"/>
      <c r="DK113" s="540"/>
      <c r="DL113" s="117" t="s">
        <v>313</v>
      </c>
      <c r="DN113" s="117" t="s">
        <v>1</v>
      </c>
      <c r="DO113" s="539" t="str">
        <f t="shared" ref="DO113" si="1856">DF113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DP113" s="540"/>
      <c r="DQ113" s="540"/>
      <c r="DR113" s="540"/>
      <c r="DS113" s="540"/>
      <c r="DT113" s="540"/>
      <c r="DU113" s="117" t="s">
        <v>313</v>
      </c>
      <c r="DW113" s="117" t="s">
        <v>1</v>
      </c>
      <c r="DX113" s="539" t="str">
        <f t="shared" ref="DX113" si="1857">DO113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DY113" s="540"/>
      <c r="DZ113" s="540"/>
      <c r="EA113" s="540"/>
      <c r="EB113" s="540"/>
      <c r="EC113" s="540"/>
      <c r="ED113" s="117" t="s">
        <v>313</v>
      </c>
      <c r="EF113" s="117" t="s">
        <v>1</v>
      </c>
      <c r="EG113" s="539" t="str">
        <f t="shared" ref="EG113" si="1858">DX113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EH113" s="540"/>
      <c r="EI113" s="540"/>
      <c r="EJ113" s="540"/>
      <c r="EK113" s="540"/>
      <c r="EL113" s="540"/>
      <c r="EM113" s="117" t="s">
        <v>313</v>
      </c>
      <c r="EO113" s="117" t="s">
        <v>1</v>
      </c>
      <c r="EP113" s="539" t="str">
        <f t="shared" ref="EP113" si="1859">EG113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EQ113" s="540"/>
      <c r="ER113" s="540"/>
      <c r="ES113" s="540"/>
      <c r="ET113" s="540"/>
      <c r="EU113" s="540"/>
      <c r="EV113" s="117" t="s">
        <v>313</v>
      </c>
      <c r="EX113" s="117" t="s">
        <v>1</v>
      </c>
      <c r="EY113" s="539" t="str">
        <f t="shared" ref="EY113" si="1860">EP113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EZ113" s="540"/>
      <c r="FA113" s="540"/>
      <c r="FB113" s="540"/>
      <c r="FC113" s="540"/>
      <c r="FD113" s="540"/>
      <c r="FE113" s="117" t="s">
        <v>313</v>
      </c>
      <c r="FG113" s="117" t="s">
        <v>1</v>
      </c>
      <c r="FH113" s="539" t="str">
        <f t="shared" ref="FH113" si="1861">EY113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FI113" s="540"/>
      <c r="FJ113" s="540"/>
      <c r="FK113" s="540"/>
      <c r="FL113" s="540"/>
      <c r="FM113" s="540"/>
      <c r="FN113" s="117" t="s">
        <v>313</v>
      </c>
      <c r="FP113" s="117" t="s">
        <v>1</v>
      </c>
      <c r="FQ113" s="539" t="str">
        <f t="shared" ref="FQ113" si="1862">FH113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FR113" s="540"/>
      <c r="FS113" s="540"/>
      <c r="FT113" s="540"/>
      <c r="FU113" s="540"/>
      <c r="FV113" s="540"/>
      <c r="FW113" s="117" t="s">
        <v>313</v>
      </c>
      <c r="FY113" s="117" t="s">
        <v>1</v>
      </c>
      <c r="FZ113" s="539" t="str">
        <f t="shared" ref="FZ113" si="1863">FQ113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GA113" s="540"/>
      <c r="GB113" s="540"/>
      <c r="GC113" s="540"/>
      <c r="GD113" s="540"/>
      <c r="GE113" s="540"/>
      <c r="GF113" s="117" t="s">
        <v>313</v>
      </c>
      <c r="GH113" s="117" t="s">
        <v>1</v>
      </c>
      <c r="GI113" s="539" t="str">
        <f t="shared" ref="GI113" si="1864">FZ113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GJ113" s="540"/>
      <c r="GK113" s="540"/>
      <c r="GL113" s="540"/>
      <c r="GM113" s="540"/>
      <c r="GN113" s="540"/>
      <c r="GO113" s="117" t="s">
        <v>313</v>
      </c>
      <c r="GQ113" s="117" t="s">
        <v>1</v>
      </c>
      <c r="GR113" s="539" t="str">
        <f t="shared" ref="GR113" si="1865">GI113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GS113" s="540"/>
      <c r="GT113" s="540"/>
      <c r="GU113" s="540"/>
      <c r="GV113" s="540"/>
      <c r="GW113" s="540"/>
      <c r="GX113" s="117" t="s">
        <v>313</v>
      </c>
      <c r="GZ113" s="117" t="s">
        <v>1</v>
      </c>
      <c r="HA113" s="539" t="str">
        <f t="shared" ref="HA113" si="1866">GR113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HB113" s="540"/>
      <c r="HC113" s="540"/>
      <c r="HD113" s="540"/>
      <c r="HE113" s="540"/>
      <c r="HF113" s="540"/>
      <c r="HG113" s="117" t="s">
        <v>313</v>
      </c>
      <c r="HI113" s="117" t="s">
        <v>1</v>
      </c>
      <c r="HJ113" s="539" t="str">
        <f t="shared" ref="HJ113" si="1867">HA113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HK113" s="540"/>
      <c r="HL113" s="540"/>
      <c r="HM113" s="540"/>
      <c r="HN113" s="540"/>
      <c r="HO113" s="540"/>
      <c r="HP113" s="117" t="s">
        <v>313</v>
      </c>
      <c r="HR113" s="117" t="s">
        <v>1</v>
      </c>
      <c r="HS113" s="539" t="str">
        <f t="shared" ref="HS113" si="1868">HJ113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HT113" s="540"/>
      <c r="HU113" s="540"/>
      <c r="HV113" s="540"/>
      <c r="HW113" s="540"/>
      <c r="HX113" s="540"/>
      <c r="HY113" s="117" t="s">
        <v>313</v>
      </c>
      <c r="IA113" s="117" t="s">
        <v>1</v>
      </c>
      <c r="IB113" s="539" t="str">
        <f t="shared" ref="IB113" si="1869">HS113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IC113" s="540"/>
      <c r="ID113" s="540"/>
      <c r="IE113" s="540"/>
      <c r="IF113" s="540"/>
      <c r="IG113" s="540"/>
      <c r="IH113" s="117" t="s">
        <v>313</v>
      </c>
      <c r="IJ113" s="117" t="s">
        <v>1</v>
      </c>
      <c r="IK113" s="539" t="str">
        <f t="shared" ref="IK113" si="1870">IB113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IL113" s="540"/>
      <c r="IM113" s="540"/>
      <c r="IN113" s="540"/>
      <c r="IO113" s="540"/>
      <c r="IP113" s="540"/>
      <c r="IQ113" s="117" t="s">
        <v>313</v>
      </c>
      <c r="IS113" s="117" t="s">
        <v>1</v>
      </c>
      <c r="IT113" s="539" t="str">
        <f t="shared" ref="IT113" si="1871">IK113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IU113" s="540"/>
      <c r="IV113" s="540"/>
      <c r="IW113" s="540"/>
      <c r="IX113" s="540"/>
      <c r="IY113" s="540"/>
      <c r="IZ113" s="117" t="s">
        <v>313</v>
      </c>
      <c r="JB113" s="117" t="s">
        <v>1</v>
      </c>
      <c r="JC113" s="539" t="str">
        <f t="shared" ref="JC113" si="1872">IT113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JD113" s="540"/>
      <c r="JE113" s="540"/>
      <c r="JF113" s="540"/>
      <c r="JG113" s="540"/>
      <c r="JH113" s="540"/>
      <c r="JI113" s="117" t="s">
        <v>313</v>
      </c>
      <c r="JK113" s="117" t="s">
        <v>1</v>
      </c>
      <c r="JL113" s="539" t="str">
        <f t="shared" ref="JL113" si="1873">JC113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JM113" s="540"/>
      <c r="JN113" s="540"/>
      <c r="JO113" s="540"/>
      <c r="JP113" s="540"/>
      <c r="JQ113" s="540"/>
      <c r="JR113" s="117" t="s">
        <v>313</v>
      </c>
      <c r="JT113" s="117" t="s">
        <v>1</v>
      </c>
      <c r="JU113" s="539" t="str">
        <f t="shared" ref="JU113" si="1874">JL113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JV113" s="540"/>
      <c r="JW113" s="540"/>
      <c r="JX113" s="540"/>
      <c r="JY113" s="540"/>
      <c r="JZ113" s="540"/>
      <c r="KA113" s="117" t="s">
        <v>313</v>
      </c>
      <c r="KC113" s="117" t="s">
        <v>1</v>
      </c>
      <c r="KD113" s="539" t="str">
        <f t="shared" ref="KD113" si="1875">JU113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KE113" s="540"/>
      <c r="KF113" s="540"/>
      <c r="KG113" s="540"/>
      <c r="KH113" s="540"/>
      <c r="KI113" s="540"/>
      <c r="KJ113" s="117" t="s">
        <v>313</v>
      </c>
      <c r="KL113" s="117" t="s">
        <v>1</v>
      </c>
      <c r="KM113" s="539" t="str">
        <f t="shared" ref="KM113" si="1876">KD113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KN113" s="540"/>
      <c r="KO113" s="540"/>
      <c r="KP113" s="540"/>
      <c r="KQ113" s="540"/>
      <c r="KR113" s="540"/>
      <c r="KS113" s="117" t="s">
        <v>313</v>
      </c>
      <c r="KU113" s="117" t="s">
        <v>1</v>
      </c>
      <c r="KV113" s="539" t="str">
        <f t="shared" ref="KV113" si="1877">KM113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KW113" s="540"/>
      <c r="KX113" s="540"/>
      <c r="KY113" s="540"/>
      <c r="KZ113" s="540"/>
      <c r="LA113" s="540"/>
      <c r="LB113" s="117" t="s">
        <v>313</v>
      </c>
      <c r="LD113" s="117" t="s">
        <v>1</v>
      </c>
      <c r="LE113" s="539" t="str">
        <f t="shared" ref="LE113" si="1878">KV113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LF113" s="540"/>
      <c r="LG113" s="540"/>
      <c r="LH113" s="540"/>
      <c r="LI113" s="540"/>
      <c r="LJ113" s="540"/>
      <c r="LK113" s="117" t="s">
        <v>313</v>
      </c>
      <c r="LM113" s="117" t="s">
        <v>1</v>
      </c>
      <c r="LN113" s="539" t="str">
        <f t="shared" ref="LN113" si="1879">LE113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LO113" s="540"/>
      <c r="LP113" s="540"/>
      <c r="LQ113" s="540"/>
      <c r="LR113" s="540"/>
      <c r="LS113" s="540"/>
      <c r="LT113" s="117" t="s">
        <v>313</v>
      </c>
      <c r="LV113" s="117" t="s">
        <v>1</v>
      </c>
      <c r="LW113" s="539" t="str">
        <f t="shared" ref="LW113" si="1880">LN113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LX113" s="540"/>
      <c r="LY113" s="540"/>
      <c r="LZ113" s="540"/>
      <c r="MA113" s="540"/>
      <c r="MB113" s="540"/>
      <c r="MC113" s="117" t="s">
        <v>313</v>
      </c>
      <c r="ME113" s="117" t="s">
        <v>1</v>
      </c>
      <c r="MF113" s="539" t="str">
        <f t="shared" ref="MF113" si="1881">LW113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MG113" s="540"/>
      <c r="MH113" s="540"/>
      <c r="MI113" s="540"/>
      <c r="MJ113" s="540"/>
      <c r="MK113" s="540"/>
      <c r="ML113" s="117" t="s">
        <v>313</v>
      </c>
      <c r="MN113" s="117" t="s">
        <v>1</v>
      </c>
      <c r="MO113" s="539" t="str">
        <f t="shared" ref="MO113" si="1882">MF113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MP113" s="540"/>
      <c r="MQ113" s="540"/>
      <c r="MR113" s="540"/>
      <c r="MS113" s="540"/>
      <c r="MT113" s="540"/>
      <c r="MU113" s="117" t="s">
        <v>313</v>
      </c>
      <c r="MW113" s="117" t="s">
        <v>1</v>
      </c>
      <c r="MX113" s="539" t="str">
        <f t="shared" ref="MX113" si="1883">MO113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MY113" s="540"/>
      <c r="MZ113" s="540"/>
      <c r="NA113" s="540"/>
      <c r="NB113" s="540"/>
      <c r="NC113" s="540"/>
      <c r="ND113" s="117" t="s">
        <v>313</v>
      </c>
      <c r="NF113" s="117" t="s">
        <v>1</v>
      </c>
      <c r="NG113" s="539" t="str">
        <f t="shared" ref="NG113" si="1884">MX113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NH113" s="540"/>
      <c r="NI113" s="540"/>
      <c r="NJ113" s="540"/>
      <c r="NK113" s="540"/>
      <c r="NL113" s="540"/>
      <c r="NM113" s="117" t="s">
        <v>313</v>
      </c>
      <c r="NO113" s="117" t="s">
        <v>1</v>
      </c>
      <c r="NP113" s="539" t="str">
        <f t="shared" ref="NP113" si="1885">NG113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NQ113" s="540"/>
      <c r="NR113" s="540"/>
      <c r="NS113" s="540"/>
      <c r="NT113" s="540"/>
      <c r="NU113" s="540"/>
      <c r="NV113" s="117" t="s">
        <v>313</v>
      </c>
      <c r="NX113" s="117" t="s">
        <v>1</v>
      </c>
      <c r="NY113" s="539" t="str">
        <f t="shared" ref="NY113" si="1886">NP113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NZ113" s="540"/>
      <c r="OA113" s="540"/>
      <c r="OB113" s="540"/>
      <c r="OC113" s="540"/>
      <c r="OD113" s="540"/>
      <c r="OE113" s="117" t="s">
        <v>313</v>
      </c>
      <c r="OG113" s="117" t="s">
        <v>1</v>
      </c>
      <c r="OH113" s="539" t="str">
        <f t="shared" ref="OH113" si="1887">NY113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OI113" s="540"/>
      <c r="OJ113" s="540"/>
      <c r="OK113" s="540"/>
      <c r="OL113" s="540"/>
      <c r="OM113" s="540"/>
      <c r="ON113" s="117" t="s">
        <v>313</v>
      </c>
      <c r="OP113" s="117" t="s">
        <v>1</v>
      </c>
      <c r="OQ113" s="539" t="str">
        <f t="shared" ref="OQ113" si="1888">OH113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OR113" s="540"/>
      <c r="OS113" s="540"/>
      <c r="OT113" s="540"/>
      <c r="OU113" s="540"/>
      <c r="OV113" s="540"/>
      <c r="OW113" s="117" t="s">
        <v>313</v>
      </c>
      <c r="OY113" s="117" t="s">
        <v>1</v>
      </c>
      <c r="OZ113" s="539" t="str">
        <f t="shared" ref="OZ113" si="1889">OQ113</f>
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</c>
      <c r="PA113" s="540"/>
      <c r="PB113" s="540"/>
      <c r="PC113" s="540"/>
      <c r="PD113" s="540"/>
      <c r="PE113" s="540"/>
      <c r="PF113" s="117" t="s">
        <v>313</v>
      </c>
    </row>
    <row r="114" spans="1:424" ht="66.75" customHeight="1">
      <c r="A114" s="127" t="str">
        <f>+APU!A46</f>
        <v>02-01-001</v>
      </c>
      <c r="B114" s="545"/>
      <c r="C114" s="545"/>
      <c r="D114" s="545"/>
      <c r="E114" s="545"/>
      <c r="F114" s="545"/>
      <c r="G114" s="545"/>
      <c r="H114" s="133" t="str">
        <f>+APU!C46</f>
        <v>M3</v>
      </c>
      <c r="J114" s="127" t="str">
        <f>+A114</f>
        <v>02-01-001</v>
      </c>
      <c r="K114" s="540"/>
      <c r="L114" s="540"/>
      <c r="M114" s="540"/>
      <c r="N114" s="540"/>
      <c r="O114" s="540"/>
      <c r="P114" s="540"/>
      <c r="Q114" s="126" t="str">
        <f>H114</f>
        <v>M3</v>
      </c>
      <c r="S114" s="127" t="str">
        <f>+J114</f>
        <v>02-01-001</v>
      </c>
      <c r="T114" s="540"/>
      <c r="U114" s="540"/>
      <c r="V114" s="540"/>
      <c r="W114" s="540"/>
      <c r="X114" s="540"/>
      <c r="Y114" s="540"/>
      <c r="Z114" s="126" t="str">
        <f>Q114</f>
        <v>M3</v>
      </c>
      <c r="AB114" s="127" t="str">
        <f>+S114</f>
        <v>02-01-001</v>
      </c>
      <c r="AC114" s="540"/>
      <c r="AD114" s="540"/>
      <c r="AE114" s="540"/>
      <c r="AF114" s="540"/>
      <c r="AG114" s="540"/>
      <c r="AH114" s="540"/>
      <c r="AI114" s="126" t="str">
        <f>Z114</f>
        <v>M3</v>
      </c>
      <c r="AK114" s="127" t="str">
        <f>+AB114</f>
        <v>02-01-001</v>
      </c>
      <c r="AL114" s="540"/>
      <c r="AM114" s="540"/>
      <c r="AN114" s="540"/>
      <c r="AO114" s="540"/>
      <c r="AP114" s="540"/>
      <c r="AQ114" s="540"/>
      <c r="AR114" s="126" t="str">
        <f>AI114</f>
        <v>M3</v>
      </c>
      <c r="AT114" s="127" t="str">
        <f>+AK114</f>
        <v>02-01-001</v>
      </c>
      <c r="AU114" s="540"/>
      <c r="AV114" s="540"/>
      <c r="AW114" s="540"/>
      <c r="AX114" s="540"/>
      <c r="AY114" s="540"/>
      <c r="AZ114" s="540"/>
      <c r="BA114" s="126" t="str">
        <f>AR114</f>
        <v>M3</v>
      </c>
      <c r="BC114" s="127" t="str">
        <f t="shared" ref="BC114" si="1890">+AT114</f>
        <v>02-01-001</v>
      </c>
      <c r="BD114" s="540"/>
      <c r="BE114" s="540"/>
      <c r="BF114" s="540"/>
      <c r="BG114" s="540"/>
      <c r="BH114" s="540"/>
      <c r="BI114" s="540"/>
      <c r="BJ114" s="126" t="str">
        <f t="shared" ref="BJ114" si="1891">BA114</f>
        <v>M3</v>
      </c>
      <c r="BL114" s="127" t="str">
        <f t="shared" ref="BL114" si="1892">+BC114</f>
        <v>02-01-001</v>
      </c>
      <c r="BM114" s="540"/>
      <c r="BN114" s="540"/>
      <c r="BO114" s="540"/>
      <c r="BP114" s="540"/>
      <c r="BQ114" s="540"/>
      <c r="BR114" s="540"/>
      <c r="BS114" s="126" t="str">
        <f t="shared" ref="BS114" si="1893">BJ114</f>
        <v>M3</v>
      </c>
      <c r="BU114" s="127" t="str">
        <f t="shared" ref="BU114" si="1894">+BL114</f>
        <v>02-01-001</v>
      </c>
      <c r="BV114" s="540"/>
      <c r="BW114" s="540"/>
      <c r="BX114" s="540"/>
      <c r="BY114" s="540"/>
      <c r="BZ114" s="540"/>
      <c r="CA114" s="540"/>
      <c r="CB114" s="126" t="str">
        <f t="shared" ref="CB114" si="1895">BS114</f>
        <v>M3</v>
      </c>
      <c r="CD114" s="127" t="str">
        <f t="shared" ref="CD114" si="1896">+BU114</f>
        <v>02-01-001</v>
      </c>
      <c r="CE114" s="540"/>
      <c r="CF114" s="540"/>
      <c r="CG114" s="540"/>
      <c r="CH114" s="540"/>
      <c r="CI114" s="540"/>
      <c r="CJ114" s="540"/>
      <c r="CK114" s="126" t="str">
        <f t="shared" ref="CK114" si="1897">CB114</f>
        <v>M3</v>
      </c>
      <c r="CM114" s="127" t="str">
        <f t="shared" ref="CM114" si="1898">+CD114</f>
        <v>02-01-001</v>
      </c>
      <c r="CN114" s="540"/>
      <c r="CO114" s="540"/>
      <c r="CP114" s="540"/>
      <c r="CQ114" s="540"/>
      <c r="CR114" s="540"/>
      <c r="CS114" s="540"/>
      <c r="CT114" s="126" t="str">
        <f t="shared" ref="CT114" si="1899">CK114</f>
        <v>M3</v>
      </c>
      <c r="CV114" s="127" t="str">
        <f t="shared" ref="CV114" si="1900">+CM114</f>
        <v>02-01-001</v>
      </c>
      <c r="CW114" s="540"/>
      <c r="CX114" s="540"/>
      <c r="CY114" s="540"/>
      <c r="CZ114" s="540"/>
      <c r="DA114" s="540"/>
      <c r="DB114" s="540"/>
      <c r="DC114" s="126" t="str">
        <f t="shared" ref="DC114" si="1901">CT114</f>
        <v>M3</v>
      </c>
      <c r="DE114" s="127" t="str">
        <f t="shared" ref="DE114" si="1902">+CV114</f>
        <v>02-01-001</v>
      </c>
      <c r="DF114" s="540"/>
      <c r="DG114" s="540"/>
      <c r="DH114" s="540"/>
      <c r="DI114" s="540"/>
      <c r="DJ114" s="540"/>
      <c r="DK114" s="540"/>
      <c r="DL114" s="126" t="str">
        <f t="shared" ref="DL114" si="1903">DC114</f>
        <v>M3</v>
      </c>
      <c r="DN114" s="127" t="str">
        <f t="shared" ref="DN114" si="1904">+DE114</f>
        <v>02-01-001</v>
      </c>
      <c r="DO114" s="540"/>
      <c r="DP114" s="540"/>
      <c r="DQ114" s="540"/>
      <c r="DR114" s="540"/>
      <c r="DS114" s="540"/>
      <c r="DT114" s="540"/>
      <c r="DU114" s="126" t="str">
        <f t="shared" ref="DU114" si="1905">DL114</f>
        <v>M3</v>
      </c>
      <c r="DW114" s="127" t="str">
        <f t="shared" ref="DW114" si="1906">+DN114</f>
        <v>02-01-001</v>
      </c>
      <c r="DX114" s="540"/>
      <c r="DY114" s="540"/>
      <c r="DZ114" s="540"/>
      <c r="EA114" s="540"/>
      <c r="EB114" s="540"/>
      <c r="EC114" s="540"/>
      <c r="ED114" s="126" t="str">
        <f t="shared" ref="ED114" si="1907">DU114</f>
        <v>M3</v>
      </c>
      <c r="EF114" s="127" t="str">
        <f t="shared" ref="EF114" si="1908">+DW114</f>
        <v>02-01-001</v>
      </c>
      <c r="EG114" s="540"/>
      <c r="EH114" s="540"/>
      <c r="EI114" s="540"/>
      <c r="EJ114" s="540"/>
      <c r="EK114" s="540"/>
      <c r="EL114" s="540"/>
      <c r="EM114" s="126" t="str">
        <f t="shared" ref="EM114" si="1909">ED114</f>
        <v>M3</v>
      </c>
      <c r="EO114" s="127" t="str">
        <f t="shared" ref="EO114" si="1910">+EF114</f>
        <v>02-01-001</v>
      </c>
      <c r="EP114" s="540"/>
      <c r="EQ114" s="540"/>
      <c r="ER114" s="540"/>
      <c r="ES114" s="540"/>
      <c r="ET114" s="540"/>
      <c r="EU114" s="540"/>
      <c r="EV114" s="126" t="str">
        <f t="shared" ref="EV114" si="1911">EM114</f>
        <v>M3</v>
      </c>
      <c r="EX114" s="127" t="str">
        <f t="shared" ref="EX114" si="1912">+EO114</f>
        <v>02-01-001</v>
      </c>
      <c r="EY114" s="540"/>
      <c r="EZ114" s="540"/>
      <c r="FA114" s="540"/>
      <c r="FB114" s="540"/>
      <c r="FC114" s="540"/>
      <c r="FD114" s="540"/>
      <c r="FE114" s="126" t="str">
        <f t="shared" ref="FE114" si="1913">EV114</f>
        <v>M3</v>
      </c>
      <c r="FG114" s="127" t="str">
        <f t="shared" ref="FG114" si="1914">+EX114</f>
        <v>02-01-001</v>
      </c>
      <c r="FH114" s="540"/>
      <c r="FI114" s="540"/>
      <c r="FJ114" s="540"/>
      <c r="FK114" s="540"/>
      <c r="FL114" s="540"/>
      <c r="FM114" s="540"/>
      <c r="FN114" s="126" t="str">
        <f t="shared" ref="FN114" si="1915">FE114</f>
        <v>M3</v>
      </c>
      <c r="FP114" s="127" t="str">
        <f t="shared" ref="FP114" si="1916">+FG114</f>
        <v>02-01-001</v>
      </c>
      <c r="FQ114" s="540"/>
      <c r="FR114" s="540"/>
      <c r="FS114" s="540"/>
      <c r="FT114" s="540"/>
      <c r="FU114" s="540"/>
      <c r="FV114" s="540"/>
      <c r="FW114" s="126" t="str">
        <f t="shared" ref="FW114" si="1917">FN114</f>
        <v>M3</v>
      </c>
      <c r="FY114" s="127" t="str">
        <f t="shared" ref="FY114" si="1918">+FP114</f>
        <v>02-01-001</v>
      </c>
      <c r="FZ114" s="540"/>
      <c r="GA114" s="540"/>
      <c r="GB114" s="540"/>
      <c r="GC114" s="540"/>
      <c r="GD114" s="540"/>
      <c r="GE114" s="540"/>
      <c r="GF114" s="126" t="str">
        <f t="shared" ref="GF114" si="1919">FW114</f>
        <v>M3</v>
      </c>
      <c r="GH114" s="127" t="str">
        <f t="shared" ref="GH114" si="1920">+FY114</f>
        <v>02-01-001</v>
      </c>
      <c r="GI114" s="540"/>
      <c r="GJ114" s="540"/>
      <c r="GK114" s="540"/>
      <c r="GL114" s="540"/>
      <c r="GM114" s="540"/>
      <c r="GN114" s="540"/>
      <c r="GO114" s="126" t="str">
        <f t="shared" ref="GO114" si="1921">GF114</f>
        <v>M3</v>
      </c>
      <c r="GQ114" s="127" t="str">
        <f t="shared" ref="GQ114" si="1922">+GH114</f>
        <v>02-01-001</v>
      </c>
      <c r="GR114" s="540"/>
      <c r="GS114" s="540"/>
      <c r="GT114" s="540"/>
      <c r="GU114" s="540"/>
      <c r="GV114" s="540"/>
      <c r="GW114" s="540"/>
      <c r="GX114" s="126" t="str">
        <f t="shared" ref="GX114" si="1923">GO114</f>
        <v>M3</v>
      </c>
      <c r="GZ114" s="127" t="str">
        <f t="shared" ref="GZ114" si="1924">+GQ114</f>
        <v>02-01-001</v>
      </c>
      <c r="HA114" s="540"/>
      <c r="HB114" s="540"/>
      <c r="HC114" s="540"/>
      <c r="HD114" s="540"/>
      <c r="HE114" s="540"/>
      <c r="HF114" s="540"/>
      <c r="HG114" s="126" t="str">
        <f t="shared" ref="HG114" si="1925">GX114</f>
        <v>M3</v>
      </c>
      <c r="HI114" s="127" t="str">
        <f t="shared" ref="HI114" si="1926">+GZ114</f>
        <v>02-01-001</v>
      </c>
      <c r="HJ114" s="540"/>
      <c r="HK114" s="540"/>
      <c r="HL114" s="540"/>
      <c r="HM114" s="540"/>
      <c r="HN114" s="540"/>
      <c r="HO114" s="540"/>
      <c r="HP114" s="126" t="str">
        <f t="shared" ref="HP114" si="1927">HG114</f>
        <v>M3</v>
      </c>
      <c r="HR114" s="127" t="str">
        <f t="shared" ref="HR114" si="1928">+HI114</f>
        <v>02-01-001</v>
      </c>
      <c r="HS114" s="540"/>
      <c r="HT114" s="540"/>
      <c r="HU114" s="540"/>
      <c r="HV114" s="540"/>
      <c r="HW114" s="540"/>
      <c r="HX114" s="540"/>
      <c r="HY114" s="126" t="str">
        <f t="shared" ref="HY114" si="1929">HP114</f>
        <v>M3</v>
      </c>
      <c r="IA114" s="127" t="str">
        <f t="shared" ref="IA114" si="1930">+HR114</f>
        <v>02-01-001</v>
      </c>
      <c r="IB114" s="540"/>
      <c r="IC114" s="540"/>
      <c r="ID114" s="540"/>
      <c r="IE114" s="540"/>
      <c r="IF114" s="540"/>
      <c r="IG114" s="540"/>
      <c r="IH114" s="126" t="str">
        <f t="shared" ref="IH114" si="1931">HY114</f>
        <v>M3</v>
      </c>
      <c r="IJ114" s="127" t="str">
        <f t="shared" ref="IJ114" si="1932">+IA114</f>
        <v>02-01-001</v>
      </c>
      <c r="IK114" s="540"/>
      <c r="IL114" s="540"/>
      <c r="IM114" s="540"/>
      <c r="IN114" s="540"/>
      <c r="IO114" s="540"/>
      <c r="IP114" s="540"/>
      <c r="IQ114" s="126" t="str">
        <f t="shared" ref="IQ114" si="1933">IH114</f>
        <v>M3</v>
      </c>
      <c r="IS114" s="127" t="str">
        <f t="shared" ref="IS114" si="1934">+IJ114</f>
        <v>02-01-001</v>
      </c>
      <c r="IT114" s="540"/>
      <c r="IU114" s="540"/>
      <c r="IV114" s="540"/>
      <c r="IW114" s="540"/>
      <c r="IX114" s="540"/>
      <c r="IY114" s="540"/>
      <c r="IZ114" s="126" t="str">
        <f t="shared" ref="IZ114" si="1935">IQ114</f>
        <v>M3</v>
      </c>
      <c r="JB114" s="127" t="str">
        <f t="shared" ref="JB114" si="1936">+IS114</f>
        <v>02-01-001</v>
      </c>
      <c r="JC114" s="540"/>
      <c r="JD114" s="540"/>
      <c r="JE114" s="540"/>
      <c r="JF114" s="540"/>
      <c r="JG114" s="540"/>
      <c r="JH114" s="540"/>
      <c r="JI114" s="126" t="str">
        <f t="shared" ref="JI114" si="1937">IZ114</f>
        <v>M3</v>
      </c>
      <c r="JK114" s="127" t="str">
        <f t="shared" ref="JK114" si="1938">+JB114</f>
        <v>02-01-001</v>
      </c>
      <c r="JL114" s="540"/>
      <c r="JM114" s="540"/>
      <c r="JN114" s="540"/>
      <c r="JO114" s="540"/>
      <c r="JP114" s="540"/>
      <c r="JQ114" s="540"/>
      <c r="JR114" s="126" t="str">
        <f t="shared" ref="JR114" si="1939">JI114</f>
        <v>M3</v>
      </c>
      <c r="JT114" s="127" t="str">
        <f t="shared" ref="JT114" si="1940">+JK114</f>
        <v>02-01-001</v>
      </c>
      <c r="JU114" s="540"/>
      <c r="JV114" s="540"/>
      <c r="JW114" s="540"/>
      <c r="JX114" s="540"/>
      <c r="JY114" s="540"/>
      <c r="JZ114" s="540"/>
      <c r="KA114" s="126" t="str">
        <f t="shared" ref="KA114" si="1941">JR114</f>
        <v>M3</v>
      </c>
      <c r="KC114" s="127" t="str">
        <f t="shared" ref="KC114" si="1942">+JT114</f>
        <v>02-01-001</v>
      </c>
      <c r="KD114" s="540"/>
      <c r="KE114" s="540"/>
      <c r="KF114" s="540"/>
      <c r="KG114" s="540"/>
      <c r="KH114" s="540"/>
      <c r="KI114" s="540"/>
      <c r="KJ114" s="126" t="str">
        <f t="shared" ref="KJ114" si="1943">KA114</f>
        <v>M3</v>
      </c>
      <c r="KL114" s="127" t="str">
        <f t="shared" ref="KL114" si="1944">+KC114</f>
        <v>02-01-001</v>
      </c>
      <c r="KM114" s="540"/>
      <c r="KN114" s="540"/>
      <c r="KO114" s="540"/>
      <c r="KP114" s="540"/>
      <c r="KQ114" s="540"/>
      <c r="KR114" s="540"/>
      <c r="KS114" s="126" t="str">
        <f t="shared" ref="KS114" si="1945">KJ114</f>
        <v>M3</v>
      </c>
      <c r="KU114" s="127" t="str">
        <f t="shared" ref="KU114" si="1946">+KL114</f>
        <v>02-01-001</v>
      </c>
      <c r="KV114" s="540"/>
      <c r="KW114" s="540"/>
      <c r="KX114" s="540"/>
      <c r="KY114" s="540"/>
      <c r="KZ114" s="540"/>
      <c r="LA114" s="540"/>
      <c r="LB114" s="126" t="str">
        <f t="shared" ref="LB114" si="1947">KS114</f>
        <v>M3</v>
      </c>
      <c r="LD114" s="127" t="str">
        <f t="shared" ref="LD114" si="1948">+KU114</f>
        <v>02-01-001</v>
      </c>
      <c r="LE114" s="540"/>
      <c r="LF114" s="540"/>
      <c r="LG114" s="540"/>
      <c r="LH114" s="540"/>
      <c r="LI114" s="540"/>
      <c r="LJ114" s="540"/>
      <c r="LK114" s="126" t="str">
        <f t="shared" ref="LK114" si="1949">LB114</f>
        <v>M3</v>
      </c>
      <c r="LM114" s="127" t="str">
        <f t="shared" ref="LM114" si="1950">+LD114</f>
        <v>02-01-001</v>
      </c>
      <c r="LN114" s="540"/>
      <c r="LO114" s="540"/>
      <c r="LP114" s="540"/>
      <c r="LQ114" s="540"/>
      <c r="LR114" s="540"/>
      <c r="LS114" s="540"/>
      <c r="LT114" s="126" t="str">
        <f t="shared" ref="LT114" si="1951">LK114</f>
        <v>M3</v>
      </c>
      <c r="LV114" s="127" t="str">
        <f t="shared" ref="LV114" si="1952">+LM114</f>
        <v>02-01-001</v>
      </c>
      <c r="LW114" s="540"/>
      <c r="LX114" s="540"/>
      <c r="LY114" s="540"/>
      <c r="LZ114" s="540"/>
      <c r="MA114" s="540"/>
      <c r="MB114" s="540"/>
      <c r="MC114" s="126" t="str">
        <f t="shared" ref="MC114" si="1953">LT114</f>
        <v>M3</v>
      </c>
      <c r="ME114" s="127" t="str">
        <f t="shared" ref="ME114" si="1954">+LV114</f>
        <v>02-01-001</v>
      </c>
      <c r="MF114" s="540"/>
      <c r="MG114" s="540"/>
      <c r="MH114" s="540"/>
      <c r="MI114" s="540"/>
      <c r="MJ114" s="540"/>
      <c r="MK114" s="540"/>
      <c r="ML114" s="126" t="str">
        <f t="shared" ref="ML114" si="1955">MC114</f>
        <v>M3</v>
      </c>
      <c r="MN114" s="127" t="str">
        <f t="shared" ref="MN114" si="1956">+ME114</f>
        <v>02-01-001</v>
      </c>
      <c r="MO114" s="540"/>
      <c r="MP114" s="540"/>
      <c r="MQ114" s="540"/>
      <c r="MR114" s="540"/>
      <c r="MS114" s="540"/>
      <c r="MT114" s="540"/>
      <c r="MU114" s="126" t="str">
        <f t="shared" ref="MU114" si="1957">ML114</f>
        <v>M3</v>
      </c>
      <c r="MW114" s="127" t="str">
        <f t="shared" ref="MW114" si="1958">+MN114</f>
        <v>02-01-001</v>
      </c>
      <c r="MX114" s="540"/>
      <c r="MY114" s="540"/>
      <c r="MZ114" s="540"/>
      <c r="NA114" s="540"/>
      <c r="NB114" s="540"/>
      <c r="NC114" s="540"/>
      <c r="ND114" s="126" t="str">
        <f t="shared" ref="ND114" si="1959">MU114</f>
        <v>M3</v>
      </c>
      <c r="NF114" s="127" t="str">
        <f t="shared" ref="NF114" si="1960">+MW114</f>
        <v>02-01-001</v>
      </c>
      <c r="NG114" s="540"/>
      <c r="NH114" s="540"/>
      <c r="NI114" s="540"/>
      <c r="NJ114" s="540"/>
      <c r="NK114" s="540"/>
      <c r="NL114" s="540"/>
      <c r="NM114" s="126" t="str">
        <f t="shared" ref="NM114" si="1961">ND114</f>
        <v>M3</v>
      </c>
      <c r="NO114" s="127" t="str">
        <f t="shared" ref="NO114" si="1962">+NF114</f>
        <v>02-01-001</v>
      </c>
      <c r="NP114" s="540"/>
      <c r="NQ114" s="540"/>
      <c r="NR114" s="540"/>
      <c r="NS114" s="540"/>
      <c r="NT114" s="540"/>
      <c r="NU114" s="540"/>
      <c r="NV114" s="126" t="str">
        <f t="shared" ref="NV114" si="1963">NM114</f>
        <v>M3</v>
      </c>
      <c r="NX114" s="127" t="str">
        <f t="shared" ref="NX114" si="1964">+NO114</f>
        <v>02-01-001</v>
      </c>
      <c r="NY114" s="540"/>
      <c r="NZ114" s="540"/>
      <c r="OA114" s="540"/>
      <c r="OB114" s="540"/>
      <c r="OC114" s="540"/>
      <c r="OD114" s="540"/>
      <c r="OE114" s="126" t="str">
        <f t="shared" ref="OE114" si="1965">NV114</f>
        <v>M3</v>
      </c>
      <c r="OG114" s="127" t="str">
        <f t="shared" ref="OG114" si="1966">+NX114</f>
        <v>02-01-001</v>
      </c>
      <c r="OH114" s="540"/>
      <c r="OI114" s="540"/>
      <c r="OJ114" s="540"/>
      <c r="OK114" s="540"/>
      <c r="OL114" s="540"/>
      <c r="OM114" s="540"/>
      <c r="ON114" s="126" t="str">
        <f t="shared" ref="ON114" si="1967">OE114</f>
        <v>M3</v>
      </c>
      <c r="OP114" s="127" t="str">
        <f t="shared" ref="OP114" si="1968">+OG114</f>
        <v>02-01-001</v>
      </c>
      <c r="OQ114" s="540"/>
      <c r="OR114" s="540"/>
      <c r="OS114" s="540"/>
      <c r="OT114" s="540"/>
      <c r="OU114" s="540"/>
      <c r="OV114" s="540"/>
      <c r="OW114" s="126" t="str">
        <f t="shared" ref="OW114" si="1969">ON114</f>
        <v>M3</v>
      </c>
      <c r="OY114" s="127" t="str">
        <f t="shared" ref="OY114" si="1970">+OP114</f>
        <v>02-01-001</v>
      </c>
      <c r="OZ114" s="540"/>
      <c r="PA114" s="540"/>
      <c r="PB114" s="540"/>
      <c r="PC114" s="540"/>
      <c r="PD114" s="540"/>
      <c r="PE114" s="540"/>
      <c r="PF114" s="126" t="str">
        <f t="shared" ref="PF114" si="1971">OW114</f>
        <v>M3</v>
      </c>
    </row>
    <row r="115" spans="1:424" ht="25.2">
      <c r="A115" s="129" t="s">
        <v>314</v>
      </c>
      <c r="B115" s="130"/>
      <c r="C115" s="130" t="s">
        <v>315</v>
      </c>
      <c r="D115" s="130" t="s">
        <v>316</v>
      </c>
      <c r="E115" s="130" t="s">
        <v>317</v>
      </c>
      <c r="F115" s="130" t="s">
        <v>318</v>
      </c>
      <c r="G115" s="140" t="s">
        <v>335</v>
      </c>
      <c r="H115" s="131" t="s">
        <v>44</v>
      </c>
      <c r="J115" s="129" t="s">
        <v>314</v>
      </c>
      <c r="K115" s="130"/>
      <c r="L115" s="130" t="s">
        <v>315</v>
      </c>
      <c r="M115" s="130" t="s">
        <v>316</v>
      </c>
      <c r="N115" s="130" t="s">
        <v>317</v>
      </c>
      <c r="O115" s="130" t="s">
        <v>318</v>
      </c>
      <c r="P115" s="128" t="s">
        <v>319</v>
      </c>
      <c r="Q115" s="131" t="s">
        <v>44</v>
      </c>
      <c r="S115" s="129" t="s">
        <v>314</v>
      </c>
      <c r="T115" s="130"/>
      <c r="U115" s="130" t="s">
        <v>315</v>
      </c>
      <c r="V115" s="130" t="s">
        <v>316</v>
      </c>
      <c r="W115" s="130" t="s">
        <v>317</v>
      </c>
      <c r="X115" s="130" t="s">
        <v>318</v>
      </c>
      <c r="Y115" s="128" t="s">
        <v>319</v>
      </c>
      <c r="Z115" s="131" t="s">
        <v>44</v>
      </c>
      <c r="AB115" s="129" t="s">
        <v>314</v>
      </c>
      <c r="AC115" s="130"/>
      <c r="AD115" s="130" t="s">
        <v>315</v>
      </c>
      <c r="AE115" s="130" t="s">
        <v>316</v>
      </c>
      <c r="AF115" s="130" t="s">
        <v>317</v>
      </c>
      <c r="AG115" s="130" t="s">
        <v>318</v>
      </c>
      <c r="AH115" s="128" t="s">
        <v>319</v>
      </c>
      <c r="AI115" s="131" t="s">
        <v>44</v>
      </c>
      <c r="AK115" s="129" t="s">
        <v>314</v>
      </c>
      <c r="AL115" s="130"/>
      <c r="AM115" s="130" t="s">
        <v>315</v>
      </c>
      <c r="AN115" s="130" t="s">
        <v>316</v>
      </c>
      <c r="AO115" s="130" t="s">
        <v>317</v>
      </c>
      <c r="AP115" s="130" t="s">
        <v>318</v>
      </c>
      <c r="AQ115" s="128" t="s">
        <v>319</v>
      </c>
      <c r="AR115" s="131" t="s">
        <v>44</v>
      </c>
      <c r="AT115" s="129" t="s">
        <v>314</v>
      </c>
      <c r="AU115" s="130"/>
      <c r="AV115" s="130" t="s">
        <v>315</v>
      </c>
      <c r="AW115" s="130" t="s">
        <v>316</v>
      </c>
      <c r="AX115" s="130" t="s">
        <v>317</v>
      </c>
      <c r="AY115" s="130" t="s">
        <v>318</v>
      </c>
      <c r="AZ115" s="128" t="s">
        <v>319</v>
      </c>
      <c r="BA115" s="131" t="s">
        <v>44</v>
      </c>
      <c r="BC115" s="129" t="s">
        <v>314</v>
      </c>
      <c r="BD115" s="130"/>
      <c r="BE115" s="130" t="s">
        <v>315</v>
      </c>
      <c r="BF115" s="130" t="s">
        <v>316</v>
      </c>
      <c r="BG115" s="130" t="s">
        <v>317</v>
      </c>
      <c r="BH115" s="130" t="s">
        <v>318</v>
      </c>
      <c r="BI115" s="128" t="s">
        <v>319</v>
      </c>
      <c r="BJ115" s="131" t="s">
        <v>44</v>
      </c>
      <c r="BL115" s="129" t="s">
        <v>314</v>
      </c>
      <c r="BM115" s="130"/>
      <c r="BN115" s="130" t="s">
        <v>315</v>
      </c>
      <c r="BO115" s="130" t="s">
        <v>316</v>
      </c>
      <c r="BP115" s="130" t="s">
        <v>317</v>
      </c>
      <c r="BQ115" s="130" t="s">
        <v>318</v>
      </c>
      <c r="BR115" s="128" t="s">
        <v>319</v>
      </c>
      <c r="BS115" s="131" t="s">
        <v>44</v>
      </c>
      <c r="BU115" s="129" t="s">
        <v>314</v>
      </c>
      <c r="BV115" s="130"/>
      <c r="BW115" s="130" t="s">
        <v>315</v>
      </c>
      <c r="BX115" s="130" t="s">
        <v>316</v>
      </c>
      <c r="BY115" s="130" t="s">
        <v>317</v>
      </c>
      <c r="BZ115" s="130" t="s">
        <v>318</v>
      </c>
      <c r="CA115" s="128" t="s">
        <v>319</v>
      </c>
      <c r="CB115" s="131" t="s">
        <v>44</v>
      </c>
      <c r="CD115" s="129" t="s">
        <v>314</v>
      </c>
      <c r="CE115" s="130"/>
      <c r="CF115" s="130" t="s">
        <v>315</v>
      </c>
      <c r="CG115" s="130" t="s">
        <v>316</v>
      </c>
      <c r="CH115" s="130" t="s">
        <v>317</v>
      </c>
      <c r="CI115" s="130" t="s">
        <v>318</v>
      </c>
      <c r="CJ115" s="128" t="s">
        <v>319</v>
      </c>
      <c r="CK115" s="131" t="s">
        <v>44</v>
      </c>
      <c r="CM115" s="129" t="s">
        <v>314</v>
      </c>
      <c r="CN115" s="130"/>
      <c r="CO115" s="130" t="s">
        <v>315</v>
      </c>
      <c r="CP115" s="130" t="s">
        <v>316</v>
      </c>
      <c r="CQ115" s="130" t="s">
        <v>317</v>
      </c>
      <c r="CR115" s="130" t="s">
        <v>318</v>
      </c>
      <c r="CS115" s="128" t="s">
        <v>319</v>
      </c>
      <c r="CT115" s="131" t="s">
        <v>44</v>
      </c>
      <c r="CV115" s="129" t="s">
        <v>314</v>
      </c>
      <c r="CW115" s="130"/>
      <c r="CX115" s="130" t="s">
        <v>315</v>
      </c>
      <c r="CY115" s="130" t="s">
        <v>316</v>
      </c>
      <c r="CZ115" s="130" t="s">
        <v>317</v>
      </c>
      <c r="DA115" s="130" t="s">
        <v>318</v>
      </c>
      <c r="DB115" s="128" t="s">
        <v>319</v>
      </c>
      <c r="DC115" s="131" t="s">
        <v>44</v>
      </c>
      <c r="DE115" s="129" t="s">
        <v>314</v>
      </c>
      <c r="DF115" s="130"/>
      <c r="DG115" s="130" t="s">
        <v>315</v>
      </c>
      <c r="DH115" s="130" t="s">
        <v>316</v>
      </c>
      <c r="DI115" s="130" t="s">
        <v>317</v>
      </c>
      <c r="DJ115" s="130" t="s">
        <v>318</v>
      </c>
      <c r="DK115" s="128" t="s">
        <v>319</v>
      </c>
      <c r="DL115" s="131" t="s">
        <v>44</v>
      </c>
      <c r="DN115" s="129" t="s">
        <v>314</v>
      </c>
      <c r="DO115" s="130"/>
      <c r="DP115" s="130" t="s">
        <v>315</v>
      </c>
      <c r="DQ115" s="130" t="s">
        <v>316</v>
      </c>
      <c r="DR115" s="130" t="s">
        <v>317</v>
      </c>
      <c r="DS115" s="130" t="s">
        <v>318</v>
      </c>
      <c r="DT115" s="128" t="s">
        <v>319</v>
      </c>
      <c r="DU115" s="131" t="s">
        <v>44</v>
      </c>
      <c r="DW115" s="129" t="s">
        <v>314</v>
      </c>
      <c r="DX115" s="130"/>
      <c r="DY115" s="130" t="s">
        <v>315</v>
      </c>
      <c r="DZ115" s="130" t="s">
        <v>316</v>
      </c>
      <c r="EA115" s="130" t="s">
        <v>317</v>
      </c>
      <c r="EB115" s="130" t="s">
        <v>318</v>
      </c>
      <c r="EC115" s="128" t="s">
        <v>319</v>
      </c>
      <c r="ED115" s="131" t="s">
        <v>44</v>
      </c>
      <c r="EF115" s="129" t="s">
        <v>314</v>
      </c>
      <c r="EG115" s="130"/>
      <c r="EH115" s="130" t="s">
        <v>315</v>
      </c>
      <c r="EI115" s="130" t="s">
        <v>316</v>
      </c>
      <c r="EJ115" s="130" t="s">
        <v>317</v>
      </c>
      <c r="EK115" s="130" t="s">
        <v>318</v>
      </c>
      <c r="EL115" s="128" t="s">
        <v>319</v>
      </c>
      <c r="EM115" s="131" t="s">
        <v>44</v>
      </c>
      <c r="EO115" s="129" t="s">
        <v>314</v>
      </c>
      <c r="EP115" s="130"/>
      <c r="EQ115" s="130" t="s">
        <v>315</v>
      </c>
      <c r="ER115" s="130" t="s">
        <v>316</v>
      </c>
      <c r="ES115" s="130" t="s">
        <v>317</v>
      </c>
      <c r="ET115" s="130" t="s">
        <v>318</v>
      </c>
      <c r="EU115" s="128" t="s">
        <v>319</v>
      </c>
      <c r="EV115" s="131" t="s">
        <v>44</v>
      </c>
      <c r="EX115" s="129" t="s">
        <v>314</v>
      </c>
      <c r="EY115" s="130"/>
      <c r="EZ115" s="130" t="s">
        <v>315</v>
      </c>
      <c r="FA115" s="130" t="s">
        <v>316</v>
      </c>
      <c r="FB115" s="130" t="s">
        <v>317</v>
      </c>
      <c r="FC115" s="130" t="s">
        <v>318</v>
      </c>
      <c r="FD115" s="128" t="s">
        <v>319</v>
      </c>
      <c r="FE115" s="131" t="s">
        <v>44</v>
      </c>
      <c r="FG115" s="129" t="s">
        <v>314</v>
      </c>
      <c r="FH115" s="130"/>
      <c r="FI115" s="130" t="s">
        <v>315</v>
      </c>
      <c r="FJ115" s="130" t="s">
        <v>316</v>
      </c>
      <c r="FK115" s="130" t="s">
        <v>317</v>
      </c>
      <c r="FL115" s="130" t="s">
        <v>318</v>
      </c>
      <c r="FM115" s="128" t="s">
        <v>319</v>
      </c>
      <c r="FN115" s="131" t="s">
        <v>44</v>
      </c>
      <c r="FP115" s="129" t="s">
        <v>314</v>
      </c>
      <c r="FQ115" s="130"/>
      <c r="FR115" s="130" t="s">
        <v>315</v>
      </c>
      <c r="FS115" s="130" t="s">
        <v>316</v>
      </c>
      <c r="FT115" s="130" t="s">
        <v>317</v>
      </c>
      <c r="FU115" s="130" t="s">
        <v>318</v>
      </c>
      <c r="FV115" s="128" t="s">
        <v>319</v>
      </c>
      <c r="FW115" s="131" t="s">
        <v>44</v>
      </c>
      <c r="FY115" s="129" t="s">
        <v>314</v>
      </c>
      <c r="FZ115" s="130"/>
      <c r="GA115" s="130" t="s">
        <v>315</v>
      </c>
      <c r="GB115" s="130" t="s">
        <v>316</v>
      </c>
      <c r="GC115" s="130" t="s">
        <v>317</v>
      </c>
      <c r="GD115" s="130" t="s">
        <v>318</v>
      </c>
      <c r="GE115" s="128" t="s">
        <v>319</v>
      </c>
      <c r="GF115" s="131" t="s">
        <v>44</v>
      </c>
      <c r="GH115" s="129" t="s">
        <v>314</v>
      </c>
      <c r="GI115" s="130"/>
      <c r="GJ115" s="130" t="s">
        <v>315</v>
      </c>
      <c r="GK115" s="130" t="s">
        <v>316</v>
      </c>
      <c r="GL115" s="130" t="s">
        <v>317</v>
      </c>
      <c r="GM115" s="130" t="s">
        <v>318</v>
      </c>
      <c r="GN115" s="128" t="s">
        <v>319</v>
      </c>
      <c r="GO115" s="131" t="s">
        <v>44</v>
      </c>
      <c r="GQ115" s="129" t="s">
        <v>314</v>
      </c>
      <c r="GR115" s="130"/>
      <c r="GS115" s="130" t="s">
        <v>315</v>
      </c>
      <c r="GT115" s="130" t="s">
        <v>316</v>
      </c>
      <c r="GU115" s="130" t="s">
        <v>317</v>
      </c>
      <c r="GV115" s="130" t="s">
        <v>318</v>
      </c>
      <c r="GW115" s="128" t="s">
        <v>319</v>
      </c>
      <c r="GX115" s="131" t="s">
        <v>44</v>
      </c>
      <c r="GZ115" s="129" t="s">
        <v>314</v>
      </c>
      <c r="HA115" s="130"/>
      <c r="HB115" s="130" t="s">
        <v>315</v>
      </c>
      <c r="HC115" s="130" t="s">
        <v>316</v>
      </c>
      <c r="HD115" s="130" t="s">
        <v>317</v>
      </c>
      <c r="HE115" s="130" t="s">
        <v>318</v>
      </c>
      <c r="HF115" s="128" t="s">
        <v>319</v>
      </c>
      <c r="HG115" s="131" t="s">
        <v>44</v>
      </c>
      <c r="HI115" s="129" t="s">
        <v>314</v>
      </c>
      <c r="HJ115" s="130"/>
      <c r="HK115" s="130" t="s">
        <v>315</v>
      </c>
      <c r="HL115" s="130" t="s">
        <v>316</v>
      </c>
      <c r="HM115" s="130" t="s">
        <v>317</v>
      </c>
      <c r="HN115" s="130" t="s">
        <v>318</v>
      </c>
      <c r="HO115" s="128" t="s">
        <v>319</v>
      </c>
      <c r="HP115" s="131" t="s">
        <v>44</v>
      </c>
      <c r="HR115" s="129" t="s">
        <v>314</v>
      </c>
      <c r="HS115" s="130"/>
      <c r="HT115" s="130" t="s">
        <v>315</v>
      </c>
      <c r="HU115" s="130" t="s">
        <v>316</v>
      </c>
      <c r="HV115" s="130" t="s">
        <v>317</v>
      </c>
      <c r="HW115" s="130" t="s">
        <v>318</v>
      </c>
      <c r="HX115" s="128" t="s">
        <v>319</v>
      </c>
      <c r="HY115" s="131" t="s">
        <v>44</v>
      </c>
      <c r="IA115" s="129" t="s">
        <v>314</v>
      </c>
      <c r="IB115" s="130"/>
      <c r="IC115" s="130" t="s">
        <v>315</v>
      </c>
      <c r="ID115" s="130" t="s">
        <v>316</v>
      </c>
      <c r="IE115" s="130" t="s">
        <v>317</v>
      </c>
      <c r="IF115" s="130" t="s">
        <v>318</v>
      </c>
      <c r="IG115" s="128" t="s">
        <v>319</v>
      </c>
      <c r="IH115" s="131" t="s">
        <v>44</v>
      </c>
      <c r="IJ115" s="129" t="s">
        <v>314</v>
      </c>
      <c r="IK115" s="130"/>
      <c r="IL115" s="130" t="s">
        <v>315</v>
      </c>
      <c r="IM115" s="130" t="s">
        <v>316</v>
      </c>
      <c r="IN115" s="130" t="s">
        <v>317</v>
      </c>
      <c r="IO115" s="130" t="s">
        <v>318</v>
      </c>
      <c r="IP115" s="128" t="s">
        <v>319</v>
      </c>
      <c r="IQ115" s="131" t="s">
        <v>44</v>
      </c>
      <c r="IS115" s="129" t="s">
        <v>314</v>
      </c>
      <c r="IT115" s="130"/>
      <c r="IU115" s="130" t="s">
        <v>315</v>
      </c>
      <c r="IV115" s="130" t="s">
        <v>316</v>
      </c>
      <c r="IW115" s="130" t="s">
        <v>317</v>
      </c>
      <c r="IX115" s="130" t="s">
        <v>318</v>
      </c>
      <c r="IY115" s="128" t="s">
        <v>319</v>
      </c>
      <c r="IZ115" s="131" t="s">
        <v>44</v>
      </c>
      <c r="JB115" s="129" t="s">
        <v>314</v>
      </c>
      <c r="JC115" s="130"/>
      <c r="JD115" s="130" t="s">
        <v>315</v>
      </c>
      <c r="JE115" s="130" t="s">
        <v>316</v>
      </c>
      <c r="JF115" s="130" t="s">
        <v>317</v>
      </c>
      <c r="JG115" s="130" t="s">
        <v>318</v>
      </c>
      <c r="JH115" s="128" t="s">
        <v>319</v>
      </c>
      <c r="JI115" s="131" t="s">
        <v>44</v>
      </c>
      <c r="JK115" s="129" t="s">
        <v>314</v>
      </c>
      <c r="JL115" s="130"/>
      <c r="JM115" s="130" t="s">
        <v>315</v>
      </c>
      <c r="JN115" s="130" t="s">
        <v>316</v>
      </c>
      <c r="JO115" s="130" t="s">
        <v>317</v>
      </c>
      <c r="JP115" s="130" t="s">
        <v>318</v>
      </c>
      <c r="JQ115" s="128" t="s">
        <v>319</v>
      </c>
      <c r="JR115" s="131" t="s">
        <v>44</v>
      </c>
      <c r="JT115" s="129" t="s">
        <v>314</v>
      </c>
      <c r="JU115" s="130"/>
      <c r="JV115" s="130" t="s">
        <v>315</v>
      </c>
      <c r="JW115" s="130" t="s">
        <v>316</v>
      </c>
      <c r="JX115" s="130" t="s">
        <v>317</v>
      </c>
      <c r="JY115" s="130" t="s">
        <v>318</v>
      </c>
      <c r="JZ115" s="128" t="s">
        <v>319</v>
      </c>
      <c r="KA115" s="131" t="s">
        <v>44</v>
      </c>
      <c r="KC115" s="129" t="s">
        <v>314</v>
      </c>
      <c r="KD115" s="130"/>
      <c r="KE115" s="130" t="s">
        <v>315</v>
      </c>
      <c r="KF115" s="130" t="s">
        <v>316</v>
      </c>
      <c r="KG115" s="130" t="s">
        <v>317</v>
      </c>
      <c r="KH115" s="130" t="s">
        <v>318</v>
      </c>
      <c r="KI115" s="128" t="s">
        <v>319</v>
      </c>
      <c r="KJ115" s="131" t="s">
        <v>44</v>
      </c>
      <c r="KL115" s="129" t="s">
        <v>314</v>
      </c>
      <c r="KM115" s="130"/>
      <c r="KN115" s="130" t="s">
        <v>315</v>
      </c>
      <c r="KO115" s="130" t="s">
        <v>316</v>
      </c>
      <c r="KP115" s="130" t="s">
        <v>317</v>
      </c>
      <c r="KQ115" s="130" t="s">
        <v>318</v>
      </c>
      <c r="KR115" s="128" t="s">
        <v>319</v>
      </c>
      <c r="KS115" s="131" t="s">
        <v>44</v>
      </c>
      <c r="KU115" s="129" t="s">
        <v>314</v>
      </c>
      <c r="KV115" s="130"/>
      <c r="KW115" s="130" t="s">
        <v>315</v>
      </c>
      <c r="KX115" s="130" t="s">
        <v>316</v>
      </c>
      <c r="KY115" s="130" t="s">
        <v>317</v>
      </c>
      <c r="KZ115" s="130" t="s">
        <v>318</v>
      </c>
      <c r="LA115" s="128" t="s">
        <v>319</v>
      </c>
      <c r="LB115" s="131" t="s">
        <v>44</v>
      </c>
      <c r="LD115" s="129" t="s">
        <v>314</v>
      </c>
      <c r="LE115" s="130"/>
      <c r="LF115" s="130" t="s">
        <v>315</v>
      </c>
      <c r="LG115" s="130" t="s">
        <v>316</v>
      </c>
      <c r="LH115" s="130" t="s">
        <v>317</v>
      </c>
      <c r="LI115" s="130" t="s">
        <v>318</v>
      </c>
      <c r="LJ115" s="128" t="s">
        <v>319</v>
      </c>
      <c r="LK115" s="131" t="s">
        <v>44</v>
      </c>
      <c r="LM115" s="129" t="s">
        <v>314</v>
      </c>
      <c r="LN115" s="130"/>
      <c r="LO115" s="130" t="s">
        <v>315</v>
      </c>
      <c r="LP115" s="130" t="s">
        <v>316</v>
      </c>
      <c r="LQ115" s="130" t="s">
        <v>317</v>
      </c>
      <c r="LR115" s="130" t="s">
        <v>318</v>
      </c>
      <c r="LS115" s="128" t="s">
        <v>319</v>
      </c>
      <c r="LT115" s="131" t="s">
        <v>44</v>
      </c>
      <c r="LV115" s="129" t="s">
        <v>314</v>
      </c>
      <c r="LW115" s="130"/>
      <c r="LX115" s="130" t="s">
        <v>315</v>
      </c>
      <c r="LY115" s="130" t="s">
        <v>316</v>
      </c>
      <c r="LZ115" s="130" t="s">
        <v>317</v>
      </c>
      <c r="MA115" s="130" t="s">
        <v>318</v>
      </c>
      <c r="MB115" s="128" t="s">
        <v>319</v>
      </c>
      <c r="MC115" s="131" t="s">
        <v>44</v>
      </c>
      <c r="ME115" s="129" t="s">
        <v>314</v>
      </c>
      <c r="MF115" s="130"/>
      <c r="MG115" s="130" t="s">
        <v>315</v>
      </c>
      <c r="MH115" s="130" t="s">
        <v>316</v>
      </c>
      <c r="MI115" s="130" t="s">
        <v>317</v>
      </c>
      <c r="MJ115" s="130" t="s">
        <v>318</v>
      </c>
      <c r="MK115" s="128" t="s">
        <v>319</v>
      </c>
      <c r="ML115" s="131" t="s">
        <v>44</v>
      </c>
      <c r="MN115" s="129" t="s">
        <v>314</v>
      </c>
      <c r="MO115" s="130"/>
      <c r="MP115" s="130" t="s">
        <v>315</v>
      </c>
      <c r="MQ115" s="130" t="s">
        <v>316</v>
      </c>
      <c r="MR115" s="130" t="s">
        <v>317</v>
      </c>
      <c r="MS115" s="130" t="s">
        <v>318</v>
      </c>
      <c r="MT115" s="128" t="s">
        <v>319</v>
      </c>
      <c r="MU115" s="131" t="s">
        <v>44</v>
      </c>
      <c r="MW115" s="129" t="s">
        <v>314</v>
      </c>
      <c r="MX115" s="130"/>
      <c r="MY115" s="130" t="s">
        <v>315</v>
      </c>
      <c r="MZ115" s="130" t="s">
        <v>316</v>
      </c>
      <c r="NA115" s="130" t="s">
        <v>317</v>
      </c>
      <c r="NB115" s="130" t="s">
        <v>318</v>
      </c>
      <c r="NC115" s="128" t="s">
        <v>319</v>
      </c>
      <c r="ND115" s="131" t="s">
        <v>44</v>
      </c>
      <c r="NF115" s="129" t="s">
        <v>314</v>
      </c>
      <c r="NG115" s="130"/>
      <c r="NH115" s="130" t="s">
        <v>315</v>
      </c>
      <c r="NI115" s="130" t="s">
        <v>316</v>
      </c>
      <c r="NJ115" s="130" t="s">
        <v>317</v>
      </c>
      <c r="NK115" s="130" t="s">
        <v>318</v>
      </c>
      <c r="NL115" s="128" t="s">
        <v>319</v>
      </c>
      <c r="NM115" s="131" t="s">
        <v>44</v>
      </c>
      <c r="NO115" s="129" t="s">
        <v>314</v>
      </c>
      <c r="NP115" s="130"/>
      <c r="NQ115" s="130" t="s">
        <v>315</v>
      </c>
      <c r="NR115" s="130" t="s">
        <v>316</v>
      </c>
      <c r="NS115" s="130" t="s">
        <v>317</v>
      </c>
      <c r="NT115" s="130" t="s">
        <v>318</v>
      </c>
      <c r="NU115" s="128" t="s">
        <v>319</v>
      </c>
      <c r="NV115" s="131" t="s">
        <v>44</v>
      </c>
      <c r="NX115" s="129" t="s">
        <v>314</v>
      </c>
      <c r="NY115" s="130"/>
      <c r="NZ115" s="130" t="s">
        <v>315</v>
      </c>
      <c r="OA115" s="130" t="s">
        <v>316</v>
      </c>
      <c r="OB115" s="130" t="s">
        <v>317</v>
      </c>
      <c r="OC115" s="130" t="s">
        <v>318</v>
      </c>
      <c r="OD115" s="128" t="s">
        <v>319</v>
      </c>
      <c r="OE115" s="131" t="s">
        <v>44</v>
      </c>
      <c r="OG115" s="129" t="s">
        <v>314</v>
      </c>
      <c r="OH115" s="130"/>
      <c r="OI115" s="130" t="s">
        <v>315</v>
      </c>
      <c r="OJ115" s="130" t="s">
        <v>316</v>
      </c>
      <c r="OK115" s="130" t="s">
        <v>317</v>
      </c>
      <c r="OL115" s="130" t="s">
        <v>318</v>
      </c>
      <c r="OM115" s="128" t="s">
        <v>319</v>
      </c>
      <c r="ON115" s="131" t="s">
        <v>44</v>
      </c>
      <c r="OP115" s="129" t="s">
        <v>314</v>
      </c>
      <c r="OQ115" s="130"/>
      <c r="OR115" s="130" t="s">
        <v>315</v>
      </c>
      <c r="OS115" s="130" t="s">
        <v>316</v>
      </c>
      <c r="OT115" s="130" t="s">
        <v>317</v>
      </c>
      <c r="OU115" s="130" t="s">
        <v>318</v>
      </c>
      <c r="OV115" s="128" t="s">
        <v>319</v>
      </c>
      <c r="OW115" s="131" t="s">
        <v>44</v>
      </c>
      <c r="OY115" s="129" t="s">
        <v>314</v>
      </c>
      <c r="OZ115" s="130"/>
      <c r="PA115" s="130" t="s">
        <v>315</v>
      </c>
      <c r="PB115" s="130" t="s">
        <v>316</v>
      </c>
      <c r="PC115" s="130" t="s">
        <v>317</v>
      </c>
      <c r="PD115" s="130" t="s">
        <v>318</v>
      </c>
      <c r="PE115" s="128" t="s">
        <v>319</v>
      </c>
      <c r="PF115" s="131" t="s">
        <v>44</v>
      </c>
    </row>
    <row r="116" spans="1:424">
      <c r="A116" s="118"/>
      <c r="B116" s="118"/>
      <c r="C116" s="115"/>
      <c r="D116" s="115"/>
      <c r="E116" s="115"/>
      <c r="F116" s="115"/>
      <c r="G116" s="115"/>
      <c r="H116" s="115">
        <f>PRODUCT(C116:G116)</f>
        <v>0</v>
      </c>
      <c r="J116" s="118"/>
      <c r="K116" s="118"/>
      <c r="L116" s="115"/>
      <c r="M116" s="115"/>
      <c r="N116" s="115"/>
      <c r="O116" s="115"/>
      <c r="P116" s="115"/>
      <c r="Q116" s="115">
        <f>PRODUCT(L116:P116)</f>
        <v>0</v>
      </c>
      <c r="S116" s="118"/>
      <c r="T116" s="118"/>
      <c r="U116" s="115"/>
      <c r="V116" s="115"/>
      <c r="W116" s="115"/>
      <c r="X116" s="115"/>
      <c r="Y116" s="115"/>
      <c r="Z116" s="115"/>
      <c r="AB116" s="118"/>
      <c r="AC116" s="118"/>
      <c r="AD116" s="115"/>
      <c r="AE116" s="115"/>
      <c r="AF116" s="115"/>
      <c r="AG116" s="115"/>
      <c r="AH116" s="115"/>
      <c r="AI116" s="115"/>
      <c r="AK116" s="118"/>
      <c r="AL116" s="118"/>
      <c r="AM116" s="115"/>
      <c r="AN116" s="115"/>
      <c r="AO116" s="115"/>
      <c r="AP116" s="115"/>
      <c r="AQ116" s="115"/>
      <c r="AR116" s="115"/>
      <c r="AT116" s="118"/>
      <c r="AU116" s="118"/>
      <c r="AV116" s="115"/>
      <c r="AW116" s="115"/>
      <c r="AX116" s="115"/>
      <c r="AY116" s="115"/>
      <c r="AZ116" s="115"/>
      <c r="BA116" s="115"/>
      <c r="BC116" s="118"/>
      <c r="BD116" s="118"/>
      <c r="BE116" s="115"/>
      <c r="BF116" s="115"/>
      <c r="BG116" s="115"/>
      <c r="BH116" s="115"/>
      <c r="BI116" s="115"/>
      <c r="BJ116" s="115"/>
      <c r="BL116" s="118"/>
      <c r="BM116" s="118"/>
      <c r="BN116" s="115"/>
      <c r="BO116" s="115"/>
      <c r="BP116" s="115"/>
      <c r="BQ116" s="115"/>
      <c r="BR116" s="115"/>
      <c r="BS116" s="115"/>
      <c r="BU116" s="118"/>
      <c r="BV116" s="118"/>
      <c r="BW116" s="115"/>
      <c r="BX116" s="115"/>
      <c r="BY116" s="115"/>
      <c r="BZ116" s="115"/>
      <c r="CA116" s="115"/>
      <c r="CB116" s="115"/>
      <c r="CD116" s="118"/>
      <c r="CE116" s="118"/>
      <c r="CF116" s="115"/>
      <c r="CG116" s="115"/>
      <c r="CH116" s="115"/>
      <c r="CI116" s="115"/>
      <c r="CJ116" s="115"/>
      <c r="CK116" s="115"/>
      <c r="CM116" s="118"/>
      <c r="CN116" s="118"/>
      <c r="CO116" s="115"/>
      <c r="CP116" s="115"/>
      <c r="CQ116" s="115"/>
      <c r="CR116" s="115"/>
      <c r="CS116" s="115"/>
      <c r="CT116" s="115"/>
      <c r="CV116" s="118"/>
      <c r="CW116" s="118"/>
      <c r="CX116" s="115"/>
      <c r="CY116" s="115"/>
      <c r="CZ116" s="115"/>
      <c r="DA116" s="115"/>
      <c r="DB116" s="115"/>
      <c r="DC116" s="115"/>
      <c r="DE116" s="118"/>
      <c r="DF116" s="118"/>
      <c r="DG116" s="115"/>
      <c r="DH116" s="115"/>
      <c r="DI116" s="115"/>
      <c r="DJ116" s="115"/>
      <c r="DK116" s="115"/>
      <c r="DL116" s="115"/>
      <c r="DN116" s="118"/>
      <c r="DO116" s="118"/>
      <c r="DP116" s="115"/>
      <c r="DQ116" s="115"/>
      <c r="DR116" s="115"/>
      <c r="DS116" s="115"/>
      <c r="DT116" s="115"/>
      <c r="DU116" s="115"/>
      <c r="DW116" s="118"/>
      <c r="DX116" s="118"/>
      <c r="DY116" s="115"/>
      <c r="DZ116" s="115"/>
      <c r="EA116" s="115"/>
      <c r="EB116" s="115"/>
      <c r="EC116" s="115"/>
      <c r="ED116" s="115"/>
      <c r="EF116" s="118"/>
      <c r="EG116" s="118"/>
      <c r="EH116" s="115"/>
      <c r="EI116" s="115"/>
      <c r="EJ116" s="115"/>
      <c r="EK116" s="115"/>
      <c r="EL116" s="115"/>
      <c r="EM116" s="115"/>
      <c r="EO116" s="118"/>
      <c r="EP116" s="118"/>
      <c r="EQ116" s="115"/>
      <c r="ER116" s="115"/>
      <c r="ES116" s="115"/>
      <c r="ET116" s="115"/>
      <c r="EU116" s="115"/>
      <c r="EV116" s="115"/>
      <c r="EX116" s="118"/>
      <c r="EY116" s="118"/>
      <c r="EZ116" s="115"/>
      <c r="FA116" s="115"/>
      <c r="FB116" s="115"/>
      <c r="FC116" s="115"/>
      <c r="FD116" s="115"/>
      <c r="FE116" s="115"/>
      <c r="FG116" s="118"/>
      <c r="FH116" s="118"/>
      <c r="FI116" s="115"/>
      <c r="FJ116" s="115"/>
      <c r="FK116" s="115"/>
      <c r="FL116" s="115"/>
      <c r="FM116" s="115"/>
      <c r="FN116" s="115"/>
      <c r="FP116" s="118"/>
      <c r="FQ116" s="118"/>
      <c r="FR116" s="115"/>
      <c r="FS116" s="115"/>
      <c r="FT116" s="115"/>
      <c r="FU116" s="115"/>
      <c r="FV116" s="115"/>
      <c r="FW116" s="115"/>
      <c r="FY116" s="118"/>
      <c r="FZ116" s="118"/>
      <c r="GA116" s="115"/>
      <c r="GB116" s="115"/>
      <c r="GC116" s="115"/>
      <c r="GD116" s="115"/>
      <c r="GE116" s="115"/>
      <c r="GF116" s="115"/>
      <c r="GH116" s="118"/>
      <c r="GI116" s="118"/>
      <c r="GJ116" s="115"/>
      <c r="GK116" s="115"/>
      <c r="GL116" s="115"/>
      <c r="GM116" s="115"/>
      <c r="GN116" s="115"/>
      <c r="GO116" s="115"/>
      <c r="GQ116" s="118"/>
      <c r="GR116" s="118"/>
      <c r="GS116" s="115"/>
      <c r="GT116" s="115"/>
      <c r="GU116" s="115"/>
      <c r="GV116" s="115"/>
      <c r="GW116" s="115"/>
      <c r="GX116" s="115"/>
      <c r="GZ116" s="118"/>
      <c r="HA116" s="118"/>
      <c r="HB116" s="115"/>
      <c r="HC116" s="115"/>
      <c r="HD116" s="115"/>
      <c r="HE116" s="115"/>
      <c r="HF116" s="115"/>
      <c r="HG116" s="115"/>
      <c r="HI116" s="118"/>
      <c r="HJ116" s="118"/>
      <c r="HK116" s="115"/>
      <c r="HL116" s="115"/>
      <c r="HM116" s="115"/>
      <c r="HN116" s="115"/>
      <c r="HO116" s="115"/>
      <c r="HP116" s="115"/>
      <c r="HR116" s="118"/>
      <c r="HS116" s="118"/>
      <c r="HT116" s="115"/>
      <c r="HU116" s="115"/>
      <c r="HV116" s="115"/>
      <c r="HW116" s="115"/>
      <c r="HX116" s="115"/>
      <c r="HY116" s="115"/>
      <c r="IA116" s="118"/>
      <c r="IB116" s="118"/>
      <c r="IC116" s="115"/>
      <c r="ID116" s="115"/>
      <c r="IE116" s="115"/>
      <c r="IF116" s="115"/>
      <c r="IG116" s="115"/>
      <c r="IH116" s="115"/>
      <c r="IJ116" s="118"/>
      <c r="IK116" s="118"/>
      <c r="IL116" s="115"/>
      <c r="IM116" s="115"/>
      <c r="IN116" s="115"/>
      <c r="IO116" s="115"/>
      <c r="IP116" s="115"/>
      <c r="IQ116" s="115"/>
      <c r="IS116" s="118"/>
      <c r="IT116" s="118"/>
      <c r="IU116" s="115"/>
      <c r="IV116" s="115"/>
      <c r="IW116" s="115"/>
      <c r="IX116" s="115"/>
      <c r="IY116" s="115"/>
      <c r="IZ116" s="115"/>
      <c r="JB116" s="118"/>
      <c r="JC116" s="118"/>
      <c r="JD116" s="115"/>
      <c r="JE116" s="115"/>
      <c r="JF116" s="115"/>
      <c r="JG116" s="115"/>
      <c r="JH116" s="115"/>
      <c r="JI116" s="115"/>
      <c r="JK116" s="118"/>
      <c r="JL116" s="118"/>
      <c r="JM116" s="115"/>
      <c r="JN116" s="115"/>
      <c r="JO116" s="115"/>
      <c r="JP116" s="115"/>
      <c r="JQ116" s="115"/>
      <c r="JR116" s="115"/>
      <c r="JT116" s="118"/>
      <c r="JU116" s="118"/>
      <c r="JV116" s="115"/>
      <c r="JW116" s="115"/>
      <c r="JX116" s="115"/>
      <c r="JY116" s="115"/>
      <c r="JZ116" s="115"/>
      <c r="KA116" s="115"/>
      <c r="KC116" s="118"/>
      <c r="KD116" s="118"/>
      <c r="KE116" s="115"/>
      <c r="KF116" s="115"/>
      <c r="KG116" s="115"/>
      <c r="KH116" s="115"/>
      <c r="KI116" s="115"/>
      <c r="KJ116" s="115"/>
      <c r="KL116" s="118"/>
      <c r="KM116" s="118"/>
      <c r="KN116" s="115"/>
      <c r="KO116" s="115"/>
      <c r="KP116" s="115"/>
      <c r="KQ116" s="115"/>
      <c r="KR116" s="115"/>
      <c r="KS116" s="115"/>
      <c r="KU116" s="118"/>
      <c r="KV116" s="118"/>
      <c r="KW116" s="115"/>
      <c r="KX116" s="115"/>
      <c r="KY116" s="115"/>
      <c r="KZ116" s="115"/>
      <c r="LA116" s="115"/>
      <c r="LB116" s="115"/>
      <c r="LD116" s="118"/>
      <c r="LE116" s="118"/>
      <c r="LF116" s="115"/>
      <c r="LG116" s="115"/>
      <c r="LH116" s="115"/>
      <c r="LI116" s="115"/>
      <c r="LJ116" s="115"/>
      <c r="LK116" s="115"/>
      <c r="LM116" s="118"/>
      <c r="LN116" s="118"/>
      <c r="LO116" s="115"/>
      <c r="LP116" s="115"/>
      <c r="LQ116" s="115"/>
      <c r="LR116" s="115"/>
      <c r="LS116" s="115"/>
      <c r="LT116" s="115"/>
      <c r="LV116" s="118"/>
      <c r="LW116" s="118"/>
      <c r="LX116" s="115"/>
      <c r="LY116" s="115"/>
      <c r="LZ116" s="115"/>
      <c r="MA116" s="115"/>
      <c r="MB116" s="115"/>
      <c r="MC116" s="115"/>
      <c r="ME116" s="118"/>
      <c r="MF116" s="118"/>
      <c r="MG116" s="115"/>
      <c r="MH116" s="115"/>
      <c r="MI116" s="115"/>
      <c r="MJ116" s="115"/>
      <c r="MK116" s="115"/>
      <c r="ML116" s="115"/>
      <c r="MN116" s="118"/>
      <c r="MO116" s="118"/>
      <c r="MP116" s="115"/>
      <c r="MQ116" s="115"/>
      <c r="MR116" s="115"/>
      <c r="MS116" s="115"/>
      <c r="MT116" s="115"/>
      <c r="MU116" s="115"/>
      <c r="MW116" s="118"/>
      <c r="MX116" s="118"/>
      <c r="MY116" s="115"/>
      <c r="MZ116" s="115"/>
      <c r="NA116" s="115"/>
      <c r="NB116" s="115"/>
      <c r="NC116" s="115"/>
      <c r="ND116" s="115"/>
      <c r="NF116" s="118"/>
      <c r="NG116" s="118"/>
      <c r="NH116" s="115"/>
      <c r="NI116" s="115"/>
      <c r="NJ116" s="115"/>
      <c r="NK116" s="115"/>
      <c r="NL116" s="115"/>
      <c r="NM116" s="115"/>
      <c r="NO116" s="118"/>
      <c r="NP116" s="118"/>
      <c r="NQ116" s="115"/>
      <c r="NR116" s="115"/>
      <c r="NS116" s="115"/>
      <c r="NT116" s="115"/>
      <c r="NU116" s="115"/>
      <c r="NV116" s="115"/>
      <c r="NX116" s="118"/>
      <c r="NY116" s="118"/>
      <c r="NZ116" s="115"/>
      <c r="OA116" s="115"/>
      <c r="OB116" s="115"/>
      <c r="OC116" s="115"/>
      <c r="OD116" s="115"/>
      <c r="OE116" s="115"/>
      <c r="OG116" s="118"/>
      <c r="OH116" s="118"/>
      <c r="OI116" s="115"/>
      <c r="OJ116" s="115"/>
      <c r="OK116" s="115"/>
      <c r="OL116" s="115"/>
      <c r="OM116" s="115"/>
      <c r="ON116" s="115"/>
      <c r="OP116" s="118"/>
      <c r="OQ116" s="118"/>
      <c r="OR116" s="115"/>
      <c r="OS116" s="115"/>
      <c r="OT116" s="115"/>
      <c r="OU116" s="115"/>
      <c r="OV116" s="115"/>
      <c r="OW116" s="115"/>
      <c r="OY116" s="118"/>
      <c r="OZ116" s="118"/>
      <c r="PA116" s="115"/>
      <c r="PB116" s="115"/>
      <c r="PC116" s="115"/>
      <c r="PD116" s="115"/>
      <c r="PE116" s="115"/>
      <c r="PF116" s="115"/>
    </row>
    <row r="117" spans="1:424">
      <c r="A117" s="118"/>
      <c r="B117" s="118"/>
      <c r="C117" s="115"/>
      <c r="D117" s="115"/>
      <c r="E117" s="115"/>
      <c r="F117" s="115"/>
      <c r="G117" s="115"/>
      <c r="H117" s="115">
        <f t="shared" ref="H117:H123" si="1972">PRODUCT(C117:G117)</f>
        <v>0</v>
      </c>
      <c r="J117" s="118"/>
      <c r="K117" s="118"/>
      <c r="L117" s="115"/>
      <c r="M117" s="115"/>
      <c r="N117" s="115"/>
      <c r="O117" s="115"/>
      <c r="P117" s="115"/>
      <c r="Q117" s="115">
        <f t="shared" ref="Q117:Q123" si="1973">PRODUCT(L117:P117)</f>
        <v>0</v>
      </c>
      <c r="S117" s="118"/>
      <c r="T117" s="118"/>
      <c r="U117" s="115"/>
      <c r="V117" s="115"/>
      <c r="W117" s="115"/>
      <c r="X117" s="115"/>
      <c r="Y117" s="115"/>
      <c r="Z117" s="115"/>
      <c r="AB117" s="118"/>
      <c r="AC117" s="118"/>
      <c r="AD117" s="115"/>
      <c r="AE117" s="115"/>
      <c r="AF117" s="115"/>
      <c r="AG117" s="115"/>
      <c r="AH117" s="115"/>
      <c r="AI117" s="115"/>
      <c r="AK117" s="118"/>
      <c r="AL117" s="118"/>
      <c r="AM117" s="115"/>
      <c r="AN117" s="115"/>
      <c r="AO117" s="115"/>
      <c r="AP117" s="115"/>
      <c r="AQ117" s="115"/>
      <c r="AR117" s="115"/>
      <c r="AT117" s="118"/>
      <c r="AU117" s="118"/>
      <c r="AV117" s="115"/>
      <c r="AW117" s="115"/>
      <c r="AX117" s="115"/>
      <c r="AY117" s="115"/>
      <c r="AZ117" s="115"/>
      <c r="BA117" s="115"/>
      <c r="BC117" s="118"/>
      <c r="BD117" s="118"/>
      <c r="BE117" s="115"/>
      <c r="BF117" s="115"/>
      <c r="BG117" s="115"/>
      <c r="BH117" s="115"/>
      <c r="BI117" s="115"/>
      <c r="BJ117" s="115"/>
      <c r="BL117" s="118"/>
      <c r="BM117" s="118"/>
      <c r="BN117" s="115"/>
      <c r="BO117" s="115"/>
      <c r="BP117" s="115"/>
      <c r="BQ117" s="115"/>
      <c r="BR117" s="115"/>
      <c r="BS117" s="115"/>
      <c r="BU117" s="118"/>
      <c r="BV117" s="118"/>
      <c r="BW117" s="115"/>
      <c r="BX117" s="115"/>
      <c r="BY117" s="115"/>
      <c r="BZ117" s="115"/>
      <c r="CA117" s="115"/>
      <c r="CB117" s="115"/>
      <c r="CD117" s="118"/>
      <c r="CE117" s="118"/>
      <c r="CF117" s="115"/>
      <c r="CG117" s="115"/>
      <c r="CH117" s="115"/>
      <c r="CI117" s="115"/>
      <c r="CJ117" s="115"/>
      <c r="CK117" s="115"/>
      <c r="CM117" s="118"/>
      <c r="CN117" s="118"/>
      <c r="CO117" s="115"/>
      <c r="CP117" s="115"/>
      <c r="CQ117" s="115"/>
      <c r="CR117" s="115"/>
      <c r="CS117" s="115"/>
      <c r="CT117" s="115"/>
      <c r="CV117" s="118"/>
      <c r="CW117" s="118"/>
      <c r="CX117" s="115"/>
      <c r="CY117" s="115"/>
      <c r="CZ117" s="115"/>
      <c r="DA117" s="115"/>
      <c r="DB117" s="115"/>
      <c r="DC117" s="115"/>
      <c r="DE117" s="118"/>
      <c r="DF117" s="118"/>
      <c r="DG117" s="115"/>
      <c r="DH117" s="115"/>
      <c r="DI117" s="115"/>
      <c r="DJ117" s="115"/>
      <c r="DK117" s="115"/>
      <c r="DL117" s="115"/>
      <c r="DN117" s="118"/>
      <c r="DO117" s="118"/>
      <c r="DP117" s="115"/>
      <c r="DQ117" s="115"/>
      <c r="DR117" s="115"/>
      <c r="DS117" s="115"/>
      <c r="DT117" s="115"/>
      <c r="DU117" s="115"/>
      <c r="DW117" s="118"/>
      <c r="DX117" s="118"/>
      <c r="DY117" s="115"/>
      <c r="DZ117" s="115"/>
      <c r="EA117" s="115"/>
      <c r="EB117" s="115"/>
      <c r="EC117" s="115"/>
      <c r="ED117" s="115"/>
      <c r="EF117" s="118"/>
      <c r="EG117" s="118"/>
      <c r="EH117" s="115"/>
      <c r="EI117" s="115"/>
      <c r="EJ117" s="115"/>
      <c r="EK117" s="115"/>
      <c r="EL117" s="115"/>
      <c r="EM117" s="115"/>
      <c r="EO117" s="118"/>
      <c r="EP117" s="118"/>
      <c r="EQ117" s="115"/>
      <c r="ER117" s="115"/>
      <c r="ES117" s="115"/>
      <c r="ET117" s="115"/>
      <c r="EU117" s="115"/>
      <c r="EV117" s="115"/>
      <c r="EX117" s="118"/>
      <c r="EY117" s="118"/>
      <c r="EZ117" s="115"/>
      <c r="FA117" s="115"/>
      <c r="FB117" s="115"/>
      <c r="FC117" s="115"/>
      <c r="FD117" s="115"/>
      <c r="FE117" s="115"/>
      <c r="FG117" s="118"/>
      <c r="FH117" s="118"/>
      <c r="FI117" s="115"/>
      <c r="FJ117" s="115"/>
      <c r="FK117" s="115"/>
      <c r="FL117" s="115"/>
      <c r="FM117" s="115"/>
      <c r="FN117" s="115"/>
      <c r="FP117" s="118"/>
      <c r="FQ117" s="118"/>
      <c r="FR117" s="115"/>
      <c r="FS117" s="115"/>
      <c r="FT117" s="115"/>
      <c r="FU117" s="115"/>
      <c r="FV117" s="115"/>
      <c r="FW117" s="115"/>
      <c r="FY117" s="118"/>
      <c r="FZ117" s="118"/>
      <c r="GA117" s="115"/>
      <c r="GB117" s="115"/>
      <c r="GC117" s="115"/>
      <c r="GD117" s="115"/>
      <c r="GE117" s="115"/>
      <c r="GF117" s="115"/>
      <c r="GH117" s="118"/>
      <c r="GI117" s="118"/>
      <c r="GJ117" s="115"/>
      <c r="GK117" s="115"/>
      <c r="GL117" s="115"/>
      <c r="GM117" s="115"/>
      <c r="GN117" s="115"/>
      <c r="GO117" s="115"/>
      <c r="GQ117" s="118"/>
      <c r="GR117" s="118"/>
      <c r="GS117" s="115"/>
      <c r="GT117" s="115"/>
      <c r="GU117" s="115"/>
      <c r="GV117" s="115"/>
      <c r="GW117" s="115"/>
      <c r="GX117" s="115"/>
      <c r="GZ117" s="118"/>
      <c r="HA117" s="118"/>
      <c r="HB117" s="115"/>
      <c r="HC117" s="115"/>
      <c r="HD117" s="115"/>
      <c r="HE117" s="115"/>
      <c r="HF117" s="115"/>
      <c r="HG117" s="115"/>
      <c r="HI117" s="118"/>
      <c r="HJ117" s="118"/>
      <c r="HK117" s="115"/>
      <c r="HL117" s="115"/>
      <c r="HM117" s="115"/>
      <c r="HN117" s="115"/>
      <c r="HO117" s="115"/>
      <c r="HP117" s="115"/>
      <c r="HR117" s="118"/>
      <c r="HS117" s="118"/>
      <c r="HT117" s="115"/>
      <c r="HU117" s="115"/>
      <c r="HV117" s="115"/>
      <c r="HW117" s="115"/>
      <c r="HX117" s="115"/>
      <c r="HY117" s="115"/>
      <c r="IA117" s="118"/>
      <c r="IB117" s="118"/>
      <c r="IC117" s="115"/>
      <c r="ID117" s="115"/>
      <c r="IE117" s="115"/>
      <c r="IF117" s="115"/>
      <c r="IG117" s="115"/>
      <c r="IH117" s="115"/>
      <c r="IJ117" s="118"/>
      <c r="IK117" s="118"/>
      <c r="IL117" s="115"/>
      <c r="IM117" s="115"/>
      <c r="IN117" s="115"/>
      <c r="IO117" s="115"/>
      <c r="IP117" s="115"/>
      <c r="IQ117" s="115"/>
      <c r="IS117" s="118"/>
      <c r="IT117" s="118"/>
      <c r="IU117" s="115"/>
      <c r="IV117" s="115"/>
      <c r="IW117" s="115"/>
      <c r="IX117" s="115"/>
      <c r="IY117" s="115"/>
      <c r="IZ117" s="115"/>
      <c r="JB117" s="118"/>
      <c r="JC117" s="118"/>
      <c r="JD117" s="115"/>
      <c r="JE117" s="115"/>
      <c r="JF117" s="115"/>
      <c r="JG117" s="115"/>
      <c r="JH117" s="115"/>
      <c r="JI117" s="115"/>
      <c r="JK117" s="118"/>
      <c r="JL117" s="118"/>
      <c r="JM117" s="115"/>
      <c r="JN117" s="115"/>
      <c r="JO117" s="115"/>
      <c r="JP117" s="115"/>
      <c r="JQ117" s="115"/>
      <c r="JR117" s="115"/>
      <c r="JT117" s="118"/>
      <c r="JU117" s="118"/>
      <c r="JV117" s="115"/>
      <c r="JW117" s="115"/>
      <c r="JX117" s="115"/>
      <c r="JY117" s="115"/>
      <c r="JZ117" s="115"/>
      <c r="KA117" s="115"/>
      <c r="KC117" s="118"/>
      <c r="KD117" s="118"/>
      <c r="KE117" s="115"/>
      <c r="KF117" s="115"/>
      <c r="KG117" s="115"/>
      <c r="KH117" s="115"/>
      <c r="KI117" s="115"/>
      <c r="KJ117" s="115"/>
      <c r="KL117" s="118"/>
      <c r="KM117" s="118"/>
      <c r="KN117" s="115"/>
      <c r="KO117" s="115"/>
      <c r="KP117" s="115"/>
      <c r="KQ117" s="115"/>
      <c r="KR117" s="115"/>
      <c r="KS117" s="115"/>
      <c r="KU117" s="118"/>
      <c r="KV117" s="118"/>
      <c r="KW117" s="115"/>
      <c r="KX117" s="115"/>
      <c r="KY117" s="115"/>
      <c r="KZ117" s="115"/>
      <c r="LA117" s="115"/>
      <c r="LB117" s="115"/>
      <c r="LD117" s="118"/>
      <c r="LE117" s="118"/>
      <c r="LF117" s="115"/>
      <c r="LG117" s="115"/>
      <c r="LH117" s="115"/>
      <c r="LI117" s="115"/>
      <c r="LJ117" s="115"/>
      <c r="LK117" s="115"/>
      <c r="LM117" s="118"/>
      <c r="LN117" s="118"/>
      <c r="LO117" s="115"/>
      <c r="LP117" s="115"/>
      <c r="LQ117" s="115"/>
      <c r="LR117" s="115"/>
      <c r="LS117" s="115"/>
      <c r="LT117" s="115"/>
      <c r="LV117" s="118"/>
      <c r="LW117" s="118"/>
      <c r="LX117" s="115"/>
      <c r="LY117" s="115"/>
      <c r="LZ117" s="115"/>
      <c r="MA117" s="115"/>
      <c r="MB117" s="115"/>
      <c r="MC117" s="115"/>
      <c r="ME117" s="118"/>
      <c r="MF117" s="118"/>
      <c r="MG117" s="115"/>
      <c r="MH117" s="115"/>
      <c r="MI117" s="115"/>
      <c r="MJ117" s="115"/>
      <c r="MK117" s="115"/>
      <c r="ML117" s="115"/>
      <c r="MN117" s="118"/>
      <c r="MO117" s="118"/>
      <c r="MP117" s="115"/>
      <c r="MQ117" s="115"/>
      <c r="MR117" s="115"/>
      <c r="MS117" s="115"/>
      <c r="MT117" s="115"/>
      <c r="MU117" s="115"/>
      <c r="MW117" s="118"/>
      <c r="MX117" s="118"/>
      <c r="MY117" s="115"/>
      <c r="MZ117" s="115"/>
      <c r="NA117" s="115"/>
      <c r="NB117" s="115"/>
      <c r="NC117" s="115"/>
      <c r="ND117" s="115"/>
      <c r="NF117" s="118"/>
      <c r="NG117" s="118"/>
      <c r="NH117" s="115"/>
      <c r="NI117" s="115"/>
      <c r="NJ117" s="115"/>
      <c r="NK117" s="115"/>
      <c r="NL117" s="115"/>
      <c r="NM117" s="115"/>
      <c r="NO117" s="118"/>
      <c r="NP117" s="118"/>
      <c r="NQ117" s="115"/>
      <c r="NR117" s="115"/>
      <c r="NS117" s="115"/>
      <c r="NT117" s="115"/>
      <c r="NU117" s="115"/>
      <c r="NV117" s="115"/>
      <c r="NX117" s="118"/>
      <c r="NY117" s="118"/>
      <c r="NZ117" s="115"/>
      <c r="OA117" s="115"/>
      <c r="OB117" s="115"/>
      <c r="OC117" s="115"/>
      <c r="OD117" s="115"/>
      <c r="OE117" s="115"/>
      <c r="OG117" s="118"/>
      <c r="OH117" s="118"/>
      <c r="OI117" s="115"/>
      <c r="OJ117" s="115"/>
      <c r="OK117" s="115"/>
      <c r="OL117" s="115"/>
      <c r="OM117" s="115"/>
      <c r="ON117" s="115"/>
      <c r="OP117" s="118"/>
      <c r="OQ117" s="118"/>
      <c r="OR117" s="115"/>
      <c r="OS117" s="115"/>
      <c r="OT117" s="115"/>
      <c r="OU117" s="115"/>
      <c r="OV117" s="115"/>
      <c r="OW117" s="115"/>
      <c r="OY117" s="118"/>
      <c r="OZ117" s="118"/>
      <c r="PA117" s="115"/>
      <c r="PB117" s="115"/>
      <c r="PC117" s="115"/>
      <c r="PD117" s="115"/>
      <c r="PE117" s="115"/>
      <c r="PF117" s="115"/>
    </row>
    <row r="118" spans="1:424">
      <c r="A118" s="118"/>
      <c r="B118" s="118"/>
      <c r="C118" s="115"/>
      <c r="D118" s="115"/>
      <c r="E118" s="115"/>
      <c r="F118" s="115"/>
      <c r="G118" s="115"/>
      <c r="H118" s="115">
        <f t="shared" si="1972"/>
        <v>0</v>
      </c>
      <c r="J118" s="118"/>
      <c r="K118" s="118"/>
      <c r="L118" s="115"/>
      <c r="M118" s="115"/>
      <c r="N118" s="115"/>
      <c r="O118" s="115"/>
      <c r="P118" s="115"/>
      <c r="Q118" s="115">
        <f t="shared" si="1973"/>
        <v>0</v>
      </c>
      <c r="S118" s="118"/>
      <c r="T118" s="118"/>
      <c r="U118" s="115"/>
      <c r="V118" s="115"/>
      <c r="W118" s="115"/>
      <c r="X118" s="115"/>
      <c r="Y118" s="115"/>
      <c r="Z118" s="115"/>
      <c r="AB118" s="118"/>
      <c r="AC118" s="118"/>
      <c r="AD118" s="115"/>
      <c r="AE118" s="115"/>
      <c r="AF118" s="115"/>
      <c r="AG118" s="115"/>
      <c r="AH118" s="115"/>
      <c r="AI118" s="115"/>
      <c r="AK118" s="118"/>
      <c r="AL118" s="118"/>
      <c r="AM118" s="115"/>
      <c r="AN118" s="115"/>
      <c r="AO118" s="115"/>
      <c r="AP118" s="115"/>
      <c r="AQ118" s="115"/>
      <c r="AR118" s="115"/>
      <c r="AT118" s="118"/>
      <c r="AU118" s="118"/>
      <c r="AV118" s="115"/>
      <c r="AW118" s="115"/>
      <c r="AX118" s="115"/>
      <c r="AY118" s="115"/>
      <c r="AZ118" s="115"/>
      <c r="BA118" s="115"/>
      <c r="BC118" s="118"/>
      <c r="BD118" s="118"/>
      <c r="BE118" s="115"/>
      <c r="BF118" s="115"/>
      <c r="BG118" s="115"/>
      <c r="BH118" s="115"/>
      <c r="BI118" s="115"/>
      <c r="BJ118" s="115"/>
      <c r="BL118" s="118"/>
      <c r="BM118" s="118"/>
      <c r="BN118" s="115"/>
      <c r="BO118" s="115"/>
      <c r="BP118" s="115"/>
      <c r="BQ118" s="115"/>
      <c r="BR118" s="115"/>
      <c r="BS118" s="115"/>
      <c r="BU118" s="118"/>
      <c r="BV118" s="118"/>
      <c r="BW118" s="115"/>
      <c r="BX118" s="115"/>
      <c r="BY118" s="115"/>
      <c r="BZ118" s="115"/>
      <c r="CA118" s="115"/>
      <c r="CB118" s="115"/>
      <c r="CD118" s="118"/>
      <c r="CE118" s="118"/>
      <c r="CF118" s="115"/>
      <c r="CG118" s="115"/>
      <c r="CH118" s="115"/>
      <c r="CI118" s="115"/>
      <c r="CJ118" s="115"/>
      <c r="CK118" s="115"/>
      <c r="CM118" s="118"/>
      <c r="CN118" s="118"/>
      <c r="CO118" s="115"/>
      <c r="CP118" s="115"/>
      <c r="CQ118" s="115"/>
      <c r="CR118" s="115"/>
      <c r="CS118" s="115"/>
      <c r="CT118" s="115"/>
      <c r="CV118" s="118"/>
      <c r="CW118" s="118"/>
      <c r="CX118" s="115"/>
      <c r="CY118" s="115"/>
      <c r="CZ118" s="115"/>
      <c r="DA118" s="115"/>
      <c r="DB118" s="115"/>
      <c r="DC118" s="115"/>
      <c r="DE118" s="118"/>
      <c r="DF118" s="118"/>
      <c r="DG118" s="115"/>
      <c r="DH118" s="115"/>
      <c r="DI118" s="115"/>
      <c r="DJ118" s="115"/>
      <c r="DK118" s="115"/>
      <c r="DL118" s="115"/>
      <c r="DN118" s="118"/>
      <c r="DO118" s="118"/>
      <c r="DP118" s="115"/>
      <c r="DQ118" s="115"/>
      <c r="DR118" s="115"/>
      <c r="DS118" s="115"/>
      <c r="DT118" s="115"/>
      <c r="DU118" s="115"/>
      <c r="DW118" s="118"/>
      <c r="DX118" s="118"/>
      <c r="DY118" s="115"/>
      <c r="DZ118" s="115"/>
      <c r="EA118" s="115"/>
      <c r="EB118" s="115"/>
      <c r="EC118" s="115"/>
      <c r="ED118" s="115"/>
      <c r="EF118" s="118"/>
      <c r="EG118" s="118"/>
      <c r="EH118" s="115"/>
      <c r="EI118" s="115"/>
      <c r="EJ118" s="115"/>
      <c r="EK118" s="115"/>
      <c r="EL118" s="115"/>
      <c r="EM118" s="115"/>
      <c r="EO118" s="118"/>
      <c r="EP118" s="118"/>
      <c r="EQ118" s="115"/>
      <c r="ER118" s="115"/>
      <c r="ES118" s="115"/>
      <c r="ET118" s="115"/>
      <c r="EU118" s="115"/>
      <c r="EV118" s="115"/>
      <c r="EX118" s="118"/>
      <c r="EY118" s="118"/>
      <c r="EZ118" s="115"/>
      <c r="FA118" s="115"/>
      <c r="FB118" s="115"/>
      <c r="FC118" s="115"/>
      <c r="FD118" s="115"/>
      <c r="FE118" s="115"/>
      <c r="FG118" s="118"/>
      <c r="FH118" s="118"/>
      <c r="FI118" s="115"/>
      <c r="FJ118" s="115"/>
      <c r="FK118" s="115"/>
      <c r="FL118" s="115"/>
      <c r="FM118" s="115"/>
      <c r="FN118" s="115"/>
      <c r="FP118" s="118"/>
      <c r="FQ118" s="118"/>
      <c r="FR118" s="115"/>
      <c r="FS118" s="115"/>
      <c r="FT118" s="115"/>
      <c r="FU118" s="115"/>
      <c r="FV118" s="115"/>
      <c r="FW118" s="115"/>
      <c r="FY118" s="118"/>
      <c r="FZ118" s="118"/>
      <c r="GA118" s="115"/>
      <c r="GB118" s="115"/>
      <c r="GC118" s="115"/>
      <c r="GD118" s="115"/>
      <c r="GE118" s="115"/>
      <c r="GF118" s="115"/>
      <c r="GH118" s="118"/>
      <c r="GI118" s="118"/>
      <c r="GJ118" s="115"/>
      <c r="GK118" s="115"/>
      <c r="GL118" s="115"/>
      <c r="GM118" s="115"/>
      <c r="GN118" s="115"/>
      <c r="GO118" s="115"/>
      <c r="GQ118" s="118"/>
      <c r="GR118" s="118"/>
      <c r="GS118" s="115"/>
      <c r="GT118" s="115"/>
      <c r="GU118" s="115"/>
      <c r="GV118" s="115"/>
      <c r="GW118" s="115"/>
      <c r="GX118" s="115"/>
      <c r="GZ118" s="118"/>
      <c r="HA118" s="118"/>
      <c r="HB118" s="115"/>
      <c r="HC118" s="115"/>
      <c r="HD118" s="115"/>
      <c r="HE118" s="115"/>
      <c r="HF118" s="115"/>
      <c r="HG118" s="115"/>
      <c r="HI118" s="118"/>
      <c r="HJ118" s="118"/>
      <c r="HK118" s="115"/>
      <c r="HL118" s="115"/>
      <c r="HM118" s="115"/>
      <c r="HN118" s="115"/>
      <c r="HO118" s="115"/>
      <c r="HP118" s="115"/>
      <c r="HR118" s="118"/>
      <c r="HS118" s="118"/>
      <c r="HT118" s="115"/>
      <c r="HU118" s="115"/>
      <c r="HV118" s="115"/>
      <c r="HW118" s="115"/>
      <c r="HX118" s="115"/>
      <c r="HY118" s="115"/>
      <c r="IA118" s="118"/>
      <c r="IB118" s="118"/>
      <c r="IC118" s="115"/>
      <c r="ID118" s="115"/>
      <c r="IE118" s="115"/>
      <c r="IF118" s="115"/>
      <c r="IG118" s="115"/>
      <c r="IH118" s="115"/>
      <c r="IJ118" s="118"/>
      <c r="IK118" s="118"/>
      <c r="IL118" s="115"/>
      <c r="IM118" s="115"/>
      <c r="IN118" s="115"/>
      <c r="IO118" s="115"/>
      <c r="IP118" s="115"/>
      <c r="IQ118" s="115"/>
      <c r="IS118" s="118"/>
      <c r="IT118" s="118"/>
      <c r="IU118" s="115"/>
      <c r="IV118" s="115"/>
      <c r="IW118" s="115"/>
      <c r="IX118" s="115"/>
      <c r="IY118" s="115"/>
      <c r="IZ118" s="115"/>
      <c r="JB118" s="118"/>
      <c r="JC118" s="118"/>
      <c r="JD118" s="115"/>
      <c r="JE118" s="115"/>
      <c r="JF118" s="115"/>
      <c r="JG118" s="115"/>
      <c r="JH118" s="115"/>
      <c r="JI118" s="115"/>
      <c r="JK118" s="118"/>
      <c r="JL118" s="118"/>
      <c r="JM118" s="115"/>
      <c r="JN118" s="115"/>
      <c r="JO118" s="115"/>
      <c r="JP118" s="115"/>
      <c r="JQ118" s="115"/>
      <c r="JR118" s="115"/>
      <c r="JT118" s="118"/>
      <c r="JU118" s="118"/>
      <c r="JV118" s="115"/>
      <c r="JW118" s="115"/>
      <c r="JX118" s="115"/>
      <c r="JY118" s="115"/>
      <c r="JZ118" s="115"/>
      <c r="KA118" s="115"/>
      <c r="KC118" s="118"/>
      <c r="KD118" s="118"/>
      <c r="KE118" s="115"/>
      <c r="KF118" s="115"/>
      <c r="KG118" s="115"/>
      <c r="KH118" s="115"/>
      <c r="KI118" s="115"/>
      <c r="KJ118" s="115"/>
      <c r="KL118" s="118"/>
      <c r="KM118" s="118"/>
      <c r="KN118" s="115"/>
      <c r="KO118" s="115"/>
      <c r="KP118" s="115"/>
      <c r="KQ118" s="115"/>
      <c r="KR118" s="115"/>
      <c r="KS118" s="115"/>
      <c r="KU118" s="118"/>
      <c r="KV118" s="118"/>
      <c r="KW118" s="115"/>
      <c r="KX118" s="115"/>
      <c r="KY118" s="115"/>
      <c r="KZ118" s="115"/>
      <c r="LA118" s="115"/>
      <c r="LB118" s="115"/>
      <c r="LD118" s="118"/>
      <c r="LE118" s="118"/>
      <c r="LF118" s="115"/>
      <c r="LG118" s="115"/>
      <c r="LH118" s="115"/>
      <c r="LI118" s="115"/>
      <c r="LJ118" s="115"/>
      <c r="LK118" s="115"/>
      <c r="LM118" s="118"/>
      <c r="LN118" s="118"/>
      <c r="LO118" s="115"/>
      <c r="LP118" s="115"/>
      <c r="LQ118" s="115"/>
      <c r="LR118" s="115"/>
      <c r="LS118" s="115"/>
      <c r="LT118" s="115"/>
      <c r="LV118" s="118"/>
      <c r="LW118" s="118"/>
      <c r="LX118" s="115"/>
      <c r="LY118" s="115"/>
      <c r="LZ118" s="115"/>
      <c r="MA118" s="115"/>
      <c r="MB118" s="115"/>
      <c r="MC118" s="115"/>
      <c r="ME118" s="118"/>
      <c r="MF118" s="118"/>
      <c r="MG118" s="115"/>
      <c r="MH118" s="115"/>
      <c r="MI118" s="115"/>
      <c r="MJ118" s="115"/>
      <c r="MK118" s="115"/>
      <c r="ML118" s="115"/>
      <c r="MN118" s="118"/>
      <c r="MO118" s="118"/>
      <c r="MP118" s="115"/>
      <c r="MQ118" s="115"/>
      <c r="MR118" s="115"/>
      <c r="MS118" s="115"/>
      <c r="MT118" s="115"/>
      <c r="MU118" s="115"/>
      <c r="MW118" s="118"/>
      <c r="MX118" s="118"/>
      <c r="MY118" s="115"/>
      <c r="MZ118" s="115"/>
      <c r="NA118" s="115"/>
      <c r="NB118" s="115"/>
      <c r="NC118" s="115"/>
      <c r="ND118" s="115"/>
      <c r="NF118" s="118"/>
      <c r="NG118" s="118"/>
      <c r="NH118" s="115"/>
      <c r="NI118" s="115"/>
      <c r="NJ118" s="115"/>
      <c r="NK118" s="115"/>
      <c r="NL118" s="115"/>
      <c r="NM118" s="115"/>
      <c r="NO118" s="118"/>
      <c r="NP118" s="118"/>
      <c r="NQ118" s="115"/>
      <c r="NR118" s="115"/>
      <c r="NS118" s="115"/>
      <c r="NT118" s="115"/>
      <c r="NU118" s="115"/>
      <c r="NV118" s="115"/>
      <c r="NX118" s="118"/>
      <c r="NY118" s="118"/>
      <c r="NZ118" s="115"/>
      <c r="OA118" s="115"/>
      <c r="OB118" s="115"/>
      <c r="OC118" s="115"/>
      <c r="OD118" s="115"/>
      <c r="OE118" s="115"/>
      <c r="OG118" s="118"/>
      <c r="OH118" s="118"/>
      <c r="OI118" s="115"/>
      <c r="OJ118" s="115"/>
      <c r="OK118" s="115"/>
      <c r="OL118" s="115"/>
      <c r="OM118" s="115"/>
      <c r="ON118" s="115"/>
      <c r="OP118" s="118"/>
      <c r="OQ118" s="118"/>
      <c r="OR118" s="115"/>
      <c r="OS118" s="115"/>
      <c r="OT118" s="115"/>
      <c r="OU118" s="115"/>
      <c r="OV118" s="115"/>
      <c r="OW118" s="115"/>
      <c r="OY118" s="118"/>
      <c r="OZ118" s="118"/>
      <c r="PA118" s="115"/>
      <c r="PB118" s="115"/>
      <c r="PC118" s="115"/>
      <c r="PD118" s="115"/>
      <c r="PE118" s="115"/>
      <c r="PF118" s="115"/>
    </row>
    <row r="119" spans="1:424">
      <c r="A119" s="118"/>
      <c r="B119" s="118"/>
      <c r="C119" s="115"/>
      <c r="D119" s="115"/>
      <c r="E119" s="115"/>
      <c r="F119" s="115"/>
      <c r="G119" s="115"/>
      <c r="H119" s="115">
        <f t="shared" si="1972"/>
        <v>0</v>
      </c>
      <c r="J119" s="118"/>
      <c r="K119" s="118"/>
      <c r="L119" s="115"/>
      <c r="M119" s="115"/>
      <c r="N119" s="115"/>
      <c r="O119" s="115"/>
      <c r="P119" s="115"/>
      <c r="Q119" s="115">
        <f t="shared" si="1973"/>
        <v>0</v>
      </c>
      <c r="S119" s="118"/>
      <c r="T119" s="118"/>
      <c r="U119" s="115"/>
      <c r="V119" s="115"/>
      <c r="W119" s="115"/>
      <c r="X119" s="115"/>
      <c r="Y119" s="115"/>
      <c r="Z119" s="115"/>
      <c r="AB119" s="118"/>
      <c r="AC119" s="118"/>
      <c r="AD119" s="115"/>
      <c r="AE119" s="115"/>
      <c r="AF119" s="115"/>
      <c r="AG119" s="115"/>
      <c r="AH119" s="115"/>
      <c r="AI119" s="115"/>
      <c r="AK119" s="118"/>
      <c r="AL119" s="118"/>
      <c r="AM119" s="115"/>
      <c r="AN119" s="115"/>
      <c r="AO119" s="115"/>
      <c r="AP119" s="115"/>
      <c r="AQ119" s="115"/>
      <c r="AR119" s="115"/>
      <c r="AT119" s="118"/>
      <c r="AU119" s="118"/>
      <c r="AV119" s="115"/>
      <c r="AW119" s="115"/>
      <c r="AX119" s="115"/>
      <c r="AY119" s="115"/>
      <c r="AZ119" s="115"/>
      <c r="BA119" s="115"/>
      <c r="BC119" s="118"/>
      <c r="BD119" s="118"/>
      <c r="BE119" s="115"/>
      <c r="BF119" s="115"/>
      <c r="BG119" s="115"/>
      <c r="BH119" s="115"/>
      <c r="BI119" s="115"/>
      <c r="BJ119" s="115"/>
      <c r="BL119" s="118"/>
      <c r="BM119" s="118"/>
      <c r="BN119" s="115"/>
      <c r="BO119" s="115"/>
      <c r="BP119" s="115"/>
      <c r="BQ119" s="115"/>
      <c r="BR119" s="115"/>
      <c r="BS119" s="115"/>
      <c r="BU119" s="118"/>
      <c r="BV119" s="118"/>
      <c r="BW119" s="115"/>
      <c r="BX119" s="115"/>
      <c r="BY119" s="115"/>
      <c r="BZ119" s="115"/>
      <c r="CA119" s="115"/>
      <c r="CB119" s="115"/>
      <c r="CD119" s="118"/>
      <c r="CE119" s="118"/>
      <c r="CF119" s="115"/>
      <c r="CG119" s="115"/>
      <c r="CH119" s="115"/>
      <c r="CI119" s="115"/>
      <c r="CJ119" s="115"/>
      <c r="CK119" s="115"/>
      <c r="CM119" s="118"/>
      <c r="CN119" s="118"/>
      <c r="CO119" s="115"/>
      <c r="CP119" s="115"/>
      <c r="CQ119" s="115"/>
      <c r="CR119" s="115"/>
      <c r="CS119" s="115"/>
      <c r="CT119" s="115"/>
      <c r="CV119" s="118"/>
      <c r="CW119" s="118"/>
      <c r="CX119" s="115"/>
      <c r="CY119" s="115"/>
      <c r="CZ119" s="115"/>
      <c r="DA119" s="115"/>
      <c r="DB119" s="115"/>
      <c r="DC119" s="115"/>
      <c r="DE119" s="118"/>
      <c r="DF119" s="118"/>
      <c r="DG119" s="115"/>
      <c r="DH119" s="115"/>
      <c r="DI119" s="115"/>
      <c r="DJ119" s="115"/>
      <c r="DK119" s="115"/>
      <c r="DL119" s="115"/>
      <c r="DN119" s="118"/>
      <c r="DO119" s="118"/>
      <c r="DP119" s="115"/>
      <c r="DQ119" s="115"/>
      <c r="DR119" s="115"/>
      <c r="DS119" s="115"/>
      <c r="DT119" s="115"/>
      <c r="DU119" s="115"/>
      <c r="DW119" s="118"/>
      <c r="DX119" s="118"/>
      <c r="DY119" s="115"/>
      <c r="DZ119" s="115"/>
      <c r="EA119" s="115"/>
      <c r="EB119" s="115"/>
      <c r="EC119" s="115"/>
      <c r="ED119" s="115"/>
      <c r="EF119" s="118"/>
      <c r="EG119" s="118"/>
      <c r="EH119" s="115"/>
      <c r="EI119" s="115"/>
      <c r="EJ119" s="115"/>
      <c r="EK119" s="115"/>
      <c r="EL119" s="115"/>
      <c r="EM119" s="115"/>
      <c r="EO119" s="118"/>
      <c r="EP119" s="118"/>
      <c r="EQ119" s="115"/>
      <c r="ER119" s="115"/>
      <c r="ES119" s="115"/>
      <c r="ET119" s="115"/>
      <c r="EU119" s="115"/>
      <c r="EV119" s="115"/>
      <c r="EX119" s="118"/>
      <c r="EY119" s="118"/>
      <c r="EZ119" s="115"/>
      <c r="FA119" s="115"/>
      <c r="FB119" s="115"/>
      <c r="FC119" s="115"/>
      <c r="FD119" s="115"/>
      <c r="FE119" s="115"/>
      <c r="FG119" s="118"/>
      <c r="FH119" s="118"/>
      <c r="FI119" s="115"/>
      <c r="FJ119" s="115"/>
      <c r="FK119" s="115"/>
      <c r="FL119" s="115"/>
      <c r="FM119" s="115"/>
      <c r="FN119" s="115"/>
      <c r="FP119" s="118"/>
      <c r="FQ119" s="118"/>
      <c r="FR119" s="115"/>
      <c r="FS119" s="115"/>
      <c r="FT119" s="115"/>
      <c r="FU119" s="115"/>
      <c r="FV119" s="115"/>
      <c r="FW119" s="115"/>
      <c r="FY119" s="118"/>
      <c r="FZ119" s="118"/>
      <c r="GA119" s="115"/>
      <c r="GB119" s="115"/>
      <c r="GC119" s="115"/>
      <c r="GD119" s="115"/>
      <c r="GE119" s="115"/>
      <c r="GF119" s="115"/>
      <c r="GH119" s="118"/>
      <c r="GI119" s="118"/>
      <c r="GJ119" s="115"/>
      <c r="GK119" s="115"/>
      <c r="GL119" s="115"/>
      <c r="GM119" s="115"/>
      <c r="GN119" s="115"/>
      <c r="GO119" s="115"/>
      <c r="GQ119" s="118"/>
      <c r="GR119" s="118"/>
      <c r="GS119" s="115"/>
      <c r="GT119" s="115"/>
      <c r="GU119" s="115"/>
      <c r="GV119" s="115"/>
      <c r="GW119" s="115"/>
      <c r="GX119" s="115"/>
      <c r="GZ119" s="118"/>
      <c r="HA119" s="118"/>
      <c r="HB119" s="115"/>
      <c r="HC119" s="115"/>
      <c r="HD119" s="115"/>
      <c r="HE119" s="115"/>
      <c r="HF119" s="115"/>
      <c r="HG119" s="115"/>
      <c r="HI119" s="118"/>
      <c r="HJ119" s="118"/>
      <c r="HK119" s="115"/>
      <c r="HL119" s="115"/>
      <c r="HM119" s="115"/>
      <c r="HN119" s="115"/>
      <c r="HO119" s="115"/>
      <c r="HP119" s="115"/>
      <c r="HR119" s="118"/>
      <c r="HS119" s="118"/>
      <c r="HT119" s="115"/>
      <c r="HU119" s="115"/>
      <c r="HV119" s="115"/>
      <c r="HW119" s="115"/>
      <c r="HX119" s="115"/>
      <c r="HY119" s="115"/>
      <c r="IA119" s="118"/>
      <c r="IB119" s="118"/>
      <c r="IC119" s="115"/>
      <c r="ID119" s="115"/>
      <c r="IE119" s="115"/>
      <c r="IF119" s="115"/>
      <c r="IG119" s="115"/>
      <c r="IH119" s="115"/>
      <c r="IJ119" s="118"/>
      <c r="IK119" s="118"/>
      <c r="IL119" s="115"/>
      <c r="IM119" s="115"/>
      <c r="IN119" s="115"/>
      <c r="IO119" s="115"/>
      <c r="IP119" s="115"/>
      <c r="IQ119" s="115"/>
      <c r="IS119" s="118"/>
      <c r="IT119" s="118"/>
      <c r="IU119" s="115"/>
      <c r="IV119" s="115"/>
      <c r="IW119" s="115"/>
      <c r="IX119" s="115"/>
      <c r="IY119" s="115"/>
      <c r="IZ119" s="115"/>
      <c r="JB119" s="118"/>
      <c r="JC119" s="118"/>
      <c r="JD119" s="115"/>
      <c r="JE119" s="115"/>
      <c r="JF119" s="115"/>
      <c r="JG119" s="115"/>
      <c r="JH119" s="115"/>
      <c r="JI119" s="115"/>
      <c r="JK119" s="118"/>
      <c r="JL119" s="118"/>
      <c r="JM119" s="115"/>
      <c r="JN119" s="115"/>
      <c r="JO119" s="115"/>
      <c r="JP119" s="115"/>
      <c r="JQ119" s="115"/>
      <c r="JR119" s="115"/>
      <c r="JT119" s="118"/>
      <c r="JU119" s="118"/>
      <c r="JV119" s="115"/>
      <c r="JW119" s="115"/>
      <c r="JX119" s="115"/>
      <c r="JY119" s="115"/>
      <c r="JZ119" s="115"/>
      <c r="KA119" s="115"/>
      <c r="KC119" s="118"/>
      <c r="KD119" s="118"/>
      <c r="KE119" s="115"/>
      <c r="KF119" s="115"/>
      <c r="KG119" s="115"/>
      <c r="KH119" s="115"/>
      <c r="KI119" s="115"/>
      <c r="KJ119" s="115"/>
      <c r="KL119" s="118"/>
      <c r="KM119" s="118"/>
      <c r="KN119" s="115"/>
      <c r="KO119" s="115"/>
      <c r="KP119" s="115"/>
      <c r="KQ119" s="115"/>
      <c r="KR119" s="115"/>
      <c r="KS119" s="115"/>
      <c r="KU119" s="118"/>
      <c r="KV119" s="118"/>
      <c r="KW119" s="115"/>
      <c r="KX119" s="115"/>
      <c r="KY119" s="115"/>
      <c r="KZ119" s="115"/>
      <c r="LA119" s="115"/>
      <c r="LB119" s="115"/>
      <c r="LD119" s="118"/>
      <c r="LE119" s="118"/>
      <c r="LF119" s="115"/>
      <c r="LG119" s="115"/>
      <c r="LH119" s="115"/>
      <c r="LI119" s="115"/>
      <c r="LJ119" s="115"/>
      <c r="LK119" s="115"/>
      <c r="LM119" s="118"/>
      <c r="LN119" s="118"/>
      <c r="LO119" s="115"/>
      <c r="LP119" s="115"/>
      <c r="LQ119" s="115"/>
      <c r="LR119" s="115"/>
      <c r="LS119" s="115"/>
      <c r="LT119" s="115"/>
      <c r="LV119" s="118"/>
      <c r="LW119" s="118"/>
      <c r="LX119" s="115"/>
      <c r="LY119" s="115"/>
      <c r="LZ119" s="115"/>
      <c r="MA119" s="115"/>
      <c r="MB119" s="115"/>
      <c r="MC119" s="115"/>
      <c r="ME119" s="118"/>
      <c r="MF119" s="118"/>
      <c r="MG119" s="115"/>
      <c r="MH119" s="115"/>
      <c r="MI119" s="115"/>
      <c r="MJ119" s="115"/>
      <c r="MK119" s="115"/>
      <c r="ML119" s="115"/>
      <c r="MN119" s="118"/>
      <c r="MO119" s="118"/>
      <c r="MP119" s="115"/>
      <c r="MQ119" s="115"/>
      <c r="MR119" s="115"/>
      <c r="MS119" s="115"/>
      <c r="MT119" s="115"/>
      <c r="MU119" s="115"/>
      <c r="MW119" s="118"/>
      <c r="MX119" s="118"/>
      <c r="MY119" s="115"/>
      <c r="MZ119" s="115"/>
      <c r="NA119" s="115"/>
      <c r="NB119" s="115"/>
      <c r="NC119" s="115"/>
      <c r="ND119" s="115"/>
      <c r="NF119" s="118"/>
      <c r="NG119" s="118"/>
      <c r="NH119" s="115"/>
      <c r="NI119" s="115"/>
      <c r="NJ119" s="115"/>
      <c r="NK119" s="115"/>
      <c r="NL119" s="115"/>
      <c r="NM119" s="115"/>
      <c r="NO119" s="118"/>
      <c r="NP119" s="118"/>
      <c r="NQ119" s="115"/>
      <c r="NR119" s="115"/>
      <c r="NS119" s="115"/>
      <c r="NT119" s="115"/>
      <c r="NU119" s="115"/>
      <c r="NV119" s="115"/>
      <c r="NX119" s="118"/>
      <c r="NY119" s="118"/>
      <c r="NZ119" s="115"/>
      <c r="OA119" s="115"/>
      <c r="OB119" s="115"/>
      <c r="OC119" s="115"/>
      <c r="OD119" s="115"/>
      <c r="OE119" s="115"/>
      <c r="OG119" s="118"/>
      <c r="OH119" s="118"/>
      <c r="OI119" s="115"/>
      <c r="OJ119" s="115"/>
      <c r="OK119" s="115"/>
      <c r="OL119" s="115"/>
      <c r="OM119" s="115"/>
      <c r="ON119" s="115"/>
      <c r="OP119" s="118"/>
      <c r="OQ119" s="118"/>
      <c r="OR119" s="115"/>
      <c r="OS119" s="115"/>
      <c r="OT119" s="115"/>
      <c r="OU119" s="115"/>
      <c r="OV119" s="115"/>
      <c r="OW119" s="115"/>
      <c r="OY119" s="118"/>
      <c r="OZ119" s="118"/>
      <c r="PA119" s="115"/>
      <c r="PB119" s="115"/>
      <c r="PC119" s="115"/>
      <c r="PD119" s="115"/>
      <c r="PE119" s="115"/>
      <c r="PF119" s="115"/>
    </row>
    <row r="120" spans="1:424">
      <c r="A120" s="118"/>
      <c r="B120" s="118"/>
      <c r="C120" s="115"/>
      <c r="D120" s="115"/>
      <c r="E120" s="115"/>
      <c r="F120" s="115"/>
      <c r="G120" s="115"/>
      <c r="H120" s="115">
        <f t="shared" si="1972"/>
        <v>0</v>
      </c>
      <c r="J120" s="118"/>
      <c r="K120" s="118"/>
      <c r="L120" s="115"/>
      <c r="M120" s="115"/>
      <c r="N120" s="115"/>
      <c r="O120" s="115"/>
      <c r="P120" s="115"/>
      <c r="Q120" s="115">
        <f t="shared" si="1973"/>
        <v>0</v>
      </c>
      <c r="S120" s="118"/>
      <c r="T120" s="118"/>
      <c r="U120" s="115"/>
      <c r="V120" s="115"/>
      <c r="W120" s="115"/>
      <c r="X120" s="115"/>
      <c r="Y120" s="115"/>
      <c r="Z120" s="115">
        <f t="shared" ref="Z120:Z123" si="1974">PRODUCT(U120:Y120)</f>
        <v>0</v>
      </c>
      <c r="AB120" s="118"/>
      <c r="AC120" s="118"/>
      <c r="AD120" s="115"/>
      <c r="AE120" s="115"/>
      <c r="AF120" s="115"/>
      <c r="AG120" s="115"/>
      <c r="AH120" s="115"/>
      <c r="AI120" s="115">
        <f t="shared" ref="AI120:AI123" si="1975">PRODUCT(AD120:AH120)</f>
        <v>0</v>
      </c>
      <c r="AK120" s="118"/>
      <c r="AL120" s="118"/>
      <c r="AM120" s="115"/>
      <c r="AN120" s="115"/>
      <c r="AO120" s="115"/>
      <c r="AP120" s="115"/>
      <c r="AQ120" s="115"/>
      <c r="AR120" s="115">
        <f t="shared" ref="AR120:AR123" si="1976">PRODUCT(AM120:AQ120)</f>
        <v>0</v>
      </c>
      <c r="AT120" s="118"/>
      <c r="AU120" s="118"/>
      <c r="AV120" s="115"/>
      <c r="AW120" s="115"/>
      <c r="AX120" s="115"/>
      <c r="AY120" s="115"/>
      <c r="AZ120" s="115"/>
      <c r="BA120" s="115">
        <f t="shared" ref="BA120:BA123" si="1977">PRODUCT(AV120:AZ120)</f>
        <v>0</v>
      </c>
      <c r="BC120" s="118"/>
      <c r="BD120" s="118"/>
      <c r="BE120" s="115"/>
      <c r="BF120" s="115"/>
      <c r="BG120" s="115"/>
      <c r="BH120" s="115"/>
      <c r="BI120" s="115"/>
      <c r="BJ120" s="115">
        <f t="shared" ref="BJ120:BJ123" si="1978">PRODUCT(BE120:BI120)</f>
        <v>0</v>
      </c>
      <c r="BL120" s="118"/>
      <c r="BM120" s="118"/>
      <c r="BN120" s="115"/>
      <c r="BO120" s="115"/>
      <c r="BP120" s="115"/>
      <c r="BQ120" s="115"/>
      <c r="BR120" s="115"/>
      <c r="BS120" s="115">
        <f t="shared" ref="BS120:BS123" si="1979">PRODUCT(BN120:BR120)</f>
        <v>0</v>
      </c>
      <c r="BU120" s="118"/>
      <c r="BV120" s="118"/>
      <c r="BW120" s="115"/>
      <c r="BX120" s="115"/>
      <c r="BY120" s="115"/>
      <c r="BZ120" s="115"/>
      <c r="CA120" s="115"/>
      <c r="CB120" s="115">
        <f t="shared" ref="CB120:CB123" si="1980">PRODUCT(BW120:CA120)</f>
        <v>0</v>
      </c>
      <c r="CD120" s="118"/>
      <c r="CE120" s="118"/>
      <c r="CF120" s="115"/>
      <c r="CG120" s="115"/>
      <c r="CH120" s="115"/>
      <c r="CI120" s="115"/>
      <c r="CJ120" s="115"/>
      <c r="CK120" s="115">
        <f t="shared" ref="CK120:CK123" si="1981">PRODUCT(CF120:CJ120)</f>
        <v>0</v>
      </c>
      <c r="CM120" s="118"/>
      <c r="CN120" s="118"/>
      <c r="CO120" s="115"/>
      <c r="CP120" s="115"/>
      <c r="CQ120" s="115"/>
      <c r="CR120" s="115"/>
      <c r="CS120" s="115"/>
      <c r="CT120" s="115">
        <f t="shared" ref="CT120:CT123" si="1982">PRODUCT(CO120:CS120)</f>
        <v>0</v>
      </c>
      <c r="CV120" s="118"/>
      <c r="CW120" s="118"/>
      <c r="CX120" s="115"/>
      <c r="CY120" s="115"/>
      <c r="CZ120" s="115"/>
      <c r="DA120" s="115"/>
      <c r="DB120" s="115"/>
      <c r="DC120" s="115">
        <f t="shared" ref="DC120:DC123" si="1983">PRODUCT(CX120:DB120)</f>
        <v>0</v>
      </c>
      <c r="DE120" s="118"/>
      <c r="DF120" s="118"/>
      <c r="DG120" s="115"/>
      <c r="DH120" s="115"/>
      <c r="DI120" s="115"/>
      <c r="DJ120" s="115"/>
      <c r="DK120" s="115"/>
      <c r="DL120" s="115">
        <f t="shared" ref="DL120:DL123" si="1984">PRODUCT(DG120:DK120)</f>
        <v>0</v>
      </c>
      <c r="DN120" s="118"/>
      <c r="DO120" s="118"/>
      <c r="DP120" s="115"/>
      <c r="DQ120" s="115"/>
      <c r="DR120" s="115"/>
      <c r="DS120" s="115"/>
      <c r="DT120" s="115"/>
      <c r="DU120" s="115">
        <f t="shared" ref="DU120:DU123" si="1985">PRODUCT(DP120:DT120)</f>
        <v>0</v>
      </c>
      <c r="DW120" s="118"/>
      <c r="DX120" s="118"/>
      <c r="DY120" s="115"/>
      <c r="DZ120" s="115"/>
      <c r="EA120" s="115"/>
      <c r="EB120" s="115"/>
      <c r="EC120" s="115"/>
      <c r="ED120" s="115">
        <f t="shared" ref="ED120:ED123" si="1986">PRODUCT(DY120:EC120)</f>
        <v>0</v>
      </c>
      <c r="EF120" s="118"/>
      <c r="EG120" s="118"/>
      <c r="EH120" s="115"/>
      <c r="EI120" s="115"/>
      <c r="EJ120" s="115"/>
      <c r="EK120" s="115"/>
      <c r="EL120" s="115"/>
      <c r="EM120" s="115">
        <f t="shared" ref="EM120:EM123" si="1987">PRODUCT(EH120:EL120)</f>
        <v>0</v>
      </c>
      <c r="EO120" s="118"/>
      <c r="EP120" s="118"/>
      <c r="EQ120" s="115"/>
      <c r="ER120" s="115"/>
      <c r="ES120" s="115"/>
      <c r="ET120" s="115"/>
      <c r="EU120" s="115"/>
      <c r="EV120" s="115">
        <f t="shared" ref="EV120:EV123" si="1988">PRODUCT(EQ120:EU120)</f>
        <v>0</v>
      </c>
      <c r="EX120" s="118"/>
      <c r="EY120" s="118"/>
      <c r="EZ120" s="115"/>
      <c r="FA120" s="115"/>
      <c r="FB120" s="115"/>
      <c r="FC120" s="115"/>
      <c r="FD120" s="115"/>
      <c r="FE120" s="115">
        <f t="shared" ref="FE120:FE123" si="1989">PRODUCT(EZ120:FD120)</f>
        <v>0</v>
      </c>
      <c r="FG120" s="118"/>
      <c r="FH120" s="118"/>
      <c r="FI120" s="115"/>
      <c r="FJ120" s="115"/>
      <c r="FK120" s="115"/>
      <c r="FL120" s="115"/>
      <c r="FM120" s="115"/>
      <c r="FN120" s="115">
        <f t="shared" ref="FN120:FN123" si="1990">PRODUCT(FI120:FM120)</f>
        <v>0</v>
      </c>
      <c r="FP120" s="118"/>
      <c r="FQ120" s="118"/>
      <c r="FR120" s="115"/>
      <c r="FS120" s="115"/>
      <c r="FT120" s="115"/>
      <c r="FU120" s="115"/>
      <c r="FV120" s="115"/>
      <c r="FW120" s="115">
        <f t="shared" ref="FW120:FW123" si="1991">PRODUCT(FR120:FV120)</f>
        <v>0</v>
      </c>
      <c r="FY120" s="118"/>
      <c r="FZ120" s="118"/>
      <c r="GA120" s="115"/>
      <c r="GB120" s="115"/>
      <c r="GC120" s="115"/>
      <c r="GD120" s="115"/>
      <c r="GE120" s="115"/>
      <c r="GF120" s="115">
        <f t="shared" ref="GF120:GF123" si="1992">PRODUCT(GA120:GE120)</f>
        <v>0</v>
      </c>
      <c r="GH120" s="118"/>
      <c r="GI120" s="118"/>
      <c r="GJ120" s="115"/>
      <c r="GK120" s="115"/>
      <c r="GL120" s="115"/>
      <c r="GM120" s="115"/>
      <c r="GN120" s="115"/>
      <c r="GO120" s="115">
        <f t="shared" ref="GO120:GO123" si="1993">PRODUCT(GJ120:GN120)</f>
        <v>0</v>
      </c>
      <c r="GQ120" s="118"/>
      <c r="GR120" s="118"/>
      <c r="GS120" s="115"/>
      <c r="GT120" s="115"/>
      <c r="GU120" s="115"/>
      <c r="GV120" s="115"/>
      <c r="GW120" s="115"/>
      <c r="GX120" s="115">
        <f t="shared" ref="GX120:GX123" si="1994">PRODUCT(GS120:GW120)</f>
        <v>0</v>
      </c>
      <c r="GZ120" s="118"/>
      <c r="HA120" s="118"/>
      <c r="HB120" s="115"/>
      <c r="HC120" s="115"/>
      <c r="HD120" s="115"/>
      <c r="HE120" s="115"/>
      <c r="HF120" s="115"/>
      <c r="HG120" s="115">
        <f t="shared" ref="HG120:HG123" si="1995">PRODUCT(HB120:HF120)</f>
        <v>0</v>
      </c>
      <c r="HI120" s="118"/>
      <c r="HJ120" s="118"/>
      <c r="HK120" s="115"/>
      <c r="HL120" s="115"/>
      <c r="HM120" s="115"/>
      <c r="HN120" s="115"/>
      <c r="HO120" s="115"/>
      <c r="HP120" s="115">
        <f t="shared" ref="HP120:HP123" si="1996">PRODUCT(HK120:HO120)</f>
        <v>0</v>
      </c>
      <c r="HR120" s="118"/>
      <c r="HS120" s="118"/>
      <c r="HT120" s="115"/>
      <c r="HU120" s="115"/>
      <c r="HV120" s="115"/>
      <c r="HW120" s="115"/>
      <c r="HX120" s="115"/>
      <c r="HY120" s="115">
        <f t="shared" ref="HY120:HY123" si="1997">PRODUCT(HT120:HX120)</f>
        <v>0</v>
      </c>
      <c r="IA120" s="118"/>
      <c r="IB120" s="118"/>
      <c r="IC120" s="115"/>
      <c r="ID120" s="115"/>
      <c r="IE120" s="115"/>
      <c r="IF120" s="115"/>
      <c r="IG120" s="115"/>
      <c r="IH120" s="115">
        <f t="shared" ref="IH120:IH123" si="1998">PRODUCT(IC120:IG120)</f>
        <v>0</v>
      </c>
      <c r="IJ120" s="118"/>
      <c r="IK120" s="118"/>
      <c r="IL120" s="115"/>
      <c r="IM120" s="115"/>
      <c r="IN120" s="115"/>
      <c r="IO120" s="115"/>
      <c r="IP120" s="115"/>
      <c r="IQ120" s="115">
        <f t="shared" ref="IQ120:IQ123" si="1999">PRODUCT(IL120:IP120)</f>
        <v>0</v>
      </c>
      <c r="IS120" s="118"/>
      <c r="IT120" s="118"/>
      <c r="IU120" s="115"/>
      <c r="IV120" s="115"/>
      <c r="IW120" s="115"/>
      <c r="IX120" s="115"/>
      <c r="IY120" s="115"/>
      <c r="IZ120" s="115">
        <f t="shared" ref="IZ120:IZ123" si="2000">PRODUCT(IU120:IY120)</f>
        <v>0</v>
      </c>
      <c r="JB120" s="118"/>
      <c r="JC120" s="118"/>
      <c r="JD120" s="115"/>
      <c r="JE120" s="115"/>
      <c r="JF120" s="115"/>
      <c r="JG120" s="115"/>
      <c r="JH120" s="115"/>
      <c r="JI120" s="115">
        <f t="shared" ref="JI120:JI123" si="2001">PRODUCT(JD120:JH120)</f>
        <v>0</v>
      </c>
      <c r="JK120" s="118"/>
      <c r="JL120" s="118"/>
      <c r="JM120" s="115"/>
      <c r="JN120" s="115"/>
      <c r="JO120" s="115"/>
      <c r="JP120" s="115"/>
      <c r="JQ120" s="115"/>
      <c r="JR120" s="115">
        <f t="shared" ref="JR120:JR123" si="2002">PRODUCT(JM120:JQ120)</f>
        <v>0</v>
      </c>
      <c r="JT120" s="118"/>
      <c r="JU120" s="118"/>
      <c r="JV120" s="115"/>
      <c r="JW120" s="115"/>
      <c r="JX120" s="115"/>
      <c r="JY120" s="115"/>
      <c r="JZ120" s="115"/>
      <c r="KA120" s="115">
        <f t="shared" ref="KA120:KA123" si="2003">PRODUCT(JV120:JZ120)</f>
        <v>0</v>
      </c>
      <c r="KC120" s="118"/>
      <c r="KD120" s="118"/>
      <c r="KE120" s="115"/>
      <c r="KF120" s="115"/>
      <c r="KG120" s="115"/>
      <c r="KH120" s="115"/>
      <c r="KI120" s="115"/>
      <c r="KJ120" s="115">
        <f t="shared" ref="KJ120:KJ123" si="2004">PRODUCT(KE120:KI120)</f>
        <v>0</v>
      </c>
      <c r="KL120" s="118"/>
      <c r="KM120" s="118"/>
      <c r="KN120" s="115"/>
      <c r="KO120" s="115"/>
      <c r="KP120" s="115"/>
      <c r="KQ120" s="115"/>
      <c r="KR120" s="115"/>
      <c r="KS120" s="115">
        <f t="shared" ref="KS120:KS123" si="2005">PRODUCT(KN120:KR120)</f>
        <v>0</v>
      </c>
      <c r="KU120" s="118"/>
      <c r="KV120" s="118"/>
      <c r="KW120" s="115"/>
      <c r="KX120" s="115"/>
      <c r="KY120" s="115"/>
      <c r="KZ120" s="115"/>
      <c r="LA120" s="115"/>
      <c r="LB120" s="115">
        <f t="shared" ref="LB120:LB123" si="2006">PRODUCT(KW120:LA120)</f>
        <v>0</v>
      </c>
      <c r="LD120" s="118"/>
      <c r="LE120" s="118"/>
      <c r="LF120" s="115"/>
      <c r="LG120" s="115"/>
      <c r="LH120" s="115"/>
      <c r="LI120" s="115"/>
      <c r="LJ120" s="115"/>
      <c r="LK120" s="115">
        <f t="shared" ref="LK120:LK123" si="2007">PRODUCT(LF120:LJ120)</f>
        <v>0</v>
      </c>
      <c r="LM120" s="118"/>
      <c r="LN120" s="118"/>
      <c r="LO120" s="115"/>
      <c r="LP120" s="115"/>
      <c r="LQ120" s="115"/>
      <c r="LR120" s="115"/>
      <c r="LS120" s="115"/>
      <c r="LT120" s="115">
        <f t="shared" ref="LT120:LT123" si="2008">PRODUCT(LO120:LS120)</f>
        <v>0</v>
      </c>
      <c r="LV120" s="118"/>
      <c r="LW120" s="118"/>
      <c r="LX120" s="115"/>
      <c r="LY120" s="115"/>
      <c r="LZ120" s="115"/>
      <c r="MA120" s="115"/>
      <c r="MB120" s="115"/>
      <c r="MC120" s="115">
        <f t="shared" ref="MC120:MC123" si="2009">PRODUCT(LX120:MB120)</f>
        <v>0</v>
      </c>
      <c r="ME120" s="118"/>
      <c r="MF120" s="118"/>
      <c r="MG120" s="115"/>
      <c r="MH120" s="115"/>
      <c r="MI120" s="115"/>
      <c r="MJ120" s="115"/>
      <c r="MK120" s="115"/>
      <c r="ML120" s="115">
        <f t="shared" ref="ML120:ML123" si="2010">PRODUCT(MG120:MK120)</f>
        <v>0</v>
      </c>
      <c r="MN120" s="118"/>
      <c r="MO120" s="118"/>
      <c r="MP120" s="115"/>
      <c r="MQ120" s="115"/>
      <c r="MR120" s="115"/>
      <c r="MS120" s="115"/>
      <c r="MT120" s="115"/>
      <c r="MU120" s="115">
        <f t="shared" ref="MU120:MU123" si="2011">PRODUCT(MP120:MT120)</f>
        <v>0</v>
      </c>
      <c r="MW120" s="118"/>
      <c r="MX120" s="118"/>
      <c r="MY120" s="115"/>
      <c r="MZ120" s="115"/>
      <c r="NA120" s="115"/>
      <c r="NB120" s="115"/>
      <c r="NC120" s="115"/>
      <c r="ND120" s="115">
        <f t="shared" ref="ND120:ND123" si="2012">PRODUCT(MY120:NC120)</f>
        <v>0</v>
      </c>
      <c r="NF120" s="118"/>
      <c r="NG120" s="118"/>
      <c r="NH120" s="115"/>
      <c r="NI120" s="115"/>
      <c r="NJ120" s="115"/>
      <c r="NK120" s="115"/>
      <c r="NL120" s="115"/>
      <c r="NM120" s="115">
        <f t="shared" ref="NM120:NM123" si="2013">PRODUCT(NH120:NL120)</f>
        <v>0</v>
      </c>
      <c r="NO120" s="118"/>
      <c r="NP120" s="118"/>
      <c r="NQ120" s="115"/>
      <c r="NR120" s="115"/>
      <c r="NS120" s="115"/>
      <c r="NT120" s="115"/>
      <c r="NU120" s="115"/>
      <c r="NV120" s="115">
        <f t="shared" ref="NV120:NV123" si="2014">PRODUCT(NQ120:NU120)</f>
        <v>0</v>
      </c>
      <c r="NX120" s="118"/>
      <c r="NY120" s="118"/>
      <c r="NZ120" s="115"/>
      <c r="OA120" s="115"/>
      <c r="OB120" s="115"/>
      <c r="OC120" s="115"/>
      <c r="OD120" s="115"/>
      <c r="OE120" s="115">
        <f t="shared" ref="OE120:OE123" si="2015">PRODUCT(NZ120:OD120)</f>
        <v>0</v>
      </c>
      <c r="OG120" s="118"/>
      <c r="OH120" s="118"/>
      <c r="OI120" s="115"/>
      <c r="OJ120" s="115"/>
      <c r="OK120" s="115"/>
      <c r="OL120" s="115"/>
      <c r="OM120" s="115"/>
      <c r="ON120" s="115">
        <f t="shared" ref="ON120:ON123" si="2016">PRODUCT(OI120:OM120)</f>
        <v>0</v>
      </c>
      <c r="OP120" s="118"/>
      <c r="OQ120" s="118"/>
      <c r="OR120" s="115"/>
      <c r="OS120" s="115"/>
      <c r="OT120" s="115"/>
      <c r="OU120" s="115"/>
      <c r="OV120" s="115"/>
      <c r="OW120" s="115">
        <f t="shared" ref="OW120:OW123" si="2017">PRODUCT(OR120:OV120)</f>
        <v>0</v>
      </c>
      <c r="OY120" s="118"/>
      <c r="OZ120" s="118"/>
      <c r="PA120" s="115"/>
      <c r="PB120" s="115"/>
      <c r="PC120" s="115"/>
      <c r="PD120" s="115"/>
      <c r="PE120" s="115"/>
      <c r="PF120" s="115">
        <f t="shared" ref="PF120:PF123" si="2018">PRODUCT(PA120:PE120)</f>
        <v>0</v>
      </c>
    </row>
    <row r="121" spans="1:424">
      <c r="A121" s="118"/>
      <c r="B121" s="118"/>
      <c r="C121" s="115"/>
      <c r="D121" s="115"/>
      <c r="E121" s="115"/>
      <c r="F121" s="115"/>
      <c r="G121" s="115"/>
      <c r="H121" s="115">
        <f t="shared" si="1972"/>
        <v>0</v>
      </c>
      <c r="J121" s="118"/>
      <c r="K121" s="118"/>
      <c r="L121" s="115"/>
      <c r="M121" s="115"/>
      <c r="N121" s="115"/>
      <c r="O121" s="115"/>
      <c r="P121" s="115"/>
      <c r="Q121" s="115">
        <f t="shared" si="1973"/>
        <v>0</v>
      </c>
      <c r="S121" s="118"/>
      <c r="T121" s="118"/>
      <c r="U121" s="115"/>
      <c r="V121" s="115"/>
      <c r="W121" s="115"/>
      <c r="X121" s="115"/>
      <c r="Y121" s="115"/>
      <c r="Z121" s="115">
        <f t="shared" si="1974"/>
        <v>0</v>
      </c>
      <c r="AB121" s="118"/>
      <c r="AC121" s="118"/>
      <c r="AD121" s="115"/>
      <c r="AE121" s="115"/>
      <c r="AF121" s="115"/>
      <c r="AG121" s="115"/>
      <c r="AH121" s="115"/>
      <c r="AI121" s="115">
        <f t="shared" si="1975"/>
        <v>0</v>
      </c>
      <c r="AK121" s="118"/>
      <c r="AL121" s="118"/>
      <c r="AM121" s="115"/>
      <c r="AN121" s="115"/>
      <c r="AO121" s="115"/>
      <c r="AP121" s="115"/>
      <c r="AQ121" s="115"/>
      <c r="AR121" s="115">
        <f t="shared" si="1976"/>
        <v>0</v>
      </c>
      <c r="AT121" s="118"/>
      <c r="AU121" s="118"/>
      <c r="AV121" s="115"/>
      <c r="AW121" s="115"/>
      <c r="AX121" s="115"/>
      <c r="AY121" s="115"/>
      <c r="AZ121" s="115"/>
      <c r="BA121" s="115">
        <f t="shared" si="1977"/>
        <v>0</v>
      </c>
      <c r="BC121" s="118"/>
      <c r="BD121" s="118"/>
      <c r="BE121" s="115"/>
      <c r="BF121" s="115"/>
      <c r="BG121" s="115"/>
      <c r="BH121" s="115"/>
      <c r="BI121" s="115"/>
      <c r="BJ121" s="115">
        <f t="shared" si="1978"/>
        <v>0</v>
      </c>
      <c r="BL121" s="118"/>
      <c r="BM121" s="118"/>
      <c r="BN121" s="115"/>
      <c r="BO121" s="115"/>
      <c r="BP121" s="115"/>
      <c r="BQ121" s="115"/>
      <c r="BR121" s="115"/>
      <c r="BS121" s="115">
        <f t="shared" si="1979"/>
        <v>0</v>
      </c>
      <c r="BU121" s="118"/>
      <c r="BV121" s="118"/>
      <c r="BW121" s="115"/>
      <c r="BX121" s="115"/>
      <c r="BY121" s="115"/>
      <c r="BZ121" s="115"/>
      <c r="CA121" s="115"/>
      <c r="CB121" s="115">
        <f t="shared" si="1980"/>
        <v>0</v>
      </c>
      <c r="CD121" s="118"/>
      <c r="CE121" s="118"/>
      <c r="CF121" s="115"/>
      <c r="CG121" s="115"/>
      <c r="CH121" s="115"/>
      <c r="CI121" s="115"/>
      <c r="CJ121" s="115"/>
      <c r="CK121" s="115">
        <f t="shared" si="1981"/>
        <v>0</v>
      </c>
      <c r="CM121" s="118"/>
      <c r="CN121" s="118"/>
      <c r="CO121" s="115"/>
      <c r="CP121" s="115"/>
      <c r="CQ121" s="115"/>
      <c r="CR121" s="115"/>
      <c r="CS121" s="115"/>
      <c r="CT121" s="115">
        <f t="shared" si="1982"/>
        <v>0</v>
      </c>
      <c r="CV121" s="118"/>
      <c r="CW121" s="118"/>
      <c r="CX121" s="115"/>
      <c r="CY121" s="115"/>
      <c r="CZ121" s="115"/>
      <c r="DA121" s="115"/>
      <c r="DB121" s="115"/>
      <c r="DC121" s="115">
        <f t="shared" si="1983"/>
        <v>0</v>
      </c>
      <c r="DE121" s="118"/>
      <c r="DF121" s="118"/>
      <c r="DG121" s="115"/>
      <c r="DH121" s="115"/>
      <c r="DI121" s="115"/>
      <c r="DJ121" s="115"/>
      <c r="DK121" s="115"/>
      <c r="DL121" s="115">
        <f t="shared" si="1984"/>
        <v>0</v>
      </c>
      <c r="DN121" s="118"/>
      <c r="DO121" s="118"/>
      <c r="DP121" s="115"/>
      <c r="DQ121" s="115"/>
      <c r="DR121" s="115"/>
      <c r="DS121" s="115"/>
      <c r="DT121" s="115"/>
      <c r="DU121" s="115">
        <f t="shared" si="1985"/>
        <v>0</v>
      </c>
      <c r="DW121" s="118"/>
      <c r="DX121" s="118"/>
      <c r="DY121" s="115"/>
      <c r="DZ121" s="115"/>
      <c r="EA121" s="115"/>
      <c r="EB121" s="115"/>
      <c r="EC121" s="115"/>
      <c r="ED121" s="115">
        <f t="shared" si="1986"/>
        <v>0</v>
      </c>
      <c r="EF121" s="118"/>
      <c r="EG121" s="118"/>
      <c r="EH121" s="115"/>
      <c r="EI121" s="115"/>
      <c r="EJ121" s="115"/>
      <c r="EK121" s="115"/>
      <c r="EL121" s="115"/>
      <c r="EM121" s="115">
        <f t="shared" si="1987"/>
        <v>0</v>
      </c>
      <c r="EO121" s="118"/>
      <c r="EP121" s="118"/>
      <c r="EQ121" s="115"/>
      <c r="ER121" s="115"/>
      <c r="ES121" s="115"/>
      <c r="ET121" s="115"/>
      <c r="EU121" s="115"/>
      <c r="EV121" s="115">
        <f t="shared" si="1988"/>
        <v>0</v>
      </c>
      <c r="EX121" s="118"/>
      <c r="EY121" s="118"/>
      <c r="EZ121" s="115"/>
      <c r="FA121" s="115"/>
      <c r="FB121" s="115"/>
      <c r="FC121" s="115"/>
      <c r="FD121" s="115"/>
      <c r="FE121" s="115">
        <f t="shared" si="1989"/>
        <v>0</v>
      </c>
      <c r="FG121" s="118"/>
      <c r="FH121" s="118"/>
      <c r="FI121" s="115"/>
      <c r="FJ121" s="115"/>
      <c r="FK121" s="115"/>
      <c r="FL121" s="115"/>
      <c r="FM121" s="115"/>
      <c r="FN121" s="115">
        <f t="shared" si="1990"/>
        <v>0</v>
      </c>
      <c r="FP121" s="118"/>
      <c r="FQ121" s="118"/>
      <c r="FR121" s="115"/>
      <c r="FS121" s="115"/>
      <c r="FT121" s="115"/>
      <c r="FU121" s="115"/>
      <c r="FV121" s="115"/>
      <c r="FW121" s="115">
        <f t="shared" si="1991"/>
        <v>0</v>
      </c>
      <c r="FY121" s="118"/>
      <c r="FZ121" s="118"/>
      <c r="GA121" s="115"/>
      <c r="GB121" s="115"/>
      <c r="GC121" s="115"/>
      <c r="GD121" s="115"/>
      <c r="GE121" s="115"/>
      <c r="GF121" s="115">
        <f t="shared" si="1992"/>
        <v>0</v>
      </c>
      <c r="GH121" s="118"/>
      <c r="GI121" s="118"/>
      <c r="GJ121" s="115"/>
      <c r="GK121" s="115"/>
      <c r="GL121" s="115"/>
      <c r="GM121" s="115"/>
      <c r="GN121" s="115"/>
      <c r="GO121" s="115">
        <f t="shared" si="1993"/>
        <v>0</v>
      </c>
      <c r="GQ121" s="118"/>
      <c r="GR121" s="118"/>
      <c r="GS121" s="115"/>
      <c r="GT121" s="115"/>
      <c r="GU121" s="115"/>
      <c r="GV121" s="115"/>
      <c r="GW121" s="115"/>
      <c r="GX121" s="115">
        <f t="shared" si="1994"/>
        <v>0</v>
      </c>
      <c r="GZ121" s="118"/>
      <c r="HA121" s="118"/>
      <c r="HB121" s="115"/>
      <c r="HC121" s="115"/>
      <c r="HD121" s="115"/>
      <c r="HE121" s="115"/>
      <c r="HF121" s="115"/>
      <c r="HG121" s="115">
        <f t="shared" si="1995"/>
        <v>0</v>
      </c>
      <c r="HI121" s="118"/>
      <c r="HJ121" s="118"/>
      <c r="HK121" s="115"/>
      <c r="HL121" s="115"/>
      <c r="HM121" s="115"/>
      <c r="HN121" s="115"/>
      <c r="HO121" s="115"/>
      <c r="HP121" s="115">
        <f t="shared" si="1996"/>
        <v>0</v>
      </c>
      <c r="HR121" s="118"/>
      <c r="HS121" s="118"/>
      <c r="HT121" s="115"/>
      <c r="HU121" s="115"/>
      <c r="HV121" s="115"/>
      <c r="HW121" s="115"/>
      <c r="HX121" s="115"/>
      <c r="HY121" s="115">
        <f t="shared" si="1997"/>
        <v>0</v>
      </c>
      <c r="IA121" s="118"/>
      <c r="IB121" s="118"/>
      <c r="IC121" s="115"/>
      <c r="ID121" s="115"/>
      <c r="IE121" s="115"/>
      <c r="IF121" s="115"/>
      <c r="IG121" s="115"/>
      <c r="IH121" s="115">
        <f t="shared" si="1998"/>
        <v>0</v>
      </c>
      <c r="IJ121" s="118"/>
      <c r="IK121" s="118"/>
      <c r="IL121" s="115"/>
      <c r="IM121" s="115"/>
      <c r="IN121" s="115"/>
      <c r="IO121" s="115"/>
      <c r="IP121" s="115"/>
      <c r="IQ121" s="115">
        <f t="shared" si="1999"/>
        <v>0</v>
      </c>
      <c r="IS121" s="118"/>
      <c r="IT121" s="118"/>
      <c r="IU121" s="115"/>
      <c r="IV121" s="115"/>
      <c r="IW121" s="115"/>
      <c r="IX121" s="115"/>
      <c r="IY121" s="115"/>
      <c r="IZ121" s="115">
        <f t="shared" si="2000"/>
        <v>0</v>
      </c>
      <c r="JB121" s="118"/>
      <c r="JC121" s="118"/>
      <c r="JD121" s="115"/>
      <c r="JE121" s="115"/>
      <c r="JF121" s="115"/>
      <c r="JG121" s="115"/>
      <c r="JH121" s="115"/>
      <c r="JI121" s="115">
        <f t="shared" si="2001"/>
        <v>0</v>
      </c>
      <c r="JK121" s="118"/>
      <c r="JL121" s="118"/>
      <c r="JM121" s="115"/>
      <c r="JN121" s="115"/>
      <c r="JO121" s="115"/>
      <c r="JP121" s="115"/>
      <c r="JQ121" s="115"/>
      <c r="JR121" s="115">
        <f t="shared" si="2002"/>
        <v>0</v>
      </c>
      <c r="JT121" s="118"/>
      <c r="JU121" s="118"/>
      <c r="JV121" s="115"/>
      <c r="JW121" s="115"/>
      <c r="JX121" s="115"/>
      <c r="JY121" s="115"/>
      <c r="JZ121" s="115"/>
      <c r="KA121" s="115">
        <f t="shared" si="2003"/>
        <v>0</v>
      </c>
      <c r="KC121" s="118"/>
      <c r="KD121" s="118"/>
      <c r="KE121" s="115"/>
      <c r="KF121" s="115"/>
      <c r="KG121" s="115"/>
      <c r="KH121" s="115"/>
      <c r="KI121" s="115"/>
      <c r="KJ121" s="115">
        <f t="shared" si="2004"/>
        <v>0</v>
      </c>
      <c r="KL121" s="118"/>
      <c r="KM121" s="118"/>
      <c r="KN121" s="115"/>
      <c r="KO121" s="115"/>
      <c r="KP121" s="115"/>
      <c r="KQ121" s="115"/>
      <c r="KR121" s="115"/>
      <c r="KS121" s="115">
        <f t="shared" si="2005"/>
        <v>0</v>
      </c>
      <c r="KU121" s="118"/>
      <c r="KV121" s="118"/>
      <c r="KW121" s="115"/>
      <c r="KX121" s="115"/>
      <c r="KY121" s="115"/>
      <c r="KZ121" s="115"/>
      <c r="LA121" s="115"/>
      <c r="LB121" s="115">
        <f t="shared" si="2006"/>
        <v>0</v>
      </c>
      <c r="LD121" s="118"/>
      <c r="LE121" s="118"/>
      <c r="LF121" s="115"/>
      <c r="LG121" s="115"/>
      <c r="LH121" s="115"/>
      <c r="LI121" s="115"/>
      <c r="LJ121" s="115"/>
      <c r="LK121" s="115">
        <f t="shared" si="2007"/>
        <v>0</v>
      </c>
      <c r="LM121" s="118"/>
      <c r="LN121" s="118"/>
      <c r="LO121" s="115"/>
      <c r="LP121" s="115"/>
      <c r="LQ121" s="115"/>
      <c r="LR121" s="115"/>
      <c r="LS121" s="115"/>
      <c r="LT121" s="115">
        <f t="shared" si="2008"/>
        <v>0</v>
      </c>
      <c r="LV121" s="118"/>
      <c r="LW121" s="118"/>
      <c r="LX121" s="115"/>
      <c r="LY121" s="115"/>
      <c r="LZ121" s="115"/>
      <c r="MA121" s="115"/>
      <c r="MB121" s="115"/>
      <c r="MC121" s="115">
        <f t="shared" si="2009"/>
        <v>0</v>
      </c>
      <c r="ME121" s="118"/>
      <c r="MF121" s="118"/>
      <c r="MG121" s="115"/>
      <c r="MH121" s="115"/>
      <c r="MI121" s="115"/>
      <c r="MJ121" s="115"/>
      <c r="MK121" s="115"/>
      <c r="ML121" s="115">
        <f t="shared" si="2010"/>
        <v>0</v>
      </c>
      <c r="MN121" s="118"/>
      <c r="MO121" s="118"/>
      <c r="MP121" s="115"/>
      <c r="MQ121" s="115"/>
      <c r="MR121" s="115"/>
      <c r="MS121" s="115"/>
      <c r="MT121" s="115"/>
      <c r="MU121" s="115">
        <f t="shared" si="2011"/>
        <v>0</v>
      </c>
      <c r="MW121" s="118"/>
      <c r="MX121" s="118"/>
      <c r="MY121" s="115"/>
      <c r="MZ121" s="115"/>
      <c r="NA121" s="115"/>
      <c r="NB121" s="115"/>
      <c r="NC121" s="115"/>
      <c r="ND121" s="115">
        <f t="shared" si="2012"/>
        <v>0</v>
      </c>
      <c r="NF121" s="118"/>
      <c r="NG121" s="118"/>
      <c r="NH121" s="115"/>
      <c r="NI121" s="115"/>
      <c r="NJ121" s="115"/>
      <c r="NK121" s="115"/>
      <c r="NL121" s="115"/>
      <c r="NM121" s="115">
        <f t="shared" si="2013"/>
        <v>0</v>
      </c>
      <c r="NO121" s="118"/>
      <c r="NP121" s="118"/>
      <c r="NQ121" s="115"/>
      <c r="NR121" s="115"/>
      <c r="NS121" s="115"/>
      <c r="NT121" s="115"/>
      <c r="NU121" s="115"/>
      <c r="NV121" s="115">
        <f t="shared" si="2014"/>
        <v>0</v>
      </c>
      <c r="NX121" s="118"/>
      <c r="NY121" s="118"/>
      <c r="NZ121" s="115"/>
      <c r="OA121" s="115"/>
      <c r="OB121" s="115"/>
      <c r="OC121" s="115"/>
      <c r="OD121" s="115"/>
      <c r="OE121" s="115">
        <f t="shared" si="2015"/>
        <v>0</v>
      </c>
      <c r="OG121" s="118"/>
      <c r="OH121" s="118"/>
      <c r="OI121" s="115"/>
      <c r="OJ121" s="115"/>
      <c r="OK121" s="115"/>
      <c r="OL121" s="115"/>
      <c r="OM121" s="115"/>
      <c r="ON121" s="115">
        <f t="shared" si="2016"/>
        <v>0</v>
      </c>
      <c r="OP121" s="118"/>
      <c r="OQ121" s="118"/>
      <c r="OR121" s="115"/>
      <c r="OS121" s="115"/>
      <c r="OT121" s="115"/>
      <c r="OU121" s="115"/>
      <c r="OV121" s="115"/>
      <c r="OW121" s="115">
        <f t="shared" si="2017"/>
        <v>0</v>
      </c>
      <c r="OY121" s="118"/>
      <c r="OZ121" s="118"/>
      <c r="PA121" s="115"/>
      <c r="PB121" s="115"/>
      <c r="PC121" s="115"/>
      <c r="PD121" s="115"/>
      <c r="PE121" s="115"/>
      <c r="PF121" s="115">
        <f t="shared" si="2018"/>
        <v>0</v>
      </c>
    </row>
    <row r="122" spans="1:424">
      <c r="A122" s="118"/>
      <c r="B122" s="118"/>
      <c r="C122" s="115"/>
      <c r="D122" s="115"/>
      <c r="E122" s="115"/>
      <c r="F122" s="115"/>
      <c r="G122" s="115"/>
      <c r="H122" s="115">
        <f t="shared" si="1972"/>
        <v>0</v>
      </c>
      <c r="J122" s="118"/>
      <c r="K122" s="118"/>
      <c r="L122" s="115"/>
      <c r="M122" s="115"/>
      <c r="N122" s="115"/>
      <c r="O122" s="115"/>
      <c r="P122" s="115"/>
      <c r="Q122" s="115">
        <f t="shared" si="1973"/>
        <v>0</v>
      </c>
      <c r="S122" s="118"/>
      <c r="T122" s="118"/>
      <c r="U122" s="115"/>
      <c r="V122" s="115"/>
      <c r="W122" s="115"/>
      <c r="X122" s="115"/>
      <c r="Y122" s="115"/>
      <c r="Z122" s="115">
        <f t="shared" si="1974"/>
        <v>0</v>
      </c>
      <c r="AB122" s="118"/>
      <c r="AC122" s="118"/>
      <c r="AD122" s="115"/>
      <c r="AE122" s="115"/>
      <c r="AF122" s="115"/>
      <c r="AG122" s="115"/>
      <c r="AH122" s="115"/>
      <c r="AI122" s="115">
        <f t="shared" si="1975"/>
        <v>0</v>
      </c>
      <c r="AK122" s="118"/>
      <c r="AL122" s="118"/>
      <c r="AM122" s="115"/>
      <c r="AN122" s="115"/>
      <c r="AO122" s="115"/>
      <c r="AP122" s="115"/>
      <c r="AQ122" s="115"/>
      <c r="AR122" s="115">
        <f t="shared" si="1976"/>
        <v>0</v>
      </c>
      <c r="AT122" s="118"/>
      <c r="AU122" s="118"/>
      <c r="AV122" s="115"/>
      <c r="AW122" s="115"/>
      <c r="AX122" s="115"/>
      <c r="AY122" s="115"/>
      <c r="AZ122" s="115"/>
      <c r="BA122" s="115">
        <f t="shared" si="1977"/>
        <v>0</v>
      </c>
      <c r="BC122" s="118"/>
      <c r="BD122" s="118"/>
      <c r="BE122" s="115"/>
      <c r="BF122" s="115"/>
      <c r="BG122" s="115"/>
      <c r="BH122" s="115"/>
      <c r="BI122" s="115"/>
      <c r="BJ122" s="115">
        <f t="shared" si="1978"/>
        <v>0</v>
      </c>
      <c r="BL122" s="118"/>
      <c r="BM122" s="118"/>
      <c r="BN122" s="115"/>
      <c r="BO122" s="115"/>
      <c r="BP122" s="115"/>
      <c r="BQ122" s="115"/>
      <c r="BR122" s="115"/>
      <c r="BS122" s="115">
        <f t="shared" si="1979"/>
        <v>0</v>
      </c>
      <c r="BU122" s="118"/>
      <c r="BV122" s="118"/>
      <c r="BW122" s="115"/>
      <c r="BX122" s="115"/>
      <c r="BY122" s="115"/>
      <c r="BZ122" s="115"/>
      <c r="CA122" s="115"/>
      <c r="CB122" s="115">
        <f t="shared" si="1980"/>
        <v>0</v>
      </c>
      <c r="CD122" s="118"/>
      <c r="CE122" s="118"/>
      <c r="CF122" s="115"/>
      <c r="CG122" s="115"/>
      <c r="CH122" s="115"/>
      <c r="CI122" s="115"/>
      <c r="CJ122" s="115"/>
      <c r="CK122" s="115">
        <f t="shared" si="1981"/>
        <v>0</v>
      </c>
      <c r="CM122" s="118"/>
      <c r="CN122" s="118"/>
      <c r="CO122" s="115"/>
      <c r="CP122" s="115"/>
      <c r="CQ122" s="115"/>
      <c r="CR122" s="115"/>
      <c r="CS122" s="115"/>
      <c r="CT122" s="115">
        <f t="shared" si="1982"/>
        <v>0</v>
      </c>
      <c r="CV122" s="118"/>
      <c r="CW122" s="118"/>
      <c r="CX122" s="115"/>
      <c r="CY122" s="115"/>
      <c r="CZ122" s="115"/>
      <c r="DA122" s="115"/>
      <c r="DB122" s="115"/>
      <c r="DC122" s="115">
        <f t="shared" si="1983"/>
        <v>0</v>
      </c>
      <c r="DE122" s="118"/>
      <c r="DF122" s="118"/>
      <c r="DG122" s="115"/>
      <c r="DH122" s="115"/>
      <c r="DI122" s="115"/>
      <c r="DJ122" s="115"/>
      <c r="DK122" s="115"/>
      <c r="DL122" s="115">
        <f t="shared" si="1984"/>
        <v>0</v>
      </c>
      <c r="DN122" s="118"/>
      <c r="DO122" s="118"/>
      <c r="DP122" s="115"/>
      <c r="DQ122" s="115"/>
      <c r="DR122" s="115"/>
      <c r="DS122" s="115"/>
      <c r="DT122" s="115"/>
      <c r="DU122" s="115">
        <f t="shared" si="1985"/>
        <v>0</v>
      </c>
      <c r="DW122" s="118"/>
      <c r="DX122" s="118"/>
      <c r="DY122" s="115"/>
      <c r="DZ122" s="115"/>
      <c r="EA122" s="115"/>
      <c r="EB122" s="115"/>
      <c r="EC122" s="115"/>
      <c r="ED122" s="115">
        <f t="shared" si="1986"/>
        <v>0</v>
      </c>
      <c r="EF122" s="118"/>
      <c r="EG122" s="118"/>
      <c r="EH122" s="115"/>
      <c r="EI122" s="115"/>
      <c r="EJ122" s="115"/>
      <c r="EK122" s="115"/>
      <c r="EL122" s="115"/>
      <c r="EM122" s="115">
        <f t="shared" si="1987"/>
        <v>0</v>
      </c>
      <c r="EO122" s="118"/>
      <c r="EP122" s="118"/>
      <c r="EQ122" s="115"/>
      <c r="ER122" s="115"/>
      <c r="ES122" s="115"/>
      <c r="ET122" s="115"/>
      <c r="EU122" s="115"/>
      <c r="EV122" s="115">
        <f t="shared" si="1988"/>
        <v>0</v>
      </c>
      <c r="EX122" s="118"/>
      <c r="EY122" s="118"/>
      <c r="EZ122" s="115"/>
      <c r="FA122" s="115"/>
      <c r="FB122" s="115"/>
      <c r="FC122" s="115"/>
      <c r="FD122" s="115"/>
      <c r="FE122" s="115">
        <f t="shared" si="1989"/>
        <v>0</v>
      </c>
      <c r="FG122" s="118"/>
      <c r="FH122" s="118"/>
      <c r="FI122" s="115"/>
      <c r="FJ122" s="115"/>
      <c r="FK122" s="115"/>
      <c r="FL122" s="115"/>
      <c r="FM122" s="115"/>
      <c r="FN122" s="115">
        <f t="shared" si="1990"/>
        <v>0</v>
      </c>
      <c r="FP122" s="118"/>
      <c r="FQ122" s="118"/>
      <c r="FR122" s="115"/>
      <c r="FS122" s="115"/>
      <c r="FT122" s="115"/>
      <c r="FU122" s="115"/>
      <c r="FV122" s="115"/>
      <c r="FW122" s="115">
        <f t="shared" si="1991"/>
        <v>0</v>
      </c>
      <c r="FY122" s="118"/>
      <c r="FZ122" s="118"/>
      <c r="GA122" s="115"/>
      <c r="GB122" s="115"/>
      <c r="GC122" s="115"/>
      <c r="GD122" s="115"/>
      <c r="GE122" s="115"/>
      <c r="GF122" s="115">
        <f t="shared" si="1992"/>
        <v>0</v>
      </c>
      <c r="GH122" s="118"/>
      <c r="GI122" s="118"/>
      <c r="GJ122" s="115"/>
      <c r="GK122" s="115"/>
      <c r="GL122" s="115"/>
      <c r="GM122" s="115"/>
      <c r="GN122" s="115"/>
      <c r="GO122" s="115">
        <f t="shared" si="1993"/>
        <v>0</v>
      </c>
      <c r="GQ122" s="118"/>
      <c r="GR122" s="118"/>
      <c r="GS122" s="115"/>
      <c r="GT122" s="115"/>
      <c r="GU122" s="115"/>
      <c r="GV122" s="115"/>
      <c r="GW122" s="115"/>
      <c r="GX122" s="115">
        <f t="shared" si="1994"/>
        <v>0</v>
      </c>
      <c r="GZ122" s="118"/>
      <c r="HA122" s="118"/>
      <c r="HB122" s="115"/>
      <c r="HC122" s="115"/>
      <c r="HD122" s="115"/>
      <c r="HE122" s="115"/>
      <c r="HF122" s="115"/>
      <c r="HG122" s="115">
        <f t="shared" si="1995"/>
        <v>0</v>
      </c>
      <c r="HI122" s="118"/>
      <c r="HJ122" s="118"/>
      <c r="HK122" s="115"/>
      <c r="HL122" s="115"/>
      <c r="HM122" s="115"/>
      <c r="HN122" s="115"/>
      <c r="HO122" s="115"/>
      <c r="HP122" s="115">
        <f t="shared" si="1996"/>
        <v>0</v>
      </c>
      <c r="HR122" s="118"/>
      <c r="HS122" s="118"/>
      <c r="HT122" s="115"/>
      <c r="HU122" s="115"/>
      <c r="HV122" s="115"/>
      <c r="HW122" s="115"/>
      <c r="HX122" s="115"/>
      <c r="HY122" s="115">
        <f t="shared" si="1997"/>
        <v>0</v>
      </c>
      <c r="IA122" s="118"/>
      <c r="IB122" s="118"/>
      <c r="IC122" s="115"/>
      <c r="ID122" s="115"/>
      <c r="IE122" s="115"/>
      <c r="IF122" s="115"/>
      <c r="IG122" s="115"/>
      <c r="IH122" s="115">
        <f t="shared" si="1998"/>
        <v>0</v>
      </c>
      <c r="IJ122" s="118"/>
      <c r="IK122" s="118"/>
      <c r="IL122" s="115"/>
      <c r="IM122" s="115"/>
      <c r="IN122" s="115"/>
      <c r="IO122" s="115"/>
      <c r="IP122" s="115"/>
      <c r="IQ122" s="115">
        <f t="shared" si="1999"/>
        <v>0</v>
      </c>
      <c r="IS122" s="118"/>
      <c r="IT122" s="118"/>
      <c r="IU122" s="115"/>
      <c r="IV122" s="115"/>
      <c r="IW122" s="115"/>
      <c r="IX122" s="115"/>
      <c r="IY122" s="115"/>
      <c r="IZ122" s="115">
        <f t="shared" si="2000"/>
        <v>0</v>
      </c>
      <c r="JB122" s="118"/>
      <c r="JC122" s="118"/>
      <c r="JD122" s="115"/>
      <c r="JE122" s="115"/>
      <c r="JF122" s="115"/>
      <c r="JG122" s="115"/>
      <c r="JH122" s="115"/>
      <c r="JI122" s="115">
        <f t="shared" si="2001"/>
        <v>0</v>
      </c>
      <c r="JK122" s="118"/>
      <c r="JL122" s="118"/>
      <c r="JM122" s="115"/>
      <c r="JN122" s="115"/>
      <c r="JO122" s="115"/>
      <c r="JP122" s="115"/>
      <c r="JQ122" s="115"/>
      <c r="JR122" s="115">
        <f t="shared" si="2002"/>
        <v>0</v>
      </c>
      <c r="JT122" s="118"/>
      <c r="JU122" s="118"/>
      <c r="JV122" s="115"/>
      <c r="JW122" s="115"/>
      <c r="JX122" s="115"/>
      <c r="JY122" s="115"/>
      <c r="JZ122" s="115"/>
      <c r="KA122" s="115">
        <f t="shared" si="2003"/>
        <v>0</v>
      </c>
      <c r="KC122" s="118"/>
      <c r="KD122" s="118"/>
      <c r="KE122" s="115"/>
      <c r="KF122" s="115"/>
      <c r="KG122" s="115"/>
      <c r="KH122" s="115"/>
      <c r="KI122" s="115"/>
      <c r="KJ122" s="115">
        <f t="shared" si="2004"/>
        <v>0</v>
      </c>
      <c r="KL122" s="118"/>
      <c r="KM122" s="118"/>
      <c r="KN122" s="115"/>
      <c r="KO122" s="115"/>
      <c r="KP122" s="115"/>
      <c r="KQ122" s="115"/>
      <c r="KR122" s="115"/>
      <c r="KS122" s="115">
        <f t="shared" si="2005"/>
        <v>0</v>
      </c>
      <c r="KU122" s="118"/>
      <c r="KV122" s="118"/>
      <c r="KW122" s="115"/>
      <c r="KX122" s="115"/>
      <c r="KY122" s="115"/>
      <c r="KZ122" s="115"/>
      <c r="LA122" s="115"/>
      <c r="LB122" s="115">
        <f t="shared" si="2006"/>
        <v>0</v>
      </c>
      <c r="LD122" s="118"/>
      <c r="LE122" s="118"/>
      <c r="LF122" s="115"/>
      <c r="LG122" s="115"/>
      <c r="LH122" s="115"/>
      <c r="LI122" s="115"/>
      <c r="LJ122" s="115"/>
      <c r="LK122" s="115">
        <f t="shared" si="2007"/>
        <v>0</v>
      </c>
      <c r="LM122" s="118"/>
      <c r="LN122" s="118"/>
      <c r="LO122" s="115"/>
      <c r="LP122" s="115"/>
      <c r="LQ122" s="115"/>
      <c r="LR122" s="115"/>
      <c r="LS122" s="115"/>
      <c r="LT122" s="115">
        <f t="shared" si="2008"/>
        <v>0</v>
      </c>
      <c r="LV122" s="118"/>
      <c r="LW122" s="118"/>
      <c r="LX122" s="115"/>
      <c r="LY122" s="115"/>
      <c r="LZ122" s="115"/>
      <c r="MA122" s="115"/>
      <c r="MB122" s="115"/>
      <c r="MC122" s="115">
        <f t="shared" si="2009"/>
        <v>0</v>
      </c>
      <c r="ME122" s="118"/>
      <c r="MF122" s="118"/>
      <c r="MG122" s="115"/>
      <c r="MH122" s="115"/>
      <c r="MI122" s="115"/>
      <c r="MJ122" s="115"/>
      <c r="MK122" s="115"/>
      <c r="ML122" s="115">
        <f t="shared" si="2010"/>
        <v>0</v>
      </c>
      <c r="MN122" s="118"/>
      <c r="MO122" s="118"/>
      <c r="MP122" s="115"/>
      <c r="MQ122" s="115"/>
      <c r="MR122" s="115"/>
      <c r="MS122" s="115"/>
      <c r="MT122" s="115"/>
      <c r="MU122" s="115">
        <f t="shared" si="2011"/>
        <v>0</v>
      </c>
      <c r="MW122" s="118"/>
      <c r="MX122" s="118"/>
      <c r="MY122" s="115"/>
      <c r="MZ122" s="115"/>
      <c r="NA122" s="115"/>
      <c r="NB122" s="115"/>
      <c r="NC122" s="115"/>
      <c r="ND122" s="115">
        <f t="shared" si="2012"/>
        <v>0</v>
      </c>
      <c r="NF122" s="118"/>
      <c r="NG122" s="118"/>
      <c r="NH122" s="115"/>
      <c r="NI122" s="115"/>
      <c r="NJ122" s="115"/>
      <c r="NK122" s="115"/>
      <c r="NL122" s="115"/>
      <c r="NM122" s="115">
        <f t="shared" si="2013"/>
        <v>0</v>
      </c>
      <c r="NO122" s="118"/>
      <c r="NP122" s="118"/>
      <c r="NQ122" s="115"/>
      <c r="NR122" s="115"/>
      <c r="NS122" s="115"/>
      <c r="NT122" s="115"/>
      <c r="NU122" s="115"/>
      <c r="NV122" s="115">
        <f t="shared" si="2014"/>
        <v>0</v>
      </c>
      <c r="NX122" s="118"/>
      <c r="NY122" s="118"/>
      <c r="NZ122" s="115"/>
      <c r="OA122" s="115"/>
      <c r="OB122" s="115"/>
      <c r="OC122" s="115"/>
      <c r="OD122" s="115"/>
      <c r="OE122" s="115">
        <f t="shared" si="2015"/>
        <v>0</v>
      </c>
      <c r="OG122" s="118"/>
      <c r="OH122" s="118"/>
      <c r="OI122" s="115"/>
      <c r="OJ122" s="115"/>
      <c r="OK122" s="115"/>
      <c r="OL122" s="115"/>
      <c r="OM122" s="115"/>
      <c r="ON122" s="115">
        <f t="shared" si="2016"/>
        <v>0</v>
      </c>
      <c r="OP122" s="118"/>
      <c r="OQ122" s="118"/>
      <c r="OR122" s="115"/>
      <c r="OS122" s="115"/>
      <c r="OT122" s="115"/>
      <c r="OU122" s="115"/>
      <c r="OV122" s="115"/>
      <c r="OW122" s="115">
        <f t="shared" si="2017"/>
        <v>0</v>
      </c>
      <c r="OY122" s="118"/>
      <c r="OZ122" s="118"/>
      <c r="PA122" s="115"/>
      <c r="PB122" s="115"/>
      <c r="PC122" s="115"/>
      <c r="PD122" s="115"/>
      <c r="PE122" s="115"/>
      <c r="PF122" s="115">
        <f t="shared" si="2018"/>
        <v>0</v>
      </c>
    </row>
    <row r="123" spans="1:424">
      <c r="A123" s="118"/>
      <c r="B123" s="118"/>
      <c r="C123" s="115"/>
      <c r="D123" s="115"/>
      <c r="E123" s="115"/>
      <c r="F123" s="115"/>
      <c r="G123" s="115"/>
      <c r="H123" s="115">
        <f t="shared" si="1972"/>
        <v>0</v>
      </c>
      <c r="J123" s="118"/>
      <c r="K123" s="118"/>
      <c r="L123" s="115"/>
      <c r="M123" s="115"/>
      <c r="N123" s="115"/>
      <c r="O123" s="115"/>
      <c r="P123" s="115"/>
      <c r="Q123" s="115">
        <f t="shared" si="1973"/>
        <v>0</v>
      </c>
      <c r="S123" s="118"/>
      <c r="T123" s="118"/>
      <c r="U123" s="115"/>
      <c r="V123" s="115"/>
      <c r="W123" s="115"/>
      <c r="X123" s="115"/>
      <c r="Y123" s="115"/>
      <c r="Z123" s="115">
        <f t="shared" si="1974"/>
        <v>0</v>
      </c>
      <c r="AB123" s="118"/>
      <c r="AC123" s="118"/>
      <c r="AD123" s="115"/>
      <c r="AE123" s="115"/>
      <c r="AF123" s="115"/>
      <c r="AG123" s="115"/>
      <c r="AH123" s="115"/>
      <c r="AI123" s="115">
        <f t="shared" si="1975"/>
        <v>0</v>
      </c>
      <c r="AK123" s="118"/>
      <c r="AL123" s="118"/>
      <c r="AM123" s="115"/>
      <c r="AN123" s="115"/>
      <c r="AO123" s="115"/>
      <c r="AP123" s="115"/>
      <c r="AQ123" s="115"/>
      <c r="AR123" s="115">
        <f t="shared" si="1976"/>
        <v>0</v>
      </c>
      <c r="AT123" s="118"/>
      <c r="AU123" s="118"/>
      <c r="AV123" s="115"/>
      <c r="AW123" s="115"/>
      <c r="AX123" s="115"/>
      <c r="AY123" s="115"/>
      <c r="AZ123" s="115"/>
      <c r="BA123" s="115">
        <f t="shared" si="1977"/>
        <v>0</v>
      </c>
      <c r="BC123" s="118"/>
      <c r="BD123" s="118"/>
      <c r="BE123" s="115"/>
      <c r="BF123" s="115"/>
      <c r="BG123" s="115"/>
      <c r="BH123" s="115"/>
      <c r="BI123" s="115"/>
      <c r="BJ123" s="115">
        <f t="shared" si="1978"/>
        <v>0</v>
      </c>
      <c r="BL123" s="118"/>
      <c r="BM123" s="118"/>
      <c r="BN123" s="115"/>
      <c r="BO123" s="115"/>
      <c r="BP123" s="115"/>
      <c r="BQ123" s="115"/>
      <c r="BR123" s="115"/>
      <c r="BS123" s="115">
        <f t="shared" si="1979"/>
        <v>0</v>
      </c>
      <c r="BU123" s="118"/>
      <c r="BV123" s="118"/>
      <c r="BW123" s="115"/>
      <c r="BX123" s="115"/>
      <c r="BY123" s="115"/>
      <c r="BZ123" s="115"/>
      <c r="CA123" s="115"/>
      <c r="CB123" s="115">
        <f t="shared" si="1980"/>
        <v>0</v>
      </c>
      <c r="CD123" s="118"/>
      <c r="CE123" s="118"/>
      <c r="CF123" s="115"/>
      <c r="CG123" s="115"/>
      <c r="CH123" s="115"/>
      <c r="CI123" s="115"/>
      <c r="CJ123" s="115"/>
      <c r="CK123" s="115">
        <f t="shared" si="1981"/>
        <v>0</v>
      </c>
      <c r="CM123" s="118"/>
      <c r="CN123" s="118"/>
      <c r="CO123" s="115"/>
      <c r="CP123" s="115"/>
      <c r="CQ123" s="115"/>
      <c r="CR123" s="115"/>
      <c r="CS123" s="115"/>
      <c r="CT123" s="115">
        <f t="shared" si="1982"/>
        <v>0</v>
      </c>
      <c r="CV123" s="118"/>
      <c r="CW123" s="118"/>
      <c r="CX123" s="115"/>
      <c r="CY123" s="115"/>
      <c r="CZ123" s="115"/>
      <c r="DA123" s="115"/>
      <c r="DB123" s="115"/>
      <c r="DC123" s="115">
        <f t="shared" si="1983"/>
        <v>0</v>
      </c>
      <c r="DE123" s="118"/>
      <c r="DF123" s="118"/>
      <c r="DG123" s="115"/>
      <c r="DH123" s="115"/>
      <c r="DI123" s="115"/>
      <c r="DJ123" s="115"/>
      <c r="DK123" s="115"/>
      <c r="DL123" s="115">
        <f t="shared" si="1984"/>
        <v>0</v>
      </c>
      <c r="DN123" s="118"/>
      <c r="DO123" s="118"/>
      <c r="DP123" s="115"/>
      <c r="DQ123" s="115"/>
      <c r="DR123" s="115"/>
      <c r="DS123" s="115"/>
      <c r="DT123" s="115"/>
      <c r="DU123" s="115">
        <f t="shared" si="1985"/>
        <v>0</v>
      </c>
      <c r="DW123" s="118"/>
      <c r="DX123" s="118"/>
      <c r="DY123" s="115"/>
      <c r="DZ123" s="115"/>
      <c r="EA123" s="115"/>
      <c r="EB123" s="115"/>
      <c r="EC123" s="115"/>
      <c r="ED123" s="115">
        <f t="shared" si="1986"/>
        <v>0</v>
      </c>
      <c r="EF123" s="118"/>
      <c r="EG123" s="118"/>
      <c r="EH123" s="115"/>
      <c r="EI123" s="115"/>
      <c r="EJ123" s="115"/>
      <c r="EK123" s="115"/>
      <c r="EL123" s="115"/>
      <c r="EM123" s="115">
        <f t="shared" si="1987"/>
        <v>0</v>
      </c>
      <c r="EO123" s="118"/>
      <c r="EP123" s="118"/>
      <c r="EQ123" s="115"/>
      <c r="ER123" s="115"/>
      <c r="ES123" s="115"/>
      <c r="ET123" s="115"/>
      <c r="EU123" s="115"/>
      <c r="EV123" s="115">
        <f t="shared" si="1988"/>
        <v>0</v>
      </c>
      <c r="EX123" s="118"/>
      <c r="EY123" s="118"/>
      <c r="EZ123" s="115"/>
      <c r="FA123" s="115"/>
      <c r="FB123" s="115"/>
      <c r="FC123" s="115"/>
      <c r="FD123" s="115"/>
      <c r="FE123" s="115">
        <f t="shared" si="1989"/>
        <v>0</v>
      </c>
      <c r="FG123" s="118"/>
      <c r="FH123" s="118"/>
      <c r="FI123" s="115"/>
      <c r="FJ123" s="115"/>
      <c r="FK123" s="115"/>
      <c r="FL123" s="115"/>
      <c r="FM123" s="115"/>
      <c r="FN123" s="115">
        <f t="shared" si="1990"/>
        <v>0</v>
      </c>
      <c r="FP123" s="118"/>
      <c r="FQ123" s="118"/>
      <c r="FR123" s="115"/>
      <c r="FS123" s="115"/>
      <c r="FT123" s="115"/>
      <c r="FU123" s="115"/>
      <c r="FV123" s="115"/>
      <c r="FW123" s="115">
        <f t="shared" si="1991"/>
        <v>0</v>
      </c>
      <c r="FY123" s="118"/>
      <c r="FZ123" s="118"/>
      <c r="GA123" s="115"/>
      <c r="GB123" s="115"/>
      <c r="GC123" s="115"/>
      <c r="GD123" s="115"/>
      <c r="GE123" s="115"/>
      <c r="GF123" s="115">
        <f t="shared" si="1992"/>
        <v>0</v>
      </c>
      <c r="GH123" s="118"/>
      <c r="GI123" s="118"/>
      <c r="GJ123" s="115"/>
      <c r="GK123" s="115"/>
      <c r="GL123" s="115"/>
      <c r="GM123" s="115"/>
      <c r="GN123" s="115"/>
      <c r="GO123" s="115">
        <f t="shared" si="1993"/>
        <v>0</v>
      </c>
      <c r="GQ123" s="118"/>
      <c r="GR123" s="118"/>
      <c r="GS123" s="115"/>
      <c r="GT123" s="115"/>
      <c r="GU123" s="115"/>
      <c r="GV123" s="115"/>
      <c r="GW123" s="115"/>
      <c r="GX123" s="115">
        <f t="shared" si="1994"/>
        <v>0</v>
      </c>
      <c r="GZ123" s="118"/>
      <c r="HA123" s="118"/>
      <c r="HB123" s="115"/>
      <c r="HC123" s="115"/>
      <c r="HD123" s="115"/>
      <c r="HE123" s="115"/>
      <c r="HF123" s="115"/>
      <c r="HG123" s="115">
        <f t="shared" si="1995"/>
        <v>0</v>
      </c>
      <c r="HI123" s="118"/>
      <c r="HJ123" s="118"/>
      <c r="HK123" s="115"/>
      <c r="HL123" s="115"/>
      <c r="HM123" s="115"/>
      <c r="HN123" s="115"/>
      <c r="HO123" s="115"/>
      <c r="HP123" s="115">
        <f t="shared" si="1996"/>
        <v>0</v>
      </c>
      <c r="HR123" s="118"/>
      <c r="HS123" s="118"/>
      <c r="HT123" s="115"/>
      <c r="HU123" s="115"/>
      <c r="HV123" s="115"/>
      <c r="HW123" s="115"/>
      <c r="HX123" s="115"/>
      <c r="HY123" s="115">
        <f t="shared" si="1997"/>
        <v>0</v>
      </c>
      <c r="IA123" s="118"/>
      <c r="IB123" s="118"/>
      <c r="IC123" s="115"/>
      <c r="ID123" s="115"/>
      <c r="IE123" s="115"/>
      <c r="IF123" s="115"/>
      <c r="IG123" s="115"/>
      <c r="IH123" s="115">
        <f t="shared" si="1998"/>
        <v>0</v>
      </c>
      <c r="IJ123" s="118"/>
      <c r="IK123" s="118"/>
      <c r="IL123" s="115"/>
      <c r="IM123" s="115"/>
      <c r="IN123" s="115"/>
      <c r="IO123" s="115"/>
      <c r="IP123" s="115"/>
      <c r="IQ123" s="115">
        <f t="shared" si="1999"/>
        <v>0</v>
      </c>
      <c r="IS123" s="118"/>
      <c r="IT123" s="118"/>
      <c r="IU123" s="115"/>
      <c r="IV123" s="115"/>
      <c r="IW123" s="115"/>
      <c r="IX123" s="115"/>
      <c r="IY123" s="115"/>
      <c r="IZ123" s="115">
        <f t="shared" si="2000"/>
        <v>0</v>
      </c>
      <c r="JB123" s="118"/>
      <c r="JC123" s="118"/>
      <c r="JD123" s="115"/>
      <c r="JE123" s="115"/>
      <c r="JF123" s="115"/>
      <c r="JG123" s="115"/>
      <c r="JH123" s="115"/>
      <c r="JI123" s="115">
        <f t="shared" si="2001"/>
        <v>0</v>
      </c>
      <c r="JK123" s="118"/>
      <c r="JL123" s="118"/>
      <c r="JM123" s="115"/>
      <c r="JN123" s="115"/>
      <c r="JO123" s="115"/>
      <c r="JP123" s="115"/>
      <c r="JQ123" s="115"/>
      <c r="JR123" s="115">
        <f t="shared" si="2002"/>
        <v>0</v>
      </c>
      <c r="JT123" s="118"/>
      <c r="JU123" s="118"/>
      <c r="JV123" s="115"/>
      <c r="JW123" s="115"/>
      <c r="JX123" s="115"/>
      <c r="JY123" s="115"/>
      <c r="JZ123" s="115"/>
      <c r="KA123" s="115">
        <f t="shared" si="2003"/>
        <v>0</v>
      </c>
      <c r="KC123" s="118"/>
      <c r="KD123" s="118"/>
      <c r="KE123" s="115"/>
      <c r="KF123" s="115"/>
      <c r="KG123" s="115"/>
      <c r="KH123" s="115"/>
      <c r="KI123" s="115"/>
      <c r="KJ123" s="115">
        <f t="shared" si="2004"/>
        <v>0</v>
      </c>
      <c r="KL123" s="118"/>
      <c r="KM123" s="118"/>
      <c r="KN123" s="115"/>
      <c r="KO123" s="115"/>
      <c r="KP123" s="115"/>
      <c r="KQ123" s="115"/>
      <c r="KR123" s="115"/>
      <c r="KS123" s="115">
        <f t="shared" si="2005"/>
        <v>0</v>
      </c>
      <c r="KU123" s="118"/>
      <c r="KV123" s="118"/>
      <c r="KW123" s="115"/>
      <c r="KX123" s="115"/>
      <c r="KY123" s="115"/>
      <c r="KZ123" s="115"/>
      <c r="LA123" s="115"/>
      <c r="LB123" s="115">
        <f t="shared" si="2006"/>
        <v>0</v>
      </c>
      <c r="LD123" s="118"/>
      <c r="LE123" s="118"/>
      <c r="LF123" s="115"/>
      <c r="LG123" s="115"/>
      <c r="LH123" s="115"/>
      <c r="LI123" s="115"/>
      <c r="LJ123" s="115"/>
      <c r="LK123" s="115">
        <f t="shared" si="2007"/>
        <v>0</v>
      </c>
      <c r="LM123" s="118"/>
      <c r="LN123" s="118"/>
      <c r="LO123" s="115"/>
      <c r="LP123" s="115"/>
      <c r="LQ123" s="115"/>
      <c r="LR123" s="115"/>
      <c r="LS123" s="115"/>
      <c r="LT123" s="115">
        <f t="shared" si="2008"/>
        <v>0</v>
      </c>
      <c r="LV123" s="118"/>
      <c r="LW123" s="118"/>
      <c r="LX123" s="115"/>
      <c r="LY123" s="115"/>
      <c r="LZ123" s="115"/>
      <c r="MA123" s="115"/>
      <c r="MB123" s="115"/>
      <c r="MC123" s="115">
        <f t="shared" si="2009"/>
        <v>0</v>
      </c>
      <c r="ME123" s="118"/>
      <c r="MF123" s="118"/>
      <c r="MG123" s="115"/>
      <c r="MH123" s="115"/>
      <c r="MI123" s="115"/>
      <c r="MJ123" s="115"/>
      <c r="MK123" s="115"/>
      <c r="ML123" s="115">
        <f t="shared" si="2010"/>
        <v>0</v>
      </c>
      <c r="MN123" s="118"/>
      <c r="MO123" s="118"/>
      <c r="MP123" s="115"/>
      <c r="MQ123" s="115"/>
      <c r="MR123" s="115"/>
      <c r="MS123" s="115"/>
      <c r="MT123" s="115"/>
      <c r="MU123" s="115">
        <f t="shared" si="2011"/>
        <v>0</v>
      </c>
      <c r="MW123" s="118"/>
      <c r="MX123" s="118"/>
      <c r="MY123" s="115"/>
      <c r="MZ123" s="115"/>
      <c r="NA123" s="115"/>
      <c r="NB123" s="115"/>
      <c r="NC123" s="115"/>
      <c r="ND123" s="115">
        <f t="shared" si="2012"/>
        <v>0</v>
      </c>
      <c r="NF123" s="118"/>
      <c r="NG123" s="118"/>
      <c r="NH123" s="115"/>
      <c r="NI123" s="115"/>
      <c r="NJ123" s="115"/>
      <c r="NK123" s="115"/>
      <c r="NL123" s="115"/>
      <c r="NM123" s="115">
        <f t="shared" si="2013"/>
        <v>0</v>
      </c>
      <c r="NO123" s="118"/>
      <c r="NP123" s="118"/>
      <c r="NQ123" s="115"/>
      <c r="NR123" s="115"/>
      <c r="NS123" s="115"/>
      <c r="NT123" s="115"/>
      <c r="NU123" s="115"/>
      <c r="NV123" s="115">
        <f t="shared" si="2014"/>
        <v>0</v>
      </c>
      <c r="NX123" s="118"/>
      <c r="NY123" s="118"/>
      <c r="NZ123" s="115"/>
      <c r="OA123" s="115"/>
      <c r="OB123" s="115"/>
      <c r="OC123" s="115"/>
      <c r="OD123" s="115"/>
      <c r="OE123" s="115">
        <f t="shared" si="2015"/>
        <v>0</v>
      </c>
      <c r="OG123" s="118"/>
      <c r="OH123" s="118"/>
      <c r="OI123" s="115"/>
      <c r="OJ123" s="115"/>
      <c r="OK123" s="115"/>
      <c r="OL123" s="115"/>
      <c r="OM123" s="115"/>
      <c r="ON123" s="115">
        <f t="shared" si="2016"/>
        <v>0</v>
      </c>
      <c r="OP123" s="118"/>
      <c r="OQ123" s="118"/>
      <c r="OR123" s="115"/>
      <c r="OS123" s="115"/>
      <c r="OT123" s="115"/>
      <c r="OU123" s="115"/>
      <c r="OV123" s="115"/>
      <c r="OW123" s="115">
        <f t="shared" si="2017"/>
        <v>0</v>
      </c>
      <c r="OY123" s="118"/>
      <c r="OZ123" s="118"/>
      <c r="PA123" s="115"/>
      <c r="PB123" s="115"/>
      <c r="PC123" s="115"/>
      <c r="PD123" s="115"/>
      <c r="PE123" s="115"/>
      <c r="PF123" s="115">
        <f t="shared" si="2018"/>
        <v>0</v>
      </c>
    </row>
    <row r="124" spans="1:424">
      <c r="A124" s="118"/>
      <c r="B124" s="118"/>
      <c r="C124" s="119"/>
      <c r="D124" s="119"/>
      <c r="E124" s="119"/>
      <c r="F124" s="119"/>
      <c r="G124" s="120" t="s">
        <v>44</v>
      </c>
      <c r="H124" s="132">
        <f>SUM(H116:H123)</f>
        <v>0</v>
      </c>
      <c r="J124" s="118"/>
      <c r="K124" s="118"/>
      <c r="L124" s="119"/>
      <c r="M124" s="119"/>
      <c r="N124" s="119"/>
      <c r="O124" s="119"/>
      <c r="P124" s="120" t="s">
        <v>44</v>
      </c>
      <c r="Q124" s="132">
        <f>SUM(Q116:Q123)</f>
        <v>0</v>
      </c>
      <c r="S124" s="118"/>
      <c r="T124" s="118"/>
      <c r="U124" s="119"/>
      <c r="V124" s="119"/>
      <c r="W124" s="119"/>
      <c r="X124" s="119"/>
      <c r="Y124" s="120" t="s">
        <v>44</v>
      </c>
      <c r="Z124" s="132">
        <f>SUM(Z116:Z123)</f>
        <v>0</v>
      </c>
      <c r="AB124" s="118"/>
      <c r="AC124" s="118"/>
      <c r="AD124" s="119"/>
      <c r="AE124" s="119"/>
      <c r="AF124" s="119"/>
      <c r="AG124" s="119"/>
      <c r="AH124" s="120" t="s">
        <v>44</v>
      </c>
      <c r="AI124" s="132">
        <f>SUM(AI116:AI123)</f>
        <v>0</v>
      </c>
      <c r="AK124" s="118"/>
      <c r="AL124" s="118"/>
      <c r="AM124" s="119"/>
      <c r="AN124" s="119"/>
      <c r="AO124" s="119"/>
      <c r="AP124" s="119"/>
      <c r="AQ124" s="120" t="s">
        <v>44</v>
      </c>
      <c r="AR124" s="132">
        <f>SUM(AR116:AR123)</f>
        <v>0</v>
      </c>
      <c r="AT124" s="118"/>
      <c r="AU124" s="118"/>
      <c r="AV124" s="119"/>
      <c r="AW124" s="119"/>
      <c r="AX124" s="119"/>
      <c r="AY124" s="119"/>
      <c r="AZ124" s="120" t="s">
        <v>44</v>
      </c>
      <c r="BA124" s="132">
        <f>SUM(BA116:BA123)</f>
        <v>0</v>
      </c>
      <c r="BC124" s="118"/>
      <c r="BD124" s="118"/>
      <c r="BE124" s="119"/>
      <c r="BF124" s="119"/>
      <c r="BG124" s="119"/>
      <c r="BH124" s="119"/>
      <c r="BI124" s="120" t="s">
        <v>44</v>
      </c>
      <c r="BJ124" s="132">
        <f t="shared" ref="BJ124" si="2019">SUM(BJ116:BJ123)</f>
        <v>0</v>
      </c>
      <c r="BL124" s="118"/>
      <c r="BM124" s="118"/>
      <c r="BN124" s="119"/>
      <c r="BO124" s="119"/>
      <c r="BP124" s="119"/>
      <c r="BQ124" s="119"/>
      <c r="BR124" s="120" t="s">
        <v>44</v>
      </c>
      <c r="BS124" s="132">
        <f t="shared" ref="BS124" si="2020">SUM(BS116:BS123)</f>
        <v>0</v>
      </c>
      <c r="BU124" s="118"/>
      <c r="BV124" s="118"/>
      <c r="BW124" s="119"/>
      <c r="BX124" s="119"/>
      <c r="BY124" s="119"/>
      <c r="BZ124" s="119"/>
      <c r="CA124" s="120" t="s">
        <v>44</v>
      </c>
      <c r="CB124" s="132">
        <f t="shared" ref="CB124" si="2021">SUM(CB116:CB123)</f>
        <v>0</v>
      </c>
      <c r="CD124" s="118"/>
      <c r="CE124" s="118"/>
      <c r="CF124" s="119"/>
      <c r="CG124" s="119"/>
      <c r="CH124" s="119"/>
      <c r="CI124" s="119"/>
      <c r="CJ124" s="120" t="s">
        <v>44</v>
      </c>
      <c r="CK124" s="132">
        <f t="shared" ref="CK124" si="2022">SUM(CK116:CK123)</f>
        <v>0</v>
      </c>
      <c r="CM124" s="118"/>
      <c r="CN124" s="118"/>
      <c r="CO124" s="119"/>
      <c r="CP124" s="119"/>
      <c r="CQ124" s="119"/>
      <c r="CR124" s="119"/>
      <c r="CS124" s="120" t="s">
        <v>44</v>
      </c>
      <c r="CT124" s="132">
        <f t="shared" ref="CT124" si="2023">SUM(CT116:CT123)</f>
        <v>0</v>
      </c>
      <c r="CV124" s="118"/>
      <c r="CW124" s="118"/>
      <c r="CX124" s="119"/>
      <c r="CY124" s="119"/>
      <c r="CZ124" s="119"/>
      <c r="DA124" s="119"/>
      <c r="DB124" s="120" t="s">
        <v>44</v>
      </c>
      <c r="DC124" s="132">
        <f t="shared" ref="DC124" si="2024">SUM(DC116:DC123)</f>
        <v>0</v>
      </c>
      <c r="DE124" s="118"/>
      <c r="DF124" s="118"/>
      <c r="DG124" s="119"/>
      <c r="DH124" s="119"/>
      <c r="DI124" s="119"/>
      <c r="DJ124" s="119"/>
      <c r="DK124" s="120" t="s">
        <v>44</v>
      </c>
      <c r="DL124" s="132">
        <f t="shared" ref="DL124" si="2025">SUM(DL116:DL123)</f>
        <v>0</v>
      </c>
      <c r="DN124" s="118"/>
      <c r="DO124" s="118"/>
      <c r="DP124" s="119"/>
      <c r="DQ124" s="119"/>
      <c r="DR124" s="119"/>
      <c r="DS124" s="119"/>
      <c r="DT124" s="120" t="s">
        <v>44</v>
      </c>
      <c r="DU124" s="132">
        <f t="shared" ref="DU124" si="2026">SUM(DU116:DU123)</f>
        <v>0</v>
      </c>
      <c r="DW124" s="118"/>
      <c r="DX124" s="118"/>
      <c r="DY124" s="119"/>
      <c r="DZ124" s="119"/>
      <c r="EA124" s="119"/>
      <c r="EB124" s="119"/>
      <c r="EC124" s="120" t="s">
        <v>44</v>
      </c>
      <c r="ED124" s="132">
        <f t="shared" ref="ED124" si="2027">SUM(ED116:ED123)</f>
        <v>0</v>
      </c>
      <c r="EF124" s="118"/>
      <c r="EG124" s="118"/>
      <c r="EH124" s="119"/>
      <c r="EI124" s="119"/>
      <c r="EJ124" s="119"/>
      <c r="EK124" s="119"/>
      <c r="EL124" s="120" t="s">
        <v>44</v>
      </c>
      <c r="EM124" s="132">
        <f t="shared" ref="EM124" si="2028">SUM(EM116:EM123)</f>
        <v>0</v>
      </c>
      <c r="EO124" s="118"/>
      <c r="EP124" s="118"/>
      <c r="EQ124" s="119"/>
      <c r="ER124" s="119"/>
      <c r="ES124" s="119"/>
      <c r="ET124" s="119"/>
      <c r="EU124" s="120" t="s">
        <v>44</v>
      </c>
      <c r="EV124" s="132">
        <f t="shared" ref="EV124" si="2029">SUM(EV116:EV123)</f>
        <v>0</v>
      </c>
      <c r="EX124" s="118"/>
      <c r="EY124" s="118"/>
      <c r="EZ124" s="119"/>
      <c r="FA124" s="119"/>
      <c r="FB124" s="119"/>
      <c r="FC124" s="119"/>
      <c r="FD124" s="120" t="s">
        <v>44</v>
      </c>
      <c r="FE124" s="132">
        <f t="shared" ref="FE124" si="2030">SUM(FE116:FE123)</f>
        <v>0</v>
      </c>
      <c r="FG124" s="118"/>
      <c r="FH124" s="118"/>
      <c r="FI124" s="119"/>
      <c r="FJ124" s="119"/>
      <c r="FK124" s="119"/>
      <c r="FL124" s="119"/>
      <c r="FM124" s="120" t="s">
        <v>44</v>
      </c>
      <c r="FN124" s="132">
        <f t="shared" ref="FN124" si="2031">SUM(FN116:FN123)</f>
        <v>0</v>
      </c>
      <c r="FP124" s="118"/>
      <c r="FQ124" s="118"/>
      <c r="FR124" s="119"/>
      <c r="FS124" s="119"/>
      <c r="FT124" s="119"/>
      <c r="FU124" s="119"/>
      <c r="FV124" s="120" t="s">
        <v>44</v>
      </c>
      <c r="FW124" s="132">
        <f t="shared" ref="FW124" si="2032">SUM(FW116:FW123)</f>
        <v>0</v>
      </c>
      <c r="FY124" s="118"/>
      <c r="FZ124" s="118"/>
      <c r="GA124" s="119"/>
      <c r="GB124" s="119"/>
      <c r="GC124" s="119"/>
      <c r="GD124" s="119"/>
      <c r="GE124" s="120" t="s">
        <v>44</v>
      </c>
      <c r="GF124" s="132">
        <f t="shared" ref="GF124" si="2033">SUM(GF116:GF123)</f>
        <v>0</v>
      </c>
      <c r="GH124" s="118"/>
      <c r="GI124" s="118"/>
      <c r="GJ124" s="119"/>
      <c r="GK124" s="119"/>
      <c r="GL124" s="119"/>
      <c r="GM124" s="119"/>
      <c r="GN124" s="120" t="s">
        <v>44</v>
      </c>
      <c r="GO124" s="132">
        <f t="shared" ref="GO124" si="2034">SUM(GO116:GO123)</f>
        <v>0</v>
      </c>
      <c r="GQ124" s="118"/>
      <c r="GR124" s="118"/>
      <c r="GS124" s="119"/>
      <c r="GT124" s="119"/>
      <c r="GU124" s="119"/>
      <c r="GV124" s="119"/>
      <c r="GW124" s="120" t="s">
        <v>44</v>
      </c>
      <c r="GX124" s="132">
        <f t="shared" ref="GX124" si="2035">SUM(GX116:GX123)</f>
        <v>0</v>
      </c>
      <c r="GZ124" s="118"/>
      <c r="HA124" s="118"/>
      <c r="HB124" s="119"/>
      <c r="HC124" s="119"/>
      <c r="HD124" s="119"/>
      <c r="HE124" s="119"/>
      <c r="HF124" s="120" t="s">
        <v>44</v>
      </c>
      <c r="HG124" s="132">
        <f t="shared" ref="HG124" si="2036">SUM(HG116:HG123)</f>
        <v>0</v>
      </c>
      <c r="HI124" s="118"/>
      <c r="HJ124" s="118"/>
      <c r="HK124" s="119"/>
      <c r="HL124" s="119"/>
      <c r="HM124" s="119"/>
      <c r="HN124" s="119"/>
      <c r="HO124" s="120" t="s">
        <v>44</v>
      </c>
      <c r="HP124" s="132">
        <f t="shared" ref="HP124" si="2037">SUM(HP116:HP123)</f>
        <v>0</v>
      </c>
      <c r="HR124" s="118"/>
      <c r="HS124" s="118"/>
      <c r="HT124" s="119"/>
      <c r="HU124" s="119"/>
      <c r="HV124" s="119"/>
      <c r="HW124" s="119"/>
      <c r="HX124" s="120" t="s">
        <v>44</v>
      </c>
      <c r="HY124" s="132">
        <f t="shared" ref="HY124" si="2038">SUM(HY116:HY123)</f>
        <v>0</v>
      </c>
      <c r="IA124" s="118"/>
      <c r="IB124" s="118"/>
      <c r="IC124" s="119"/>
      <c r="ID124" s="119"/>
      <c r="IE124" s="119"/>
      <c r="IF124" s="119"/>
      <c r="IG124" s="120" t="s">
        <v>44</v>
      </c>
      <c r="IH124" s="132">
        <f t="shared" ref="IH124" si="2039">SUM(IH116:IH123)</f>
        <v>0</v>
      </c>
      <c r="IJ124" s="118"/>
      <c r="IK124" s="118"/>
      <c r="IL124" s="119"/>
      <c r="IM124" s="119"/>
      <c r="IN124" s="119"/>
      <c r="IO124" s="119"/>
      <c r="IP124" s="120" t="s">
        <v>44</v>
      </c>
      <c r="IQ124" s="132">
        <f t="shared" ref="IQ124" si="2040">SUM(IQ116:IQ123)</f>
        <v>0</v>
      </c>
      <c r="IS124" s="118"/>
      <c r="IT124" s="118"/>
      <c r="IU124" s="119"/>
      <c r="IV124" s="119"/>
      <c r="IW124" s="119"/>
      <c r="IX124" s="119"/>
      <c r="IY124" s="120" t="s">
        <v>44</v>
      </c>
      <c r="IZ124" s="132">
        <f t="shared" ref="IZ124" si="2041">SUM(IZ116:IZ123)</f>
        <v>0</v>
      </c>
      <c r="JB124" s="118"/>
      <c r="JC124" s="118"/>
      <c r="JD124" s="119"/>
      <c r="JE124" s="119"/>
      <c r="JF124" s="119"/>
      <c r="JG124" s="119"/>
      <c r="JH124" s="120" t="s">
        <v>44</v>
      </c>
      <c r="JI124" s="132">
        <f t="shared" ref="JI124" si="2042">SUM(JI116:JI123)</f>
        <v>0</v>
      </c>
      <c r="JK124" s="118"/>
      <c r="JL124" s="118"/>
      <c r="JM124" s="119"/>
      <c r="JN124" s="119"/>
      <c r="JO124" s="119"/>
      <c r="JP124" s="119"/>
      <c r="JQ124" s="120" t="s">
        <v>44</v>
      </c>
      <c r="JR124" s="132">
        <f t="shared" ref="JR124" si="2043">SUM(JR116:JR123)</f>
        <v>0</v>
      </c>
      <c r="JT124" s="118"/>
      <c r="JU124" s="118"/>
      <c r="JV124" s="119"/>
      <c r="JW124" s="119"/>
      <c r="JX124" s="119"/>
      <c r="JY124" s="119"/>
      <c r="JZ124" s="120" t="s">
        <v>44</v>
      </c>
      <c r="KA124" s="132">
        <f t="shared" ref="KA124" si="2044">SUM(KA116:KA123)</f>
        <v>0</v>
      </c>
      <c r="KC124" s="118"/>
      <c r="KD124" s="118"/>
      <c r="KE124" s="119"/>
      <c r="KF124" s="119"/>
      <c r="KG124" s="119"/>
      <c r="KH124" s="119"/>
      <c r="KI124" s="120" t="s">
        <v>44</v>
      </c>
      <c r="KJ124" s="132">
        <f t="shared" ref="KJ124" si="2045">SUM(KJ116:KJ123)</f>
        <v>0</v>
      </c>
      <c r="KL124" s="118"/>
      <c r="KM124" s="118"/>
      <c r="KN124" s="119"/>
      <c r="KO124" s="119"/>
      <c r="KP124" s="119"/>
      <c r="KQ124" s="119"/>
      <c r="KR124" s="120" t="s">
        <v>44</v>
      </c>
      <c r="KS124" s="132">
        <f t="shared" ref="KS124" si="2046">SUM(KS116:KS123)</f>
        <v>0</v>
      </c>
      <c r="KU124" s="118"/>
      <c r="KV124" s="118"/>
      <c r="KW124" s="119"/>
      <c r="KX124" s="119"/>
      <c r="KY124" s="119"/>
      <c r="KZ124" s="119"/>
      <c r="LA124" s="120" t="s">
        <v>44</v>
      </c>
      <c r="LB124" s="132">
        <f t="shared" ref="LB124" si="2047">SUM(LB116:LB123)</f>
        <v>0</v>
      </c>
      <c r="LD124" s="118"/>
      <c r="LE124" s="118"/>
      <c r="LF124" s="119"/>
      <c r="LG124" s="119"/>
      <c r="LH124" s="119"/>
      <c r="LI124" s="119"/>
      <c r="LJ124" s="120" t="s">
        <v>44</v>
      </c>
      <c r="LK124" s="132">
        <f t="shared" ref="LK124" si="2048">SUM(LK116:LK123)</f>
        <v>0</v>
      </c>
      <c r="LM124" s="118"/>
      <c r="LN124" s="118"/>
      <c r="LO124" s="119"/>
      <c r="LP124" s="119"/>
      <c r="LQ124" s="119"/>
      <c r="LR124" s="119"/>
      <c r="LS124" s="120" t="s">
        <v>44</v>
      </c>
      <c r="LT124" s="132">
        <f t="shared" ref="LT124" si="2049">SUM(LT116:LT123)</f>
        <v>0</v>
      </c>
      <c r="LV124" s="118"/>
      <c r="LW124" s="118"/>
      <c r="LX124" s="119"/>
      <c r="LY124" s="119"/>
      <c r="LZ124" s="119"/>
      <c r="MA124" s="119"/>
      <c r="MB124" s="120" t="s">
        <v>44</v>
      </c>
      <c r="MC124" s="132">
        <f t="shared" ref="MC124" si="2050">SUM(MC116:MC123)</f>
        <v>0</v>
      </c>
      <c r="ME124" s="118"/>
      <c r="MF124" s="118"/>
      <c r="MG124" s="119"/>
      <c r="MH124" s="119"/>
      <c r="MI124" s="119"/>
      <c r="MJ124" s="119"/>
      <c r="MK124" s="120" t="s">
        <v>44</v>
      </c>
      <c r="ML124" s="132">
        <f t="shared" ref="ML124" si="2051">SUM(ML116:ML123)</f>
        <v>0</v>
      </c>
      <c r="MN124" s="118"/>
      <c r="MO124" s="118"/>
      <c r="MP124" s="119"/>
      <c r="MQ124" s="119"/>
      <c r="MR124" s="119"/>
      <c r="MS124" s="119"/>
      <c r="MT124" s="120" t="s">
        <v>44</v>
      </c>
      <c r="MU124" s="132">
        <f t="shared" ref="MU124" si="2052">SUM(MU116:MU123)</f>
        <v>0</v>
      </c>
      <c r="MW124" s="118"/>
      <c r="MX124" s="118"/>
      <c r="MY124" s="119"/>
      <c r="MZ124" s="119"/>
      <c r="NA124" s="119"/>
      <c r="NB124" s="119"/>
      <c r="NC124" s="120" t="s">
        <v>44</v>
      </c>
      <c r="ND124" s="132">
        <f t="shared" ref="ND124" si="2053">SUM(ND116:ND123)</f>
        <v>0</v>
      </c>
      <c r="NF124" s="118"/>
      <c r="NG124" s="118"/>
      <c r="NH124" s="119"/>
      <c r="NI124" s="119"/>
      <c r="NJ124" s="119"/>
      <c r="NK124" s="119"/>
      <c r="NL124" s="120" t="s">
        <v>44</v>
      </c>
      <c r="NM124" s="132">
        <f t="shared" ref="NM124" si="2054">SUM(NM116:NM123)</f>
        <v>0</v>
      </c>
      <c r="NO124" s="118"/>
      <c r="NP124" s="118"/>
      <c r="NQ124" s="119"/>
      <c r="NR124" s="119"/>
      <c r="NS124" s="119"/>
      <c r="NT124" s="119"/>
      <c r="NU124" s="120" t="s">
        <v>44</v>
      </c>
      <c r="NV124" s="132">
        <f t="shared" ref="NV124" si="2055">SUM(NV116:NV123)</f>
        <v>0</v>
      </c>
      <c r="NX124" s="118"/>
      <c r="NY124" s="118"/>
      <c r="NZ124" s="119"/>
      <c r="OA124" s="119"/>
      <c r="OB124" s="119"/>
      <c r="OC124" s="119"/>
      <c r="OD124" s="120" t="s">
        <v>44</v>
      </c>
      <c r="OE124" s="132">
        <f t="shared" ref="OE124" si="2056">SUM(OE116:OE123)</f>
        <v>0</v>
      </c>
      <c r="OG124" s="118"/>
      <c r="OH124" s="118"/>
      <c r="OI124" s="119"/>
      <c r="OJ124" s="119"/>
      <c r="OK124" s="119"/>
      <c r="OL124" s="119"/>
      <c r="OM124" s="120" t="s">
        <v>44</v>
      </c>
      <c r="ON124" s="132">
        <f t="shared" ref="ON124" si="2057">SUM(ON116:ON123)</f>
        <v>0</v>
      </c>
      <c r="OP124" s="118"/>
      <c r="OQ124" s="118"/>
      <c r="OR124" s="119"/>
      <c r="OS124" s="119"/>
      <c r="OT124" s="119"/>
      <c r="OU124" s="119"/>
      <c r="OV124" s="120" t="s">
        <v>44</v>
      </c>
      <c r="OW124" s="132">
        <f t="shared" ref="OW124" si="2058">SUM(OW116:OW123)</f>
        <v>0</v>
      </c>
      <c r="OY124" s="118"/>
      <c r="OZ124" s="118"/>
      <c r="PA124" s="119"/>
      <c r="PB124" s="119"/>
      <c r="PC124" s="119"/>
      <c r="PD124" s="119"/>
      <c r="PE124" s="120" t="s">
        <v>44</v>
      </c>
      <c r="PF124" s="132">
        <f t="shared" ref="PF124" si="2059">SUM(PF116:PF123)</f>
        <v>0</v>
      </c>
    </row>
    <row r="125" spans="1:424" s="139" customFormat="1">
      <c r="A125" s="134"/>
      <c r="B125" s="135"/>
      <c r="C125" s="136"/>
      <c r="D125" s="136"/>
      <c r="E125" s="136"/>
      <c r="F125" s="136"/>
      <c r="G125" s="137"/>
      <c r="H125" s="138"/>
      <c r="J125" s="134"/>
      <c r="K125" s="135"/>
      <c r="L125" s="136"/>
      <c r="M125" s="136"/>
      <c r="N125" s="136"/>
      <c r="O125" s="136"/>
      <c r="P125" s="137"/>
      <c r="Q125" s="138"/>
      <c r="S125" s="134"/>
      <c r="T125" s="135"/>
      <c r="U125" s="136"/>
      <c r="V125" s="136"/>
      <c r="W125" s="136"/>
      <c r="X125" s="136"/>
      <c r="Y125" s="137"/>
      <c r="Z125" s="138"/>
      <c r="AB125" s="134"/>
      <c r="AC125" s="135"/>
      <c r="AD125" s="136"/>
      <c r="AE125" s="136"/>
      <c r="AF125" s="136"/>
      <c r="AG125" s="136"/>
      <c r="AH125" s="137"/>
      <c r="AI125" s="138"/>
      <c r="AK125" s="134"/>
      <c r="AL125" s="135"/>
      <c r="AM125" s="136"/>
      <c r="AN125" s="136"/>
      <c r="AO125" s="136"/>
      <c r="AP125" s="136"/>
      <c r="AQ125" s="137"/>
      <c r="AR125" s="138"/>
      <c r="AT125" s="134"/>
      <c r="AU125" s="135"/>
      <c r="AV125" s="136"/>
      <c r="AW125" s="136"/>
      <c r="AX125" s="136"/>
      <c r="AY125" s="136"/>
      <c r="AZ125" s="137"/>
      <c r="BA125" s="138"/>
      <c r="BC125" s="134"/>
      <c r="BD125" s="135"/>
      <c r="BE125" s="136"/>
      <c r="BF125" s="136"/>
      <c r="BG125" s="136"/>
      <c r="BH125" s="136"/>
      <c r="BI125" s="137"/>
      <c r="BJ125" s="138"/>
      <c r="BL125" s="134"/>
      <c r="BM125" s="135"/>
      <c r="BN125" s="136"/>
      <c r="BO125" s="136"/>
      <c r="BP125" s="136"/>
      <c r="BQ125" s="136"/>
      <c r="BR125" s="137"/>
      <c r="BS125" s="138"/>
      <c r="BU125" s="134"/>
      <c r="BV125" s="135"/>
      <c r="BW125" s="136"/>
      <c r="BX125" s="136"/>
      <c r="BY125" s="136"/>
      <c r="BZ125" s="136"/>
      <c r="CA125" s="137"/>
      <c r="CB125" s="138"/>
      <c r="CD125" s="134"/>
      <c r="CE125" s="135"/>
      <c r="CF125" s="136"/>
      <c r="CG125" s="136"/>
      <c r="CH125" s="136"/>
      <c r="CI125" s="136"/>
      <c r="CJ125" s="137"/>
      <c r="CK125" s="138"/>
      <c r="CM125" s="134"/>
      <c r="CN125" s="135"/>
      <c r="CO125" s="136"/>
      <c r="CP125" s="136"/>
      <c r="CQ125" s="136"/>
      <c r="CR125" s="136"/>
      <c r="CS125" s="137"/>
      <c r="CT125" s="138"/>
      <c r="CV125" s="134"/>
      <c r="CW125" s="135"/>
      <c r="CX125" s="136"/>
      <c r="CY125" s="136"/>
      <c r="CZ125" s="136"/>
      <c r="DA125" s="136"/>
      <c r="DB125" s="137"/>
      <c r="DC125" s="138"/>
      <c r="DE125" s="134"/>
      <c r="DF125" s="135"/>
      <c r="DG125" s="136"/>
      <c r="DH125" s="136"/>
      <c r="DI125" s="136"/>
      <c r="DJ125" s="136"/>
      <c r="DK125" s="137"/>
      <c r="DL125" s="138"/>
      <c r="DN125" s="134"/>
      <c r="DO125" s="135"/>
      <c r="DP125" s="136"/>
      <c r="DQ125" s="136"/>
      <c r="DR125" s="136"/>
      <c r="DS125" s="136"/>
      <c r="DT125" s="137"/>
      <c r="DU125" s="138"/>
      <c r="DW125" s="134"/>
      <c r="DX125" s="135"/>
      <c r="DY125" s="136"/>
      <c r="DZ125" s="136"/>
      <c r="EA125" s="136"/>
      <c r="EB125" s="136"/>
      <c r="EC125" s="137"/>
      <c r="ED125" s="138"/>
      <c r="EF125" s="134"/>
      <c r="EG125" s="135"/>
      <c r="EH125" s="136"/>
      <c r="EI125" s="136"/>
      <c r="EJ125" s="136"/>
      <c r="EK125" s="136"/>
      <c r="EL125" s="137"/>
      <c r="EM125" s="138"/>
      <c r="EO125" s="134"/>
      <c r="EP125" s="135"/>
      <c r="EQ125" s="136"/>
      <c r="ER125" s="136"/>
      <c r="ES125" s="136"/>
      <c r="ET125" s="136"/>
      <c r="EU125" s="137"/>
      <c r="EV125" s="138"/>
      <c r="EX125" s="134"/>
      <c r="EY125" s="135"/>
      <c r="EZ125" s="136"/>
      <c r="FA125" s="136"/>
      <c r="FB125" s="136"/>
      <c r="FC125" s="136"/>
      <c r="FD125" s="137"/>
      <c r="FE125" s="138"/>
      <c r="FG125" s="134"/>
      <c r="FH125" s="135"/>
      <c r="FI125" s="136"/>
      <c r="FJ125" s="136"/>
      <c r="FK125" s="136"/>
      <c r="FL125" s="136"/>
      <c r="FM125" s="137"/>
      <c r="FN125" s="138"/>
      <c r="FP125" s="134"/>
      <c r="FQ125" s="135"/>
      <c r="FR125" s="136"/>
      <c r="FS125" s="136"/>
      <c r="FT125" s="136"/>
      <c r="FU125" s="136"/>
      <c r="FV125" s="137"/>
      <c r="FW125" s="138"/>
      <c r="FY125" s="134"/>
      <c r="FZ125" s="135"/>
      <c r="GA125" s="136"/>
      <c r="GB125" s="136"/>
      <c r="GC125" s="136"/>
      <c r="GD125" s="136"/>
      <c r="GE125" s="137"/>
      <c r="GF125" s="138"/>
      <c r="GH125" s="134"/>
      <c r="GI125" s="135"/>
      <c r="GJ125" s="136"/>
      <c r="GK125" s="136"/>
      <c r="GL125" s="136"/>
      <c r="GM125" s="136"/>
      <c r="GN125" s="137"/>
      <c r="GO125" s="138"/>
      <c r="GQ125" s="134"/>
      <c r="GR125" s="135"/>
      <c r="GS125" s="136"/>
      <c r="GT125" s="136"/>
      <c r="GU125" s="136"/>
      <c r="GV125" s="136"/>
      <c r="GW125" s="137"/>
      <c r="GX125" s="138"/>
      <c r="GZ125" s="134"/>
      <c r="HA125" s="135"/>
      <c r="HB125" s="136"/>
      <c r="HC125" s="136"/>
      <c r="HD125" s="136"/>
      <c r="HE125" s="136"/>
      <c r="HF125" s="137"/>
      <c r="HG125" s="138"/>
      <c r="HI125" s="134"/>
      <c r="HJ125" s="135"/>
      <c r="HK125" s="136"/>
      <c r="HL125" s="136"/>
      <c r="HM125" s="136"/>
      <c r="HN125" s="136"/>
      <c r="HO125" s="137"/>
      <c r="HP125" s="138"/>
      <c r="HR125" s="134"/>
      <c r="HS125" s="135"/>
      <c r="HT125" s="136"/>
      <c r="HU125" s="136"/>
      <c r="HV125" s="136"/>
      <c r="HW125" s="136"/>
      <c r="HX125" s="137"/>
      <c r="HY125" s="138"/>
      <c r="IA125" s="134"/>
      <c r="IB125" s="135"/>
      <c r="IC125" s="136"/>
      <c r="ID125" s="136"/>
      <c r="IE125" s="136"/>
      <c r="IF125" s="136"/>
      <c r="IG125" s="137"/>
      <c r="IH125" s="138"/>
      <c r="IJ125" s="134"/>
      <c r="IK125" s="135"/>
      <c r="IL125" s="136"/>
      <c r="IM125" s="136"/>
      <c r="IN125" s="136"/>
      <c r="IO125" s="136"/>
      <c r="IP125" s="137"/>
      <c r="IQ125" s="138"/>
      <c r="IS125" s="134"/>
      <c r="IT125" s="135"/>
      <c r="IU125" s="136"/>
      <c r="IV125" s="136"/>
      <c r="IW125" s="136"/>
      <c r="IX125" s="136"/>
      <c r="IY125" s="137"/>
      <c r="IZ125" s="138"/>
      <c r="JB125" s="134"/>
      <c r="JC125" s="135"/>
      <c r="JD125" s="136"/>
      <c r="JE125" s="136"/>
      <c r="JF125" s="136"/>
      <c r="JG125" s="136"/>
      <c r="JH125" s="137"/>
      <c r="JI125" s="138"/>
      <c r="JK125" s="134"/>
      <c r="JL125" s="135"/>
      <c r="JM125" s="136"/>
      <c r="JN125" s="136"/>
      <c r="JO125" s="136"/>
      <c r="JP125" s="136"/>
      <c r="JQ125" s="137"/>
      <c r="JR125" s="138"/>
      <c r="JT125" s="134"/>
      <c r="JU125" s="135"/>
      <c r="JV125" s="136"/>
      <c r="JW125" s="136"/>
      <c r="JX125" s="136"/>
      <c r="JY125" s="136"/>
      <c r="JZ125" s="137"/>
      <c r="KA125" s="138"/>
      <c r="KC125" s="134"/>
      <c r="KD125" s="135"/>
      <c r="KE125" s="136"/>
      <c r="KF125" s="136"/>
      <c r="KG125" s="136"/>
      <c r="KH125" s="136"/>
      <c r="KI125" s="137"/>
      <c r="KJ125" s="138"/>
      <c r="KL125" s="134"/>
      <c r="KM125" s="135"/>
      <c r="KN125" s="136"/>
      <c r="KO125" s="136"/>
      <c r="KP125" s="136"/>
      <c r="KQ125" s="136"/>
      <c r="KR125" s="137"/>
      <c r="KS125" s="138"/>
      <c r="KU125" s="134"/>
      <c r="KV125" s="135"/>
      <c r="KW125" s="136"/>
      <c r="KX125" s="136"/>
      <c r="KY125" s="136"/>
      <c r="KZ125" s="136"/>
      <c r="LA125" s="137"/>
      <c r="LB125" s="138"/>
      <c r="LD125" s="134"/>
      <c r="LE125" s="135"/>
      <c r="LF125" s="136"/>
      <c r="LG125" s="136"/>
      <c r="LH125" s="136"/>
      <c r="LI125" s="136"/>
      <c r="LJ125" s="137"/>
      <c r="LK125" s="138"/>
      <c r="LM125" s="134"/>
      <c r="LN125" s="135"/>
      <c r="LO125" s="136"/>
      <c r="LP125" s="136"/>
      <c r="LQ125" s="136"/>
      <c r="LR125" s="136"/>
      <c r="LS125" s="137"/>
      <c r="LT125" s="138"/>
      <c r="LV125" s="134"/>
      <c r="LW125" s="135"/>
      <c r="LX125" s="136"/>
      <c r="LY125" s="136"/>
      <c r="LZ125" s="136"/>
      <c r="MA125" s="136"/>
      <c r="MB125" s="137"/>
      <c r="MC125" s="138"/>
      <c r="ME125" s="134"/>
      <c r="MF125" s="135"/>
      <c r="MG125" s="136"/>
      <c r="MH125" s="136"/>
      <c r="MI125" s="136"/>
      <c r="MJ125" s="136"/>
      <c r="MK125" s="137"/>
      <c r="ML125" s="138"/>
      <c r="MN125" s="134"/>
      <c r="MO125" s="135"/>
      <c r="MP125" s="136"/>
      <c r="MQ125" s="136"/>
      <c r="MR125" s="136"/>
      <c r="MS125" s="136"/>
      <c r="MT125" s="137"/>
      <c r="MU125" s="138"/>
      <c r="MW125" s="134"/>
      <c r="MX125" s="135"/>
      <c r="MY125" s="136"/>
      <c r="MZ125" s="136"/>
      <c r="NA125" s="136"/>
      <c r="NB125" s="136"/>
      <c r="NC125" s="137"/>
      <c r="ND125" s="138"/>
      <c r="NF125" s="134"/>
      <c r="NG125" s="135"/>
      <c r="NH125" s="136"/>
      <c r="NI125" s="136"/>
      <c r="NJ125" s="136"/>
      <c r="NK125" s="136"/>
      <c r="NL125" s="137"/>
      <c r="NM125" s="138"/>
      <c r="NO125" s="134"/>
      <c r="NP125" s="135"/>
      <c r="NQ125" s="136"/>
      <c r="NR125" s="136"/>
      <c r="NS125" s="136"/>
      <c r="NT125" s="136"/>
      <c r="NU125" s="137"/>
      <c r="NV125" s="138"/>
      <c r="NX125" s="134"/>
      <c r="NY125" s="135"/>
      <c r="NZ125" s="136"/>
      <c r="OA125" s="136"/>
      <c r="OB125" s="136"/>
      <c r="OC125" s="136"/>
      <c r="OD125" s="137"/>
      <c r="OE125" s="138"/>
      <c r="OG125" s="134"/>
      <c r="OH125" s="135"/>
      <c r="OI125" s="136"/>
      <c r="OJ125" s="136"/>
      <c r="OK125" s="136"/>
      <c r="OL125" s="136"/>
      <c r="OM125" s="137"/>
      <c r="ON125" s="138"/>
      <c r="OP125" s="134"/>
      <c r="OQ125" s="135"/>
      <c r="OR125" s="136"/>
      <c r="OS125" s="136"/>
      <c r="OT125" s="136"/>
      <c r="OU125" s="136"/>
      <c r="OV125" s="137"/>
      <c r="OW125" s="138"/>
      <c r="OY125" s="134"/>
      <c r="OZ125" s="135"/>
      <c r="PA125" s="136"/>
      <c r="PB125" s="136"/>
      <c r="PC125" s="136"/>
      <c r="PD125" s="136"/>
      <c r="PE125" s="137"/>
      <c r="PF125" s="138"/>
      <c r="PH125" s="152"/>
    </row>
    <row r="126" spans="1:424" s="161" customFormat="1">
      <c r="A126" s="116" t="s">
        <v>312</v>
      </c>
      <c r="B126" s="533" t="str">
        <f>B111</f>
        <v>MOVIMIENTOS DE TIERRA</v>
      </c>
      <c r="C126" s="534"/>
      <c r="D126" s="534"/>
      <c r="E126" s="534"/>
      <c r="F126" s="534"/>
      <c r="G126" s="535"/>
      <c r="H126" s="116"/>
      <c r="J126" s="116" t="s">
        <v>312</v>
      </c>
      <c r="K126" s="533" t="str">
        <f>B126</f>
        <v>MOVIMIENTOS DE TIERRA</v>
      </c>
      <c r="L126" s="534"/>
      <c r="M126" s="534"/>
      <c r="N126" s="534"/>
      <c r="O126" s="534"/>
      <c r="P126" s="535"/>
      <c r="Q126" s="116"/>
      <c r="S126" s="116" t="s">
        <v>312</v>
      </c>
      <c r="T126" s="533" t="str">
        <f t="shared" ref="T126" si="2060">K126</f>
        <v>MOVIMIENTOS DE TIERRA</v>
      </c>
      <c r="U126" s="534"/>
      <c r="V126" s="534"/>
      <c r="W126" s="534"/>
      <c r="X126" s="534"/>
      <c r="Y126" s="535"/>
      <c r="Z126" s="116"/>
      <c r="AB126" s="116" t="s">
        <v>312</v>
      </c>
      <c r="AC126" s="533" t="str">
        <f t="shared" ref="AC126" si="2061">T126</f>
        <v>MOVIMIENTOS DE TIERRA</v>
      </c>
      <c r="AD126" s="534"/>
      <c r="AE126" s="534"/>
      <c r="AF126" s="534"/>
      <c r="AG126" s="534"/>
      <c r="AH126" s="535"/>
      <c r="AI126" s="116"/>
      <c r="AK126" s="116" t="s">
        <v>312</v>
      </c>
      <c r="AL126" s="533" t="str">
        <f t="shared" ref="AL126" si="2062">AC126</f>
        <v>MOVIMIENTOS DE TIERRA</v>
      </c>
      <c r="AM126" s="534"/>
      <c r="AN126" s="534"/>
      <c r="AO126" s="534"/>
      <c r="AP126" s="534"/>
      <c r="AQ126" s="535"/>
      <c r="AR126" s="116"/>
      <c r="AT126" s="116" t="s">
        <v>312</v>
      </c>
      <c r="AU126" s="533" t="str">
        <f t="shared" ref="AU126" si="2063">AL126</f>
        <v>MOVIMIENTOS DE TIERRA</v>
      </c>
      <c r="AV126" s="534"/>
      <c r="AW126" s="534"/>
      <c r="AX126" s="534"/>
      <c r="AY126" s="534"/>
      <c r="AZ126" s="535"/>
      <c r="BA126" s="116"/>
      <c r="BC126" s="116" t="s">
        <v>312</v>
      </c>
      <c r="BD126" s="533" t="str">
        <f t="shared" ref="BD126" si="2064">AU126</f>
        <v>MOVIMIENTOS DE TIERRA</v>
      </c>
      <c r="BE126" s="534"/>
      <c r="BF126" s="534"/>
      <c r="BG126" s="534"/>
      <c r="BH126" s="534"/>
      <c r="BI126" s="535"/>
      <c r="BJ126" s="116"/>
      <c r="BL126" s="116" t="s">
        <v>312</v>
      </c>
      <c r="BM126" s="533" t="str">
        <f t="shared" ref="BM126" si="2065">BD126</f>
        <v>MOVIMIENTOS DE TIERRA</v>
      </c>
      <c r="BN126" s="534"/>
      <c r="BO126" s="534"/>
      <c r="BP126" s="534"/>
      <c r="BQ126" s="534"/>
      <c r="BR126" s="535"/>
      <c r="BS126" s="116"/>
      <c r="BU126" s="116" t="s">
        <v>312</v>
      </c>
      <c r="BV126" s="533" t="str">
        <f t="shared" ref="BV126" si="2066">BM126</f>
        <v>MOVIMIENTOS DE TIERRA</v>
      </c>
      <c r="BW126" s="534"/>
      <c r="BX126" s="534"/>
      <c r="BY126" s="534"/>
      <c r="BZ126" s="534"/>
      <c r="CA126" s="535"/>
      <c r="CB126" s="116"/>
      <c r="CD126" s="116" t="s">
        <v>312</v>
      </c>
      <c r="CE126" s="533" t="str">
        <f t="shared" ref="CE126" si="2067">BV126</f>
        <v>MOVIMIENTOS DE TIERRA</v>
      </c>
      <c r="CF126" s="534"/>
      <c r="CG126" s="534"/>
      <c r="CH126" s="534"/>
      <c r="CI126" s="534"/>
      <c r="CJ126" s="535"/>
      <c r="CK126" s="116"/>
      <c r="CM126" s="116" t="s">
        <v>312</v>
      </c>
      <c r="CN126" s="533" t="str">
        <f t="shared" ref="CN126" si="2068">CE126</f>
        <v>MOVIMIENTOS DE TIERRA</v>
      </c>
      <c r="CO126" s="534"/>
      <c r="CP126" s="534"/>
      <c r="CQ126" s="534"/>
      <c r="CR126" s="534"/>
      <c r="CS126" s="535"/>
      <c r="CT126" s="116"/>
      <c r="CV126" s="116" t="s">
        <v>312</v>
      </c>
      <c r="CW126" s="533" t="str">
        <f t="shared" ref="CW126" si="2069">CN126</f>
        <v>MOVIMIENTOS DE TIERRA</v>
      </c>
      <c r="CX126" s="534"/>
      <c r="CY126" s="534"/>
      <c r="CZ126" s="534"/>
      <c r="DA126" s="534"/>
      <c r="DB126" s="535"/>
      <c r="DC126" s="116"/>
      <c r="DE126" s="116" t="s">
        <v>312</v>
      </c>
      <c r="DF126" s="533" t="str">
        <f t="shared" ref="DF126" si="2070">CW126</f>
        <v>MOVIMIENTOS DE TIERRA</v>
      </c>
      <c r="DG126" s="534"/>
      <c r="DH126" s="534"/>
      <c r="DI126" s="534"/>
      <c r="DJ126" s="534"/>
      <c r="DK126" s="535"/>
      <c r="DL126" s="116"/>
      <c r="DN126" s="116" t="s">
        <v>312</v>
      </c>
      <c r="DO126" s="533" t="str">
        <f t="shared" ref="DO126" si="2071">DF126</f>
        <v>MOVIMIENTOS DE TIERRA</v>
      </c>
      <c r="DP126" s="534"/>
      <c r="DQ126" s="534"/>
      <c r="DR126" s="534"/>
      <c r="DS126" s="534"/>
      <c r="DT126" s="535"/>
      <c r="DU126" s="116"/>
      <c r="DW126" s="116" t="s">
        <v>312</v>
      </c>
      <c r="DX126" s="533" t="str">
        <f t="shared" ref="DX126" si="2072">DO126</f>
        <v>MOVIMIENTOS DE TIERRA</v>
      </c>
      <c r="DY126" s="534"/>
      <c r="DZ126" s="534"/>
      <c r="EA126" s="534"/>
      <c r="EB126" s="534"/>
      <c r="EC126" s="535"/>
      <c r="ED126" s="116"/>
      <c r="EF126" s="116" t="s">
        <v>312</v>
      </c>
      <c r="EG126" s="533" t="str">
        <f t="shared" ref="EG126" si="2073">DX126</f>
        <v>MOVIMIENTOS DE TIERRA</v>
      </c>
      <c r="EH126" s="534"/>
      <c r="EI126" s="534"/>
      <c r="EJ126" s="534"/>
      <c r="EK126" s="534"/>
      <c r="EL126" s="535"/>
      <c r="EM126" s="116"/>
      <c r="EO126" s="116" t="s">
        <v>312</v>
      </c>
      <c r="EP126" s="533" t="str">
        <f t="shared" ref="EP126" si="2074">EG126</f>
        <v>MOVIMIENTOS DE TIERRA</v>
      </c>
      <c r="EQ126" s="534"/>
      <c r="ER126" s="534"/>
      <c r="ES126" s="534"/>
      <c r="ET126" s="534"/>
      <c r="EU126" s="535"/>
      <c r="EV126" s="116"/>
      <c r="EX126" s="116" t="s">
        <v>312</v>
      </c>
      <c r="EY126" s="533" t="str">
        <f t="shared" ref="EY126" si="2075">EP126</f>
        <v>MOVIMIENTOS DE TIERRA</v>
      </c>
      <c r="EZ126" s="534"/>
      <c r="FA126" s="534"/>
      <c r="FB126" s="534"/>
      <c r="FC126" s="534"/>
      <c r="FD126" s="535"/>
      <c r="FE126" s="116"/>
      <c r="FG126" s="116" t="s">
        <v>312</v>
      </c>
      <c r="FH126" s="533" t="str">
        <f t="shared" ref="FH126" si="2076">EY126</f>
        <v>MOVIMIENTOS DE TIERRA</v>
      </c>
      <c r="FI126" s="534"/>
      <c r="FJ126" s="534"/>
      <c r="FK126" s="534"/>
      <c r="FL126" s="534"/>
      <c r="FM126" s="535"/>
      <c r="FN126" s="116"/>
      <c r="FP126" s="116" t="s">
        <v>312</v>
      </c>
      <c r="FQ126" s="533" t="str">
        <f t="shared" ref="FQ126" si="2077">FH126</f>
        <v>MOVIMIENTOS DE TIERRA</v>
      </c>
      <c r="FR126" s="534"/>
      <c r="FS126" s="534"/>
      <c r="FT126" s="534"/>
      <c r="FU126" s="534"/>
      <c r="FV126" s="535"/>
      <c r="FW126" s="116"/>
      <c r="FY126" s="116" t="s">
        <v>312</v>
      </c>
      <c r="FZ126" s="533" t="str">
        <f t="shared" ref="FZ126" si="2078">FQ126</f>
        <v>MOVIMIENTOS DE TIERRA</v>
      </c>
      <c r="GA126" s="534"/>
      <c r="GB126" s="534"/>
      <c r="GC126" s="534"/>
      <c r="GD126" s="534"/>
      <c r="GE126" s="535"/>
      <c r="GF126" s="116"/>
      <c r="GH126" s="116" t="s">
        <v>312</v>
      </c>
      <c r="GI126" s="533" t="str">
        <f t="shared" ref="GI126" si="2079">FZ126</f>
        <v>MOVIMIENTOS DE TIERRA</v>
      </c>
      <c r="GJ126" s="534"/>
      <c r="GK126" s="534"/>
      <c r="GL126" s="534"/>
      <c r="GM126" s="534"/>
      <c r="GN126" s="535"/>
      <c r="GO126" s="116"/>
      <c r="GQ126" s="116" t="s">
        <v>312</v>
      </c>
      <c r="GR126" s="533" t="str">
        <f t="shared" ref="GR126" si="2080">GI126</f>
        <v>MOVIMIENTOS DE TIERRA</v>
      </c>
      <c r="GS126" s="534"/>
      <c r="GT126" s="534"/>
      <c r="GU126" s="534"/>
      <c r="GV126" s="534"/>
      <c r="GW126" s="535"/>
      <c r="GX126" s="116"/>
      <c r="GZ126" s="116" t="s">
        <v>312</v>
      </c>
      <c r="HA126" s="533" t="str">
        <f t="shared" ref="HA126" si="2081">GR126</f>
        <v>MOVIMIENTOS DE TIERRA</v>
      </c>
      <c r="HB126" s="534"/>
      <c r="HC126" s="534"/>
      <c r="HD126" s="534"/>
      <c r="HE126" s="534"/>
      <c r="HF126" s="535"/>
      <c r="HG126" s="116"/>
      <c r="HI126" s="116" t="s">
        <v>312</v>
      </c>
      <c r="HJ126" s="533" t="str">
        <f t="shared" ref="HJ126" si="2082">HA126</f>
        <v>MOVIMIENTOS DE TIERRA</v>
      </c>
      <c r="HK126" s="534"/>
      <c r="HL126" s="534"/>
      <c r="HM126" s="534"/>
      <c r="HN126" s="534"/>
      <c r="HO126" s="535"/>
      <c r="HP126" s="116"/>
      <c r="HR126" s="116" t="s">
        <v>312</v>
      </c>
      <c r="HS126" s="533" t="str">
        <f t="shared" ref="HS126" si="2083">HJ126</f>
        <v>MOVIMIENTOS DE TIERRA</v>
      </c>
      <c r="HT126" s="534"/>
      <c r="HU126" s="534"/>
      <c r="HV126" s="534"/>
      <c r="HW126" s="534"/>
      <c r="HX126" s="535"/>
      <c r="HY126" s="116"/>
      <c r="IA126" s="116" t="s">
        <v>312</v>
      </c>
      <c r="IB126" s="533" t="str">
        <f t="shared" ref="IB126" si="2084">HS126</f>
        <v>MOVIMIENTOS DE TIERRA</v>
      </c>
      <c r="IC126" s="534"/>
      <c r="ID126" s="534"/>
      <c r="IE126" s="534"/>
      <c r="IF126" s="534"/>
      <c r="IG126" s="535"/>
      <c r="IH126" s="116"/>
      <c r="IJ126" s="116" t="s">
        <v>312</v>
      </c>
      <c r="IK126" s="533" t="str">
        <f t="shared" ref="IK126" si="2085">IB126</f>
        <v>MOVIMIENTOS DE TIERRA</v>
      </c>
      <c r="IL126" s="534"/>
      <c r="IM126" s="534"/>
      <c r="IN126" s="534"/>
      <c r="IO126" s="534"/>
      <c r="IP126" s="535"/>
      <c r="IQ126" s="116"/>
      <c r="IS126" s="116" t="s">
        <v>312</v>
      </c>
      <c r="IT126" s="533" t="str">
        <f t="shared" ref="IT126" si="2086">IK126</f>
        <v>MOVIMIENTOS DE TIERRA</v>
      </c>
      <c r="IU126" s="534"/>
      <c r="IV126" s="534"/>
      <c r="IW126" s="534"/>
      <c r="IX126" s="534"/>
      <c r="IY126" s="535"/>
      <c r="IZ126" s="116"/>
      <c r="JB126" s="116" t="s">
        <v>312</v>
      </c>
      <c r="JC126" s="533" t="str">
        <f t="shared" ref="JC126" si="2087">IT126</f>
        <v>MOVIMIENTOS DE TIERRA</v>
      </c>
      <c r="JD126" s="534"/>
      <c r="JE126" s="534"/>
      <c r="JF126" s="534"/>
      <c r="JG126" s="534"/>
      <c r="JH126" s="535"/>
      <c r="JI126" s="116"/>
      <c r="JK126" s="116" t="s">
        <v>312</v>
      </c>
      <c r="JL126" s="533" t="str">
        <f t="shared" ref="JL126" si="2088">JC126</f>
        <v>MOVIMIENTOS DE TIERRA</v>
      </c>
      <c r="JM126" s="534"/>
      <c r="JN126" s="534"/>
      <c r="JO126" s="534"/>
      <c r="JP126" s="534"/>
      <c r="JQ126" s="535"/>
      <c r="JR126" s="116"/>
      <c r="JT126" s="116" t="s">
        <v>312</v>
      </c>
      <c r="JU126" s="533" t="str">
        <f t="shared" ref="JU126" si="2089">JL126</f>
        <v>MOVIMIENTOS DE TIERRA</v>
      </c>
      <c r="JV126" s="534"/>
      <c r="JW126" s="534"/>
      <c r="JX126" s="534"/>
      <c r="JY126" s="534"/>
      <c r="JZ126" s="535"/>
      <c r="KA126" s="116"/>
      <c r="KC126" s="116" t="s">
        <v>312</v>
      </c>
      <c r="KD126" s="533" t="str">
        <f t="shared" ref="KD126" si="2090">JU126</f>
        <v>MOVIMIENTOS DE TIERRA</v>
      </c>
      <c r="KE126" s="534"/>
      <c r="KF126" s="534"/>
      <c r="KG126" s="534"/>
      <c r="KH126" s="534"/>
      <c r="KI126" s="535"/>
      <c r="KJ126" s="116"/>
      <c r="KL126" s="116" t="s">
        <v>312</v>
      </c>
      <c r="KM126" s="533" t="str">
        <f t="shared" ref="KM126" si="2091">KD126</f>
        <v>MOVIMIENTOS DE TIERRA</v>
      </c>
      <c r="KN126" s="534"/>
      <c r="KO126" s="534"/>
      <c r="KP126" s="534"/>
      <c r="KQ126" s="534"/>
      <c r="KR126" s="535"/>
      <c r="KS126" s="116"/>
      <c r="KU126" s="116" t="s">
        <v>312</v>
      </c>
      <c r="KV126" s="533" t="str">
        <f t="shared" ref="KV126" si="2092">KM126</f>
        <v>MOVIMIENTOS DE TIERRA</v>
      </c>
      <c r="KW126" s="534"/>
      <c r="KX126" s="534"/>
      <c r="KY126" s="534"/>
      <c r="KZ126" s="534"/>
      <c r="LA126" s="535"/>
      <c r="LB126" s="116"/>
      <c r="LD126" s="116" t="s">
        <v>312</v>
      </c>
      <c r="LE126" s="533" t="str">
        <f t="shared" ref="LE126" si="2093">KV126</f>
        <v>MOVIMIENTOS DE TIERRA</v>
      </c>
      <c r="LF126" s="534"/>
      <c r="LG126" s="534"/>
      <c r="LH126" s="534"/>
      <c r="LI126" s="534"/>
      <c r="LJ126" s="535"/>
      <c r="LK126" s="116"/>
      <c r="LM126" s="116" t="s">
        <v>312</v>
      </c>
      <c r="LN126" s="533" t="str">
        <f t="shared" ref="LN126" si="2094">LE126</f>
        <v>MOVIMIENTOS DE TIERRA</v>
      </c>
      <c r="LO126" s="534"/>
      <c r="LP126" s="534"/>
      <c r="LQ126" s="534"/>
      <c r="LR126" s="534"/>
      <c r="LS126" s="535"/>
      <c r="LT126" s="116"/>
      <c r="LV126" s="116" t="s">
        <v>312</v>
      </c>
      <c r="LW126" s="533" t="str">
        <f t="shared" ref="LW126" si="2095">LN126</f>
        <v>MOVIMIENTOS DE TIERRA</v>
      </c>
      <c r="LX126" s="534"/>
      <c r="LY126" s="534"/>
      <c r="LZ126" s="534"/>
      <c r="MA126" s="534"/>
      <c r="MB126" s="535"/>
      <c r="MC126" s="116"/>
      <c r="ME126" s="116" t="s">
        <v>312</v>
      </c>
      <c r="MF126" s="533" t="str">
        <f t="shared" ref="MF126" si="2096">LW126</f>
        <v>MOVIMIENTOS DE TIERRA</v>
      </c>
      <c r="MG126" s="534"/>
      <c r="MH126" s="534"/>
      <c r="MI126" s="534"/>
      <c r="MJ126" s="534"/>
      <c r="MK126" s="535"/>
      <c r="ML126" s="116"/>
      <c r="MN126" s="116" t="s">
        <v>312</v>
      </c>
      <c r="MO126" s="533" t="str">
        <f t="shared" ref="MO126" si="2097">MF126</f>
        <v>MOVIMIENTOS DE TIERRA</v>
      </c>
      <c r="MP126" s="534"/>
      <c r="MQ126" s="534"/>
      <c r="MR126" s="534"/>
      <c r="MS126" s="534"/>
      <c r="MT126" s="535"/>
      <c r="MU126" s="116"/>
      <c r="MW126" s="116" t="s">
        <v>312</v>
      </c>
      <c r="MX126" s="533" t="str">
        <f t="shared" ref="MX126" si="2098">MO126</f>
        <v>MOVIMIENTOS DE TIERRA</v>
      </c>
      <c r="MY126" s="534"/>
      <c r="MZ126" s="534"/>
      <c r="NA126" s="534"/>
      <c r="NB126" s="534"/>
      <c r="NC126" s="535"/>
      <c r="ND126" s="116"/>
      <c r="NF126" s="116" t="s">
        <v>312</v>
      </c>
      <c r="NG126" s="533" t="str">
        <f t="shared" ref="NG126" si="2099">MX126</f>
        <v>MOVIMIENTOS DE TIERRA</v>
      </c>
      <c r="NH126" s="534"/>
      <c r="NI126" s="534"/>
      <c r="NJ126" s="534"/>
      <c r="NK126" s="534"/>
      <c r="NL126" s="535"/>
      <c r="NM126" s="116"/>
      <c r="NO126" s="116" t="s">
        <v>312</v>
      </c>
      <c r="NP126" s="533" t="str">
        <f t="shared" ref="NP126" si="2100">NG126</f>
        <v>MOVIMIENTOS DE TIERRA</v>
      </c>
      <c r="NQ126" s="534"/>
      <c r="NR126" s="534"/>
      <c r="NS126" s="534"/>
      <c r="NT126" s="534"/>
      <c r="NU126" s="535"/>
      <c r="NV126" s="116"/>
      <c r="NX126" s="116" t="s">
        <v>312</v>
      </c>
      <c r="NY126" s="533" t="str">
        <f t="shared" ref="NY126" si="2101">NP126</f>
        <v>MOVIMIENTOS DE TIERRA</v>
      </c>
      <c r="NZ126" s="534"/>
      <c r="OA126" s="534"/>
      <c r="OB126" s="534"/>
      <c r="OC126" s="534"/>
      <c r="OD126" s="535"/>
      <c r="OE126" s="116"/>
      <c r="OG126" s="116" t="s">
        <v>312</v>
      </c>
      <c r="OH126" s="533" t="str">
        <f t="shared" ref="OH126" si="2102">NY126</f>
        <v>MOVIMIENTOS DE TIERRA</v>
      </c>
      <c r="OI126" s="534"/>
      <c r="OJ126" s="534"/>
      <c r="OK126" s="534"/>
      <c r="OL126" s="534"/>
      <c r="OM126" s="535"/>
      <c r="ON126" s="116"/>
      <c r="OP126" s="116" t="s">
        <v>312</v>
      </c>
      <c r="OQ126" s="533" t="str">
        <f t="shared" ref="OQ126" si="2103">OH126</f>
        <v>MOVIMIENTOS DE TIERRA</v>
      </c>
      <c r="OR126" s="534"/>
      <c r="OS126" s="534"/>
      <c r="OT126" s="534"/>
      <c r="OU126" s="534"/>
      <c r="OV126" s="535"/>
      <c r="OW126" s="116"/>
      <c r="OY126" s="116" t="s">
        <v>312</v>
      </c>
      <c r="OZ126" s="533" t="str">
        <f t="shared" ref="OZ126" si="2104">OQ126</f>
        <v>MOVIMIENTOS DE TIERRA</v>
      </c>
      <c r="PA126" s="534"/>
      <c r="PB126" s="534"/>
      <c r="PC126" s="534"/>
      <c r="PD126" s="534"/>
      <c r="PE126" s="535"/>
      <c r="PF126" s="116"/>
      <c r="PH126" s="152"/>
    </row>
    <row r="127" spans="1:424" s="161" customFormat="1">
      <c r="A127" s="116"/>
      <c r="B127" s="536"/>
      <c r="C127" s="537"/>
      <c r="D127" s="537"/>
      <c r="E127" s="537"/>
      <c r="F127" s="537"/>
      <c r="G127" s="538"/>
      <c r="H127" s="116"/>
      <c r="J127" s="116"/>
      <c r="K127" s="536"/>
      <c r="L127" s="537"/>
      <c r="M127" s="537"/>
      <c r="N127" s="537"/>
      <c r="O127" s="537"/>
      <c r="P127" s="538"/>
      <c r="Q127" s="116"/>
      <c r="S127" s="116"/>
      <c r="T127" s="536"/>
      <c r="U127" s="537"/>
      <c r="V127" s="537"/>
      <c r="W127" s="537"/>
      <c r="X127" s="537"/>
      <c r="Y127" s="538"/>
      <c r="Z127" s="116"/>
      <c r="AB127" s="116"/>
      <c r="AC127" s="536"/>
      <c r="AD127" s="537"/>
      <c r="AE127" s="537"/>
      <c r="AF127" s="537"/>
      <c r="AG127" s="537"/>
      <c r="AH127" s="538"/>
      <c r="AI127" s="116"/>
      <c r="AK127" s="116"/>
      <c r="AL127" s="536"/>
      <c r="AM127" s="537"/>
      <c r="AN127" s="537"/>
      <c r="AO127" s="537"/>
      <c r="AP127" s="537"/>
      <c r="AQ127" s="538"/>
      <c r="AR127" s="116"/>
      <c r="AT127" s="116"/>
      <c r="AU127" s="536"/>
      <c r="AV127" s="537"/>
      <c r="AW127" s="537"/>
      <c r="AX127" s="537"/>
      <c r="AY127" s="537"/>
      <c r="AZ127" s="538"/>
      <c r="BA127" s="116"/>
      <c r="BC127" s="116"/>
      <c r="BD127" s="536"/>
      <c r="BE127" s="537"/>
      <c r="BF127" s="537"/>
      <c r="BG127" s="537"/>
      <c r="BH127" s="537"/>
      <c r="BI127" s="538"/>
      <c r="BJ127" s="116"/>
      <c r="BL127" s="116"/>
      <c r="BM127" s="536"/>
      <c r="BN127" s="537"/>
      <c r="BO127" s="537"/>
      <c r="BP127" s="537"/>
      <c r="BQ127" s="537"/>
      <c r="BR127" s="538"/>
      <c r="BS127" s="116"/>
      <c r="BU127" s="116"/>
      <c r="BV127" s="536"/>
      <c r="BW127" s="537"/>
      <c r="BX127" s="537"/>
      <c r="BY127" s="537"/>
      <c r="BZ127" s="537"/>
      <c r="CA127" s="538"/>
      <c r="CB127" s="116"/>
      <c r="CD127" s="116"/>
      <c r="CE127" s="536"/>
      <c r="CF127" s="537"/>
      <c r="CG127" s="537"/>
      <c r="CH127" s="537"/>
      <c r="CI127" s="537"/>
      <c r="CJ127" s="538"/>
      <c r="CK127" s="116"/>
      <c r="CM127" s="116"/>
      <c r="CN127" s="536"/>
      <c r="CO127" s="537"/>
      <c r="CP127" s="537"/>
      <c r="CQ127" s="537"/>
      <c r="CR127" s="537"/>
      <c r="CS127" s="538"/>
      <c r="CT127" s="116"/>
      <c r="CV127" s="116"/>
      <c r="CW127" s="536"/>
      <c r="CX127" s="537"/>
      <c r="CY127" s="537"/>
      <c r="CZ127" s="537"/>
      <c r="DA127" s="537"/>
      <c r="DB127" s="538"/>
      <c r="DC127" s="116"/>
      <c r="DE127" s="116"/>
      <c r="DF127" s="536"/>
      <c r="DG127" s="537"/>
      <c r="DH127" s="537"/>
      <c r="DI127" s="537"/>
      <c r="DJ127" s="537"/>
      <c r="DK127" s="538"/>
      <c r="DL127" s="116"/>
      <c r="DN127" s="116"/>
      <c r="DO127" s="536"/>
      <c r="DP127" s="537"/>
      <c r="DQ127" s="537"/>
      <c r="DR127" s="537"/>
      <c r="DS127" s="537"/>
      <c r="DT127" s="538"/>
      <c r="DU127" s="116"/>
      <c r="DW127" s="116"/>
      <c r="DX127" s="536"/>
      <c r="DY127" s="537"/>
      <c r="DZ127" s="537"/>
      <c r="EA127" s="537"/>
      <c r="EB127" s="537"/>
      <c r="EC127" s="538"/>
      <c r="ED127" s="116"/>
      <c r="EF127" s="116"/>
      <c r="EG127" s="536"/>
      <c r="EH127" s="537"/>
      <c r="EI127" s="537"/>
      <c r="EJ127" s="537"/>
      <c r="EK127" s="537"/>
      <c r="EL127" s="538"/>
      <c r="EM127" s="116"/>
      <c r="EO127" s="116"/>
      <c r="EP127" s="536"/>
      <c r="EQ127" s="537"/>
      <c r="ER127" s="537"/>
      <c r="ES127" s="537"/>
      <c r="ET127" s="537"/>
      <c r="EU127" s="538"/>
      <c r="EV127" s="116"/>
      <c r="EX127" s="116"/>
      <c r="EY127" s="536"/>
      <c r="EZ127" s="537"/>
      <c r="FA127" s="537"/>
      <c r="FB127" s="537"/>
      <c r="FC127" s="537"/>
      <c r="FD127" s="538"/>
      <c r="FE127" s="116"/>
      <c r="FG127" s="116"/>
      <c r="FH127" s="536"/>
      <c r="FI127" s="537"/>
      <c r="FJ127" s="537"/>
      <c r="FK127" s="537"/>
      <c r="FL127" s="537"/>
      <c r="FM127" s="538"/>
      <c r="FN127" s="116"/>
      <c r="FP127" s="116"/>
      <c r="FQ127" s="536"/>
      <c r="FR127" s="537"/>
      <c r="FS127" s="537"/>
      <c r="FT127" s="537"/>
      <c r="FU127" s="537"/>
      <c r="FV127" s="538"/>
      <c r="FW127" s="116"/>
      <c r="FY127" s="116"/>
      <c r="FZ127" s="536"/>
      <c r="GA127" s="537"/>
      <c r="GB127" s="537"/>
      <c r="GC127" s="537"/>
      <c r="GD127" s="537"/>
      <c r="GE127" s="538"/>
      <c r="GF127" s="116"/>
      <c r="GH127" s="116"/>
      <c r="GI127" s="536"/>
      <c r="GJ127" s="537"/>
      <c r="GK127" s="537"/>
      <c r="GL127" s="537"/>
      <c r="GM127" s="537"/>
      <c r="GN127" s="538"/>
      <c r="GO127" s="116"/>
      <c r="GQ127" s="116"/>
      <c r="GR127" s="536"/>
      <c r="GS127" s="537"/>
      <c r="GT127" s="537"/>
      <c r="GU127" s="537"/>
      <c r="GV127" s="537"/>
      <c r="GW127" s="538"/>
      <c r="GX127" s="116"/>
      <c r="GZ127" s="116"/>
      <c r="HA127" s="536"/>
      <c r="HB127" s="537"/>
      <c r="HC127" s="537"/>
      <c r="HD127" s="537"/>
      <c r="HE127" s="537"/>
      <c r="HF127" s="538"/>
      <c r="HG127" s="116"/>
      <c r="HI127" s="116"/>
      <c r="HJ127" s="536"/>
      <c r="HK127" s="537"/>
      <c r="HL127" s="537"/>
      <c r="HM127" s="537"/>
      <c r="HN127" s="537"/>
      <c r="HO127" s="538"/>
      <c r="HP127" s="116"/>
      <c r="HR127" s="116"/>
      <c r="HS127" s="536"/>
      <c r="HT127" s="537"/>
      <c r="HU127" s="537"/>
      <c r="HV127" s="537"/>
      <c r="HW127" s="537"/>
      <c r="HX127" s="538"/>
      <c r="HY127" s="116"/>
      <c r="IA127" s="116"/>
      <c r="IB127" s="536"/>
      <c r="IC127" s="537"/>
      <c r="ID127" s="537"/>
      <c r="IE127" s="537"/>
      <c r="IF127" s="537"/>
      <c r="IG127" s="538"/>
      <c r="IH127" s="116"/>
      <c r="IJ127" s="116"/>
      <c r="IK127" s="536"/>
      <c r="IL127" s="537"/>
      <c r="IM127" s="537"/>
      <c r="IN127" s="537"/>
      <c r="IO127" s="537"/>
      <c r="IP127" s="538"/>
      <c r="IQ127" s="116"/>
      <c r="IS127" s="116"/>
      <c r="IT127" s="536"/>
      <c r="IU127" s="537"/>
      <c r="IV127" s="537"/>
      <c r="IW127" s="537"/>
      <c r="IX127" s="537"/>
      <c r="IY127" s="538"/>
      <c r="IZ127" s="116"/>
      <c r="JB127" s="116"/>
      <c r="JC127" s="536"/>
      <c r="JD127" s="537"/>
      <c r="JE127" s="537"/>
      <c r="JF127" s="537"/>
      <c r="JG127" s="537"/>
      <c r="JH127" s="538"/>
      <c r="JI127" s="116"/>
      <c r="JK127" s="116"/>
      <c r="JL127" s="536"/>
      <c r="JM127" s="537"/>
      <c r="JN127" s="537"/>
      <c r="JO127" s="537"/>
      <c r="JP127" s="537"/>
      <c r="JQ127" s="538"/>
      <c r="JR127" s="116"/>
      <c r="JT127" s="116"/>
      <c r="JU127" s="536"/>
      <c r="JV127" s="537"/>
      <c r="JW127" s="537"/>
      <c r="JX127" s="537"/>
      <c r="JY127" s="537"/>
      <c r="JZ127" s="538"/>
      <c r="KA127" s="116"/>
      <c r="KC127" s="116"/>
      <c r="KD127" s="536"/>
      <c r="KE127" s="537"/>
      <c r="KF127" s="537"/>
      <c r="KG127" s="537"/>
      <c r="KH127" s="537"/>
      <c r="KI127" s="538"/>
      <c r="KJ127" s="116"/>
      <c r="KL127" s="116"/>
      <c r="KM127" s="536"/>
      <c r="KN127" s="537"/>
      <c r="KO127" s="537"/>
      <c r="KP127" s="537"/>
      <c r="KQ127" s="537"/>
      <c r="KR127" s="538"/>
      <c r="KS127" s="116"/>
      <c r="KU127" s="116"/>
      <c r="KV127" s="536"/>
      <c r="KW127" s="537"/>
      <c r="KX127" s="537"/>
      <c r="KY127" s="537"/>
      <c r="KZ127" s="537"/>
      <c r="LA127" s="538"/>
      <c r="LB127" s="116"/>
      <c r="LD127" s="116"/>
      <c r="LE127" s="536"/>
      <c r="LF127" s="537"/>
      <c r="LG127" s="537"/>
      <c r="LH127" s="537"/>
      <c r="LI127" s="537"/>
      <c r="LJ127" s="538"/>
      <c r="LK127" s="116"/>
      <c r="LM127" s="116"/>
      <c r="LN127" s="536"/>
      <c r="LO127" s="537"/>
      <c r="LP127" s="537"/>
      <c r="LQ127" s="537"/>
      <c r="LR127" s="537"/>
      <c r="LS127" s="538"/>
      <c r="LT127" s="116"/>
      <c r="LV127" s="116"/>
      <c r="LW127" s="536"/>
      <c r="LX127" s="537"/>
      <c r="LY127" s="537"/>
      <c r="LZ127" s="537"/>
      <c r="MA127" s="537"/>
      <c r="MB127" s="538"/>
      <c r="MC127" s="116"/>
      <c r="ME127" s="116"/>
      <c r="MF127" s="536"/>
      <c r="MG127" s="537"/>
      <c r="MH127" s="537"/>
      <c r="MI127" s="537"/>
      <c r="MJ127" s="537"/>
      <c r="MK127" s="538"/>
      <c r="ML127" s="116"/>
      <c r="MN127" s="116"/>
      <c r="MO127" s="536"/>
      <c r="MP127" s="537"/>
      <c r="MQ127" s="537"/>
      <c r="MR127" s="537"/>
      <c r="MS127" s="537"/>
      <c r="MT127" s="538"/>
      <c r="MU127" s="116"/>
      <c r="MW127" s="116"/>
      <c r="MX127" s="536"/>
      <c r="MY127" s="537"/>
      <c r="MZ127" s="537"/>
      <c r="NA127" s="537"/>
      <c r="NB127" s="537"/>
      <c r="NC127" s="538"/>
      <c r="ND127" s="116"/>
      <c r="NF127" s="116"/>
      <c r="NG127" s="536"/>
      <c r="NH127" s="537"/>
      <c r="NI127" s="537"/>
      <c r="NJ127" s="537"/>
      <c r="NK127" s="537"/>
      <c r="NL127" s="538"/>
      <c r="NM127" s="116"/>
      <c r="NO127" s="116"/>
      <c r="NP127" s="536"/>
      <c r="NQ127" s="537"/>
      <c r="NR127" s="537"/>
      <c r="NS127" s="537"/>
      <c r="NT127" s="537"/>
      <c r="NU127" s="538"/>
      <c r="NV127" s="116"/>
      <c r="NX127" s="116"/>
      <c r="NY127" s="536"/>
      <c r="NZ127" s="537"/>
      <c r="OA127" s="537"/>
      <c r="OB127" s="537"/>
      <c r="OC127" s="537"/>
      <c r="OD127" s="538"/>
      <c r="OE127" s="116"/>
      <c r="OG127" s="116"/>
      <c r="OH127" s="536"/>
      <c r="OI127" s="537"/>
      <c r="OJ127" s="537"/>
      <c r="OK127" s="537"/>
      <c r="OL127" s="537"/>
      <c r="OM127" s="538"/>
      <c r="ON127" s="116"/>
      <c r="OP127" s="116"/>
      <c r="OQ127" s="536"/>
      <c r="OR127" s="537"/>
      <c r="OS127" s="537"/>
      <c r="OT127" s="537"/>
      <c r="OU127" s="537"/>
      <c r="OV127" s="538"/>
      <c r="OW127" s="116"/>
      <c r="OY127" s="116"/>
      <c r="OZ127" s="536"/>
      <c r="PA127" s="537"/>
      <c r="PB127" s="537"/>
      <c r="PC127" s="537"/>
      <c r="PD127" s="537"/>
      <c r="PE127" s="538"/>
      <c r="PF127" s="116"/>
      <c r="PH127" s="152"/>
    </row>
    <row r="128" spans="1:424" s="161" customFormat="1" ht="15" customHeight="1">
      <c r="A128" s="117" t="s">
        <v>1</v>
      </c>
      <c r="B128" s="544" t="str">
        <f>APU!B52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C128" s="545"/>
      <c r="D128" s="545"/>
      <c r="E128" s="545"/>
      <c r="F128" s="545"/>
      <c r="G128" s="545"/>
      <c r="H128" s="117" t="s">
        <v>313</v>
      </c>
      <c r="J128" s="117" t="s">
        <v>1</v>
      </c>
      <c r="K128" s="539" t="str">
        <f>B128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L128" s="540"/>
      <c r="M128" s="540"/>
      <c r="N128" s="540"/>
      <c r="O128" s="540"/>
      <c r="P128" s="540"/>
      <c r="Q128" s="117" t="s">
        <v>313</v>
      </c>
      <c r="S128" s="117" t="s">
        <v>1</v>
      </c>
      <c r="T128" s="539" t="str">
        <f t="shared" ref="T128" si="2105">K128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U128" s="540"/>
      <c r="V128" s="540"/>
      <c r="W128" s="540"/>
      <c r="X128" s="540"/>
      <c r="Y128" s="540"/>
      <c r="Z128" s="117" t="s">
        <v>313</v>
      </c>
      <c r="AB128" s="117" t="s">
        <v>1</v>
      </c>
      <c r="AC128" s="539" t="str">
        <f t="shared" ref="AC128" si="2106">T128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AD128" s="540"/>
      <c r="AE128" s="540"/>
      <c r="AF128" s="540"/>
      <c r="AG128" s="540"/>
      <c r="AH128" s="540"/>
      <c r="AI128" s="117" t="s">
        <v>313</v>
      </c>
      <c r="AK128" s="117" t="s">
        <v>1</v>
      </c>
      <c r="AL128" s="539" t="str">
        <f t="shared" ref="AL128" si="2107">AC128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AM128" s="540"/>
      <c r="AN128" s="540"/>
      <c r="AO128" s="540"/>
      <c r="AP128" s="540"/>
      <c r="AQ128" s="540"/>
      <c r="AR128" s="117" t="s">
        <v>313</v>
      </c>
      <c r="AT128" s="117" t="s">
        <v>1</v>
      </c>
      <c r="AU128" s="539" t="str">
        <f t="shared" ref="AU128" si="2108">AL128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AV128" s="540"/>
      <c r="AW128" s="540"/>
      <c r="AX128" s="540"/>
      <c r="AY128" s="540"/>
      <c r="AZ128" s="540"/>
      <c r="BA128" s="117" t="s">
        <v>313</v>
      </c>
      <c r="BC128" s="117" t="s">
        <v>1</v>
      </c>
      <c r="BD128" s="539" t="str">
        <f t="shared" ref="BD128" si="2109">AU128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BE128" s="540"/>
      <c r="BF128" s="540"/>
      <c r="BG128" s="540"/>
      <c r="BH128" s="540"/>
      <c r="BI128" s="540"/>
      <c r="BJ128" s="117" t="s">
        <v>313</v>
      </c>
      <c r="BL128" s="117" t="s">
        <v>1</v>
      </c>
      <c r="BM128" s="539" t="str">
        <f t="shared" ref="BM128" si="2110">BD128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BN128" s="540"/>
      <c r="BO128" s="540"/>
      <c r="BP128" s="540"/>
      <c r="BQ128" s="540"/>
      <c r="BR128" s="540"/>
      <c r="BS128" s="117" t="s">
        <v>313</v>
      </c>
      <c r="BU128" s="117" t="s">
        <v>1</v>
      </c>
      <c r="BV128" s="539" t="str">
        <f t="shared" ref="BV128" si="2111">BM128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BW128" s="540"/>
      <c r="BX128" s="540"/>
      <c r="BY128" s="540"/>
      <c r="BZ128" s="540"/>
      <c r="CA128" s="540"/>
      <c r="CB128" s="117" t="s">
        <v>313</v>
      </c>
      <c r="CD128" s="117" t="s">
        <v>1</v>
      </c>
      <c r="CE128" s="539" t="str">
        <f t="shared" ref="CE128" si="2112">BV128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CF128" s="540"/>
      <c r="CG128" s="540"/>
      <c r="CH128" s="540"/>
      <c r="CI128" s="540"/>
      <c r="CJ128" s="540"/>
      <c r="CK128" s="117" t="s">
        <v>313</v>
      </c>
      <c r="CM128" s="117" t="s">
        <v>1</v>
      </c>
      <c r="CN128" s="539" t="str">
        <f t="shared" ref="CN128" si="2113">CE128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CO128" s="540"/>
      <c r="CP128" s="540"/>
      <c r="CQ128" s="540"/>
      <c r="CR128" s="540"/>
      <c r="CS128" s="540"/>
      <c r="CT128" s="117" t="s">
        <v>313</v>
      </c>
      <c r="CV128" s="117" t="s">
        <v>1</v>
      </c>
      <c r="CW128" s="539" t="str">
        <f t="shared" ref="CW128" si="2114">CN128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CX128" s="540"/>
      <c r="CY128" s="540"/>
      <c r="CZ128" s="540"/>
      <c r="DA128" s="540"/>
      <c r="DB128" s="540"/>
      <c r="DC128" s="117" t="s">
        <v>313</v>
      </c>
      <c r="DE128" s="117" t="s">
        <v>1</v>
      </c>
      <c r="DF128" s="539" t="str">
        <f t="shared" ref="DF128" si="2115">CW128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DG128" s="540"/>
      <c r="DH128" s="540"/>
      <c r="DI128" s="540"/>
      <c r="DJ128" s="540"/>
      <c r="DK128" s="540"/>
      <c r="DL128" s="117" t="s">
        <v>313</v>
      </c>
      <c r="DN128" s="117" t="s">
        <v>1</v>
      </c>
      <c r="DO128" s="539" t="str">
        <f t="shared" ref="DO128" si="2116">DF128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DP128" s="540"/>
      <c r="DQ128" s="540"/>
      <c r="DR128" s="540"/>
      <c r="DS128" s="540"/>
      <c r="DT128" s="540"/>
      <c r="DU128" s="117" t="s">
        <v>313</v>
      </c>
      <c r="DW128" s="117" t="s">
        <v>1</v>
      </c>
      <c r="DX128" s="539" t="str">
        <f t="shared" ref="DX128" si="2117">DO128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DY128" s="540"/>
      <c r="DZ128" s="540"/>
      <c r="EA128" s="540"/>
      <c r="EB128" s="540"/>
      <c r="EC128" s="540"/>
      <c r="ED128" s="117" t="s">
        <v>313</v>
      </c>
      <c r="EF128" s="117" t="s">
        <v>1</v>
      </c>
      <c r="EG128" s="539" t="str">
        <f t="shared" ref="EG128" si="2118">DX128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EH128" s="540"/>
      <c r="EI128" s="540"/>
      <c r="EJ128" s="540"/>
      <c r="EK128" s="540"/>
      <c r="EL128" s="540"/>
      <c r="EM128" s="117" t="s">
        <v>313</v>
      </c>
      <c r="EO128" s="117" t="s">
        <v>1</v>
      </c>
      <c r="EP128" s="539" t="str">
        <f t="shared" ref="EP128" si="2119">EG128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EQ128" s="540"/>
      <c r="ER128" s="540"/>
      <c r="ES128" s="540"/>
      <c r="ET128" s="540"/>
      <c r="EU128" s="540"/>
      <c r="EV128" s="117" t="s">
        <v>313</v>
      </c>
      <c r="EX128" s="117" t="s">
        <v>1</v>
      </c>
      <c r="EY128" s="539" t="str">
        <f t="shared" ref="EY128" si="2120">EP128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EZ128" s="540"/>
      <c r="FA128" s="540"/>
      <c r="FB128" s="540"/>
      <c r="FC128" s="540"/>
      <c r="FD128" s="540"/>
      <c r="FE128" s="117" t="s">
        <v>313</v>
      </c>
      <c r="FG128" s="117" t="s">
        <v>1</v>
      </c>
      <c r="FH128" s="539" t="str">
        <f t="shared" ref="FH128" si="2121">EY128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FI128" s="540"/>
      <c r="FJ128" s="540"/>
      <c r="FK128" s="540"/>
      <c r="FL128" s="540"/>
      <c r="FM128" s="540"/>
      <c r="FN128" s="117" t="s">
        <v>313</v>
      </c>
      <c r="FP128" s="117" t="s">
        <v>1</v>
      </c>
      <c r="FQ128" s="539" t="str">
        <f t="shared" ref="FQ128" si="2122">FH128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FR128" s="540"/>
      <c r="FS128" s="540"/>
      <c r="FT128" s="540"/>
      <c r="FU128" s="540"/>
      <c r="FV128" s="540"/>
      <c r="FW128" s="117" t="s">
        <v>313</v>
      </c>
      <c r="FY128" s="117" t="s">
        <v>1</v>
      </c>
      <c r="FZ128" s="539" t="str">
        <f t="shared" ref="FZ128" si="2123">FQ128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GA128" s="540"/>
      <c r="GB128" s="540"/>
      <c r="GC128" s="540"/>
      <c r="GD128" s="540"/>
      <c r="GE128" s="540"/>
      <c r="GF128" s="117" t="s">
        <v>313</v>
      </c>
      <c r="GH128" s="117" t="s">
        <v>1</v>
      </c>
      <c r="GI128" s="539" t="str">
        <f t="shared" ref="GI128" si="2124">FZ128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GJ128" s="540"/>
      <c r="GK128" s="540"/>
      <c r="GL128" s="540"/>
      <c r="GM128" s="540"/>
      <c r="GN128" s="540"/>
      <c r="GO128" s="117" t="s">
        <v>313</v>
      </c>
      <c r="GQ128" s="117" t="s">
        <v>1</v>
      </c>
      <c r="GR128" s="539" t="str">
        <f t="shared" ref="GR128" si="2125">GI128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GS128" s="540"/>
      <c r="GT128" s="540"/>
      <c r="GU128" s="540"/>
      <c r="GV128" s="540"/>
      <c r="GW128" s="540"/>
      <c r="GX128" s="117" t="s">
        <v>313</v>
      </c>
      <c r="GZ128" s="117" t="s">
        <v>1</v>
      </c>
      <c r="HA128" s="539" t="str">
        <f t="shared" ref="HA128" si="2126">GR128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HB128" s="540"/>
      <c r="HC128" s="540"/>
      <c r="HD128" s="540"/>
      <c r="HE128" s="540"/>
      <c r="HF128" s="540"/>
      <c r="HG128" s="117" t="s">
        <v>313</v>
      </c>
      <c r="HI128" s="117" t="s">
        <v>1</v>
      </c>
      <c r="HJ128" s="539" t="str">
        <f t="shared" ref="HJ128" si="2127">HA128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HK128" s="540"/>
      <c r="HL128" s="540"/>
      <c r="HM128" s="540"/>
      <c r="HN128" s="540"/>
      <c r="HO128" s="540"/>
      <c r="HP128" s="117" t="s">
        <v>313</v>
      </c>
      <c r="HR128" s="117" t="s">
        <v>1</v>
      </c>
      <c r="HS128" s="539" t="str">
        <f t="shared" ref="HS128" si="2128">HJ128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HT128" s="540"/>
      <c r="HU128" s="540"/>
      <c r="HV128" s="540"/>
      <c r="HW128" s="540"/>
      <c r="HX128" s="540"/>
      <c r="HY128" s="117" t="s">
        <v>313</v>
      </c>
      <c r="IA128" s="117" t="s">
        <v>1</v>
      </c>
      <c r="IB128" s="539" t="str">
        <f t="shared" ref="IB128" si="2129">HS128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IC128" s="540"/>
      <c r="ID128" s="540"/>
      <c r="IE128" s="540"/>
      <c r="IF128" s="540"/>
      <c r="IG128" s="540"/>
      <c r="IH128" s="117" t="s">
        <v>313</v>
      </c>
      <c r="IJ128" s="117" t="s">
        <v>1</v>
      </c>
      <c r="IK128" s="539" t="str">
        <f t="shared" ref="IK128" si="2130">IB128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IL128" s="540"/>
      <c r="IM128" s="540"/>
      <c r="IN128" s="540"/>
      <c r="IO128" s="540"/>
      <c r="IP128" s="540"/>
      <c r="IQ128" s="117" t="s">
        <v>313</v>
      </c>
      <c r="IS128" s="117" t="s">
        <v>1</v>
      </c>
      <c r="IT128" s="539" t="str">
        <f t="shared" ref="IT128" si="2131">IK128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IU128" s="540"/>
      <c r="IV128" s="540"/>
      <c r="IW128" s="540"/>
      <c r="IX128" s="540"/>
      <c r="IY128" s="540"/>
      <c r="IZ128" s="117" t="s">
        <v>313</v>
      </c>
      <c r="JB128" s="117" t="s">
        <v>1</v>
      </c>
      <c r="JC128" s="539" t="str">
        <f t="shared" ref="JC128" si="2132">IT128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JD128" s="540"/>
      <c r="JE128" s="540"/>
      <c r="JF128" s="540"/>
      <c r="JG128" s="540"/>
      <c r="JH128" s="540"/>
      <c r="JI128" s="117" t="s">
        <v>313</v>
      </c>
      <c r="JK128" s="117" t="s">
        <v>1</v>
      </c>
      <c r="JL128" s="539" t="str">
        <f t="shared" ref="JL128" si="2133">JC128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JM128" s="540"/>
      <c r="JN128" s="540"/>
      <c r="JO128" s="540"/>
      <c r="JP128" s="540"/>
      <c r="JQ128" s="540"/>
      <c r="JR128" s="117" t="s">
        <v>313</v>
      </c>
      <c r="JT128" s="117" t="s">
        <v>1</v>
      </c>
      <c r="JU128" s="539" t="str">
        <f t="shared" ref="JU128" si="2134">JL128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JV128" s="540"/>
      <c r="JW128" s="540"/>
      <c r="JX128" s="540"/>
      <c r="JY128" s="540"/>
      <c r="JZ128" s="540"/>
      <c r="KA128" s="117" t="s">
        <v>313</v>
      </c>
      <c r="KC128" s="117" t="s">
        <v>1</v>
      </c>
      <c r="KD128" s="539" t="str">
        <f t="shared" ref="KD128" si="2135">JU128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KE128" s="540"/>
      <c r="KF128" s="540"/>
      <c r="KG128" s="540"/>
      <c r="KH128" s="540"/>
      <c r="KI128" s="540"/>
      <c r="KJ128" s="117" t="s">
        <v>313</v>
      </c>
      <c r="KL128" s="117" t="s">
        <v>1</v>
      </c>
      <c r="KM128" s="539" t="str">
        <f t="shared" ref="KM128" si="2136">KD128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KN128" s="540"/>
      <c r="KO128" s="540"/>
      <c r="KP128" s="540"/>
      <c r="KQ128" s="540"/>
      <c r="KR128" s="540"/>
      <c r="KS128" s="117" t="s">
        <v>313</v>
      </c>
      <c r="KU128" s="117" t="s">
        <v>1</v>
      </c>
      <c r="KV128" s="539" t="str">
        <f t="shared" ref="KV128" si="2137">KM128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KW128" s="540"/>
      <c r="KX128" s="540"/>
      <c r="KY128" s="540"/>
      <c r="KZ128" s="540"/>
      <c r="LA128" s="540"/>
      <c r="LB128" s="117" t="s">
        <v>313</v>
      </c>
      <c r="LD128" s="117" t="s">
        <v>1</v>
      </c>
      <c r="LE128" s="539" t="str">
        <f t="shared" ref="LE128" si="2138">KV128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LF128" s="540"/>
      <c r="LG128" s="540"/>
      <c r="LH128" s="540"/>
      <c r="LI128" s="540"/>
      <c r="LJ128" s="540"/>
      <c r="LK128" s="117" t="s">
        <v>313</v>
      </c>
      <c r="LM128" s="117" t="s">
        <v>1</v>
      </c>
      <c r="LN128" s="539" t="str">
        <f t="shared" ref="LN128" si="2139">LE128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LO128" s="540"/>
      <c r="LP128" s="540"/>
      <c r="LQ128" s="540"/>
      <c r="LR128" s="540"/>
      <c r="LS128" s="540"/>
      <c r="LT128" s="117" t="s">
        <v>313</v>
      </c>
      <c r="LV128" s="117" t="s">
        <v>1</v>
      </c>
      <c r="LW128" s="539" t="str">
        <f t="shared" ref="LW128" si="2140">LN128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LX128" s="540"/>
      <c r="LY128" s="540"/>
      <c r="LZ128" s="540"/>
      <c r="MA128" s="540"/>
      <c r="MB128" s="540"/>
      <c r="MC128" s="117" t="s">
        <v>313</v>
      </c>
      <c r="ME128" s="117" t="s">
        <v>1</v>
      </c>
      <c r="MF128" s="539" t="str">
        <f t="shared" ref="MF128" si="2141">LW128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MG128" s="540"/>
      <c r="MH128" s="540"/>
      <c r="MI128" s="540"/>
      <c r="MJ128" s="540"/>
      <c r="MK128" s="540"/>
      <c r="ML128" s="117" t="s">
        <v>313</v>
      </c>
      <c r="MN128" s="117" t="s">
        <v>1</v>
      </c>
      <c r="MO128" s="539" t="str">
        <f t="shared" ref="MO128" si="2142">MF128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MP128" s="540"/>
      <c r="MQ128" s="540"/>
      <c r="MR128" s="540"/>
      <c r="MS128" s="540"/>
      <c r="MT128" s="540"/>
      <c r="MU128" s="117" t="s">
        <v>313</v>
      </c>
      <c r="MW128" s="117" t="s">
        <v>1</v>
      </c>
      <c r="MX128" s="539" t="str">
        <f t="shared" ref="MX128" si="2143">MO128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MY128" s="540"/>
      <c r="MZ128" s="540"/>
      <c r="NA128" s="540"/>
      <c r="NB128" s="540"/>
      <c r="NC128" s="540"/>
      <c r="ND128" s="117" t="s">
        <v>313</v>
      </c>
      <c r="NF128" s="117" t="s">
        <v>1</v>
      </c>
      <c r="NG128" s="539" t="str">
        <f t="shared" ref="NG128" si="2144">MX128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NH128" s="540"/>
      <c r="NI128" s="540"/>
      <c r="NJ128" s="540"/>
      <c r="NK128" s="540"/>
      <c r="NL128" s="540"/>
      <c r="NM128" s="117" t="s">
        <v>313</v>
      </c>
      <c r="NO128" s="117" t="s">
        <v>1</v>
      </c>
      <c r="NP128" s="539" t="str">
        <f t="shared" ref="NP128" si="2145">NG128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NQ128" s="540"/>
      <c r="NR128" s="540"/>
      <c r="NS128" s="540"/>
      <c r="NT128" s="540"/>
      <c r="NU128" s="540"/>
      <c r="NV128" s="117" t="s">
        <v>313</v>
      </c>
      <c r="NX128" s="117" t="s">
        <v>1</v>
      </c>
      <c r="NY128" s="539" t="str">
        <f t="shared" ref="NY128" si="2146">NP128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NZ128" s="540"/>
      <c r="OA128" s="540"/>
      <c r="OB128" s="540"/>
      <c r="OC128" s="540"/>
      <c r="OD128" s="540"/>
      <c r="OE128" s="117" t="s">
        <v>313</v>
      </c>
      <c r="OG128" s="117" t="s">
        <v>1</v>
      </c>
      <c r="OH128" s="539" t="str">
        <f t="shared" ref="OH128" si="2147">NY128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OI128" s="540"/>
      <c r="OJ128" s="540"/>
      <c r="OK128" s="540"/>
      <c r="OL128" s="540"/>
      <c r="OM128" s="540"/>
      <c r="ON128" s="117" t="s">
        <v>313</v>
      </c>
      <c r="OP128" s="117" t="s">
        <v>1</v>
      </c>
      <c r="OQ128" s="539" t="str">
        <f t="shared" ref="OQ128" si="2148">OH128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OR128" s="540"/>
      <c r="OS128" s="540"/>
      <c r="OT128" s="540"/>
      <c r="OU128" s="540"/>
      <c r="OV128" s="540"/>
      <c r="OW128" s="117" t="s">
        <v>313</v>
      </c>
      <c r="OY128" s="117" t="s">
        <v>1</v>
      </c>
      <c r="OZ128" s="539" t="str">
        <f t="shared" ref="OZ128" si="2149">OQ128</f>
        <v>LLENOS EN MATERIAL PROVENIENTES DE LA EXCAVACIÓN, COMPACTADOS MECÁNICAMENTE HASTA OBTENER UNA DENSIDAD DEL 95% DE LA MÁXIMA OBTENIDA EN EL ENSAYO DEL PRÓCTOR MODIFICADO. INCLUYE TRANSPORTE INTERNO. SU MEDIDA SERÁ EN SITIO YA COMPACTADO.</v>
      </c>
      <c r="PA128" s="540"/>
      <c r="PB128" s="540"/>
      <c r="PC128" s="540"/>
      <c r="PD128" s="540"/>
      <c r="PE128" s="540"/>
      <c r="PF128" s="117" t="s">
        <v>313</v>
      </c>
      <c r="PH128" s="152"/>
    </row>
    <row r="129" spans="1:424" s="161" customFormat="1" ht="53.25" customHeight="1">
      <c r="A129" s="127" t="str">
        <f>APU!A52</f>
        <v>02-02-001</v>
      </c>
      <c r="B129" s="545"/>
      <c r="C129" s="545"/>
      <c r="D129" s="545"/>
      <c r="E129" s="545"/>
      <c r="F129" s="545"/>
      <c r="G129" s="545"/>
      <c r="H129" s="133" t="s">
        <v>328</v>
      </c>
      <c r="J129" s="127" t="str">
        <f>+A129</f>
        <v>02-02-001</v>
      </c>
      <c r="K129" s="540"/>
      <c r="L129" s="540"/>
      <c r="M129" s="540"/>
      <c r="N129" s="540"/>
      <c r="O129" s="540"/>
      <c r="P129" s="540"/>
      <c r="Q129" s="126" t="str">
        <f>H129</f>
        <v>M3</v>
      </c>
      <c r="S129" s="127" t="str">
        <f t="shared" ref="S129" si="2150">+J129</f>
        <v>02-02-001</v>
      </c>
      <c r="T129" s="540"/>
      <c r="U129" s="540"/>
      <c r="V129" s="540"/>
      <c r="W129" s="540"/>
      <c r="X129" s="540"/>
      <c r="Y129" s="540"/>
      <c r="Z129" s="126" t="str">
        <f t="shared" ref="Z129" si="2151">Q129</f>
        <v>M3</v>
      </c>
      <c r="AB129" s="127" t="str">
        <f t="shared" ref="AB129" si="2152">+S129</f>
        <v>02-02-001</v>
      </c>
      <c r="AC129" s="540"/>
      <c r="AD129" s="540"/>
      <c r="AE129" s="540"/>
      <c r="AF129" s="540"/>
      <c r="AG129" s="540"/>
      <c r="AH129" s="540"/>
      <c r="AI129" s="126" t="str">
        <f t="shared" ref="AI129" si="2153">Z129</f>
        <v>M3</v>
      </c>
      <c r="AK129" s="127" t="str">
        <f t="shared" ref="AK129" si="2154">+AB129</f>
        <v>02-02-001</v>
      </c>
      <c r="AL129" s="540"/>
      <c r="AM129" s="540"/>
      <c r="AN129" s="540"/>
      <c r="AO129" s="540"/>
      <c r="AP129" s="540"/>
      <c r="AQ129" s="540"/>
      <c r="AR129" s="126" t="str">
        <f t="shared" ref="AR129" si="2155">AI129</f>
        <v>M3</v>
      </c>
      <c r="AT129" s="127" t="str">
        <f t="shared" ref="AT129" si="2156">+AK129</f>
        <v>02-02-001</v>
      </c>
      <c r="AU129" s="540"/>
      <c r="AV129" s="540"/>
      <c r="AW129" s="540"/>
      <c r="AX129" s="540"/>
      <c r="AY129" s="540"/>
      <c r="AZ129" s="540"/>
      <c r="BA129" s="126" t="str">
        <f t="shared" ref="BA129" si="2157">AR129</f>
        <v>M3</v>
      </c>
      <c r="BC129" s="127" t="str">
        <f t="shared" ref="BC129" si="2158">+AT129</f>
        <v>02-02-001</v>
      </c>
      <c r="BD129" s="540"/>
      <c r="BE129" s="540"/>
      <c r="BF129" s="540"/>
      <c r="BG129" s="540"/>
      <c r="BH129" s="540"/>
      <c r="BI129" s="540"/>
      <c r="BJ129" s="126" t="str">
        <f t="shared" ref="BJ129" si="2159">BA129</f>
        <v>M3</v>
      </c>
      <c r="BL129" s="127" t="str">
        <f t="shared" ref="BL129" si="2160">+BC129</f>
        <v>02-02-001</v>
      </c>
      <c r="BM129" s="540"/>
      <c r="BN129" s="540"/>
      <c r="BO129" s="540"/>
      <c r="BP129" s="540"/>
      <c r="BQ129" s="540"/>
      <c r="BR129" s="540"/>
      <c r="BS129" s="126" t="str">
        <f t="shared" ref="BS129" si="2161">BJ129</f>
        <v>M3</v>
      </c>
      <c r="BU129" s="127" t="str">
        <f t="shared" ref="BU129" si="2162">+BL129</f>
        <v>02-02-001</v>
      </c>
      <c r="BV129" s="540"/>
      <c r="BW129" s="540"/>
      <c r="BX129" s="540"/>
      <c r="BY129" s="540"/>
      <c r="BZ129" s="540"/>
      <c r="CA129" s="540"/>
      <c r="CB129" s="126" t="str">
        <f t="shared" ref="CB129" si="2163">BS129</f>
        <v>M3</v>
      </c>
      <c r="CD129" s="127" t="str">
        <f t="shared" ref="CD129" si="2164">+BU129</f>
        <v>02-02-001</v>
      </c>
      <c r="CE129" s="540"/>
      <c r="CF129" s="540"/>
      <c r="CG129" s="540"/>
      <c r="CH129" s="540"/>
      <c r="CI129" s="540"/>
      <c r="CJ129" s="540"/>
      <c r="CK129" s="126" t="str">
        <f t="shared" ref="CK129" si="2165">CB129</f>
        <v>M3</v>
      </c>
      <c r="CM129" s="127" t="str">
        <f t="shared" ref="CM129" si="2166">+CD129</f>
        <v>02-02-001</v>
      </c>
      <c r="CN129" s="540"/>
      <c r="CO129" s="540"/>
      <c r="CP129" s="540"/>
      <c r="CQ129" s="540"/>
      <c r="CR129" s="540"/>
      <c r="CS129" s="540"/>
      <c r="CT129" s="126" t="str">
        <f t="shared" ref="CT129" si="2167">CK129</f>
        <v>M3</v>
      </c>
      <c r="CV129" s="127" t="str">
        <f t="shared" ref="CV129" si="2168">+CM129</f>
        <v>02-02-001</v>
      </c>
      <c r="CW129" s="540"/>
      <c r="CX129" s="540"/>
      <c r="CY129" s="540"/>
      <c r="CZ129" s="540"/>
      <c r="DA129" s="540"/>
      <c r="DB129" s="540"/>
      <c r="DC129" s="126" t="str">
        <f t="shared" ref="DC129" si="2169">CT129</f>
        <v>M3</v>
      </c>
      <c r="DE129" s="127" t="str">
        <f t="shared" ref="DE129" si="2170">+CV129</f>
        <v>02-02-001</v>
      </c>
      <c r="DF129" s="540"/>
      <c r="DG129" s="540"/>
      <c r="DH129" s="540"/>
      <c r="DI129" s="540"/>
      <c r="DJ129" s="540"/>
      <c r="DK129" s="540"/>
      <c r="DL129" s="126" t="str">
        <f t="shared" ref="DL129" si="2171">DC129</f>
        <v>M3</v>
      </c>
      <c r="DN129" s="127" t="str">
        <f t="shared" ref="DN129" si="2172">+DE129</f>
        <v>02-02-001</v>
      </c>
      <c r="DO129" s="540"/>
      <c r="DP129" s="540"/>
      <c r="DQ129" s="540"/>
      <c r="DR129" s="540"/>
      <c r="DS129" s="540"/>
      <c r="DT129" s="540"/>
      <c r="DU129" s="126" t="str">
        <f t="shared" ref="DU129" si="2173">DL129</f>
        <v>M3</v>
      </c>
      <c r="DW129" s="127" t="str">
        <f t="shared" ref="DW129" si="2174">+DN129</f>
        <v>02-02-001</v>
      </c>
      <c r="DX129" s="540"/>
      <c r="DY129" s="540"/>
      <c r="DZ129" s="540"/>
      <c r="EA129" s="540"/>
      <c r="EB129" s="540"/>
      <c r="EC129" s="540"/>
      <c r="ED129" s="126" t="str">
        <f t="shared" ref="ED129" si="2175">DU129</f>
        <v>M3</v>
      </c>
      <c r="EF129" s="127" t="str">
        <f t="shared" ref="EF129" si="2176">+DW129</f>
        <v>02-02-001</v>
      </c>
      <c r="EG129" s="540"/>
      <c r="EH129" s="540"/>
      <c r="EI129" s="540"/>
      <c r="EJ129" s="540"/>
      <c r="EK129" s="540"/>
      <c r="EL129" s="540"/>
      <c r="EM129" s="126" t="str">
        <f t="shared" ref="EM129" si="2177">ED129</f>
        <v>M3</v>
      </c>
      <c r="EO129" s="127" t="str">
        <f t="shared" ref="EO129" si="2178">+EF129</f>
        <v>02-02-001</v>
      </c>
      <c r="EP129" s="540"/>
      <c r="EQ129" s="540"/>
      <c r="ER129" s="540"/>
      <c r="ES129" s="540"/>
      <c r="ET129" s="540"/>
      <c r="EU129" s="540"/>
      <c r="EV129" s="126" t="str">
        <f t="shared" ref="EV129" si="2179">EM129</f>
        <v>M3</v>
      </c>
      <c r="EX129" s="127" t="str">
        <f t="shared" ref="EX129" si="2180">+EO129</f>
        <v>02-02-001</v>
      </c>
      <c r="EY129" s="540"/>
      <c r="EZ129" s="540"/>
      <c r="FA129" s="540"/>
      <c r="FB129" s="540"/>
      <c r="FC129" s="540"/>
      <c r="FD129" s="540"/>
      <c r="FE129" s="126" t="str">
        <f t="shared" ref="FE129" si="2181">EV129</f>
        <v>M3</v>
      </c>
      <c r="FG129" s="127" t="str">
        <f t="shared" ref="FG129" si="2182">+EX129</f>
        <v>02-02-001</v>
      </c>
      <c r="FH129" s="540"/>
      <c r="FI129" s="540"/>
      <c r="FJ129" s="540"/>
      <c r="FK129" s="540"/>
      <c r="FL129" s="540"/>
      <c r="FM129" s="540"/>
      <c r="FN129" s="126" t="str">
        <f t="shared" ref="FN129" si="2183">FE129</f>
        <v>M3</v>
      </c>
      <c r="FP129" s="127" t="str">
        <f t="shared" ref="FP129" si="2184">+FG129</f>
        <v>02-02-001</v>
      </c>
      <c r="FQ129" s="540"/>
      <c r="FR129" s="540"/>
      <c r="FS129" s="540"/>
      <c r="FT129" s="540"/>
      <c r="FU129" s="540"/>
      <c r="FV129" s="540"/>
      <c r="FW129" s="126" t="str">
        <f t="shared" ref="FW129" si="2185">FN129</f>
        <v>M3</v>
      </c>
      <c r="FY129" s="127" t="str">
        <f t="shared" ref="FY129" si="2186">+FP129</f>
        <v>02-02-001</v>
      </c>
      <c r="FZ129" s="540"/>
      <c r="GA129" s="540"/>
      <c r="GB129" s="540"/>
      <c r="GC129" s="540"/>
      <c r="GD129" s="540"/>
      <c r="GE129" s="540"/>
      <c r="GF129" s="126" t="str">
        <f t="shared" ref="GF129" si="2187">FW129</f>
        <v>M3</v>
      </c>
      <c r="GH129" s="127" t="str">
        <f t="shared" ref="GH129" si="2188">+FY129</f>
        <v>02-02-001</v>
      </c>
      <c r="GI129" s="540"/>
      <c r="GJ129" s="540"/>
      <c r="GK129" s="540"/>
      <c r="GL129" s="540"/>
      <c r="GM129" s="540"/>
      <c r="GN129" s="540"/>
      <c r="GO129" s="126" t="str">
        <f t="shared" ref="GO129" si="2189">GF129</f>
        <v>M3</v>
      </c>
      <c r="GQ129" s="127" t="str">
        <f t="shared" ref="GQ129" si="2190">+GH129</f>
        <v>02-02-001</v>
      </c>
      <c r="GR129" s="540"/>
      <c r="GS129" s="540"/>
      <c r="GT129" s="540"/>
      <c r="GU129" s="540"/>
      <c r="GV129" s="540"/>
      <c r="GW129" s="540"/>
      <c r="GX129" s="126" t="str">
        <f t="shared" ref="GX129" si="2191">GO129</f>
        <v>M3</v>
      </c>
      <c r="GZ129" s="127" t="str">
        <f t="shared" ref="GZ129" si="2192">+GQ129</f>
        <v>02-02-001</v>
      </c>
      <c r="HA129" s="540"/>
      <c r="HB129" s="540"/>
      <c r="HC129" s="540"/>
      <c r="HD129" s="540"/>
      <c r="HE129" s="540"/>
      <c r="HF129" s="540"/>
      <c r="HG129" s="126" t="str">
        <f t="shared" ref="HG129" si="2193">GX129</f>
        <v>M3</v>
      </c>
      <c r="HI129" s="127" t="str">
        <f t="shared" ref="HI129" si="2194">+GZ129</f>
        <v>02-02-001</v>
      </c>
      <c r="HJ129" s="540"/>
      <c r="HK129" s="540"/>
      <c r="HL129" s="540"/>
      <c r="HM129" s="540"/>
      <c r="HN129" s="540"/>
      <c r="HO129" s="540"/>
      <c r="HP129" s="126" t="str">
        <f t="shared" ref="HP129" si="2195">HG129</f>
        <v>M3</v>
      </c>
      <c r="HR129" s="127" t="str">
        <f t="shared" ref="HR129" si="2196">+HI129</f>
        <v>02-02-001</v>
      </c>
      <c r="HS129" s="540"/>
      <c r="HT129" s="540"/>
      <c r="HU129" s="540"/>
      <c r="HV129" s="540"/>
      <c r="HW129" s="540"/>
      <c r="HX129" s="540"/>
      <c r="HY129" s="126" t="str">
        <f t="shared" ref="HY129" si="2197">HP129</f>
        <v>M3</v>
      </c>
      <c r="IA129" s="127" t="str">
        <f t="shared" ref="IA129" si="2198">+HR129</f>
        <v>02-02-001</v>
      </c>
      <c r="IB129" s="540"/>
      <c r="IC129" s="540"/>
      <c r="ID129" s="540"/>
      <c r="IE129" s="540"/>
      <c r="IF129" s="540"/>
      <c r="IG129" s="540"/>
      <c r="IH129" s="126" t="str">
        <f t="shared" ref="IH129" si="2199">HY129</f>
        <v>M3</v>
      </c>
      <c r="IJ129" s="127" t="str">
        <f t="shared" ref="IJ129" si="2200">+IA129</f>
        <v>02-02-001</v>
      </c>
      <c r="IK129" s="540"/>
      <c r="IL129" s="540"/>
      <c r="IM129" s="540"/>
      <c r="IN129" s="540"/>
      <c r="IO129" s="540"/>
      <c r="IP129" s="540"/>
      <c r="IQ129" s="126" t="str">
        <f t="shared" ref="IQ129" si="2201">IH129</f>
        <v>M3</v>
      </c>
      <c r="IS129" s="127" t="str">
        <f t="shared" ref="IS129" si="2202">+IJ129</f>
        <v>02-02-001</v>
      </c>
      <c r="IT129" s="540"/>
      <c r="IU129" s="540"/>
      <c r="IV129" s="540"/>
      <c r="IW129" s="540"/>
      <c r="IX129" s="540"/>
      <c r="IY129" s="540"/>
      <c r="IZ129" s="126" t="str">
        <f t="shared" ref="IZ129" si="2203">IQ129</f>
        <v>M3</v>
      </c>
      <c r="JB129" s="127" t="str">
        <f t="shared" ref="JB129" si="2204">+IS129</f>
        <v>02-02-001</v>
      </c>
      <c r="JC129" s="540"/>
      <c r="JD129" s="540"/>
      <c r="JE129" s="540"/>
      <c r="JF129" s="540"/>
      <c r="JG129" s="540"/>
      <c r="JH129" s="540"/>
      <c r="JI129" s="126" t="str">
        <f t="shared" ref="JI129" si="2205">IZ129</f>
        <v>M3</v>
      </c>
      <c r="JK129" s="127" t="str">
        <f t="shared" ref="JK129" si="2206">+JB129</f>
        <v>02-02-001</v>
      </c>
      <c r="JL129" s="540"/>
      <c r="JM129" s="540"/>
      <c r="JN129" s="540"/>
      <c r="JO129" s="540"/>
      <c r="JP129" s="540"/>
      <c r="JQ129" s="540"/>
      <c r="JR129" s="126" t="str">
        <f t="shared" ref="JR129" si="2207">JI129</f>
        <v>M3</v>
      </c>
      <c r="JT129" s="127" t="str">
        <f t="shared" ref="JT129" si="2208">+JK129</f>
        <v>02-02-001</v>
      </c>
      <c r="JU129" s="540"/>
      <c r="JV129" s="540"/>
      <c r="JW129" s="540"/>
      <c r="JX129" s="540"/>
      <c r="JY129" s="540"/>
      <c r="JZ129" s="540"/>
      <c r="KA129" s="126" t="str">
        <f t="shared" ref="KA129" si="2209">JR129</f>
        <v>M3</v>
      </c>
      <c r="KC129" s="127" t="str">
        <f t="shared" ref="KC129" si="2210">+JT129</f>
        <v>02-02-001</v>
      </c>
      <c r="KD129" s="540"/>
      <c r="KE129" s="540"/>
      <c r="KF129" s="540"/>
      <c r="KG129" s="540"/>
      <c r="KH129" s="540"/>
      <c r="KI129" s="540"/>
      <c r="KJ129" s="126" t="str">
        <f t="shared" ref="KJ129" si="2211">KA129</f>
        <v>M3</v>
      </c>
      <c r="KL129" s="127" t="str">
        <f t="shared" ref="KL129" si="2212">+KC129</f>
        <v>02-02-001</v>
      </c>
      <c r="KM129" s="540"/>
      <c r="KN129" s="540"/>
      <c r="KO129" s="540"/>
      <c r="KP129" s="540"/>
      <c r="KQ129" s="540"/>
      <c r="KR129" s="540"/>
      <c r="KS129" s="126" t="str">
        <f t="shared" ref="KS129" si="2213">KJ129</f>
        <v>M3</v>
      </c>
      <c r="KU129" s="127" t="str">
        <f t="shared" ref="KU129" si="2214">+KL129</f>
        <v>02-02-001</v>
      </c>
      <c r="KV129" s="540"/>
      <c r="KW129" s="540"/>
      <c r="KX129" s="540"/>
      <c r="KY129" s="540"/>
      <c r="KZ129" s="540"/>
      <c r="LA129" s="540"/>
      <c r="LB129" s="126" t="str">
        <f t="shared" ref="LB129" si="2215">KS129</f>
        <v>M3</v>
      </c>
      <c r="LD129" s="127" t="str">
        <f t="shared" ref="LD129" si="2216">+KU129</f>
        <v>02-02-001</v>
      </c>
      <c r="LE129" s="540"/>
      <c r="LF129" s="540"/>
      <c r="LG129" s="540"/>
      <c r="LH129" s="540"/>
      <c r="LI129" s="540"/>
      <c r="LJ129" s="540"/>
      <c r="LK129" s="126" t="str">
        <f t="shared" ref="LK129" si="2217">LB129</f>
        <v>M3</v>
      </c>
      <c r="LM129" s="127" t="str">
        <f t="shared" ref="LM129" si="2218">+LD129</f>
        <v>02-02-001</v>
      </c>
      <c r="LN129" s="540"/>
      <c r="LO129" s="540"/>
      <c r="LP129" s="540"/>
      <c r="LQ129" s="540"/>
      <c r="LR129" s="540"/>
      <c r="LS129" s="540"/>
      <c r="LT129" s="126" t="str">
        <f t="shared" ref="LT129" si="2219">LK129</f>
        <v>M3</v>
      </c>
      <c r="LV129" s="127" t="str">
        <f t="shared" ref="LV129" si="2220">+LM129</f>
        <v>02-02-001</v>
      </c>
      <c r="LW129" s="540"/>
      <c r="LX129" s="540"/>
      <c r="LY129" s="540"/>
      <c r="LZ129" s="540"/>
      <c r="MA129" s="540"/>
      <c r="MB129" s="540"/>
      <c r="MC129" s="126" t="str">
        <f t="shared" ref="MC129" si="2221">LT129</f>
        <v>M3</v>
      </c>
      <c r="ME129" s="127" t="str">
        <f t="shared" ref="ME129" si="2222">+LV129</f>
        <v>02-02-001</v>
      </c>
      <c r="MF129" s="540"/>
      <c r="MG129" s="540"/>
      <c r="MH129" s="540"/>
      <c r="MI129" s="540"/>
      <c r="MJ129" s="540"/>
      <c r="MK129" s="540"/>
      <c r="ML129" s="126" t="str">
        <f t="shared" ref="ML129" si="2223">MC129</f>
        <v>M3</v>
      </c>
      <c r="MN129" s="127" t="str">
        <f t="shared" ref="MN129" si="2224">+ME129</f>
        <v>02-02-001</v>
      </c>
      <c r="MO129" s="540"/>
      <c r="MP129" s="540"/>
      <c r="MQ129" s="540"/>
      <c r="MR129" s="540"/>
      <c r="MS129" s="540"/>
      <c r="MT129" s="540"/>
      <c r="MU129" s="126" t="str">
        <f t="shared" ref="MU129" si="2225">ML129</f>
        <v>M3</v>
      </c>
      <c r="MW129" s="127" t="str">
        <f t="shared" ref="MW129" si="2226">+MN129</f>
        <v>02-02-001</v>
      </c>
      <c r="MX129" s="540"/>
      <c r="MY129" s="540"/>
      <c r="MZ129" s="540"/>
      <c r="NA129" s="540"/>
      <c r="NB129" s="540"/>
      <c r="NC129" s="540"/>
      <c r="ND129" s="126" t="str">
        <f t="shared" ref="ND129" si="2227">MU129</f>
        <v>M3</v>
      </c>
      <c r="NF129" s="127" t="str">
        <f t="shared" ref="NF129" si="2228">+MW129</f>
        <v>02-02-001</v>
      </c>
      <c r="NG129" s="540"/>
      <c r="NH129" s="540"/>
      <c r="NI129" s="540"/>
      <c r="NJ129" s="540"/>
      <c r="NK129" s="540"/>
      <c r="NL129" s="540"/>
      <c r="NM129" s="126" t="str">
        <f t="shared" ref="NM129" si="2229">ND129</f>
        <v>M3</v>
      </c>
      <c r="NO129" s="127" t="str">
        <f t="shared" ref="NO129" si="2230">+NF129</f>
        <v>02-02-001</v>
      </c>
      <c r="NP129" s="540"/>
      <c r="NQ129" s="540"/>
      <c r="NR129" s="540"/>
      <c r="NS129" s="540"/>
      <c r="NT129" s="540"/>
      <c r="NU129" s="540"/>
      <c r="NV129" s="126" t="str">
        <f t="shared" ref="NV129" si="2231">NM129</f>
        <v>M3</v>
      </c>
      <c r="NX129" s="127" t="str">
        <f t="shared" ref="NX129" si="2232">+NO129</f>
        <v>02-02-001</v>
      </c>
      <c r="NY129" s="540"/>
      <c r="NZ129" s="540"/>
      <c r="OA129" s="540"/>
      <c r="OB129" s="540"/>
      <c r="OC129" s="540"/>
      <c r="OD129" s="540"/>
      <c r="OE129" s="126" t="str">
        <f t="shared" ref="OE129" si="2233">NV129</f>
        <v>M3</v>
      </c>
      <c r="OG129" s="127" t="str">
        <f t="shared" ref="OG129" si="2234">+NX129</f>
        <v>02-02-001</v>
      </c>
      <c r="OH129" s="540"/>
      <c r="OI129" s="540"/>
      <c r="OJ129" s="540"/>
      <c r="OK129" s="540"/>
      <c r="OL129" s="540"/>
      <c r="OM129" s="540"/>
      <c r="ON129" s="126" t="str">
        <f t="shared" ref="ON129" si="2235">OE129</f>
        <v>M3</v>
      </c>
      <c r="OP129" s="127" t="str">
        <f t="shared" ref="OP129" si="2236">+OG129</f>
        <v>02-02-001</v>
      </c>
      <c r="OQ129" s="540"/>
      <c r="OR129" s="540"/>
      <c r="OS129" s="540"/>
      <c r="OT129" s="540"/>
      <c r="OU129" s="540"/>
      <c r="OV129" s="540"/>
      <c r="OW129" s="126" t="str">
        <f t="shared" ref="OW129" si="2237">ON129</f>
        <v>M3</v>
      </c>
      <c r="OY129" s="127" t="str">
        <f t="shared" ref="OY129" si="2238">+OP129</f>
        <v>02-02-001</v>
      </c>
      <c r="OZ129" s="540"/>
      <c r="PA129" s="540"/>
      <c r="PB129" s="540"/>
      <c r="PC129" s="540"/>
      <c r="PD129" s="540"/>
      <c r="PE129" s="540"/>
      <c r="PF129" s="126" t="str">
        <f t="shared" ref="PF129" si="2239">OW129</f>
        <v>M3</v>
      </c>
      <c r="PH129" s="152"/>
    </row>
    <row r="130" spans="1:424" s="161" customFormat="1" ht="25.2">
      <c r="A130" s="129" t="s">
        <v>314</v>
      </c>
      <c r="B130" s="130"/>
      <c r="C130" s="130" t="s">
        <v>315</v>
      </c>
      <c r="D130" s="130" t="s">
        <v>316</v>
      </c>
      <c r="E130" s="130" t="s">
        <v>317</v>
      </c>
      <c r="F130" s="130" t="s">
        <v>318</v>
      </c>
      <c r="G130" s="140" t="s">
        <v>335</v>
      </c>
      <c r="H130" s="131" t="s">
        <v>44</v>
      </c>
      <c r="J130" s="129" t="s">
        <v>314</v>
      </c>
      <c r="K130" s="130"/>
      <c r="L130" s="130" t="s">
        <v>315</v>
      </c>
      <c r="M130" s="130" t="s">
        <v>316</v>
      </c>
      <c r="N130" s="130" t="s">
        <v>317</v>
      </c>
      <c r="O130" s="130" t="s">
        <v>318</v>
      </c>
      <c r="P130" s="128" t="s">
        <v>319</v>
      </c>
      <c r="Q130" s="131" t="s">
        <v>44</v>
      </c>
      <c r="S130" s="129" t="s">
        <v>314</v>
      </c>
      <c r="T130" s="130"/>
      <c r="U130" s="130" t="s">
        <v>315</v>
      </c>
      <c r="V130" s="130" t="s">
        <v>316</v>
      </c>
      <c r="W130" s="130" t="s">
        <v>317</v>
      </c>
      <c r="X130" s="130" t="s">
        <v>318</v>
      </c>
      <c r="Y130" s="128" t="s">
        <v>319</v>
      </c>
      <c r="Z130" s="131" t="s">
        <v>44</v>
      </c>
      <c r="AB130" s="129" t="s">
        <v>314</v>
      </c>
      <c r="AC130" s="130"/>
      <c r="AD130" s="130" t="s">
        <v>315</v>
      </c>
      <c r="AE130" s="130" t="s">
        <v>316</v>
      </c>
      <c r="AF130" s="130" t="s">
        <v>317</v>
      </c>
      <c r="AG130" s="130" t="s">
        <v>318</v>
      </c>
      <c r="AH130" s="128" t="s">
        <v>319</v>
      </c>
      <c r="AI130" s="131" t="s">
        <v>44</v>
      </c>
      <c r="AK130" s="129" t="s">
        <v>314</v>
      </c>
      <c r="AL130" s="130"/>
      <c r="AM130" s="130" t="s">
        <v>315</v>
      </c>
      <c r="AN130" s="130" t="s">
        <v>316</v>
      </c>
      <c r="AO130" s="130" t="s">
        <v>317</v>
      </c>
      <c r="AP130" s="130" t="s">
        <v>318</v>
      </c>
      <c r="AQ130" s="128" t="s">
        <v>319</v>
      </c>
      <c r="AR130" s="131" t="s">
        <v>44</v>
      </c>
      <c r="AT130" s="129" t="s">
        <v>314</v>
      </c>
      <c r="AU130" s="130"/>
      <c r="AV130" s="130" t="s">
        <v>315</v>
      </c>
      <c r="AW130" s="130" t="s">
        <v>316</v>
      </c>
      <c r="AX130" s="130" t="s">
        <v>317</v>
      </c>
      <c r="AY130" s="130" t="s">
        <v>318</v>
      </c>
      <c r="AZ130" s="128" t="s">
        <v>319</v>
      </c>
      <c r="BA130" s="131" t="s">
        <v>44</v>
      </c>
      <c r="BC130" s="129" t="s">
        <v>314</v>
      </c>
      <c r="BD130" s="130"/>
      <c r="BE130" s="130" t="s">
        <v>315</v>
      </c>
      <c r="BF130" s="130" t="s">
        <v>316</v>
      </c>
      <c r="BG130" s="130" t="s">
        <v>317</v>
      </c>
      <c r="BH130" s="130" t="s">
        <v>318</v>
      </c>
      <c r="BI130" s="128" t="s">
        <v>319</v>
      </c>
      <c r="BJ130" s="131" t="s">
        <v>44</v>
      </c>
      <c r="BL130" s="129" t="s">
        <v>314</v>
      </c>
      <c r="BM130" s="130"/>
      <c r="BN130" s="130" t="s">
        <v>315</v>
      </c>
      <c r="BO130" s="130" t="s">
        <v>316</v>
      </c>
      <c r="BP130" s="130" t="s">
        <v>317</v>
      </c>
      <c r="BQ130" s="130" t="s">
        <v>318</v>
      </c>
      <c r="BR130" s="128" t="s">
        <v>319</v>
      </c>
      <c r="BS130" s="131" t="s">
        <v>44</v>
      </c>
      <c r="BU130" s="129" t="s">
        <v>314</v>
      </c>
      <c r="BV130" s="130"/>
      <c r="BW130" s="130" t="s">
        <v>315</v>
      </c>
      <c r="BX130" s="130" t="s">
        <v>316</v>
      </c>
      <c r="BY130" s="130" t="s">
        <v>317</v>
      </c>
      <c r="BZ130" s="130" t="s">
        <v>318</v>
      </c>
      <c r="CA130" s="128" t="s">
        <v>319</v>
      </c>
      <c r="CB130" s="131" t="s">
        <v>44</v>
      </c>
      <c r="CD130" s="129" t="s">
        <v>314</v>
      </c>
      <c r="CE130" s="130"/>
      <c r="CF130" s="130" t="s">
        <v>315</v>
      </c>
      <c r="CG130" s="130" t="s">
        <v>316</v>
      </c>
      <c r="CH130" s="130" t="s">
        <v>317</v>
      </c>
      <c r="CI130" s="130" t="s">
        <v>318</v>
      </c>
      <c r="CJ130" s="128" t="s">
        <v>319</v>
      </c>
      <c r="CK130" s="131" t="s">
        <v>44</v>
      </c>
      <c r="CM130" s="129" t="s">
        <v>314</v>
      </c>
      <c r="CN130" s="130"/>
      <c r="CO130" s="130" t="s">
        <v>315</v>
      </c>
      <c r="CP130" s="130" t="s">
        <v>316</v>
      </c>
      <c r="CQ130" s="130" t="s">
        <v>317</v>
      </c>
      <c r="CR130" s="130" t="s">
        <v>318</v>
      </c>
      <c r="CS130" s="128" t="s">
        <v>319</v>
      </c>
      <c r="CT130" s="131" t="s">
        <v>44</v>
      </c>
      <c r="CV130" s="129" t="s">
        <v>314</v>
      </c>
      <c r="CW130" s="130"/>
      <c r="CX130" s="130" t="s">
        <v>315</v>
      </c>
      <c r="CY130" s="130" t="s">
        <v>316</v>
      </c>
      <c r="CZ130" s="130" t="s">
        <v>317</v>
      </c>
      <c r="DA130" s="130" t="s">
        <v>318</v>
      </c>
      <c r="DB130" s="128" t="s">
        <v>319</v>
      </c>
      <c r="DC130" s="131" t="s">
        <v>44</v>
      </c>
      <c r="DE130" s="129" t="s">
        <v>314</v>
      </c>
      <c r="DF130" s="130"/>
      <c r="DG130" s="130" t="s">
        <v>315</v>
      </c>
      <c r="DH130" s="130" t="s">
        <v>316</v>
      </c>
      <c r="DI130" s="130" t="s">
        <v>317</v>
      </c>
      <c r="DJ130" s="130" t="s">
        <v>318</v>
      </c>
      <c r="DK130" s="128" t="s">
        <v>319</v>
      </c>
      <c r="DL130" s="131" t="s">
        <v>44</v>
      </c>
      <c r="DN130" s="129" t="s">
        <v>314</v>
      </c>
      <c r="DO130" s="130"/>
      <c r="DP130" s="130" t="s">
        <v>315</v>
      </c>
      <c r="DQ130" s="130" t="s">
        <v>316</v>
      </c>
      <c r="DR130" s="130" t="s">
        <v>317</v>
      </c>
      <c r="DS130" s="130" t="s">
        <v>318</v>
      </c>
      <c r="DT130" s="128" t="s">
        <v>319</v>
      </c>
      <c r="DU130" s="131" t="s">
        <v>44</v>
      </c>
      <c r="DW130" s="129" t="s">
        <v>314</v>
      </c>
      <c r="DX130" s="130"/>
      <c r="DY130" s="130" t="s">
        <v>315</v>
      </c>
      <c r="DZ130" s="130" t="s">
        <v>316</v>
      </c>
      <c r="EA130" s="130" t="s">
        <v>317</v>
      </c>
      <c r="EB130" s="130" t="s">
        <v>318</v>
      </c>
      <c r="EC130" s="128" t="s">
        <v>319</v>
      </c>
      <c r="ED130" s="131" t="s">
        <v>44</v>
      </c>
      <c r="EF130" s="129" t="s">
        <v>314</v>
      </c>
      <c r="EG130" s="130"/>
      <c r="EH130" s="130" t="s">
        <v>315</v>
      </c>
      <c r="EI130" s="130" t="s">
        <v>316</v>
      </c>
      <c r="EJ130" s="130" t="s">
        <v>317</v>
      </c>
      <c r="EK130" s="130" t="s">
        <v>318</v>
      </c>
      <c r="EL130" s="128" t="s">
        <v>319</v>
      </c>
      <c r="EM130" s="131" t="s">
        <v>44</v>
      </c>
      <c r="EO130" s="129" t="s">
        <v>314</v>
      </c>
      <c r="EP130" s="130"/>
      <c r="EQ130" s="130" t="s">
        <v>315</v>
      </c>
      <c r="ER130" s="130" t="s">
        <v>316</v>
      </c>
      <c r="ES130" s="130" t="s">
        <v>317</v>
      </c>
      <c r="ET130" s="130" t="s">
        <v>318</v>
      </c>
      <c r="EU130" s="128" t="s">
        <v>319</v>
      </c>
      <c r="EV130" s="131" t="s">
        <v>44</v>
      </c>
      <c r="EX130" s="129" t="s">
        <v>314</v>
      </c>
      <c r="EY130" s="130"/>
      <c r="EZ130" s="130" t="s">
        <v>315</v>
      </c>
      <c r="FA130" s="130" t="s">
        <v>316</v>
      </c>
      <c r="FB130" s="130" t="s">
        <v>317</v>
      </c>
      <c r="FC130" s="130" t="s">
        <v>318</v>
      </c>
      <c r="FD130" s="128" t="s">
        <v>319</v>
      </c>
      <c r="FE130" s="131" t="s">
        <v>44</v>
      </c>
      <c r="FG130" s="129" t="s">
        <v>314</v>
      </c>
      <c r="FH130" s="130"/>
      <c r="FI130" s="130" t="s">
        <v>315</v>
      </c>
      <c r="FJ130" s="130" t="s">
        <v>316</v>
      </c>
      <c r="FK130" s="130" t="s">
        <v>317</v>
      </c>
      <c r="FL130" s="130" t="s">
        <v>318</v>
      </c>
      <c r="FM130" s="128" t="s">
        <v>319</v>
      </c>
      <c r="FN130" s="131" t="s">
        <v>44</v>
      </c>
      <c r="FP130" s="129" t="s">
        <v>314</v>
      </c>
      <c r="FQ130" s="130"/>
      <c r="FR130" s="130" t="s">
        <v>315</v>
      </c>
      <c r="FS130" s="130" t="s">
        <v>316</v>
      </c>
      <c r="FT130" s="130" t="s">
        <v>317</v>
      </c>
      <c r="FU130" s="130" t="s">
        <v>318</v>
      </c>
      <c r="FV130" s="128" t="s">
        <v>319</v>
      </c>
      <c r="FW130" s="131" t="s">
        <v>44</v>
      </c>
      <c r="FY130" s="129" t="s">
        <v>314</v>
      </c>
      <c r="FZ130" s="130"/>
      <c r="GA130" s="130" t="s">
        <v>315</v>
      </c>
      <c r="GB130" s="130" t="s">
        <v>316</v>
      </c>
      <c r="GC130" s="130" t="s">
        <v>317</v>
      </c>
      <c r="GD130" s="130" t="s">
        <v>318</v>
      </c>
      <c r="GE130" s="128" t="s">
        <v>319</v>
      </c>
      <c r="GF130" s="131" t="s">
        <v>44</v>
      </c>
      <c r="GH130" s="129" t="s">
        <v>314</v>
      </c>
      <c r="GI130" s="130"/>
      <c r="GJ130" s="130" t="s">
        <v>315</v>
      </c>
      <c r="GK130" s="130" t="s">
        <v>316</v>
      </c>
      <c r="GL130" s="130" t="s">
        <v>317</v>
      </c>
      <c r="GM130" s="130" t="s">
        <v>318</v>
      </c>
      <c r="GN130" s="128" t="s">
        <v>319</v>
      </c>
      <c r="GO130" s="131" t="s">
        <v>44</v>
      </c>
      <c r="GQ130" s="129" t="s">
        <v>314</v>
      </c>
      <c r="GR130" s="130"/>
      <c r="GS130" s="130" t="s">
        <v>315</v>
      </c>
      <c r="GT130" s="130" t="s">
        <v>316</v>
      </c>
      <c r="GU130" s="130" t="s">
        <v>317</v>
      </c>
      <c r="GV130" s="130" t="s">
        <v>318</v>
      </c>
      <c r="GW130" s="128" t="s">
        <v>319</v>
      </c>
      <c r="GX130" s="131" t="s">
        <v>44</v>
      </c>
      <c r="GZ130" s="129" t="s">
        <v>314</v>
      </c>
      <c r="HA130" s="130"/>
      <c r="HB130" s="130" t="s">
        <v>315</v>
      </c>
      <c r="HC130" s="130" t="s">
        <v>316</v>
      </c>
      <c r="HD130" s="130" t="s">
        <v>317</v>
      </c>
      <c r="HE130" s="130" t="s">
        <v>318</v>
      </c>
      <c r="HF130" s="128" t="s">
        <v>319</v>
      </c>
      <c r="HG130" s="131" t="s">
        <v>44</v>
      </c>
      <c r="HI130" s="129" t="s">
        <v>314</v>
      </c>
      <c r="HJ130" s="130"/>
      <c r="HK130" s="130" t="s">
        <v>315</v>
      </c>
      <c r="HL130" s="130" t="s">
        <v>316</v>
      </c>
      <c r="HM130" s="130" t="s">
        <v>317</v>
      </c>
      <c r="HN130" s="130" t="s">
        <v>318</v>
      </c>
      <c r="HO130" s="128" t="s">
        <v>319</v>
      </c>
      <c r="HP130" s="131" t="s">
        <v>44</v>
      </c>
      <c r="HR130" s="129" t="s">
        <v>314</v>
      </c>
      <c r="HS130" s="130"/>
      <c r="HT130" s="130" t="s">
        <v>315</v>
      </c>
      <c r="HU130" s="130" t="s">
        <v>316</v>
      </c>
      <c r="HV130" s="130" t="s">
        <v>317</v>
      </c>
      <c r="HW130" s="130" t="s">
        <v>318</v>
      </c>
      <c r="HX130" s="128" t="s">
        <v>319</v>
      </c>
      <c r="HY130" s="131" t="s">
        <v>44</v>
      </c>
      <c r="IA130" s="129" t="s">
        <v>314</v>
      </c>
      <c r="IB130" s="130"/>
      <c r="IC130" s="130" t="s">
        <v>315</v>
      </c>
      <c r="ID130" s="130" t="s">
        <v>316</v>
      </c>
      <c r="IE130" s="130" t="s">
        <v>317</v>
      </c>
      <c r="IF130" s="130" t="s">
        <v>318</v>
      </c>
      <c r="IG130" s="128" t="s">
        <v>319</v>
      </c>
      <c r="IH130" s="131" t="s">
        <v>44</v>
      </c>
      <c r="IJ130" s="129" t="s">
        <v>314</v>
      </c>
      <c r="IK130" s="130"/>
      <c r="IL130" s="130" t="s">
        <v>315</v>
      </c>
      <c r="IM130" s="130" t="s">
        <v>316</v>
      </c>
      <c r="IN130" s="130" t="s">
        <v>317</v>
      </c>
      <c r="IO130" s="130" t="s">
        <v>318</v>
      </c>
      <c r="IP130" s="128" t="s">
        <v>319</v>
      </c>
      <c r="IQ130" s="131" t="s">
        <v>44</v>
      </c>
      <c r="IS130" s="129" t="s">
        <v>314</v>
      </c>
      <c r="IT130" s="130"/>
      <c r="IU130" s="130" t="s">
        <v>315</v>
      </c>
      <c r="IV130" s="130" t="s">
        <v>316</v>
      </c>
      <c r="IW130" s="130" t="s">
        <v>317</v>
      </c>
      <c r="IX130" s="130" t="s">
        <v>318</v>
      </c>
      <c r="IY130" s="128" t="s">
        <v>319</v>
      </c>
      <c r="IZ130" s="131" t="s">
        <v>44</v>
      </c>
      <c r="JB130" s="129" t="s">
        <v>314</v>
      </c>
      <c r="JC130" s="130"/>
      <c r="JD130" s="130" t="s">
        <v>315</v>
      </c>
      <c r="JE130" s="130" t="s">
        <v>316</v>
      </c>
      <c r="JF130" s="130" t="s">
        <v>317</v>
      </c>
      <c r="JG130" s="130" t="s">
        <v>318</v>
      </c>
      <c r="JH130" s="128" t="s">
        <v>319</v>
      </c>
      <c r="JI130" s="131" t="s">
        <v>44</v>
      </c>
      <c r="JK130" s="129" t="s">
        <v>314</v>
      </c>
      <c r="JL130" s="130"/>
      <c r="JM130" s="130" t="s">
        <v>315</v>
      </c>
      <c r="JN130" s="130" t="s">
        <v>316</v>
      </c>
      <c r="JO130" s="130" t="s">
        <v>317</v>
      </c>
      <c r="JP130" s="130" t="s">
        <v>318</v>
      </c>
      <c r="JQ130" s="128" t="s">
        <v>319</v>
      </c>
      <c r="JR130" s="131" t="s">
        <v>44</v>
      </c>
      <c r="JT130" s="129" t="s">
        <v>314</v>
      </c>
      <c r="JU130" s="130"/>
      <c r="JV130" s="130" t="s">
        <v>315</v>
      </c>
      <c r="JW130" s="130" t="s">
        <v>316</v>
      </c>
      <c r="JX130" s="130" t="s">
        <v>317</v>
      </c>
      <c r="JY130" s="130" t="s">
        <v>318</v>
      </c>
      <c r="JZ130" s="128" t="s">
        <v>319</v>
      </c>
      <c r="KA130" s="131" t="s">
        <v>44</v>
      </c>
      <c r="KC130" s="129" t="s">
        <v>314</v>
      </c>
      <c r="KD130" s="130"/>
      <c r="KE130" s="130" t="s">
        <v>315</v>
      </c>
      <c r="KF130" s="130" t="s">
        <v>316</v>
      </c>
      <c r="KG130" s="130" t="s">
        <v>317</v>
      </c>
      <c r="KH130" s="130" t="s">
        <v>318</v>
      </c>
      <c r="KI130" s="128" t="s">
        <v>319</v>
      </c>
      <c r="KJ130" s="131" t="s">
        <v>44</v>
      </c>
      <c r="KL130" s="129" t="s">
        <v>314</v>
      </c>
      <c r="KM130" s="130"/>
      <c r="KN130" s="130" t="s">
        <v>315</v>
      </c>
      <c r="KO130" s="130" t="s">
        <v>316</v>
      </c>
      <c r="KP130" s="130" t="s">
        <v>317</v>
      </c>
      <c r="KQ130" s="130" t="s">
        <v>318</v>
      </c>
      <c r="KR130" s="128" t="s">
        <v>319</v>
      </c>
      <c r="KS130" s="131" t="s">
        <v>44</v>
      </c>
      <c r="KU130" s="129" t="s">
        <v>314</v>
      </c>
      <c r="KV130" s="130"/>
      <c r="KW130" s="130" t="s">
        <v>315</v>
      </c>
      <c r="KX130" s="130" t="s">
        <v>316</v>
      </c>
      <c r="KY130" s="130" t="s">
        <v>317</v>
      </c>
      <c r="KZ130" s="130" t="s">
        <v>318</v>
      </c>
      <c r="LA130" s="128" t="s">
        <v>319</v>
      </c>
      <c r="LB130" s="131" t="s">
        <v>44</v>
      </c>
      <c r="LD130" s="129" t="s">
        <v>314</v>
      </c>
      <c r="LE130" s="130"/>
      <c r="LF130" s="130" t="s">
        <v>315</v>
      </c>
      <c r="LG130" s="130" t="s">
        <v>316</v>
      </c>
      <c r="LH130" s="130" t="s">
        <v>317</v>
      </c>
      <c r="LI130" s="130" t="s">
        <v>318</v>
      </c>
      <c r="LJ130" s="128" t="s">
        <v>319</v>
      </c>
      <c r="LK130" s="131" t="s">
        <v>44</v>
      </c>
      <c r="LM130" s="129" t="s">
        <v>314</v>
      </c>
      <c r="LN130" s="130"/>
      <c r="LO130" s="130" t="s">
        <v>315</v>
      </c>
      <c r="LP130" s="130" t="s">
        <v>316</v>
      </c>
      <c r="LQ130" s="130" t="s">
        <v>317</v>
      </c>
      <c r="LR130" s="130" t="s">
        <v>318</v>
      </c>
      <c r="LS130" s="128" t="s">
        <v>319</v>
      </c>
      <c r="LT130" s="131" t="s">
        <v>44</v>
      </c>
      <c r="LV130" s="129" t="s">
        <v>314</v>
      </c>
      <c r="LW130" s="130"/>
      <c r="LX130" s="130" t="s">
        <v>315</v>
      </c>
      <c r="LY130" s="130" t="s">
        <v>316</v>
      </c>
      <c r="LZ130" s="130" t="s">
        <v>317</v>
      </c>
      <c r="MA130" s="130" t="s">
        <v>318</v>
      </c>
      <c r="MB130" s="128" t="s">
        <v>319</v>
      </c>
      <c r="MC130" s="131" t="s">
        <v>44</v>
      </c>
      <c r="ME130" s="129" t="s">
        <v>314</v>
      </c>
      <c r="MF130" s="130"/>
      <c r="MG130" s="130" t="s">
        <v>315</v>
      </c>
      <c r="MH130" s="130" t="s">
        <v>316</v>
      </c>
      <c r="MI130" s="130" t="s">
        <v>317</v>
      </c>
      <c r="MJ130" s="130" t="s">
        <v>318</v>
      </c>
      <c r="MK130" s="128" t="s">
        <v>319</v>
      </c>
      <c r="ML130" s="131" t="s">
        <v>44</v>
      </c>
      <c r="MN130" s="129" t="s">
        <v>314</v>
      </c>
      <c r="MO130" s="130"/>
      <c r="MP130" s="130" t="s">
        <v>315</v>
      </c>
      <c r="MQ130" s="130" t="s">
        <v>316</v>
      </c>
      <c r="MR130" s="130" t="s">
        <v>317</v>
      </c>
      <c r="MS130" s="130" t="s">
        <v>318</v>
      </c>
      <c r="MT130" s="128" t="s">
        <v>319</v>
      </c>
      <c r="MU130" s="131" t="s">
        <v>44</v>
      </c>
      <c r="MW130" s="129" t="s">
        <v>314</v>
      </c>
      <c r="MX130" s="130"/>
      <c r="MY130" s="130" t="s">
        <v>315</v>
      </c>
      <c r="MZ130" s="130" t="s">
        <v>316</v>
      </c>
      <c r="NA130" s="130" t="s">
        <v>317</v>
      </c>
      <c r="NB130" s="130" t="s">
        <v>318</v>
      </c>
      <c r="NC130" s="128" t="s">
        <v>319</v>
      </c>
      <c r="ND130" s="131" t="s">
        <v>44</v>
      </c>
      <c r="NF130" s="129" t="s">
        <v>314</v>
      </c>
      <c r="NG130" s="130"/>
      <c r="NH130" s="130" t="s">
        <v>315</v>
      </c>
      <c r="NI130" s="130" t="s">
        <v>316</v>
      </c>
      <c r="NJ130" s="130" t="s">
        <v>317</v>
      </c>
      <c r="NK130" s="130" t="s">
        <v>318</v>
      </c>
      <c r="NL130" s="128" t="s">
        <v>319</v>
      </c>
      <c r="NM130" s="131" t="s">
        <v>44</v>
      </c>
      <c r="NO130" s="129" t="s">
        <v>314</v>
      </c>
      <c r="NP130" s="130"/>
      <c r="NQ130" s="130" t="s">
        <v>315</v>
      </c>
      <c r="NR130" s="130" t="s">
        <v>316</v>
      </c>
      <c r="NS130" s="130" t="s">
        <v>317</v>
      </c>
      <c r="NT130" s="130" t="s">
        <v>318</v>
      </c>
      <c r="NU130" s="128" t="s">
        <v>319</v>
      </c>
      <c r="NV130" s="131" t="s">
        <v>44</v>
      </c>
      <c r="NX130" s="129" t="s">
        <v>314</v>
      </c>
      <c r="NY130" s="130"/>
      <c r="NZ130" s="130" t="s">
        <v>315</v>
      </c>
      <c r="OA130" s="130" t="s">
        <v>316</v>
      </c>
      <c r="OB130" s="130" t="s">
        <v>317</v>
      </c>
      <c r="OC130" s="130" t="s">
        <v>318</v>
      </c>
      <c r="OD130" s="128" t="s">
        <v>319</v>
      </c>
      <c r="OE130" s="131" t="s">
        <v>44</v>
      </c>
      <c r="OG130" s="129" t="s">
        <v>314</v>
      </c>
      <c r="OH130" s="130"/>
      <c r="OI130" s="130" t="s">
        <v>315</v>
      </c>
      <c r="OJ130" s="130" t="s">
        <v>316</v>
      </c>
      <c r="OK130" s="130" t="s">
        <v>317</v>
      </c>
      <c r="OL130" s="130" t="s">
        <v>318</v>
      </c>
      <c r="OM130" s="128" t="s">
        <v>319</v>
      </c>
      <c r="ON130" s="131" t="s">
        <v>44</v>
      </c>
      <c r="OP130" s="129" t="s">
        <v>314</v>
      </c>
      <c r="OQ130" s="130"/>
      <c r="OR130" s="130" t="s">
        <v>315</v>
      </c>
      <c r="OS130" s="130" t="s">
        <v>316</v>
      </c>
      <c r="OT130" s="130" t="s">
        <v>317</v>
      </c>
      <c r="OU130" s="130" t="s">
        <v>318</v>
      </c>
      <c r="OV130" s="128" t="s">
        <v>319</v>
      </c>
      <c r="OW130" s="131" t="s">
        <v>44</v>
      </c>
      <c r="OY130" s="129" t="s">
        <v>314</v>
      </c>
      <c r="OZ130" s="130"/>
      <c r="PA130" s="130" t="s">
        <v>315</v>
      </c>
      <c r="PB130" s="130" t="s">
        <v>316</v>
      </c>
      <c r="PC130" s="130" t="s">
        <v>317</v>
      </c>
      <c r="PD130" s="130" t="s">
        <v>318</v>
      </c>
      <c r="PE130" s="128" t="s">
        <v>319</v>
      </c>
      <c r="PF130" s="131" t="s">
        <v>44</v>
      </c>
      <c r="PH130" s="152"/>
    </row>
    <row r="131" spans="1:424" s="161" customFormat="1">
      <c r="A131" s="118"/>
      <c r="B131" s="118"/>
      <c r="C131" s="115"/>
      <c r="D131" s="115"/>
      <c r="E131" s="115"/>
      <c r="F131" s="115"/>
      <c r="G131" s="115"/>
      <c r="H131" s="115">
        <f>PRODUCT(C131:G131)</f>
        <v>0</v>
      </c>
      <c r="J131" s="118"/>
      <c r="K131" s="118"/>
      <c r="L131" s="115"/>
      <c r="M131" s="115"/>
      <c r="N131" s="115"/>
      <c r="O131" s="115"/>
      <c r="P131" s="115"/>
      <c r="Q131" s="115">
        <f>PRODUCT(L131:P131)</f>
        <v>0</v>
      </c>
      <c r="S131" s="118"/>
      <c r="T131" s="118"/>
      <c r="U131" s="115"/>
      <c r="V131" s="115"/>
      <c r="W131" s="115"/>
      <c r="X131" s="115"/>
      <c r="Y131" s="115"/>
      <c r="Z131" s="115">
        <f t="shared" ref="Z131:Z138" si="2240">PRODUCT(U131:Y131)</f>
        <v>0</v>
      </c>
      <c r="AB131" s="118"/>
      <c r="AC131" s="118"/>
      <c r="AD131" s="115"/>
      <c r="AE131" s="115"/>
      <c r="AF131" s="115"/>
      <c r="AG131" s="115"/>
      <c r="AH131" s="115"/>
      <c r="AI131" s="115">
        <f t="shared" ref="AI131:AI138" si="2241">PRODUCT(AD131:AH131)</f>
        <v>0</v>
      </c>
      <c r="AK131" s="118"/>
      <c r="AL131" s="118"/>
      <c r="AM131" s="115"/>
      <c r="AN131" s="115"/>
      <c r="AO131" s="115"/>
      <c r="AP131" s="115"/>
      <c r="AQ131" s="115"/>
      <c r="AR131" s="115">
        <f t="shared" ref="AR131:AR138" si="2242">PRODUCT(AM131:AQ131)</f>
        <v>0</v>
      </c>
      <c r="AT131" s="118"/>
      <c r="AU131" s="118"/>
      <c r="AV131" s="115"/>
      <c r="AW131" s="115"/>
      <c r="AX131" s="115"/>
      <c r="AY131" s="115"/>
      <c r="AZ131" s="115"/>
      <c r="BA131" s="115">
        <f t="shared" ref="BA131:BA138" si="2243">PRODUCT(AV131:AZ131)</f>
        <v>0</v>
      </c>
      <c r="BC131" s="118"/>
      <c r="BD131" s="118"/>
      <c r="BE131" s="115"/>
      <c r="BF131" s="115"/>
      <c r="BG131" s="115"/>
      <c r="BH131" s="115"/>
      <c r="BI131" s="115"/>
      <c r="BJ131" s="115">
        <f t="shared" ref="BJ131:BJ138" si="2244">PRODUCT(BE131:BI131)</f>
        <v>0</v>
      </c>
      <c r="BL131" s="118"/>
      <c r="BM131" s="118"/>
      <c r="BN131" s="115"/>
      <c r="BO131" s="115"/>
      <c r="BP131" s="115"/>
      <c r="BQ131" s="115"/>
      <c r="BR131" s="115"/>
      <c r="BS131" s="115">
        <f t="shared" ref="BS131:BS138" si="2245">PRODUCT(BN131:BR131)</f>
        <v>0</v>
      </c>
      <c r="BU131" s="118"/>
      <c r="BV131" s="118"/>
      <c r="BW131" s="115"/>
      <c r="BX131" s="115"/>
      <c r="BY131" s="115"/>
      <c r="BZ131" s="115"/>
      <c r="CA131" s="115"/>
      <c r="CB131" s="115">
        <f t="shared" ref="CB131:CB138" si="2246">PRODUCT(BW131:CA131)</f>
        <v>0</v>
      </c>
      <c r="CD131" s="118"/>
      <c r="CE131" s="118"/>
      <c r="CF131" s="115"/>
      <c r="CG131" s="115"/>
      <c r="CH131" s="115"/>
      <c r="CI131" s="115"/>
      <c r="CJ131" s="115"/>
      <c r="CK131" s="115">
        <f t="shared" ref="CK131:CK138" si="2247">PRODUCT(CF131:CJ131)</f>
        <v>0</v>
      </c>
      <c r="CM131" s="118"/>
      <c r="CN131" s="118"/>
      <c r="CO131" s="115"/>
      <c r="CP131" s="115"/>
      <c r="CQ131" s="115"/>
      <c r="CR131" s="115"/>
      <c r="CS131" s="115"/>
      <c r="CT131" s="115">
        <f t="shared" ref="CT131:CT138" si="2248">PRODUCT(CO131:CS131)</f>
        <v>0</v>
      </c>
      <c r="CV131" s="118"/>
      <c r="CW131" s="118"/>
      <c r="CX131" s="115"/>
      <c r="CY131" s="115"/>
      <c r="CZ131" s="115"/>
      <c r="DA131" s="115"/>
      <c r="DB131" s="115"/>
      <c r="DC131" s="115">
        <f t="shared" ref="DC131:DC138" si="2249">PRODUCT(CX131:DB131)</f>
        <v>0</v>
      </c>
      <c r="DE131" s="118"/>
      <c r="DF131" s="118"/>
      <c r="DG131" s="115"/>
      <c r="DH131" s="115"/>
      <c r="DI131" s="115"/>
      <c r="DJ131" s="115"/>
      <c r="DK131" s="115"/>
      <c r="DL131" s="115">
        <f t="shared" ref="DL131:DL138" si="2250">PRODUCT(DG131:DK131)</f>
        <v>0</v>
      </c>
      <c r="DN131" s="118"/>
      <c r="DO131" s="118"/>
      <c r="DP131" s="115"/>
      <c r="DQ131" s="115"/>
      <c r="DR131" s="115"/>
      <c r="DS131" s="115"/>
      <c r="DT131" s="115"/>
      <c r="DU131" s="115">
        <f t="shared" ref="DU131:DU138" si="2251">PRODUCT(DP131:DT131)</f>
        <v>0</v>
      </c>
      <c r="DW131" s="118"/>
      <c r="DX131" s="118"/>
      <c r="DY131" s="115"/>
      <c r="DZ131" s="115"/>
      <c r="EA131" s="115"/>
      <c r="EB131" s="115"/>
      <c r="EC131" s="115"/>
      <c r="ED131" s="115">
        <f t="shared" ref="ED131:ED138" si="2252">PRODUCT(DY131:EC131)</f>
        <v>0</v>
      </c>
      <c r="EF131" s="118"/>
      <c r="EG131" s="118"/>
      <c r="EH131" s="115"/>
      <c r="EI131" s="115"/>
      <c r="EJ131" s="115"/>
      <c r="EK131" s="115"/>
      <c r="EL131" s="115"/>
      <c r="EM131" s="115">
        <f t="shared" ref="EM131:EM138" si="2253">PRODUCT(EH131:EL131)</f>
        <v>0</v>
      </c>
      <c r="EO131" s="118"/>
      <c r="EP131" s="118"/>
      <c r="EQ131" s="115"/>
      <c r="ER131" s="115"/>
      <c r="ES131" s="115"/>
      <c r="ET131" s="115"/>
      <c r="EU131" s="115"/>
      <c r="EV131" s="115">
        <f t="shared" ref="EV131:EV138" si="2254">PRODUCT(EQ131:EU131)</f>
        <v>0</v>
      </c>
      <c r="EX131" s="118"/>
      <c r="EY131" s="118"/>
      <c r="EZ131" s="115"/>
      <c r="FA131" s="115"/>
      <c r="FB131" s="115"/>
      <c r="FC131" s="115"/>
      <c r="FD131" s="115"/>
      <c r="FE131" s="115">
        <f t="shared" ref="FE131:FE138" si="2255">PRODUCT(EZ131:FD131)</f>
        <v>0</v>
      </c>
      <c r="FG131" s="118"/>
      <c r="FH131" s="118"/>
      <c r="FI131" s="115"/>
      <c r="FJ131" s="115"/>
      <c r="FK131" s="115"/>
      <c r="FL131" s="115"/>
      <c r="FM131" s="115"/>
      <c r="FN131" s="115">
        <f t="shared" ref="FN131:FN138" si="2256">PRODUCT(FI131:FM131)</f>
        <v>0</v>
      </c>
      <c r="FP131" s="118"/>
      <c r="FQ131" s="118"/>
      <c r="FR131" s="115"/>
      <c r="FS131" s="115"/>
      <c r="FT131" s="115"/>
      <c r="FU131" s="115"/>
      <c r="FV131" s="115"/>
      <c r="FW131" s="115">
        <f t="shared" ref="FW131:FW138" si="2257">PRODUCT(FR131:FV131)</f>
        <v>0</v>
      </c>
      <c r="FY131" s="121" t="s">
        <v>871</v>
      </c>
      <c r="FZ131" s="118"/>
      <c r="GA131" s="115">
        <v>12</v>
      </c>
      <c r="GB131" s="115">
        <v>0.2</v>
      </c>
      <c r="GC131" s="115">
        <v>0.5</v>
      </c>
      <c r="GD131" s="115">
        <v>1</v>
      </c>
      <c r="GE131" s="115"/>
      <c r="GF131" s="115">
        <f t="shared" ref="GF131:GF138" si="2258">PRODUCT(GA131:GE131)</f>
        <v>1.2000000000000002</v>
      </c>
      <c r="GH131" s="121" t="s">
        <v>871</v>
      </c>
      <c r="GI131" s="118"/>
      <c r="GJ131" s="115">
        <v>12</v>
      </c>
      <c r="GK131" s="115">
        <v>0.2</v>
      </c>
      <c r="GL131" s="115">
        <v>0.5</v>
      </c>
      <c r="GM131" s="115">
        <v>1</v>
      </c>
      <c r="GN131" s="115"/>
      <c r="GO131" s="115">
        <f t="shared" ref="GO131:GO138" si="2259">PRODUCT(GJ131:GN131)</f>
        <v>1.2000000000000002</v>
      </c>
      <c r="GQ131" s="121" t="s">
        <v>871</v>
      </c>
      <c r="GR131" s="118"/>
      <c r="GS131" s="115">
        <v>12</v>
      </c>
      <c r="GT131" s="115">
        <v>0.2</v>
      </c>
      <c r="GU131" s="115">
        <v>0.5</v>
      </c>
      <c r="GV131" s="115">
        <v>1</v>
      </c>
      <c r="GW131" s="115"/>
      <c r="GX131" s="115">
        <f t="shared" ref="GX131:GX138" si="2260">PRODUCT(GS131:GW131)</f>
        <v>1.2000000000000002</v>
      </c>
      <c r="GZ131" s="118"/>
      <c r="HA131" s="118"/>
      <c r="HB131" s="115"/>
      <c r="HC131" s="115"/>
      <c r="HD131" s="115"/>
      <c r="HE131" s="115"/>
      <c r="HF131" s="115"/>
      <c r="HG131" s="115">
        <f t="shared" ref="HG131:HG138" si="2261">PRODUCT(HB131:HF131)</f>
        <v>0</v>
      </c>
      <c r="HI131" s="118"/>
      <c r="HJ131" s="118"/>
      <c r="HK131" s="115"/>
      <c r="HL131" s="115"/>
      <c r="HM131" s="115"/>
      <c r="HN131" s="115"/>
      <c r="HO131" s="115"/>
      <c r="HP131" s="115">
        <f t="shared" ref="HP131:HP138" si="2262">PRODUCT(HK131:HO131)</f>
        <v>0</v>
      </c>
      <c r="HR131" s="118"/>
      <c r="HS131" s="118"/>
      <c r="HT131" s="115"/>
      <c r="HU131" s="115"/>
      <c r="HV131" s="115"/>
      <c r="HW131" s="115"/>
      <c r="HX131" s="115"/>
      <c r="HY131" s="115">
        <f t="shared" ref="HY131:HY138" si="2263">PRODUCT(HT131:HX131)</f>
        <v>0</v>
      </c>
      <c r="IA131" s="118"/>
      <c r="IB131" s="118"/>
      <c r="IC131" s="115"/>
      <c r="ID131" s="115"/>
      <c r="IE131" s="115"/>
      <c r="IF131" s="115"/>
      <c r="IG131" s="115"/>
      <c r="IH131" s="115">
        <f t="shared" ref="IH131:IH138" si="2264">PRODUCT(IC131:IG131)</f>
        <v>0</v>
      </c>
      <c r="IJ131" s="118"/>
      <c r="IK131" s="118"/>
      <c r="IL131" s="115"/>
      <c r="IM131" s="115"/>
      <c r="IN131" s="115"/>
      <c r="IO131" s="115"/>
      <c r="IP131" s="115"/>
      <c r="IQ131" s="115">
        <f t="shared" ref="IQ131:IQ138" si="2265">PRODUCT(IL131:IP131)</f>
        <v>0</v>
      </c>
      <c r="IS131" s="118"/>
      <c r="IT131" s="118"/>
      <c r="IU131" s="115"/>
      <c r="IV131" s="115"/>
      <c r="IW131" s="115"/>
      <c r="IX131" s="115"/>
      <c r="IY131" s="115"/>
      <c r="IZ131" s="115">
        <f t="shared" ref="IZ131:IZ138" si="2266">PRODUCT(IU131:IY131)</f>
        <v>0</v>
      </c>
      <c r="JB131" s="118"/>
      <c r="JC131" s="118"/>
      <c r="JD131" s="115"/>
      <c r="JE131" s="115"/>
      <c r="JF131" s="115"/>
      <c r="JG131" s="115"/>
      <c r="JH131" s="115"/>
      <c r="JI131" s="115">
        <f t="shared" ref="JI131:JI138" si="2267">PRODUCT(JD131:JH131)</f>
        <v>0</v>
      </c>
      <c r="JK131" s="118"/>
      <c r="JL131" s="118"/>
      <c r="JM131" s="115"/>
      <c r="JN131" s="115"/>
      <c r="JO131" s="115"/>
      <c r="JP131" s="115"/>
      <c r="JQ131" s="115"/>
      <c r="JR131" s="115">
        <f t="shared" ref="JR131:JR138" si="2268">PRODUCT(JM131:JQ131)</f>
        <v>0</v>
      </c>
      <c r="JS131" s="481"/>
      <c r="JT131" s="118"/>
      <c r="JU131" s="118"/>
      <c r="JV131" s="115"/>
      <c r="JW131" s="115"/>
      <c r="JX131" s="115"/>
      <c r="JY131" s="115"/>
      <c r="JZ131" s="115"/>
      <c r="KA131" s="115">
        <f t="shared" ref="KA131:KA138" si="2269">PRODUCT(JV131:JZ131)</f>
        <v>0</v>
      </c>
      <c r="KB131" s="481"/>
      <c r="KC131" s="118"/>
      <c r="KD131" s="118"/>
      <c r="KE131" s="115"/>
      <c r="KF131" s="115"/>
      <c r="KG131" s="115"/>
      <c r="KH131" s="115"/>
      <c r="KI131" s="115"/>
      <c r="KJ131" s="115">
        <f t="shared" ref="KJ131:KJ138" si="2270">PRODUCT(KE131:KI131)</f>
        <v>0</v>
      </c>
      <c r="KK131" s="481"/>
      <c r="KL131" s="118"/>
      <c r="KM131" s="118"/>
      <c r="KN131" s="115"/>
      <c r="KO131" s="115"/>
      <c r="KP131" s="115"/>
      <c r="KQ131" s="115"/>
      <c r="KR131" s="115"/>
      <c r="KS131" s="115">
        <f t="shared" ref="KS131:KS138" si="2271">PRODUCT(KN131:KR131)</f>
        <v>0</v>
      </c>
      <c r="KT131" s="481"/>
      <c r="KU131" s="118"/>
      <c r="KV131" s="118"/>
      <c r="KW131" s="115"/>
      <c r="KX131" s="115"/>
      <c r="KY131" s="115"/>
      <c r="KZ131" s="115"/>
      <c r="LA131" s="115"/>
      <c r="LB131" s="115">
        <f t="shared" ref="LB131:LB138" si="2272">PRODUCT(KW131:LA131)</f>
        <v>0</v>
      </c>
      <c r="LC131" s="481"/>
      <c r="LD131" s="118"/>
      <c r="LE131" s="118"/>
      <c r="LF131" s="115"/>
      <c r="LG131" s="115"/>
      <c r="LH131" s="115"/>
      <c r="LI131" s="115"/>
      <c r="LJ131" s="115"/>
      <c r="LK131" s="115">
        <f t="shared" ref="LK131:LK138" si="2273">PRODUCT(LF131:LJ131)</f>
        <v>0</v>
      </c>
      <c r="LL131" s="481"/>
      <c r="LM131" s="118"/>
      <c r="LN131" s="118"/>
      <c r="LO131" s="115"/>
      <c r="LP131" s="115"/>
      <c r="LQ131" s="115"/>
      <c r="LR131" s="115"/>
      <c r="LS131" s="115"/>
      <c r="LT131" s="115">
        <f t="shared" ref="LT131:LT138" si="2274">PRODUCT(LO131:LS131)</f>
        <v>0</v>
      </c>
      <c r="LU131" s="481"/>
      <c r="LV131" s="118"/>
      <c r="LW131" s="118"/>
      <c r="LX131" s="115"/>
      <c r="LY131" s="115"/>
      <c r="LZ131" s="115"/>
      <c r="MA131" s="115"/>
      <c r="MB131" s="115"/>
      <c r="MC131" s="115">
        <f t="shared" ref="MC131:MC138" si="2275">PRODUCT(LX131:MB131)</f>
        <v>0</v>
      </c>
      <c r="MD131" s="481"/>
      <c r="ME131" s="118"/>
      <c r="MF131" s="118"/>
      <c r="MG131" s="115"/>
      <c r="MH131" s="115"/>
      <c r="MI131" s="115"/>
      <c r="MJ131" s="115"/>
      <c r="MK131" s="115"/>
      <c r="ML131" s="115">
        <f t="shared" ref="ML131:ML138" si="2276">PRODUCT(MG131:MK131)</f>
        <v>0</v>
      </c>
      <c r="MM131" s="481"/>
      <c r="MN131" s="118"/>
      <c r="MO131" s="118"/>
      <c r="MP131" s="115"/>
      <c r="MQ131" s="115"/>
      <c r="MR131" s="115"/>
      <c r="MS131" s="115"/>
      <c r="MT131" s="115"/>
      <c r="MU131" s="115">
        <f t="shared" ref="MU131:MU138" si="2277">PRODUCT(MP131:MT131)</f>
        <v>0</v>
      </c>
      <c r="MV131" s="481"/>
      <c r="MW131" s="118"/>
      <c r="MX131" s="118"/>
      <c r="MY131" s="115"/>
      <c r="MZ131" s="115"/>
      <c r="NA131" s="115"/>
      <c r="NB131" s="115"/>
      <c r="NC131" s="115"/>
      <c r="ND131" s="115">
        <f t="shared" ref="ND131:ND138" si="2278">PRODUCT(MY131:NC131)</f>
        <v>0</v>
      </c>
      <c r="NE131" s="481"/>
      <c r="NF131" s="118"/>
      <c r="NG131" s="118"/>
      <c r="NH131" s="115"/>
      <c r="NI131" s="115"/>
      <c r="NJ131" s="115"/>
      <c r="NK131" s="115"/>
      <c r="NL131" s="115"/>
      <c r="NM131" s="115">
        <f t="shared" ref="NM131:NM138" si="2279">PRODUCT(NH131:NL131)</f>
        <v>0</v>
      </c>
      <c r="NN131" s="481"/>
      <c r="NO131" s="121" t="s">
        <v>871</v>
      </c>
      <c r="NP131" s="118"/>
      <c r="NQ131" s="115">
        <v>12</v>
      </c>
      <c r="NR131" s="115">
        <v>0.2</v>
      </c>
      <c r="NS131" s="115">
        <v>0.5</v>
      </c>
      <c r="NT131" s="115">
        <v>1</v>
      </c>
      <c r="NU131" s="115"/>
      <c r="NV131" s="115">
        <f t="shared" ref="NV131:NV138" si="2280">PRODUCT(NQ131:NU131)</f>
        <v>1.2000000000000002</v>
      </c>
      <c r="NW131" s="481"/>
      <c r="NX131" s="118"/>
      <c r="NY131" s="118"/>
      <c r="NZ131" s="115"/>
      <c r="OA131" s="115"/>
      <c r="OB131" s="115"/>
      <c r="OC131" s="115"/>
      <c r="OD131" s="115"/>
      <c r="OE131" s="115">
        <f t="shared" ref="OE131:OE138" si="2281">PRODUCT(NZ131:OD131)</f>
        <v>0</v>
      </c>
      <c r="OF131" s="481"/>
      <c r="OG131" s="118"/>
      <c r="OH131" s="118"/>
      <c r="OI131" s="115"/>
      <c r="OJ131" s="115"/>
      <c r="OK131" s="115"/>
      <c r="OL131" s="115"/>
      <c r="OM131" s="115"/>
      <c r="ON131" s="115">
        <f t="shared" ref="ON131:ON138" si="2282">PRODUCT(OI131:OM131)</f>
        <v>0</v>
      </c>
      <c r="OO131" s="481"/>
      <c r="OP131" s="118"/>
      <c r="OQ131" s="118"/>
      <c r="OR131" s="115"/>
      <c r="OS131" s="115"/>
      <c r="OT131" s="115"/>
      <c r="OU131" s="115"/>
      <c r="OV131" s="115"/>
      <c r="OW131" s="115">
        <f t="shared" ref="OW131:OW138" si="2283">PRODUCT(OR131:OV131)</f>
        <v>0</v>
      </c>
      <c r="OY131" s="118"/>
      <c r="OZ131" s="118"/>
      <c r="PA131" s="115"/>
      <c r="PB131" s="115"/>
      <c r="PC131" s="115"/>
      <c r="PD131" s="115"/>
      <c r="PE131" s="115"/>
      <c r="PF131" s="115">
        <f t="shared" ref="PF131:PF138" si="2284">PRODUCT(PA131:PE131)</f>
        <v>0</v>
      </c>
      <c r="PH131" s="152"/>
    </row>
    <row r="132" spans="1:424" s="161" customFormat="1">
      <c r="A132" s="118"/>
      <c r="B132" s="118"/>
      <c r="C132" s="115"/>
      <c r="D132" s="115"/>
      <c r="E132" s="115"/>
      <c r="F132" s="115"/>
      <c r="G132" s="115"/>
      <c r="H132" s="115">
        <f t="shared" ref="H132:H138" si="2285">PRODUCT(C132:G132)</f>
        <v>0</v>
      </c>
      <c r="J132" s="118"/>
      <c r="K132" s="118"/>
      <c r="L132" s="115"/>
      <c r="M132" s="115"/>
      <c r="N132" s="115"/>
      <c r="O132" s="115"/>
      <c r="P132" s="115"/>
      <c r="Q132" s="115">
        <f t="shared" ref="Q132:Q138" si="2286">PRODUCT(L132:P132)</f>
        <v>0</v>
      </c>
      <c r="S132" s="118"/>
      <c r="T132" s="118"/>
      <c r="U132" s="115"/>
      <c r="V132" s="115"/>
      <c r="W132" s="115"/>
      <c r="X132" s="115"/>
      <c r="Y132" s="115"/>
      <c r="Z132" s="115">
        <f t="shared" si="2240"/>
        <v>0</v>
      </c>
      <c r="AB132" s="118"/>
      <c r="AC132" s="118"/>
      <c r="AD132" s="115"/>
      <c r="AE132" s="115"/>
      <c r="AF132" s="115"/>
      <c r="AG132" s="115"/>
      <c r="AH132" s="115"/>
      <c r="AI132" s="115">
        <f t="shared" si="2241"/>
        <v>0</v>
      </c>
      <c r="AK132" s="118"/>
      <c r="AL132" s="118"/>
      <c r="AM132" s="115"/>
      <c r="AN132" s="115"/>
      <c r="AO132" s="115"/>
      <c r="AP132" s="115"/>
      <c r="AQ132" s="115"/>
      <c r="AR132" s="115">
        <f t="shared" si="2242"/>
        <v>0</v>
      </c>
      <c r="AT132" s="118"/>
      <c r="AU132" s="118"/>
      <c r="AV132" s="115"/>
      <c r="AW132" s="115"/>
      <c r="AX132" s="115"/>
      <c r="AY132" s="115"/>
      <c r="AZ132" s="115"/>
      <c r="BA132" s="115">
        <f t="shared" si="2243"/>
        <v>0</v>
      </c>
      <c r="BC132" s="118"/>
      <c r="BD132" s="118"/>
      <c r="BE132" s="115"/>
      <c r="BF132" s="115"/>
      <c r="BG132" s="115"/>
      <c r="BH132" s="115"/>
      <c r="BI132" s="115"/>
      <c r="BJ132" s="115">
        <f t="shared" si="2244"/>
        <v>0</v>
      </c>
      <c r="BL132" s="118"/>
      <c r="BM132" s="118"/>
      <c r="BN132" s="115"/>
      <c r="BO132" s="115"/>
      <c r="BP132" s="115"/>
      <c r="BQ132" s="115"/>
      <c r="BR132" s="115"/>
      <c r="BS132" s="115">
        <f t="shared" si="2245"/>
        <v>0</v>
      </c>
      <c r="BU132" s="118"/>
      <c r="BV132" s="118"/>
      <c r="BW132" s="115"/>
      <c r="BX132" s="115"/>
      <c r="BY132" s="115"/>
      <c r="BZ132" s="115"/>
      <c r="CA132" s="115"/>
      <c r="CB132" s="115">
        <f t="shared" si="2246"/>
        <v>0</v>
      </c>
      <c r="CD132" s="118"/>
      <c r="CE132" s="118"/>
      <c r="CF132" s="115"/>
      <c r="CG132" s="115"/>
      <c r="CH132" s="115"/>
      <c r="CI132" s="115"/>
      <c r="CJ132" s="115"/>
      <c r="CK132" s="115">
        <f t="shared" si="2247"/>
        <v>0</v>
      </c>
      <c r="CM132" s="118"/>
      <c r="CN132" s="118"/>
      <c r="CO132" s="115"/>
      <c r="CP132" s="115"/>
      <c r="CQ132" s="115"/>
      <c r="CR132" s="115"/>
      <c r="CS132" s="115"/>
      <c r="CT132" s="115">
        <f t="shared" si="2248"/>
        <v>0</v>
      </c>
      <c r="CV132" s="118"/>
      <c r="CW132" s="118"/>
      <c r="CX132" s="115"/>
      <c r="CY132" s="115"/>
      <c r="CZ132" s="115"/>
      <c r="DA132" s="115"/>
      <c r="DB132" s="115"/>
      <c r="DC132" s="115">
        <f t="shared" si="2249"/>
        <v>0</v>
      </c>
      <c r="DE132" s="118"/>
      <c r="DF132" s="118"/>
      <c r="DG132" s="115"/>
      <c r="DH132" s="115"/>
      <c r="DI132" s="115"/>
      <c r="DJ132" s="115"/>
      <c r="DK132" s="115"/>
      <c r="DL132" s="115">
        <f t="shared" si="2250"/>
        <v>0</v>
      </c>
      <c r="DN132" s="118"/>
      <c r="DO132" s="118"/>
      <c r="DP132" s="115"/>
      <c r="DQ132" s="115"/>
      <c r="DR132" s="115"/>
      <c r="DS132" s="115"/>
      <c r="DT132" s="115"/>
      <c r="DU132" s="115">
        <f t="shared" si="2251"/>
        <v>0</v>
      </c>
      <c r="DW132" s="118"/>
      <c r="DX132" s="118"/>
      <c r="DY132" s="115"/>
      <c r="DZ132" s="115"/>
      <c r="EA132" s="115"/>
      <c r="EB132" s="115"/>
      <c r="EC132" s="115"/>
      <c r="ED132" s="115">
        <f t="shared" si="2252"/>
        <v>0</v>
      </c>
      <c r="EF132" s="118"/>
      <c r="EG132" s="118"/>
      <c r="EH132" s="115"/>
      <c r="EI132" s="115"/>
      <c r="EJ132" s="115"/>
      <c r="EK132" s="115"/>
      <c r="EL132" s="115"/>
      <c r="EM132" s="115">
        <f t="shared" si="2253"/>
        <v>0</v>
      </c>
      <c r="EO132" s="118"/>
      <c r="EP132" s="118"/>
      <c r="EQ132" s="115"/>
      <c r="ER132" s="115"/>
      <c r="ES132" s="115"/>
      <c r="ET132" s="115"/>
      <c r="EU132" s="115"/>
      <c r="EV132" s="115">
        <f t="shared" si="2254"/>
        <v>0</v>
      </c>
      <c r="EX132" s="118"/>
      <c r="EY132" s="118"/>
      <c r="EZ132" s="115"/>
      <c r="FA132" s="115"/>
      <c r="FB132" s="115"/>
      <c r="FC132" s="115"/>
      <c r="FD132" s="115"/>
      <c r="FE132" s="115">
        <f t="shared" si="2255"/>
        <v>0</v>
      </c>
      <c r="FG132" s="118"/>
      <c r="FH132" s="118"/>
      <c r="FI132" s="115"/>
      <c r="FJ132" s="115"/>
      <c r="FK132" s="115"/>
      <c r="FL132" s="115"/>
      <c r="FM132" s="115"/>
      <c r="FN132" s="115">
        <f t="shared" si="2256"/>
        <v>0</v>
      </c>
      <c r="FP132" s="118"/>
      <c r="FQ132" s="118"/>
      <c r="FR132" s="115"/>
      <c r="FS132" s="115"/>
      <c r="FT132" s="115"/>
      <c r="FU132" s="115"/>
      <c r="FV132" s="115"/>
      <c r="FW132" s="115">
        <f t="shared" si="2257"/>
        <v>0</v>
      </c>
      <c r="FY132" s="121" t="s">
        <v>872</v>
      </c>
      <c r="FZ132" s="118"/>
      <c r="GA132" s="115">
        <v>6</v>
      </c>
      <c r="GB132" s="115">
        <v>0.1</v>
      </c>
      <c r="GC132" s="115">
        <v>0.2</v>
      </c>
      <c r="GD132" s="115">
        <v>1</v>
      </c>
      <c r="GE132" s="115"/>
      <c r="GF132" s="115">
        <f t="shared" si="2258"/>
        <v>0.12000000000000002</v>
      </c>
      <c r="GH132" s="121" t="s">
        <v>872</v>
      </c>
      <c r="GI132" s="118"/>
      <c r="GJ132" s="115">
        <v>6</v>
      </c>
      <c r="GK132" s="115">
        <v>0.1</v>
      </c>
      <c r="GL132" s="115">
        <v>0.2</v>
      </c>
      <c r="GM132" s="115">
        <v>1</v>
      </c>
      <c r="GN132" s="115"/>
      <c r="GO132" s="115">
        <f t="shared" si="2259"/>
        <v>0.12000000000000002</v>
      </c>
      <c r="GQ132" s="121" t="s">
        <v>872</v>
      </c>
      <c r="GR132" s="118"/>
      <c r="GS132" s="115">
        <v>6</v>
      </c>
      <c r="GT132" s="115">
        <v>0.1</v>
      </c>
      <c r="GU132" s="115">
        <v>0.2</v>
      </c>
      <c r="GV132" s="115">
        <v>1</v>
      </c>
      <c r="GW132" s="115"/>
      <c r="GX132" s="115">
        <f t="shared" si="2260"/>
        <v>0.12000000000000002</v>
      </c>
      <c r="GZ132" s="118"/>
      <c r="HA132" s="118"/>
      <c r="HB132" s="115"/>
      <c r="HC132" s="115"/>
      <c r="HD132" s="115"/>
      <c r="HE132" s="115"/>
      <c r="HF132" s="115"/>
      <c r="HG132" s="115">
        <f t="shared" si="2261"/>
        <v>0</v>
      </c>
      <c r="HI132" s="118"/>
      <c r="HJ132" s="118"/>
      <c r="HK132" s="115"/>
      <c r="HL132" s="115"/>
      <c r="HM132" s="115"/>
      <c r="HN132" s="115"/>
      <c r="HO132" s="115"/>
      <c r="HP132" s="115">
        <f t="shared" si="2262"/>
        <v>0</v>
      </c>
      <c r="HR132" s="118"/>
      <c r="HS132" s="118"/>
      <c r="HT132" s="115"/>
      <c r="HU132" s="115"/>
      <c r="HV132" s="115"/>
      <c r="HW132" s="115"/>
      <c r="HX132" s="115"/>
      <c r="HY132" s="115">
        <f t="shared" si="2263"/>
        <v>0</v>
      </c>
      <c r="IA132" s="118"/>
      <c r="IB132" s="118"/>
      <c r="IC132" s="115"/>
      <c r="ID132" s="115"/>
      <c r="IE132" s="115"/>
      <c r="IF132" s="115"/>
      <c r="IG132" s="115"/>
      <c r="IH132" s="115">
        <f t="shared" si="2264"/>
        <v>0</v>
      </c>
      <c r="IJ132" s="118"/>
      <c r="IK132" s="118"/>
      <c r="IL132" s="115"/>
      <c r="IM132" s="115"/>
      <c r="IN132" s="115"/>
      <c r="IO132" s="115"/>
      <c r="IP132" s="115"/>
      <c r="IQ132" s="115">
        <f t="shared" si="2265"/>
        <v>0</v>
      </c>
      <c r="IS132" s="118"/>
      <c r="IT132" s="118"/>
      <c r="IU132" s="115"/>
      <c r="IV132" s="115"/>
      <c r="IW132" s="115"/>
      <c r="IX132" s="115"/>
      <c r="IY132" s="115"/>
      <c r="IZ132" s="115">
        <f t="shared" si="2266"/>
        <v>0</v>
      </c>
      <c r="JB132" s="118"/>
      <c r="JC132" s="118"/>
      <c r="JD132" s="115"/>
      <c r="JE132" s="115"/>
      <c r="JF132" s="115"/>
      <c r="JG132" s="115"/>
      <c r="JH132" s="115"/>
      <c r="JI132" s="115">
        <f t="shared" si="2267"/>
        <v>0</v>
      </c>
      <c r="JK132" s="118"/>
      <c r="JL132" s="118"/>
      <c r="JM132" s="115"/>
      <c r="JN132" s="115"/>
      <c r="JO132" s="115"/>
      <c r="JP132" s="115"/>
      <c r="JQ132" s="115"/>
      <c r="JR132" s="115">
        <f t="shared" si="2268"/>
        <v>0</v>
      </c>
      <c r="JS132" s="481"/>
      <c r="JT132" s="118"/>
      <c r="JU132" s="118"/>
      <c r="JV132" s="115"/>
      <c r="JW132" s="115"/>
      <c r="JX132" s="115"/>
      <c r="JY132" s="115"/>
      <c r="JZ132" s="115"/>
      <c r="KA132" s="115">
        <f t="shared" si="2269"/>
        <v>0</v>
      </c>
      <c r="KB132" s="481"/>
      <c r="KC132" s="118"/>
      <c r="KD132" s="118"/>
      <c r="KE132" s="115"/>
      <c r="KF132" s="115"/>
      <c r="KG132" s="115"/>
      <c r="KH132" s="115"/>
      <c r="KI132" s="115"/>
      <c r="KJ132" s="115">
        <f t="shared" si="2270"/>
        <v>0</v>
      </c>
      <c r="KK132" s="481"/>
      <c r="KL132" s="118"/>
      <c r="KM132" s="118"/>
      <c r="KN132" s="115"/>
      <c r="KO132" s="115"/>
      <c r="KP132" s="115"/>
      <c r="KQ132" s="115"/>
      <c r="KR132" s="115"/>
      <c r="KS132" s="115">
        <f t="shared" si="2271"/>
        <v>0</v>
      </c>
      <c r="KT132" s="481"/>
      <c r="KU132" s="118"/>
      <c r="KV132" s="118"/>
      <c r="KW132" s="115"/>
      <c r="KX132" s="115"/>
      <c r="KY132" s="115"/>
      <c r="KZ132" s="115"/>
      <c r="LA132" s="115"/>
      <c r="LB132" s="115">
        <f t="shared" si="2272"/>
        <v>0</v>
      </c>
      <c r="LC132" s="481"/>
      <c r="LD132" s="118"/>
      <c r="LE132" s="118"/>
      <c r="LF132" s="115"/>
      <c r="LG132" s="115"/>
      <c r="LH132" s="115"/>
      <c r="LI132" s="115"/>
      <c r="LJ132" s="115"/>
      <c r="LK132" s="115">
        <f t="shared" si="2273"/>
        <v>0</v>
      </c>
      <c r="LL132" s="481"/>
      <c r="LM132" s="118"/>
      <c r="LN132" s="118"/>
      <c r="LO132" s="115"/>
      <c r="LP132" s="115"/>
      <c r="LQ132" s="115"/>
      <c r="LR132" s="115"/>
      <c r="LS132" s="115"/>
      <c r="LT132" s="115">
        <f t="shared" si="2274"/>
        <v>0</v>
      </c>
      <c r="LU132" s="481"/>
      <c r="LV132" s="118"/>
      <c r="LW132" s="118"/>
      <c r="LX132" s="115"/>
      <c r="LY132" s="115"/>
      <c r="LZ132" s="115"/>
      <c r="MA132" s="115"/>
      <c r="MB132" s="115"/>
      <c r="MC132" s="115">
        <f t="shared" si="2275"/>
        <v>0</v>
      </c>
      <c r="MD132" s="481"/>
      <c r="ME132" s="118"/>
      <c r="MF132" s="118"/>
      <c r="MG132" s="115"/>
      <c r="MH132" s="115"/>
      <c r="MI132" s="115"/>
      <c r="MJ132" s="115"/>
      <c r="MK132" s="115"/>
      <c r="ML132" s="115">
        <f t="shared" si="2276"/>
        <v>0</v>
      </c>
      <c r="MM132" s="481"/>
      <c r="MN132" s="118"/>
      <c r="MO132" s="118"/>
      <c r="MP132" s="115"/>
      <c r="MQ132" s="115"/>
      <c r="MR132" s="115"/>
      <c r="MS132" s="115"/>
      <c r="MT132" s="115"/>
      <c r="MU132" s="115">
        <f t="shared" si="2277"/>
        <v>0</v>
      </c>
      <c r="MV132" s="481"/>
      <c r="MW132" s="118"/>
      <c r="MX132" s="118"/>
      <c r="MY132" s="115"/>
      <c r="MZ132" s="115"/>
      <c r="NA132" s="115"/>
      <c r="NB132" s="115"/>
      <c r="NC132" s="115"/>
      <c r="ND132" s="115">
        <f t="shared" si="2278"/>
        <v>0</v>
      </c>
      <c r="NE132" s="481"/>
      <c r="NF132" s="118"/>
      <c r="NG132" s="118"/>
      <c r="NH132" s="115"/>
      <c r="NI132" s="115"/>
      <c r="NJ132" s="115"/>
      <c r="NK132" s="115"/>
      <c r="NL132" s="115"/>
      <c r="NM132" s="115">
        <f t="shared" si="2279"/>
        <v>0</v>
      </c>
      <c r="NN132" s="481"/>
      <c r="NO132" s="121" t="s">
        <v>872</v>
      </c>
      <c r="NP132" s="118"/>
      <c r="NQ132" s="115">
        <v>6</v>
      </c>
      <c r="NR132" s="115">
        <v>0.1</v>
      </c>
      <c r="NS132" s="115">
        <v>0.2</v>
      </c>
      <c r="NT132" s="115">
        <v>1</v>
      </c>
      <c r="NU132" s="115"/>
      <c r="NV132" s="115">
        <f t="shared" si="2280"/>
        <v>0.12000000000000002</v>
      </c>
      <c r="NW132" s="481"/>
      <c r="NX132" s="118"/>
      <c r="NY132" s="118"/>
      <c r="NZ132" s="115"/>
      <c r="OA132" s="115"/>
      <c r="OB132" s="115"/>
      <c r="OC132" s="115"/>
      <c r="OD132" s="115"/>
      <c r="OE132" s="115">
        <f t="shared" si="2281"/>
        <v>0</v>
      </c>
      <c r="OF132" s="481"/>
      <c r="OG132" s="118"/>
      <c r="OH132" s="118"/>
      <c r="OI132" s="115"/>
      <c r="OJ132" s="115"/>
      <c r="OK132" s="115"/>
      <c r="OL132" s="115"/>
      <c r="OM132" s="115"/>
      <c r="ON132" s="115">
        <f t="shared" si="2282"/>
        <v>0</v>
      </c>
      <c r="OO132" s="481"/>
      <c r="OP132" s="118"/>
      <c r="OQ132" s="118"/>
      <c r="OR132" s="115"/>
      <c r="OS132" s="115"/>
      <c r="OT132" s="115"/>
      <c r="OU132" s="115"/>
      <c r="OV132" s="115"/>
      <c r="OW132" s="115">
        <f t="shared" si="2283"/>
        <v>0</v>
      </c>
      <c r="OY132" s="118"/>
      <c r="OZ132" s="118"/>
      <c r="PA132" s="115"/>
      <c r="PB132" s="115"/>
      <c r="PC132" s="115"/>
      <c r="PD132" s="115"/>
      <c r="PE132" s="115"/>
      <c r="PF132" s="115">
        <f t="shared" si="2284"/>
        <v>0</v>
      </c>
      <c r="PH132" s="152"/>
    </row>
    <row r="133" spans="1:424" s="161" customFormat="1">
      <c r="A133" s="118"/>
      <c r="B133" s="118"/>
      <c r="C133" s="115"/>
      <c r="D133" s="115"/>
      <c r="E133" s="115"/>
      <c r="F133" s="115"/>
      <c r="G133" s="115"/>
      <c r="H133" s="115">
        <f t="shared" si="2285"/>
        <v>0</v>
      </c>
      <c r="J133" s="118"/>
      <c r="K133" s="118"/>
      <c r="L133" s="115"/>
      <c r="M133" s="115"/>
      <c r="N133" s="115"/>
      <c r="O133" s="115"/>
      <c r="P133" s="115"/>
      <c r="Q133" s="115">
        <f t="shared" si="2286"/>
        <v>0</v>
      </c>
      <c r="S133" s="118"/>
      <c r="T133" s="118"/>
      <c r="U133" s="115"/>
      <c r="V133" s="115"/>
      <c r="W133" s="115"/>
      <c r="X133" s="115"/>
      <c r="Y133" s="115"/>
      <c r="Z133" s="115">
        <f t="shared" si="2240"/>
        <v>0</v>
      </c>
      <c r="AB133" s="118"/>
      <c r="AC133" s="118"/>
      <c r="AD133" s="115"/>
      <c r="AE133" s="115"/>
      <c r="AF133" s="115"/>
      <c r="AG133" s="115"/>
      <c r="AH133" s="115"/>
      <c r="AI133" s="115">
        <f t="shared" si="2241"/>
        <v>0</v>
      </c>
      <c r="AK133" s="118"/>
      <c r="AL133" s="118"/>
      <c r="AM133" s="115"/>
      <c r="AN133" s="115"/>
      <c r="AO133" s="115"/>
      <c r="AP133" s="115"/>
      <c r="AQ133" s="115"/>
      <c r="AR133" s="115">
        <f t="shared" si="2242"/>
        <v>0</v>
      </c>
      <c r="AT133" s="118"/>
      <c r="AU133" s="118"/>
      <c r="AV133" s="115"/>
      <c r="AW133" s="115"/>
      <c r="AX133" s="115"/>
      <c r="AY133" s="115"/>
      <c r="AZ133" s="115"/>
      <c r="BA133" s="115">
        <f t="shared" si="2243"/>
        <v>0</v>
      </c>
      <c r="BC133" s="118"/>
      <c r="BD133" s="118"/>
      <c r="BE133" s="115"/>
      <c r="BF133" s="115"/>
      <c r="BG133" s="115"/>
      <c r="BH133" s="115"/>
      <c r="BI133" s="115"/>
      <c r="BJ133" s="115">
        <f t="shared" si="2244"/>
        <v>0</v>
      </c>
      <c r="BL133" s="118"/>
      <c r="BM133" s="118"/>
      <c r="BN133" s="115"/>
      <c r="BO133" s="115"/>
      <c r="BP133" s="115"/>
      <c r="BQ133" s="115"/>
      <c r="BR133" s="115"/>
      <c r="BS133" s="115">
        <f t="shared" si="2245"/>
        <v>0</v>
      </c>
      <c r="BU133" s="118"/>
      <c r="BV133" s="118"/>
      <c r="BW133" s="115"/>
      <c r="BX133" s="115"/>
      <c r="BY133" s="115"/>
      <c r="BZ133" s="115"/>
      <c r="CA133" s="115"/>
      <c r="CB133" s="115">
        <f t="shared" si="2246"/>
        <v>0</v>
      </c>
      <c r="CD133" s="118"/>
      <c r="CE133" s="118"/>
      <c r="CF133" s="115"/>
      <c r="CG133" s="115"/>
      <c r="CH133" s="115"/>
      <c r="CI133" s="115"/>
      <c r="CJ133" s="115"/>
      <c r="CK133" s="115">
        <f t="shared" si="2247"/>
        <v>0</v>
      </c>
      <c r="CM133" s="118"/>
      <c r="CN133" s="118"/>
      <c r="CO133" s="115"/>
      <c r="CP133" s="115"/>
      <c r="CQ133" s="115"/>
      <c r="CR133" s="115"/>
      <c r="CS133" s="115"/>
      <c r="CT133" s="115">
        <f t="shared" si="2248"/>
        <v>0</v>
      </c>
      <c r="CV133" s="118"/>
      <c r="CW133" s="118"/>
      <c r="CX133" s="115"/>
      <c r="CY133" s="115"/>
      <c r="CZ133" s="115"/>
      <c r="DA133" s="115"/>
      <c r="DB133" s="115"/>
      <c r="DC133" s="115">
        <f t="shared" si="2249"/>
        <v>0</v>
      </c>
      <c r="DE133" s="118"/>
      <c r="DF133" s="118"/>
      <c r="DG133" s="115"/>
      <c r="DH133" s="115"/>
      <c r="DI133" s="115"/>
      <c r="DJ133" s="115"/>
      <c r="DK133" s="115"/>
      <c r="DL133" s="115">
        <f t="shared" si="2250"/>
        <v>0</v>
      </c>
      <c r="DN133" s="118"/>
      <c r="DO133" s="118"/>
      <c r="DP133" s="115"/>
      <c r="DQ133" s="115"/>
      <c r="DR133" s="115"/>
      <c r="DS133" s="115"/>
      <c r="DT133" s="115"/>
      <c r="DU133" s="115">
        <f t="shared" si="2251"/>
        <v>0</v>
      </c>
      <c r="DW133" s="118"/>
      <c r="DX133" s="118"/>
      <c r="DY133" s="115"/>
      <c r="DZ133" s="115"/>
      <c r="EA133" s="115"/>
      <c r="EB133" s="115"/>
      <c r="EC133" s="115"/>
      <c r="ED133" s="115">
        <f t="shared" si="2252"/>
        <v>0</v>
      </c>
      <c r="EF133" s="118"/>
      <c r="EG133" s="118"/>
      <c r="EH133" s="115"/>
      <c r="EI133" s="115"/>
      <c r="EJ133" s="115"/>
      <c r="EK133" s="115"/>
      <c r="EL133" s="115"/>
      <c r="EM133" s="115">
        <f t="shared" si="2253"/>
        <v>0</v>
      </c>
      <c r="EO133" s="118"/>
      <c r="EP133" s="118"/>
      <c r="EQ133" s="115"/>
      <c r="ER133" s="115"/>
      <c r="ES133" s="115"/>
      <c r="ET133" s="115"/>
      <c r="EU133" s="115"/>
      <c r="EV133" s="115">
        <f t="shared" si="2254"/>
        <v>0</v>
      </c>
      <c r="EX133" s="118"/>
      <c r="EY133" s="118"/>
      <c r="EZ133" s="115"/>
      <c r="FA133" s="115"/>
      <c r="FB133" s="115"/>
      <c r="FC133" s="115"/>
      <c r="FD133" s="115"/>
      <c r="FE133" s="115">
        <f t="shared" si="2255"/>
        <v>0</v>
      </c>
      <c r="FG133" s="118"/>
      <c r="FH133" s="118"/>
      <c r="FI133" s="115"/>
      <c r="FJ133" s="115"/>
      <c r="FK133" s="115"/>
      <c r="FL133" s="115"/>
      <c r="FM133" s="115"/>
      <c r="FN133" s="115">
        <f t="shared" si="2256"/>
        <v>0</v>
      </c>
      <c r="FP133" s="118"/>
      <c r="FQ133" s="118"/>
      <c r="FR133" s="115"/>
      <c r="FS133" s="115"/>
      <c r="FT133" s="115"/>
      <c r="FU133" s="115"/>
      <c r="FV133" s="115"/>
      <c r="FW133" s="115">
        <f t="shared" si="2257"/>
        <v>0</v>
      </c>
      <c r="FY133" s="118"/>
      <c r="FZ133" s="118"/>
      <c r="GA133" s="115"/>
      <c r="GB133" s="115"/>
      <c r="GC133" s="115"/>
      <c r="GD133" s="115"/>
      <c r="GE133" s="115"/>
      <c r="GF133" s="115">
        <f t="shared" si="2258"/>
        <v>0</v>
      </c>
      <c r="GH133" s="118"/>
      <c r="GI133" s="118"/>
      <c r="GJ133" s="115"/>
      <c r="GK133" s="115"/>
      <c r="GL133" s="115"/>
      <c r="GM133" s="115"/>
      <c r="GN133" s="115"/>
      <c r="GO133" s="115">
        <f t="shared" si="2259"/>
        <v>0</v>
      </c>
      <c r="GQ133" s="118"/>
      <c r="GR133" s="118"/>
      <c r="GS133" s="115"/>
      <c r="GT133" s="115"/>
      <c r="GU133" s="115"/>
      <c r="GV133" s="115"/>
      <c r="GW133" s="115"/>
      <c r="GX133" s="115">
        <f t="shared" si="2260"/>
        <v>0</v>
      </c>
      <c r="GZ133" s="118"/>
      <c r="HA133" s="118"/>
      <c r="HB133" s="115"/>
      <c r="HC133" s="115"/>
      <c r="HD133" s="115"/>
      <c r="HE133" s="115"/>
      <c r="HF133" s="115"/>
      <c r="HG133" s="115">
        <f t="shared" si="2261"/>
        <v>0</v>
      </c>
      <c r="HI133" s="118"/>
      <c r="HJ133" s="118"/>
      <c r="HK133" s="115"/>
      <c r="HL133" s="115"/>
      <c r="HM133" s="115"/>
      <c r="HN133" s="115"/>
      <c r="HO133" s="115"/>
      <c r="HP133" s="115">
        <f t="shared" si="2262"/>
        <v>0</v>
      </c>
      <c r="HR133" s="118"/>
      <c r="HS133" s="118"/>
      <c r="HT133" s="115"/>
      <c r="HU133" s="115"/>
      <c r="HV133" s="115"/>
      <c r="HW133" s="115"/>
      <c r="HX133" s="115"/>
      <c r="HY133" s="115">
        <f t="shared" si="2263"/>
        <v>0</v>
      </c>
      <c r="IA133" s="118"/>
      <c r="IB133" s="118"/>
      <c r="IC133" s="115"/>
      <c r="ID133" s="115"/>
      <c r="IE133" s="115"/>
      <c r="IF133" s="115"/>
      <c r="IG133" s="115"/>
      <c r="IH133" s="115">
        <f t="shared" si="2264"/>
        <v>0</v>
      </c>
      <c r="IJ133" s="118"/>
      <c r="IK133" s="118"/>
      <c r="IL133" s="115"/>
      <c r="IM133" s="115"/>
      <c r="IN133" s="115"/>
      <c r="IO133" s="115"/>
      <c r="IP133" s="115"/>
      <c r="IQ133" s="115">
        <f t="shared" si="2265"/>
        <v>0</v>
      </c>
      <c r="IS133" s="118"/>
      <c r="IT133" s="118"/>
      <c r="IU133" s="115"/>
      <c r="IV133" s="115"/>
      <c r="IW133" s="115"/>
      <c r="IX133" s="115"/>
      <c r="IY133" s="115"/>
      <c r="IZ133" s="115">
        <f t="shared" si="2266"/>
        <v>0</v>
      </c>
      <c r="JB133" s="118"/>
      <c r="JC133" s="118"/>
      <c r="JD133" s="115"/>
      <c r="JE133" s="115"/>
      <c r="JF133" s="115"/>
      <c r="JG133" s="115"/>
      <c r="JH133" s="115"/>
      <c r="JI133" s="115">
        <f t="shared" si="2267"/>
        <v>0</v>
      </c>
      <c r="JK133" s="118"/>
      <c r="JL133" s="118"/>
      <c r="JM133" s="115"/>
      <c r="JN133" s="115"/>
      <c r="JO133" s="115"/>
      <c r="JP133" s="115"/>
      <c r="JQ133" s="115"/>
      <c r="JR133" s="115">
        <f t="shared" si="2268"/>
        <v>0</v>
      </c>
      <c r="JS133" s="481"/>
      <c r="JT133" s="118"/>
      <c r="JU133" s="118"/>
      <c r="JV133" s="115"/>
      <c r="JW133" s="115"/>
      <c r="JX133" s="115"/>
      <c r="JY133" s="115"/>
      <c r="JZ133" s="115"/>
      <c r="KA133" s="115">
        <f t="shared" si="2269"/>
        <v>0</v>
      </c>
      <c r="KB133" s="481"/>
      <c r="KC133" s="118"/>
      <c r="KD133" s="118"/>
      <c r="KE133" s="115"/>
      <c r="KF133" s="115"/>
      <c r="KG133" s="115"/>
      <c r="KH133" s="115"/>
      <c r="KI133" s="115"/>
      <c r="KJ133" s="115">
        <f t="shared" si="2270"/>
        <v>0</v>
      </c>
      <c r="KK133" s="481"/>
      <c r="KL133" s="118"/>
      <c r="KM133" s="118"/>
      <c r="KN133" s="115"/>
      <c r="KO133" s="115"/>
      <c r="KP133" s="115"/>
      <c r="KQ133" s="115"/>
      <c r="KR133" s="115"/>
      <c r="KS133" s="115">
        <f t="shared" si="2271"/>
        <v>0</v>
      </c>
      <c r="KT133" s="481"/>
      <c r="KU133" s="118"/>
      <c r="KV133" s="118"/>
      <c r="KW133" s="115"/>
      <c r="KX133" s="115"/>
      <c r="KY133" s="115"/>
      <c r="KZ133" s="115"/>
      <c r="LA133" s="115"/>
      <c r="LB133" s="115">
        <f t="shared" si="2272"/>
        <v>0</v>
      </c>
      <c r="LC133" s="481"/>
      <c r="LD133" s="118"/>
      <c r="LE133" s="118"/>
      <c r="LF133" s="115"/>
      <c r="LG133" s="115"/>
      <c r="LH133" s="115"/>
      <c r="LI133" s="115"/>
      <c r="LJ133" s="115"/>
      <c r="LK133" s="115">
        <f t="shared" si="2273"/>
        <v>0</v>
      </c>
      <c r="LL133" s="481"/>
      <c r="LM133" s="118"/>
      <c r="LN133" s="118"/>
      <c r="LO133" s="115"/>
      <c r="LP133" s="115"/>
      <c r="LQ133" s="115"/>
      <c r="LR133" s="115"/>
      <c r="LS133" s="115"/>
      <c r="LT133" s="115">
        <f t="shared" si="2274"/>
        <v>0</v>
      </c>
      <c r="LU133" s="481"/>
      <c r="LV133" s="118"/>
      <c r="LW133" s="118"/>
      <c r="LX133" s="115"/>
      <c r="LY133" s="115"/>
      <c r="LZ133" s="115"/>
      <c r="MA133" s="115"/>
      <c r="MB133" s="115"/>
      <c r="MC133" s="115">
        <f t="shared" si="2275"/>
        <v>0</v>
      </c>
      <c r="MD133" s="481"/>
      <c r="ME133" s="118"/>
      <c r="MF133" s="118"/>
      <c r="MG133" s="115"/>
      <c r="MH133" s="115"/>
      <c r="MI133" s="115"/>
      <c r="MJ133" s="115"/>
      <c r="MK133" s="115"/>
      <c r="ML133" s="115">
        <f t="shared" si="2276"/>
        <v>0</v>
      </c>
      <c r="MM133" s="481"/>
      <c r="MN133" s="118"/>
      <c r="MO133" s="118"/>
      <c r="MP133" s="115"/>
      <c r="MQ133" s="115"/>
      <c r="MR133" s="115"/>
      <c r="MS133" s="115"/>
      <c r="MT133" s="115"/>
      <c r="MU133" s="115">
        <f t="shared" si="2277"/>
        <v>0</v>
      </c>
      <c r="MV133" s="481"/>
      <c r="MW133" s="118"/>
      <c r="MX133" s="118"/>
      <c r="MY133" s="115"/>
      <c r="MZ133" s="115"/>
      <c r="NA133" s="115"/>
      <c r="NB133" s="115"/>
      <c r="NC133" s="115"/>
      <c r="ND133" s="115">
        <f t="shared" si="2278"/>
        <v>0</v>
      </c>
      <c r="NE133" s="481"/>
      <c r="NF133" s="118"/>
      <c r="NG133" s="118"/>
      <c r="NH133" s="115"/>
      <c r="NI133" s="115"/>
      <c r="NJ133" s="115"/>
      <c r="NK133" s="115"/>
      <c r="NL133" s="115"/>
      <c r="NM133" s="115">
        <f t="shared" si="2279"/>
        <v>0</v>
      </c>
      <c r="NN133" s="481"/>
      <c r="NO133" s="118"/>
      <c r="NP133" s="118"/>
      <c r="NQ133" s="115"/>
      <c r="NR133" s="115"/>
      <c r="NS133" s="115"/>
      <c r="NT133" s="115"/>
      <c r="NU133" s="115"/>
      <c r="NV133" s="115">
        <f t="shared" si="2280"/>
        <v>0</v>
      </c>
      <c r="NW133" s="481"/>
      <c r="NX133" s="118"/>
      <c r="NY133" s="118"/>
      <c r="NZ133" s="115"/>
      <c r="OA133" s="115"/>
      <c r="OB133" s="115"/>
      <c r="OC133" s="115"/>
      <c r="OD133" s="115"/>
      <c r="OE133" s="115">
        <f t="shared" si="2281"/>
        <v>0</v>
      </c>
      <c r="OF133" s="481"/>
      <c r="OG133" s="118"/>
      <c r="OH133" s="118"/>
      <c r="OI133" s="115"/>
      <c r="OJ133" s="115"/>
      <c r="OK133" s="115"/>
      <c r="OL133" s="115"/>
      <c r="OM133" s="115"/>
      <c r="ON133" s="115">
        <f t="shared" si="2282"/>
        <v>0</v>
      </c>
      <c r="OO133" s="481"/>
      <c r="OP133" s="118"/>
      <c r="OQ133" s="118"/>
      <c r="OR133" s="115"/>
      <c r="OS133" s="115"/>
      <c r="OT133" s="115"/>
      <c r="OU133" s="115"/>
      <c r="OV133" s="115"/>
      <c r="OW133" s="115">
        <f t="shared" si="2283"/>
        <v>0</v>
      </c>
      <c r="OY133" s="118"/>
      <c r="OZ133" s="118"/>
      <c r="PA133" s="115"/>
      <c r="PB133" s="115"/>
      <c r="PC133" s="115"/>
      <c r="PD133" s="115"/>
      <c r="PE133" s="115"/>
      <c r="PF133" s="115">
        <f t="shared" si="2284"/>
        <v>0</v>
      </c>
      <c r="PH133" s="152"/>
    </row>
    <row r="134" spans="1:424" s="161" customFormat="1">
      <c r="A134" s="118"/>
      <c r="B134" s="118"/>
      <c r="C134" s="115"/>
      <c r="D134" s="115"/>
      <c r="E134" s="115"/>
      <c r="F134" s="115"/>
      <c r="G134" s="115"/>
      <c r="H134" s="115">
        <f t="shared" si="2285"/>
        <v>0</v>
      </c>
      <c r="J134" s="118"/>
      <c r="K134" s="118"/>
      <c r="L134" s="115"/>
      <c r="M134" s="115"/>
      <c r="N134" s="115"/>
      <c r="O134" s="115"/>
      <c r="P134" s="115"/>
      <c r="Q134" s="115">
        <f t="shared" si="2286"/>
        <v>0</v>
      </c>
      <c r="S134" s="118"/>
      <c r="T134" s="118"/>
      <c r="U134" s="115"/>
      <c r="V134" s="115"/>
      <c r="W134" s="115"/>
      <c r="X134" s="115"/>
      <c r="Y134" s="115"/>
      <c r="Z134" s="115">
        <f t="shared" si="2240"/>
        <v>0</v>
      </c>
      <c r="AB134" s="118"/>
      <c r="AC134" s="118"/>
      <c r="AD134" s="115"/>
      <c r="AE134" s="115"/>
      <c r="AF134" s="115"/>
      <c r="AG134" s="115"/>
      <c r="AH134" s="115"/>
      <c r="AI134" s="115">
        <f t="shared" si="2241"/>
        <v>0</v>
      </c>
      <c r="AK134" s="118"/>
      <c r="AL134" s="118"/>
      <c r="AM134" s="115"/>
      <c r="AN134" s="115"/>
      <c r="AO134" s="115"/>
      <c r="AP134" s="115"/>
      <c r="AQ134" s="115"/>
      <c r="AR134" s="115">
        <f t="shared" si="2242"/>
        <v>0</v>
      </c>
      <c r="AT134" s="118"/>
      <c r="AU134" s="118"/>
      <c r="AV134" s="115"/>
      <c r="AW134" s="115"/>
      <c r="AX134" s="115"/>
      <c r="AY134" s="115"/>
      <c r="AZ134" s="115"/>
      <c r="BA134" s="115">
        <f t="shared" si="2243"/>
        <v>0</v>
      </c>
      <c r="BC134" s="118"/>
      <c r="BD134" s="118"/>
      <c r="BE134" s="115"/>
      <c r="BF134" s="115"/>
      <c r="BG134" s="115"/>
      <c r="BH134" s="115"/>
      <c r="BI134" s="115"/>
      <c r="BJ134" s="115">
        <f t="shared" si="2244"/>
        <v>0</v>
      </c>
      <c r="BL134" s="118"/>
      <c r="BM134" s="118"/>
      <c r="BN134" s="115"/>
      <c r="BO134" s="115"/>
      <c r="BP134" s="115"/>
      <c r="BQ134" s="115"/>
      <c r="BR134" s="115"/>
      <c r="BS134" s="115">
        <f t="shared" si="2245"/>
        <v>0</v>
      </c>
      <c r="BU134" s="118"/>
      <c r="BV134" s="118"/>
      <c r="BW134" s="115"/>
      <c r="BX134" s="115"/>
      <c r="BY134" s="115"/>
      <c r="BZ134" s="115"/>
      <c r="CA134" s="115"/>
      <c r="CB134" s="115">
        <f t="shared" si="2246"/>
        <v>0</v>
      </c>
      <c r="CD134" s="118"/>
      <c r="CE134" s="118"/>
      <c r="CF134" s="115"/>
      <c r="CG134" s="115"/>
      <c r="CH134" s="115"/>
      <c r="CI134" s="115"/>
      <c r="CJ134" s="115"/>
      <c r="CK134" s="115">
        <f t="shared" si="2247"/>
        <v>0</v>
      </c>
      <c r="CM134" s="118"/>
      <c r="CN134" s="118"/>
      <c r="CO134" s="115"/>
      <c r="CP134" s="115"/>
      <c r="CQ134" s="115"/>
      <c r="CR134" s="115"/>
      <c r="CS134" s="115"/>
      <c r="CT134" s="115">
        <f t="shared" si="2248"/>
        <v>0</v>
      </c>
      <c r="CV134" s="118"/>
      <c r="CW134" s="118"/>
      <c r="CX134" s="115"/>
      <c r="CY134" s="115"/>
      <c r="CZ134" s="115"/>
      <c r="DA134" s="115"/>
      <c r="DB134" s="115"/>
      <c r="DC134" s="115">
        <f t="shared" si="2249"/>
        <v>0</v>
      </c>
      <c r="DE134" s="118"/>
      <c r="DF134" s="118"/>
      <c r="DG134" s="115"/>
      <c r="DH134" s="115"/>
      <c r="DI134" s="115"/>
      <c r="DJ134" s="115"/>
      <c r="DK134" s="115"/>
      <c r="DL134" s="115">
        <f t="shared" si="2250"/>
        <v>0</v>
      </c>
      <c r="DN134" s="118"/>
      <c r="DO134" s="118"/>
      <c r="DP134" s="115"/>
      <c r="DQ134" s="115"/>
      <c r="DR134" s="115"/>
      <c r="DS134" s="115"/>
      <c r="DT134" s="115"/>
      <c r="DU134" s="115">
        <f t="shared" si="2251"/>
        <v>0</v>
      </c>
      <c r="DW134" s="118"/>
      <c r="DX134" s="118"/>
      <c r="DY134" s="115"/>
      <c r="DZ134" s="115"/>
      <c r="EA134" s="115"/>
      <c r="EB134" s="115"/>
      <c r="EC134" s="115"/>
      <c r="ED134" s="115">
        <f t="shared" si="2252"/>
        <v>0</v>
      </c>
      <c r="EF134" s="118"/>
      <c r="EG134" s="118"/>
      <c r="EH134" s="115"/>
      <c r="EI134" s="115"/>
      <c r="EJ134" s="115"/>
      <c r="EK134" s="115"/>
      <c r="EL134" s="115"/>
      <c r="EM134" s="115">
        <f t="shared" si="2253"/>
        <v>0</v>
      </c>
      <c r="EO134" s="118"/>
      <c r="EP134" s="118"/>
      <c r="EQ134" s="115"/>
      <c r="ER134" s="115"/>
      <c r="ES134" s="115"/>
      <c r="ET134" s="115"/>
      <c r="EU134" s="115"/>
      <c r="EV134" s="115">
        <f t="shared" si="2254"/>
        <v>0</v>
      </c>
      <c r="EX134" s="118"/>
      <c r="EY134" s="118"/>
      <c r="EZ134" s="115"/>
      <c r="FA134" s="115"/>
      <c r="FB134" s="115"/>
      <c r="FC134" s="115"/>
      <c r="FD134" s="115"/>
      <c r="FE134" s="115">
        <f t="shared" si="2255"/>
        <v>0</v>
      </c>
      <c r="FG134" s="118"/>
      <c r="FH134" s="118"/>
      <c r="FI134" s="115"/>
      <c r="FJ134" s="115"/>
      <c r="FK134" s="115"/>
      <c r="FL134" s="115"/>
      <c r="FM134" s="115"/>
      <c r="FN134" s="115">
        <f t="shared" si="2256"/>
        <v>0</v>
      </c>
      <c r="FP134" s="118"/>
      <c r="FQ134" s="118"/>
      <c r="FR134" s="115"/>
      <c r="FS134" s="115"/>
      <c r="FT134" s="115"/>
      <c r="FU134" s="115"/>
      <c r="FV134" s="115"/>
      <c r="FW134" s="115">
        <f t="shared" si="2257"/>
        <v>0</v>
      </c>
      <c r="FY134" s="118"/>
      <c r="FZ134" s="118"/>
      <c r="GA134" s="115"/>
      <c r="GB134" s="115"/>
      <c r="GC134" s="115"/>
      <c r="GD134" s="115"/>
      <c r="GE134" s="115"/>
      <c r="GF134" s="115">
        <f t="shared" si="2258"/>
        <v>0</v>
      </c>
      <c r="GH134" s="118"/>
      <c r="GI134" s="118"/>
      <c r="GJ134" s="115"/>
      <c r="GK134" s="115"/>
      <c r="GL134" s="115"/>
      <c r="GM134" s="115"/>
      <c r="GN134" s="115"/>
      <c r="GO134" s="115">
        <f t="shared" si="2259"/>
        <v>0</v>
      </c>
      <c r="GQ134" s="118"/>
      <c r="GR134" s="118"/>
      <c r="GS134" s="115"/>
      <c r="GT134" s="115"/>
      <c r="GU134" s="115"/>
      <c r="GV134" s="115"/>
      <c r="GW134" s="115"/>
      <c r="GX134" s="115">
        <f t="shared" si="2260"/>
        <v>0</v>
      </c>
      <c r="GZ134" s="118"/>
      <c r="HA134" s="118"/>
      <c r="HB134" s="115"/>
      <c r="HC134" s="115"/>
      <c r="HD134" s="115"/>
      <c r="HE134" s="115"/>
      <c r="HF134" s="115"/>
      <c r="HG134" s="115">
        <f t="shared" si="2261"/>
        <v>0</v>
      </c>
      <c r="HI134" s="118"/>
      <c r="HJ134" s="118"/>
      <c r="HK134" s="115"/>
      <c r="HL134" s="115"/>
      <c r="HM134" s="115"/>
      <c r="HN134" s="115"/>
      <c r="HO134" s="115"/>
      <c r="HP134" s="115">
        <f t="shared" si="2262"/>
        <v>0</v>
      </c>
      <c r="HR134" s="118"/>
      <c r="HS134" s="118"/>
      <c r="HT134" s="115"/>
      <c r="HU134" s="115"/>
      <c r="HV134" s="115"/>
      <c r="HW134" s="115"/>
      <c r="HX134" s="115"/>
      <c r="HY134" s="115">
        <f t="shared" si="2263"/>
        <v>0</v>
      </c>
      <c r="IA134" s="118"/>
      <c r="IB134" s="118"/>
      <c r="IC134" s="115"/>
      <c r="ID134" s="115"/>
      <c r="IE134" s="115"/>
      <c r="IF134" s="115"/>
      <c r="IG134" s="115"/>
      <c r="IH134" s="115">
        <f t="shared" si="2264"/>
        <v>0</v>
      </c>
      <c r="IJ134" s="118"/>
      <c r="IK134" s="118"/>
      <c r="IL134" s="115"/>
      <c r="IM134" s="115"/>
      <c r="IN134" s="115"/>
      <c r="IO134" s="115"/>
      <c r="IP134" s="115"/>
      <c r="IQ134" s="115">
        <f t="shared" si="2265"/>
        <v>0</v>
      </c>
      <c r="IS134" s="118"/>
      <c r="IT134" s="118"/>
      <c r="IU134" s="115"/>
      <c r="IV134" s="115"/>
      <c r="IW134" s="115"/>
      <c r="IX134" s="115"/>
      <c r="IY134" s="115"/>
      <c r="IZ134" s="115">
        <f t="shared" si="2266"/>
        <v>0</v>
      </c>
      <c r="JB134" s="118"/>
      <c r="JC134" s="118"/>
      <c r="JD134" s="115"/>
      <c r="JE134" s="115"/>
      <c r="JF134" s="115"/>
      <c r="JG134" s="115"/>
      <c r="JH134" s="115"/>
      <c r="JI134" s="115">
        <f t="shared" si="2267"/>
        <v>0</v>
      </c>
      <c r="JK134" s="118"/>
      <c r="JL134" s="118"/>
      <c r="JM134" s="115"/>
      <c r="JN134" s="115"/>
      <c r="JO134" s="115"/>
      <c r="JP134" s="115"/>
      <c r="JQ134" s="115"/>
      <c r="JR134" s="115">
        <f t="shared" si="2268"/>
        <v>0</v>
      </c>
      <c r="JS134" s="481"/>
      <c r="JT134" s="118"/>
      <c r="JU134" s="118"/>
      <c r="JV134" s="115"/>
      <c r="JW134" s="115"/>
      <c r="JX134" s="115"/>
      <c r="JY134" s="115"/>
      <c r="JZ134" s="115"/>
      <c r="KA134" s="115">
        <f t="shared" si="2269"/>
        <v>0</v>
      </c>
      <c r="KB134" s="481"/>
      <c r="KC134" s="118"/>
      <c r="KD134" s="118"/>
      <c r="KE134" s="115"/>
      <c r="KF134" s="115"/>
      <c r="KG134" s="115"/>
      <c r="KH134" s="115"/>
      <c r="KI134" s="115"/>
      <c r="KJ134" s="115">
        <f t="shared" si="2270"/>
        <v>0</v>
      </c>
      <c r="KK134" s="481"/>
      <c r="KL134" s="118"/>
      <c r="KM134" s="118"/>
      <c r="KN134" s="115"/>
      <c r="KO134" s="115"/>
      <c r="KP134" s="115"/>
      <c r="KQ134" s="115"/>
      <c r="KR134" s="115"/>
      <c r="KS134" s="115">
        <f t="shared" si="2271"/>
        <v>0</v>
      </c>
      <c r="KT134" s="481"/>
      <c r="KU134" s="118"/>
      <c r="KV134" s="118"/>
      <c r="KW134" s="115"/>
      <c r="KX134" s="115"/>
      <c r="KY134" s="115"/>
      <c r="KZ134" s="115"/>
      <c r="LA134" s="115"/>
      <c r="LB134" s="115">
        <f t="shared" si="2272"/>
        <v>0</v>
      </c>
      <c r="LC134" s="481"/>
      <c r="LD134" s="118"/>
      <c r="LE134" s="118"/>
      <c r="LF134" s="115"/>
      <c r="LG134" s="115"/>
      <c r="LH134" s="115"/>
      <c r="LI134" s="115"/>
      <c r="LJ134" s="115"/>
      <c r="LK134" s="115">
        <f t="shared" si="2273"/>
        <v>0</v>
      </c>
      <c r="LL134" s="481"/>
      <c r="LM134" s="118"/>
      <c r="LN134" s="118"/>
      <c r="LO134" s="115"/>
      <c r="LP134" s="115"/>
      <c r="LQ134" s="115"/>
      <c r="LR134" s="115"/>
      <c r="LS134" s="115"/>
      <c r="LT134" s="115">
        <f t="shared" si="2274"/>
        <v>0</v>
      </c>
      <c r="LU134" s="481"/>
      <c r="LV134" s="118"/>
      <c r="LW134" s="118"/>
      <c r="LX134" s="115"/>
      <c r="LY134" s="115"/>
      <c r="LZ134" s="115"/>
      <c r="MA134" s="115"/>
      <c r="MB134" s="115"/>
      <c r="MC134" s="115">
        <f t="shared" si="2275"/>
        <v>0</v>
      </c>
      <c r="MD134" s="481"/>
      <c r="ME134" s="118"/>
      <c r="MF134" s="118"/>
      <c r="MG134" s="115"/>
      <c r="MH134" s="115"/>
      <c r="MI134" s="115"/>
      <c r="MJ134" s="115"/>
      <c r="MK134" s="115"/>
      <c r="ML134" s="115">
        <f t="shared" si="2276"/>
        <v>0</v>
      </c>
      <c r="MM134" s="481"/>
      <c r="MN134" s="118"/>
      <c r="MO134" s="118"/>
      <c r="MP134" s="115"/>
      <c r="MQ134" s="115"/>
      <c r="MR134" s="115"/>
      <c r="MS134" s="115"/>
      <c r="MT134" s="115"/>
      <c r="MU134" s="115">
        <f t="shared" si="2277"/>
        <v>0</v>
      </c>
      <c r="MV134" s="481"/>
      <c r="MW134" s="118"/>
      <c r="MX134" s="118"/>
      <c r="MY134" s="115"/>
      <c r="MZ134" s="115"/>
      <c r="NA134" s="115"/>
      <c r="NB134" s="115"/>
      <c r="NC134" s="115"/>
      <c r="ND134" s="115">
        <f t="shared" si="2278"/>
        <v>0</v>
      </c>
      <c r="NE134" s="481"/>
      <c r="NF134" s="118"/>
      <c r="NG134" s="118"/>
      <c r="NH134" s="115"/>
      <c r="NI134" s="115"/>
      <c r="NJ134" s="115"/>
      <c r="NK134" s="115"/>
      <c r="NL134" s="115"/>
      <c r="NM134" s="115">
        <f t="shared" si="2279"/>
        <v>0</v>
      </c>
      <c r="NN134" s="481"/>
      <c r="NO134" s="118"/>
      <c r="NP134" s="118"/>
      <c r="NQ134" s="115"/>
      <c r="NR134" s="115"/>
      <c r="NS134" s="115"/>
      <c r="NT134" s="115"/>
      <c r="NU134" s="115"/>
      <c r="NV134" s="115">
        <f t="shared" si="2280"/>
        <v>0</v>
      </c>
      <c r="NW134" s="481"/>
      <c r="NX134" s="118"/>
      <c r="NY134" s="118"/>
      <c r="NZ134" s="115"/>
      <c r="OA134" s="115"/>
      <c r="OB134" s="115"/>
      <c r="OC134" s="115"/>
      <c r="OD134" s="115"/>
      <c r="OE134" s="115">
        <f t="shared" si="2281"/>
        <v>0</v>
      </c>
      <c r="OF134" s="481"/>
      <c r="OG134" s="118"/>
      <c r="OH134" s="118"/>
      <c r="OI134" s="115"/>
      <c r="OJ134" s="115"/>
      <c r="OK134" s="115"/>
      <c r="OL134" s="115"/>
      <c r="OM134" s="115"/>
      <c r="ON134" s="115">
        <f t="shared" si="2282"/>
        <v>0</v>
      </c>
      <c r="OO134" s="481"/>
      <c r="OP134" s="118"/>
      <c r="OQ134" s="118"/>
      <c r="OR134" s="115"/>
      <c r="OS134" s="115"/>
      <c r="OT134" s="115"/>
      <c r="OU134" s="115"/>
      <c r="OV134" s="115"/>
      <c r="OW134" s="115">
        <f t="shared" si="2283"/>
        <v>0</v>
      </c>
      <c r="OY134" s="118"/>
      <c r="OZ134" s="118"/>
      <c r="PA134" s="115"/>
      <c r="PB134" s="115"/>
      <c r="PC134" s="115"/>
      <c r="PD134" s="115"/>
      <c r="PE134" s="115"/>
      <c r="PF134" s="115">
        <f t="shared" si="2284"/>
        <v>0</v>
      </c>
      <c r="PH134" s="152"/>
    </row>
    <row r="135" spans="1:424" s="161" customFormat="1">
      <c r="A135" s="118"/>
      <c r="B135" s="118"/>
      <c r="C135" s="115"/>
      <c r="D135" s="115"/>
      <c r="E135" s="115"/>
      <c r="F135" s="115"/>
      <c r="G135" s="115"/>
      <c r="H135" s="115">
        <f t="shared" si="2285"/>
        <v>0</v>
      </c>
      <c r="J135" s="118"/>
      <c r="K135" s="118"/>
      <c r="L135" s="115"/>
      <c r="M135" s="115"/>
      <c r="N135" s="115"/>
      <c r="O135" s="115"/>
      <c r="P135" s="115"/>
      <c r="Q135" s="115">
        <f t="shared" si="2286"/>
        <v>0</v>
      </c>
      <c r="S135" s="118"/>
      <c r="T135" s="118"/>
      <c r="U135" s="115"/>
      <c r="V135" s="115"/>
      <c r="W135" s="115"/>
      <c r="X135" s="115"/>
      <c r="Y135" s="115"/>
      <c r="Z135" s="115">
        <f t="shared" si="2240"/>
        <v>0</v>
      </c>
      <c r="AB135" s="118"/>
      <c r="AC135" s="118"/>
      <c r="AD135" s="115"/>
      <c r="AE135" s="115"/>
      <c r="AF135" s="115"/>
      <c r="AG135" s="115"/>
      <c r="AH135" s="115"/>
      <c r="AI135" s="115">
        <f t="shared" si="2241"/>
        <v>0</v>
      </c>
      <c r="AK135" s="118"/>
      <c r="AL135" s="118"/>
      <c r="AM135" s="115"/>
      <c r="AN135" s="115"/>
      <c r="AO135" s="115"/>
      <c r="AP135" s="115"/>
      <c r="AQ135" s="115"/>
      <c r="AR135" s="115">
        <f t="shared" si="2242"/>
        <v>0</v>
      </c>
      <c r="AT135" s="118"/>
      <c r="AU135" s="118"/>
      <c r="AV135" s="115"/>
      <c r="AW135" s="115"/>
      <c r="AX135" s="115"/>
      <c r="AY135" s="115"/>
      <c r="AZ135" s="115"/>
      <c r="BA135" s="115">
        <f t="shared" si="2243"/>
        <v>0</v>
      </c>
      <c r="BC135" s="118"/>
      <c r="BD135" s="118"/>
      <c r="BE135" s="115"/>
      <c r="BF135" s="115"/>
      <c r="BG135" s="115"/>
      <c r="BH135" s="115"/>
      <c r="BI135" s="115"/>
      <c r="BJ135" s="115">
        <f t="shared" si="2244"/>
        <v>0</v>
      </c>
      <c r="BL135" s="118"/>
      <c r="BM135" s="118"/>
      <c r="BN135" s="115"/>
      <c r="BO135" s="115"/>
      <c r="BP135" s="115"/>
      <c r="BQ135" s="115"/>
      <c r="BR135" s="115"/>
      <c r="BS135" s="115">
        <f t="shared" si="2245"/>
        <v>0</v>
      </c>
      <c r="BU135" s="118"/>
      <c r="BV135" s="118"/>
      <c r="BW135" s="115"/>
      <c r="BX135" s="115"/>
      <c r="BY135" s="115"/>
      <c r="BZ135" s="115"/>
      <c r="CA135" s="115"/>
      <c r="CB135" s="115">
        <f t="shared" si="2246"/>
        <v>0</v>
      </c>
      <c r="CD135" s="118"/>
      <c r="CE135" s="118"/>
      <c r="CF135" s="115"/>
      <c r="CG135" s="115"/>
      <c r="CH135" s="115"/>
      <c r="CI135" s="115"/>
      <c r="CJ135" s="115"/>
      <c r="CK135" s="115">
        <f t="shared" si="2247"/>
        <v>0</v>
      </c>
      <c r="CM135" s="118"/>
      <c r="CN135" s="118"/>
      <c r="CO135" s="115"/>
      <c r="CP135" s="115"/>
      <c r="CQ135" s="115"/>
      <c r="CR135" s="115"/>
      <c r="CS135" s="115"/>
      <c r="CT135" s="115">
        <f t="shared" si="2248"/>
        <v>0</v>
      </c>
      <c r="CV135" s="118"/>
      <c r="CW135" s="118"/>
      <c r="CX135" s="115"/>
      <c r="CY135" s="115"/>
      <c r="CZ135" s="115"/>
      <c r="DA135" s="115"/>
      <c r="DB135" s="115"/>
      <c r="DC135" s="115">
        <f t="shared" si="2249"/>
        <v>0</v>
      </c>
      <c r="DE135" s="118"/>
      <c r="DF135" s="118"/>
      <c r="DG135" s="115"/>
      <c r="DH135" s="115"/>
      <c r="DI135" s="115"/>
      <c r="DJ135" s="115"/>
      <c r="DK135" s="115"/>
      <c r="DL135" s="115">
        <f t="shared" si="2250"/>
        <v>0</v>
      </c>
      <c r="DN135" s="118"/>
      <c r="DO135" s="118"/>
      <c r="DP135" s="115"/>
      <c r="DQ135" s="115"/>
      <c r="DR135" s="115"/>
      <c r="DS135" s="115"/>
      <c r="DT135" s="115"/>
      <c r="DU135" s="115">
        <f t="shared" si="2251"/>
        <v>0</v>
      </c>
      <c r="DW135" s="118"/>
      <c r="DX135" s="118"/>
      <c r="DY135" s="115"/>
      <c r="DZ135" s="115"/>
      <c r="EA135" s="115"/>
      <c r="EB135" s="115"/>
      <c r="EC135" s="115"/>
      <c r="ED135" s="115">
        <f t="shared" si="2252"/>
        <v>0</v>
      </c>
      <c r="EF135" s="118"/>
      <c r="EG135" s="118"/>
      <c r="EH135" s="115"/>
      <c r="EI135" s="115"/>
      <c r="EJ135" s="115"/>
      <c r="EK135" s="115"/>
      <c r="EL135" s="115"/>
      <c r="EM135" s="115">
        <f t="shared" si="2253"/>
        <v>0</v>
      </c>
      <c r="EO135" s="118"/>
      <c r="EP135" s="118"/>
      <c r="EQ135" s="115"/>
      <c r="ER135" s="115"/>
      <c r="ES135" s="115"/>
      <c r="ET135" s="115"/>
      <c r="EU135" s="115"/>
      <c r="EV135" s="115">
        <f t="shared" si="2254"/>
        <v>0</v>
      </c>
      <c r="EX135" s="118"/>
      <c r="EY135" s="118"/>
      <c r="EZ135" s="115"/>
      <c r="FA135" s="115"/>
      <c r="FB135" s="115"/>
      <c r="FC135" s="115"/>
      <c r="FD135" s="115"/>
      <c r="FE135" s="115">
        <f t="shared" si="2255"/>
        <v>0</v>
      </c>
      <c r="FG135" s="118"/>
      <c r="FH135" s="118"/>
      <c r="FI135" s="115"/>
      <c r="FJ135" s="115"/>
      <c r="FK135" s="115"/>
      <c r="FL135" s="115"/>
      <c r="FM135" s="115"/>
      <c r="FN135" s="115">
        <f t="shared" si="2256"/>
        <v>0</v>
      </c>
      <c r="FP135" s="118"/>
      <c r="FQ135" s="118"/>
      <c r="FR135" s="115"/>
      <c r="FS135" s="115"/>
      <c r="FT135" s="115"/>
      <c r="FU135" s="115"/>
      <c r="FV135" s="115"/>
      <c r="FW135" s="115">
        <f t="shared" si="2257"/>
        <v>0</v>
      </c>
      <c r="FY135" s="118"/>
      <c r="FZ135" s="118"/>
      <c r="GA135" s="115"/>
      <c r="GB135" s="115"/>
      <c r="GC135" s="115"/>
      <c r="GD135" s="115"/>
      <c r="GE135" s="115"/>
      <c r="GF135" s="115">
        <f t="shared" si="2258"/>
        <v>0</v>
      </c>
      <c r="GH135" s="118"/>
      <c r="GI135" s="118"/>
      <c r="GJ135" s="115"/>
      <c r="GK135" s="115"/>
      <c r="GL135" s="115"/>
      <c r="GM135" s="115"/>
      <c r="GN135" s="115"/>
      <c r="GO135" s="115">
        <f t="shared" si="2259"/>
        <v>0</v>
      </c>
      <c r="GQ135" s="118"/>
      <c r="GR135" s="118"/>
      <c r="GS135" s="115"/>
      <c r="GT135" s="115"/>
      <c r="GU135" s="115"/>
      <c r="GV135" s="115"/>
      <c r="GW135" s="115"/>
      <c r="GX135" s="115">
        <f t="shared" si="2260"/>
        <v>0</v>
      </c>
      <c r="GZ135" s="118"/>
      <c r="HA135" s="118"/>
      <c r="HB135" s="115"/>
      <c r="HC135" s="115"/>
      <c r="HD135" s="115"/>
      <c r="HE135" s="115"/>
      <c r="HF135" s="115"/>
      <c r="HG135" s="115">
        <f t="shared" si="2261"/>
        <v>0</v>
      </c>
      <c r="HI135" s="118"/>
      <c r="HJ135" s="118"/>
      <c r="HK135" s="115"/>
      <c r="HL135" s="115"/>
      <c r="HM135" s="115"/>
      <c r="HN135" s="115"/>
      <c r="HO135" s="115"/>
      <c r="HP135" s="115">
        <f t="shared" si="2262"/>
        <v>0</v>
      </c>
      <c r="HR135" s="118"/>
      <c r="HS135" s="118"/>
      <c r="HT135" s="115"/>
      <c r="HU135" s="115"/>
      <c r="HV135" s="115"/>
      <c r="HW135" s="115"/>
      <c r="HX135" s="115"/>
      <c r="HY135" s="115">
        <f t="shared" si="2263"/>
        <v>0</v>
      </c>
      <c r="IA135" s="118"/>
      <c r="IB135" s="118"/>
      <c r="IC135" s="115"/>
      <c r="ID135" s="115"/>
      <c r="IE135" s="115"/>
      <c r="IF135" s="115"/>
      <c r="IG135" s="115"/>
      <c r="IH135" s="115">
        <f t="shared" si="2264"/>
        <v>0</v>
      </c>
      <c r="IJ135" s="118"/>
      <c r="IK135" s="118"/>
      <c r="IL135" s="115"/>
      <c r="IM135" s="115"/>
      <c r="IN135" s="115"/>
      <c r="IO135" s="115"/>
      <c r="IP135" s="115"/>
      <c r="IQ135" s="115">
        <f t="shared" si="2265"/>
        <v>0</v>
      </c>
      <c r="IS135" s="118"/>
      <c r="IT135" s="118"/>
      <c r="IU135" s="115"/>
      <c r="IV135" s="115"/>
      <c r="IW135" s="115"/>
      <c r="IX135" s="115"/>
      <c r="IY135" s="115"/>
      <c r="IZ135" s="115">
        <f t="shared" si="2266"/>
        <v>0</v>
      </c>
      <c r="JB135" s="118"/>
      <c r="JC135" s="118"/>
      <c r="JD135" s="115"/>
      <c r="JE135" s="115"/>
      <c r="JF135" s="115"/>
      <c r="JG135" s="115"/>
      <c r="JH135" s="115"/>
      <c r="JI135" s="115">
        <f t="shared" si="2267"/>
        <v>0</v>
      </c>
      <c r="JK135" s="118"/>
      <c r="JL135" s="118"/>
      <c r="JM135" s="115"/>
      <c r="JN135" s="115"/>
      <c r="JO135" s="115"/>
      <c r="JP135" s="115"/>
      <c r="JQ135" s="115"/>
      <c r="JR135" s="115">
        <f t="shared" si="2268"/>
        <v>0</v>
      </c>
      <c r="JS135" s="481"/>
      <c r="JT135" s="118"/>
      <c r="JU135" s="118"/>
      <c r="JV135" s="115"/>
      <c r="JW135" s="115"/>
      <c r="JX135" s="115"/>
      <c r="JY135" s="115"/>
      <c r="JZ135" s="115"/>
      <c r="KA135" s="115">
        <f t="shared" si="2269"/>
        <v>0</v>
      </c>
      <c r="KB135" s="481"/>
      <c r="KC135" s="118"/>
      <c r="KD135" s="118"/>
      <c r="KE135" s="115"/>
      <c r="KF135" s="115"/>
      <c r="KG135" s="115"/>
      <c r="KH135" s="115"/>
      <c r="KI135" s="115"/>
      <c r="KJ135" s="115">
        <f t="shared" si="2270"/>
        <v>0</v>
      </c>
      <c r="KK135" s="481"/>
      <c r="KL135" s="118"/>
      <c r="KM135" s="118"/>
      <c r="KN135" s="115"/>
      <c r="KO135" s="115"/>
      <c r="KP135" s="115"/>
      <c r="KQ135" s="115"/>
      <c r="KR135" s="115"/>
      <c r="KS135" s="115">
        <f t="shared" si="2271"/>
        <v>0</v>
      </c>
      <c r="KT135" s="481"/>
      <c r="KU135" s="118"/>
      <c r="KV135" s="118"/>
      <c r="KW135" s="115"/>
      <c r="KX135" s="115"/>
      <c r="KY135" s="115"/>
      <c r="KZ135" s="115"/>
      <c r="LA135" s="115"/>
      <c r="LB135" s="115">
        <f t="shared" si="2272"/>
        <v>0</v>
      </c>
      <c r="LC135" s="481"/>
      <c r="LD135" s="118"/>
      <c r="LE135" s="118"/>
      <c r="LF135" s="115"/>
      <c r="LG135" s="115"/>
      <c r="LH135" s="115"/>
      <c r="LI135" s="115"/>
      <c r="LJ135" s="115"/>
      <c r="LK135" s="115">
        <f t="shared" si="2273"/>
        <v>0</v>
      </c>
      <c r="LL135" s="481"/>
      <c r="LM135" s="118"/>
      <c r="LN135" s="118"/>
      <c r="LO135" s="115"/>
      <c r="LP135" s="115"/>
      <c r="LQ135" s="115"/>
      <c r="LR135" s="115"/>
      <c r="LS135" s="115"/>
      <c r="LT135" s="115">
        <f t="shared" si="2274"/>
        <v>0</v>
      </c>
      <c r="LU135" s="481"/>
      <c r="LV135" s="118"/>
      <c r="LW135" s="118"/>
      <c r="LX135" s="115"/>
      <c r="LY135" s="115"/>
      <c r="LZ135" s="115"/>
      <c r="MA135" s="115"/>
      <c r="MB135" s="115"/>
      <c r="MC135" s="115">
        <f t="shared" si="2275"/>
        <v>0</v>
      </c>
      <c r="MD135" s="481"/>
      <c r="ME135" s="118"/>
      <c r="MF135" s="118"/>
      <c r="MG135" s="115"/>
      <c r="MH135" s="115"/>
      <c r="MI135" s="115"/>
      <c r="MJ135" s="115"/>
      <c r="MK135" s="115"/>
      <c r="ML135" s="115">
        <f t="shared" si="2276"/>
        <v>0</v>
      </c>
      <c r="MM135" s="481"/>
      <c r="MN135" s="118"/>
      <c r="MO135" s="118"/>
      <c r="MP135" s="115"/>
      <c r="MQ135" s="115"/>
      <c r="MR135" s="115"/>
      <c r="MS135" s="115"/>
      <c r="MT135" s="115"/>
      <c r="MU135" s="115">
        <f t="shared" si="2277"/>
        <v>0</v>
      </c>
      <c r="MV135" s="481"/>
      <c r="MW135" s="118"/>
      <c r="MX135" s="118"/>
      <c r="MY135" s="115"/>
      <c r="MZ135" s="115"/>
      <c r="NA135" s="115"/>
      <c r="NB135" s="115"/>
      <c r="NC135" s="115"/>
      <c r="ND135" s="115">
        <f t="shared" si="2278"/>
        <v>0</v>
      </c>
      <c r="NE135" s="481"/>
      <c r="NF135" s="118"/>
      <c r="NG135" s="118"/>
      <c r="NH135" s="115"/>
      <c r="NI135" s="115"/>
      <c r="NJ135" s="115"/>
      <c r="NK135" s="115"/>
      <c r="NL135" s="115"/>
      <c r="NM135" s="115">
        <f t="shared" si="2279"/>
        <v>0</v>
      </c>
      <c r="NN135" s="481"/>
      <c r="NO135" s="118"/>
      <c r="NP135" s="118"/>
      <c r="NQ135" s="115"/>
      <c r="NR135" s="115"/>
      <c r="NS135" s="115"/>
      <c r="NT135" s="115"/>
      <c r="NU135" s="115"/>
      <c r="NV135" s="115">
        <f t="shared" si="2280"/>
        <v>0</v>
      </c>
      <c r="NW135" s="481"/>
      <c r="NX135" s="118"/>
      <c r="NY135" s="118"/>
      <c r="NZ135" s="115"/>
      <c r="OA135" s="115"/>
      <c r="OB135" s="115"/>
      <c r="OC135" s="115"/>
      <c r="OD135" s="115"/>
      <c r="OE135" s="115">
        <f t="shared" si="2281"/>
        <v>0</v>
      </c>
      <c r="OF135" s="481"/>
      <c r="OG135" s="118"/>
      <c r="OH135" s="118"/>
      <c r="OI135" s="115"/>
      <c r="OJ135" s="115"/>
      <c r="OK135" s="115"/>
      <c r="OL135" s="115"/>
      <c r="OM135" s="115"/>
      <c r="ON135" s="115">
        <f t="shared" si="2282"/>
        <v>0</v>
      </c>
      <c r="OO135" s="481"/>
      <c r="OP135" s="118"/>
      <c r="OQ135" s="118"/>
      <c r="OR135" s="115"/>
      <c r="OS135" s="115"/>
      <c r="OT135" s="115"/>
      <c r="OU135" s="115"/>
      <c r="OV135" s="115"/>
      <c r="OW135" s="115">
        <f t="shared" si="2283"/>
        <v>0</v>
      </c>
      <c r="OY135" s="118"/>
      <c r="OZ135" s="118"/>
      <c r="PA135" s="115"/>
      <c r="PB135" s="115"/>
      <c r="PC135" s="115"/>
      <c r="PD135" s="115"/>
      <c r="PE135" s="115"/>
      <c r="PF135" s="115">
        <f t="shared" si="2284"/>
        <v>0</v>
      </c>
      <c r="PH135" s="152"/>
    </row>
    <row r="136" spans="1:424" s="161" customFormat="1">
      <c r="A136" s="118"/>
      <c r="B136" s="118"/>
      <c r="C136" s="115"/>
      <c r="D136" s="115"/>
      <c r="E136" s="115"/>
      <c r="F136" s="115"/>
      <c r="G136" s="115"/>
      <c r="H136" s="115">
        <f t="shared" si="2285"/>
        <v>0</v>
      </c>
      <c r="J136" s="118"/>
      <c r="K136" s="118"/>
      <c r="L136" s="115"/>
      <c r="M136" s="115"/>
      <c r="N136" s="115"/>
      <c r="O136" s="115"/>
      <c r="P136" s="115"/>
      <c r="Q136" s="115">
        <f t="shared" si="2286"/>
        <v>0</v>
      </c>
      <c r="S136" s="118"/>
      <c r="T136" s="118"/>
      <c r="U136" s="115"/>
      <c r="V136" s="115"/>
      <c r="W136" s="115"/>
      <c r="X136" s="115"/>
      <c r="Y136" s="115"/>
      <c r="Z136" s="115">
        <f t="shared" si="2240"/>
        <v>0</v>
      </c>
      <c r="AB136" s="118"/>
      <c r="AC136" s="118"/>
      <c r="AD136" s="115"/>
      <c r="AE136" s="115"/>
      <c r="AF136" s="115"/>
      <c r="AG136" s="115"/>
      <c r="AH136" s="115"/>
      <c r="AI136" s="115">
        <f t="shared" si="2241"/>
        <v>0</v>
      </c>
      <c r="AK136" s="118"/>
      <c r="AL136" s="118"/>
      <c r="AM136" s="115"/>
      <c r="AN136" s="115"/>
      <c r="AO136" s="115"/>
      <c r="AP136" s="115"/>
      <c r="AQ136" s="115"/>
      <c r="AR136" s="115">
        <f t="shared" si="2242"/>
        <v>0</v>
      </c>
      <c r="AT136" s="118"/>
      <c r="AU136" s="118"/>
      <c r="AV136" s="115"/>
      <c r="AW136" s="115"/>
      <c r="AX136" s="115"/>
      <c r="AY136" s="115"/>
      <c r="AZ136" s="115"/>
      <c r="BA136" s="115">
        <f t="shared" si="2243"/>
        <v>0</v>
      </c>
      <c r="BC136" s="118"/>
      <c r="BD136" s="118"/>
      <c r="BE136" s="115"/>
      <c r="BF136" s="115"/>
      <c r="BG136" s="115"/>
      <c r="BH136" s="115"/>
      <c r="BI136" s="115"/>
      <c r="BJ136" s="115">
        <f t="shared" si="2244"/>
        <v>0</v>
      </c>
      <c r="BL136" s="118"/>
      <c r="BM136" s="118"/>
      <c r="BN136" s="115"/>
      <c r="BO136" s="115"/>
      <c r="BP136" s="115"/>
      <c r="BQ136" s="115"/>
      <c r="BR136" s="115"/>
      <c r="BS136" s="115">
        <f t="shared" si="2245"/>
        <v>0</v>
      </c>
      <c r="BU136" s="118"/>
      <c r="BV136" s="118"/>
      <c r="BW136" s="115"/>
      <c r="BX136" s="115"/>
      <c r="BY136" s="115"/>
      <c r="BZ136" s="115"/>
      <c r="CA136" s="115"/>
      <c r="CB136" s="115">
        <f t="shared" si="2246"/>
        <v>0</v>
      </c>
      <c r="CD136" s="118"/>
      <c r="CE136" s="118"/>
      <c r="CF136" s="115"/>
      <c r="CG136" s="115"/>
      <c r="CH136" s="115"/>
      <c r="CI136" s="115"/>
      <c r="CJ136" s="115"/>
      <c r="CK136" s="115">
        <f t="shared" si="2247"/>
        <v>0</v>
      </c>
      <c r="CM136" s="118"/>
      <c r="CN136" s="118"/>
      <c r="CO136" s="115"/>
      <c r="CP136" s="115"/>
      <c r="CQ136" s="115"/>
      <c r="CR136" s="115"/>
      <c r="CS136" s="115"/>
      <c r="CT136" s="115">
        <f t="shared" si="2248"/>
        <v>0</v>
      </c>
      <c r="CV136" s="118"/>
      <c r="CW136" s="118"/>
      <c r="CX136" s="115"/>
      <c r="CY136" s="115"/>
      <c r="CZ136" s="115"/>
      <c r="DA136" s="115"/>
      <c r="DB136" s="115"/>
      <c r="DC136" s="115">
        <f t="shared" si="2249"/>
        <v>0</v>
      </c>
      <c r="DE136" s="118"/>
      <c r="DF136" s="118"/>
      <c r="DG136" s="115"/>
      <c r="DH136" s="115"/>
      <c r="DI136" s="115"/>
      <c r="DJ136" s="115"/>
      <c r="DK136" s="115"/>
      <c r="DL136" s="115">
        <f t="shared" si="2250"/>
        <v>0</v>
      </c>
      <c r="DN136" s="118"/>
      <c r="DO136" s="118"/>
      <c r="DP136" s="115"/>
      <c r="DQ136" s="115"/>
      <c r="DR136" s="115"/>
      <c r="DS136" s="115"/>
      <c r="DT136" s="115"/>
      <c r="DU136" s="115">
        <f t="shared" si="2251"/>
        <v>0</v>
      </c>
      <c r="DW136" s="118"/>
      <c r="DX136" s="118"/>
      <c r="DY136" s="115"/>
      <c r="DZ136" s="115"/>
      <c r="EA136" s="115"/>
      <c r="EB136" s="115"/>
      <c r="EC136" s="115"/>
      <c r="ED136" s="115">
        <f t="shared" si="2252"/>
        <v>0</v>
      </c>
      <c r="EF136" s="118"/>
      <c r="EG136" s="118"/>
      <c r="EH136" s="115"/>
      <c r="EI136" s="115"/>
      <c r="EJ136" s="115"/>
      <c r="EK136" s="115"/>
      <c r="EL136" s="115"/>
      <c r="EM136" s="115">
        <f t="shared" si="2253"/>
        <v>0</v>
      </c>
      <c r="EO136" s="118"/>
      <c r="EP136" s="118"/>
      <c r="EQ136" s="115"/>
      <c r="ER136" s="115"/>
      <c r="ES136" s="115"/>
      <c r="ET136" s="115"/>
      <c r="EU136" s="115"/>
      <c r="EV136" s="115">
        <f t="shared" si="2254"/>
        <v>0</v>
      </c>
      <c r="EX136" s="118"/>
      <c r="EY136" s="118"/>
      <c r="EZ136" s="115"/>
      <c r="FA136" s="115"/>
      <c r="FB136" s="115"/>
      <c r="FC136" s="115"/>
      <c r="FD136" s="115"/>
      <c r="FE136" s="115">
        <f t="shared" si="2255"/>
        <v>0</v>
      </c>
      <c r="FG136" s="118"/>
      <c r="FH136" s="118"/>
      <c r="FI136" s="115"/>
      <c r="FJ136" s="115"/>
      <c r="FK136" s="115"/>
      <c r="FL136" s="115"/>
      <c r="FM136" s="115"/>
      <c r="FN136" s="115">
        <f t="shared" si="2256"/>
        <v>0</v>
      </c>
      <c r="FP136" s="118"/>
      <c r="FQ136" s="118"/>
      <c r="FR136" s="115"/>
      <c r="FS136" s="115"/>
      <c r="FT136" s="115"/>
      <c r="FU136" s="115"/>
      <c r="FV136" s="115"/>
      <c r="FW136" s="115">
        <f t="shared" si="2257"/>
        <v>0</v>
      </c>
      <c r="FY136" s="118"/>
      <c r="FZ136" s="118"/>
      <c r="GA136" s="115"/>
      <c r="GB136" s="115"/>
      <c r="GC136" s="115"/>
      <c r="GD136" s="115"/>
      <c r="GE136" s="115"/>
      <c r="GF136" s="115">
        <f t="shared" si="2258"/>
        <v>0</v>
      </c>
      <c r="GH136" s="118"/>
      <c r="GI136" s="118"/>
      <c r="GJ136" s="115"/>
      <c r="GK136" s="115"/>
      <c r="GL136" s="115"/>
      <c r="GM136" s="115"/>
      <c r="GN136" s="115"/>
      <c r="GO136" s="115">
        <f t="shared" si="2259"/>
        <v>0</v>
      </c>
      <c r="GQ136" s="118"/>
      <c r="GR136" s="118"/>
      <c r="GS136" s="115"/>
      <c r="GT136" s="115"/>
      <c r="GU136" s="115"/>
      <c r="GV136" s="115"/>
      <c r="GW136" s="115"/>
      <c r="GX136" s="115">
        <f t="shared" si="2260"/>
        <v>0</v>
      </c>
      <c r="GZ136" s="118"/>
      <c r="HA136" s="118"/>
      <c r="HB136" s="115"/>
      <c r="HC136" s="115"/>
      <c r="HD136" s="115"/>
      <c r="HE136" s="115"/>
      <c r="HF136" s="115"/>
      <c r="HG136" s="115">
        <f t="shared" si="2261"/>
        <v>0</v>
      </c>
      <c r="HI136" s="118"/>
      <c r="HJ136" s="118"/>
      <c r="HK136" s="115"/>
      <c r="HL136" s="115"/>
      <c r="HM136" s="115"/>
      <c r="HN136" s="115"/>
      <c r="HO136" s="115"/>
      <c r="HP136" s="115">
        <f t="shared" si="2262"/>
        <v>0</v>
      </c>
      <c r="HR136" s="118"/>
      <c r="HS136" s="118"/>
      <c r="HT136" s="115"/>
      <c r="HU136" s="115"/>
      <c r="HV136" s="115"/>
      <c r="HW136" s="115"/>
      <c r="HX136" s="115"/>
      <c r="HY136" s="115">
        <f t="shared" si="2263"/>
        <v>0</v>
      </c>
      <c r="IA136" s="118"/>
      <c r="IB136" s="118"/>
      <c r="IC136" s="115"/>
      <c r="ID136" s="115"/>
      <c r="IE136" s="115"/>
      <c r="IF136" s="115"/>
      <c r="IG136" s="115"/>
      <c r="IH136" s="115">
        <f t="shared" si="2264"/>
        <v>0</v>
      </c>
      <c r="IJ136" s="118"/>
      <c r="IK136" s="118"/>
      <c r="IL136" s="115"/>
      <c r="IM136" s="115"/>
      <c r="IN136" s="115"/>
      <c r="IO136" s="115"/>
      <c r="IP136" s="115"/>
      <c r="IQ136" s="115">
        <f t="shared" si="2265"/>
        <v>0</v>
      </c>
      <c r="IS136" s="118"/>
      <c r="IT136" s="118"/>
      <c r="IU136" s="115"/>
      <c r="IV136" s="115"/>
      <c r="IW136" s="115"/>
      <c r="IX136" s="115"/>
      <c r="IY136" s="115"/>
      <c r="IZ136" s="115">
        <f t="shared" si="2266"/>
        <v>0</v>
      </c>
      <c r="JB136" s="118"/>
      <c r="JC136" s="118"/>
      <c r="JD136" s="115"/>
      <c r="JE136" s="115"/>
      <c r="JF136" s="115"/>
      <c r="JG136" s="115"/>
      <c r="JH136" s="115"/>
      <c r="JI136" s="115">
        <f t="shared" si="2267"/>
        <v>0</v>
      </c>
      <c r="JK136" s="118"/>
      <c r="JL136" s="118"/>
      <c r="JM136" s="115"/>
      <c r="JN136" s="115"/>
      <c r="JO136" s="115"/>
      <c r="JP136" s="115"/>
      <c r="JQ136" s="115"/>
      <c r="JR136" s="115">
        <f t="shared" si="2268"/>
        <v>0</v>
      </c>
      <c r="JS136" s="481"/>
      <c r="JT136" s="118"/>
      <c r="JU136" s="118"/>
      <c r="JV136" s="115"/>
      <c r="JW136" s="115"/>
      <c r="JX136" s="115"/>
      <c r="JY136" s="115"/>
      <c r="JZ136" s="115"/>
      <c r="KA136" s="115">
        <f t="shared" si="2269"/>
        <v>0</v>
      </c>
      <c r="KB136" s="481"/>
      <c r="KC136" s="118"/>
      <c r="KD136" s="118"/>
      <c r="KE136" s="115"/>
      <c r="KF136" s="115"/>
      <c r="KG136" s="115"/>
      <c r="KH136" s="115"/>
      <c r="KI136" s="115"/>
      <c r="KJ136" s="115">
        <f t="shared" si="2270"/>
        <v>0</v>
      </c>
      <c r="KK136" s="481"/>
      <c r="KL136" s="118"/>
      <c r="KM136" s="118"/>
      <c r="KN136" s="115"/>
      <c r="KO136" s="115"/>
      <c r="KP136" s="115"/>
      <c r="KQ136" s="115"/>
      <c r="KR136" s="115"/>
      <c r="KS136" s="115">
        <f t="shared" si="2271"/>
        <v>0</v>
      </c>
      <c r="KT136" s="481"/>
      <c r="KU136" s="118"/>
      <c r="KV136" s="118"/>
      <c r="KW136" s="115"/>
      <c r="KX136" s="115"/>
      <c r="KY136" s="115"/>
      <c r="KZ136" s="115"/>
      <c r="LA136" s="115"/>
      <c r="LB136" s="115">
        <f t="shared" si="2272"/>
        <v>0</v>
      </c>
      <c r="LC136" s="481"/>
      <c r="LD136" s="118"/>
      <c r="LE136" s="118"/>
      <c r="LF136" s="115"/>
      <c r="LG136" s="115"/>
      <c r="LH136" s="115"/>
      <c r="LI136" s="115"/>
      <c r="LJ136" s="115"/>
      <c r="LK136" s="115">
        <f t="shared" si="2273"/>
        <v>0</v>
      </c>
      <c r="LL136" s="481"/>
      <c r="LM136" s="118"/>
      <c r="LN136" s="118"/>
      <c r="LO136" s="115"/>
      <c r="LP136" s="115"/>
      <c r="LQ136" s="115"/>
      <c r="LR136" s="115"/>
      <c r="LS136" s="115"/>
      <c r="LT136" s="115">
        <f t="shared" si="2274"/>
        <v>0</v>
      </c>
      <c r="LU136" s="481"/>
      <c r="LV136" s="118"/>
      <c r="LW136" s="118"/>
      <c r="LX136" s="115"/>
      <c r="LY136" s="115"/>
      <c r="LZ136" s="115"/>
      <c r="MA136" s="115"/>
      <c r="MB136" s="115"/>
      <c r="MC136" s="115">
        <f t="shared" si="2275"/>
        <v>0</v>
      </c>
      <c r="MD136" s="481"/>
      <c r="ME136" s="118"/>
      <c r="MF136" s="118"/>
      <c r="MG136" s="115"/>
      <c r="MH136" s="115"/>
      <c r="MI136" s="115"/>
      <c r="MJ136" s="115"/>
      <c r="MK136" s="115"/>
      <c r="ML136" s="115">
        <f t="shared" si="2276"/>
        <v>0</v>
      </c>
      <c r="MM136" s="481"/>
      <c r="MN136" s="118"/>
      <c r="MO136" s="118"/>
      <c r="MP136" s="115"/>
      <c r="MQ136" s="115"/>
      <c r="MR136" s="115"/>
      <c r="MS136" s="115"/>
      <c r="MT136" s="115"/>
      <c r="MU136" s="115">
        <f t="shared" si="2277"/>
        <v>0</v>
      </c>
      <c r="MV136" s="481"/>
      <c r="MW136" s="118"/>
      <c r="MX136" s="118"/>
      <c r="MY136" s="115"/>
      <c r="MZ136" s="115"/>
      <c r="NA136" s="115"/>
      <c r="NB136" s="115"/>
      <c r="NC136" s="115"/>
      <c r="ND136" s="115">
        <f t="shared" si="2278"/>
        <v>0</v>
      </c>
      <c r="NE136" s="481"/>
      <c r="NF136" s="118"/>
      <c r="NG136" s="118"/>
      <c r="NH136" s="115"/>
      <c r="NI136" s="115"/>
      <c r="NJ136" s="115"/>
      <c r="NK136" s="115"/>
      <c r="NL136" s="115"/>
      <c r="NM136" s="115">
        <f t="shared" si="2279"/>
        <v>0</v>
      </c>
      <c r="NN136" s="481"/>
      <c r="NO136" s="118"/>
      <c r="NP136" s="118"/>
      <c r="NQ136" s="115"/>
      <c r="NR136" s="115"/>
      <c r="NS136" s="115"/>
      <c r="NT136" s="115"/>
      <c r="NU136" s="115"/>
      <c r="NV136" s="115">
        <f t="shared" si="2280"/>
        <v>0</v>
      </c>
      <c r="NW136" s="481"/>
      <c r="NX136" s="118"/>
      <c r="NY136" s="118"/>
      <c r="NZ136" s="115"/>
      <c r="OA136" s="115"/>
      <c r="OB136" s="115"/>
      <c r="OC136" s="115"/>
      <c r="OD136" s="115"/>
      <c r="OE136" s="115">
        <f t="shared" si="2281"/>
        <v>0</v>
      </c>
      <c r="OF136" s="481"/>
      <c r="OG136" s="118"/>
      <c r="OH136" s="118"/>
      <c r="OI136" s="115"/>
      <c r="OJ136" s="115"/>
      <c r="OK136" s="115"/>
      <c r="OL136" s="115"/>
      <c r="OM136" s="115"/>
      <c r="ON136" s="115">
        <f t="shared" si="2282"/>
        <v>0</v>
      </c>
      <c r="OO136" s="481"/>
      <c r="OP136" s="118"/>
      <c r="OQ136" s="118"/>
      <c r="OR136" s="115"/>
      <c r="OS136" s="115"/>
      <c r="OT136" s="115"/>
      <c r="OU136" s="115"/>
      <c r="OV136" s="115"/>
      <c r="OW136" s="115">
        <f t="shared" si="2283"/>
        <v>0</v>
      </c>
      <c r="OY136" s="118"/>
      <c r="OZ136" s="118"/>
      <c r="PA136" s="115"/>
      <c r="PB136" s="115"/>
      <c r="PC136" s="115"/>
      <c r="PD136" s="115"/>
      <c r="PE136" s="115"/>
      <c r="PF136" s="115">
        <f t="shared" si="2284"/>
        <v>0</v>
      </c>
      <c r="PH136" s="152"/>
    </row>
    <row r="137" spans="1:424" s="161" customFormat="1">
      <c r="A137" s="118"/>
      <c r="B137" s="118"/>
      <c r="C137" s="115"/>
      <c r="D137" s="115"/>
      <c r="E137" s="115"/>
      <c r="F137" s="115"/>
      <c r="G137" s="115"/>
      <c r="H137" s="115">
        <f t="shared" si="2285"/>
        <v>0</v>
      </c>
      <c r="J137" s="118"/>
      <c r="K137" s="118"/>
      <c r="L137" s="115"/>
      <c r="M137" s="115"/>
      <c r="N137" s="115"/>
      <c r="O137" s="115"/>
      <c r="P137" s="115"/>
      <c r="Q137" s="115">
        <f t="shared" si="2286"/>
        <v>0</v>
      </c>
      <c r="S137" s="118"/>
      <c r="T137" s="118"/>
      <c r="U137" s="115"/>
      <c r="V137" s="115"/>
      <c r="W137" s="115"/>
      <c r="X137" s="115"/>
      <c r="Y137" s="115"/>
      <c r="Z137" s="115">
        <f t="shared" si="2240"/>
        <v>0</v>
      </c>
      <c r="AB137" s="118"/>
      <c r="AC137" s="118"/>
      <c r="AD137" s="115"/>
      <c r="AE137" s="115"/>
      <c r="AF137" s="115"/>
      <c r="AG137" s="115"/>
      <c r="AH137" s="115"/>
      <c r="AI137" s="115">
        <f t="shared" si="2241"/>
        <v>0</v>
      </c>
      <c r="AK137" s="118"/>
      <c r="AL137" s="118"/>
      <c r="AM137" s="115"/>
      <c r="AN137" s="115"/>
      <c r="AO137" s="115"/>
      <c r="AP137" s="115"/>
      <c r="AQ137" s="115"/>
      <c r="AR137" s="115">
        <f t="shared" si="2242"/>
        <v>0</v>
      </c>
      <c r="AT137" s="118"/>
      <c r="AU137" s="118"/>
      <c r="AV137" s="115"/>
      <c r="AW137" s="115"/>
      <c r="AX137" s="115"/>
      <c r="AY137" s="115"/>
      <c r="AZ137" s="115"/>
      <c r="BA137" s="115">
        <f t="shared" si="2243"/>
        <v>0</v>
      </c>
      <c r="BC137" s="118"/>
      <c r="BD137" s="118"/>
      <c r="BE137" s="115"/>
      <c r="BF137" s="115"/>
      <c r="BG137" s="115"/>
      <c r="BH137" s="115"/>
      <c r="BI137" s="115"/>
      <c r="BJ137" s="115">
        <f t="shared" si="2244"/>
        <v>0</v>
      </c>
      <c r="BL137" s="118"/>
      <c r="BM137" s="118"/>
      <c r="BN137" s="115"/>
      <c r="BO137" s="115"/>
      <c r="BP137" s="115"/>
      <c r="BQ137" s="115"/>
      <c r="BR137" s="115"/>
      <c r="BS137" s="115">
        <f t="shared" si="2245"/>
        <v>0</v>
      </c>
      <c r="BU137" s="118"/>
      <c r="BV137" s="118"/>
      <c r="BW137" s="115"/>
      <c r="BX137" s="115"/>
      <c r="BY137" s="115"/>
      <c r="BZ137" s="115"/>
      <c r="CA137" s="115"/>
      <c r="CB137" s="115">
        <f t="shared" si="2246"/>
        <v>0</v>
      </c>
      <c r="CD137" s="118"/>
      <c r="CE137" s="118"/>
      <c r="CF137" s="115"/>
      <c r="CG137" s="115"/>
      <c r="CH137" s="115"/>
      <c r="CI137" s="115"/>
      <c r="CJ137" s="115"/>
      <c r="CK137" s="115">
        <f t="shared" si="2247"/>
        <v>0</v>
      </c>
      <c r="CM137" s="118"/>
      <c r="CN137" s="118"/>
      <c r="CO137" s="115"/>
      <c r="CP137" s="115"/>
      <c r="CQ137" s="115"/>
      <c r="CR137" s="115"/>
      <c r="CS137" s="115"/>
      <c r="CT137" s="115">
        <f t="shared" si="2248"/>
        <v>0</v>
      </c>
      <c r="CV137" s="118"/>
      <c r="CW137" s="118"/>
      <c r="CX137" s="115"/>
      <c r="CY137" s="115"/>
      <c r="CZ137" s="115"/>
      <c r="DA137" s="115"/>
      <c r="DB137" s="115"/>
      <c r="DC137" s="115">
        <f t="shared" si="2249"/>
        <v>0</v>
      </c>
      <c r="DE137" s="118"/>
      <c r="DF137" s="118"/>
      <c r="DG137" s="115"/>
      <c r="DH137" s="115"/>
      <c r="DI137" s="115"/>
      <c r="DJ137" s="115"/>
      <c r="DK137" s="115"/>
      <c r="DL137" s="115">
        <f t="shared" si="2250"/>
        <v>0</v>
      </c>
      <c r="DN137" s="118"/>
      <c r="DO137" s="118"/>
      <c r="DP137" s="115"/>
      <c r="DQ137" s="115"/>
      <c r="DR137" s="115"/>
      <c r="DS137" s="115"/>
      <c r="DT137" s="115"/>
      <c r="DU137" s="115">
        <f t="shared" si="2251"/>
        <v>0</v>
      </c>
      <c r="DW137" s="118"/>
      <c r="DX137" s="118"/>
      <c r="DY137" s="115"/>
      <c r="DZ137" s="115"/>
      <c r="EA137" s="115"/>
      <c r="EB137" s="115"/>
      <c r="EC137" s="115"/>
      <c r="ED137" s="115">
        <f t="shared" si="2252"/>
        <v>0</v>
      </c>
      <c r="EF137" s="118"/>
      <c r="EG137" s="118"/>
      <c r="EH137" s="115"/>
      <c r="EI137" s="115"/>
      <c r="EJ137" s="115"/>
      <c r="EK137" s="115"/>
      <c r="EL137" s="115"/>
      <c r="EM137" s="115">
        <f t="shared" si="2253"/>
        <v>0</v>
      </c>
      <c r="EO137" s="118"/>
      <c r="EP137" s="118"/>
      <c r="EQ137" s="115"/>
      <c r="ER137" s="115"/>
      <c r="ES137" s="115"/>
      <c r="ET137" s="115"/>
      <c r="EU137" s="115"/>
      <c r="EV137" s="115">
        <f t="shared" si="2254"/>
        <v>0</v>
      </c>
      <c r="EX137" s="118"/>
      <c r="EY137" s="118"/>
      <c r="EZ137" s="115"/>
      <c r="FA137" s="115"/>
      <c r="FB137" s="115"/>
      <c r="FC137" s="115"/>
      <c r="FD137" s="115"/>
      <c r="FE137" s="115">
        <f t="shared" si="2255"/>
        <v>0</v>
      </c>
      <c r="FG137" s="118"/>
      <c r="FH137" s="118"/>
      <c r="FI137" s="115"/>
      <c r="FJ137" s="115"/>
      <c r="FK137" s="115"/>
      <c r="FL137" s="115"/>
      <c r="FM137" s="115"/>
      <c r="FN137" s="115">
        <f t="shared" si="2256"/>
        <v>0</v>
      </c>
      <c r="FP137" s="118"/>
      <c r="FQ137" s="118"/>
      <c r="FR137" s="115"/>
      <c r="FS137" s="115"/>
      <c r="FT137" s="115"/>
      <c r="FU137" s="115"/>
      <c r="FV137" s="115"/>
      <c r="FW137" s="115">
        <f t="shared" si="2257"/>
        <v>0</v>
      </c>
      <c r="FY137" s="118"/>
      <c r="FZ137" s="118"/>
      <c r="GA137" s="115"/>
      <c r="GB137" s="115"/>
      <c r="GC137" s="115"/>
      <c r="GD137" s="115"/>
      <c r="GE137" s="115"/>
      <c r="GF137" s="115">
        <f t="shared" si="2258"/>
        <v>0</v>
      </c>
      <c r="GH137" s="118"/>
      <c r="GI137" s="118"/>
      <c r="GJ137" s="115"/>
      <c r="GK137" s="115"/>
      <c r="GL137" s="115"/>
      <c r="GM137" s="115"/>
      <c r="GN137" s="115"/>
      <c r="GO137" s="115">
        <f t="shared" si="2259"/>
        <v>0</v>
      </c>
      <c r="GQ137" s="118"/>
      <c r="GR137" s="118"/>
      <c r="GS137" s="115"/>
      <c r="GT137" s="115"/>
      <c r="GU137" s="115"/>
      <c r="GV137" s="115"/>
      <c r="GW137" s="115"/>
      <c r="GX137" s="115">
        <f t="shared" si="2260"/>
        <v>0</v>
      </c>
      <c r="GZ137" s="118"/>
      <c r="HA137" s="118"/>
      <c r="HB137" s="115"/>
      <c r="HC137" s="115"/>
      <c r="HD137" s="115"/>
      <c r="HE137" s="115"/>
      <c r="HF137" s="115"/>
      <c r="HG137" s="115">
        <f t="shared" si="2261"/>
        <v>0</v>
      </c>
      <c r="HI137" s="118"/>
      <c r="HJ137" s="118"/>
      <c r="HK137" s="115"/>
      <c r="HL137" s="115"/>
      <c r="HM137" s="115"/>
      <c r="HN137" s="115"/>
      <c r="HO137" s="115"/>
      <c r="HP137" s="115">
        <f t="shared" si="2262"/>
        <v>0</v>
      </c>
      <c r="HR137" s="118"/>
      <c r="HS137" s="118"/>
      <c r="HT137" s="115"/>
      <c r="HU137" s="115"/>
      <c r="HV137" s="115"/>
      <c r="HW137" s="115"/>
      <c r="HX137" s="115"/>
      <c r="HY137" s="115">
        <f t="shared" si="2263"/>
        <v>0</v>
      </c>
      <c r="IA137" s="118"/>
      <c r="IB137" s="118"/>
      <c r="IC137" s="115"/>
      <c r="ID137" s="115"/>
      <c r="IE137" s="115"/>
      <c r="IF137" s="115"/>
      <c r="IG137" s="115"/>
      <c r="IH137" s="115">
        <f t="shared" si="2264"/>
        <v>0</v>
      </c>
      <c r="IJ137" s="118"/>
      <c r="IK137" s="118"/>
      <c r="IL137" s="115"/>
      <c r="IM137" s="115"/>
      <c r="IN137" s="115"/>
      <c r="IO137" s="115"/>
      <c r="IP137" s="115"/>
      <c r="IQ137" s="115">
        <f t="shared" si="2265"/>
        <v>0</v>
      </c>
      <c r="IS137" s="118"/>
      <c r="IT137" s="118"/>
      <c r="IU137" s="115"/>
      <c r="IV137" s="115"/>
      <c r="IW137" s="115"/>
      <c r="IX137" s="115"/>
      <c r="IY137" s="115"/>
      <c r="IZ137" s="115">
        <f t="shared" si="2266"/>
        <v>0</v>
      </c>
      <c r="JB137" s="118"/>
      <c r="JC137" s="118"/>
      <c r="JD137" s="115"/>
      <c r="JE137" s="115"/>
      <c r="JF137" s="115"/>
      <c r="JG137" s="115"/>
      <c r="JH137" s="115"/>
      <c r="JI137" s="115">
        <f t="shared" si="2267"/>
        <v>0</v>
      </c>
      <c r="JK137" s="118"/>
      <c r="JL137" s="118"/>
      <c r="JM137" s="115"/>
      <c r="JN137" s="115"/>
      <c r="JO137" s="115"/>
      <c r="JP137" s="115"/>
      <c r="JQ137" s="115"/>
      <c r="JR137" s="115">
        <f t="shared" si="2268"/>
        <v>0</v>
      </c>
      <c r="JS137" s="481"/>
      <c r="JT137" s="118"/>
      <c r="JU137" s="118"/>
      <c r="JV137" s="115"/>
      <c r="JW137" s="115"/>
      <c r="JX137" s="115"/>
      <c r="JY137" s="115"/>
      <c r="JZ137" s="115"/>
      <c r="KA137" s="115">
        <f t="shared" si="2269"/>
        <v>0</v>
      </c>
      <c r="KB137" s="481"/>
      <c r="KC137" s="118"/>
      <c r="KD137" s="118"/>
      <c r="KE137" s="115"/>
      <c r="KF137" s="115"/>
      <c r="KG137" s="115"/>
      <c r="KH137" s="115"/>
      <c r="KI137" s="115"/>
      <c r="KJ137" s="115">
        <f t="shared" si="2270"/>
        <v>0</v>
      </c>
      <c r="KK137" s="481"/>
      <c r="KL137" s="118"/>
      <c r="KM137" s="118"/>
      <c r="KN137" s="115"/>
      <c r="KO137" s="115"/>
      <c r="KP137" s="115"/>
      <c r="KQ137" s="115"/>
      <c r="KR137" s="115"/>
      <c r="KS137" s="115">
        <f t="shared" si="2271"/>
        <v>0</v>
      </c>
      <c r="KT137" s="481"/>
      <c r="KU137" s="118"/>
      <c r="KV137" s="118"/>
      <c r="KW137" s="115"/>
      <c r="KX137" s="115"/>
      <c r="KY137" s="115"/>
      <c r="KZ137" s="115"/>
      <c r="LA137" s="115"/>
      <c r="LB137" s="115">
        <f t="shared" si="2272"/>
        <v>0</v>
      </c>
      <c r="LC137" s="481"/>
      <c r="LD137" s="118"/>
      <c r="LE137" s="118"/>
      <c r="LF137" s="115"/>
      <c r="LG137" s="115"/>
      <c r="LH137" s="115"/>
      <c r="LI137" s="115"/>
      <c r="LJ137" s="115"/>
      <c r="LK137" s="115">
        <f t="shared" si="2273"/>
        <v>0</v>
      </c>
      <c r="LL137" s="481"/>
      <c r="LM137" s="118"/>
      <c r="LN137" s="118"/>
      <c r="LO137" s="115"/>
      <c r="LP137" s="115"/>
      <c r="LQ137" s="115"/>
      <c r="LR137" s="115"/>
      <c r="LS137" s="115"/>
      <c r="LT137" s="115">
        <f t="shared" si="2274"/>
        <v>0</v>
      </c>
      <c r="LU137" s="481"/>
      <c r="LV137" s="118"/>
      <c r="LW137" s="118"/>
      <c r="LX137" s="115"/>
      <c r="LY137" s="115"/>
      <c r="LZ137" s="115"/>
      <c r="MA137" s="115"/>
      <c r="MB137" s="115"/>
      <c r="MC137" s="115">
        <f t="shared" si="2275"/>
        <v>0</v>
      </c>
      <c r="MD137" s="481"/>
      <c r="ME137" s="118"/>
      <c r="MF137" s="118"/>
      <c r="MG137" s="115"/>
      <c r="MH137" s="115"/>
      <c r="MI137" s="115"/>
      <c r="MJ137" s="115"/>
      <c r="MK137" s="115"/>
      <c r="ML137" s="115">
        <f t="shared" si="2276"/>
        <v>0</v>
      </c>
      <c r="MM137" s="481"/>
      <c r="MN137" s="118"/>
      <c r="MO137" s="118"/>
      <c r="MP137" s="115"/>
      <c r="MQ137" s="115"/>
      <c r="MR137" s="115"/>
      <c r="MS137" s="115"/>
      <c r="MT137" s="115"/>
      <c r="MU137" s="115">
        <f t="shared" si="2277"/>
        <v>0</v>
      </c>
      <c r="MV137" s="481"/>
      <c r="MW137" s="118"/>
      <c r="MX137" s="118"/>
      <c r="MY137" s="115"/>
      <c r="MZ137" s="115"/>
      <c r="NA137" s="115"/>
      <c r="NB137" s="115"/>
      <c r="NC137" s="115"/>
      <c r="ND137" s="115">
        <f t="shared" si="2278"/>
        <v>0</v>
      </c>
      <c r="NE137" s="481"/>
      <c r="NF137" s="118"/>
      <c r="NG137" s="118"/>
      <c r="NH137" s="115"/>
      <c r="NI137" s="115"/>
      <c r="NJ137" s="115"/>
      <c r="NK137" s="115"/>
      <c r="NL137" s="115"/>
      <c r="NM137" s="115">
        <f t="shared" si="2279"/>
        <v>0</v>
      </c>
      <c r="NN137" s="481"/>
      <c r="NO137" s="118"/>
      <c r="NP137" s="118"/>
      <c r="NQ137" s="115"/>
      <c r="NR137" s="115"/>
      <c r="NS137" s="115"/>
      <c r="NT137" s="115"/>
      <c r="NU137" s="115"/>
      <c r="NV137" s="115">
        <f t="shared" si="2280"/>
        <v>0</v>
      </c>
      <c r="NW137" s="481"/>
      <c r="NX137" s="118"/>
      <c r="NY137" s="118"/>
      <c r="NZ137" s="115"/>
      <c r="OA137" s="115"/>
      <c r="OB137" s="115"/>
      <c r="OC137" s="115"/>
      <c r="OD137" s="115"/>
      <c r="OE137" s="115">
        <f t="shared" si="2281"/>
        <v>0</v>
      </c>
      <c r="OF137" s="481"/>
      <c r="OG137" s="118"/>
      <c r="OH137" s="118"/>
      <c r="OI137" s="115"/>
      <c r="OJ137" s="115"/>
      <c r="OK137" s="115"/>
      <c r="OL137" s="115"/>
      <c r="OM137" s="115"/>
      <c r="ON137" s="115">
        <f t="shared" si="2282"/>
        <v>0</v>
      </c>
      <c r="OO137" s="481"/>
      <c r="OP137" s="118"/>
      <c r="OQ137" s="118"/>
      <c r="OR137" s="115"/>
      <c r="OS137" s="115"/>
      <c r="OT137" s="115"/>
      <c r="OU137" s="115"/>
      <c r="OV137" s="115"/>
      <c r="OW137" s="115">
        <f t="shared" si="2283"/>
        <v>0</v>
      </c>
      <c r="OY137" s="118"/>
      <c r="OZ137" s="118"/>
      <c r="PA137" s="115"/>
      <c r="PB137" s="115"/>
      <c r="PC137" s="115"/>
      <c r="PD137" s="115"/>
      <c r="PE137" s="115"/>
      <c r="PF137" s="115">
        <f t="shared" si="2284"/>
        <v>0</v>
      </c>
      <c r="PH137" s="152"/>
    </row>
    <row r="138" spans="1:424" s="161" customFormat="1">
      <c r="A138" s="118"/>
      <c r="B138" s="118"/>
      <c r="C138" s="115"/>
      <c r="D138" s="115"/>
      <c r="E138" s="115"/>
      <c r="F138" s="115"/>
      <c r="G138" s="115"/>
      <c r="H138" s="115">
        <f t="shared" si="2285"/>
        <v>0</v>
      </c>
      <c r="J138" s="118"/>
      <c r="K138" s="118"/>
      <c r="L138" s="115"/>
      <c r="M138" s="115"/>
      <c r="N138" s="115"/>
      <c r="O138" s="115"/>
      <c r="P138" s="115"/>
      <c r="Q138" s="115">
        <f t="shared" si="2286"/>
        <v>0</v>
      </c>
      <c r="S138" s="118"/>
      <c r="T138" s="118"/>
      <c r="U138" s="115"/>
      <c r="V138" s="115"/>
      <c r="W138" s="115"/>
      <c r="X138" s="115"/>
      <c r="Y138" s="115"/>
      <c r="Z138" s="115">
        <f t="shared" si="2240"/>
        <v>0</v>
      </c>
      <c r="AB138" s="118"/>
      <c r="AC138" s="118"/>
      <c r="AD138" s="115"/>
      <c r="AE138" s="115"/>
      <c r="AF138" s="115"/>
      <c r="AG138" s="115"/>
      <c r="AH138" s="115"/>
      <c r="AI138" s="115">
        <f t="shared" si="2241"/>
        <v>0</v>
      </c>
      <c r="AK138" s="118"/>
      <c r="AL138" s="118"/>
      <c r="AM138" s="115"/>
      <c r="AN138" s="115"/>
      <c r="AO138" s="115"/>
      <c r="AP138" s="115"/>
      <c r="AQ138" s="115"/>
      <c r="AR138" s="115">
        <f t="shared" si="2242"/>
        <v>0</v>
      </c>
      <c r="AT138" s="118"/>
      <c r="AU138" s="118"/>
      <c r="AV138" s="115"/>
      <c r="AW138" s="115"/>
      <c r="AX138" s="115"/>
      <c r="AY138" s="115"/>
      <c r="AZ138" s="115"/>
      <c r="BA138" s="115">
        <f t="shared" si="2243"/>
        <v>0</v>
      </c>
      <c r="BC138" s="118"/>
      <c r="BD138" s="118"/>
      <c r="BE138" s="115"/>
      <c r="BF138" s="115"/>
      <c r="BG138" s="115"/>
      <c r="BH138" s="115"/>
      <c r="BI138" s="115"/>
      <c r="BJ138" s="115">
        <f t="shared" si="2244"/>
        <v>0</v>
      </c>
      <c r="BL138" s="118"/>
      <c r="BM138" s="118"/>
      <c r="BN138" s="115"/>
      <c r="BO138" s="115"/>
      <c r="BP138" s="115"/>
      <c r="BQ138" s="115"/>
      <c r="BR138" s="115"/>
      <c r="BS138" s="115">
        <f t="shared" si="2245"/>
        <v>0</v>
      </c>
      <c r="BU138" s="118"/>
      <c r="BV138" s="118"/>
      <c r="BW138" s="115"/>
      <c r="BX138" s="115"/>
      <c r="BY138" s="115"/>
      <c r="BZ138" s="115"/>
      <c r="CA138" s="115"/>
      <c r="CB138" s="115">
        <f t="shared" si="2246"/>
        <v>0</v>
      </c>
      <c r="CD138" s="118"/>
      <c r="CE138" s="118"/>
      <c r="CF138" s="115"/>
      <c r="CG138" s="115"/>
      <c r="CH138" s="115"/>
      <c r="CI138" s="115"/>
      <c r="CJ138" s="115"/>
      <c r="CK138" s="115">
        <f t="shared" si="2247"/>
        <v>0</v>
      </c>
      <c r="CM138" s="118"/>
      <c r="CN138" s="118"/>
      <c r="CO138" s="115"/>
      <c r="CP138" s="115"/>
      <c r="CQ138" s="115"/>
      <c r="CR138" s="115"/>
      <c r="CS138" s="115"/>
      <c r="CT138" s="115">
        <f t="shared" si="2248"/>
        <v>0</v>
      </c>
      <c r="CV138" s="118"/>
      <c r="CW138" s="118"/>
      <c r="CX138" s="115"/>
      <c r="CY138" s="115"/>
      <c r="CZ138" s="115"/>
      <c r="DA138" s="115"/>
      <c r="DB138" s="115"/>
      <c r="DC138" s="115">
        <f t="shared" si="2249"/>
        <v>0</v>
      </c>
      <c r="DE138" s="118"/>
      <c r="DF138" s="118"/>
      <c r="DG138" s="115"/>
      <c r="DH138" s="115"/>
      <c r="DI138" s="115"/>
      <c r="DJ138" s="115"/>
      <c r="DK138" s="115"/>
      <c r="DL138" s="115">
        <f t="shared" si="2250"/>
        <v>0</v>
      </c>
      <c r="DN138" s="118"/>
      <c r="DO138" s="118"/>
      <c r="DP138" s="115"/>
      <c r="DQ138" s="115"/>
      <c r="DR138" s="115"/>
      <c r="DS138" s="115"/>
      <c r="DT138" s="115"/>
      <c r="DU138" s="115">
        <f t="shared" si="2251"/>
        <v>0</v>
      </c>
      <c r="DW138" s="118"/>
      <c r="DX138" s="118"/>
      <c r="DY138" s="115"/>
      <c r="DZ138" s="115"/>
      <c r="EA138" s="115"/>
      <c r="EB138" s="115"/>
      <c r="EC138" s="115"/>
      <c r="ED138" s="115">
        <f t="shared" si="2252"/>
        <v>0</v>
      </c>
      <c r="EF138" s="118"/>
      <c r="EG138" s="118"/>
      <c r="EH138" s="115"/>
      <c r="EI138" s="115"/>
      <c r="EJ138" s="115"/>
      <c r="EK138" s="115"/>
      <c r="EL138" s="115"/>
      <c r="EM138" s="115">
        <f t="shared" si="2253"/>
        <v>0</v>
      </c>
      <c r="EO138" s="118"/>
      <c r="EP138" s="118"/>
      <c r="EQ138" s="115"/>
      <c r="ER138" s="115"/>
      <c r="ES138" s="115"/>
      <c r="ET138" s="115"/>
      <c r="EU138" s="115"/>
      <c r="EV138" s="115">
        <f t="shared" si="2254"/>
        <v>0</v>
      </c>
      <c r="EX138" s="118"/>
      <c r="EY138" s="118"/>
      <c r="EZ138" s="115"/>
      <c r="FA138" s="115"/>
      <c r="FB138" s="115"/>
      <c r="FC138" s="115"/>
      <c r="FD138" s="115"/>
      <c r="FE138" s="115">
        <f t="shared" si="2255"/>
        <v>0</v>
      </c>
      <c r="FG138" s="118"/>
      <c r="FH138" s="118"/>
      <c r="FI138" s="115"/>
      <c r="FJ138" s="115"/>
      <c r="FK138" s="115"/>
      <c r="FL138" s="115"/>
      <c r="FM138" s="115"/>
      <c r="FN138" s="115">
        <f t="shared" si="2256"/>
        <v>0</v>
      </c>
      <c r="FP138" s="118"/>
      <c r="FQ138" s="118"/>
      <c r="FR138" s="115"/>
      <c r="FS138" s="115"/>
      <c r="FT138" s="115"/>
      <c r="FU138" s="115"/>
      <c r="FV138" s="115"/>
      <c r="FW138" s="115">
        <f t="shared" si="2257"/>
        <v>0</v>
      </c>
      <c r="FY138" s="118"/>
      <c r="FZ138" s="118"/>
      <c r="GA138" s="115"/>
      <c r="GB138" s="115"/>
      <c r="GC138" s="115"/>
      <c r="GD138" s="115"/>
      <c r="GE138" s="115"/>
      <c r="GF138" s="115">
        <f t="shared" si="2258"/>
        <v>0</v>
      </c>
      <c r="GH138" s="118"/>
      <c r="GI138" s="118"/>
      <c r="GJ138" s="115"/>
      <c r="GK138" s="115"/>
      <c r="GL138" s="115"/>
      <c r="GM138" s="115"/>
      <c r="GN138" s="115"/>
      <c r="GO138" s="115">
        <f t="shared" si="2259"/>
        <v>0</v>
      </c>
      <c r="GQ138" s="118"/>
      <c r="GR138" s="118"/>
      <c r="GS138" s="115"/>
      <c r="GT138" s="115"/>
      <c r="GU138" s="115"/>
      <c r="GV138" s="115"/>
      <c r="GW138" s="115"/>
      <c r="GX138" s="115">
        <f t="shared" si="2260"/>
        <v>0</v>
      </c>
      <c r="GZ138" s="118"/>
      <c r="HA138" s="118"/>
      <c r="HB138" s="115"/>
      <c r="HC138" s="115"/>
      <c r="HD138" s="115"/>
      <c r="HE138" s="115"/>
      <c r="HF138" s="115"/>
      <c r="HG138" s="115">
        <f t="shared" si="2261"/>
        <v>0</v>
      </c>
      <c r="HI138" s="118"/>
      <c r="HJ138" s="118"/>
      <c r="HK138" s="115"/>
      <c r="HL138" s="115"/>
      <c r="HM138" s="115"/>
      <c r="HN138" s="115"/>
      <c r="HO138" s="115"/>
      <c r="HP138" s="115">
        <f t="shared" si="2262"/>
        <v>0</v>
      </c>
      <c r="HR138" s="118"/>
      <c r="HS138" s="118"/>
      <c r="HT138" s="115"/>
      <c r="HU138" s="115"/>
      <c r="HV138" s="115"/>
      <c r="HW138" s="115"/>
      <c r="HX138" s="115"/>
      <c r="HY138" s="115">
        <f t="shared" si="2263"/>
        <v>0</v>
      </c>
      <c r="IA138" s="118"/>
      <c r="IB138" s="118"/>
      <c r="IC138" s="115"/>
      <c r="ID138" s="115"/>
      <c r="IE138" s="115"/>
      <c r="IF138" s="115"/>
      <c r="IG138" s="115"/>
      <c r="IH138" s="115">
        <f t="shared" si="2264"/>
        <v>0</v>
      </c>
      <c r="IJ138" s="118"/>
      <c r="IK138" s="118"/>
      <c r="IL138" s="115"/>
      <c r="IM138" s="115"/>
      <c r="IN138" s="115"/>
      <c r="IO138" s="115"/>
      <c r="IP138" s="115"/>
      <c r="IQ138" s="115">
        <f t="shared" si="2265"/>
        <v>0</v>
      </c>
      <c r="IS138" s="118"/>
      <c r="IT138" s="118"/>
      <c r="IU138" s="115"/>
      <c r="IV138" s="115"/>
      <c r="IW138" s="115"/>
      <c r="IX138" s="115"/>
      <c r="IY138" s="115"/>
      <c r="IZ138" s="115">
        <f t="shared" si="2266"/>
        <v>0</v>
      </c>
      <c r="JB138" s="118"/>
      <c r="JC138" s="118"/>
      <c r="JD138" s="115"/>
      <c r="JE138" s="115"/>
      <c r="JF138" s="115"/>
      <c r="JG138" s="115"/>
      <c r="JH138" s="115"/>
      <c r="JI138" s="115">
        <f t="shared" si="2267"/>
        <v>0</v>
      </c>
      <c r="JK138" s="118"/>
      <c r="JL138" s="118"/>
      <c r="JM138" s="115"/>
      <c r="JN138" s="115"/>
      <c r="JO138" s="115"/>
      <c r="JP138" s="115"/>
      <c r="JQ138" s="115"/>
      <c r="JR138" s="115">
        <f t="shared" si="2268"/>
        <v>0</v>
      </c>
      <c r="JS138" s="481"/>
      <c r="JT138" s="118"/>
      <c r="JU138" s="118"/>
      <c r="JV138" s="115"/>
      <c r="JW138" s="115"/>
      <c r="JX138" s="115"/>
      <c r="JY138" s="115"/>
      <c r="JZ138" s="115"/>
      <c r="KA138" s="115">
        <f t="shared" si="2269"/>
        <v>0</v>
      </c>
      <c r="KB138" s="481"/>
      <c r="KC138" s="118"/>
      <c r="KD138" s="118"/>
      <c r="KE138" s="115"/>
      <c r="KF138" s="115"/>
      <c r="KG138" s="115"/>
      <c r="KH138" s="115"/>
      <c r="KI138" s="115"/>
      <c r="KJ138" s="115">
        <f t="shared" si="2270"/>
        <v>0</v>
      </c>
      <c r="KK138" s="481"/>
      <c r="KL138" s="118"/>
      <c r="KM138" s="118"/>
      <c r="KN138" s="115"/>
      <c r="KO138" s="115"/>
      <c r="KP138" s="115"/>
      <c r="KQ138" s="115"/>
      <c r="KR138" s="115"/>
      <c r="KS138" s="115">
        <f t="shared" si="2271"/>
        <v>0</v>
      </c>
      <c r="KT138" s="481"/>
      <c r="KU138" s="118"/>
      <c r="KV138" s="118"/>
      <c r="KW138" s="115"/>
      <c r="KX138" s="115"/>
      <c r="KY138" s="115"/>
      <c r="KZ138" s="115"/>
      <c r="LA138" s="115"/>
      <c r="LB138" s="115">
        <f t="shared" si="2272"/>
        <v>0</v>
      </c>
      <c r="LC138" s="481"/>
      <c r="LD138" s="118"/>
      <c r="LE138" s="118"/>
      <c r="LF138" s="115"/>
      <c r="LG138" s="115"/>
      <c r="LH138" s="115"/>
      <c r="LI138" s="115"/>
      <c r="LJ138" s="115"/>
      <c r="LK138" s="115">
        <f t="shared" si="2273"/>
        <v>0</v>
      </c>
      <c r="LL138" s="481"/>
      <c r="LM138" s="118"/>
      <c r="LN138" s="118"/>
      <c r="LO138" s="115"/>
      <c r="LP138" s="115"/>
      <c r="LQ138" s="115"/>
      <c r="LR138" s="115"/>
      <c r="LS138" s="115"/>
      <c r="LT138" s="115">
        <f t="shared" si="2274"/>
        <v>0</v>
      </c>
      <c r="LU138" s="481"/>
      <c r="LV138" s="118"/>
      <c r="LW138" s="118"/>
      <c r="LX138" s="115"/>
      <c r="LY138" s="115"/>
      <c r="LZ138" s="115"/>
      <c r="MA138" s="115"/>
      <c r="MB138" s="115"/>
      <c r="MC138" s="115">
        <f t="shared" si="2275"/>
        <v>0</v>
      </c>
      <c r="MD138" s="481"/>
      <c r="ME138" s="118"/>
      <c r="MF138" s="118"/>
      <c r="MG138" s="115"/>
      <c r="MH138" s="115"/>
      <c r="MI138" s="115"/>
      <c r="MJ138" s="115"/>
      <c r="MK138" s="115"/>
      <c r="ML138" s="115">
        <f t="shared" si="2276"/>
        <v>0</v>
      </c>
      <c r="MM138" s="481"/>
      <c r="MN138" s="118"/>
      <c r="MO138" s="118"/>
      <c r="MP138" s="115"/>
      <c r="MQ138" s="115"/>
      <c r="MR138" s="115"/>
      <c r="MS138" s="115"/>
      <c r="MT138" s="115"/>
      <c r="MU138" s="115">
        <f t="shared" si="2277"/>
        <v>0</v>
      </c>
      <c r="MV138" s="481"/>
      <c r="MW138" s="118"/>
      <c r="MX138" s="118"/>
      <c r="MY138" s="115"/>
      <c r="MZ138" s="115"/>
      <c r="NA138" s="115"/>
      <c r="NB138" s="115"/>
      <c r="NC138" s="115"/>
      <c r="ND138" s="115">
        <f t="shared" si="2278"/>
        <v>0</v>
      </c>
      <c r="NE138" s="481"/>
      <c r="NF138" s="118"/>
      <c r="NG138" s="118"/>
      <c r="NH138" s="115"/>
      <c r="NI138" s="115"/>
      <c r="NJ138" s="115"/>
      <c r="NK138" s="115"/>
      <c r="NL138" s="115"/>
      <c r="NM138" s="115">
        <f t="shared" si="2279"/>
        <v>0</v>
      </c>
      <c r="NN138" s="481"/>
      <c r="NO138" s="118"/>
      <c r="NP138" s="118"/>
      <c r="NQ138" s="115"/>
      <c r="NR138" s="115"/>
      <c r="NS138" s="115"/>
      <c r="NT138" s="115"/>
      <c r="NU138" s="115"/>
      <c r="NV138" s="115">
        <f t="shared" si="2280"/>
        <v>0</v>
      </c>
      <c r="NW138" s="481"/>
      <c r="NX138" s="118"/>
      <c r="NY138" s="118"/>
      <c r="NZ138" s="115"/>
      <c r="OA138" s="115"/>
      <c r="OB138" s="115"/>
      <c r="OC138" s="115"/>
      <c r="OD138" s="115"/>
      <c r="OE138" s="115">
        <f t="shared" si="2281"/>
        <v>0</v>
      </c>
      <c r="OF138" s="481"/>
      <c r="OG138" s="118"/>
      <c r="OH138" s="118"/>
      <c r="OI138" s="115"/>
      <c r="OJ138" s="115"/>
      <c r="OK138" s="115"/>
      <c r="OL138" s="115"/>
      <c r="OM138" s="115"/>
      <c r="ON138" s="115">
        <f t="shared" si="2282"/>
        <v>0</v>
      </c>
      <c r="OO138" s="481"/>
      <c r="OP138" s="118"/>
      <c r="OQ138" s="118"/>
      <c r="OR138" s="115"/>
      <c r="OS138" s="115"/>
      <c r="OT138" s="115"/>
      <c r="OU138" s="115"/>
      <c r="OV138" s="115"/>
      <c r="OW138" s="115">
        <f t="shared" si="2283"/>
        <v>0</v>
      </c>
      <c r="OY138" s="118"/>
      <c r="OZ138" s="118"/>
      <c r="PA138" s="115"/>
      <c r="PB138" s="115"/>
      <c r="PC138" s="115"/>
      <c r="PD138" s="115"/>
      <c r="PE138" s="115"/>
      <c r="PF138" s="115">
        <f t="shared" si="2284"/>
        <v>0</v>
      </c>
      <c r="PH138" s="152"/>
    </row>
    <row r="139" spans="1:424" s="161" customFormat="1">
      <c r="A139" s="118"/>
      <c r="B139" s="118"/>
      <c r="C139" s="119"/>
      <c r="D139" s="119"/>
      <c r="E139" s="119"/>
      <c r="F139" s="119"/>
      <c r="G139" s="120" t="s">
        <v>44</v>
      </c>
      <c r="H139" s="132">
        <f>SUM(H131:H138)</f>
        <v>0</v>
      </c>
      <c r="J139" s="118"/>
      <c r="K139" s="118"/>
      <c r="L139" s="119"/>
      <c r="M139" s="119"/>
      <c r="N139" s="119"/>
      <c r="O139" s="119"/>
      <c r="P139" s="120" t="s">
        <v>44</v>
      </c>
      <c r="Q139" s="132">
        <f>SUM(Q131:Q138)</f>
        <v>0</v>
      </c>
      <c r="S139" s="118"/>
      <c r="T139" s="118"/>
      <c r="U139" s="119"/>
      <c r="V139" s="119"/>
      <c r="W139" s="119"/>
      <c r="X139" s="119"/>
      <c r="Y139" s="120" t="s">
        <v>44</v>
      </c>
      <c r="Z139" s="132">
        <f t="shared" ref="Z139" si="2287">SUM(Z131:Z138)</f>
        <v>0</v>
      </c>
      <c r="AB139" s="118"/>
      <c r="AC139" s="118"/>
      <c r="AD139" s="119"/>
      <c r="AE139" s="119"/>
      <c r="AF139" s="119"/>
      <c r="AG139" s="119"/>
      <c r="AH139" s="120" t="s">
        <v>44</v>
      </c>
      <c r="AI139" s="132">
        <f t="shared" ref="AI139" si="2288">SUM(AI131:AI138)</f>
        <v>0</v>
      </c>
      <c r="AK139" s="118"/>
      <c r="AL139" s="118"/>
      <c r="AM139" s="119"/>
      <c r="AN139" s="119"/>
      <c r="AO139" s="119"/>
      <c r="AP139" s="119"/>
      <c r="AQ139" s="120" t="s">
        <v>44</v>
      </c>
      <c r="AR139" s="132">
        <f t="shared" ref="AR139" si="2289">SUM(AR131:AR138)</f>
        <v>0</v>
      </c>
      <c r="AT139" s="118"/>
      <c r="AU139" s="118"/>
      <c r="AV139" s="119"/>
      <c r="AW139" s="119"/>
      <c r="AX139" s="119"/>
      <c r="AY139" s="119"/>
      <c r="AZ139" s="120" t="s">
        <v>44</v>
      </c>
      <c r="BA139" s="132">
        <f t="shared" ref="BA139" si="2290">SUM(BA131:BA138)</f>
        <v>0</v>
      </c>
      <c r="BC139" s="118"/>
      <c r="BD139" s="118"/>
      <c r="BE139" s="119"/>
      <c r="BF139" s="119"/>
      <c r="BG139" s="119"/>
      <c r="BH139" s="119"/>
      <c r="BI139" s="120" t="s">
        <v>44</v>
      </c>
      <c r="BJ139" s="132">
        <f t="shared" ref="BJ139" si="2291">SUM(BJ131:BJ138)</f>
        <v>0</v>
      </c>
      <c r="BL139" s="118"/>
      <c r="BM139" s="118"/>
      <c r="BN139" s="119"/>
      <c r="BO139" s="119"/>
      <c r="BP139" s="119"/>
      <c r="BQ139" s="119"/>
      <c r="BR139" s="120" t="s">
        <v>44</v>
      </c>
      <c r="BS139" s="132">
        <f t="shared" ref="BS139" si="2292">SUM(BS131:BS138)</f>
        <v>0</v>
      </c>
      <c r="BU139" s="118"/>
      <c r="BV139" s="118"/>
      <c r="BW139" s="119"/>
      <c r="BX139" s="119"/>
      <c r="BY139" s="119"/>
      <c r="BZ139" s="119"/>
      <c r="CA139" s="120" t="s">
        <v>44</v>
      </c>
      <c r="CB139" s="132">
        <f t="shared" ref="CB139" si="2293">SUM(CB131:CB138)</f>
        <v>0</v>
      </c>
      <c r="CD139" s="118"/>
      <c r="CE139" s="118"/>
      <c r="CF139" s="119"/>
      <c r="CG139" s="119"/>
      <c r="CH139" s="119"/>
      <c r="CI139" s="119"/>
      <c r="CJ139" s="120" t="s">
        <v>44</v>
      </c>
      <c r="CK139" s="132">
        <f t="shared" ref="CK139" si="2294">SUM(CK131:CK138)</f>
        <v>0</v>
      </c>
      <c r="CM139" s="118"/>
      <c r="CN139" s="118"/>
      <c r="CO139" s="119"/>
      <c r="CP139" s="119"/>
      <c r="CQ139" s="119"/>
      <c r="CR139" s="119"/>
      <c r="CS139" s="120" t="s">
        <v>44</v>
      </c>
      <c r="CT139" s="132">
        <f t="shared" ref="CT139" si="2295">SUM(CT131:CT138)</f>
        <v>0</v>
      </c>
      <c r="CV139" s="118"/>
      <c r="CW139" s="118"/>
      <c r="CX139" s="119"/>
      <c r="CY139" s="119"/>
      <c r="CZ139" s="119"/>
      <c r="DA139" s="119"/>
      <c r="DB139" s="120" t="s">
        <v>44</v>
      </c>
      <c r="DC139" s="132">
        <f t="shared" ref="DC139" si="2296">SUM(DC131:DC138)</f>
        <v>0</v>
      </c>
      <c r="DE139" s="118"/>
      <c r="DF139" s="118"/>
      <c r="DG139" s="119"/>
      <c r="DH139" s="119"/>
      <c r="DI139" s="119"/>
      <c r="DJ139" s="119"/>
      <c r="DK139" s="120" t="s">
        <v>44</v>
      </c>
      <c r="DL139" s="132">
        <f t="shared" ref="DL139" si="2297">SUM(DL131:DL138)</f>
        <v>0</v>
      </c>
      <c r="DN139" s="118"/>
      <c r="DO139" s="118"/>
      <c r="DP139" s="119"/>
      <c r="DQ139" s="119"/>
      <c r="DR139" s="119"/>
      <c r="DS139" s="119"/>
      <c r="DT139" s="120" t="s">
        <v>44</v>
      </c>
      <c r="DU139" s="132">
        <f t="shared" ref="DU139" si="2298">SUM(DU131:DU138)</f>
        <v>0</v>
      </c>
      <c r="DW139" s="118"/>
      <c r="DX139" s="118"/>
      <c r="DY139" s="119"/>
      <c r="DZ139" s="119"/>
      <c r="EA139" s="119"/>
      <c r="EB139" s="119"/>
      <c r="EC139" s="120" t="s">
        <v>44</v>
      </c>
      <c r="ED139" s="132">
        <f t="shared" ref="ED139" si="2299">SUM(ED131:ED138)</f>
        <v>0</v>
      </c>
      <c r="EF139" s="118"/>
      <c r="EG139" s="118"/>
      <c r="EH139" s="119"/>
      <c r="EI139" s="119"/>
      <c r="EJ139" s="119"/>
      <c r="EK139" s="119"/>
      <c r="EL139" s="120" t="s">
        <v>44</v>
      </c>
      <c r="EM139" s="132">
        <f t="shared" ref="EM139" si="2300">SUM(EM131:EM138)</f>
        <v>0</v>
      </c>
      <c r="EO139" s="118"/>
      <c r="EP139" s="118"/>
      <c r="EQ139" s="119"/>
      <c r="ER139" s="119"/>
      <c r="ES139" s="119"/>
      <c r="ET139" s="119"/>
      <c r="EU139" s="120" t="s">
        <v>44</v>
      </c>
      <c r="EV139" s="132">
        <f t="shared" ref="EV139" si="2301">SUM(EV131:EV138)</f>
        <v>0</v>
      </c>
      <c r="EX139" s="118"/>
      <c r="EY139" s="118"/>
      <c r="EZ139" s="119"/>
      <c r="FA139" s="119"/>
      <c r="FB139" s="119"/>
      <c r="FC139" s="119"/>
      <c r="FD139" s="120" t="s">
        <v>44</v>
      </c>
      <c r="FE139" s="132">
        <f t="shared" ref="FE139" si="2302">SUM(FE131:FE138)</f>
        <v>0</v>
      </c>
      <c r="FG139" s="118"/>
      <c r="FH139" s="118"/>
      <c r="FI139" s="119"/>
      <c r="FJ139" s="119"/>
      <c r="FK139" s="119"/>
      <c r="FL139" s="119"/>
      <c r="FM139" s="120" t="s">
        <v>44</v>
      </c>
      <c r="FN139" s="132">
        <f t="shared" ref="FN139" si="2303">SUM(FN131:FN138)</f>
        <v>0</v>
      </c>
      <c r="FP139" s="118"/>
      <c r="FQ139" s="118"/>
      <c r="FR139" s="119"/>
      <c r="FS139" s="119"/>
      <c r="FT139" s="119"/>
      <c r="FU139" s="119"/>
      <c r="FV139" s="120" t="s">
        <v>44</v>
      </c>
      <c r="FW139" s="132">
        <f t="shared" ref="FW139" si="2304">SUM(FW131:FW138)</f>
        <v>0</v>
      </c>
      <c r="FY139" s="118"/>
      <c r="FZ139" s="118"/>
      <c r="GA139" s="119"/>
      <c r="GB139" s="119"/>
      <c r="GC139" s="119"/>
      <c r="GD139" s="119"/>
      <c r="GE139" s="120" t="s">
        <v>44</v>
      </c>
      <c r="GF139" s="132">
        <f t="shared" ref="GF139" si="2305">SUM(GF131:GF138)</f>
        <v>1.3200000000000003</v>
      </c>
      <c r="GH139" s="118"/>
      <c r="GI139" s="118"/>
      <c r="GJ139" s="119"/>
      <c r="GK139" s="119"/>
      <c r="GL139" s="119"/>
      <c r="GM139" s="119"/>
      <c r="GN139" s="120" t="s">
        <v>44</v>
      </c>
      <c r="GO139" s="132">
        <f t="shared" ref="GO139" si="2306">SUM(GO131:GO138)</f>
        <v>1.3200000000000003</v>
      </c>
      <c r="GQ139" s="118"/>
      <c r="GR139" s="118"/>
      <c r="GS139" s="119"/>
      <c r="GT139" s="119"/>
      <c r="GU139" s="119"/>
      <c r="GV139" s="119"/>
      <c r="GW139" s="120" t="s">
        <v>44</v>
      </c>
      <c r="GX139" s="132">
        <f t="shared" ref="GX139" si="2307">SUM(GX131:GX138)</f>
        <v>1.3200000000000003</v>
      </c>
      <c r="GZ139" s="118"/>
      <c r="HA139" s="118"/>
      <c r="HB139" s="119"/>
      <c r="HC139" s="119"/>
      <c r="HD139" s="119"/>
      <c r="HE139" s="119"/>
      <c r="HF139" s="120" t="s">
        <v>44</v>
      </c>
      <c r="HG139" s="132">
        <f t="shared" ref="HG139" si="2308">SUM(HG131:HG138)</f>
        <v>0</v>
      </c>
      <c r="HI139" s="118"/>
      <c r="HJ139" s="118"/>
      <c r="HK139" s="119"/>
      <c r="HL139" s="119"/>
      <c r="HM139" s="119"/>
      <c r="HN139" s="119"/>
      <c r="HO139" s="120" t="s">
        <v>44</v>
      </c>
      <c r="HP139" s="132">
        <f t="shared" ref="HP139" si="2309">SUM(HP131:HP138)</f>
        <v>0</v>
      </c>
      <c r="HR139" s="118"/>
      <c r="HS139" s="118"/>
      <c r="HT139" s="119"/>
      <c r="HU139" s="119"/>
      <c r="HV139" s="119"/>
      <c r="HW139" s="119"/>
      <c r="HX139" s="120" t="s">
        <v>44</v>
      </c>
      <c r="HY139" s="132">
        <f t="shared" ref="HY139" si="2310">SUM(HY131:HY138)</f>
        <v>0</v>
      </c>
      <c r="IA139" s="118"/>
      <c r="IB139" s="118"/>
      <c r="IC139" s="119"/>
      <c r="ID139" s="119"/>
      <c r="IE139" s="119"/>
      <c r="IF139" s="119"/>
      <c r="IG139" s="120" t="s">
        <v>44</v>
      </c>
      <c r="IH139" s="132">
        <f t="shared" ref="IH139" si="2311">SUM(IH131:IH138)</f>
        <v>0</v>
      </c>
      <c r="IJ139" s="118"/>
      <c r="IK139" s="118"/>
      <c r="IL139" s="119"/>
      <c r="IM139" s="119"/>
      <c r="IN139" s="119"/>
      <c r="IO139" s="119"/>
      <c r="IP139" s="120" t="s">
        <v>44</v>
      </c>
      <c r="IQ139" s="132">
        <f t="shared" ref="IQ139" si="2312">SUM(IQ131:IQ138)</f>
        <v>0</v>
      </c>
      <c r="IS139" s="118"/>
      <c r="IT139" s="118"/>
      <c r="IU139" s="119"/>
      <c r="IV139" s="119"/>
      <c r="IW139" s="119"/>
      <c r="IX139" s="119"/>
      <c r="IY139" s="120" t="s">
        <v>44</v>
      </c>
      <c r="IZ139" s="132">
        <f t="shared" ref="IZ139" si="2313">SUM(IZ131:IZ138)</f>
        <v>0</v>
      </c>
      <c r="JB139" s="118"/>
      <c r="JC139" s="118"/>
      <c r="JD139" s="119"/>
      <c r="JE139" s="119"/>
      <c r="JF139" s="119"/>
      <c r="JG139" s="119"/>
      <c r="JH139" s="120" t="s">
        <v>44</v>
      </c>
      <c r="JI139" s="132">
        <f t="shared" ref="JI139" si="2314">SUM(JI131:JI138)</f>
        <v>0</v>
      </c>
      <c r="JK139" s="118"/>
      <c r="JL139" s="118"/>
      <c r="JM139" s="119"/>
      <c r="JN139" s="119"/>
      <c r="JO139" s="119"/>
      <c r="JP139" s="119"/>
      <c r="JQ139" s="120" t="s">
        <v>44</v>
      </c>
      <c r="JR139" s="132">
        <f t="shared" ref="JR139" si="2315">SUM(JR131:JR138)</f>
        <v>0</v>
      </c>
      <c r="JT139" s="118"/>
      <c r="JU139" s="118"/>
      <c r="JV139" s="119"/>
      <c r="JW139" s="119"/>
      <c r="JX139" s="119"/>
      <c r="JY139" s="119"/>
      <c r="JZ139" s="120" t="s">
        <v>44</v>
      </c>
      <c r="KA139" s="132">
        <f t="shared" ref="KA139" si="2316">SUM(KA131:KA138)</f>
        <v>0</v>
      </c>
      <c r="KC139" s="118"/>
      <c r="KD139" s="118"/>
      <c r="KE139" s="119"/>
      <c r="KF139" s="119"/>
      <c r="KG139" s="119"/>
      <c r="KH139" s="119"/>
      <c r="KI139" s="120" t="s">
        <v>44</v>
      </c>
      <c r="KJ139" s="132">
        <f t="shared" ref="KJ139" si="2317">SUM(KJ131:KJ138)</f>
        <v>0</v>
      </c>
      <c r="KL139" s="118"/>
      <c r="KM139" s="118"/>
      <c r="KN139" s="119"/>
      <c r="KO139" s="119"/>
      <c r="KP139" s="119"/>
      <c r="KQ139" s="119"/>
      <c r="KR139" s="120" t="s">
        <v>44</v>
      </c>
      <c r="KS139" s="132">
        <f t="shared" ref="KS139" si="2318">SUM(KS131:KS138)</f>
        <v>0</v>
      </c>
      <c r="KU139" s="118"/>
      <c r="KV139" s="118"/>
      <c r="KW139" s="119"/>
      <c r="KX139" s="119"/>
      <c r="KY139" s="119"/>
      <c r="KZ139" s="119"/>
      <c r="LA139" s="120" t="s">
        <v>44</v>
      </c>
      <c r="LB139" s="132">
        <f t="shared" ref="LB139" si="2319">SUM(LB131:LB138)</f>
        <v>0</v>
      </c>
      <c r="LD139" s="118"/>
      <c r="LE139" s="118"/>
      <c r="LF139" s="119"/>
      <c r="LG139" s="119"/>
      <c r="LH139" s="119"/>
      <c r="LI139" s="119"/>
      <c r="LJ139" s="120" t="s">
        <v>44</v>
      </c>
      <c r="LK139" s="132">
        <f t="shared" ref="LK139" si="2320">SUM(LK131:LK138)</f>
        <v>0</v>
      </c>
      <c r="LM139" s="118"/>
      <c r="LN139" s="118"/>
      <c r="LO139" s="119"/>
      <c r="LP139" s="119"/>
      <c r="LQ139" s="119"/>
      <c r="LR139" s="119"/>
      <c r="LS139" s="120" t="s">
        <v>44</v>
      </c>
      <c r="LT139" s="132">
        <f t="shared" ref="LT139" si="2321">SUM(LT131:LT138)</f>
        <v>0</v>
      </c>
      <c r="LV139" s="118"/>
      <c r="LW139" s="118"/>
      <c r="LX139" s="119"/>
      <c r="LY139" s="119"/>
      <c r="LZ139" s="119"/>
      <c r="MA139" s="119"/>
      <c r="MB139" s="120" t="s">
        <v>44</v>
      </c>
      <c r="MC139" s="132">
        <f t="shared" ref="MC139" si="2322">SUM(MC131:MC138)</f>
        <v>0</v>
      </c>
      <c r="ME139" s="118"/>
      <c r="MF139" s="118"/>
      <c r="MG139" s="119"/>
      <c r="MH139" s="119"/>
      <c r="MI139" s="119"/>
      <c r="MJ139" s="119"/>
      <c r="MK139" s="120" t="s">
        <v>44</v>
      </c>
      <c r="ML139" s="132">
        <f t="shared" ref="ML139" si="2323">SUM(ML131:ML138)</f>
        <v>0</v>
      </c>
      <c r="MN139" s="118"/>
      <c r="MO139" s="118"/>
      <c r="MP139" s="119"/>
      <c r="MQ139" s="119"/>
      <c r="MR139" s="119"/>
      <c r="MS139" s="119"/>
      <c r="MT139" s="120" t="s">
        <v>44</v>
      </c>
      <c r="MU139" s="132">
        <f t="shared" ref="MU139" si="2324">SUM(MU131:MU138)</f>
        <v>0</v>
      </c>
      <c r="MW139" s="118"/>
      <c r="MX139" s="118"/>
      <c r="MY139" s="119"/>
      <c r="MZ139" s="119"/>
      <c r="NA139" s="119"/>
      <c r="NB139" s="119"/>
      <c r="NC139" s="120" t="s">
        <v>44</v>
      </c>
      <c r="ND139" s="132">
        <f t="shared" ref="ND139" si="2325">SUM(ND131:ND138)</f>
        <v>0</v>
      </c>
      <c r="NF139" s="118"/>
      <c r="NG139" s="118"/>
      <c r="NH139" s="119"/>
      <c r="NI139" s="119"/>
      <c r="NJ139" s="119"/>
      <c r="NK139" s="119"/>
      <c r="NL139" s="120" t="s">
        <v>44</v>
      </c>
      <c r="NM139" s="132">
        <f t="shared" ref="NM139" si="2326">SUM(NM131:NM138)</f>
        <v>0</v>
      </c>
      <c r="NO139" s="118"/>
      <c r="NP139" s="118"/>
      <c r="NQ139" s="119"/>
      <c r="NR139" s="119"/>
      <c r="NS139" s="119"/>
      <c r="NT139" s="119"/>
      <c r="NU139" s="120" t="s">
        <v>44</v>
      </c>
      <c r="NV139" s="132">
        <f t="shared" ref="NV139" si="2327">SUM(NV131:NV138)</f>
        <v>1.3200000000000003</v>
      </c>
      <c r="NX139" s="118"/>
      <c r="NY139" s="118"/>
      <c r="NZ139" s="119"/>
      <c r="OA139" s="119"/>
      <c r="OB139" s="119"/>
      <c r="OC139" s="119"/>
      <c r="OD139" s="120" t="s">
        <v>44</v>
      </c>
      <c r="OE139" s="132">
        <f t="shared" ref="OE139" si="2328">SUM(OE131:OE138)</f>
        <v>0</v>
      </c>
      <c r="OG139" s="118"/>
      <c r="OH139" s="118"/>
      <c r="OI139" s="119"/>
      <c r="OJ139" s="119"/>
      <c r="OK139" s="119"/>
      <c r="OL139" s="119"/>
      <c r="OM139" s="120" t="s">
        <v>44</v>
      </c>
      <c r="ON139" s="132">
        <f t="shared" ref="ON139" si="2329">SUM(ON131:ON138)</f>
        <v>0</v>
      </c>
      <c r="OP139" s="118"/>
      <c r="OQ139" s="118"/>
      <c r="OR139" s="119"/>
      <c r="OS139" s="119"/>
      <c r="OT139" s="119"/>
      <c r="OU139" s="119"/>
      <c r="OV139" s="120" t="s">
        <v>44</v>
      </c>
      <c r="OW139" s="132">
        <f t="shared" ref="OW139" si="2330">SUM(OW131:OW138)</f>
        <v>0</v>
      </c>
      <c r="OY139" s="118"/>
      <c r="OZ139" s="118"/>
      <c r="PA139" s="119"/>
      <c r="PB139" s="119"/>
      <c r="PC139" s="119"/>
      <c r="PD139" s="119"/>
      <c r="PE139" s="120" t="s">
        <v>44</v>
      </c>
      <c r="PF139" s="132">
        <f t="shared" ref="PF139" si="2331">SUM(PF131:PF138)</f>
        <v>0</v>
      </c>
      <c r="PH139" s="152"/>
    </row>
    <row r="140" spans="1:424" s="161" customFormat="1">
      <c r="A140" s="134"/>
      <c r="B140" s="135"/>
      <c r="C140" s="136"/>
      <c r="D140" s="136"/>
      <c r="E140" s="136"/>
      <c r="F140" s="136"/>
      <c r="G140" s="137"/>
      <c r="H140" s="138"/>
      <c r="I140" s="138"/>
      <c r="J140" s="541"/>
      <c r="K140" s="542"/>
      <c r="L140" s="542"/>
      <c r="M140" s="542"/>
      <c r="N140" s="542"/>
      <c r="O140" s="542"/>
      <c r="P140" s="542"/>
      <c r="Q140" s="543"/>
      <c r="R140" s="138"/>
      <c r="S140" s="541"/>
      <c r="T140" s="542"/>
      <c r="U140" s="542"/>
      <c r="V140" s="542"/>
      <c r="W140" s="542"/>
      <c r="X140" s="542"/>
      <c r="Y140" s="542"/>
      <c r="Z140" s="543"/>
      <c r="AA140" s="138"/>
      <c r="AB140" s="541"/>
      <c r="AC140" s="542"/>
      <c r="AD140" s="542"/>
      <c r="AE140" s="542"/>
      <c r="AF140" s="542"/>
      <c r="AG140" s="542"/>
      <c r="AH140" s="542"/>
      <c r="AI140" s="543"/>
      <c r="AJ140" s="138"/>
      <c r="AK140" s="541"/>
      <c r="AL140" s="542"/>
      <c r="AM140" s="542"/>
      <c r="AN140" s="542"/>
      <c r="AO140" s="542"/>
      <c r="AP140" s="542"/>
      <c r="AQ140" s="542"/>
      <c r="AR140" s="543"/>
      <c r="AS140" s="138"/>
      <c r="AT140" s="541"/>
      <c r="AU140" s="542"/>
      <c r="AV140" s="542"/>
      <c r="AW140" s="542"/>
      <c r="AX140" s="542"/>
      <c r="AY140" s="542"/>
      <c r="AZ140" s="542"/>
      <c r="BA140" s="543"/>
      <c r="BB140" s="138"/>
      <c r="BC140" s="541"/>
      <c r="BD140" s="542"/>
      <c r="BE140" s="542"/>
      <c r="BF140" s="542"/>
      <c r="BG140" s="542"/>
      <c r="BH140" s="542"/>
      <c r="BI140" s="542"/>
      <c r="BJ140" s="543"/>
      <c r="BK140" s="138"/>
      <c r="BL140" s="541"/>
      <c r="BM140" s="542"/>
      <c r="BN140" s="542"/>
      <c r="BO140" s="542"/>
      <c r="BP140" s="542"/>
      <c r="BQ140" s="542"/>
      <c r="BR140" s="542"/>
      <c r="BS140" s="543"/>
      <c r="BT140" s="138"/>
      <c r="BU140" s="541"/>
      <c r="BV140" s="542"/>
      <c r="BW140" s="542"/>
      <c r="BX140" s="542"/>
      <c r="BY140" s="542"/>
      <c r="BZ140" s="542"/>
      <c r="CA140" s="542"/>
      <c r="CB140" s="543"/>
      <c r="CC140" s="138"/>
      <c r="CD140" s="541"/>
      <c r="CE140" s="542"/>
      <c r="CF140" s="542"/>
      <c r="CG140" s="542"/>
      <c r="CH140" s="542"/>
      <c r="CI140" s="542"/>
      <c r="CJ140" s="542"/>
      <c r="CK140" s="543"/>
      <c r="CL140" s="138"/>
      <c r="CM140" s="541"/>
      <c r="CN140" s="542"/>
      <c r="CO140" s="542"/>
      <c r="CP140" s="542"/>
      <c r="CQ140" s="542"/>
      <c r="CR140" s="542"/>
      <c r="CS140" s="542"/>
      <c r="CT140" s="543"/>
      <c r="CU140" s="138"/>
      <c r="CV140" s="541"/>
      <c r="CW140" s="542"/>
      <c r="CX140" s="542"/>
      <c r="CY140" s="542"/>
      <c r="CZ140" s="542"/>
      <c r="DA140" s="542"/>
      <c r="DB140" s="542"/>
      <c r="DC140" s="543"/>
      <c r="DD140" s="138"/>
      <c r="DE140" s="541"/>
      <c r="DF140" s="542"/>
      <c r="DG140" s="542"/>
      <c r="DH140" s="542"/>
      <c r="DI140" s="542"/>
      <c r="DJ140" s="542"/>
      <c r="DK140" s="542"/>
      <c r="DL140" s="543"/>
      <c r="DM140" s="138"/>
      <c r="DN140" s="541"/>
      <c r="DO140" s="542"/>
      <c r="DP140" s="542"/>
      <c r="DQ140" s="542"/>
      <c r="DR140" s="542"/>
      <c r="DS140" s="542"/>
      <c r="DT140" s="542"/>
      <c r="DU140" s="543"/>
      <c r="DV140" s="138"/>
      <c r="DW140" s="541"/>
      <c r="DX140" s="542"/>
      <c r="DY140" s="542"/>
      <c r="DZ140" s="542"/>
      <c r="EA140" s="542"/>
      <c r="EB140" s="542"/>
      <c r="EC140" s="542"/>
      <c r="ED140" s="543"/>
      <c r="EE140" s="138"/>
      <c r="EF140" s="541"/>
      <c r="EG140" s="542"/>
      <c r="EH140" s="542"/>
      <c r="EI140" s="542"/>
      <c r="EJ140" s="542"/>
      <c r="EK140" s="542"/>
      <c r="EL140" s="542"/>
      <c r="EM140" s="543"/>
      <c r="EN140" s="138"/>
      <c r="EO140" s="541"/>
      <c r="EP140" s="542"/>
      <c r="EQ140" s="542"/>
      <c r="ER140" s="542"/>
      <c r="ES140" s="542"/>
      <c r="ET140" s="542"/>
      <c r="EU140" s="542"/>
      <c r="EV140" s="543"/>
      <c r="EW140" s="138"/>
      <c r="EX140" s="541"/>
      <c r="EY140" s="542"/>
      <c r="EZ140" s="542"/>
      <c r="FA140" s="542"/>
      <c r="FB140" s="542"/>
      <c r="FC140" s="542"/>
      <c r="FD140" s="542"/>
      <c r="FE140" s="543"/>
      <c r="FF140" s="138"/>
      <c r="FG140" s="541"/>
      <c r="FH140" s="542"/>
      <c r="FI140" s="542"/>
      <c r="FJ140" s="542"/>
      <c r="FK140" s="542"/>
      <c r="FL140" s="542"/>
      <c r="FM140" s="542"/>
      <c r="FN140" s="543"/>
      <c r="FO140" s="138"/>
      <c r="FP140" s="541"/>
      <c r="FQ140" s="542"/>
      <c r="FR140" s="542"/>
      <c r="FS140" s="542"/>
      <c r="FT140" s="542"/>
      <c r="FU140" s="542"/>
      <c r="FV140" s="542"/>
      <c r="FW140" s="543"/>
      <c r="FX140" s="138"/>
      <c r="FY140" s="541"/>
      <c r="FZ140" s="542"/>
      <c r="GA140" s="542"/>
      <c r="GB140" s="542"/>
      <c r="GC140" s="542"/>
      <c r="GD140" s="542"/>
      <c r="GE140" s="542"/>
      <c r="GF140" s="543"/>
      <c r="GG140" s="138"/>
      <c r="GH140" s="541"/>
      <c r="GI140" s="542"/>
      <c r="GJ140" s="542"/>
      <c r="GK140" s="542"/>
      <c r="GL140" s="542"/>
      <c r="GM140" s="542"/>
      <c r="GN140" s="542"/>
      <c r="GO140" s="543"/>
      <c r="GP140" s="138"/>
      <c r="GQ140" s="541"/>
      <c r="GR140" s="542"/>
      <c r="GS140" s="542"/>
      <c r="GT140" s="542"/>
      <c r="GU140" s="542"/>
      <c r="GV140" s="542"/>
      <c r="GW140" s="542"/>
      <c r="GX140" s="543"/>
      <c r="GY140" s="138"/>
      <c r="GZ140" s="541"/>
      <c r="HA140" s="542"/>
      <c r="HB140" s="542"/>
      <c r="HC140" s="542"/>
      <c r="HD140" s="542"/>
      <c r="HE140" s="542"/>
      <c r="HF140" s="542"/>
      <c r="HG140" s="543"/>
      <c r="HH140" s="138"/>
      <c r="HI140" s="541"/>
      <c r="HJ140" s="542"/>
      <c r="HK140" s="542"/>
      <c r="HL140" s="542"/>
      <c r="HM140" s="542"/>
      <c r="HN140" s="542"/>
      <c r="HO140" s="542"/>
      <c r="HP140" s="543"/>
      <c r="HQ140" s="138"/>
      <c r="HR140" s="541"/>
      <c r="HS140" s="542"/>
      <c r="HT140" s="542"/>
      <c r="HU140" s="542"/>
      <c r="HV140" s="542"/>
      <c r="HW140" s="542"/>
      <c r="HX140" s="542"/>
      <c r="HY140" s="543"/>
      <c r="HZ140" s="138"/>
      <c r="IA140" s="541"/>
      <c r="IB140" s="542"/>
      <c r="IC140" s="542"/>
      <c r="ID140" s="542"/>
      <c r="IE140" s="542"/>
      <c r="IF140" s="542"/>
      <c r="IG140" s="542"/>
      <c r="IH140" s="543"/>
      <c r="II140" s="138"/>
      <c r="IJ140" s="541"/>
      <c r="IK140" s="542"/>
      <c r="IL140" s="542"/>
      <c r="IM140" s="542"/>
      <c r="IN140" s="542"/>
      <c r="IO140" s="542"/>
      <c r="IP140" s="542"/>
      <c r="IQ140" s="543"/>
      <c r="IR140" s="138"/>
      <c r="IS140" s="541"/>
      <c r="IT140" s="542"/>
      <c r="IU140" s="542"/>
      <c r="IV140" s="542"/>
      <c r="IW140" s="542"/>
      <c r="IX140" s="542"/>
      <c r="IY140" s="542"/>
      <c r="IZ140" s="543"/>
      <c r="JA140" s="138"/>
      <c r="JB140" s="541"/>
      <c r="JC140" s="542"/>
      <c r="JD140" s="542"/>
      <c r="JE140" s="542"/>
      <c r="JF140" s="542"/>
      <c r="JG140" s="542"/>
      <c r="JH140" s="542"/>
      <c r="JI140" s="543"/>
      <c r="JJ140" s="138"/>
      <c r="JK140" s="541"/>
      <c r="JL140" s="542"/>
      <c r="JM140" s="542"/>
      <c r="JN140" s="542"/>
      <c r="JO140" s="542"/>
      <c r="JP140" s="542"/>
      <c r="JQ140" s="542"/>
      <c r="JR140" s="543"/>
      <c r="JS140" s="138"/>
      <c r="JT140" s="541"/>
      <c r="JU140" s="542"/>
      <c r="JV140" s="542"/>
      <c r="JW140" s="542"/>
      <c r="JX140" s="542"/>
      <c r="JY140" s="542"/>
      <c r="JZ140" s="542"/>
      <c r="KA140" s="543"/>
      <c r="KB140" s="138"/>
      <c r="KC140" s="541"/>
      <c r="KD140" s="542"/>
      <c r="KE140" s="542"/>
      <c r="KF140" s="542"/>
      <c r="KG140" s="542"/>
      <c r="KH140" s="542"/>
      <c r="KI140" s="542"/>
      <c r="KJ140" s="543"/>
      <c r="KK140" s="138"/>
      <c r="KL140" s="541"/>
      <c r="KM140" s="542"/>
      <c r="KN140" s="542"/>
      <c r="KO140" s="542"/>
      <c r="KP140" s="542"/>
      <c r="KQ140" s="542"/>
      <c r="KR140" s="542"/>
      <c r="KS140" s="543"/>
      <c r="KT140" s="138"/>
      <c r="KU140" s="541"/>
      <c r="KV140" s="542"/>
      <c r="KW140" s="542"/>
      <c r="KX140" s="542"/>
      <c r="KY140" s="542"/>
      <c r="KZ140" s="542"/>
      <c r="LA140" s="542"/>
      <c r="LB140" s="543"/>
      <c r="LC140" s="138"/>
      <c r="LD140" s="541"/>
      <c r="LE140" s="542"/>
      <c r="LF140" s="542"/>
      <c r="LG140" s="542"/>
      <c r="LH140" s="542"/>
      <c r="LI140" s="542"/>
      <c r="LJ140" s="542"/>
      <c r="LK140" s="543"/>
      <c r="LL140" s="138"/>
      <c r="LM140" s="541"/>
      <c r="LN140" s="542"/>
      <c r="LO140" s="542"/>
      <c r="LP140" s="542"/>
      <c r="LQ140" s="542"/>
      <c r="LR140" s="542"/>
      <c r="LS140" s="542"/>
      <c r="LT140" s="543"/>
      <c r="LU140" s="138"/>
      <c r="LV140" s="541"/>
      <c r="LW140" s="542"/>
      <c r="LX140" s="542"/>
      <c r="LY140" s="542"/>
      <c r="LZ140" s="542"/>
      <c r="MA140" s="542"/>
      <c r="MB140" s="542"/>
      <c r="MC140" s="543"/>
      <c r="MD140" s="138"/>
      <c r="ME140" s="541"/>
      <c r="MF140" s="542"/>
      <c r="MG140" s="542"/>
      <c r="MH140" s="542"/>
      <c r="MI140" s="542"/>
      <c r="MJ140" s="542"/>
      <c r="MK140" s="542"/>
      <c r="ML140" s="543"/>
      <c r="MM140" s="138"/>
      <c r="MN140" s="541"/>
      <c r="MO140" s="542"/>
      <c r="MP140" s="542"/>
      <c r="MQ140" s="542"/>
      <c r="MR140" s="542"/>
      <c r="MS140" s="542"/>
      <c r="MT140" s="542"/>
      <c r="MU140" s="543"/>
      <c r="MV140" s="138"/>
      <c r="MW140" s="541"/>
      <c r="MX140" s="542"/>
      <c r="MY140" s="542"/>
      <c r="MZ140" s="542"/>
      <c r="NA140" s="542"/>
      <c r="NB140" s="542"/>
      <c r="NC140" s="542"/>
      <c r="ND140" s="543"/>
      <c r="NE140" s="138"/>
      <c r="NF140" s="541"/>
      <c r="NG140" s="542"/>
      <c r="NH140" s="542"/>
      <c r="NI140" s="542"/>
      <c r="NJ140" s="542"/>
      <c r="NK140" s="542"/>
      <c r="NL140" s="542"/>
      <c r="NM140" s="543"/>
      <c r="NN140" s="138"/>
      <c r="NO140" s="541"/>
      <c r="NP140" s="542"/>
      <c r="NQ140" s="542"/>
      <c r="NR140" s="542"/>
      <c r="NS140" s="542"/>
      <c r="NT140" s="542"/>
      <c r="NU140" s="542"/>
      <c r="NV140" s="543"/>
      <c r="NW140" s="138"/>
      <c r="NX140" s="541"/>
      <c r="NY140" s="542"/>
      <c r="NZ140" s="542"/>
      <c r="OA140" s="542"/>
      <c r="OB140" s="542"/>
      <c r="OC140" s="542"/>
      <c r="OD140" s="542"/>
      <c r="OE140" s="543"/>
      <c r="OF140" s="138"/>
      <c r="OG140" s="541"/>
      <c r="OH140" s="542"/>
      <c r="OI140" s="542"/>
      <c r="OJ140" s="542"/>
      <c r="OK140" s="542"/>
      <c r="OL140" s="542"/>
      <c r="OM140" s="542"/>
      <c r="ON140" s="543"/>
      <c r="OO140" s="138"/>
      <c r="OP140" s="541"/>
      <c r="OQ140" s="542"/>
      <c r="OR140" s="542"/>
      <c r="OS140" s="542"/>
      <c r="OT140" s="542"/>
      <c r="OU140" s="542"/>
      <c r="OV140" s="542"/>
      <c r="OW140" s="543"/>
      <c r="OX140" s="138"/>
      <c r="OY140" s="541"/>
      <c r="OZ140" s="542"/>
      <c r="PA140" s="542"/>
      <c r="PB140" s="542"/>
      <c r="PC140" s="542"/>
      <c r="PD140" s="542"/>
      <c r="PE140" s="542"/>
      <c r="PF140" s="543"/>
      <c r="PG140" s="138"/>
      <c r="PH140" s="152"/>
    </row>
    <row r="141" spans="1:424">
      <c r="A141" s="116" t="s">
        <v>312</v>
      </c>
      <c r="B141" s="533" t="str">
        <f>B111</f>
        <v>MOVIMIENTOS DE TIERRA</v>
      </c>
      <c r="C141" s="534"/>
      <c r="D141" s="534"/>
      <c r="E141" s="534"/>
      <c r="F141" s="534"/>
      <c r="G141" s="535"/>
      <c r="H141" s="116"/>
      <c r="J141" s="116" t="s">
        <v>312</v>
      </c>
      <c r="K141" s="533" t="str">
        <f>B141</f>
        <v>MOVIMIENTOS DE TIERRA</v>
      </c>
      <c r="L141" s="534"/>
      <c r="M141" s="534"/>
      <c r="N141" s="534"/>
      <c r="O141" s="534"/>
      <c r="P141" s="535"/>
      <c r="Q141" s="116"/>
      <c r="S141" s="116" t="s">
        <v>312</v>
      </c>
      <c r="T141" s="533" t="str">
        <f>K141</f>
        <v>MOVIMIENTOS DE TIERRA</v>
      </c>
      <c r="U141" s="534"/>
      <c r="V141" s="534"/>
      <c r="W141" s="534"/>
      <c r="X141" s="534"/>
      <c r="Y141" s="535"/>
      <c r="Z141" s="116"/>
      <c r="AB141" s="116" t="s">
        <v>312</v>
      </c>
      <c r="AC141" s="533" t="str">
        <f>T141</f>
        <v>MOVIMIENTOS DE TIERRA</v>
      </c>
      <c r="AD141" s="534"/>
      <c r="AE141" s="534"/>
      <c r="AF141" s="534"/>
      <c r="AG141" s="534"/>
      <c r="AH141" s="535"/>
      <c r="AI141" s="116"/>
      <c r="AK141" s="116" t="s">
        <v>312</v>
      </c>
      <c r="AL141" s="533" t="str">
        <f>AC141</f>
        <v>MOVIMIENTOS DE TIERRA</v>
      </c>
      <c r="AM141" s="534"/>
      <c r="AN141" s="534"/>
      <c r="AO141" s="534"/>
      <c r="AP141" s="534"/>
      <c r="AQ141" s="535"/>
      <c r="AR141" s="116"/>
      <c r="AT141" s="116" t="s">
        <v>312</v>
      </c>
      <c r="AU141" s="533" t="str">
        <f>AL141</f>
        <v>MOVIMIENTOS DE TIERRA</v>
      </c>
      <c r="AV141" s="534"/>
      <c r="AW141" s="534"/>
      <c r="AX141" s="534"/>
      <c r="AY141" s="534"/>
      <c r="AZ141" s="535"/>
      <c r="BA141" s="116"/>
      <c r="BC141" s="116" t="s">
        <v>312</v>
      </c>
      <c r="BD141" s="533" t="str">
        <f t="shared" ref="BD141" si="2332">AU141</f>
        <v>MOVIMIENTOS DE TIERRA</v>
      </c>
      <c r="BE141" s="534"/>
      <c r="BF141" s="534"/>
      <c r="BG141" s="534"/>
      <c r="BH141" s="534"/>
      <c r="BI141" s="535"/>
      <c r="BJ141" s="116"/>
      <c r="BL141" s="116" t="s">
        <v>312</v>
      </c>
      <c r="BM141" s="533" t="str">
        <f t="shared" ref="BM141" si="2333">BD141</f>
        <v>MOVIMIENTOS DE TIERRA</v>
      </c>
      <c r="BN141" s="534"/>
      <c r="BO141" s="534"/>
      <c r="BP141" s="534"/>
      <c r="BQ141" s="534"/>
      <c r="BR141" s="535"/>
      <c r="BS141" s="116"/>
      <c r="BU141" s="116" t="s">
        <v>312</v>
      </c>
      <c r="BV141" s="533" t="str">
        <f t="shared" ref="BV141" si="2334">BM141</f>
        <v>MOVIMIENTOS DE TIERRA</v>
      </c>
      <c r="BW141" s="534"/>
      <c r="BX141" s="534"/>
      <c r="BY141" s="534"/>
      <c r="BZ141" s="534"/>
      <c r="CA141" s="535"/>
      <c r="CB141" s="116"/>
      <c r="CD141" s="116" t="s">
        <v>312</v>
      </c>
      <c r="CE141" s="533" t="str">
        <f t="shared" ref="CE141" si="2335">BV141</f>
        <v>MOVIMIENTOS DE TIERRA</v>
      </c>
      <c r="CF141" s="534"/>
      <c r="CG141" s="534"/>
      <c r="CH141" s="534"/>
      <c r="CI141" s="534"/>
      <c r="CJ141" s="535"/>
      <c r="CK141" s="116"/>
      <c r="CM141" s="116" t="s">
        <v>312</v>
      </c>
      <c r="CN141" s="533" t="str">
        <f t="shared" ref="CN141" si="2336">CE141</f>
        <v>MOVIMIENTOS DE TIERRA</v>
      </c>
      <c r="CO141" s="534"/>
      <c r="CP141" s="534"/>
      <c r="CQ141" s="534"/>
      <c r="CR141" s="534"/>
      <c r="CS141" s="535"/>
      <c r="CT141" s="116"/>
      <c r="CV141" s="116" t="s">
        <v>312</v>
      </c>
      <c r="CW141" s="533" t="str">
        <f t="shared" ref="CW141" si="2337">CN141</f>
        <v>MOVIMIENTOS DE TIERRA</v>
      </c>
      <c r="CX141" s="534"/>
      <c r="CY141" s="534"/>
      <c r="CZ141" s="534"/>
      <c r="DA141" s="534"/>
      <c r="DB141" s="535"/>
      <c r="DC141" s="116"/>
      <c r="DE141" s="116" t="s">
        <v>312</v>
      </c>
      <c r="DF141" s="533" t="str">
        <f t="shared" ref="DF141" si="2338">CW141</f>
        <v>MOVIMIENTOS DE TIERRA</v>
      </c>
      <c r="DG141" s="534"/>
      <c r="DH141" s="534"/>
      <c r="DI141" s="534"/>
      <c r="DJ141" s="534"/>
      <c r="DK141" s="535"/>
      <c r="DL141" s="116"/>
      <c r="DN141" s="116" t="s">
        <v>312</v>
      </c>
      <c r="DO141" s="533" t="str">
        <f t="shared" ref="DO141" si="2339">DF141</f>
        <v>MOVIMIENTOS DE TIERRA</v>
      </c>
      <c r="DP141" s="534"/>
      <c r="DQ141" s="534"/>
      <c r="DR141" s="534"/>
      <c r="DS141" s="534"/>
      <c r="DT141" s="535"/>
      <c r="DU141" s="116"/>
      <c r="DW141" s="116" t="s">
        <v>312</v>
      </c>
      <c r="DX141" s="533" t="str">
        <f t="shared" ref="DX141" si="2340">DO141</f>
        <v>MOVIMIENTOS DE TIERRA</v>
      </c>
      <c r="DY141" s="534"/>
      <c r="DZ141" s="534"/>
      <c r="EA141" s="534"/>
      <c r="EB141" s="534"/>
      <c r="EC141" s="535"/>
      <c r="ED141" s="116"/>
      <c r="EF141" s="116" t="s">
        <v>312</v>
      </c>
      <c r="EG141" s="533" t="str">
        <f t="shared" ref="EG141" si="2341">DX141</f>
        <v>MOVIMIENTOS DE TIERRA</v>
      </c>
      <c r="EH141" s="534"/>
      <c r="EI141" s="534"/>
      <c r="EJ141" s="534"/>
      <c r="EK141" s="534"/>
      <c r="EL141" s="535"/>
      <c r="EM141" s="116"/>
      <c r="EO141" s="116" t="s">
        <v>312</v>
      </c>
      <c r="EP141" s="533" t="str">
        <f t="shared" ref="EP141" si="2342">EG141</f>
        <v>MOVIMIENTOS DE TIERRA</v>
      </c>
      <c r="EQ141" s="534"/>
      <c r="ER141" s="534"/>
      <c r="ES141" s="534"/>
      <c r="ET141" s="534"/>
      <c r="EU141" s="535"/>
      <c r="EV141" s="116"/>
      <c r="EX141" s="116" t="s">
        <v>312</v>
      </c>
      <c r="EY141" s="533" t="str">
        <f t="shared" ref="EY141" si="2343">EP141</f>
        <v>MOVIMIENTOS DE TIERRA</v>
      </c>
      <c r="EZ141" s="534"/>
      <c r="FA141" s="534"/>
      <c r="FB141" s="534"/>
      <c r="FC141" s="534"/>
      <c r="FD141" s="535"/>
      <c r="FE141" s="116"/>
      <c r="FG141" s="116" t="s">
        <v>312</v>
      </c>
      <c r="FH141" s="533" t="str">
        <f t="shared" ref="FH141" si="2344">EY141</f>
        <v>MOVIMIENTOS DE TIERRA</v>
      </c>
      <c r="FI141" s="534"/>
      <c r="FJ141" s="534"/>
      <c r="FK141" s="534"/>
      <c r="FL141" s="534"/>
      <c r="FM141" s="535"/>
      <c r="FN141" s="116"/>
      <c r="FP141" s="116" t="s">
        <v>312</v>
      </c>
      <c r="FQ141" s="533" t="str">
        <f t="shared" ref="FQ141" si="2345">FH141</f>
        <v>MOVIMIENTOS DE TIERRA</v>
      </c>
      <c r="FR141" s="534"/>
      <c r="FS141" s="534"/>
      <c r="FT141" s="534"/>
      <c r="FU141" s="534"/>
      <c r="FV141" s="535"/>
      <c r="FW141" s="116"/>
      <c r="FY141" s="116" t="s">
        <v>312</v>
      </c>
      <c r="FZ141" s="533" t="str">
        <f t="shared" ref="FZ141" si="2346">FQ141</f>
        <v>MOVIMIENTOS DE TIERRA</v>
      </c>
      <c r="GA141" s="534"/>
      <c r="GB141" s="534"/>
      <c r="GC141" s="534"/>
      <c r="GD141" s="534"/>
      <c r="GE141" s="535"/>
      <c r="GF141" s="116"/>
      <c r="GH141" s="116" t="s">
        <v>312</v>
      </c>
      <c r="GI141" s="533" t="str">
        <f t="shared" ref="GI141" si="2347">FZ141</f>
        <v>MOVIMIENTOS DE TIERRA</v>
      </c>
      <c r="GJ141" s="534"/>
      <c r="GK141" s="534"/>
      <c r="GL141" s="534"/>
      <c r="GM141" s="534"/>
      <c r="GN141" s="535"/>
      <c r="GO141" s="116"/>
      <c r="GQ141" s="116" t="s">
        <v>312</v>
      </c>
      <c r="GR141" s="533" t="str">
        <f t="shared" ref="GR141" si="2348">GI141</f>
        <v>MOVIMIENTOS DE TIERRA</v>
      </c>
      <c r="GS141" s="534"/>
      <c r="GT141" s="534"/>
      <c r="GU141" s="534"/>
      <c r="GV141" s="534"/>
      <c r="GW141" s="535"/>
      <c r="GX141" s="116"/>
      <c r="GZ141" s="116" t="s">
        <v>312</v>
      </c>
      <c r="HA141" s="533" t="str">
        <f t="shared" ref="HA141" si="2349">GR141</f>
        <v>MOVIMIENTOS DE TIERRA</v>
      </c>
      <c r="HB141" s="534"/>
      <c r="HC141" s="534"/>
      <c r="HD141" s="534"/>
      <c r="HE141" s="534"/>
      <c r="HF141" s="535"/>
      <c r="HG141" s="116"/>
      <c r="HI141" s="116" t="s">
        <v>312</v>
      </c>
      <c r="HJ141" s="533" t="str">
        <f t="shared" ref="HJ141" si="2350">HA141</f>
        <v>MOVIMIENTOS DE TIERRA</v>
      </c>
      <c r="HK141" s="534"/>
      <c r="HL141" s="534"/>
      <c r="HM141" s="534"/>
      <c r="HN141" s="534"/>
      <c r="HO141" s="535"/>
      <c r="HP141" s="116"/>
      <c r="HR141" s="116" t="s">
        <v>312</v>
      </c>
      <c r="HS141" s="533" t="str">
        <f t="shared" ref="HS141" si="2351">HJ141</f>
        <v>MOVIMIENTOS DE TIERRA</v>
      </c>
      <c r="HT141" s="534"/>
      <c r="HU141" s="534"/>
      <c r="HV141" s="534"/>
      <c r="HW141" s="534"/>
      <c r="HX141" s="535"/>
      <c r="HY141" s="116"/>
      <c r="IA141" s="116" t="s">
        <v>312</v>
      </c>
      <c r="IB141" s="533" t="str">
        <f t="shared" ref="IB141" si="2352">HS141</f>
        <v>MOVIMIENTOS DE TIERRA</v>
      </c>
      <c r="IC141" s="534"/>
      <c r="ID141" s="534"/>
      <c r="IE141" s="534"/>
      <c r="IF141" s="534"/>
      <c r="IG141" s="535"/>
      <c r="IH141" s="116"/>
      <c r="IJ141" s="116" t="s">
        <v>312</v>
      </c>
      <c r="IK141" s="533" t="str">
        <f t="shared" ref="IK141" si="2353">IB141</f>
        <v>MOVIMIENTOS DE TIERRA</v>
      </c>
      <c r="IL141" s="534"/>
      <c r="IM141" s="534"/>
      <c r="IN141" s="534"/>
      <c r="IO141" s="534"/>
      <c r="IP141" s="535"/>
      <c r="IQ141" s="116"/>
      <c r="IS141" s="116" t="s">
        <v>312</v>
      </c>
      <c r="IT141" s="533" t="str">
        <f t="shared" ref="IT141" si="2354">IK141</f>
        <v>MOVIMIENTOS DE TIERRA</v>
      </c>
      <c r="IU141" s="534"/>
      <c r="IV141" s="534"/>
      <c r="IW141" s="534"/>
      <c r="IX141" s="534"/>
      <c r="IY141" s="535"/>
      <c r="IZ141" s="116"/>
      <c r="JB141" s="116" t="s">
        <v>312</v>
      </c>
      <c r="JC141" s="533" t="str">
        <f t="shared" ref="JC141" si="2355">IT141</f>
        <v>MOVIMIENTOS DE TIERRA</v>
      </c>
      <c r="JD141" s="534"/>
      <c r="JE141" s="534"/>
      <c r="JF141" s="534"/>
      <c r="JG141" s="534"/>
      <c r="JH141" s="535"/>
      <c r="JI141" s="116"/>
      <c r="JK141" s="116" t="s">
        <v>312</v>
      </c>
      <c r="JL141" s="533" t="str">
        <f t="shared" ref="JL141" si="2356">JC141</f>
        <v>MOVIMIENTOS DE TIERRA</v>
      </c>
      <c r="JM141" s="534"/>
      <c r="JN141" s="534"/>
      <c r="JO141" s="534"/>
      <c r="JP141" s="534"/>
      <c r="JQ141" s="535"/>
      <c r="JR141" s="116"/>
      <c r="JT141" s="116" t="s">
        <v>312</v>
      </c>
      <c r="JU141" s="533" t="str">
        <f t="shared" ref="JU141" si="2357">JL141</f>
        <v>MOVIMIENTOS DE TIERRA</v>
      </c>
      <c r="JV141" s="534"/>
      <c r="JW141" s="534"/>
      <c r="JX141" s="534"/>
      <c r="JY141" s="534"/>
      <c r="JZ141" s="535"/>
      <c r="KA141" s="116"/>
      <c r="KC141" s="116" t="s">
        <v>312</v>
      </c>
      <c r="KD141" s="533" t="str">
        <f t="shared" ref="KD141" si="2358">JU141</f>
        <v>MOVIMIENTOS DE TIERRA</v>
      </c>
      <c r="KE141" s="534"/>
      <c r="KF141" s="534"/>
      <c r="KG141" s="534"/>
      <c r="KH141" s="534"/>
      <c r="KI141" s="535"/>
      <c r="KJ141" s="116"/>
      <c r="KL141" s="116" t="s">
        <v>312</v>
      </c>
      <c r="KM141" s="533" t="str">
        <f t="shared" ref="KM141" si="2359">KD141</f>
        <v>MOVIMIENTOS DE TIERRA</v>
      </c>
      <c r="KN141" s="534"/>
      <c r="KO141" s="534"/>
      <c r="KP141" s="534"/>
      <c r="KQ141" s="534"/>
      <c r="KR141" s="535"/>
      <c r="KS141" s="116"/>
      <c r="KU141" s="116" t="s">
        <v>312</v>
      </c>
      <c r="KV141" s="533" t="str">
        <f t="shared" ref="KV141" si="2360">KM141</f>
        <v>MOVIMIENTOS DE TIERRA</v>
      </c>
      <c r="KW141" s="534"/>
      <c r="KX141" s="534"/>
      <c r="KY141" s="534"/>
      <c r="KZ141" s="534"/>
      <c r="LA141" s="535"/>
      <c r="LB141" s="116"/>
      <c r="LD141" s="116" t="s">
        <v>312</v>
      </c>
      <c r="LE141" s="533" t="str">
        <f t="shared" ref="LE141" si="2361">KV141</f>
        <v>MOVIMIENTOS DE TIERRA</v>
      </c>
      <c r="LF141" s="534"/>
      <c r="LG141" s="534"/>
      <c r="LH141" s="534"/>
      <c r="LI141" s="534"/>
      <c r="LJ141" s="535"/>
      <c r="LK141" s="116"/>
      <c r="LM141" s="116" t="s">
        <v>312</v>
      </c>
      <c r="LN141" s="533" t="str">
        <f t="shared" ref="LN141" si="2362">LE141</f>
        <v>MOVIMIENTOS DE TIERRA</v>
      </c>
      <c r="LO141" s="534"/>
      <c r="LP141" s="534"/>
      <c r="LQ141" s="534"/>
      <c r="LR141" s="534"/>
      <c r="LS141" s="535"/>
      <c r="LT141" s="116"/>
      <c r="LV141" s="116" t="s">
        <v>312</v>
      </c>
      <c r="LW141" s="533" t="str">
        <f t="shared" ref="LW141" si="2363">LN141</f>
        <v>MOVIMIENTOS DE TIERRA</v>
      </c>
      <c r="LX141" s="534"/>
      <c r="LY141" s="534"/>
      <c r="LZ141" s="534"/>
      <c r="MA141" s="534"/>
      <c r="MB141" s="535"/>
      <c r="MC141" s="116"/>
      <c r="ME141" s="116" t="s">
        <v>312</v>
      </c>
      <c r="MF141" s="533" t="str">
        <f t="shared" ref="MF141" si="2364">LW141</f>
        <v>MOVIMIENTOS DE TIERRA</v>
      </c>
      <c r="MG141" s="534"/>
      <c r="MH141" s="534"/>
      <c r="MI141" s="534"/>
      <c r="MJ141" s="534"/>
      <c r="MK141" s="535"/>
      <c r="ML141" s="116"/>
      <c r="MN141" s="116" t="s">
        <v>312</v>
      </c>
      <c r="MO141" s="533" t="str">
        <f t="shared" ref="MO141" si="2365">MF141</f>
        <v>MOVIMIENTOS DE TIERRA</v>
      </c>
      <c r="MP141" s="534"/>
      <c r="MQ141" s="534"/>
      <c r="MR141" s="534"/>
      <c r="MS141" s="534"/>
      <c r="MT141" s="535"/>
      <c r="MU141" s="116"/>
      <c r="MW141" s="116" t="s">
        <v>312</v>
      </c>
      <c r="MX141" s="533" t="str">
        <f t="shared" ref="MX141" si="2366">MO141</f>
        <v>MOVIMIENTOS DE TIERRA</v>
      </c>
      <c r="MY141" s="534"/>
      <c r="MZ141" s="534"/>
      <c r="NA141" s="534"/>
      <c r="NB141" s="534"/>
      <c r="NC141" s="535"/>
      <c r="ND141" s="116"/>
      <c r="NF141" s="116" t="s">
        <v>312</v>
      </c>
      <c r="NG141" s="533" t="str">
        <f t="shared" ref="NG141" si="2367">MX141</f>
        <v>MOVIMIENTOS DE TIERRA</v>
      </c>
      <c r="NH141" s="534"/>
      <c r="NI141" s="534"/>
      <c r="NJ141" s="534"/>
      <c r="NK141" s="534"/>
      <c r="NL141" s="535"/>
      <c r="NM141" s="116"/>
      <c r="NO141" s="116" t="s">
        <v>312</v>
      </c>
      <c r="NP141" s="533" t="str">
        <f t="shared" ref="NP141" si="2368">NG141</f>
        <v>MOVIMIENTOS DE TIERRA</v>
      </c>
      <c r="NQ141" s="534"/>
      <c r="NR141" s="534"/>
      <c r="NS141" s="534"/>
      <c r="NT141" s="534"/>
      <c r="NU141" s="535"/>
      <c r="NV141" s="116"/>
      <c r="NX141" s="116" t="s">
        <v>312</v>
      </c>
      <c r="NY141" s="533" t="str">
        <f t="shared" ref="NY141" si="2369">NP141</f>
        <v>MOVIMIENTOS DE TIERRA</v>
      </c>
      <c r="NZ141" s="534"/>
      <c r="OA141" s="534"/>
      <c r="OB141" s="534"/>
      <c r="OC141" s="534"/>
      <c r="OD141" s="535"/>
      <c r="OE141" s="116"/>
      <c r="OG141" s="116" t="s">
        <v>312</v>
      </c>
      <c r="OH141" s="533" t="str">
        <f t="shared" ref="OH141" si="2370">NY141</f>
        <v>MOVIMIENTOS DE TIERRA</v>
      </c>
      <c r="OI141" s="534"/>
      <c r="OJ141" s="534"/>
      <c r="OK141" s="534"/>
      <c r="OL141" s="534"/>
      <c r="OM141" s="535"/>
      <c r="ON141" s="116"/>
      <c r="OP141" s="116" t="s">
        <v>312</v>
      </c>
      <c r="OQ141" s="533" t="str">
        <f t="shared" ref="OQ141" si="2371">OH141</f>
        <v>MOVIMIENTOS DE TIERRA</v>
      </c>
      <c r="OR141" s="534"/>
      <c r="OS141" s="534"/>
      <c r="OT141" s="534"/>
      <c r="OU141" s="534"/>
      <c r="OV141" s="535"/>
      <c r="OW141" s="116"/>
      <c r="OY141" s="116" t="s">
        <v>312</v>
      </c>
      <c r="OZ141" s="533" t="str">
        <f t="shared" ref="OZ141" si="2372">OQ141</f>
        <v>MOVIMIENTOS DE TIERRA</v>
      </c>
      <c r="PA141" s="534"/>
      <c r="PB141" s="534"/>
      <c r="PC141" s="534"/>
      <c r="PD141" s="534"/>
      <c r="PE141" s="535"/>
      <c r="PF141" s="116"/>
    </row>
    <row r="142" spans="1:424">
      <c r="A142" s="116"/>
      <c r="B142" s="536"/>
      <c r="C142" s="537"/>
      <c r="D142" s="537"/>
      <c r="E142" s="537"/>
      <c r="F142" s="537"/>
      <c r="G142" s="538"/>
      <c r="H142" s="116"/>
      <c r="J142" s="116"/>
      <c r="K142" s="536"/>
      <c r="L142" s="537"/>
      <c r="M142" s="537"/>
      <c r="N142" s="537"/>
      <c r="O142" s="537"/>
      <c r="P142" s="538"/>
      <c r="Q142" s="116"/>
      <c r="S142" s="116"/>
      <c r="T142" s="536"/>
      <c r="U142" s="537"/>
      <c r="V142" s="537"/>
      <c r="W142" s="537"/>
      <c r="X142" s="537"/>
      <c r="Y142" s="538"/>
      <c r="Z142" s="116"/>
      <c r="AB142" s="116"/>
      <c r="AC142" s="536"/>
      <c r="AD142" s="537"/>
      <c r="AE142" s="537"/>
      <c r="AF142" s="537"/>
      <c r="AG142" s="537"/>
      <c r="AH142" s="538"/>
      <c r="AI142" s="116"/>
      <c r="AK142" s="116"/>
      <c r="AL142" s="536"/>
      <c r="AM142" s="537"/>
      <c r="AN142" s="537"/>
      <c r="AO142" s="537"/>
      <c r="AP142" s="537"/>
      <c r="AQ142" s="538"/>
      <c r="AR142" s="116"/>
      <c r="AT142" s="116"/>
      <c r="AU142" s="536"/>
      <c r="AV142" s="537"/>
      <c r="AW142" s="537"/>
      <c r="AX142" s="537"/>
      <c r="AY142" s="537"/>
      <c r="AZ142" s="538"/>
      <c r="BA142" s="116"/>
      <c r="BC142" s="116"/>
      <c r="BD142" s="536"/>
      <c r="BE142" s="537"/>
      <c r="BF142" s="537"/>
      <c r="BG142" s="537"/>
      <c r="BH142" s="537"/>
      <c r="BI142" s="538"/>
      <c r="BJ142" s="116"/>
      <c r="BL142" s="116"/>
      <c r="BM142" s="536"/>
      <c r="BN142" s="537"/>
      <c r="BO142" s="537"/>
      <c r="BP142" s="537"/>
      <c r="BQ142" s="537"/>
      <c r="BR142" s="538"/>
      <c r="BS142" s="116"/>
      <c r="BU142" s="116"/>
      <c r="BV142" s="536"/>
      <c r="BW142" s="537"/>
      <c r="BX142" s="537"/>
      <c r="BY142" s="537"/>
      <c r="BZ142" s="537"/>
      <c r="CA142" s="538"/>
      <c r="CB142" s="116"/>
      <c r="CD142" s="116"/>
      <c r="CE142" s="536"/>
      <c r="CF142" s="537"/>
      <c r="CG142" s="537"/>
      <c r="CH142" s="537"/>
      <c r="CI142" s="537"/>
      <c r="CJ142" s="538"/>
      <c r="CK142" s="116"/>
      <c r="CM142" s="116"/>
      <c r="CN142" s="536"/>
      <c r="CO142" s="537"/>
      <c r="CP142" s="537"/>
      <c r="CQ142" s="537"/>
      <c r="CR142" s="537"/>
      <c r="CS142" s="538"/>
      <c r="CT142" s="116"/>
      <c r="CV142" s="116"/>
      <c r="CW142" s="536"/>
      <c r="CX142" s="537"/>
      <c r="CY142" s="537"/>
      <c r="CZ142" s="537"/>
      <c r="DA142" s="537"/>
      <c r="DB142" s="538"/>
      <c r="DC142" s="116"/>
      <c r="DE142" s="116"/>
      <c r="DF142" s="536"/>
      <c r="DG142" s="537"/>
      <c r="DH142" s="537"/>
      <c r="DI142" s="537"/>
      <c r="DJ142" s="537"/>
      <c r="DK142" s="538"/>
      <c r="DL142" s="116"/>
      <c r="DN142" s="116"/>
      <c r="DO142" s="536"/>
      <c r="DP142" s="537"/>
      <c r="DQ142" s="537"/>
      <c r="DR142" s="537"/>
      <c r="DS142" s="537"/>
      <c r="DT142" s="538"/>
      <c r="DU142" s="116"/>
      <c r="DW142" s="116"/>
      <c r="DX142" s="536"/>
      <c r="DY142" s="537"/>
      <c r="DZ142" s="537"/>
      <c r="EA142" s="537"/>
      <c r="EB142" s="537"/>
      <c r="EC142" s="538"/>
      <c r="ED142" s="116"/>
      <c r="EF142" s="116"/>
      <c r="EG142" s="536"/>
      <c r="EH142" s="537"/>
      <c r="EI142" s="537"/>
      <c r="EJ142" s="537"/>
      <c r="EK142" s="537"/>
      <c r="EL142" s="538"/>
      <c r="EM142" s="116"/>
      <c r="EO142" s="116"/>
      <c r="EP142" s="536"/>
      <c r="EQ142" s="537"/>
      <c r="ER142" s="537"/>
      <c r="ES142" s="537"/>
      <c r="ET142" s="537"/>
      <c r="EU142" s="538"/>
      <c r="EV142" s="116"/>
      <c r="EX142" s="116"/>
      <c r="EY142" s="536"/>
      <c r="EZ142" s="537"/>
      <c r="FA142" s="537"/>
      <c r="FB142" s="537"/>
      <c r="FC142" s="537"/>
      <c r="FD142" s="538"/>
      <c r="FE142" s="116"/>
      <c r="FG142" s="116"/>
      <c r="FH142" s="536"/>
      <c r="FI142" s="537"/>
      <c r="FJ142" s="537"/>
      <c r="FK142" s="537"/>
      <c r="FL142" s="537"/>
      <c r="FM142" s="538"/>
      <c r="FN142" s="116"/>
      <c r="FP142" s="116"/>
      <c r="FQ142" s="536"/>
      <c r="FR142" s="537"/>
      <c r="FS142" s="537"/>
      <c r="FT142" s="537"/>
      <c r="FU142" s="537"/>
      <c r="FV142" s="538"/>
      <c r="FW142" s="116"/>
      <c r="FY142" s="116"/>
      <c r="FZ142" s="536"/>
      <c r="GA142" s="537"/>
      <c r="GB142" s="537"/>
      <c r="GC142" s="537"/>
      <c r="GD142" s="537"/>
      <c r="GE142" s="538"/>
      <c r="GF142" s="116"/>
      <c r="GH142" s="116"/>
      <c r="GI142" s="536"/>
      <c r="GJ142" s="537"/>
      <c r="GK142" s="537"/>
      <c r="GL142" s="537"/>
      <c r="GM142" s="537"/>
      <c r="GN142" s="538"/>
      <c r="GO142" s="116"/>
      <c r="GQ142" s="116"/>
      <c r="GR142" s="536"/>
      <c r="GS142" s="537"/>
      <c r="GT142" s="537"/>
      <c r="GU142" s="537"/>
      <c r="GV142" s="537"/>
      <c r="GW142" s="538"/>
      <c r="GX142" s="116"/>
      <c r="GZ142" s="116"/>
      <c r="HA142" s="536"/>
      <c r="HB142" s="537"/>
      <c r="HC142" s="537"/>
      <c r="HD142" s="537"/>
      <c r="HE142" s="537"/>
      <c r="HF142" s="538"/>
      <c r="HG142" s="116"/>
      <c r="HI142" s="116"/>
      <c r="HJ142" s="536"/>
      <c r="HK142" s="537"/>
      <c r="HL142" s="537"/>
      <c r="HM142" s="537"/>
      <c r="HN142" s="537"/>
      <c r="HO142" s="538"/>
      <c r="HP142" s="116"/>
      <c r="HR142" s="116"/>
      <c r="HS142" s="536"/>
      <c r="HT142" s="537"/>
      <c r="HU142" s="537"/>
      <c r="HV142" s="537"/>
      <c r="HW142" s="537"/>
      <c r="HX142" s="538"/>
      <c r="HY142" s="116"/>
      <c r="IA142" s="116"/>
      <c r="IB142" s="536"/>
      <c r="IC142" s="537"/>
      <c r="ID142" s="537"/>
      <c r="IE142" s="537"/>
      <c r="IF142" s="537"/>
      <c r="IG142" s="538"/>
      <c r="IH142" s="116"/>
      <c r="IJ142" s="116"/>
      <c r="IK142" s="536"/>
      <c r="IL142" s="537"/>
      <c r="IM142" s="537"/>
      <c r="IN142" s="537"/>
      <c r="IO142" s="537"/>
      <c r="IP142" s="538"/>
      <c r="IQ142" s="116"/>
      <c r="IS142" s="116"/>
      <c r="IT142" s="536"/>
      <c r="IU142" s="537"/>
      <c r="IV142" s="537"/>
      <c r="IW142" s="537"/>
      <c r="IX142" s="537"/>
      <c r="IY142" s="538"/>
      <c r="IZ142" s="116"/>
      <c r="JB142" s="116"/>
      <c r="JC142" s="536"/>
      <c r="JD142" s="537"/>
      <c r="JE142" s="537"/>
      <c r="JF142" s="537"/>
      <c r="JG142" s="537"/>
      <c r="JH142" s="538"/>
      <c r="JI142" s="116"/>
      <c r="JK142" s="116"/>
      <c r="JL142" s="536"/>
      <c r="JM142" s="537"/>
      <c r="JN142" s="537"/>
      <c r="JO142" s="537"/>
      <c r="JP142" s="537"/>
      <c r="JQ142" s="538"/>
      <c r="JR142" s="116"/>
      <c r="JT142" s="116"/>
      <c r="JU142" s="536"/>
      <c r="JV142" s="537"/>
      <c r="JW142" s="537"/>
      <c r="JX142" s="537"/>
      <c r="JY142" s="537"/>
      <c r="JZ142" s="538"/>
      <c r="KA142" s="116"/>
      <c r="KC142" s="116"/>
      <c r="KD142" s="536"/>
      <c r="KE142" s="537"/>
      <c r="KF142" s="537"/>
      <c r="KG142" s="537"/>
      <c r="KH142" s="537"/>
      <c r="KI142" s="538"/>
      <c r="KJ142" s="116"/>
      <c r="KL142" s="116"/>
      <c r="KM142" s="536"/>
      <c r="KN142" s="537"/>
      <c r="KO142" s="537"/>
      <c r="KP142" s="537"/>
      <c r="KQ142" s="537"/>
      <c r="KR142" s="538"/>
      <c r="KS142" s="116"/>
      <c r="KU142" s="116"/>
      <c r="KV142" s="536"/>
      <c r="KW142" s="537"/>
      <c r="KX142" s="537"/>
      <c r="KY142" s="537"/>
      <c r="KZ142" s="537"/>
      <c r="LA142" s="538"/>
      <c r="LB142" s="116"/>
      <c r="LD142" s="116"/>
      <c r="LE142" s="536"/>
      <c r="LF142" s="537"/>
      <c r="LG142" s="537"/>
      <c r="LH142" s="537"/>
      <c r="LI142" s="537"/>
      <c r="LJ142" s="538"/>
      <c r="LK142" s="116"/>
      <c r="LM142" s="116"/>
      <c r="LN142" s="536"/>
      <c r="LO142" s="537"/>
      <c r="LP142" s="537"/>
      <c r="LQ142" s="537"/>
      <c r="LR142" s="537"/>
      <c r="LS142" s="538"/>
      <c r="LT142" s="116"/>
      <c r="LV142" s="116"/>
      <c r="LW142" s="536"/>
      <c r="LX142" s="537"/>
      <c r="LY142" s="537"/>
      <c r="LZ142" s="537"/>
      <c r="MA142" s="537"/>
      <c r="MB142" s="538"/>
      <c r="MC142" s="116"/>
      <c r="ME142" s="116"/>
      <c r="MF142" s="536"/>
      <c r="MG142" s="537"/>
      <c r="MH142" s="537"/>
      <c r="MI142" s="537"/>
      <c r="MJ142" s="537"/>
      <c r="MK142" s="538"/>
      <c r="ML142" s="116"/>
      <c r="MN142" s="116"/>
      <c r="MO142" s="536"/>
      <c r="MP142" s="537"/>
      <c r="MQ142" s="537"/>
      <c r="MR142" s="537"/>
      <c r="MS142" s="537"/>
      <c r="MT142" s="538"/>
      <c r="MU142" s="116"/>
      <c r="MW142" s="116"/>
      <c r="MX142" s="536"/>
      <c r="MY142" s="537"/>
      <c r="MZ142" s="537"/>
      <c r="NA142" s="537"/>
      <c r="NB142" s="537"/>
      <c r="NC142" s="538"/>
      <c r="ND142" s="116"/>
      <c r="NF142" s="116"/>
      <c r="NG142" s="536"/>
      <c r="NH142" s="537"/>
      <c r="NI142" s="537"/>
      <c r="NJ142" s="537"/>
      <c r="NK142" s="537"/>
      <c r="NL142" s="538"/>
      <c r="NM142" s="116"/>
      <c r="NO142" s="116"/>
      <c r="NP142" s="536"/>
      <c r="NQ142" s="537"/>
      <c r="NR142" s="537"/>
      <c r="NS142" s="537"/>
      <c r="NT142" s="537"/>
      <c r="NU142" s="538"/>
      <c r="NV142" s="116"/>
      <c r="NX142" s="116"/>
      <c r="NY142" s="536"/>
      <c r="NZ142" s="537"/>
      <c r="OA142" s="537"/>
      <c r="OB142" s="537"/>
      <c r="OC142" s="537"/>
      <c r="OD142" s="538"/>
      <c r="OE142" s="116"/>
      <c r="OG142" s="116"/>
      <c r="OH142" s="536"/>
      <c r="OI142" s="537"/>
      <c r="OJ142" s="537"/>
      <c r="OK142" s="537"/>
      <c r="OL142" s="537"/>
      <c r="OM142" s="538"/>
      <c r="ON142" s="116"/>
      <c r="OP142" s="116"/>
      <c r="OQ142" s="536"/>
      <c r="OR142" s="537"/>
      <c r="OS142" s="537"/>
      <c r="OT142" s="537"/>
      <c r="OU142" s="537"/>
      <c r="OV142" s="538"/>
      <c r="OW142" s="116"/>
      <c r="OY142" s="116"/>
      <c r="OZ142" s="536"/>
      <c r="PA142" s="537"/>
      <c r="PB142" s="537"/>
      <c r="PC142" s="537"/>
      <c r="PD142" s="537"/>
      <c r="PE142" s="538"/>
      <c r="PF142" s="116"/>
    </row>
    <row r="143" spans="1:424" ht="15" customHeight="1">
      <c r="A143" s="117" t="s">
        <v>1</v>
      </c>
      <c r="B143" s="544" t="str">
        <f>+APU!B58</f>
        <v>BOTADA DE MATERIALES RESULTANTES DE EXCAVACIONES, DEMOLICIONES, RETIRO Y DEMAS ACTIVIDADES QUE ASI LO REQUIERAN, ESTE SERA LLEVADO EN VOLQUETA U OTRO MEDIO DE TRANSPORTE AL SITIO DESTINADO.</v>
      </c>
      <c r="C143" s="545"/>
      <c r="D143" s="545"/>
      <c r="E143" s="545"/>
      <c r="F143" s="545"/>
      <c r="G143" s="545"/>
      <c r="H143" s="117" t="s">
        <v>313</v>
      </c>
      <c r="J143" s="117" t="s">
        <v>1</v>
      </c>
      <c r="K143" s="539" t="str">
        <f>B143</f>
        <v>BOTADA DE MATERIALES RESULTANTES DE EXCAVACIONES, DEMOLICIONES, RETIRO Y DEMAS ACTIVIDADES QUE ASI LO REQUIERAN, ESTE SERA LLEVADO EN VOLQUETA U OTRO MEDIO DE TRANSPORTE AL SITIO DESTINADO.</v>
      </c>
      <c r="L143" s="540"/>
      <c r="M143" s="540"/>
      <c r="N143" s="540"/>
      <c r="O143" s="540"/>
      <c r="P143" s="540"/>
      <c r="Q143" s="117" t="s">
        <v>313</v>
      </c>
      <c r="S143" s="117" t="s">
        <v>1</v>
      </c>
      <c r="T143" s="539" t="str">
        <f>K143</f>
        <v>BOTADA DE MATERIALES RESULTANTES DE EXCAVACIONES, DEMOLICIONES, RETIRO Y DEMAS ACTIVIDADES QUE ASI LO REQUIERAN, ESTE SERA LLEVADO EN VOLQUETA U OTRO MEDIO DE TRANSPORTE AL SITIO DESTINADO.</v>
      </c>
      <c r="U143" s="540"/>
      <c r="V143" s="540"/>
      <c r="W143" s="540"/>
      <c r="X143" s="540"/>
      <c r="Y143" s="540"/>
      <c r="Z143" s="117" t="s">
        <v>313</v>
      </c>
      <c r="AB143" s="117" t="s">
        <v>1</v>
      </c>
      <c r="AC143" s="539" t="str">
        <f>T143</f>
        <v>BOTADA DE MATERIALES RESULTANTES DE EXCAVACIONES, DEMOLICIONES, RETIRO Y DEMAS ACTIVIDADES QUE ASI LO REQUIERAN, ESTE SERA LLEVADO EN VOLQUETA U OTRO MEDIO DE TRANSPORTE AL SITIO DESTINADO.</v>
      </c>
      <c r="AD143" s="540"/>
      <c r="AE143" s="540"/>
      <c r="AF143" s="540"/>
      <c r="AG143" s="540"/>
      <c r="AH143" s="540"/>
      <c r="AI143" s="117" t="s">
        <v>313</v>
      </c>
      <c r="AK143" s="117" t="s">
        <v>1</v>
      </c>
      <c r="AL143" s="539" t="str">
        <f>AC143</f>
        <v>BOTADA DE MATERIALES RESULTANTES DE EXCAVACIONES, DEMOLICIONES, RETIRO Y DEMAS ACTIVIDADES QUE ASI LO REQUIERAN, ESTE SERA LLEVADO EN VOLQUETA U OTRO MEDIO DE TRANSPORTE AL SITIO DESTINADO.</v>
      </c>
      <c r="AM143" s="540"/>
      <c r="AN143" s="540"/>
      <c r="AO143" s="540"/>
      <c r="AP143" s="540"/>
      <c r="AQ143" s="540"/>
      <c r="AR143" s="117" t="s">
        <v>313</v>
      </c>
      <c r="AT143" s="117" t="s">
        <v>1</v>
      </c>
      <c r="AU143" s="539" t="str">
        <f>AL143</f>
        <v>BOTADA DE MATERIALES RESULTANTES DE EXCAVACIONES, DEMOLICIONES, RETIRO Y DEMAS ACTIVIDADES QUE ASI LO REQUIERAN, ESTE SERA LLEVADO EN VOLQUETA U OTRO MEDIO DE TRANSPORTE AL SITIO DESTINADO.</v>
      </c>
      <c r="AV143" s="540"/>
      <c r="AW143" s="540"/>
      <c r="AX143" s="540"/>
      <c r="AY143" s="540"/>
      <c r="AZ143" s="540"/>
      <c r="BA143" s="117" t="s">
        <v>313</v>
      </c>
      <c r="BC143" s="117" t="s">
        <v>1</v>
      </c>
      <c r="BD143" s="539" t="str">
        <f t="shared" ref="BD143" si="2373">AU143</f>
        <v>BOTADA DE MATERIALES RESULTANTES DE EXCAVACIONES, DEMOLICIONES, RETIRO Y DEMAS ACTIVIDADES QUE ASI LO REQUIERAN, ESTE SERA LLEVADO EN VOLQUETA U OTRO MEDIO DE TRANSPORTE AL SITIO DESTINADO.</v>
      </c>
      <c r="BE143" s="540"/>
      <c r="BF143" s="540"/>
      <c r="BG143" s="540"/>
      <c r="BH143" s="540"/>
      <c r="BI143" s="540"/>
      <c r="BJ143" s="117" t="s">
        <v>313</v>
      </c>
      <c r="BL143" s="117" t="s">
        <v>1</v>
      </c>
      <c r="BM143" s="539" t="str">
        <f t="shared" ref="BM143" si="2374">BD143</f>
        <v>BOTADA DE MATERIALES RESULTANTES DE EXCAVACIONES, DEMOLICIONES, RETIRO Y DEMAS ACTIVIDADES QUE ASI LO REQUIERAN, ESTE SERA LLEVADO EN VOLQUETA U OTRO MEDIO DE TRANSPORTE AL SITIO DESTINADO.</v>
      </c>
      <c r="BN143" s="540"/>
      <c r="BO143" s="540"/>
      <c r="BP143" s="540"/>
      <c r="BQ143" s="540"/>
      <c r="BR143" s="540"/>
      <c r="BS143" s="117" t="s">
        <v>313</v>
      </c>
      <c r="BU143" s="117" t="s">
        <v>1</v>
      </c>
      <c r="BV143" s="539" t="str">
        <f t="shared" ref="BV143" si="2375">BM143</f>
        <v>BOTADA DE MATERIALES RESULTANTES DE EXCAVACIONES, DEMOLICIONES, RETIRO Y DEMAS ACTIVIDADES QUE ASI LO REQUIERAN, ESTE SERA LLEVADO EN VOLQUETA U OTRO MEDIO DE TRANSPORTE AL SITIO DESTINADO.</v>
      </c>
      <c r="BW143" s="540"/>
      <c r="BX143" s="540"/>
      <c r="BY143" s="540"/>
      <c r="BZ143" s="540"/>
      <c r="CA143" s="540"/>
      <c r="CB143" s="117" t="s">
        <v>313</v>
      </c>
      <c r="CD143" s="117" t="s">
        <v>1</v>
      </c>
      <c r="CE143" s="539" t="str">
        <f t="shared" ref="CE143" si="2376">BV143</f>
        <v>BOTADA DE MATERIALES RESULTANTES DE EXCAVACIONES, DEMOLICIONES, RETIRO Y DEMAS ACTIVIDADES QUE ASI LO REQUIERAN, ESTE SERA LLEVADO EN VOLQUETA U OTRO MEDIO DE TRANSPORTE AL SITIO DESTINADO.</v>
      </c>
      <c r="CF143" s="540"/>
      <c r="CG143" s="540"/>
      <c r="CH143" s="540"/>
      <c r="CI143" s="540"/>
      <c r="CJ143" s="540"/>
      <c r="CK143" s="117" t="s">
        <v>313</v>
      </c>
      <c r="CM143" s="117" t="s">
        <v>1</v>
      </c>
      <c r="CN143" s="539" t="str">
        <f t="shared" ref="CN143" si="2377">CE143</f>
        <v>BOTADA DE MATERIALES RESULTANTES DE EXCAVACIONES, DEMOLICIONES, RETIRO Y DEMAS ACTIVIDADES QUE ASI LO REQUIERAN, ESTE SERA LLEVADO EN VOLQUETA U OTRO MEDIO DE TRANSPORTE AL SITIO DESTINADO.</v>
      </c>
      <c r="CO143" s="540"/>
      <c r="CP143" s="540"/>
      <c r="CQ143" s="540"/>
      <c r="CR143" s="540"/>
      <c r="CS143" s="540"/>
      <c r="CT143" s="117" t="s">
        <v>313</v>
      </c>
      <c r="CV143" s="117" t="s">
        <v>1</v>
      </c>
      <c r="CW143" s="539" t="str">
        <f t="shared" ref="CW143" si="2378">CN143</f>
        <v>BOTADA DE MATERIALES RESULTANTES DE EXCAVACIONES, DEMOLICIONES, RETIRO Y DEMAS ACTIVIDADES QUE ASI LO REQUIERAN, ESTE SERA LLEVADO EN VOLQUETA U OTRO MEDIO DE TRANSPORTE AL SITIO DESTINADO.</v>
      </c>
      <c r="CX143" s="540"/>
      <c r="CY143" s="540"/>
      <c r="CZ143" s="540"/>
      <c r="DA143" s="540"/>
      <c r="DB143" s="540"/>
      <c r="DC143" s="117" t="s">
        <v>313</v>
      </c>
      <c r="DE143" s="117" t="s">
        <v>1</v>
      </c>
      <c r="DF143" s="539" t="str">
        <f t="shared" ref="DF143" si="2379">CW143</f>
        <v>BOTADA DE MATERIALES RESULTANTES DE EXCAVACIONES, DEMOLICIONES, RETIRO Y DEMAS ACTIVIDADES QUE ASI LO REQUIERAN, ESTE SERA LLEVADO EN VOLQUETA U OTRO MEDIO DE TRANSPORTE AL SITIO DESTINADO.</v>
      </c>
      <c r="DG143" s="540"/>
      <c r="DH143" s="540"/>
      <c r="DI143" s="540"/>
      <c r="DJ143" s="540"/>
      <c r="DK143" s="540"/>
      <c r="DL143" s="117" t="s">
        <v>313</v>
      </c>
      <c r="DN143" s="117" t="s">
        <v>1</v>
      </c>
      <c r="DO143" s="539" t="str">
        <f t="shared" ref="DO143" si="2380">DF143</f>
        <v>BOTADA DE MATERIALES RESULTANTES DE EXCAVACIONES, DEMOLICIONES, RETIRO Y DEMAS ACTIVIDADES QUE ASI LO REQUIERAN, ESTE SERA LLEVADO EN VOLQUETA U OTRO MEDIO DE TRANSPORTE AL SITIO DESTINADO.</v>
      </c>
      <c r="DP143" s="540"/>
      <c r="DQ143" s="540"/>
      <c r="DR143" s="540"/>
      <c r="DS143" s="540"/>
      <c r="DT143" s="540"/>
      <c r="DU143" s="117" t="s">
        <v>313</v>
      </c>
      <c r="DW143" s="117" t="s">
        <v>1</v>
      </c>
      <c r="DX143" s="539" t="str">
        <f t="shared" ref="DX143" si="2381">DO143</f>
        <v>BOTADA DE MATERIALES RESULTANTES DE EXCAVACIONES, DEMOLICIONES, RETIRO Y DEMAS ACTIVIDADES QUE ASI LO REQUIERAN, ESTE SERA LLEVADO EN VOLQUETA U OTRO MEDIO DE TRANSPORTE AL SITIO DESTINADO.</v>
      </c>
      <c r="DY143" s="540"/>
      <c r="DZ143" s="540"/>
      <c r="EA143" s="540"/>
      <c r="EB143" s="540"/>
      <c r="EC143" s="540"/>
      <c r="ED143" s="117" t="s">
        <v>313</v>
      </c>
      <c r="EF143" s="117" t="s">
        <v>1</v>
      </c>
      <c r="EG143" s="539" t="str">
        <f t="shared" ref="EG143" si="2382">DX143</f>
        <v>BOTADA DE MATERIALES RESULTANTES DE EXCAVACIONES, DEMOLICIONES, RETIRO Y DEMAS ACTIVIDADES QUE ASI LO REQUIERAN, ESTE SERA LLEVADO EN VOLQUETA U OTRO MEDIO DE TRANSPORTE AL SITIO DESTINADO.</v>
      </c>
      <c r="EH143" s="540"/>
      <c r="EI143" s="540"/>
      <c r="EJ143" s="540"/>
      <c r="EK143" s="540"/>
      <c r="EL143" s="540"/>
      <c r="EM143" s="117" t="s">
        <v>313</v>
      </c>
      <c r="EO143" s="117" t="s">
        <v>1</v>
      </c>
      <c r="EP143" s="539" t="str">
        <f t="shared" ref="EP143" si="2383">EG143</f>
        <v>BOTADA DE MATERIALES RESULTANTES DE EXCAVACIONES, DEMOLICIONES, RETIRO Y DEMAS ACTIVIDADES QUE ASI LO REQUIERAN, ESTE SERA LLEVADO EN VOLQUETA U OTRO MEDIO DE TRANSPORTE AL SITIO DESTINADO.</v>
      </c>
      <c r="EQ143" s="540"/>
      <c r="ER143" s="540"/>
      <c r="ES143" s="540"/>
      <c r="ET143" s="540"/>
      <c r="EU143" s="540"/>
      <c r="EV143" s="117" t="s">
        <v>313</v>
      </c>
      <c r="EX143" s="117" t="s">
        <v>1</v>
      </c>
      <c r="EY143" s="539" t="str">
        <f t="shared" ref="EY143" si="2384">EP143</f>
        <v>BOTADA DE MATERIALES RESULTANTES DE EXCAVACIONES, DEMOLICIONES, RETIRO Y DEMAS ACTIVIDADES QUE ASI LO REQUIERAN, ESTE SERA LLEVADO EN VOLQUETA U OTRO MEDIO DE TRANSPORTE AL SITIO DESTINADO.</v>
      </c>
      <c r="EZ143" s="540"/>
      <c r="FA143" s="540"/>
      <c r="FB143" s="540"/>
      <c r="FC143" s="540"/>
      <c r="FD143" s="540"/>
      <c r="FE143" s="117" t="s">
        <v>313</v>
      </c>
      <c r="FG143" s="117" t="s">
        <v>1</v>
      </c>
      <c r="FH143" s="539" t="str">
        <f t="shared" ref="FH143" si="2385">EY143</f>
        <v>BOTADA DE MATERIALES RESULTANTES DE EXCAVACIONES, DEMOLICIONES, RETIRO Y DEMAS ACTIVIDADES QUE ASI LO REQUIERAN, ESTE SERA LLEVADO EN VOLQUETA U OTRO MEDIO DE TRANSPORTE AL SITIO DESTINADO.</v>
      </c>
      <c r="FI143" s="540"/>
      <c r="FJ143" s="540"/>
      <c r="FK143" s="540"/>
      <c r="FL143" s="540"/>
      <c r="FM143" s="540"/>
      <c r="FN143" s="117" t="s">
        <v>313</v>
      </c>
      <c r="FP143" s="117" t="s">
        <v>1</v>
      </c>
      <c r="FQ143" s="539" t="str">
        <f t="shared" ref="FQ143" si="2386">FH143</f>
        <v>BOTADA DE MATERIALES RESULTANTES DE EXCAVACIONES, DEMOLICIONES, RETIRO Y DEMAS ACTIVIDADES QUE ASI LO REQUIERAN, ESTE SERA LLEVADO EN VOLQUETA U OTRO MEDIO DE TRANSPORTE AL SITIO DESTINADO.</v>
      </c>
      <c r="FR143" s="540"/>
      <c r="FS143" s="540"/>
      <c r="FT143" s="540"/>
      <c r="FU143" s="540"/>
      <c r="FV143" s="540"/>
      <c r="FW143" s="117" t="s">
        <v>313</v>
      </c>
      <c r="FY143" s="117" t="s">
        <v>1</v>
      </c>
      <c r="FZ143" s="539" t="str">
        <f t="shared" ref="FZ143" si="2387">FQ143</f>
        <v>BOTADA DE MATERIALES RESULTANTES DE EXCAVACIONES, DEMOLICIONES, RETIRO Y DEMAS ACTIVIDADES QUE ASI LO REQUIERAN, ESTE SERA LLEVADO EN VOLQUETA U OTRO MEDIO DE TRANSPORTE AL SITIO DESTINADO.</v>
      </c>
      <c r="GA143" s="540"/>
      <c r="GB143" s="540"/>
      <c r="GC143" s="540"/>
      <c r="GD143" s="540"/>
      <c r="GE143" s="540"/>
      <c r="GF143" s="117" t="s">
        <v>313</v>
      </c>
      <c r="GH143" s="117" t="s">
        <v>1</v>
      </c>
      <c r="GI143" s="539" t="str">
        <f t="shared" ref="GI143" si="2388">FZ143</f>
        <v>BOTADA DE MATERIALES RESULTANTES DE EXCAVACIONES, DEMOLICIONES, RETIRO Y DEMAS ACTIVIDADES QUE ASI LO REQUIERAN, ESTE SERA LLEVADO EN VOLQUETA U OTRO MEDIO DE TRANSPORTE AL SITIO DESTINADO.</v>
      </c>
      <c r="GJ143" s="540"/>
      <c r="GK143" s="540"/>
      <c r="GL143" s="540"/>
      <c r="GM143" s="540"/>
      <c r="GN143" s="540"/>
      <c r="GO143" s="117" t="s">
        <v>313</v>
      </c>
      <c r="GQ143" s="117" t="s">
        <v>1</v>
      </c>
      <c r="GR143" s="539" t="str">
        <f t="shared" ref="GR143" si="2389">GI143</f>
        <v>BOTADA DE MATERIALES RESULTANTES DE EXCAVACIONES, DEMOLICIONES, RETIRO Y DEMAS ACTIVIDADES QUE ASI LO REQUIERAN, ESTE SERA LLEVADO EN VOLQUETA U OTRO MEDIO DE TRANSPORTE AL SITIO DESTINADO.</v>
      </c>
      <c r="GS143" s="540"/>
      <c r="GT143" s="540"/>
      <c r="GU143" s="540"/>
      <c r="GV143" s="540"/>
      <c r="GW143" s="540"/>
      <c r="GX143" s="117" t="s">
        <v>313</v>
      </c>
      <c r="GZ143" s="117" t="s">
        <v>1</v>
      </c>
      <c r="HA143" s="539" t="str">
        <f t="shared" ref="HA143" si="2390">GR143</f>
        <v>BOTADA DE MATERIALES RESULTANTES DE EXCAVACIONES, DEMOLICIONES, RETIRO Y DEMAS ACTIVIDADES QUE ASI LO REQUIERAN, ESTE SERA LLEVADO EN VOLQUETA U OTRO MEDIO DE TRANSPORTE AL SITIO DESTINADO.</v>
      </c>
      <c r="HB143" s="540"/>
      <c r="HC143" s="540"/>
      <c r="HD143" s="540"/>
      <c r="HE143" s="540"/>
      <c r="HF143" s="540"/>
      <c r="HG143" s="117" t="s">
        <v>313</v>
      </c>
      <c r="HI143" s="117" t="s">
        <v>1</v>
      </c>
      <c r="HJ143" s="539" t="str">
        <f t="shared" ref="HJ143" si="2391">HA143</f>
        <v>BOTADA DE MATERIALES RESULTANTES DE EXCAVACIONES, DEMOLICIONES, RETIRO Y DEMAS ACTIVIDADES QUE ASI LO REQUIERAN, ESTE SERA LLEVADO EN VOLQUETA U OTRO MEDIO DE TRANSPORTE AL SITIO DESTINADO.</v>
      </c>
      <c r="HK143" s="540"/>
      <c r="HL143" s="540"/>
      <c r="HM143" s="540"/>
      <c r="HN143" s="540"/>
      <c r="HO143" s="540"/>
      <c r="HP143" s="117" t="s">
        <v>313</v>
      </c>
      <c r="HR143" s="117" t="s">
        <v>1</v>
      </c>
      <c r="HS143" s="539" t="str">
        <f t="shared" ref="HS143" si="2392">HJ143</f>
        <v>BOTADA DE MATERIALES RESULTANTES DE EXCAVACIONES, DEMOLICIONES, RETIRO Y DEMAS ACTIVIDADES QUE ASI LO REQUIERAN, ESTE SERA LLEVADO EN VOLQUETA U OTRO MEDIO DE TRANSPORTE AL SITIO DESTINADO.</v>
      </c>
      <c r="HT143" s="540"/>
      <c r="HU143" s="540"/>
      <c r="HV143" s="540"/>
      <c r="HW143" s="540"/>
      <c r="HX143" s="540"/>
      <c r="HY143" s="117" t="s">
        <v>313</v>
      </c>
      <c r="IA143" s="117" t="s">
        <v>1</v>
      </c>
      <c r="IB143" s="539" t="str">
        <f t="shared" ref="IB143" si="2393">HS143</f>
        <v>BOTADA DE MATERIALES RESULTANTES DE EXCAVACIONES, DEMOLICIONES, RETIRO Y DEMAS ACTIVIDADES QUE ASI LO REQUIERAN, ESTE SERA LLEVADO EN VOLQUETA U OTRO MEDIO DE TRANSPORTE AL SITIO DESTINADO.</v>
      </c>
      <c r="IC143" s="540"/>
      <c r="ID143" s="540"/>
      <c r="IE143" s="540"/>
      <c r="IF143" s="540"/>
      <c r="IG143" s="540"/>
      <c r="IH143" s="117" t="s">
        <v>313</v>
      </c>
      <c r="IJ143" s="117" t="s">
        <v>1</v>
      </c>
      <c r="IK143" s="539" t="str">
        <f t="shared" ref="IK143" si="2394">IB143</f>
        <v>BOTADA DE MATERIALES RESULTANTES DE EXCAVACIONES, DEMOLICIONES, RETIRO Y DEMAS ACTIVIDADES QUE ASI LO REQUIERAN, ESTE SERA LLEVADO EN VOLQUETA U OTRO MEDIO DE TRANSPORTE AL SITIO DESTINADO.</v>
      </c>
      <c r="IL143" s="540"/>
      <c r="IM143" s="540"/>
      <c r="IN143" s="540"/>
      <c r="IO143" s="540"/>
      <c r="IP143" s="540"/>
      <c r="IQ143" s="117" t="s">
        <v>313</v>
      </c>
      <c r="IS143" s="117" t="s">
        <v>1</v>
      </c>
      <c r="IT143" s="539" t="str">
        <f t="shared" ref="IT143" si="2395">IK143</f>
        <v>BOTADA DE MATERIALES RESULTANTES DE EXCAVACIONES, DEMOLICIONES, RETIRO Y DEMAS ACTIVIDADES QUE ASI LO REQUIERAN, ESTE SERA LLEVADO EN VOLQUETA U OTRO MEDIO DE TRANSPORTE AL SITIO DESTINADO.</v>
      </c>
      <c r="IU143" s="540"/>
      <c r="IV143" s="540"/>
      <c r="IW143" s="540"/>
      <c r="IX143" s="540"/>
      <c r="IY143" s="540"/>
      <c r="IZ143" s="117" t="s">
        <v>313</v>
      </c>
      <c r="JB143" s="117" t="s">
        <v>1</v>
      </c>
      <c r="JC143" s="539" t="str">
        <f t="shared" ref="JC143" si="2396">IT143</f>
        <v>BOTADA DE MATERIALES RESULTANTES DE EXCAVACIONES, DEMOLICIONES, RETIRO Y DEMAS ACTIVIDADES QUE ASI LO REQUIERAN, ESTE SERA LLEVADO EN VOLQUETA U OTRO MEDIO DE TRANSPORTE AL SITIO DESTINADO.</v>
      </c>
      <c r="JD143" s="540"/>
      <c r="JE143" s="540"/>
      <c r="JF143" s="540"/>
      <c r="JG143" s="540"/>
      <c r="JH143" s="540"/>
      <c r="JI143" s="117" t="s">
        <v>313</v>
      </c>
      <c r="JK143" s="117" t="s">
        <v>1</v>
      </c>
      <c r="JL143" s="539" t="str">
        <f t="shared" ref="JL143" si="2397">JC143</f>
        <v>BOTADA DE MATERIALES RESULTANTES DE EXCAVACIONES, DEMOLICIONES, RETIRO Y DEMAS ACTIVIDADES QUE ASI LO REQUIERAN, ESTE SERA LLEVADO EN VOLQUETA U OTRO MEDIO DE TRANSPORTE AL SITIO DESTINADO.</v>
      </c>
      <c r="JM143" s="540"/>
      <c r="JN143" s="540"/>
      <c r="JO143" s="540"/>
      <c r="JP143" s="540"/>
      <c r="JQ143" s="540"/>
      <c r="JR143" s="117" t="s">
        <v>313</v>
      </c>
      <c r="JT143" s="117" t="s">
        <v>1</v>
      </c>
      <c r="JU143" s="539" t="str">
        <f t="shared" ref="JU143" si="2398">JL143</f>
        <v>BOTADA DE MATERIALES RESULTANTES DE EXCAVACIONES, DEMOLICIONES, RETIRO Y DEMAS ACTIVIDADES QUE ASI LO REQUIERAN, ESTE SERA LLEVADO EN VOLQUETA U OTRO MEDIO DE TRANSPORTE AL SITIO DESTINADO.</v>
      </c>
      <c r="JV143" s="540"/>
      <c r="JW143" s="540"/>
      <c r="JX143" s="540"/>
      <c r="JY143" s="540"/>
      <c r="JZ143" s="540"/>
      <c r="KA143" s="117" t="s">
        <v>313</v>
      </c>
      <c r="KC143" s="117" t="s">
        <v>1</v>
      </c>
      <c r="KD143" s="539" t="str">
        <f t="shared" ref="KD143" si="2399">JU143</f>
        <v>BOTADA DE MATERIALES RESULTANTES DE EXCAVACIONES, DEMOLICIONES, RETIRO Y DEMAS ACTIVIDADES QUE ASI LO REQUIERAN, ESTE SERA LLEVADO EN VOLQUETA U OTRO MEDIO DE TRANSPORTE AL SITIO DESTINADO.</v>
      </c>
      <c r="KE143" s="540"/>
      <c r="KF143" s="540"/>
      <c r="KG143" s="540"/>
      <c r="KH143" s="540"/>
      <c r="KI143" s="540"/>
      <c r="KJ143" s="117" t="s">
        <v>313</v>
      </c>
      <c r="KL143" s="117" t="s">
        <v>1</v>
      </c>
      <c r="KM143" s="539" t="str">
        <f t="shared" ref="KM143" si="2400">KD143</f>
        <v>BOTADA DE MATERIALES RESULTANTES DE EXCAVACIONES, DEMOLICIONES, RETIRO Y DEMAS ACTIVIDADES QUE ASI LO REQUIERAN, ESTE SERA LLEVADO EN VOLQUETA U OTRO MEDIO DE TRANSPORTE AL SITIO DESTINADO.</v>
      </c>
      <c r="KN143" s="540"/>
      <c r="KO143" s="540"/>
      <c r="KP143" s="540"/>
      <c r="KQ143" s="540"/>
      <c r="KR143" s="540"/>
      <c r="KS143" s="117" t="s">
        <v>313</v>
      </c>
      <c r="KU143" s="117" t="s">
        <v>1</v>
      </c>
      <c r="KV143" s="539" t="str">
        <f t="shared" ref="KV143" si="2401">KM143</f>
        <v>BOTADA DE MATERIALES RESULTANTES DE EXCAVACIONES, DEMOLICIONES, RETIRO Y DEMAS ACTIVIDADES QUE ASI LO REQUIERAN, ESTE SERA LLEVADO EN VOLQUETA U OTRO MEDIO DE TRANSPORTE AL SITIO DESTINADO.</v>
      </c>
      <c r="KW143" s="540"/>
      <c r="KX143" s="540"/>
      <c r="KY143" s="540"/>
      <c r="KZ143" s="540"/>
      <c r="LA143" s="540"/>
      <c r="LB143" s="117" t="s">
        <v>313</v>
      </c>
      <c r="LD143" s="117" t="s">
        <v>1</v>
      </c>
      <c r="LE143" s="539" t="str">
        <f t="shared" ref="LE143" si="2402">KV143</f>
        <v>BOTADA DE MATERIALES RESULTANTES DE EXCAVACIONES, DEMOLICIONES, RETIRO Y DEMAS ACTIVIDADES QUE ASI LO REQUIERAN, ESTE SERA LLEVADO EN VOLQUETA U OTRO MEDIO DE TRANSPORTE AL SITIO DESTINADO.</v>
      </c>
      <c r="LF143" s="540"/>
      <c r="LG143" s="540"/>
      <c r="LH143" s="540"/>
      <c r="LI143" s="540"/>
      <c r="LJ143" s="540"/>
      <c r="LK143" s="117" t="s">
        <v>313</v>
      </c>
      <c r="LM143" s="117" t="s">
        <v>1</v>
      </c>
      <c r="LN143" s="539" t="str">
        <f t="shared" ref="LN143" si="2403">LE143</f>
        <v>BOTADA DE MATERIALES RESULTANTES DE EXCAVACIONES, DEMOLICIONES, RETIRO Y DEMAS ACTIVIDADES QUE ASI LO REQUIERAN, ESTE SERA LLEVADO EN VOLQUETA U OTRO MEDIO DE TRANSPORTE AL SITIO DESTINADO.</v>
      </c>
      <c r="LO143" s="540"/>
      <c r="LP143" s="540"/>
      <c r="LQ143" s="540"/>
      <c r="LR143" s="540"/>
      <c r="LS143" s="540"/>
      <c r="LT143" s="117" t="s">
        <v>313</v>
      </c>
      <c r="LV143" s="117" t="s">
        <v>1</v>
      </c>
      <c r="LW143" s="539" t="str">
        <f t="shared" ref="LW143" si="2404">LN143</f>
        <v>BOTADA DE MATERIALES RESULTANTES DE EXCAVACIONES, DEMOLICIONES, RETIRO Y DEMAS ACTIVIDADES QUE ASI LO REQUIERAN, ESTE SERA LLEVADO EN VOLQUETA U OTRO MEDIO DE TRANSPORTE AL SITIO DESTINADO.</v>
      </c>
      <c r="LX143" s="540"/>
      <c r="LY143" s="540"/>
      <c r="LZ143" s="540"/>
      <c r="MA143" s="540"/>
      <c r="MB143" s="540"/>
      <c r="MC143" s="117" t="s">
        <v>313</v>
      </c>
      <c r="ME143" s="117" t="s">
        <v>1</v>
      </c>
      <c r="MF143" s="539" t="str">
        <f t="shared" ref="MF143" si="2405">LW143</f>
        <v>BOTADA DE MATERIALES RESULTANTES DE EXCAVACIONES, DEMOLICIONES, RETIRO Y DEMAS ACTIVIDADES QUE ASI LO REQUIERAN, ESTE SERA LLEVADO EN VOLQUETA U OTRO MEDIO DE TRANSPORTE AL SITIO DESTINADO.</v>
      </c>
      <c r="MG143" s="540"/>
      <c r="MH143" s="540"/>
      <c r="MI143" s="540"/>
      <c r="MJ143" s="540"/>
      <c r="MK143" s="540"/>
      <c r="ML143" s="117" t="s">
        <v>313</v>
      </c>
      <c r="MN143" s="117" t="s">
        <v>1</v>
      </c>
      <c r="MO143" s="539" t="str">
        <f t="shared" ref="MO143" si="2406">MF143</f>
        <v>BOTADA DE MATERIALES RESULTANTES DE EXCAVACIONES, DEMOLICIONES, RETIRO Y DEMAS ACTIVIDADES QUE ASI LO REQUIERAN, ESTE SERA LLEVADO EN VOLQUETA U OTRO MEDIO DE TRANSPORTE AL SITIO DESTINADO.</v>
      </c>
      <c r="MP143" s="540"/>
      <c r="MQ143" s="540"/>
      <c r="MR143" s="540"/>
      <c r="MS143" s="540"/>
      <c r="MT143" s="540"/>
      <c r="MU143" s="117" t="s">
        <v>313</v>
      </c>
      <c r="MW143" s="117" t="s">
        <v>1</v>
      </c>
      <c r="MX143" s="539" t="str">
        <f t="shared" ref="MX143" si="2407">MO143</f>
        <v>BOTADA DE MATERIALES RESULTANTES DE EXCAVACIONES, DEMOLICIONES, RETIRO Y DEMAS ACTIVIDADES QUE ASI LO REQUIERAN, ESTE SERA LLEVADO EN VOLQUETA U OTRO MEDIO DE TRANSPORTE AL SITIO DESTINADO.</v>
      </c>
      <c r="MY143" s="540"/>
      <c r="MZ143" s="540"/>
      <c r="NA143" s="540"/>
      <c r="NB143" s="540"/>
      <c r="NC143" s="540"/>
      <c r="ND143" s="117" t="s">
        <v>313</v>
      </c>
      <c r="NF143" s="117" t="s">
        <v>1</v>
      </c>
      <c r="NG143" s="539" t="str">
        <f t="shared" ref="NG143" si="2408">MX143</f>
        <v>BOTADA DE MATERIALES RESULTANTES DE EXCAVACIONES, DEMOLICIONES, RETIRO Y DEMAS ACTIVIDADES QUE ASI LO REQUIERAN, ESTE SERA LLEVADO EN VOLQUETA U OTRO MEDIO DE TRANSPORTE AL SITIO DESTINADO.</v>
      </c>
      <c r="NH143" s="540"/>
      <c r="NI143" s="540"/>
      <c r="NJ143" s="540"/>
      <c r="NK143" s="540"/>
      <c r="NL143" s="540"/>
      <c r="NM143" s="117" t="s">
        <v>313</v>
      </c>
      <c r="NO143" s="117" t="s">
        <v>1</v>
      </c>
      <c r="NP143" s="539" t="str">
        <f t="shared" ref="NP143" si="2409">NG143</f>
        <v>BOTADA DE MATERIALES RESULTANTES DE EXCAVACIONES, DEMOLICIONES, RETIRO Y DEMAS ACTIVIDADES QUE ASI LO REQUIERAN, ESTE SERA LLEVADO EN VOLQUETA U OTRO MEDIO DE TRANSPORTE AL SITIO DESTINADO.</v>
      </c>
      <c r="NQ143" s="540"/>
      <c r="NR143" s="540"/>
      <c r="NS143" s="540"/>
      <c r="NT143" s="540"/>
      <c r="NU143" s="540"/>
      <c r="NV143" s="117" t="s">
        <v>313</v>
      </c>
      <c r="NX143" s="117" t="s">
        <v>1</v>
      </c>
      <c r="NY143" s="539" t="str">
        <f t="shared" ref="NY143" si="2410">NP143</f>
        <v>BOTADA DE MATERIALES RESULTANTES DE EXCAVACIONES, DEMOLICIONES, RETIRO Y DEMAS ACTIVIDADES QUE ASI LO REQUIERAN, ESTE SERA LLEVADO EN VOLQUETA U OTRO MEDIO DE TRANSPORTE AL SITIO DESTINADO.</v>
      </c>
      <c r="NZ143" s="540"/>
      <c r="OA143" s="540"/>
      <c r="OB143" s="540"/>
      <c r="OC143" s="540"/>
      <c r="OD143" s="540"/>
      <c r="OE143" s="117" t="s">
        <v>313</v>
      </c>
      <c r="OG143" s="117" t="s">
        <v>1</v>
      </c>
      <c r="OH143" s="539" t="str">
        <f t="shared" ref="OH143" si="2411">NY143</f>
        <v>BOTADA DE MATERIALES RESULTANTES DE EXCAVACIONES, DEMOLICIONES, RETIRO Y DEMAS ACTIVIDADES QUE ASI LO REQUIERAN, ESTE SERA LLEVADO EN VOLQUETA U OTRO MEDIO DE TRANSPORTE AL SITIO DESTINADO.</v>
      </c>
      <c r="OI143" s="540"/>
      <c r="OJ143" s="540"/>
      <c r="OK143" s="540"/>
      <c r="OL143" s="540"/>
      <c r="OM143" s="540"/>
      <c r="ON143" s="117" t="s">
        <v>313</v>
      </c>
      <c r="OP143" s="117" t="s">
        <v>1</v>
      </c>
      <c r="OQ143" s="539" t="str">
        <f t="shared" ref="OQ143" si="2412">OH143</f>
        <v>BOTADA DE MATERIALES RESULTANTES DE EXCAVACIONES, DEMOLICIONES, RETIRO Y DEMAS ACTIVIDADES QUE ASI LO REQUIERAN, ESTE SERA LLEVADO EN VOLQUETA U OTRO MEDIO DE TRANSPORTE AL SITIO DESTINADO.</v>
      </c>
      <c r="OR143" s="540"/>
      <c r="OS143" s="540"/>
      <c r="OT143" s="540"/>
      <c r="OU143" s="540"/>
      <c r="OV143" s="540"/>
      <c r="OW143" s="117" t="s">
        <v>313</v>
      </c>
      <c r="OY143" s="117" t="s">
        <v>1</v>
      </c>
      <c r="OZ143" s="539" t="str">
        <f t="shared" ref="OZ143" si="2413">OQ143</f>
        <v>BOTADA DE MATERIALES RESULTANTES DE EXCAVACIONES, DEMOLICIONES, RETIRO Y DEMAS ACTIVIDADES QUE ASI LO REQUIERAN, ESTE SERA LLEVADO EN VOLQUETA U OTRO MEDIO DE TRANSPORTE AL SITIO DESTINADO.</v>
      </c>
      <c r="PA143" s="540"/>
      <c r="PB143" s="540"/>
      <c r="PC143" s="540"/>
      <c r="PD143" s="540"/>
      <c r="PE143" s="540"/>
      <c r="PF143" s="117" t="s">
        <v>313</v>
      </c>
    </row>
    <row r="144" spans="1:424" ht="23.25" customHeight="1">
      <c r="A144" s="127" t="str">
        <f>+APU!A58</f>
        <v>02-03-001</v>
      </c>
      <c r="B144" s="545"/>
      <c r="C144" s="545"/>
      <c r="D144" s="545"/>
      <c r="E144" s="545"/>
      <c r="F144" s="545"/>
      <c r="G144" s="545"/>
      <c r="H144" s="133" t="str">
        <f>+APU!C58</f>
        <v>M3</v>
      </c>
      <c r="J144" s="127" t="str">
        <f>+A144</f>
        <v>02-03-001</v>
      </c>
      <c r="K144" s="540"/>
      <c r="L144" s="540"/>
      <c r="M144" s="540"/>
      <c r="N144" s="540"/>
      <c r="O144" s="540"/>
      <c r="P144" s="540"/>
      <c r="Q144" s="126" t="str">
        <f>H144</f>
        <v>M3</v>
      </c>
      <c r="S144" s="127" t="str">
        <f>+J144</f>
        <v>02-03-001</v>
      </c>
      <c r="T144" s="540"/>
      <c r="U144" s="540"/>
      <c r="V144" s="540"/>
      <c r="W144" s="540"/>
      <c r="X144" s="540"/>
      <c r="Y144" s="540"/>
      <c r="Z144" s="126" t="str">
        <f>Q144</f>
        <v>M3</v>
      </c>
      <c r="AB144" s="127" t="str">
        <f>+S144</f>
        <v>02-03-001</v>
      </c>
      <c r="AC144" s="540"/>
      <c r="AD144" s="540"/>
      <c r="AE144" s="540"/>
      <c r="AF144" s="540"/>
      <c r="AG144" s="540"/>
      <c r="AH144" s="540"/>
      <c r="AI144" s="126" t="str">
        <f>Z144</f>
        <v>M3</v>
      </c>
      <c r="AK144" s="127" t="str">
        <f>+AB144</f>
        <v>02-03-001</v>
      </c>
      <c r="AL144" s="540"/>
      <c r="AM144" s="540"/>
      <c r="AN144" s="540"/>
      <c r="AO144" s="540"/>
      <c r="AP144" s="540"/>
      <c r="AQ144" s="540"/>
      <c r="AR144" s="126" t="str">
        <f>AI144</f>
        <v>M3</v>
      </c>
      <c r="AT144" s="127" t="str">
        <f>+AK144</f>
        <v>02-03-001</v>
      </c>
      <c r="AU144" s="540"/>
      <c r="AV144" s="540"/>
      <c r="AW144" s="540"/>
      <c r="AX144" s="540"/>
      <c r="AY144" s="540"/>
      <c r="AZ144" s="540"/>
      <c r="BA144" s="126" t="str">
        <f>AR144</f>
        <v>M3</v>
      </c>
      <c r="BC144" s="127" t="str">
        <f t="shared" ref="BC144" si="2414">+AT144</f>
        <v>02-03-001</v>
      </c>
      <c r="BD144" s="540"/>
      <c r="BE144" s="540"/>
      <c r="BF144" s="540"/>
      <c r="BG144" s="540"/>
      <c r="BH144" s="540"/>
      <c r="BI144" s="540"/>
      <c r="BJ144" s="126" t="str">
        <f t="shared" ref="BJ144" si="2415">BA144</f>
        <v>M3</v>
      </c>
      <c r="BL144" s="127" t="str">
        <f t="shared" ref="BL144" si="2416">+BC144</f>
        <v>02-03-001</v>
      </c>
      <c r="BM144" s="540"/>
      <c r="BN144" s="540"/>
      <c r="BO144" s="540"/>
      <c r="BP144" s="540"/>
      <c r="BQ144" s="540"/>
      <c r="BR144" s="540"/>
      <c r="BS144" s="126" t="str">
        <f t="shared" ref="BS144" si="2417">BJ144</f>
        <v>M3</v>
      </c>
      <c r="BU144" s="127" t="str">
        <f t="shared" ref="BU144" si="2418">+BL144</f>
        <v>02-03-001</v>
      </c>
      <c r="BV144" s="540"/>
      <c r="BW144" s="540"/>
      <c r="BX144" s="540"/>
      <c r="BY144" s="540"/>
      <c r="BZ144" s="540"/>
      <c r="CA144" s="540"/>
      <c r="CB144" s="126" t="str">
        <f t="shared" ref="CB144" si="2419">BS144</f>
        <v>M3</v>
      </c>
      <c r="CD144" s="127" t="str">
        <f t="shared" ref="CD144" si="2420">+BU144</f>
        <v>02-03-001</v>
      </c>
      <c r="CE144" s="540"/>
      <c r="CF144" s="540"/>
      <c r="CG144" s="540"/>
      <c r="CH144" s="540"/>
      <c r="CI144" s="540"/>
      <c r="CJ144" s="540"/>
      <c r="CK144" s="126" t="str">
        <f t="shared" ref="CK144" si="2421">CB144</f>
        <v>M3</v>
      </c>
      <c r="CM144" s="127" t="str">
        <f t="shared" ref="CM144" si="2422">+CD144</f>
        <v>02-03-001</v>
      </c>
      <c r="CN144" s="540"/>
      <c r="CO144" s="540"/>
      <c r="CP144" s="540"/>
      <c r="CQ144" s="540"/>
      <c r="CR144" s="540"/>
      <c r="CS144" s="540"/>
      <c r="CT144" s="126" t="str">
        <f t="shared" ref="CT144" si="2423">CK144</f>
        <v>M3</v>
      </c>
      <c r="CV144" s="127" t="str">
        <f t="shared" ref="CV144" si="2424">+CM144</f>
        <v>02-03-001</v>
      </c>
      <c r="CW144" s="540"/>
      <c r="CX144" s="540"/>
      <c r="CY144" s="540"/>
      <c r="CZ144" s="540"/>
      <c r="DA144" s="540"/>
      <c r="DB144" s="540"/>
      <c r="DC144" s="126" t="str">
        <f t="shared" ref="DC144" si="2425">CT144</f>
        <v>M3</v>
      </c>
      <c r="DE144" s="127" t="str">
        <f t="shared" ref="DE144" si="2426">+CV144</f>
        <v>02-03-001</v>
      </c>
      <c r="DF144" s="540"/>
      <c r="DG144" s="540"/>
      <c r="DH144" s="540"/>
      <c r="DI144" s="540"/>
      <c r="DJ144" s="540"/>
      <c r="DK144" s="540"/>
      <c r="DL144" s="126" t="str">
        <f t="shared" ref="DL144" si="2427">DC144</f>
        <v>M3</v>
      </c>
      <c r="DN144" s="127" t="str">
        <f t="shared" ref="DN144" si="2428">+DE144</f>
        <v>02-03-001</v>
      </c>
      <c r="DO144" s="540"/>
      <c r="DP144" s="540"/>
      <c r="DQ144" s="540"/>
      <c r="DR144" s="540"/>
      <c r="DS144" s="540"/>
      <c r="DT144" s="540"/>
      <c r="DU144" s="126" t="str">
        <f t="shared" ref="DU144" si="2429">DL144</f>
        <v>M3</v>
      </c>
      <c r="DW144" s="127" t="str">
        <f t="shared" ref="DW144" si="2430">+DN144</f>
        <v>02-03-001</v>
      </c>
      <c r="DX144" s="540"/>
      <c r="DY144" s="540"/>
      <c r="DZ144" s="540"/>
      <c r="EA144" s="540"/>
      <c r="EB144" s="540"/>
      <c r="EC144" s="540"/>
      <c r="ED144" s="126" t="str">
        <f t="shared" ref="ED144" si="2431">DU144</f>
        <v>M3</v>
      </c>
      <c r="EF144" s="127" t="str">
        <f t="shared" ref="EF144" si="2432">+DW144</f>
        <v>02-03-001</v>
      </c>
      <c r="EG144" s="540"/>
      <c r="EH144" s="540"/>
      <c r="EI144" s="540"/>
      <c r="EJ144" s="540"/>
      <c r="EK144" s="540"/>
      <c r="EL144" s="540"/>
      <c r="EM144" s="126" t="str">
        <f t="shared" ref="EM144" si="2433">ED144</f>
        <v>M3</v>
      </c>
      <c r="EO144" s="127" t="str">
        <f t="shared" ref="EO144" si="2434">+EF144</f>
        <v>02-03-001</v>
      </c>
      <c r="EP144" s="540"/>
      <c r="EQ144" s="540"/>
      <c r="ER144" s="540"/>
      <c r="ES144" s="540"/>
      <c r="ET144" s="540"/>
      <c r="EU144" s="540"/>
      <c r="EV144" s="126" t="str">
        <f t="shared" ref="EV144" si="2435">EM144</f>
        <v>M3</v>
      </c>
      <c r="EX144" s="127" t="str">
        <f t="shared" ref="EX144" si="2436">+EO144</f>
        <v>02-03-001</v>
      </c>
      <c r="EY144" s="540"/>
      <c r="EZ144" s="540"/>
      <c r="FA144" s="540"/>
      <c r="FB144" s="540"/>
      <c r="FC144" s="540"/>
      <c r="FD144" s="540"/>
      <c r="FE144" s="126" t="str">
        <f t="shared" ref="FE144" si="2437">EV144</f>
        <v>M3</v>
      </c>
      <c r="FG144" s="127" t="str">
        <f t="shared" ref="FG144" si="2438">+EX144</f>
        <v>02-03-001</v>
      </c>
      <c r="FH144" s="540"/>
      <c r="FI144" s="540"/>
      <c r="FJ144" s="540"/>
      <c r="FK144" s="540"/>
      <c r="FL144" s="540"/>
      <c r="FM144" s="540"/>
      <c r="FN144" s="126" t="str">
        <f t="shared" ref="FN144" si="2439">FE144</f>
        <v>M3</v>
      </c>
      <c r="FP144" s="127" t="str">
        <f t="shared" ref="FP144" si="2440">+FG144</f>
        <v>02-03-001</v>
      </c>
      <c r="FQ144" s="540"/>
      <c r="FR144" s="540"/>
      <c r="FS144" s="540"/>
      <c r="FT144" s="540"/>
      <c r="FU144" s="540"/>
      <c r="FV144" s="540"/>
      <c r="FW144" s="126" t="str">
        <f t="shared" ref="FW144" si="2441">FN144</f>
        <v>M3</v>
      </c>
      <c r="FY144" s="127" t="str">
        <f t="shared" ref="FY144" si="2442">+FP144</f>
        <v>02-03-001</v>
      </c>
      <c r="FZ144" s="540"/>
      <c r="GA144" s="540"/>
      <c r="GB144" s="540"/>
      <c r="GC144" s="540"/>
      <c r="GD144" s="540"/>
      <c r="GE144" s="540"/>
      <c r="GF144" s="126" t="str">
        <f t="shared" ref="GF144" si="2443">FW144</f>
        <v>M3</v>
      </c>
      <c r="GH144" s="127" t="str">
        <f t="shared" ref="GH144" si="2444">+FY144</f>
        <v>02-03-001</v>
      </c>
      <c r="GI144" s="540"/>
      <c r="GJ144" s="540"/>
      <c r="GK144" s="540"/>
      <c r="GL144" s="540"/>
      <c r="GM144" s="540"/>
      <c r="GN144" s="540"/>
      <c r="GO144" s="126" t="str">
        <f t="shared" ref="GO144" si="2445">GF144</f>
        <v>M3</v>
      </c>
      <c r="GQ144" s="127" t="str">
        <f t="shared" ref="GQ144" si="2446">+GH144</f>
        <v>02-03-001</v>
      </c>
      <c r="GR144" s="540"/>
      <c r="GS144" s="540"/>
      <c r="GT144" s="540"/>
      <c r="GU144" s="540"/>
      <c r="GV144" s="540"/>
      <c r="GW144" s="540"/>
      <c r="GX144" s="126" t="str">
        <f t="shared" ref="GX144" si="2447">GO144</f>
        <v>M3</v>
      </c>
      <c r="GZ144" s="127" t="str">
        <f t="shared" ref="GZ144" si="2448">+GQ144</f>
        <v>02-03-001</v>
      </c>
      <c r="HA144" s="540"/>
      <c r="HB144" s="540"/>
      <c r="HC144" s="540"/>
      <c r="HD144" s="540"/>
      <c r="HE144" s="540"/>
      <c r="HF144" s="540"/>
      <c r="HG144" s="126" t="str">
        <f t="shared" ref="HG144" si="2449">GX144</f>
        <v>M3</v>
      </c>
      <c r="HI144" s="127" t="str">
        <f t="shared" ref="HI144" si="2450">+GZ144</f>
        <v>02-03-001</v>
      </c>
      <c r="HJ144" s="540"/>
      <c r="HK144" s="540"/>
      <c r="HL144" s="540"/>
      <c r="HM144" s="540"/>
      <c r="HN144" s="540"/>
      <c r="HO144" s="540"/>
      <c r="HP144" s="126" t="str">
        <f t="shared" ref="HP144" si="2451">HG144</f>
        <v>M3</v>
      </c>
      <c r="HR144" s="127" t="str">
        <f t="shared" ref="HR144" si="2452">+HI144</f>
        <v>02-03-001</v>
      </c>
      <c r="HS144" s="540"/>
      <c r="HT144" s="540"/>
      <c r="HU144" s="540"/>
      <c r="HV144" s="540"/>
      <c r="HW144" s="540"/>
      <c r="HX144" s="540"/>
      <c r="HY144" s="126" t="str">
        <f t="shared" ref="HY144" si="2453">HP144</f>
        <v>M3</v>
      </c>
      <c r="IA144" s="127" t="str">
        <f t="shared" ref="IA144" si="2454">+HR144</f>
        <v>02-03-001</v>
      </c>
      <c r="IB144" s="540"/>
      <c r="IC144" s="540"/>
      <c r="ID144" s="540"/>
      <c r="IE144" s="540"/>
      <c r="IF144" s="540"/>
      <c r="IG144" s="540"/>
      <c r="IH144" s="126" t="str">
        <f t="shared" ref="IH144" si="2455">HY144</f>
        <v>M3</v>
      </c>
      <c r="IJ144" s="127" t="str">
        <f t="shared" ref="IJ144" si="2456">+IA144</f>
        <v>02-03-001</v>
      </c>
      <c r="IK144" s="540"/>
      <c r="IL144" s="540"/>
      <c r="IM144" s="540"/>
      <c r="IN144" s="540"/>
      <c r="IO144" s="540"/>
      <c r="IP144" s="540"/>
      <c r="IQ144" s="126" t="str">
        <f t="shared" ref="IQ144" si="2457">IH144</f>
        <v>M3</v>
      </c>
      <c r="IS144" s="127" t="str">
        <f t="shared" ref="IS144" si="2458">+IJ144</f>
        <v>02-03-001</v>
      </c>
      <c r="IT144" s="540"/>
      <c r="IU144" s="540"/>
      <c r="IV144" s="540"/>
      <c r="IW144" s="540"/>
      <c r="IX144" s="540"/>
      <c r="IY144" s="540"/>
      <c r="IZ144" s="126" t="str">
        <f t="shared" ref="IZ144" si="2459">IQ144</f>
        <v>M3</v>
      </c>
      <c r="JB144" s="127" t="str">
        <f t="shared" ref="JB144" si="2460">+IS144</f>
        <v>02-03-001</v>
      </c>
      <c r="JC144" s="540"/>
      <c r="JD144" s="540"/>
      <c r="JE144" s="540"/>
      <c r="JF144" s="540"/>
      <c r="JG144" s="540"/>
      <c r="JH144" s="540"/>
      <c r="JI144" s="126" t="str">
        <f t="shared" ref="JI144" si="2461">IZ144</f>
        <v>M3</v>
      </c>
      <c r="JK144" s="127" t="str">
        <f t="shared" ref="JK144" si="2462">+JB144</f>
        <v>02-03-001</v>
      </c>
      <c r="JL144" s="540"/>
      <c r="JM144" s="540"/>
      <c r="JN144" s="540"/>
      <c r="JO144" s="540"/>
      <c r="JP144" s="540"/>
      <c r="JQ144" s="540"/>
      <c r="JR144" s="126" t="str">
        <f t="shared" ref="JR144" si="2463">JI144</f>
        <v>M3</v>
      </c>
      <c r="JT144" s="127" t="str">
        <f t="shared" ref="JT144" si="2464">+JK144</f>
        <v>02-03-001</v>
      </c>
      <c r="JU144" s="540"/>
      <c r="JV144" s="540"/>
      <c r="JW144" s="540"/>
      <c r="JX144" s="540"/>
      <c r="JY144" s="540"/>
      <c r="JZ144" s="540"/>
      <c r="KA144" s="126" t="str">
        <f t="shared" ref="KA144" si="2465">JR144</f>
        <v>M3</v>
      </c>
      <c r="KC144" s="127" t="str">
        <f t="shared" ref="KC144" si="2466">+JT144</f>
        <v>02-03-001</v>
      </c>
      <c r="KD144" s="540"/>
      <c r="KE144" s="540"/>
      <c r="KF144" s="540"/>
      <c r="KG144" s="540"/>
      <c r="KH144" s="540"/>
      <c r="KI144" s="540"/>
      <c r="KJ144" s="126" t="str">
        <f t="shared" ref="KJ144" si="2467">KA144</f>
        <v>M3</v>
      </c>
      <c r="KL144" s="127" t="str">
        <f t="shared" ref="KL144" si="2468">+KC144</f>
        <v>02-03-001</v>
      </c>
      <c r="KM144" s="540"/>
      <c r="KN144" s="540"/>
      <c r="KO144" s="540"/>
      <c r="KP144" s="540"/>
      <c r="KQ144" s="540"/>
      <c r="KR144" s="540"/>
      <c r="KS144" s="126" t="str">
        <f t="shared" ref="KS144" si="2469">KJ144</f>
        <v>M3</v>
      </c>
      <c r="KU144" s="127" t="str">
        <f t="shared" ref="KU144" si="2470">+KL144</f>
        <v>02-03-001</v>
      </c>
      <c r="KV144" s="540"/>
      <c r="KW144" s="540"/>
      <c r="KX144" s="540"/>
      <c r="KY144" s="540"/>
      <c r="KZ144" s="540"/>
      <c r="LA144" s="540"/>
      <c r="LB144" s="126" t="str">
        <f t="shared" ref="LB144" si="2471">KS144</f>
        <v>M3</v>
      </c>
      <c r="LD144" s="127" t="str">
        <f t="shared" ref="LD144" si="2472">+KU144</f>
        <v>02-03-001</v>
      </c>
      <c r="LE144" s="540"/>
      <c r="LF144" s="540"/>
      <c r="LG144" s="540"/>
      <c r="LH144" s="540"/>
      <c r="LI144" s="540"/>
      <c r="LJ144" s="540"/>
      <c r="LK144" s="126" t="str">
        <f t="shared" ref="LK144" si="2473">LB144</f>
        <v>M3</v>
      </c>
      <c r="LM144" s="127" t="str">
        <f t="shared" ref="LM144" si="2474">+LD144</f>
        <v>02-03-001</v>
      </c>
      <c r="LN144" s="540"/>
      <c r="LO144" s="540"/>
      <c r="LP144" s="540"/>
      <c r="LQ144" s="540"/>
      <c r="LR144" s="540"/>
      <c r="LS144" s="540"/>
      <c r="LT144" s="126" t="str">
        <f t="shared" ref="LT144" si="2475">LK144</f>
        <v>M3</v>
      </c>
      <c r="LV144" s="127" t="str">
        <f t="shared" ref="LV144" si="2476">+LM144</f>
        <v>02-03-001</v>
      </c>
      <c r="LW144" s="540"/>
      <c r="LX144" s="540"/>
      <c r="LY144" s="540"/>
      <c r="LZ144" s="540"/>
      <c r="MA144" s="540"/>
      <c r="MB144" s="540"/>
      <c r="MC144" s="126" t="str">
        <f t="shared" ref="MC144" si="2477">LT144</f>
        <v>M3</v>
      </c>
      <c r="ME144" s="127" t="str">
        <f t="shared" ref="ME144" si="2478">+LV144</f>
        <v>02-03-001</v>
      </c>
      <c r="MF144" s="540"/>
      <c r="MG144" s="540"/>
      <c r="MH144" s="540"/>
      <c r="MI144" s="540"/>
      <c r="MJ144" s="540"/>
      <c r="MK144" s="540"/>
      <c r="ML144" s="126" t="str">
        <f t="shared" ref="ML144" si="2479">MC144</f>
        <v>M3</v>
      </c>
      <c r="MN144" s="127" t="str">
        <f t="shared" ref="MN144" si="2480">+ME144</f>
        <v>02-03-001</v>
      </c>
      <c r="MO144" s="540"/>
      <c r="MP144" s="540"/>
      <c r="MQ144" s="540"/>
      <c r="MR144" s="540"/>
      <c r="MS144" s="540"/>
      <c r="MT144" s="540"/>
      <c r="MU144" s="126" t="str">
        <f t="shared" ref="MU144" si="2481">ML144</f>
        <v>M3</v>
      </c>
      <c r="MW144" s="127" t="str">
        <f t="shared" ref="MW144" si="2482">+MN144</f>
        <v>02-03-001</v>
      </c>
      <c r="MX144" s="540"/>
      <c r="MY144" s="540"/>
      <c r="MZ144" s="540"/>
      <c r="NA144" s="540"/>
      <c r="NB144" s="540"/>
      <c r="NC144" s="540"/>
      <c r="ND144" s="126" t="str">
        <f t="shared" ref="ND144" si="2483">MU144</f>
        <v>M3</v>
      </c>
      <c r="NF144" s="127" t="str">
        <f t="shared" ref="NF144" si="2484">+MW144</f>
        <v>02-03-001</v>
      </c>
      <c r="NG144" s="540"/>
      <c r="NH144" s="540"/>
      <c r="NI144" s="540"/>
      <c r="NJ144" s="540"/>
      <c r="NK144" s="540"/>
      <c r="NL144" s="540"/>
      <c r="NM144" s="126" t="str">
        <f t="shared" ref="NM144" si="2485">ND144</f>
        <v>M3</v>
      </c>
      <c r="NO144" s="127" t="str">
        <f t="shared" ref="NO144" si="2486">+NF144</f>
        <v>02-03-001</v>
      </c>
      <c r="NP144" s="540"/>
      <c r="NQ144" s="540"/>
      <c r="NR144" s="540"/>
      <c r="NS144" s="540"/>
      <c r="NT144" s="540"/>
      <c r="NU144" s="540"/>
      <c r="NV144" s="126" t="str">
        <f t="shared" ref="NV144" si="2487">NM144</f>
        <v>M3</v>
      </c>
      <c r="NX144" s="127" t="str">
        <f t="shared" ref="NX144" si="2488">+NO144</f>
        <v>02-03-001</v>
      </c>
      <c r="NY144" s="540"/>
      <c r="NZ144" s="540"/>
      <c r="OA144" s="540"/>
      <c r="OB144" s="540"/>
      <c r="OC144" s="540"/>
      <c r="OD144" s="540"/>
      <c r="OE144" s="126" t="str">
        <f t="shared" ref="OE144" si="2489">NV144</f>
        <v>M3</v>
      </c>
      <c r="OG144" s="127" t="str">
        <f t="shared" ref="OG144" si="2490">+NX144</f>
        <v>02-03-001</v>
      </c>
      <c r="OH144" s="540"/>
      <c r="OI144" s="540"/>
      <c r="OJ144" s="540"/>
      <c r="OK144" s="540"/>
      <c r="OL144" s="540"/>
      <c r="OM144" s="540"/>
      <c r="ON144" s="126" t="str">
        <f t="shared" ref="ON144" si="2491">OE144</f>
        <v>M3</v>
      </c>
      <c r="OP144" s="127" t="str">
        <f t="shared" ref="OP144" si="2492">+OG144</f>
        <v>02-03-001</v>
      </c>
      <c r="OQ144" s="540"/>
      <c r="OR144" s="540"/>
      <c r="OS144" s="540"/>
      <c r="OT144" s="540"/>
      <c r="OU144" s="540"/>
      <c r="OV144" s="540"/>
      <c r="OW144" s="126" t="str">
        <f t="shared" ref="OW144" si="2493">ON144</f>
        <v>M3</v>
      </c>
      <c r="OY144" s="127" t="str">
        <f t="shared" ref="OY144" si="2494">+OP144</f>
        <v>02-03-001</v>
      </c>
      <c r="OZ144" s="540"/>
      <c r="PA144" s="540"/>
      <c r="PB144" s="540"/>
      <c r="PC144" s="540"/>
      <c r="PD144" s="540"/>
      <c r="PE144" s="540"/>
      <c r="PF144" s="126" t="str">
        <f t="shared" ref="PF144" si="2495">OW144</f>
        <v>M3</v>
      </c>
    </row>
    <row r="145" spans="1:424" ht="25.2">
      <c r="A145" s="129" t="s">
        <v>314</v>
      </c>
      <c r="B145" s="130"/>
      <c r="C145" s="130" t="s">
        <v>315</v>
      </c>
      <c r="D145" s="130" t="s">
        <v>316</v>
      </c>
      <c r="E145" s="130" t="s">
        <v>317</v>
      </c>
      <c r="F145" s="130" t="s">
        <v>318</v>
      </c>
      <c r="G145" s="140" t="s">
        <v>335</v>
      </c>
      <c r="H145" s="131" t="s">
        <v>44</v>
      </c>
      <c r="J145" s="129" t="s">
        <v>314</v>
      </c>
      <c r="K145" s="130"/>
      <c r="L145" s="130" t="s">
        <v>315</v>
      </c>
      <c r="M145" s="130" t="s">
        <v>316</v>
      </c>
      <c r="N145" s="130" t="s">
        <v>317</v>
      </c>
      <c r="O145" s="130" t="s">
        <v>318</v>
      </c>
      <c r="P145" s="128" t="s">
        <v>319</v>
      </c>
      <c r="Q145" s="131" t="s">
        <v>44</v>
      </c>
      <c r="S145" s="129" t="s">
        <v>314</v>
      </c>
      <c r="T145" s="130"/>
      <c r="U145" s="130" t="s">
        <v>315</v>
      </c>
      <c r="V145" s="130" t="s">
        <v>316</v>
      </c>
      <c r="W145" s="130" t="s">
        <v>317</v>
      </c>
      <c r="X145" s="130" t="s">
        <v>318</v>
      </c>
      <c r="Y145" s="128" t="s">
        <v>319</v>
      </c>
      <c r="Z145" s="131" t="s">
        <v>44</v>
      </c>
      <c r="AB145" s="129" t="s">
        <v>314</v>
      </c>
      <c r="AC145" s="130"/>
      <c r="AD145" s="130" t="s">
        <v>315</v>
      </c>
      <c r="AE145" s="130" t="s">
        <v>316</v>
      </c>
      <c r="AF145" s="130" t="s">
        <v>317</v>
      </c>
      <c r="AG145" s="130" t="s">
        <v>318</v>
      </c>
      <c r="AH145" s="128" t="s">
        <v>319</v>
      </c>
      <c r="AI145" s="131" t="s">
        <v>44</v>
      </c>
      <c r="AK145" s="129" t="s">
        <v>314</v>
      </c>
      <c r="AL145" s="130"/>
      <c r="AM145" s="130" t="s">
        <v>315</v>
      </c>
      <c r="AN145" s="130" t="s">
        <v>316</v>
      </c>
      <c r="AO145" s="130" t="s">
        <v>317</v>
      </c>
      <c r="AP145" s="130" t="s">
        <v>318</v>
      </c>
      <c r="AQ145" s="128" t="s">
        <v>319</v>
      </c>
      <c r="AR145" s="131" t="s">
        <v>44</v>
      </c>
      <c r="AT145" s="129" t="s">
        <v>314</v>
      </c>
      <c r="AU145" s="130"/>
      <c r="AV145" s="130" t="s">
        <v>315</v>
      </c>
      <c r="AW145" s="130" t="s">
        <v>316</v>
      </c>
      <c r="AX145" s="130" t="s">
        <v>317</v>
      </c>
      <c r="AY145" s="130" t="s">
        <v>318</v>
      </c>
      <c r="AZ145" s="128" t="s">
        <v>319</v>
      </c>
      <c r="BA145" s="131" t="s">
        <v>44</v>
      </c>
      <c r="BC145" s="129" t="s">
        <v>314</v>
      </c>
      <c r="BD145" s="130"/>
      <c r="BE145" s="130" t="s">
        <v>315</v>
      </c>
      <c r="BF145" s="130" t="s">
        <v>316</v>
      </c>
      <c r="BG145" s="130" t="s">
        <v>317</v>
      </c>
      <c r="BH145" s="130" t="s">
        <v>318</v>
      </c>
      <c r="BI145" s="128" t="s">
        <v>319</v>
      </c>
      <c r="BJ145" s="131" t="s">
        <v>44</v>
      </c>
      <c r="BL145" s="129" t="s">
        <v>314</v>
      </c>
      <c r="BM145" s="130"/>
      <c r="BN145" s="130" t="s">
        <v>315</v>
      </c>
      <c r="BO145" s="130" t="s">
        <v>316</v>
      </c>
      <c r="BP145" s="130" t="s">
        <v>317</v>
      </c>
      <c r="BQ145" s="130" t="s">
        <v>318</v>
      </c>
      <c r="BR145" s="128" t="s">
        <v>319</v>
      </c>
      <c r="BS145" s="131" t="s">
        <v>44</v>
      </c>
      <c r="BU145" s="129" t="s">
        <v>314</v>
      </c>
      <c r="BV145" s="130"/>
      <c r="BW145" s="130" t="s">
        <v>315</v>
      </c>
      <c r="BX145" s="130" t="s">
        <v>316</v>
      </c>
      <c r="BY145" s="130" t="s">
        <v>317</v>
      </c>
      <c r="BZ145" s="130" t="s">
        <v>318</v>
      </c>
      <c r="CA145" s="128" t="s">
        <v>319</v>
      </c>
      <c r="CB145" s="131" t="s">
        <v>44</v>
      </c>
      <c r="CD145" s="129" t="s">
        <v>314</v>
      </c>
      <c r="CE145" s="130"/>
      <c r="CF145" s="130" t="s">
        <v>315</v>
      </c>
      <c r="CG145" s="130" t="s">
        <v>316</v>
      </c>
      <c r="CH145" s="130" t="s">
        <v>317</v>
      </c>
      <c r="CI145" s="130" t="s">
        <v>318</v>
      </c>
      <c r="CJ145" s="128" t="s">
        <v>319</v>
      </c>
      <c r="CK145" s="131" t="s">
        <v>44</v>
      </c>
      <c r="CM145" s="129" t="s">
        <v>314</v>
      </c>
      <c r="CN145" s="130"/>
      <c r="CO145" s="130" t="s">
        <v>315</v>
      </c>
      <c r="CP145" s="130" t="s">
        <v>316</v>
      </c>
      <c r="CQ145" s="130" t="s">
        <v>317</v>
      </c>
      <c r="CR145" s="130" t="s">
        <v>318</v>
      </c>
      <c r="CS145" s="128" t="s">
        <v>319</v>
      </c>
      <c r="CT145" s="131" t="s">
        <v>44</v>
      </c>
      <c r="CV145" s="129" t="s">
        <v>314</v>
      </c>
      <c r="CW145" s="130"/>
      <c r="CX145" s="130" t="s">
        <v>315</v>
      </c>
      <c r="CY145" s="130" t="s">
        <v>316</v>
      </c>
      <c r="CZ145" s="130" t="s">
        <v>317</v>
      </c>
      <c r="DA145" s="130" t="s">
        <v>318</v>
      </c>
      <c r="DB145" s="128" t="s">
        <v>319</v>
      </c>
      <c r="DC145" s="131" t="s">
        <v>44</v>
      </c>
      <c r="DE145" s="129" t="s">
        <v>314</v>
      </c>
      <c r="DF145" s="130"/>
      <c r="DG145" s="130" t="s">
        <v>315</v>
      </c>
      <c r="DH145" s="130" t="s">
        <v>316</v>
      </c>
      <c r="DI145" s="130" t="s">
        <v>317</v>
      </c>
      <c r="DJ145" s="130" t="s">
        <v>318</v>
      </c>
      <c r="DK145" s="128" t="s">
        <v>319</v>
      </c>
      <c r="DL145" s="131" t="s">
        <v>44</v>
      </c>
      <c r="DN145" s="129" t="s">
        <v>314</v>
      </c>
      <c r="DO145" s="130"/>
      <c r="DP145" s="130" t="s">
        <v>315</v>
      </c>
      <c r="DQ145" s="130" t="s">
        <v>316</v>
      </c>
      <c r="DR145" s="130" t="s">
        <v>317</v>
      </c>
      <c r="DS145" s="130" t="s">
        <v>318</v>
      </c>
      <c r="DT145" s="128" t="s">
        <v>319</v>
      </c>
      <c r="DU145" s="131" t="s">
        <v>44</v>
      </c>
      <c r="DW145" s="129" t="s">
        <v>314</v>
      </c>
      <c r="DX145" s="130"/>
      <c r="DY145" s="130" t="s">
        <v>315</v>
      </c>
      <c r="DZ145" s="130" t="s">
        <v>316</v>
      </c>
      <c r="EA145" s="130" t="s">
        <v>317</v>
      </c>
      <c r="EB145" s="130" t="s">
        <v>318</v>
      </c>
      <c r="EC145" s="128" t="s">
        <v>319</v>
      </c>
      <c r="ED145" s="131" t="s">
        <v>44</v>
      </c>
      <c r="EF145" s="129" t="s">
        <v>314</v>
      </c>
      <c r="EG145" s="130"/>
      <c r="EH145" s="130" t="s">
        <v>315</v>
      </c>
      <c r="EI145" s="130" t="s">
        <v>316</v>
      </c>
      <c r="EJ145" s="130" t="s">
        <v>317</v>
      </c>
      <c r="EK145" s="130" t="s">
        <v>318</v>
      </c>
      <c r="EL145" s="128" t="s">
        <v>319</v>
      </c>
      <c r="EM145" s="131" t="s">
        <v>44</v>
      </c>
      <c r="EO145" s="129" t="s">
        <v>314</v>
      </c>
      <c r="EP145" s="130"/>
      <c r="EQ145" s="130" t="s">
        <v>315</v>
      </c>
      <c r="ER145" s="130" t="s">
        <v>316</v>
      </c>
      <c r="ES145" s="130" t="s">
        <v>317</v>
      </c>
      <c r="ET145" s="130" t="s">
        <v>318</v>
      </c>
      <c r="EU145" s="128" t="s">
        <v>319</v>
      </c>
      <c r="EV145" s="131" t="s">
        <v>44</v>
      </c>
      <c r="EX145" s="129" t="s">
        <v>314</v>
      </c>
      <c r="EY145" s="130"/>
      <c r="EZ145" s="130" t="s">
        <v>315</v>
      </c>
      <c r="FA145" s="130" t="s">
        <v>316</v>
      </c>
      <c r="FB145" s="130" t="s">
        <v>317</v>
      </c>
      <c r="FC145" s="130" t="s">
        <v>318</v>
      </c>
      <c r="FD145" s="128" t="s">
        <v>319</v>
      </c>
      <c r="FE145" s="131" t="s">
        <v>44</v>
      </c>
      <c r="FG145" s="129" t="s">
        <v>314</v>
      </c>
      <c r="FH145" s="130"/>
      <c r="FI145" s="130" t="s">
        <v>315</v>
      </c>
      <c r="FJ145" s="130" t="s">
        <v>316</v>
      </c>
      <c r="FK145" s="130" t="s">
        <v>317</v>
      </c>
      <c r="FL145" s="130" t="s">
        <v>318</v>
      </c>
      <c r="FM145" s="128" t="s">
        <v>319</v>
      </c>
      <c r="FN145" s="131" t="s">
        <v>44</v>
      </c>
      <c r="FP145" s="129" t="s">
        <v>314</v>
      </c>
      <c r="FQ145" s="130"/>
      <c r="FR145" s="130" t="s">
        <v>315</v>
      </c>
      <c r="FS145" s="130" t="s">
        <v>316</v>
      </c>
      <c r="FT145" s="130" t="s">
        <v>317</v>
      </c>
      <c r="FU145" s="130" t="s">
        <v>318</v>
      </c>
      <c r="FV145" s="128" t="s">
        <v>319</v>
      </c>
      <c r="FW145" s="131" t="s">
        <v>44</v>
      </c>
      <c r="FY145" s="129" t="s">
        <v>314</v>
      </c>
      <c r="FZ145" s="130"/>
      <c r="GA145" s="130" t="s">
        <v>315</v>
      </c>
      <c r="GB145" s="130" t="s">
        <v>316</v>
      </c>
      <c r="GC145" s="130" t="s">
        <v>317</v>
      </c>
      <c r="GD145" s="130" t="s">
        <v>318</v>
      </c>
      <c r="GE145" s="128" t="s">
        <v>319</v>
      </c>
      <c r="GF145" s="131" t="s">
        <v>44</v>
      </c>
      <c r="GH145" s="129" t="s">
        <v>314</v>
      </c>
      <c r="GI145" s="130"/>
      <c r="GJ145" s="130" t="s">
        <v>315</v>
      </c>
      <c r="GK145" s="130" t="s">
        <v>316</v>
      </c>
      <c r="GL145" s="130" t="s">
        <v>317</v>
      </c>
      <c r="GM145" s="130" t="s">
        <v>318</v>
      </c>
      <c r="GN145" s="128" t="s">
        <v>319</v>
      </c>
      <c r="GO145" s="131" t="s">
        <v>44</v>
      </c>
      <c r="GQ145" s="129" t="s">
        <v>314</v>
      </c>
      <c r="GR145" s="130"/>
      <c r="GS145" s="130" t="s">
        <v>315</v>
      </c>
      <c r="GT145" s="130" t="s">
        <v>316</v>
      </c>
      <c r="GU145" s="130" t="s">
        <v>317</v>
      </c>
      <c r="GV145" s="130" t="s">
        <v>318</v>
      </c>
      <c r="GW145" s="128" t="s">
        <v>319</v>
      </c>
      <c r="GX145" s="131" t="s">
        <v>44</v>
      </c>
      <c r="GZ145" s="129" t="s">
        <v>314</v>
      </c>
      <c r="HA145" s="130"/>
      <c r="HB145" s="130" t="s">
        <v>315</v>
      </c>
      <c r="HC145" s="130" t="s">
        <v>316</v>
      </c>
      <c r="HD145" s="130" t="s">
        <v>317</v>
      </c>
      <c r="HE145" s="130" t="s">
        <v>318</v>
      </c>
      <c r="HF145" s="128" t="s">
        <v>319</v>
      </c>
      <c r="HG145" s="131" t="s">
        <v>44</v>
      </c>
      <c r="HI145" s="129" t="s">
        <v>314</v>
      </c>
      <c r="HJ145" s="130"/>
      <c r="HK145" s="130" t="s">
        <v>315</v>
      </c>
      <c r="HL145" s="130" t="s">
        <v>316</v>
      </c>
      <c r="HM145" s="130" t="s">
        <v>317</v>
      </c>
      <c r="HN145" s="130" t="s">
        <v>318</v>
      </c>
      <c r="HO145" s="128" t="s">
        <v>319</v>
      </c>
      <c r="HP145" s="131" t="s">
        <v>44</v>
      </c>
      <c r="HR145" s="129" t="s">
        <v>314</v>
      </c>
      <c r="HS145" s="130"/>
      <c r="HT145" s="130" t="s">
        <v>315</v>
      </c>
      <c r="HU145" s="130" t="s">
        <v>316</v>
      </c>
      <c r="HV145" s="130" t="s">
        <v>317</v>
      </c>
      <c r="HW145" s="130" t="s">
        <v>318</v>
      </c>
      <c r="HX145" s="128" t="s">
        <v>319</v>
      </c>
      <c r="HY145" s="131" t="s">
        <v>44</v>
      </c>
      <c r="IA145" s="129" t="s">
        <v>314</v>
      </c>
      <c r="IB145" s="130"/>
      <c r="IC145" s="130" t="s">
        <v>315</v>
      </c>
      <c r="ID145" s="130" t="s">
        <v>316</v>
      </c>
      <c r="IE145" s="130" t="s">
        <v>317</v>
      </c>
      <c r="IF145" s="130" t="s">
        <v>318</v>
      </c>
      <c r="IG145" s="128" t="s">
        <v>319</v>
      </c>
      <c r="IH145" s="131" t="s">
        <v>44</v>
      </c>
      <c r="IJ145" s="129" t="s">
        <v>314</v>
      </c>
      <c r="IK145" s="130"/>
      <c r="IL145" s="130" t="s">
        <v>315</v>
      </c>
      <c r="IM145" s="130" t="s">
        <v>316</v>
      </c>
      <c r="IN145" s="130" t="s">
        <v>317</v>
      </c>
      <c r="IO145" s="130" t="s">
        <v>318</v>
      </c>
      <c r="IP145" s="128" t="s">
        <v>319</v>
      </c>
      <c r="IQ145" s="131" t="s">
        <v>44</v>
      </c>
      <c r="IS145" s="129" t="s">
        <v>314</v>
      </c>
      <c r="IT145" s="130"/>
      <c r="IU145" s="130" t="s">
        <v>315</v>
      </c>
      <c r="IV145" s="130" t="s">
        <v>316</v>
      </c>
      <c r="IW145" s="130" t="s">
        <v>317</v>
      </c>
      <c r="IX145" s="130" t="s">
        <v>318</v>
      </c>
      <c r="IY145" s="128" t="s">
        <v>319</v>
      </c>
      <c r="IZ145" s="131" t="s">
        <v>44</v>
      </c>
      <c r="JB145" s="129" t="s">
        <v>314</v>
      </c>
      <c r="JC145" s="130"/>
      <c r="JD145" s="130" t="s">
        <v>315</v>
      </c>
      <c r="JE145" s="130" t="s">
        <v>316</v>
      </c>
      <c r="JF145" s="130" t="s">
        <v>317</v>
      </c>
      <c r="JG145" s="130" t="s">
        <v>318</v>
      </c>
      <c r="JH145" s="128" t="s">
        <v>319</v>
      </c>
      <c r="JI145" s="131" t="s">
        <v>44</v>
      </c>
      <c r="JK145" s="129" t="s">
        <v>314</v>
      </c>
      <c r="JL145" s="130"/>
      <c r="JM145" s="130" t="s">
        <v>315</v>
      </c>
      <c r="JN145" s="130" t="s">
        <v>316</v>
      </c>
      <c r="JO145" s="130" t="s">
        <v>317</v>
      </c>
      <c r="JP145" s="130" t="s">
        <v>318</v>
      </c>
      <c r="JQ145" s="128" t="s">
        <v>319</v>
      </c>
      <c r="JR145" s="131" t="s">
        <v>44</v>
      </c>
      <c r="JT145" s="129" t="s">
        <v>314</v>
      </c>
      <c r="JU145" s="130"/>
      <c r="JV145" s="130" t="s">
        <v>315</v>
      </c>
      <c r="JW145" s="130" t="s">
        <v>316</v>
      </c>
      <c r="JX145" s="130" t="s">
        <v>317</v>
      </c>
      <c r="JY145" s="130" t="s">
        <v>318</v>
      </c>
      <c r="JZ145" s="128" t="s">
        <v>319</v>
      </c>
      <c r="KA145" s="131" t="s">
        <v>44</v>
      </c>
      <c r="KC145" s="129" t="s">
        <v>314</v>
      </c>
      <c r="KD145" s="130"/>
      <c r="KE145" s="130" t="s">
        <v>315</v>
      </c>
      <c r="KF145" s="130" t="s">
        <v>316</v>
      </c>
      <c r="KG145" s="130" t="s">
        <v>317</v>
      </c>
      <c r="KH145" s="130" t="s">
        <v>318</v>
      </c>
      <c r="KI145" s="128" t="s">
        <v>319</v>
      </c>
      <c r="KJ145" s="131" t="s">
        <v>44</v>
      </c>
      <c r="KL145" s="129" t="s">
        <v>314</v>
      </c>
      <c r="KM145" s="130"/>
      <c r="KN145" s="130" t="s">
        <v>315</v>
      </c>
      <c r="KO145" s="130" t="s">
        <v>316</v>
      </c>
      <c r="KP145" s="130" t="s">
        <v>317</v>
      </c>
      <c r="KQ145" s="130" t="s">
        <v>318</v>
      </c>
      <c r="KR145" s="128" t="s">
        <v>319</v>
      </c>
      <c r="KS145" s="131" t="s">
        <v>44</v>
      </c>
      <c r="KU145" s="129" t="s">
        <v>314</v>
      </c>
      <c r="KV145" s="130"/>
      <c r="KW145" s="130" t="s">
        <v>315</v>
      </c>
      <c r="KX145" s="130" t="s">
        <v>316</v>
      </c>
      <c r="KY145" s="130" t="s">
        <v>317</v>
      </c>
      <c r="KZ145" s="130" t="s">
        <v>318</v>
      </c>
      <c r="LA145" s="128" t="s">
        <v>319</v>
      </c>
      <c r="LB145" s="131" t="s">
        <v>44</v>
      </c>
      <c r="LD145" s="129" t="s">
        <v>314</v>
      </c>
      <c r="LE145" s="130"/>
      <c r="LF145" s="130" t="s">
        <v>315</v>
      </c>
      <c r="LG145" s="130" t="s">
        <v>316</v>
      </c>
      <c r="LH145" s="130" t="s">
        <v>317</v>
      </c>
      <c r="LI145" s="130" t="s">
        <v>318</v>
      </c>
      <c r="LJ145" s="128" t="s">
        <v>319</v>
      </c>
      <c r="LK145" s="131" t="s">
        <v>44</v>
      </c>
      <c r="LM145" s="129" t="s">
        <v>314</v>
      </c>
      <c r="LN145" s="130"/>
      <c r="LO145" s="130" t="s">
        <v>315</v>
      </c>
      <c r="LP145" s="130" t="s">
        <v>316</v>
      </c>
      <c r="LQ145" s="130" t="s">
        <v>317</v>
      </c>
      <c r="LR145" s="130" t="s">
        <v>318</v>
      </c>
      <c r="LS145" s="128" t="s">
        <v>319</v>
      </c>
      <c r="LT145" s="131" t="s">
        <v>44</v>
      </c>
      <c r="LV145" s="129" t="s">
        <v>314</v>
      </c>
      <c r="LW145" s="130"/>
      <c r="LX145" s="130" t="s">
        <v>315</v>
      </c>
      <c r="LY145" s="130" t="s">
        <v>316</v>
      </c>
      <c r="LZ145" s="130" t="s">
        <v>317</v>
      </c>
      <c r="MA145" s="130" t="s">
        <v>318</v>
      </c>
      <c r="MB145" s="128" t="s">
        <v>319</v>
      </c>
      <c r="MC145" s="131" t="s">
        <v>44</v>
      </c>
      <c r="ME145" s="129" t="s">
        <v>314</v>
      </c>
      <c r="MF145" s="130"/>
      <c r="MG145" s="130" t="s">
        <v>315</v>
      </c>
      <c r="MH145" s="130" t="s">
        <v>316</v>
      </c>
      <c r="MI145" s="130" t="s">
        <v>317</v>
      </c>
      <c r="MJ145" s="130" t="s">
        <v>318</v>
      </c>
      <c r="MK145" s="128" t="s">
        <v>319</v>
      </c>
      <c r="ML145" s="131" t="s">
        <v>44</v>
      </c>
      <c r="MN145" s="129" t="s">
        <v>314</v>
      </c>
      <c r="MO145" s="130"/>
      <c r="MP145" s="130" t="s">
        <v>315</v>
      </c>
      <c r="MQ145" s="130" t="s">
        <v>316</v>
      </c>
      <c r="MR145" s="130" t="s">
        <v>317</v>
      </c>
      <c r="MS145" s="130" t="s">
        <v>318</v>
      </c>
      <c r="MT145" s="128" t="s">
        <v>319</v>
      </c>
      <c r="MU145" s="131" t="s">
        <v>44</v>
      </c>
      <c r="MW145" s="129" t="s">
        <v>314</v>
      </c>
      <c r="MX145" s="130"/>
      <c r="MY145" s="130" t="s">
        <v>315</v>
      </c>
      <c r="MZ145" s="130" t="s">
        <v>316</v>
      </c>
      <c r="NA145" s="130" t="s">
        <v>317</v>
      </c>
      <c r="NB145" s="130" t="s">
        <v>318</v>
      </c>
      <c r="NC145" s="128" t="s">
        <v>319</v>
      </c>
      <c r="ND145" s="131" t="s">
        <v>44</v>
      </c>
      <c r="NF145" s="129" t="s">
        <v>314</v>
      </c>
      <c r="NG145" s="130"/>
      <c r="NH145" s="130" t="s">
        <v>315</v>
      </c>
      <c r="NI145" s="130" t="s">
        <v>316</v>
      </c>
      <c r="NJ145" s="130" t="s">
        <v>317</v>
      </c>
      <c r="NK145" s="130" t="s">
        <v>318</v>
      </c>
      <c r="NL145" s="128" t="s">
        <v>319</v>
      </c>
      <c r="NM145" s="131" t="s">
        <v>44</v>
      </c>
      <c r="NO145" s="129" t="s">
        <v>314</v>
      </c>
      <c r="NP145" s="130"/>
      <c r="NQ145" s="130" t="s">
        <v>315</v>
      </c>
      <c r="NR145" s="130" t="s">
        <v>316</v>
      </c>
      <c r="NS145" s="130" t="s">
        <v>317</v>
      </c>
      <c r="NT145" s="130" t="s">
        <v>318</v>
      </c>
      <c r="NU145" s="128" t="s">
        <v>319</v>
      </c>
      <c r="NV145" s="131" t="s">
        <v>44</v>
      </c>
      <c r="NX145" s="129" t="s">
        <v>314</v>
      </c>
      <c r="NY145" s="130"/>
      <c r="NZ145" s="130" t="s">
        <v>315</v>
      </c>
      <c r="OA145" s="130" t="s">
        <v>316</v>
      </c>
      <c r="OB145" s="130" t="s">
        <v>317</v>
      </c>
      <c r="OC145" s="130" t="s">
        <v>318</v>
      </c>
      <c r="OD145" s="128" t="s">
        <v>319</v>
      </c>
      <c r="OE145" s="131" t="s">
        <v>44</v>
      </c>
      <c r="OG145" s="129" t="s">
        <v>314</v>
      </c>
      <c r="OH145" s="130"/>
      <c r="OI145" s="130" t="s">
        <v>315</v>
      </c>
      <c r="OJ145" s="130" t="s">
        <v>316</v>
      </c>
      <c r="OK145" s="130" t="s">
        <v>317</v>
      </c>
      <c r="OL145" s="130" t="s">
        <v>318</v>
      </c>
      <c r="OM145" s="128" t="s">
        <v>319</v>
      </c>
      <c r="ON145" s="131" t="s">
        <v>44</v>
      </c>
      <c r="OP145" s="129" t="s">
        <v>314</v>
      </c>
      <c r="OQ145" s="130"/>
      <c r="OR145" s="130" t="s">
        <v>315</v>
      </c>
      <c r="OS145" s="130" t="s">
        <v>316</v>
      </c>
      <c r="OT145" s="130" t="s">
        <v>317</v>
      </c>
      <c r="OU145" s="130" t="s">
        <v>318</v>
      </c>
      <c r="OV145" s="128" t="s">
        <v>319</v>
      </c>
      <c r="OW145" s="131" t="s">
        <v>44</v>
      </c>
      <c r="OY145" s="129" t="s">
        <v>314</v>
      </c>
      <c r="OZ145" s="130"/>
      <c r="PA145" s="130" t="s">
        <v>315</v>
      </c>
      <c r="PB145" s="130" t="s">
        <v>316</v>
      </c>
      <c r="PC145" s="130" t="s">
        <v>317</v>
      </c>
      <c r="PD145" s="130" t="s">
        <v>318</v>
      </c>
      <c r="PE145" s="128" t="s">
        <v>319</v>
      </c>
      <c r="PF145" s="131" t="s">
        <v>44</v>
      </c>
    </row>
    <row r="146" spans="1:424">
      <c r="A146" s="118"/>
      <c r="B146" s="118"/>
      <c r="C146" s="115"/>
      <c r="D146" s="115"/>
      <c r="E146" s="115"/>
      <c r="F146" s="115"/>
      <c r="G146" s="115"/>
      <c r="H146" s="115">
        <f>PRODUCT(C146:G146)</f>
        <v>0</v>
      </c>
      <c r="J146" s="121"/>
      <c r="K146" s="118"/>
      <c r="L146" s="115"/>
      <c r="M146" s="115"/>
      <c r="N146" s="115"/>
      <c r="O146" s="115"/>
      <c r="P146" s="115"/>
      <c r="Q146" s="115">
        <f>PRODUCT(L146:P146)</f>
        <v>0</v>
      </c>
      <c r="S146" s="121"/>
      <c r="T146" s="118"/>
      <c r="U146" s="115"/>
      <c r="V146" s="115"/>
      <c r="W146" s="115"/>
      <c r="X146" s="115"/>
      <c r="Y146" s="115"/>
      <c r="Z146" s="115"/>
      <c r="AB146" s="121"/>
      <c r="AC146" s="118"/>
      <c r="AD146" s="115"/>
      <c r="AE146" s="115"/>
      <c r="AF146" s="115"/>
      <c r="AG146" s="115"/>
      <c r="AH146" s="115"/>
      <c r="AI146" s="115"/>
      <c r="AK146" s="121"/>
      <c r="AL146" s="118"/>
      <c r="AM146" s="115"/>
      <c r="AN146" s="115"/>
      <c r="AO146" s="115"/>
      <c r="AP146" s="115"/>
      <c r="AQ146" s="115"/>
      <c r="AR146" s="115"/>
      <c r="AT146" s="121"/>
      <c r="AU146" s="118"/>
      <c r="AV146" s="115"/>
      <c r="AW146" s="115"/>
      <c r="AX146" s="115"/>
      <c r="AY146" s="115"/>
      <c r="AZ146" s="115"/>
      <c r="BA146" s="115"/>
      <c r="BC146" s="121"/>
      <c r="BD146" s="118"/>
      <c r="BE146" s="115"/>
      <c r="BF146" s="115"/>
      <c r="BG146" s="115"/>
      <c r="BH146" s="115"/>
      <c r="BI146" s="115"/>
      <c r="BJ146" s="115"/>
      <c r="BL146" s="121"/>
      <c r="BM146" s="118"/>
      <c r="BN146" s="115"/>
      <c r="BO146" s="115"/>
      <c r="BP146" s="115"/>
      <c r="BQ146" s="115"/>
      <c r="BR146" s="115"/>
      <c r="BS146" s="115"/>
      <c r="BU146" s="121"/>
      <c r="BV146" s="118"/>
      <c r="BW146" s="115"/>
      <c r="BX146" s="115"/>
      <c r="BY146" s="115"/>
      <c r="BZ146" s="115"/>
      <c r="CA146" s="115"/>
      <c r="CB146" s="115"/>
      <c r="CD146" s="121"/>
      <c r="CE146" s="118"/>
      <c r="CF146" s="115"/>
      <c r="CG146" s="115"/>
      <c r="CH146" s="115"/>
      <c r="CI146" s="115"/>
      <c r="CJ146" s="115"/>
      <c r="CK146" s="115"/>
      <c r="CM146" s="121"/>
      <c r="CN146" s="118"/>
      <c r="CO146" s="115"/>
      <c r="CP146" s="115"/>
      <c r="CQ146" s="115"/>
      <c r="CR146" s="115"/>
      <c r="CS146" s="115"/>
      <c r="CT146" s="115"/>
      <c r="CV146" s="121"/>
      <c r="CW146" s="118"/>
      <c r="CX146" s="115"/>
      <c r="CY146" s="115"/>
      <c r="CZ146" s="115"/>
      <c r="DA146" s="115"/>
      <c r="DB146" s="115"/>
      <c r="DC146" s="115"/>
      <c r="DE146" s="121"/>
      <c r="DF146" s="118"/>
      <c r="DG146" s="115"/>
      <c r="DH146" s="115"/>
      <c r="DI146" s="115"/>
      <c r="DJ146" s="115"/>
      <c r="DK146" s="115"/>
      <c r="DL146" s="115"/>
      <c r="DN146" s="121"/>
      <c r="DO146" s="118"/>
      <c r="DP146" s="115"/>
      <c r="DQ146" s="115"/>
      <c r="DR146" s="115"/>
      <c r="DS146" s="115"/>
      <c r="DT146" s="115"/>
      <c r="DU146" s="115"/>
      <c r="DW146" s="121"/>
      <c r="DX146" s="118"/>
      <c r="DY146" s="115"/>
      <c r="DZ146" s="115"/>
      <c r="EA146" s="115"/>
      <c r="EB146" s="115"/>
      <c r="EC146" s="115"/>
      <c r="ED146" s="115"/>
      <c r="EF146" s="121"/>
      <c r="EG146" s="118"/>
      <c r="EH146" s="115"/>
      <c r="EI146" s="115"/>
      <c r="EJ146" s="115"/>
      <c r="EK146" s="115"/>
      <c r="EL146" s="115"/>
      <c r="EM146" s="115"/>
      <c r="EO146" s="121"/>
      <c r="EP146" s="118"/>
      <c r="EQ146" s="115"/>
      <c r="ER146" s="115"/>
      <c r="ES146" s="115"/>
      <c r="ET146" s="115"/>
      <c r="EU146" s="115"/>
      <c r="EV146" s="115"/>
      <c r="EX146" s="121"/>
      <c r="EY146" s="118"/>
      <c r="EZ146" s="115"/>
      <c r="FA146" s="115"/>
      <c r="FB146" s="115"/>
      <c r="FC146" s="115"/>
      <c r="FD146" s="115"/>
      <c r="FE146" s="115"/>
      <c r="FG146" s="121"/>
      <c r="FH146" s="118"/>
      <c r="FI146" s="115"/>
      <c r="FJ146" s="115"/>
      <c r="FK146" s="115"/>
      <c r="FL146" s="115"/>
      <c r="FM146" s="115"/>
      <c r="FN146" s="115"/>
      <c r="FP146" s="121"/>
      <c r="FQ146" s="118"/>
      <c r="FR146" s="115"/>
      <c r="FS146" s="115"/>
      <c r="FT146" s="115"/>
      <c r="FU146" s="115"/>
      <c r="FV146" s="115"/>
      <c r="FW146" s="115"/>
      <c r="FY146" s="121"/>
      <c r="FZ146" s="118"/>
      <c r="GA146" s="115"/>
      <c r="GB146" s="115"/>
      <c r="GC146" s="115"/>
      <c r="GD146" s="115"/>
      <c r="GE146" s="115"/>
      <c r="GF146" s="115"/>
      <c r="GH146" s="121"/>
      <c r="GI146" s="118"/>
      <c r="GJ146" s="115"/>
      <c r="GK146" s="115"/>
      <c r="GL146" s="115"/>
      <c r="GM146" s="115"/>
      <c r="GN146" s="115"/>
      <c r="GO146" s="115"/>
      <c r="GQ146" s="121"/>
      <c r="GR146" s="118"/>
      <c r="GS146" s="115"/>
      <c r="GT146" s="115"/>
      <c r="GU146" s="115"/>
      <c r="GV146" s="115"/>
      <c r="GW146" s="115"/>
      <c r="GX146" s="115"/>
      <c r="GZ146" s="121"/>
      <c r="HA146" s="118"/>
      <c r="HB146" s="115"/>
      <c r="HC146" s="115"/>
      <c r="HD146" s="115"/>
      <c r="HE146" s="115"/>
      <c r="HF146" s="115"/>
      <c r="HG146" s="115"/>
      <c r="HI146" s="121"/>
      <c r="HJ146" s="118"/>
      <c r="HK146" s="115"/>
      <c r="HL146" s="115"/>
      <c r="HM146" s="115"/>
      <c r="HN146" s="115"/>
      <c r="HO146" s="115"/>
      <c r="HP146" s="115"/>
      <c r="HR146" s="121"/>
      <c r="HS146" s="118"/>
      <c r="HT146" s="115"/>
      <c r="HU146" s="115"/>
      <c r="HV146" s="115"/>
      <c r="HW146" s="115"/>
      <c r="HX146" s="115"/>
      <c r="HY146" s="115"/>
      <c r="IA146" s="121"/>
      <c r="IB146" s="118"/>
      <c r="IC146" s="115"/>
      <c r="ID146" s="115"/>
      <c r="IE146" s="115"/>
      <c r="IF146" s="115"/>
      <c r="IG146" s="115"/>
      <c r="IH146" s="115"/>
      <c r="IJ146" s="121"/>
      <c r="IK146" s="118"/>
      <c r="IL146" s="115"/>
      <c r="IM146" s="115"/>
      <c r="IN146" s="115"/>
      <c r="IO146" s="115"/>
      <c r="IP146" s="115"/>
      <c r="IQ146" s="115"/>
      <c r="IS146" s="121"/>
      <c r="IT146" s="118"/>
      <c r="IU146" s="115"/>
      <c r="IV146" s="115"/>
      <c r="IW146" s="115"/>
      <c r="IX146" s="115"/>
      <c r="IY146" s="115"/>
      <c r="IZ146" s="115"/>
      <c r="JB146" s="121"/>
      <c r="JC146" s="118"/>
      <c r="JD146" s="115"/>
      <c r="JE146" s="115"/>
      <c r="JF146" s="115"/>
      <c r="JG146" s="115"/>
      <c r="JH146" s="115"/>
      <c r="JI146" s="115"/>
      <c r="JK146" s="121"/>
      <c r="JL146" s="118"/>
      <c r="JM146" s="115"/>
      <c r="JN146" s="115"/>
      <c r="JO146" s="115"/>
      <c r="JP146" s="115"/>
      <c r="JQ146" s="115"/>
      <c r="JR146" s="115"/>
      <c r="JT146" s="121"/>
      <c r="JU146" s="118"/>
      <c r="JV146" s="115"/>
      <c r="JW146" s="115"/>
      <c r="JX146" s="115"/>
      <c r="JY146" s="115"/>
      <c r="JZ146" s="115"/>
      <c r="KA146" s="115"/>
      <c r="KC146" s="121"/>
      <c r="KD146" s="118"/>
      <c r="KE146" s="115"/>
      <c r="KF146" s="115"/>
      <c r="KG146" s="115"/>
      <c r="KH146" s="115"/>
      <c r="KI146" s="115"/>
      <c r="KJ146" s="115"/>
      <c r="KL146" s="121"/>
      <c r="KM146" s="118"/>
      <c r="KN146" s="115"/>
      <c r="KO146" s="115"/>
      <c r="KP146" s="115"/>
      <c r="KQ146" s="115"/>
      <c r="KR146" s="115"/>
      <c r="KS146" s="115"/>
      <c r="KU146" s="121"/>
      <c r="KV146" s="118"/>
      <c r="KW146" s="115"/>
      <c r="KX146" s="115"/>
      <c r="KY146" s="115"/>
      <c r="KZ146" s="115"/>
      <c r="LA146" s="115"/>
      <c r="LB146" s="115"/>
      <c r="LD146" s="121"/>
      <c r="LE146" s="118"/>
      <c r="LF146" s="115"/>
      <c r="LG146" s="115"/>
      <c r="LH146" s="115"/>
      <c r="LI146" s="115"/>
      <c r="LJ146" s="115"/>
      <c r="LK146" s="115"/>
      <c r="LM146" s="121"/>
      <c r="LN146" s="118"/>
      <c r="LO146" s="115"/>
      <c r="LP146" s="115"/>
      <c r="LQ146" s="115"/>
      <c r="LR146" s="115"/>
      <c r="LS146" s="115"/>
      <c r="LT146" s="115"/>
      <c r="LV146" s="121"/>
      <c r="LW146" s="118"/>
      <c r="LX146" s="115"/>
      <c r="LY146" s="115"/>
      <c r="LZ146" s="115"/>
      <c r="MA146" s="115"/>
      <c r="MB146" s="115"/>
      <c r="MC146" s="115"/>
      <c r="ME146" s="121"/>
      <c r="MF146" s="118"/>
      <c r="MG146" s="115"/>
      <c r="MH146" s="115"/>
      <c r="MI146" s="115"/>
      <c r="MJ146" s="115"/>
      <c r="MK146" s="115"/>
      <c r="ML146" s="115"/>
      <c r="MN146" s="121"/>
      <c r="MO146" s="118"/>
      <c r="MP146" s="115"/>
      <c r="MQ146" s="115"/>
      <c r="MR146" s="115"/>
      <c r="MS146" s="115"/>
      <c r="MT146" s="115"/>
      <c r="MU146" s="115"/>
      <c r="MW146" s="121"/>
      <c r="MX146" s="118"/>
      <c r="MY146" s="115"/>
      <c r="MZ146" s="115"/>
      <c r="NA146" s="115"/>
      <c r="NB146" s="115"/>
      <c r="NC146" s="115"/>
      <c r="ND146" s="115"/>
      <c r="NF146" s="121"/>
      <c r="NG146" s="118"/>
      <c r="NH146" s="115"/>
      <c r="NI146" s="115"/>
      <c r="NJ146" s="115"/>
      <c r="NK146" s="115"/>
      <c r="NL146" s="115"/>
      <c r="NM146" s="115"/>
      <c r="NO146" s="121"/>
      <c r="NP146" s="118"/>
      <c r="NQ146" s="115"/>
      <c r="NR146" s="115"/>
      <c r="NS146" s="115"/>
      <c r="NT146" s="115"/>
      <c r="NU146" s="115"/>
      <c r="NV146" s="115"/>
      <c r="NX146" s="121"/>
      <c r="NY146" s="118"/>
      <c r="NZ146" s="115"/>
      <c r="OA146" s="115"/>
      <c r="OB146" s="115"/>
      <c r="OC146" s="115"/>
      <c r="OD146" s="115"/>
      <c r="OE146" s="115"/>
      <c r="OG146" s="121"/>
      <c r="OH146" s="118"/>
      <c r="OI146" s="115"/>
      <c r="OJ146" s="115"/>
      <c r="OK146" s="115"/>
      <c r="OL146" s="115"/>
      <c r="OM146" s="115"/>
      <c r="ON146" s="115"/>
      <c r="OP146" s="121"/>
      <c r="OQ146" s="118"/>
      <c r="OR146" s="115"/>
      <c r="OS146" s="115"/>
      <c r="OT146" s="115"/>
      <c r="OU146" s="115"/>
      <c r="OV146" s="115"/>
      <c r="OW146" s="115"/>
      <c r="OY146" s="121"/>
      <c r="OZ146" s="118"/>
      <c r="PA146" s="115"/>
      <c r="PB146" s="115"/>
      <c r="PC146" s="115"/>
      <c r="PD146" s="115"/>
      <c r="PE146" s="115"/>
      <c r="PF146" s="115"/>
    </row>
    <row r="147" spans="1:424">
      <c r="A147" s="118"/>
      <c r="B147" s="118"/>
      <c r="C147" s="115"/>
      <c r="D147" s="115"/>
      <c r="E147" s="115"/>
      <c r="F147" s="115"/>
      <c r="G147" s="115"/>
      <c r="H147" s="115">
        <f t="shared" ref="H147:H153" si="2496">PRODUCT(C147:G147)</f>
        <v>0</v>
      </c>
      <c r="J147" s="121"/>
      <c r="K147" s="118"/>
      <c r="L147" s="115"/>
      <c r="M147" s="115"/>
      <c r="N147" s="115"/>
      <c r="O147" s="115"/>
      <c r="P147" s="115"/>
      <c r="Q147" s="115">
        <f t="shared" ref="Q147:Q153" si="2497">PRODUCT(L147:P147)</f>
        <v>0</v>
      </c>
      <c r="S147" s="121"/>
      <c r="T147" s="118"/>
      <c r="U147" s="115"/>
      <c r="V147" s="115"/>
      <c r="W147" s="115"/>
      <c r="X147" s="115"/>
      <c r="Y147" s="115"/>
      <c r="Z147" s="115"/>
      <c r="AB147" s="121"/>
      <c r="AC147" s="118"/>
      <c r="AD147" s="115"/>
      <c r="AE147" s="115"/>
      <c r="AF147" s="115"/>
      <c r="AG147" s="115"/>
      <c r="AH147" s="115"/>
      <c r="AI147" s="115"/>
      <c r="AK147" s="121"/>
      <c r="AL147" s="118"/>
      <c r="AM147" s="115"/>
      <c r="AN147" s="115"/>
      <c r="AO147" s="115"/>
      <c r="AP147" s="115"/>
      <c r="AQ147" s="115"/>
      <c r="AR147" s="115"/>
      <c r="AT147" s="121"/>
      <c r="AU147" s="118"/>
      <c r="AV147" s="115"/>
      <c r="AW147" s="115"/>
      <c r="AX147" s="115"/>
      <c r="AY147" s="115"/>
      <c r="AZ147" s="115"/>
      <c r="BA147" s="115"/>
      <c r="BC147" s="121"/>
      <c r="BD147" s="118"/>
      <c r="BE147" s="115"/>
      <c r="BF147" s="115"/>
      <c r="BG147" s="115"/>
      <c r="BH147" s="115"/>
      <c r="BI147" s="115"/>
      <c r="BJ147" s="115"/>
      <c r="BL147" s="121"/>
      <c r="BM147" s="118"/>
      <c r="BN147" s="115"/>
      <c r="BO147" s="115"/>
      <c r="BP147" s="115"/>
      <c r="BQ147" s="115"/>
      <c r="BR147" s="115"/>
      <c r="BS147" s="115"/>
      <c r="BU147" s="121"/>
      <c r="BV147" s="118"/>
      <c r="BW147" s="115"/>
      <c r="BX147" s="115"/>
      <c r="BY147" s="115"/>
      <c r="BZ147" s="115"/>
      <c r="CA147" s="115"/>
      <c r="CB147" s="115"/>
      <c r="CD147" s="121"/>
      <c r="CE147" s="118"/>
      <c r="CF147" s="115"/>
      <c r="CG147" s="115"/>
      <c r="CH147" s="115"/>
      <c r="CI147" s="115"/>
      <c r="CJ147" s="115"/>
      <c r="CK147" s="115"/>
      <c r="CM147" s="121"/>
      <c r="CN147" s="118"/>
      <c r="CO147" s="115"/>
      <c r="CP147" s="115"/>
      <c r="CQ147" s="115"/>
      <c r="CR147" s="115"/>
      <c r="CS147" s="115"/>
      <c r="CT147" s="115"/>
      <c r="CV147" s="121"/>
      <c r="CW147" s="118"/>
      <c r="CX147" s="115"/>
      <c r="CY147" s="115"/>
      <c r="CZ147" s="115"/>
      <c r="DA147" s="115"/>
      <c r="DB147" s="115"/>
      <c r="DC147" s="115"/>
      <c r="DE147" s="121"/>
      <c r="DF147" s="118"/>
      <c r="DG147" s="115"/>
      <c r="DH147" s="115"/>
      <c r="DI147" s="115"/>
      <c r="DJ147" s="115"/>
      <c r="DK147" s="115"/>
      <c r="DL147" s="115"/>
      <c r="DN147" s="121"/>
      <c r="DO147" s="118"/>
      <c r="DP147" s="115"/>
      <c r="DQ147" s="115"/>
      <c r="DR147" s="115"/>
      <c r="DS147" s="115"/>
      <c r="DT147" s="115"/>
      <c r="DU147" s="115"/>
      <c r="DW147" s="121"/>
      <c r="DX147" s="118"/>
      <c r="DY147" s="115"/>
      <c r="DZ147" s="115"/>
      <c r="EA147" s="115"/>
      <c r="EB147" s="115"/>
      <c r="EC147" s="115"/>
      <c r="ED147" s="115"/>
      <c r="EF147" s="121"/>
      <c r="EG147" s="118"/>
      <c r="EH147" s="115"/>
      <c r="EI147" s="115"/>
      <c r="EJ147" s="115"/>
      <c r="EK147" s="115"/>
      <c r="EL147" s="115"/>
      <c r="EM147" s="115"/>
      <c r="EO147" s="121"/>
      <c r="EP147" s="118"/>
      <c r="EQ147" s="115"/>
      <c r="ER147" s="115"/>
      <c r="ES147" s="115"/>
      <c r="ET147" s="115"/>
      <c r="EU147" s="115"/>
      <c r="EV147" s="115"/>
      <c r="EX147" s="121"/>
      <c r="EY147" s="118"/>
      <c r="EZ147" s="115"/>
      <c r="FA147" s="115"/>
      <c r="FB147" s="115"/>
      <c r="FC147" s="115"/>
      <c r="FD147" s="115"/>
      <c r="FE147" s="115"/>
      <c r="FG147" s="121"/>
      <c r="FH147" s="118"/>
      <c r="FI147" s="115"/>
      <c r="FJ147" s="115"/>
      <c r="FK147" s="115"/>
      <c r="FL147" s="115"/>
      <c r="FM147" s="115"/>
      <c r="FN147" s="115"/>
      <c r="FP147" s="121"/>
      <c r="FQ147" s="118"/>
      <c r="FR147" s="115"/>
      <c r="FS147" s="115"/>
      <c r="FT147" s="115"/>
      <c r="FU147" s="115"/>
      <c r="FV147" s="115"/>
      <c r="FW147" s="115"/>
      <c r="FY147" s="121"/>
      <c r="FZ147" s="118"/>
      <c r="GA147" s="115"/>
      <c r="GB147" s="115"/>
      <c r="GC147" s="115"/>
      <c r="GD147" s="115"/>
      <c r="GE147" s="115"/>
      <c r="GF147" s="115"/>
      <c r="GH147" s="121"/>
      <c r="GI147" s="118"/>
      <c r="GJ147" s="115"/>
      <c r="GK147" s="115"/>
      <c r="GL147" s="115"/>
      <c r="GM147" s="115"/>
      <c r="GN147" s="115"/>
      <c r="GO147" s="115"/>
      <c r="GQ147" s="121"/>
      <c r="GR147" s="118"/>
      <c r="GS147" s="115"/>
      <c r="GT147" s="115"/>
      <c r="GU147" s="115"/>
      <c r="GV147" s="115"/>
      <c r="GW147" s="115"/>
      <c r="GX147" s="115"/>
      <c r="GZ147" s="121"/>
      <c r="HA147" s="118"/>
      <c r="HB147" s="115"/>
      <c r="HC147" s="115"/>
      <c r="HD147" s="115"/>
      <c r="HE147" s="115"/>
      <c r="HF147" s="115"/>
      <c r="HG147" s="115"/>
      <c r="HI147" s="121"/>
      <c r="HJ147" s="118"/>
      <c r="HK147" s="115"/>
      <c r="HL147" s="115"/>
      <c r="HM147" s="115"/>
      <c r="HN147" s="115"/>
      <c r="HO147" s="115"/>
      <c r="HP147" s="115"/>
      <c r="HR147" s="121"/>
      <c r="HS147" s="118"/>
      <c r="HT147" s="115"/>
      <c r="HU147" s="115"/>
      <c r="HV147" s="115"/>
      <c r="HW147" s="115"/>
      <c r="HX147" s="115"/>
      <c r="HY147" s="115"/>
      <c r="IA147" s="121"/>
      <c r="IB147" s="118"/>
      <c r="IC147" s="115"/>
      <c r="ID147" s="115"/>
      <c r="IE147" s="115"/>
      <c r="IF147" s="115"/>
      <c r="IG147" s="115"/>
      <c r="IH147" s="115"/>
      <c r="IJ147" s="121"/>
      <c r="IK147" s="118"/>
      <c r="IL147" s="115"/>
      <c r="IM147" s="115"/>
      <c r="IN147" s="115"/>
      <c r="IO147" s="115"/>
      <c r="IP147" s="115"/>
      <c r="IQ147" s="115"/>
      <c r="IS147" s="121"/>
      <c r="IT147" s="118"/>
      <c r="IU147" s="115"/>
      <c r="IV147" s="115"/>
      <c r="IW147" s="115"/>
      <c r="IX147" s="115"/>
      <c r="IY147" s="115"/>
      <c r="IZ147" s="115"/>
      <c r="JB147" s="121"/>
      <c r="JC147" s="118"/>
      <c r="JD147" s="115"/>
      <c r="JE147" s="115"/>
      <c r="JF147" s="115"/>
      <c r="JG147" s="115"/>
      <c r="JH147" s="115"/>
      <c r="JI147" s="115"/>
      <c r="JK147" s="121"/>
      <c r="JL147" s="118"/>
      <c r="JM147" s="115"/>
      <c r="JN147" s="115"/>
      <c r="JO147" s="115"/>
      <c r="JP147" s="115"/>
      <c r="JQ147" s="115"/>
      <c r="JR147" s="115"/>
      <c r="JT147" s="121"/>
      <c r="JU147" s="118"/>
      <c r="JV147" s="115"/>
      <c r="JW147" s="115"/>
      <c r="JX147" s="115"/>
      <c r="JY147" s="115"/>
      <c r="JZ147" s="115"/>
      <c r="KA147" s="115"/>
      <c r="KC147" s="121"/>
      <c r="KD147" s="118"/>
      <c r="KE147" s="115"/>
      <c r="KF147" s="115"/>
      <c r="KG147" s="115"/>
      <c r="KH147" s="115"/>
      <c r="KI147" s="115"/>
      <c r="KJ147" s="115"/>
      <c r="KL147" s="121"/>
      <c r="KM147" s="118"/>
      <c r="KN147" s="115"/>
      <c r="KO147" s="115"/>
      <c r="KP147" s="115"/>
      <c r="KQ147" s="115"/>
      <c r="KR147" s="115"/>
      <c r="KS147" s="115"/>
      <c r="KU147" s="121"/>
      <c r="KV147" s="118"/>
      <c r="KW147" s="115"/>
      <c r="KX147" s="115"/>
      <c r="KY147" s="115"/>
      <c r="KZ147" s="115"/>
      <c r="LA147" s="115"/>
      <c r="LB147" s="115"/>
      <c r="LD147" s="121"/>
      <c r="LE147" s="118"/>
      <c r="LF147" s="115"/>
      <c r="LG147" s="115"/>
      <c r="LH147" s="115"/>
      <c r="LI147" s="115"/>
      <c r="LJ147" s="115"/>
      <c r="LK147" s="115"/>
      <c r="LM147" s="121"/>
      <c r="LN147" s="118"/>
      <c r="LO147" s="115"/>
      <c r="LP147" s="115"/>
      <c r="LQ147" s="115"/>
      <c r="LR147" s="115"/>
      <c r="LS147" s="115"/>
      <c r="LT147" s="115"/>
      <c r="LV147" s="121"/>
      <c r="LW147" s="118"/>
      <c r="LX147" s="115"/>
      <c r="LY147" s="115"/>
      <c r="LZ147" s="115"/>
      <c r="MA147" s="115"/>
      <c r="MB147" s="115"/>
      <c r="MC147" s="115"/>
      <c r="ME147" s="121"/>
      <c r="MF147" s="118"/>
      <c r="MG147" s="115"/>
      <c r="MH147" s="115"/>
      <c r="MI147" s="115"/>
      <c r="MJ147" s="115"/>
      <c r="MK147" s="115"/>
      <c r="ML147" s="115"/>
      <c r="MN147" s="121"/>
      <c r="MO147" s="118"/>
      <c r="MP147" s="115"/>
      <c r="MQ147" s="115"/>
      <c r="MR147" s="115"/>
      <c r="MS147" s="115"/>
      <c r="MT147" s="115"/>
      <c r="MU147" s="115"/>
      <c r="MW147" s="121"/>
      <c r="MX147" s="118"/>
      <c r="MY147" s="115"/>
      <c r="MZ147" s="115"/>
      <c r="NA147" s="115"/>
      <c r="NB147" s="115"/>
      <c r="NC147" s="115"/>
      <c r="ND147" s="115"/>
      <c r="NF147" s="121"/>
      <c r="NG147" s="118"/>
      <c r="NH147" s="115"/>
      <c r="NI147" s="115"/>
      <c r="NJ147" s="115"/>
      <c r="NK147" s="115"/>
      <c r="NL147" s="115"/>
      <c r="NM147" s="115"/>
      <c r="NO147" s="121"/>
      <c r="NP147" s="118"/>
      <c r="NQ147" s="115"/>
      <c r="NR147" s="115"/>
      <c r="NS147" s="115"/>
      <c r="NT147" s="115"/>
      <c r="NU147" s="115"/>
      <c r="NV147" s="115"/>
      <c r="NX147" s="121"/>
      <c r="NY147" s="118"/>
      <c r="NZ147" s="115"/>
      <c r="OA147" s="115"/>
      <c r="OB147" s="115"/>
      <c r="OC147" s="115"/>
      <c r="OD147" s="115"/>
      <c r="OE147" s="115"/>
      <c r="OG147" s="121"/>
      <c r="OH147" s="118"/>
      <c r="OI147" s="115"/>
      <c r="OJ147" s="115"/>
      <c r="OK147" s="115"/>
      <c r="OL147" s="115"/>
      <c r="OM147" s="115"/>
      <c r="ON147" s="115"/>
      <c r="OP147" s="121"/>
      <c r="OQ147" s="118"/>
      <c r="OR147" s="115"/>
      <c r="OS147" s="115"/>
      <c r="OT147" s="115"/>
      <c r="OU147" s="115"/>
      <c r="OV147" s="115"/>
      <c r="OW147" s="115"/>
      <c r="OY147" s="121"/>
      <c r="OZ147" s="118"/>
      <c r="PA147" s="115"/>
      <c r="PB147" s="115"/>
      <c r="PC147" s="115"/>
      <c r="PD147" s="115"/>
      <c r="PE147" s="115"/>
      <c r="PF147" s="115"/>
    </row>
    <row r="148" spans="1:424">
      <c r="A148" s="118"/>
      <c r="B148" s="118"/>
      <c r="C148" s="115"/>
      <c r="D148" s="115"/>
      <c r="E148" s="115"/>
      <c r="F148" s="115"/>
      <c r="G148" s="115"/>
      <c r="H148" s="115">
        <f t="shared" si="2496"/>
        <v>0</v>
      </c>
      <c r="J148" s="121"/>
      <c r="K148" s="118"/>
      <c r="L148" s="115"/>
      <c r="M148" s="115"/>
      <c r="N148" s="115"/>
      <c r="O148" s="115"/>
      <c r="P148" s="115"/>
      <c r="Q148" s="115">
        <f t="shared" si="2497"/>
        <v>0</v>
      </c>
      <c r="S148" s="121"/>
      <c r="T148" s="118"/>
      <c r="U148" s="115"/>
      <c r="V148" s="115"/>
      <c r="W148" s="115"/>
      <c r="X148" s="115"/>
      <c r="Y148" s="115"/>
      <c r="Z148" s="115"/>
      <c r="AB148" s="121"/>
      <c r="AC148" s="118"/>
      <c r="AD148" s="115"/>
      <c r="AE148" s="115"/>
      <c r="AF148" s="115"/>
      <c r="AG148" s="115"/>
      <c r="AH148" s="115"/>
      <c r="AI148" s="115"/>
      <c r="AK148" s="121"/>
      <c r="AL148" s="118"/>
      <c r="AM148" s="115"/>
      <c r="AN148" s="115"/>
      <c r="AO148" s="115"/>
      <c r="AP148" s="115"/>
      <c r="AQ148" s="115"/>
      <c r="AR148" s="115"/>
      <c r="AT148" s="121"/>
      <c r="AU148" s="118"/>
      <c r="AV148" s="115"/>
      <c r="AW148" s="115"/>
      <c r="AX148" s="115"/>
      <c r="AY148" s="115"/>
      <c r="AZ148" s="115"/>
      <c r="BA148" s="115"/>
      <c r="BC148" s="121"/>
      <c r="BD148" s="118"/>
      <c r="BE148" s="115"/>
      <c r="BF148" s="115"/>
      <c r="BG148" s="115"/>
      <c r="BH148" s="115"/>
      <c r="BI148" s="115"/>
      <c r="BJ148" s="115"/>
      <c r="BL148" s="121"/>
      <c r="BM148" s="118"/>
      <c r="BN148" s="115"/>
      <c r="BO148" s="115"/>
      <c r="BP148" s="115"/>
      <c r="BQ148" s="115"/>
      <c r="BR148" s="115"/>
      <c r="BS148" s="115"/>
      <c r="BU148" s="121"/>
      <c r="BV148" s="118"/>
      <c r="BW148" s="115"/>
      <c r="BX148" s="115"/>
      <c r="BY148" s="115"/>
      <c r="BZ148" s="115"/>
      <c r="CA148" s="115"/>
      <c r="CB148" s="115"/>
      <c r="CD148" s="121"/>
      <c r="CE148" s="118"/>
      <c r="CF148" s="115"/>
      <c r="CG148" s="115"/>
      <c r="CH148" s="115"/>
      <c r="CI148" s="115"/>
      <c r="CJ148" s="115"/>
      <c r="CK148" s="115"/>
      <c r="CM148" s="121"/>
      <c r="CN148" s="118"/>
      <c r="CO148" s="115"/>
      <c r="CP148" s="115"/>
      <c r="CQ148" s="115"/>
      <c r="CR148" s="115"/>
      <c r="CS148" s="115"/>
      <c r="CT148" s="115"/>
      <c r="CV148" s="121"/>
      <c r="CW148" s="118"/>
      <c r="CX148" s="115"/>
      <c r="CY148" s="115"/>
      <c r="CZ148" s="115"/>
      <c r="DA148" s="115"/>
      <c r="DB148" s="115"/>
      <c r="DC148" s="115"/>
      <c r="DE148" s="121"/>
      <c r="DF148" s="118"/>
      <c r="DG148" s="115"/>
      <c r="DH148" s="115"/>
      <c r="DI148" s="115"/>
      <c r="DJ148" s="115"/>
      <c r="DK148" s="115"/>
      <c r="DL148" s="115"/>
      <c r="DN148" s="121"/>
      <c r="DO148" s="118"/>
      <c r="DP148" s="115"/>
      <c r="DQ148" s="115"/>
      <c r="DR148" s="115"/>
      <c r="DS148" s="115"/>
      <c r="DT148" s="115"/>
      <c r="DU148" s="115"/>
      <c r="DW148" s="121"/>
      <c r="DX148" s="118"/>
      <c r="DY148" s="115"/>
      <c r="DZ148" s="115"/>
      <c r="EA148" s="115"/>
      <c r="EB148" s="115"/>
      <c r="EC148" s="115"/>
      <c r="ED148" s="115"/>
      <c r="EF148" s="121"/>
      <c r="EG148" s="118"/>
      <c r="EH148" s="115"/>
      <c r="EI148" s="115"/>
      <c r="EJ148" s="115"/>
      <c r="EK148" s="115"/>
      <c r="EL148" s="115"/>
      <c r="EM148" s="115"/>
      <c r="EO148" s="121"/>
      <c r="EP148" s="118"/>
      <c r="EQ148" s="115"/>
      <c r="ER148" s="115"/>
      <c r="ES148" s="115"/>
      <c r="ET148" s="115"/>
      <c r="EU148" s="115"/>
      <c r="EV148" s="115"/>
      <c r="EX148" s="121"/>
      <c r="EY148" s="118"/>
      <c r="EZ148" s="115"/>
      <c r="FA148" s="115"/>
      <c r="FB148" s="115"/>
      <c r="FC148" s="115"/>
      <c r="FD148" s="115"/>
      <c r="FE148" s="115"/>
      <c r="FG148" s="121"/>
      <c r="FH148" s="118"/>
      <c r="FI148" s="115"/>
      <c r="FJ148" s="115"/>
      <c r="FK148" s="115"/>
      <c r="FL148" s="115"/>
      <c r="FM148" s="115"/>
      <c r="FN148" s="115"/>
      <c r="FP148" s="121"/>
      <c r="FQ148" s="118"/>
      <c r="FR148" s="115"/>
      <c r="FS148" s="115"/>
      <c r="FT148" s="115"/>
      <c r="FU148" s="115"/>
      <c r="FV148" s="115"/>
      <c r="FW148" s="115"/>
      <c r="FY148" s="121"/>
      <c r="FZ148" s="118"/>
      <c r="GA148" s="115"/>
      <c r="GB148" s="115"/>
      <c r="GC148" s="115"/>
      <c r="GD148" s="115"/>
      <c r="GE148" s="115"/>
      <c r="GF148" s="115"/>
      <c r="GH148" s="121"/>
      <c r="GI148" s="118"/>
      <c r="GJ148" s="115"/>
      <c r="GK148" s="115"/>
      <c r="GL148" s="115"/>
      <c r="GM148" s="115"/>
      <c r="GN148" s="115"/>
      <c r="GO148" s="115"/>
      <c r="GQ148" s="121"/>
      <c r="GR148" s="118"/>
      <c r="GS148" s="115"/>
      <c r="GT148" s="115"/>
      <c r="GU148" s="115"/>
      <c r="GV148" s="115"/>
      <c r="GW148" s="115"/>
      <c r="GX148" s="115"/>
      <c r="GZ148" s="121"/>
      <c r="HA148" s="118"/>
      <c r="HB148" s="115"/>
      <c r="HC148" s="115"/>
      <c r="HD148" s="115"/>
      <c r="HE148" s="115"/>
      <c r="HF148" s="115"/>
      <c r="HG148" s="115"/>
      <c r="HI148" s="121"/>
      <c r="HJ148" s="118"/>
      <c r="HK148" s="115"/>
      <c r="HL148" s="115"/>
      <c r="HM148" s="115"/>
      <c r="HN148" s="115"/>
      <c r="HO148" s="115"/>
      <c r="HP148" s="115"/>
      <c r="HR148" s="121"/>
      <c r="HS148" s="118"/>
      <c r="HT148" s="115"/>
      <c r="HU148" s="115"/>
      <c r="HV148" s="115"/>
      <c r="HW148" s="115"/>
      <c r="HX148" s="115"/>
      <c r="HY148" s="115"/>
      <c r="IA148" s="121"/>
      <c r="IB148" s="118"/>
      <c r="IC148" s="115"/>
      <c r="ID148" s="115"/>
      <c r="IE148" s="115"/>
      <c r="IF148" s="115"/>
      <c r="IG148" s="115"/>
      <c r="IH148" s="115"/>
      <c r="IJ148" s="121"/>
      <c r="IK148" s="118"/>
      <c r="IL148" s="115"/>
      <c r="IM148" s="115"/>
      <c r="IN148" s="115"/>
      <c r="IO148" s="115"/>
      <c r="IP148" s="115"/>
      <c r="IQ148" s="115"/>
      <c r="IS148" s="121"/>
      <c r="IT148" s="118"/>
      <c r="IU148" s="115"/>
      <c r="IV148" s="115"/>
      <c r="IW148" s="115"/>
      <c r="IX148" s="115"/>
      <c r="IY148" s="115"/>
      <c r="IZ148" s="115"/>
      <c r="JB148" s="121"/>
      <c r="JC148" s="118"/>
      <c r="JD148" s="115"/>
      <c r="JE148" s="115"/>
      <c r="JF148" s="115"/>
      <c r="JG148" s="115"/>
      <c r="JH148" s="115"/>
      <c r="JI148" s="115"/>
      <c r="JK148" s="121"/>
      <c r="JL148" s="118"/>
      <c r="JM148" s="115"/>
      <c r="JN148" s="115"/>
      <c r="JO148" s="115"/>
      <c r="JP148" s="115"/>
      <c r="JQ148" s="115"/>
      <c r="JR148" s="115"/>
      <c r="JT148" s="121"/>
      <c r="JU148" s="118"/>
      <c r="JV148" s="115"/>
      <c r="JW148" s="115"/>
      <c r="JX148" s="115"/>
      <c r="JY148" s="115"/>
      <c r="JZ148" s="115"/>
      <c r="KA148" s="115"/>
      <c r="KC148" s="121"/>
      <c r="KD148" s="118"/>
      <c r="KE148" s="115"/>
      <c r="KF148" s="115"/>
      <c r="KG148" s="115"/>
      <c r="KH148" s="115"/>
      <c r="KI148" s="115"/>
      <c r="KJ148" s="115"/>
      <c r="KL148" s="121"/>
      <c r="KM148" s="118"/>
      <c r="KN148" s="115"/>
      <c r="KO148" s="115"/>
      <c r="KP148" s="115"/>
      <c r="KQ148" s="115"/>
      <c r="KR148" s="115"/>
      <c r="KS148" s="115"/>
      <c r="KU148" s="121"/>
      <c r="KV148" s="118"/>
      <c r="KW148" s="115"/>
      <c r="KX148" s="115"/>
      <c r="KY148" s="115"/>
      <c r="KZ148" s="115"/>
      <c r="LA148" s="115"/>
      <c r="LB148" s="115"/>
      <c r="LD148" s="121"/>
      <c r="LE148" s="118"/>
      <c r="LF148" s="115"/>
      <c r="LG148" s="115"/>
      <c r="LH148" s="115"/>
      <c r="LI148" s="115"/>
      <c r="LJ148" s="115"/>
      <c r="LK148" s="115"/>
      <c r="LM148" s="121"/>
      <c r="LN148" s="118"/>
      <c r="LO148" s="115"/>
      <c r="LP148" s="115"/>
      <c r="LQ148" s="115"/>
      <c r="LR148" s="115"/>
      <c r="LS148" s="115"/>
      <c r="LT148" s="115"/>
      <c r="LV148" s="121"/>
      <c r="LW148" s="118"/>
      <c r="LX148" s="115"/>
      <c r="LY148" s="115"/>
      <c r="LZ148" s="115"/>
      <c r="MA148" s="115"/>
      <c r="MB148" s="115"/>
      <c r="MC148" s="115"/>
      <c r="ME148" s="121"/>
      <c r="MF148" s="118"/>
      <c r="MG148" s="115"/>
      <c r="MH148" s="115"/>
      <c r="MI148" s="115"/>
      <c r="MJ148" s="115"/>
      <c r="MK148" s="115"/>
      <c r="ML148" s="115"/>
      <c r="MN148" s="121"/>
      <c r="MO148" s="118"/>
      <c r="MP148" s="115"/>
      <c r="MQ148" s="115"/>
      <c r="MR148" s="115"/>
      <c r="MS148" s="115"/>
      <c r="MT148" s="115"/>
      <c r="MU148" s="115"/>
      <c r="MW148" s="121"/>
      <c r="MX148" s="118"/>
      <c r="MY148" s="115"/>
      <c r="MZ148" s="115"/>
      <c r="NA148" s="115"/>
      <c r="NB148" s="115"/>
      <c r="NC148" s="115"/>
      <c r="ND148" s="115"/>
      <c r="NF148" s="121"/>
      <c r="NG148" s="118"/>
      <c r="NH148" s="115"/>
      <c r="NI148" s="115"/>
      <c r="NJ148" s="115"/>
      <c r="NK148" s="115"/>
      <c r="NL148" s="115"/>
      <c r="NM148" s="115"/>
      <c r="NO148" s="121"/>
      <c r="NP148" s="118"/>
      <c r="NQ148" s="115"/>
      <c r="NR148" s="115"/>
      <c r="NS148" s="115"/>
      <c r="NT148" s="115"/>
      <c r="NU148" s="115"/>
      <c r="NV148" s="115"/>
      <c r="NX148" s="121"/>
      <c r="NY148" s="118"/>
      <c r="NZ148" s="115"/>
      <c r="OA148" s="115"/>
      <c r="OB148" s="115"/>
      <c r="OC148" s="115"/>
      <c r="OD148" s="115"/>
      <c r="OE148" s="115"/>
      <c r="OG148" s="121"/>
      <c r="OH148" s="118"/>
      <c r="OI148" s="115"/>
      <c r="OJ148" s="115"/>
      <c r="OK148" s="115"/>
      <c r="OL148" s="115"/>
      <c r="OM148" s="115"/>
      <c r="ON148" s="115"/>
      <c r="OP148" s="121"/>
      <c r="OQ148" s="118"/>
      <c r="OR148" s="115"/>
      <c r="OS148" s="115"/>
      <c r="OT148" s="115"/>
      <c r="OU148" s="115"/>
      <c r="OV148" s="115"/>
      <c r="OW148" s="115"/>
      <c r="OY148" s="121"/>
      <c r="OZ148" s="118"/>
      <c r="PA148" s="115"/>
      <c r="PB148" s="115"/>
      <c r="PC148" s="115"/>
      <c r="PD148" s="115"/>
      <c r="PE148" s="115"/>
      <c r="PF148" s="115"/>
    </row>
    <row r="149" spans="1:424">
      <c r="A149" s="118"/>
      <c r="B149" s="118"/>
      <c r="C149" s="115"/>
      <c r="D149" s="115"/>
      <c r="E149" s="115"/>
      <c r="F149" s="115"/>
      <c r="G149" s="115"/>
      <c r="H149" s="115">
        <f t="shared" si="2496"/>
        <v>0</v>
      </c>
      <c r="J149" s="121"/>
      <c r="K149" s="118"/>
      <c r="L149" s="115"/>
      <c r="M149" s="115"/>
      <c r="N149" s="115"/>
      <c r="O149" s="115"/>
      <c r="P149" s="115"/>
      <c r="Q149" s="115">
        <f t="shared" si="2497"/>
        <v>0</v>
      </c>
      <c r="S149" s="121"/>
      <c r="T149" s="118"/>
      <c r="U149" s="115"/>
      <c r="V149" s="115"/>
      <c r="W149" s="115"/>
      <c r="X149" s="115"/>
      <c r="Y149" s="115"/>
      <c r="Z149" s="115"/>
      <c r="AB149" s="121"/>
      <c r="AC149" s="118"/>
      <c r="AD149" s="115"/>
      <c r="AE149" s="115"/>
      <c r="AF149" s="115"/>
      <c r="AG149" s="115"/>
      <c r="AH149" s="115"/>
      <c r="AI149" s="115"/>
      <c r="AK149" s="121"/>
      <c r="AL149" s="118"/>
      <c r="AM149" s="115"/>
      <c r="AN149" s="115"/>
      <c r="AO149" s="115"/>
      <c r="AP149" s="115"/>
      <c r="AQ149" s="115"/>
      <c r="AR149" s="115"/>
      <c r="AT149" s="121"/>
      <c r="AU149" s="118"/>
      <c r="AV149" s="115"/>
      <c r="AW149" s="115"/>
      <c r="AX149" s="115"/>
      <c r="AY149" s="115"/>
      <c r="AZ149" s="115"/>
      <c r="BA149" s="115"/>
      <c r="BC149" s="121"/>
      <c r="BD149" s="118"/>
      <c r="BE149" s="115"/>
      <c r="BF149" s="115"/>
      <c r="BG149" s="115"/>
      <c r="BH149" s="115"/>
      <c r="BI149" s="115"/>
      <c r="BJ149" s="115"/>
      <c r="BL149" s="121"/>
      <c r="BM149" s="118"/>
      <c r="BN149" s="115"/>
      <c r="BO149" s="115"/>
      <c r="BP149" s="115"/>
      <c r="BQ149" s="115"/>
      <c r="BR149" s="115"/>
      <c r="BS149" s="115"/>
      <c r="BU149" s="121"/>
      <c r="BV149" s="118"/>
      <c r="BW149" s="115"/>
      <c r="BX149" s="115"/>
      <c r="BY149" s="115"/>
      <c r="BZ149" s="115"/>
      <c r="CA149" s="115"/>
      <c r="CB149" s="115"/>
      <c r="CD149" s="121"/>
      <c r="CE149" s="118"/>
      <c r="CF149" s="115"/>
      <c r="CG149" s="115"/>
      <c r="CH149" s="115"/>
      <c r="CI149" s="115"/>
      <c r="CJ149" s="115"/>
      <c r="CK149" s="115"/>
      <c r="CM149" s="121"/>
      <c r="CN149" s="118"/>
      <c r="CO149" s="115"/>
      <c r="CP149" s="115"/>
      <c r="CQ149" s="115"/>
      <c r="CR149" s="115"/>
      <c r="CS149" s="115"/>
      <c r="CT149" s="115"/>
      <c r="CV149" s="121"/>
      <c r="CW149" s="118"/>
      <c r="CX149" s="115"/>
      <c r="CY149" s="115"/>
      <c r="CZ149" s="115"/>
      <c r="DA149" s="115"/>
      <c r="DB149" s="115"/>
      <c r="DC149" s="115"/>
      <c r="DE149" s="121"/>
      <c r="DF149" s="118"/>
      <c r="DG149" s="115"/>
      <c r="DH149" s="115"/>
      <c r="DI149" s="115"/>
      <c r="DJ149" s="115"/>
      <c r="DK149" s="115"/>
      <c r="DL149" s="115"/>
      <c r="DN149" s="121"/>
      <c r="DO149" s="118"/>
      <c r="DP149" s="115"/>
      <c r="DQ149" s="115"/>
      <c r="DR149" s="115"/>
      <c r="DS149" s="115"/>
      <c r="DT149" s="115"/>
      <c r="DU149" s="115"/>
      <c r="DW149" s="121"/>
      <c r="DX149" s="118"/>
      <c r="DY149" s="115"/>
      <c r="DZ149" s="115"/>
      <c r="EA149" s="115"/>
      <c r="EB149" s="115"/>
      <c r="EC149" s="115"/>
      <c r="ED149" s="115"/>
      <c r="EF149" s="121"/>
      <c r="EG149" s="118"/>
      <c r="EH149" s="115"/>
      <c r="EI149" s="115"/>
      <c r="EJ149" s="115"/>
      <c r="EK149" s="115"/>
      <c r="EL149" s="115"/>
      <c r="EM149" s="115"/>
      <c r="EO149" s="121"/>
      <c r="EP149" s="118"/>
      <c r="EQ149" s="115"/>
      <c r="ER149" s="115"/>
      <c r="ES149" s="115"/>
      <c r="ET149" s="115"/>
      <c r="EU149" s="115"/>
      <c r="EV149" s="115"/>
      <c r="EX149" s="121"/>
      <c r="EY149" s="118"/>
      <c r="EZ149" s="115"/>
      <c r="FA149" s="115"/>
      <c r="FB149" s="115"/>
      <c r="FC149" s="115"/>
      <c r="FD149" s="115"/>
      <c r="FE149" s="115"/>
      <c r="FG149" s="121"/>
      <c r="FH149" s="118"/>
      <c r="FI149" s="115"/>
      <c r="FJ149" s="115"/>
      <c r="FK149" s="115"/>
      <c r="FL149" s="115"/>
      <c r="FM149" s="115"/>
      <c r="FN149" s="115"/>
      <c r="FP149" s="121"/>
      <c r="FQ149" s="118"/>
      <c r="FR149" s="115"/>
      <c r="FS149" s="115"/>
      <c r="FT149" s="115"/>
      <c r="FU149" s="115"/>
      <c r="FV149" s="115"/>
      <c r="FW149" s="115"/>
      <c r="FY149" s="121"/>
      <c r="FZ149" s="118"/>
      <c r="GA149" s="115"/>
      <c r="GB149" s="115"/>
      <c r="GC149" s="115"/>
      <c r="GD149" s="115"/>
      <c r="GE149" s="115"/>
      <c r="GF149" s="115"/>
      <c r="GH149" s="121"/>
      <c r="GI149" s="118"/>
      <c r="GJ149" s="115"/>
      <c r="GK149" s="115"/>
      <c r="GL149" s="115"/>
      <c r="GM149" s="115"/>
      <c r="GN149" s="115"/>
      <c r="GO149" s="115"/>
      <c r="GQ149" s="121"/>
      <c r="GR149" s="118"/>
      <c r="GS149" s="115"/>
      <c r="GT149" s="115"/>
      <c r="GU149" s="115"/>
      <c r="GV149" s="115"/>
      <c r="GW149" s="115"/>
      <c r="GX149" s="115"/>
      <c r="GZ149" s="121"/>
      <c r="HA149" s="118"/>
      <c r="HB149" s="115"/>
      <c r="HC149" s="115"/>
      <c r="HD149" s="115"/>
      <c r="HE149" s="115"/>
      <c r="HF149" s="115"/>
      <c r="HG149" s="115"/>
      <c r="HI149" s="121"/>
      <c r="HJ149" s="118"/>
      <c r="HK149" s="115"/>
      <c r="HL149" s="115"/>
      <c r="HM149" s="115"/>
      <c r="HN149" s="115"/>
      <c r="HO149" s="115"/>
      <c r="HP149" s="115"/>
      <c r="HR149" s="121"/>
      <c r="HS149" s="118"/>
      <c r="HT149" s="115"/>
      <c r="HU149" s="115"/>
      <c r="HV149" s="115"/>
      <c r="HW149" s="115"/>
      <c r="HX149" s="115"/>
      <c r="HY149" s="115"/>
      <c r="IA149" s="121"/>
      <c r="IB149" s="118"/>
      <c r="IC149" s="115"/>
      <c r="ID149" s="115"/>
      <c r="IE149" s="115"/>
      <c r="IF149" s="115"/>
      <c r="IG149" s="115"/>
      <c r="IH149" s="115"/>
      <c r="IJ149" s="121"/>
      <c r="IK149" s="118"/>
      <c r="IL149" s="115"/>
      <c r="IM149" s="115"/>
      <c r="IN149" s="115"/>
      <c r="IO149" s="115"/>
      <c r="IP149" s="115"/>
      <c r="IQ149" s="115"/>
      <c r="IS149" s="121"/>
      <c r="IT149" s="118"/>
      <c r="IU149" s="115"/>
      <c r="IV149" s="115"/>
      <c r="IW149" s="115"/>
      <c r="IX149" s="115"/>
      <c r="IY149" s="115"/>
      <c r="IZ149" s="115"/>
      <c r="JB149" s="121"/>
      <c r="JC149" s="118"/>
      <c r="JD149" s="115"/>
      <c r="JE149" s="115"/>
      <c r="JF149" s="115"/>
      <c r="JG149" s="115"/>
      <c r="JH149" s="115"/>
      <c r="JI149" s="115"/>
      <c r="JK149" s="121"/>
      <c r="JL149" s="118"/>
      <c r="JM149" s="115"/>
      <c r="JN149" s="115"/>
      <c r="JO149" s="115"/>
      <c r="JP149" s="115"/>
      <c r="JQ149" s="115"/>
      <c r="JR149" s="115"/>
      <c r="JT149" s="121"/>
      <c r="JU149" s="118"/>
      <c r="JV149" s="115"/>
      <c r="JW149" s="115"/>
      <c r="JX149" s="115"/>
      <c r="JY149" s="115"/>
      <c r="JZ149" s="115"/>
      <c r="KA149" s="115"/>
      <c r="KC149" s="121"/>
      <c r="KD149" s="118"/>
      <c r="KE149" s="115"/>
      <c r="KF149" s="115"/>
      <c r="KG149" s="115"/>
      <c r="KH149" s="115"/>
      <c r="KI149" s="115"/>
      <c r="KJ149" s="115"/>
      <c r="KL149" s="121"/>
      <c r="KM149" s="118"/>
      <c r="KN149" s="115"/>
      <c r="KO149" s="115"/>
      <c r="KP149" s="115"/>
      <c r="KQ149" s="115"/>
      <c r="KR149" s="115"/>
      <c r="KS149" s="115"/>
      <c r="KU149" s="121"/>
      <c r="KV149" s="118"/>
      <c r="KW149" s="115"/>
      <c r="KX149" s="115"/>
      <c r="KY149" s="115"/>
      <c r="KZ149" s="115"/>
      <c r="LA149" s="115"/>
      <c r="LB149" s="115"/>
      <c r="LD149" s="121"/>
      <c r="LE149" s="118"/>
      <c r="LF149" s="115"/>
      <c r="LG149" s="115"/>
      <c r="LH149" s="115"/>
      <c r="LI149" s="115"/>
      <c r="LJ149" s="115"/>
      <c r="LK149" s="115"/>
      <c r="LM149" s="121"/>
      <c r="LN149" s="118"/>
      <c r="LO149" s="115"/>
      <c r="LP149" s="115"/>
      <c r="LQ149" s="115"/>
      <c r="LR149" s="115"/>
      <c r="LS149" s="115"/>
      <c r="LT149" s="115"/>
      <c r="LV149" s="121"/>
      <c r="LW149" s="118"/>
      <c r="LX149" s="115"/>
      <c r="LY149" s="115"/>
      <c r="LZ149" s="115"/>
      <c r="MA149" s="115"/>
      <c r="MB149" s="115"/>
      <c r="MC149" s="115"/>
      <c r="ME149" s="121"/>
      <c r="MF149" s="118"/>
      <c r="MG149" s="115"/>
      <c r="MH149" s="115"/>
      <c r="MI149" s="115"/>
      <c r="MJ149" s="115"/>
      <c r="MK149" s="115"/>
      <c r="ML149" s="115"/>
      <c r="MN149" s="121"/>
      <c r="MO149" s="118"/>
      <c r="MP149" s="115"/>
      <c r="MQ149" s="115"/>
      <c r="MR149" s="115"/>
      <c r="MS149" s="115"/>
      <c r="MT149" s="115"/>
      <c r="MU149" s="115"/>
      <c r="MW149" s="121"/>
      <c r="MX149" s="118"/>
      <c r="MY149" s="115"/>
      <c r="MZ149" s="115"/>
      <c r="NA149" s="115"/>
      <c r="NB149" s="115"/>
      <c r="NC149" s="115"/>
      <c r="ND149" s="115"/>
      <c r="NF149" s="121"/>
      <c r="NG149" s="118"/>
      <c r="NH149" s="115"/>
      <c r="NI149" s="115"/>
      <c r="NJ149" s="115"/>
      <c r="NK149" s="115"/>
      <c r="NL149" s="115"/>
      <c r="NM149" s="115"/>
      <c r="NO149" s="121"/>
      <c r="NP149" s="118"/>
      <c r="NQ149" s="115"/>
      <c r="NR149" s="115"/>
      <c r="NS149" s="115"/>
      <c r="NT149" s="115"/>
      <c r="NU149" s="115"/>
      <c r="NV149" s="115"/>
      <c r="NX149" s="121"/>
      <c r="NY149" s="118"/>
      <c r="NZ149" s="115"/>
      <c r="OA149" s="115"/>
      <c r="OB149" s="115"/>
      <c r="OC149" s="115"/>
      <c r="OD149" s="115"/>
      <c r="OE149" s="115"/>
      <c r="OG149" s="121"/>
      <c r="OH149" s="118"/>
      <c r="OI149" s="115"/>
      <c r="OJ149" s="115"/>
      <c r="OK149" s="115"/>
      <c r="OL149" s="115"/>
      <c r="OM149" s="115"/>
      <c r="ON149" s="115"/>
      <c r="OP149" s="121"/>
      <c r="OQ149" s="118"/>
      <c r="OR149" s="115"/>
      <c r="OS149" s="115"/>
      <c r="OT149" s="115"/>
      <c r="OU149" s="115"/>
      <c r="OV149" s="115"/>
      <c r="OW149" s="115"/>
      <c r="OY149" s="121"/>
      <c r="OZ149" s="118"/>
      <c r="PA149" s="115"/>
      <c r="PB149" s="115"/>
      <c r="PC149" s="115"/>
      <c r="PD149" s="115"/>
      <c r="PE149" s="115"/>
      <c r="PF149" s="115"/>
    </row>
    <row r="150" spans="1:424">
      <c r="A150" s="118"/>
      <c r="B150" s="118"/>
      <c r="C150" s="115"/>
      <c r="D150" s="115"/>
      <c r="E150" s="115"/>
      <c r="F150" s="115"/>
      <c r="G150" s="115"/>
      <c r="H150" s="115">
        <f t="shared" si="2496"/>
        <v>0</v>
      </c>
      <c r="J150" s="121"/>
      <c r="K150" s="118"/>
      <c r="L150" s="115"/>
      <c r="M150" s="115"/>
      <c r="N150" s="115"/>
      <c r="O150" s="115"/>
      <c r="P150" s="115"/>
      <c r="Q150" s="115">
        <f t="shared" si="2497"/>
        <v>0</v>
      </c>
      <c r="S150" s="121"/>
      <c r="T150" s="118"/>
      <c r="U150" s="115"/>
      <c r="V150" s="115"/>
      <c r="W150" s="115"/>
      <c r="X150" s="115"/>
      <c r="Y150" s="115"/>
      <c r="Z150" s="115"/>
      <c r="AB150" s="121"/>
      <c r="AC150" s="118"/>
      <c r="AD150" s="115"/>
      <c r="AE150" s="115"/>
      <c r="AF150" s="115"/>
      <c r="AG150" s="115"/>
      <c r="AH150" s="115"/>
      <c r="AI150" s="115"/>
      <c r="AK150" s="121"/>
      <c r="AL150" s="118"/>
      <c r="AM150" s="115"/>
      <c r="AN150" s="115"/>
      <c r="AO150" s="115"/>
      <c r="AP150" s="115"/>
      <c r="AQ150" s="115"/>
      <c r="AR150" s="115"/>
      <c r="AT150" s="121"/>
      <c r="AU150" s="118"/>
      <c r="AV150" s="115"/>
      <c r="AW150" s="115"/>
      <c r="AX150" s="115"/>
      <c r="AY150" s="115"/>
      <c r="AZ150" s="115"/>
      <c r="BA150" s="115"/>
      <c r="BC150" s="121"/>
      <c r="BD150" s="118"/>
      <c r="BE150" s="115"/>
      <c r="BF150" s="115"/>
      <c r="BG150" s="115"/>
      <c r="BH150" s="115"/>
      <c r="BI150" s="115"/>
      <c r="BJ150" s="115"/>
      <c r="BL150" s="121"/>
      <c r="BM150" s="118"/>
      <c r="BN150" s="115"/>
      <c r="BO150" s="115"/>
      <c r="BP150" s="115"/>
      <c r="BQ150" s="115"/>
      <c r="BR150" s="115"/>
      <c r="BS150" s="115"/>
      <c r="BU150" s="121"/>
      <c r="BV150" s="118"/>
      <c r="BW150" s="115"/>
      <c r="BX150" s="115"/>
      <c r="BY150" s="115"/>
      <c r="BZ150" s="115"/>
      <c r="CA150" s="115"/>
      <c r="CB150" s="115"/>
      <c r="CD150" s="121"/>
      <c r="CE150" s="118"/>
      <c r="CF150" s="115"/>
      <c r="CG150" s="115"/>
      <c r="CH150" s="115"/>
      <c r="CI150" s="115"/>
      <c r="CJ150" s="115"/>
      <c r="CK150" s="115"/>
      <c r="CM150" s="121"/>
      <c r="CN150" s="118"/>
      <c r="CO150" s="115"/>
      <c r="CP150" s="115"/>
      <c r="CQ150" s="115"/>
      <c r="CR150" s="115"/>
      <c r="CS150" s="115"/>
      <c r="CT150" s="115"/>
      <c r="CV150" s="121"/>
      <c r="CW150" s="118"/>
      <c r="CX150" s="115"/>
      <c r="CY150" s="115"/>
      <c r="CZ150" s="115"/>
      <c r="DA150" s="115"/>
      <c r="DB150" s="115"/>
      <c r="DC150" s="115"/>
      <c r="DE150" s="121"/>
      <c r="DF150" s="118"/>
      <c r="DG150" s="115"/>
      <c r="DH150" s="115"/>
      <c r="DI150" s="115"/>
      <c r="DJ150" s="115"/>
      <c r="DK150" s="115"/>
      <c r="DL150" s="115"/>
      <c r="DN150" s="121"/>
      <c r="DO150" s="118"/>
      <c r="DP150" s="115"/>
      <c r="DQ150" s="115"/>
      <c r="DR150" s="115"/>
      <c r="DS150" s="115"/>
      <c r="DT150" s="115"/>
      <c r="DU150" s="115"/>
      <c r="DW150" s="121"/>
      <c r="DX150" s="118"/>
      <c r="DY150" s="115"/>
      <c r="DZ150" s="115"/>
      <c r="EA150" s="115"/>
      <c r="EB150" s="115"/>
      <c r="EC150" s="115"/>
      <c r="ED150" s="115"/>
      <c r="EF150" s="121"/>
      <c r="EG150" s="118"/>
      <c r="EH150" s="115"/>
      <c r="EI150" s="115"/>
      <c r="EJ150" s="115"/>
      <c r="EK150" s="115"/>
      <c r="EL150" s="115"/>
      <c r="EM150" s="115"/>
      <c r="EO150" s="121"/>
      <c r="EP150" s="118"/>
      <c r="EQ150" s="115"/>
      <c r="ER150" s="115"/>
      <c r="ES150" s="115"/>
      <c r="ET150" s="115"/>
      <c r="EU150" s="115"/>
      <c r="EV150" s="115"/>
      <c r="EX150" s="121"/>
      <c r="EY150" s="118"/>
      <c r="EZ150" s="115"/>
      <c r="FA150" s="115"/>
      <c r="FB150" s="115"/>
      <c r="FC150" s="115"/>
      <c r="FD150" s="115"/>
      <c r="FE150" s="115"/>
      <c r="FG150" s="121"/>
      <c r="FH150" s="118"/>
      <c r="FI150" s="115"/>
      <c r="FJ150" s="115"/>
      <c r="FK150" s="115"/>
      <c r="FL150" s="115"/>
      <c r="FM150" s="115"/>
      <c r="FN150" s="115"/>
      <c r="FP150" s="121"/>
      <c r="FQ150" s="118"/>
      <c r="FR150" s="115"/>
      <c r="FS150" s="115"/>
      <c r="FT150" s="115"/>
      <c r="FU150" s="115"/>
      <c r="FV150" s="115"/>
      <c r="FW150" s="115"/>
      <c r="FY150" s="121"/>
      <c r="FZ150" s="118"/>
      <c r="GA150" s="115"/>
      <c r="GB150" s="115"/>
      <c r="GC150" s="115"/>
      <c r="GD150" s="115"/>
      <c r="GE150" s="115"/>
      <c r="GF150" s="115"/>
      <c r="GH150" s="121"/>
      <c r="GI150" s="118"/>
      <c r="GJ150" s="115"/>
      <c r="GK150" s="115"/>
      <c r="GL150" s="115"/>
      <c r="GM150" s="115"/>
      <c r="GN150" s="115"/>
      <c r="GO150" s="115"/>
      <c r="GQ150" s="121"/>
      <c r="GR150" s="118"/>
      <c r="GS150" s="115"/>
      <c r="GT150" s="115"/>
      <c r="GU150" s="115"/>
      <c r="GV150" s="115"/>
      <c r="GW150" s="115"/>
      <c r="GX150" s="115"/>
      <c r="GZ150" s="121"/>
      <c r="HA150" s="118"/>
      <c r="HB150" s="115"/>
      <c r="HC150" s="115"/>
      <c r="HD150" s="115"/>
      <c r="HE150" s="115"/>
      <c r="HF150" s="115"/>
      <c r="HG150" s="115"/>
      <c r="HI150" s="121"/>
      <c r="HJ150" s="118"/>
      <c r="HK150" s="115"/>
      <c r="HL150" s="115"/>
      <c r="HM150" s="115"/>
      <c r="HN150" s="115"/>
      <c r="HO150" s="115"/>
      <c r="HP150" s="115"/>
      <c r="HR150" s="121"/>
      <c r="HS150" s="118"/>
      <c r="HT150" s="115"/>
      <c r="HU150" s="115"/>
      <c r="HV150" s="115"/>
      <c r="HW150" s="115"/>
      <c r="HX150" s="115"/>
      <c r="HY150" s="115"/>
      <c r="IA150" s="121"/>
      <c r="IB150" s="118"/>
      <c r="IC150" s="115"/>
      <c r="ID150" s="115"/>
      <c r="IE150" s="115"/>
      <c r="IF150" s="115"/>
      <c r="IG150" s="115"/>
      <c r="IH150" s="115"/>
      <c r="IJ150" s="121"/>
      <c r="IK150" s="118"/>
      <c r="IL150" s="115"/>
      <c r="IM150" s="115"/>
      <c r="IN150" s="115"/>
      <c r="IO150" s="115"/>
      <c r="IP150" s="115"/>
      <c r="IQ150" s="115"/>
      <c r="IS150" s="121"/>
      <c r="IT150" s="118"/>
      <c r="IU150" s="115"/>
      <c r="IV150" s="115"/>
      <c r="IW150" s="115"/>
      <c r="IX150" s="115"/>
      <c r="IY150" s="115"/>
      <c r="IZ150" s="115"/>
      <c r="JB150" s="121"/>
      <c r="JC150" s="118"/>
      <c r="JD150" s="115"/>
      <c r="JE150" s="115"/>
      <c r="JF150" s="115"/>
      <c r="JG150" s="115"/>
      <c r="JH150" s="115"/>
      <c r="JI150" s="115"/>
      <c r="JK150" s="121"/>
      <c r="JL150" s="118"/>
      <c r="JM150" s="115"/>
      <c r="JN150" s="115"/>
      <c r="JO150" s="115"/>
      <c r="JP150" s="115"/>
      <c r="JQ150" s="115"/>
      <c r="JR150" s="115"/>
      <c r="JT150" s="121"/>
      <c r="JU150" s="118"/>
      <c r="JV150" s="115"/>
      <c r="JW150" s="115"/>
      <c r="JX150" s="115"/>
      <c r="JY150" s="115"/>
      <c r="JZ150" s="115"/>
      <c r="KA150" s="115"/>
      <c r="KC150" s="121"/>
      <c r="KD150" s="118"/>
      <c r="KE150" s="115"/>
      <c r="KF150" s="115"/>
      <c r="KG150" s="115"/>
      <c r="KH150" s="115"/>
      <c r="KI150" s="115"/>
      <c r="KJ150" s="115"/>
      <c r="KL150" s="121"/>
      <c r="KM150" s="118"/>
      <c r="KN150" s="115"/>
      <c r="KO150" s="115"/>
      <c r="KP150" s="115"/>
      <c r="KQ150" s="115"/>
      <c r="KR150" s="115"/>
      <c r="KS150" s="115"/>
      <c r="KU150" s="121"/>
      <c r="KV150" s="118"/>
      <c r="KW150" s="115"/>
      <c r="KX150" s="115"/>
      <c r="KY150" s="115"/>
      <c r="KZ150" s="115"/>
      <c r="LA150" s="115"/>
      <c r="LB150" s="115"/>
      <c r="LD150" s="121"/>
      <c r="LE150" s="118"/>
      <c r="LF150" s="115"/>
      <c r="LG150" s="115"/>
      <c r="LH150" s="115"/>
      <c r="LI150" s="115"/>
      <c r="LJ150" s="115"/>
      <c r="LK150" s="115"/>
      <c r="LM150" s="121"/>
      <c r="LN150" s="118"/>
      <c r="LO150" s="115"/>
      <c r="LP150" s="115"/>
      <c r="LQ150" s="115"/>
      <c r="LR150" s="115"/>
      <c r="LS150" s="115"/>
      <c r="LT150" s="115"/>
      <c r="LV150" s="121"/>
      <c r="LW150" s="118"/>
      <c r="LX150" s="115"/>
      <c r="LY150" s="115"/>
      <c r="LZ150" s="115"/>
      <c r="MA150" s="115"/>
      <c r="MB150" s="115"/>
      <c r="MC150" s="115"/>
      <c r="ME150" s="121"/>
      <c r="MF150" s="118"/>
      <c r="MG150" s="115"/>
      <c r="MH150" s="115"/>
      <c r="MI150" s="115"/>
      <c r="MJ150" s="115"/>
      <c r="MK150" s="115"/>
      <c r="ML150" s="115"/>
      <c r="MN150" s="121"/>
      <c r="MO150" s="118"/>
      <c r="MP150" s="115"/>
      <c r="MQ150" s="115"/>
      <c r="MR150" s="115"/>
      <c r="MS150" s="115"/>
      <c r="MT150" s="115"/>
      <c r="MU150" s="115"/>
      <c r="MW150" s="121"/>
      <c r="MX150" s="118"/>
      <c r="MY150" s="115"/>
      <c r="MZ150" s="115"/>
      <c r="NA150" s="115"/>
      <c r="NB150" s="115"/>
      <c r="NC150" s="115"/>
      <c r="ND150" s="115"/>
      <c r="NF150" s="121"/>
      <c r="NG150" s="118"/>
      <c r="NH150" s="115"/>
      <c r="NI150" s="115"/>
      <c r="NJ150" s="115"/>
      <c r="NK150" s="115"/>
      <c r="NL150" s="115"/>
      <c r="NM150" s="115"/>
      <c r="NO150" s="121"/>
      <c r="NP150" s="118"/>
      <c r="NQ150" s="115"/>
      <c r="NR150" s="115"/>
      <c r="NS150" s="115"/>
      <c r="NT150" s="115"/>
      <c r="NU150" s="115"/>
      <c r="NV150" s="115"/>
      <c r="NX150" s="121"/>
      <c r="NY150" s="118"/>
      <c r="NZ150" s="115"/>
      <c r="OA150" s="115"/>
      <c r="OB150" s="115"/>
      <c r="OC150" s="115"/>
      <c r="OD150" s="115"/>
      <c r="OE150" s="115"/>
      <c r="OG150" s="121"/>
      <c r="OH150" s="118"/>
      <c r="OI150" s="115"/>
      <c r="OJ150" s="115"/>
      <c r="OK150" s="115"/>
      <c r="OL150" s="115"/>
      <c r="OM150" s="115"/>
      <c r="ON150" s="115"/>
      <c r="OP150" s="121"/>
      <c r="OQ150" s="118"/>
      <c r="OR150" s="115"/>
      <c r="OS150" s="115"/>
      <c r="OT150" s="115"/>
      <c r="OU150" s="115"/>
      <c r="OV150" s="115"/>
      <c r="OW150" s="115"/>
      <c r="OY150" s="121"/>
      <c r="OZ150" s="118"/>
      <c r="PA150" s="115"/>
      <c r="PB150" s="115"/>
      <c r="PC150" s="115"/>
      <c r="PD150" s="115"/>
      <c r="PE150" s="115"/>
      <c r="PF150" s="115"/>
    </row>
    <row r="151" spans="1:424">
      <c r="A151" s="118"/>
      <c r="B151" s="118"/>
      <c r="C151" s="115"/>
      <c r="D151" s="115"/>
      <c r="E151" s="115"/>
      <c r="F151" s="115"/>
      <c r="G151" s="115"/>
      <c r="H151" s="115">
        <f t="shared" si="2496"/>
        <v>0</v>
      </c>
      <c r="J151" s="118"/>
      <c r="K151" s="118"/>
      <c r="L151" s="115"/>
      <c r="M151" s="115"/>
      <c r="N151" s="115"/>
      <c r="O151" s="115"/>
      <c r="P151" s="115"/>
      <c r="Q151" s="115">
        <f t="shared" si="2497"/>
        <v>0</v>
      </c>
      <c r="S151" s="118"/>
      <c r="T151" s="118"/>
      <c r="U151" s="115"/>
      <c r="V151" s="115"/>
      <c r="W151" s="115"/>
      <c r="X151" s="115"/>
      <c r="Y151" s="115"/>
      <c r="Z151" s="115">
        <f t="shared" ref="Z151:Z153" si="2498">PRODUCT(U151:Y151)</f>
        <v>0</v>
      </c>
      <c r="AB151" s="118"/>
      <c r="AC151" s="118"/>
      <c r="AD151" s="115"/>
      <c r="AE151" s="115"/>
      <c r="AF151" s="115"/>
      <c r="AG151" s="115"/>
      <c r="AH151" s="115"/>
      <c r="AI151" s="115">
        <f t="shared" ref="AI151:AI153" si="2499">PRODUCT(AD151:AH151)</f>
        <v>0</v>
      </c>
      <c r="AK151" s="118"/>
      <c r="AL151" s="118"/>
      <c r="AM151" s="115"/>
      <c r="AN151" s="115"/>
      <c r="AO151" s="115"/>
      <c r="AP151" s="115"/>
      <c r="AQ151" s="115"/>
      <c r="AR151" s="115">
        <f t="shared" ref="AR151:AR153" si="2500">PRODUCT(AM151:AQ151)</f>
        <v>0</v>
      </c>
      <c r="AT151" s="118"/>
      <c r="AU151" s="118"/>
      <c r="AV151" s="115"/>
      <c r="AW151" s="115"/>
      <c r="AX151" s="115"/>
      <c r="AY151" s="115"/>
      <c r="AZ151" s="115"/>
      <c r="BA151" s="115">
        <f t="shared" ref="BA151:BA153" si="2501">PRODUCT(AV151:AZ151)</f>
        <v>0</v>
      </c>
      <c r="BC151" s="118"/>
      <c r="BD151" s="118"/>
      <c r="BE151" s="115"/>
      <c r="BF151" s="115"/>
      <c r="BG151" s="115"/>
      <c r="BH151" s="115"/>
      <c r="BI151" s="115"/>
      <c r="BJ151" s="115">
        <f t="shared" ref="BJ151:BJ153" si="2502">PRODUCT(BE151:BI151)</f>
        <v>0</v>
      </c>
      <c r="BL151" s="118"/>
      <c r="BM151" s="118"/>
      <c r="BN151" s="115"/>
      <c r="BO151" s="115"/>
      <c r="BP151" s="115"/>
      <c r="BQ151" s="115"/>
      <c r="BR151" s="115"/>
      <c r="BS151" s="115">
        <f t="shared" ref="BS151:BS153" si="2503">PRODUCT(BN151:BR151)</f>
        <v>0</v>
      </c>
      <c r="BU151" s="118"/>
      <c r="BV151" s="118"/>
      <c r="BW151" s="115"/>
      <c r="BX151" s="115"/>
      <c r="BY151" s="115"/>
      <c r="BZ151" s="115"/>
      <c r="CA151" s="115"/>
      <c r="CB151" s="115">
        <f t="shared" ref="CB151:CB153" si="2504">PRODUCT(BW151:CA151)</f>
        <v>0</v>
      </c>
      <c r="CD151" s="118"/>
      <c r="CE151" s="118"/>
      <c r="CF151" s="115"/>
      <c r="CG151" s="115"/>
      <c r="CH151" s="115"/>
      <c r="CI151" s="115"/>
      <c r="CJ151" s="115"/>
      <c r="CK151" s="115">
        <f t="shared" ref="CK151:CK153" si="2505">PRODUCT(CF151:CJ151)</f>
        <v>0</v>
      </c>
      <c r="CM151" s="118"/>
      <c r="CN151" s="118"/>
      <c r="CO151" s="115"/>
      <c r="CP151" s="115"/>
      <c r="CQ151" s="115"/>
      <c r="CR151" s="115"/>
      <c r="CS151" s="115"/>
      <c r="CT151" s="115">
        <f t="shared" ref="CT151:CT153" si="2506">PRODUCT(CO151:CS151)</f>
        <v>0</v>
      </c>
      <c r="CV151" s="118"/>
      <c r="CW151" s="118"/>
      <c r="CX151" s="115"/>
      <c r="CY151" s="115"/>
      <c r="CZ151" s="115"/>
      <c r="DA151" s="115"/>
      <c r="DB151" s="115"/>
      <c r="DC151" s="115">
        <f t="shared" ref="DC151:DC153" si="2507">PRODUCT(CX151:DB151)</f>
        <v>0</v>
      </c>
      <c r="DE151" s="118"/>
      <c r="DF151" s="118"/>
      <c r="DG151" s="115"/>
      <c r="DH151" s="115"/>
      <c r="DI151" s="115"/>
      <c r="DJ151" s="115"/>
      <c r="DK151" s="115"/>
      <c r="DL151" s="115">
        <f t="shared" ref="DL151:DL153" si="2508">PRODUCT(DG151:DK151)</f>
        <v>0</v>
      </c>
      <c r="DN151" s="118"/>
      <c r="DO151" s="118"/>
      <c r="DP151" s="115"/>
      <c r="DQ151" s="115"/>
      <c r="DR151" s="115"/>
      <c r="DS151" s="115"/>
      <c r="DT151" s="115"/>
      <c r="DU151" s="115">
        <f t="shared" ref="DU151:DU153" si="2509">PRODUCT(DP151:DT151)</f>
        <v>0</v>
      </c>
      <c r="DW151" s="118"/>
      <c r="DX151" s="118"/>
      <c r="DY151" s="115"/>
      <c r="DZ151" s="115"/>
      <c r="EA151" s="115"/>
      <c r="EB151" s="115"/>
      <c r="EC151" s="115"/>
      <c r="ED151" s="115">
        <f t="shared" ref="ED151:ED153" si="2510">PRODUCT(DY151:EC151)</f>
        <v>0</v>
      </c>
      <c r="EF151" s="118"/>
      <c r="EG151" s="118"/>
      <c r="EH151" s="115"/>
      <c r="EI151" s="115"/>
      <c r="EJ151" s="115"/>
      <c r="EK151" s="115"/>
      <c r="EL151" s="115"/>
      <c r="EM151" s="115">
        <f t="shared" ref="EM151:EM153" si="2511">PRODUCT(EH151:EL151)</f>
        <v>0</v>
      </c>
      <c r="EO151" s="118"/>
      <c r="EP151" s="118"/>
      <c r="EQ151" s="115"/>
      <c r="ER151" s="115"/>
      <c r="ES151" s="115"/>
      <c r="ET151" s="115"/>
      <c r="EU151" s="115"/>
      <c r="EV151" s="115">
        <f t="shared" ref="EV151:EV153" si="2512">PRODUCT(EQ151:EU151)</f>
        <v>0</v>
      </c>
      <c r="EX151" s="118"/>
      <c r="EY151" s="118"/>
      <c r="EZ151" s="115"/>
      <c r="FA151" s="115"/>
      <c r="FB151" s="115"/>
      <c r="FC151" s="115"/>
      <c r="FD151" s="115"/>
      <c r="FE151" s="115">
        <f t="shared" ref="FE151:FE153" si="2513">PRODUCT(EZ151:FD151)</f>
        <v>0</v>
      </c>
      <c r="FG151" s="118"/>
      <c r="FH151" s="118"/>
      <c r="FI151" s="115"/>
      <c r="FJ151" s="115"/>
      <c r="FK151" s="115"/>
      <c r="FL151" s="115"/>
      <c r="FM151" s="115"/>
      <c r="FN151" s="115">
        <f t="shared" ref="FN151:FN153" si="2514">PRODUCT(FI151:FM151)</f>
        <v>0</v>
      </c>
      <c r="FP151" s="118"/>
      <c r="FQ151" s="118"/>
      <c r="FR151" s="115"/>
      <c r="FS151" s="115"/>
      <c r="FT151" s="115"/>
      <c r="FU151" s="115"/>
      <c r="FV151" s="115"/>
      <c r="FW151" s="115">
        <f t="shared" ref="FW151:FW153" si="2515">PRODUCT(FR151:FV151)</f>
        <v>0</v>
      </c>
      <c r="FY151" s="118"/>
      <c r="FZ151" s="118"/>
      <c r="GA151" s="115"/>
      <c r="GB151" s="115"/>
      <c r="GC151" s="115"/>
      <c r="GD151" s="115"/>
      <c r="GE151" s="115"/>
      <c r="GF151" s="115">
        <f t="shared" ref="GF151:GF153" si="2516">PRODUCT(GA151:GE151)</f>
        <v>0</v>
      </c>
      <c r="GH151" s="118"/>
      <c r="GI151" s="118"/>
      <c r="GJ151" s="115"/>
      <c r="GK151" s="115"/>
      <c r="GL151" s="115"/>
      <c r="GM151" s="115"/>
      <c r="GN151" s="115"/>
      <c r="GO151" s="115">
        <f t="shared" ref="GO151:GO153" si="2517">PRODUCT(GJ151:GN151)</f>
        <v>0</v>
      </c>
      <c r="GQ151" s="118"/>
      <c r="GR151" s="118"/>
      <c r="GS151" s="115"/>
      <c r="GT151" s="115"/>
      <c r="GU151" s="115"/>
      <c r="GV151" s="115"/>
      <c r="GW151" s="115"/>
      <c r="GX151" s="115">
        <f t="shared" ref="GX151:GX153" si="2518">PRODUCT(GS151:GW151)</f>
        <v>0</v>
      </c>
      <c r="GZ151" s="118"/>
      <c r="HA151" s="118"/>
      <c r="HB151" s="115"/>
      <c r="HC151" s="115"/>
      <c r="HD151" s="115"/>
      <c r="HE151" s="115"/>
      <c r="HF151" s="115"/>
      <c r="HG151" s="115">
        <f t="shared" ref="HG151:HG153" si="2519">PRODUCT(HB151:HF151)</f>
        <v>0</v>
      </c>
      <c r="HI151" s="118"/>
      <c r="HJ151" s="118"/>
      <c r="HK151" s="115"/>
      <c r="HL151" s="115"/>
      <c r="HM151" s="115"/>
      <c r="HN151" s="115"/>
      <c r="HO151" s="115"/>
      <c r="HP151" s="115">
        <f t="shared" ref="HP151:HP153" si="2520">PRODUCT(HK151:HO151)</f>
        <v>0</v>
      </c>
      <c r="HR151" s="118"/>
      <c r="HS151" s="118"/>
      <c r="HT151" s="115"/>
      <c r="HU151" s="115"/>
      <c r="HV151" s="115"/>
      <c r="HW151" s="115"/>
      <c r="HX151" s="115"/>
      <c r="HY151" s="115">
        <f t="shared" ref="HY151:HY153" si="2521">PRODUCT(HT151:HX151)</f>
        <v>0</v>
      </c>
      <c r="IA151" s="118"/>
      <c r="IB151" s="118"/>
      <c r="IC151" s="115"/>
      <c r="ID151" s="115"/>
      <c r="IE151" s="115"/>
      <c r="IF151" s="115"/>
      <c r="IG151" s="115"/>
      <c r="IH151" s="115">
        <f t="shared" ref="IH151:IH153" si="2522">PRODUCT(IC151:IG151)</f>
        <v>0</v>
      </c>
      <c r="IJ151" s="118"/>
      <c r="IK151" s="118"/>
      <c r="IL151" s="115"/>
      <c r="IM151" s="115"/>
      <c r="IN151" s="115"/>
      <c r="IO151" s="115"/>
      <c r="IP151" s="115"/>
      <c r="IQ151" s="115">
        <f t="shared" ref="IQ151:IQ153" si="2523">PRODUCT(IL151:IP151)</f>
        <v>0</v>
      </c>
      <c r="IS151" s="118"/>
      <c r="IT151" s="118"/>
      <c r="IU151" s="115"/>
      <c r="IV151" s="115"/>
      <c r="IW151" s="115"/>
      <c r="IX151" s="115"/>
      <c r="IY151" s="115"/>
      <c r="IZ151" s="115">
        <f t="shared" ref="IZ151:IZ153" si="2524">PRODUCT(IU151:IY151)</f>
        <v>0</v>
      </c>
      <c r="JB151" s="118"/>
      <c r="JC151" s="118"/>
      <c r="JD151" s="115"/>
      <c r="JE151" s="115"/>
      <c r="JF151" s="115"/>
      <c r="JG151" s="115"/>
      <c r="JH151" s="115"/>
      <c r="JI151" s="115">
        <f t="shared" ref="JI151:JI153" si="2525">PRODUCT(JD151:JH151)</f>
        <v>0</v>
      </c>
      <c r="JK151" s="118"/>
      <c r="JL151" s="118"/>
      <c r="JM151" s="115"/>
      <c r="JN151" s="115"/>
      <c r="JO151" s="115"/>
      <c r="JP151" s="115"/>
      <c r="JQ151" s="115"/>
      <c r="JR151" s="115">
        <f t="shared" ref="JR151:JR153" si="2526">PRODUCT(JM151:JQ151)</f>
        <v>0</v>
      </c>
      <c r="JT151" s="118"/>
      <c r="JU151" s="118"/>
      <c r="JV151" s="115"/>
      <c r="JW151" s="115"/>
      <c r="JX151" s="115"/>
      <c r="JY151" s="115"/>
      <c r="JZ151" s="115"/>
      <c r="KA151" s="115">
        <f t="shared" ref="KA151:KA153" si="2527">PRODUCT(JV151:JZ151)</f>
        <v>0</v>
      </c>
      <c r="KC151" s="118"/>
      <c r="KD151" s="118"/>
      <c r="KE151" s="115"/>
      <c r="KF151" s="115"/>
      <c r="KG151" s="115"/>
      <c r="KH151" s="115"/>
      <c r="KI151" s="115"/>
      <c r="KJ151" s="115">
        <f t="shared" ref="KJ151:KJ153" si="2528">PRODUCT(KE151:KI151)</f>
        <v>0</v>
      </c>
      <c r="KL151" s="118"/>
      <c r="KM151" s="118"/>
      <c r="KN151" s="115"/>
      <c r="KO151" s="115"/>
      <c r="KP151" s="115"/>
      <c r="KQ151" s="115"/>
      <c r="KR151" s="115"/>
      <c r="KS151" s="115">
        <f t="shared" ref="KS151:KS153" si="2529">PRODUCT(KN151:KR151)</f>
        <v>0</v>
      </c>
      <c r="KU151" s="118"/>
      <c r="KV151" s="118"/>
      <c r="KW151" s="115"/>
      <c r="KX151" s="115"/>
      <c r="KY151" s="115"/>
      <c r="KZ151" s="115"/>
      <c r="LA151" s="115"/>
      <c r="LB151" s="115">
        <f t="shared" ref="LB151:LB153" si="2530">PRODUCT(KW151:LA151)</f>
        <v>0</v>
      </c>
      <c r="LD151" s="118"/>
      <c r="LE151" s="118"/>
      <c r="LF151" s="115"/>
      <c r="LG151" s="115"/>
      <c r="LH151" s="115"/>
      <c r="LI151" s="115"/>
      <c r="LJ151" s="115"/>
      <c r="LK151" s="115">
        <f t="shared" ref="LK151:LK153" si="2531">PRODUCT(LF151:LJ151)</f>
        <v>0</v>
      </c>
      <c r="LM151" s="118"/>
      <c r="LN151" s="118"/>
      <c r="LO151" s="115"/>
      <c r="LP151" s="115"/>
      <c r="LQ151" s="115"/>
      <c r="LR151" s="115"/>
      <c r="LS151" s="115"/>
      <c r="LT151" s="115">
        <f t="shared" ref="LT151:LT153" si="2532">PRODUCT(LO151:LS151)</f>
        <v>0</v>
      </c>
      <c r="LV151" s="118"/>
      <c r="LW151" s="118"/>
      <c r="LX151" s="115"/>
      <c r="LY151" s="115"/>
      <c r="LZ151" s="115"/>
      <c r="MA151" s="115"/>
      <c r="MB151" s="115"/>
      <c r="MC151" s="115">
        <f t="shared" ref="MC151:MC153" si="2533">PRODUCT(LX151:MB151)</f>
        <v>0</v>
      </c>
      <c r="ME151" s="118"/>
      <c r="MF151" s="118"/>
      <c r="MG151" s="115"/>
      <c r="MH151" s="115"/>
      <c r="MI151" s="115"/>
      <c r="MJ151" s="115"/>
      <c r="MK151" s="115"/>
      <c r="ML151" s="115">
        <f t="shared" ref="ML151:ML153" si="2534">PRODUCT(MG151:MK151)</f>
        <v>0</v>
      </c>
      <c r="MN151" s="118"/>
      <c r="MO151" s="118"/>
      <c r="MP151" s="115"/>
      <c r="MQ151" s="115"/>
      <c r="MR151" s="115"/>
      <c r="MS151" s="115"/>
      <c r="MT151" s="115"/>
      <c r="MU151" s="115">
        <f t="shared" ref="MU151:MU153" si="2535">PRODUCT(MP151:MT151)</f>
        <v>0</v>
      </c>
      <c r="MW151" s="118"/>
      <c r="MX151" s="118"/>
      <c r="MY151" s="115"/>
      <c r="MZ151" s="115"/>
      <c r="NA151" s="115"/>
      <c r="NB151" s="115"/>
      <c r="NC151" s="115"/>
      <c r="ND151" s="115">
        <f t="shared" ref="ND151:ND153" si="2536">PRODUCT(MY151:NC151)</f>
        <v>0</v>
      </c>
      <c r="NF151" s="118"/>
      <c r="NG151" s="118"/>
      <c r="NH151" s="115"/>
      <c r="NI151" s="115"/>
      <c r="NJ151" s="115"/>
      <c r="NK151" s="115"/>
      <c r="NL151" s="115"/>
      <c r="NM151" s="115">
        <f t="shared" ref="NM151:NM153" si="2537">PRODUCT(NH151:NL151)</f>
        <v>0</v>
      </c>
      <c r="NO151" s="118"/>
      <c r="NP151" s="118"/>
      <c r="NQ151" s="115"/>
      <c r="NR151" s="115"/>
      <c r="NS151" s="115"/>
      <c r="NT151" s="115"/>
      <c r="NU151" s="115"/>
      <c r="NV151" s="115">
        <f t="shared" ref="NV151:NV153" si="2538">PRODUCT(NQ151:NU151)</f>
        <v>0</v>
      </c>
      <c r="NX151" s="118"/>
      <c r="NY151" s="118"/>
      <c r="NZ151" s="115"/>
      <c r="OA151" s="115"/>
      <c r="OB151" s="115"/>
      <c r="OC151" s="115"/>
      <c r="OD151" s="115"/>
      <c r="OE151" s="115">
        <f t="shared" ref="OE151:OE153" si="2539">PRODUCT(NZ151:OD151)</f>
        <v>0</v>
      </c>
      <c r="OG151" s="118"/>
      <c r="OH151" s="118"/>
      <c r="OI151" s="115"/>
      <c r="OJ151" s="115"/>
      <c r="OK151" s="115"/>
      <c r="OL151" s="115"/>
      <c r="OM151" s="115"/>
      <c r="ON151" s="115">
        <f t="shared" ref="ON151:ON153" si="2540">PRODUCT(OI151:OM151)</f>
        <v>0</v>
      </c>
      <c r="OP151" s="118"/>
      <c r="OQ151" s="118"/>
      <c r="OR151" s="115"/>
      <c r="OS151" s="115"/>
      <c r="OT151" s="115"/>
      <c r="OU151" s="115"/>
      <c r="OV151" s="115"/>
      <c r="OW151" s="115">
        <f t="shared" ref="OW151:OW153" si="2541">PRODUCT(OR151:OV151)</f>
        <v>0</v>
      </c>
      <c r="OY151" s="118"/>
      <c r="OZ151" s="118"/>
      <c r="PA151" s="115"/>
      <c r="PB151" s="115"/>
      <c r="PC151" s="115"/>
      <c r="PD151" s="115"/>
      <c r="PE151" s="115"/>
      <c r="PF151" s="115">
        <f t="shared" ref="PF151:PF153" si="2542">PRODUCT(PA151:PE151)</f>
        <v>0</v>
      </c>
    </row>
    <row r="152" spans="1:424">
      <c r="A152" s="118"/>
      <c r="B152" s="118"/>
      <c r="C152" s="115"/>
      <c r="D152" s="115"/>
      <c r="E152" s="115"/>
      <c r="F152" s="115"/>
      <c r="G152" s="115"/>
      <c r="H152" s="115">
        <f t="shared" si="2496"/>
        <v>0</v>
      </c>
      <c r="J152" s="118"/>
      <c r="K152" s="118"/>
      <c r="L152" s="115"/>
      <c r="M152" s="115"/>
      <c r="N152" s="115"/>
      <c r="O152" s="115"/>
      <c r="P152" s="115"/>
      <c r="Q152" s="115">
        <f t="shared" si="2497"/>
        <v>0</v>
      </c>
      <c r="S152" s="118"/>
      <c r="T152" s="118"/>
      <c r="U152" s="115"/>
      <c r="V152" s="115"/>
      <c r="W152" s="115"/>
      <c r="X152" s="115"/>
      <c r="Y152" s="115"/>
      <c r="Z152" s="115">
        <f t="shared" si="2498"/>
        <v>0</v>
      </c>
      <c r="AB152" s="118"/>
      <c r="AC152" s="118"/>
      <c r="AD152" s="115"/>
      <c r="AE152" s="115"/>
      <c r="AF152" s="115"/>
      <c r="AG152" s="115"/>
      <c r="AH152" s="115"/>
      <c r="AI152" s="115">
        <f t="shared" si="2499"/>
        <v>0</v>
      </c>
      <c r="AK152" s="118"/>
      <c r="AL152" s="118"/>
      <c r="AM152" s="115"/>
      <c r="AN152" s="115"/>
      <c r="AO152" s="115"/>
      <c r="AP152" s="115"/>
      <c r="AQ152" s="115"/>
      <c r="AR152" s="115">
        <f t="shared" si="2500"/>
        <v>0</v>
      </c>
      <c r="AT152" s="118"/>
      <c r="AU152" s="118"/>
      <c r="AV152" s="115"/>
      <c r="AW152" s="115"/>
      <c r="AX152" s="115"/>
      <c r="AY152" s="115"/>
      <c r="AZ152" s="115"/>
      <c r="BA152" s="115">
        <f t="shared" si="2501"/>
        <v>0</v>
      </c>
      <c r="BC152" s="118"/>
      <c r="BD152" s="118"/>
      <c r="BE152" s="115"/>
      <c r="BF152" s="115"/>
      <c r="BG152" s="115"/>
      <c r="BH152" s="115"/>
      <c r="BI152" s="115"/>
      <c r="BJ152" s="115">
        <f t="shared" si="2502"/>
        <v>0</v>
      </c>
      <c r="BL152" s="118"/>
      <c r="BM152" s="118"/>
      <c r="BN152" s="115"/>
      <c r="BO152" s="115"/>
      <c r="BP152" s="115"/>
      <c r="BQ152" s="115"/>
      <c r="BR152" s="115"/>
      <c r="BS152" s="115">
        <f t="shared" si="2503"/>
        <v>0</v>
      </c>
      <c r="BU152" s="118"/>
      <c r="BV152" s="118"/>
      <c r="BW152" s="115"/>
      <c r="BX152" s="115"/>
      <c r="BY152" s="115"/>
      <c r="BZ152" s="115"/>
      <c r="CA152" s="115"/>
      <c r="CB152" s="115">
        <f t="shared" si="2504"/>
        <v>0</v>
      </c>
      <c r="CD152" s="118"/>
      <c r="CE152" s="118"/>
      <c r="CF152" s="115"/>
      <c r="CG152" s="115"/>
      <c r="CH152" s="115"/>
      <c r="CI152" s="115"/>
      <c r="CJ152" s="115"/>
      <c r="CK152" s="115">
        <f t="shared" si="2505"/>
        <v>0</v>
      </c>
      <c r="CM152" s="118"/>
      <c r="CN152" s="118"/>
      <c r="CO152" s="115"/>
      <c r="CP152" s="115"/>
      <c r="CQ152" s="115"/>
      <c r="CR152" s="115"/>
      <c r="CS152" s="115"/>
      <c r="CT152" s="115">
        <f t="shared" si="2506"/>
        <v>0</v>
      </c>
      <c r="CV152" s="118"/>
      <c r="CW152" s="118"/>
      <c r="CX152" s="115"/>
      <c r="CY152" s="115"/>
      <c r="CZ152" s="115"/>
      <c r="DA152" s="115"/>
      <c r="DB152" s="115"/>
      <c r="DC152" s="115">
        <f t="shared" si="2507"/>
        <v>0</v>
      </c>
      <c r="DE152" s="118"/>
      <c r="DF152" s="118"/>
      <c r="DG152" s="115"/>
      <c r="DH152" s="115"/>
      <c r="DI152" s="115"/>
      <c r="DJ152" s="115"/>
      <c r="DK152" s="115"/>
      <c r="DL152" s="115">
        <f t="shared" si="2508"/>
        <v>0</v>
      </c>
      <c r="DN152" s="118"/>
      <c r="DO152" s="118"/>
      <c r="DP152" s="115"/>
      <c r="DQ152" s="115"/>
      <c r="DR152" s="115"/>
      <c r="DS152" s="115"/>
      <c r="DT152" s="115"/>
      <c r="DU152" s="115">
        <f t="shared" si="2509"/>
        <v>0</v>
      </c>
      <c r="DW152" s="118"/>
      <c r="DX152" s="118"/>
      <c r="DY152" s="115"/>
      <c r="DZ152" s="115"/>
      <c r="EA152" s="115"/>
      <c r="EB152" s="115"/>
      <c r="EC152" s="115"/>
      <c r="ED152" s="115">
        <f t="shared" si="2510"/>
        <v>0</v>
      </c>
      <c r="EF152" s="118"/>
      <c r="EG152" s="118"/>
      <c r="EH152" s="115"/>
      <c r="EI152" s="115"/>
      <c r="EJ152" s="115"/>
      <c r="EK152" s="115"/>
      <c r="EL152" s="115"/>
      <c r="EM152" s="115">
        <f t="shared" si="2511"/>
        <v>0</v>
      </c>
      <c r="EO152" s="118"/>
      <c r="EP152" s="118"/>
      <c r="EQ152" s="115"/>
      <c r="ER152" s="115"/>
      <c r="ES152" s="115"/>
      <c r="ET152" s="115"/>
      <c r="EU152" s="115"/>
      <c r="EV152" s="115">
        <f t="shared" si="2512"/>
        <v>0</v>
      </c>
      <c r="EX152" s="118"/>
      <c r="EY152" s="118"/>
      <c r="EZ152" s="115"/>
      <c r="FA152" s="115"/>
      <c r="FB152" s="115"/>
      <c r="FC152" s="115"/>
      <c r="FD152" s="115"/>
      <c r="FE152" s="115">
        <f t="shared" si="2513"/>
        <v>0</v>
      </c>
      <c r="FG152" s="118"/>
      <c r="FH152" s="118"/>
      <c r="FI152" s="115"/>
      <c r="FJ152" s="115"/>
      <c r="FK152" s="115"/>
      <c r="FL152" s="115"/>
      <c r="FM152" s="115"/>
      <c r="FN152" s="115">
        <f t="shared" si="2514"/>
        <v>0</v>
      </c>
      <c r="FP152" s="118"/>
      <c r="FQ152" s="118"/>
      <c r="FR152" s="115"/>
      <c r="FS152" s="115"/>
      <c r="FT152" s="115"/>
      <c r="FU152" s="115"/>
      <c r="FV152" s="115"/>
      <c r="FW152" s="115">
        <f t="shared" si="2515"/>
        <v>0</v>
      </c>
      <c r="FY152" s="118"/>
      <c r="FZ152" s="118"/>
      <c r="GA152" s="115"/>
      <c r="GB152" s="115"/>
      <c r="GC152" s="115"/>
      <c r="GD152" s="115"/>
      <c r="GE152" s="115"/>
      <c r="GF152" s="115">
        <f t="shared" si="2516"/>
        <v>0</v>
      </c>
      <c r="GH152" s="118"/>
      <c r="GI152" s="118"/>
      <c r="GJ152" s="115"/>
      <c r="GK152" s="115"/>
      <c r="GL152" s="115"/>
      <c r="GM152" s="115"/>
      <c r="GN152" s="115"/>
      <c r="GO152" s="115">
        <f t="shared" si="2517"/>
        <v>0</v>
      </c>
      <c r="GQ152" s="118"/>
      <c r="GR152" s="118"/>
      <c r="GS152" s="115"/>
      <c r="GT152" s="115"/>
      <c r="GU152" s="115"/>
      <c r="GV152" s="115"/>
      <c r="GW152" s="115"/>
      <c r="GX152" s="115">
        <f t="shared" si="2518"/>
        <v>0</v>
      </c>
      <c r="GZ152" s="118"/>
      <c r="HA152" s="118"/>
      <c r="HB152" s="115"/>
      <c r="HC152" s="115"/>
      <c r="HD152" s="115"/>
      <c r="HE152" s="115"/>
      <c r="HF152" s="115"/>
      <c r="HG152" s="115">
        <f t="shared" si="2519"/>
        <v>0</v>
      </c>
      <c r="HI152" s="118"/>
      <c r="HJ152" s="118"/>
      <c r="HK152" s="115"/>
      <c r="HL152" s="115"/>
      <c r="HM152" s="115"/>
      <c r="HN152" s="115"/>
      <c r="HO152" s="115"/>
      <c r="HP152" s="115">
        <f t="shared" si="2520"/>
        <v>0</v>
      </c>
      <c r="HR152" s="118"/>
      <c r="HS152" s="118"/>
      <c r="HT152" s="115"/>
      <c r="HU152" s="115"/>
      <c r="HV152" s="115"/>
      <c r="HW152" s="115"/>
      <c r="HX152" s="115"/>
      <c r="HY152" s="115">
        <f t="shared" si="2521"/>
        <v>0</v>
      </c>
      <c r="IA152" s="118"/>
      <c r="IB152" s="118"/>
      <c r="IC152" s="115"/>
      <c r="ID152" s="115"/>
      <c r="IE152" s="115"/>
      <c r="IF152" s="115"/>
      <c r="IG152" s="115"/>
      <c r="IH152" s="115">
        <f t="shared" si="2522"/>
        <v>0</v>
      </c>
      <c r="IJ152" s="118"/>
      <c r="IK152" s="118"/>
      <c r="IL152" s="115"/>
      <c r="IM152" s="115"/>
      <c r="IN152" s="115"/>
      <c r="IO152" s="115"/>
      <c r="IP152" s="115"/>
      <c r="IQ152" s="115">
        <f t="shared" si="2523"/>
        <v>0</v>
      </c>
      <c r="IS152" s="118"/>
      <c r="IT152" s="118"/>
      <c r="IU152" s="115"/>
      <c r="IV152" s="115"/>
      <c r="IW152" s="115"/>
      <c r="IX152" s="115"/>
      <c r="IY152" s="115"/>
      <c r="IZ152" s="115">
        <f t="shared" si="2524"/>
        <v>0</v>
      </c>
      <c r="JB152" s="118"/>
      <c r="JC152" s="118"/>
      <c r="JD152" s="115"/>
      <c r="JE152" s="115"/>
      <c r="JF152" s="115"/>
      <c r="JG152" s="115"/>
      <c r="JH152" s="115"/>
      <c r="JI152" s="115">
        <f t="shared" si="2525"/>
        <v>0</v>
      </c>
      <c r="JK152" s="118"/>
      <c r="JL152" s="118"/>
      <c r="JM152" s="115"/>
      <c r="JN152" s="115"/>
      <c r="JO152" s="115"/>
      <c r="JP152" s="115"/>
      <c r="JQ152" s="115"/>
      <c r="JR152" s="115">
        <f t="shared" si="2526"/>
        <v>0</v>
      </c>
      <c r="JT152" s="118"/>
      <c r="JU152" s="118"/>
      <c r="JV152" s="115"/>
      <c r="JW152" s="115"/>
      <c r="JX152" s="115"/>
      <c r="JY152" s="115"/>
      <c r="JZ152" s="115"/>
      <c r="KA152" s="115">
        <f t="shared" si="2527"/>
        <v>0</v>
      </c>
      <c r="KC152" s="118"/>
      <c r="KD152" s="118"/>
      <c r="KE152" s="115"/>
      <c r="KF152" s="115"/>
      <c r="KG152" s="115"/>
      <c r="KH152" s="115"/>
      <c r="KI152" s="115"/>
      <c r="KJ152" s="115">
        <f t="shared" si="2528"/>
        <v>0</v>
      </c>
      <c r="KL152" s="118"/>
      <c r="KM152" s="118"/>
      <c r="KN152" s="115"/>
      <c r="KO152" s="115"/>
      <c r="KP152" s="115"/>
      <c r="KQ152" s="115"/>
      <c r="KR152" s="115"/>
      <c r="KS152" s="115">
        <f t="shared" si="2529"/>
        <v>0</v>
      </c>
      <c r="KU152" s="118"/>
      <c r="KV152" s="118"/>
      <c r="KW152" s="115"/>
      <c r="KX152" s="115"/>
      <c r="KY152" s="115"/>
      <c r="KZ152" s="115"/>
      <c r="LA152" s="115"/>
      <c r="LB152" s="115">
        <f t="shared" si="2530"/>
        <v>0</v>
      </c>
      <c r="LD152" s="118"/>
      <c r="LE152" s="118"/>
      <c r="LF152" s="115"/>
      <c r="LG152" s="115"/>
      <c r="LH152" s="115"/>
      <c r="LI152" s="115"/>
      <c r="LJ152" s="115"/>
      <c r="LK152" s="115">
        <f t="shared" si="2531"/>
        <v>0</v>
      </c>
      <c r="LM152" s="118"/>
      <c r="LN152" s="118"/>
      <c r="LO152" s="115"/>
      <c r="LP152" s="115"/>
      <c r="LQ152" s="115"/>
      <c r="LR152" s="115"/>
      <c r="LS152" s="115"/>
      <c r="LT152" s="115">
        <f t="shared" si="2532"/>
        <v>0</v>
      </c>
      <c r="LV152" s="118"/>
      <c r="LW152" s="118"/>
      <c r="LX152" s="115"/>
      <c r="LY152" s="115"/>
      <c r="LZ152" s="115"/>
      <c r="MA152" s="115"/>
      <c r="MB152" s="115"/>
      <c r="MC152" s="115">
        <f t="shared" si="2533"/>
        <v>0</v>
      </c>
      <c r="ME152" s="118"/>
      <c r="MF152" s="118"/>
      <c r="MG152" s="115"/>
      <c r="MH152" s="115"/>
      <c r="MI152" s="115"/>
      <c r="MJ152" s="115"/>
      <c r="MK152" s="115"/>
      <c r="ML152" s="115">
        <f t="shared" si="2534"/>
        <v>0</v>
      </c>
      <c r="MN152" s="118"/>
      <c r="MO152" s="118"/>
      <c r="MP152" s="115"/>
      <c r="MQ152" s="115"/>
      <c r="MR152" s="115"/>
      <c r="MS152" s="115"/>
      <c r="MT152" s="115"/>
      <c r="MU152" s="115">
        <f t="shared" si="2535"/>
        <v>0</v>
      </c>
      <c r="MW152" s="118"/>
      <c r="MX152" s="118"/>
      <c r="MY152" s="115"/>
      <c r="MZ152" s="115"/>
      <c r="NA152" s="115"/>
      <c r="NB152" s="115"/>
      <c r="NC152" s="115"/>
      <c r="ND152" s="115">
        <f t="shared" si="2536"/>
        <v>0</v>
      </c>
      <c r="NF152" s="118"/>
      <c r="NG152" s="118"/>
      <c r="NH152" s="115"/>
      <c r="NI152" s="115"/>
      <c r="NJ152" s="115"/>
      <c r="NK152" s="115"/>
      <c r="NL152" s="115"/>
      <c r="NM152" s="115">
        <f t="shared" si="2537"/>
        <v>0</v>
      </c>
      <c r="NO152" s="118"/>
      <c r="NP152" s="118"/>
      <c r="NQ152" s="115"/>
      <c r="NR152" s="115"/>
      <c r="NS152" s="115"/>
      <c r="NT152" s="115"/>
      <c r="NU152" s="115"/>
      <c r="NV152" s="115">
        <f t="shared" si="2538"/>
        <v>0</v>
      </c>
      <c r="NX152" s="118"/>
      <c r="NY152" s="118"/>
      <c r="NZ152" s="115"/>
      <c r="OA152" s="115"/>
      <c r="OB152" s="115"/>
      <c r="OC152" s="115"/>
      <c r="OD152" s="115"/>
      <c r="OE152" s="115">
        <f t="shared" si="2539"/>
        <v>0</v>
      </c>
      <c r="OG152" s="118"/>
      <c r="OH152" s="118"/>
      <c r="OI152" s="115"/>
      <c r="OJ152" s="115"/>
      <c r="OK152" s="115"/>
      <c r="OL152" s="115"/>
      <c r="OM152" s="115"/>
      <c r="ON152" s="115">
        <f t="shared" si="2540"/>
        <v>0</v>
      </c>
      <c r="OP152" s="118"/>
      <c r="OQ152" s="118"/>
      <c r="OR152" s="115"/>
      <c r="OS152" s="115"/>
      <c r="OT152" s="115"/>
      <c r="OU152" s="115"/>
      <c r="OV152" s="115"/>
      <c r="OW152" s="115">
        <f t="shared" si="2541"/>
        <v>0</v>
      </c>
      <c r="OY152" s="118"/>
      <c r="OZ152" s="118"/>
      <c r="PA152" s="115"/>
      <c r="PB152" s="115"/>
      <c r="PC152" s="115"/>
      <c r="PD152" s="115"/>
      <c r="PE152" s="115"/>
      <c r="PF152" s="115">
        <f t="shared" si="2542"/>
        <v>0</v>
      </c>
    </row>
    <row r="153" spans="1:424">
      <c r="A153" s="118"/>
      <c r="B153" s="118"/>
      <c r="C153" s="115"/>
      <c r="D153" s="115"/>
      <c r="E153" s="115"/>
      <c r="F153" s="115"/>
      <c r="G153" s="115"/>
      <c r="H153" s="115">
        <f t="shared" si="2496"/>
        <v>0</v>
      </c>
      <c r="J153" s="118"/>
      <c r="K153" s="118"/>
      <c r="L153" s="115"/>
      <c r="M153" s="115"/>
      <c r="N153" s="115"/>
      <c r="O153" s="115"/>
      <c r="P153" s="115"/>
      <c r="Q153" s="115">
        <f t="shared" si="2497"/>
        <v>0</v>
      </c>
      <c r="S153" s="118"/>
      <c r="T153" s="118"/>
      <c r="U153" s="115"/>
      <c r="V153" s="115"/>
      <c r="W153" s="115"/>
      <c r="X153" s="115"/>
      <c r="Y153" s="115"/>
      <c r="Z153" s="115">
        <f t="shared" si="2498"/>
        <v>0</v>
      </c>
      <c r="AB153" s="118"/>
      <c r="AC153" s="118"/>
      <c r="AD153" s="115"/>
      <c r="AE153" s="115"/>
      <c r="AF153" s="115"/>
      <c r="AG153" s="115"/>
      <c r="AH153" s="115"/>
      <c r="AI153" s="115">
        <f t="shared" si="2499"/>
        <v>0</v>
      </c>
      <c r="AK153" s="118"/>
      <c r="AL153" s="118"/>
      <c r="AM153" s="115"/>
      <c r="AN153" s="115"/>
      <c r="AO153" s="115"/>
      <c r="AP153" s="115"/>
      <c r="AQ153" s="115"/>
      <c r="AR153" s="115">
        <f t="shared" si="2500"/>
        <v>0</v>
      </c>
      <c r="AT153" s="118"/>
      <c r="AU153" s="118"/>
      <c r="AV153" s="115"/>
      <c r="AW153" s="115"/>
      <c r="AX153" s="115"/>
      <c r="AY153" s="115"/>
      <c r="AZ153" s="115"/>
      <c r="BA153" s="115">
        <f t="shared" si="2501"/>
        <v>0</v>
      </c>
      <c r="BC153" s="118"/>
      <c r="BD153" s="118"/>
      <c r="BE153" s="115"/>
      <c r="BF153" s="115"/>
      <c r="BG153" s="115"/>
      <c r="BH153" s="115"/>
      <c r="BI153" s="115"/>
      <c r="BJ153" s="115">
        <f t="shared" si="2502"/>
        <v>0</v>
      </c>
      <c r="BL153" s="118"/>
      <c r="BM153" s="118"/>
      <c r="BN153" s="115"/>
      <c r="BO153" s="115"/>
      <c r="BP153" s="115"/>
      <c r="BQ153" s="115"/>
      <c r="BR153" s="115"/>
      <c r="BS153" s="115">
        <f t="shared" si="2503"/>
        <v>0</v>
      </c>
      <c r="BU153" s="118"/>
      <c r="BV153" s="118"/>
      <c r="BW153" s="115"/>
      <c r="BX153" s="115"/>
      <c r="BY153" s="115"/>
      <c r="BZ153" s="115"/>
      <c r="CA153" s="115"/>
      <c r="CB153" s="115">
        <f t="shared" si="2504"/>
        <v>0</v>
      </c>
      <c r="CD153" s="118"/>
      <c r="CE153" s="118"/>
      <c r="CF153" s="115"/>
      <c r="CG153" s="115"/>
      <c r="CH153" s="115"/>
      <c r="CI153" s="115"/>
      <c r="CJ153" s="115"/>
      <c r="CK153" s="115">
        <f t="shared" si="2505"/>
        <v>0</v>
      </c>
      <c r="CM153" s="118"/>
      <c r="CN153" s="118"/>
      <c r="CO153" s="115"/>
      <c r="CP153" s="115"/>
      <c r="CQ153" s="115"/>
      <c r="CR153" s="115"/>
      <c r="CS153" s="115"/>
      <c r="CT153" s="115">
        <f t="shared" si="2506"/>
        <v>0</v>
      </c>
      <c r="CV153" s="118"/>
      <c r="CW153" s="118"/>
      <c r="CX153" s="115"/>
      <c r="CY153" s="115"/>
      <c r="CZ153" s="115"/>
      <c r="DA153" s="115"/>
      <c r="DB153" s="115"/>
      <c r="DC153" s="115">
        <f t="shared" si="2507"/>
        <v>0</v>
      </c>
      <c r="DE153" s="118"/>
      <c r="DF153" s="118"/>
      <c r="DG153" s="115"/>
      <c r="DH153" s="115"/>
      <c r="DI153" s="115"/>
      <c r="DJ153" s="115"/>
      <c r="DK153" s="115"/>
      <c r="DL153" s="115">
        <f t="shared" si="2508"/>
        <v>0</v>
      </c>
      <c r="DN153" s="118"/>
      <c r="DO153" s="118"/>
      <c r="DP153" s="115"/>
      <c r="DQ153" s="115"/>
      <c r="DR153" s="115"/>
      <c r="DS153" s="115"/>
      <c r="DT153" s="115"/>
      <c r="DU153" s="115">
        <f t="shared" si="2509"/>
        <v>0</v>
      </c>
      <c r="DW153" s="118"/>
      <c r="DX153" s="118"/>
      <c r="DY153" s="115"/>
      <c r="DZ153" s="115"/>
      <c r="EA153" s="115"/>
      <c r="EB153" s="115"/>
      <c r="EC153" s="115"/>
      <c r="ED153" s="115">
        <f t="shared" si="2510"/>
        <v>0</v>
      </c>
      <c r="EF153" s="118"/>
      <c r="EG153" s="118"/>
      <c r="EH153" s="115"/>
      <c r="EI153" s="115"/>
      <c r="EJ153" s="115"/>
      <c r="EK153" s="115"/>
      <c r="EL153" s="115"/>
      <c r="EM153" s="115">
        <f t="shared" si="2511"/>
        <v>0</v>
      </c>
      <c r="EO153" s="118"/>
      <c r="EP153" s="118"/>
      <c r="EQ153" s="115"/>
      <c r="ER153" s="115"/>
      <c r="ES153" s="115"/>
      <c r="ET153" s="115"/>
      <c r="EU153" s="115"/>
      <c r="EV153" s="115">
        <f t="shared" si="2512"/>
        <v>0</v>
      </c>
      <c r="EX153" s="118"/>
      <c r="EY153" s="118"/>
      <c r="EZ153" s="115"/>
      <c r="FA153" s="115"/>
      <c r="FB153" s="115"/>
      <c r="FC153" s="115"/>
      <c r="FD153" s="115"/>
      <c r="FE153" s="115">
        <f t="shared" si="2513"/>
        <v>0</v>
      </c>
      <c r="FG153" s="118"/>
      <c r="FH153" s="118"/>
      <c r="FI153" s="115"/>
      <c r="FJ153" s="115"/>
      <c r="FK153" s="115"/>
      <c r="FL153" s="115"/>
      <c r="FM153" s="115"/>
      <c r="FN153" s="115">
        <f t="shared" si="2514"/>
        <v>0</v>
      </c>
      <c r="FP153" s="118"/>
      <c r="FQ153" s="118"/>
      <c r="FR153" s="115"/>
      <c r="FS153" s="115"/>
      <c r="FT153" s="115"/>
      <c r="FU153" s="115"/>
      <c r="FV153" s="115"/>
      <c r="FW153" s="115">
        <f t="shared" si="2515"/>
        <v>0</v>
      </c>
      <c r="FY153" s="118"/>
      <c r="FZ153" s="118"/>
      <c r="GA153" s="115"/>
      <c r="GB153" s="115"/>
      <c r="GC153" s="115"/>
      <c r="GD153" s="115"/>
      <c r="GE153" s="115"/>
      <c r="GF153" s="115">
        <f t="shared" si="2516"/>
        <v>0</v>
      </c>
      <c r="GH153" s="118"/>
      <c r="GI153" s="118"/>
      <c r="GJ153" s="115"/>
      <c r="GK153" s="115"/>
      <c r="GL153" s="115"/>
      <c r="GM153" s="115"/>
      <c r="GN153" s="115"/>
      <c r="GO153" s="115">
        <f t="shared" si="2517"/>
        <v>0</v>
      </c>
      <c r="GQ153" s="118"/>
      <c r="GR153" s="118"/>
      <c r="GS153" s="115"/>
      <c r="GT153" s="115"/>
      <c r="GU153" s="115"/>
      <c r="GV153" s="115"/>
      <c r="GW153" s="115"/>
      <c r="GX153" s="115">
        <f t="shared" si="2518"/>
        <v>0</v>
      </c>
      <c r="GZ153" s="118"/>
      <c r="HA153" s="118"/>
      <c r="HB153" s="115"/>
      <c r="HC153" s="115"/>
      <c r="HD153" s="115"/>
      <c r="HE153" s="115"/>
      <c r="HF153" s="115"/>
      <c r="HG153" s="115">
        <f t="shared" si="2519"/>
        <v>0</v>
      </c>
      <c r="HI153" s="118"/>
      <c r="HJ153" s="118"/>
      <c r="HK153" s="115"/>
      <c r="HL153" s="115"/>
      <c r="HM153" s="115"/>
      <c r="HN153" s="115"/>
      <c r="HO153" s="115"/>
      <c r="HP153" s="115">
        <f t="shared" si="2520"/>
        <v>0</v>
      </c>
      <c r="HR153" s="118"/>
      <c r="HS153" s="118"/>
      <c r="HT153" s="115"/>
      <c r="HU153" s="115"/>
      <c r="HV153" s="115"/>
      <c r="HW153" s="115"/>
      <c r="HX153" s="115"/>
      <c r="HY153" s="115">
        <f t="shared" si="2521"/>
        <v>0</v>
      </c>
      <c r="IA153" s="118"/>
      <c r="IB153" s="118"/>
      <c r="IC153" s="115"/>
      <c r="ID153" s="115"/>
      <c r="IE153" s="115"/>
      <c r="IF153" s="115"/>
      <c r="IG153" s="115"/>
      <c r="IH153" s="115">
        <f t="shared" si="2522"/>
        <v>0</v>
      </c>
      <c r="IJ153" s="118"/>
      <c r="IK153" s="118"/>
      <c r="IL153" s="115"/>
      <c r="IM153" s="115"/>
      <c r="IN153" s="115"/>
      <c r="IO153" s="115"/>
      <c r="IP153" s="115"/>
      <c r="IQ153" s="115">
        <f t="shared" si="2523"/>
        <v>0</v>
      </c>
      <c r="IS153" s="118"/>
      <c r="IT153" s="118"/>
      <c r="IU153" s="115"/>
      <c r="IV153" s="115"/>
      <c r="IW153" s="115"/>
      <c r="IX153" s="115"/>
      <c r="IY153" s="115"/>
      <c r="IZ153" s="115">
        <f t="shared" si="2524"/>
        <v>0</v>
      </c>
      <c r="JB153" s="118"/>
      <c r="JC153" s="118"/>
      <c r="JD153" s="115"/>
      <c r="JE153" s="115"/>
      <c r="JF153" s="115"/>
      <c r="JG153" s="115"/>
      <c r="JH153" s="115"/>
      <c r="JI153" s="115">
        <f t="shared" si="2525"/>
        <v>0</v>
      </c>
      <c r="JK153" s="118"/>
      <c r="JL153" s="118"/>
      <c r="JM153" s="115"/>
      <c r="JN153" s="115"/>
      <c r="JO153" s="115"/>
      <c r="JP153" s="115"/>
      <c r="JQ153" s="115"/>
      <c r="JR153" s="115">
        <f t="shared" si="2526"/>
        <v>0</v>
      </c>
      <c r="JT153" s="118"/>
      <c r="JU153" s="118"/>
      <c r="JV153" s="115"/>
      <c r="JW153" s="115"/>
      <c r="JX153" s="115"/>
      <c r="JY153" s="115"/>
      <c r="JZ153" s="115"/>
      <c r="KA153" s="115">
        <f t="shared" si="2527"/>
        <v>0</v>
      </c>
      <c r="KC153" s="118"/>
      <c r="KD153" s="118"/>
      <c r="KE153" s="115"/>
      <c r="KF153" s="115"/>
      <c r="KG153" s="115"/>
      <c r="KH153" s="115"/>
      <c r="KI153" s="115"/>
      <c r="KJ153" s="115">
        <f t="shared" si="2528"/>
        <v>0</v>
      </c>
      <c r="KL153" s="118"/>
      <c r="KM153" s="118"/>
      <c r="KN153" s="115"/>
      <c r="KO153" s="115"/>
      <c r="KP153" s="115"/>
      <c r="KQ153" s="115"/>
      <c r="KR153" s="115"/>
      <c r="KS153" s="115">
        <f t="shared" si="2529"/>
        <v>0</v>
      </c>
      <c r="KU153" s="118"/>
      <c r="KV153" s="118"/>
      <c r="KW153" s="115"/>
      <c r="KX153" s="115"/>
      <c r="KY153" s="115"/>
      <c r="KZ153" s="115"/>
      <c r="LA153" s="115"/>
      <c r="LB153" s="115">
        <f t="shared" si="2530"/>
        <v>0</v>
      </c>
      <c r="LD153" s="118"/>
      <c r="LE153" s="118"/>
      <c r="LF153" s="115"/>
      <c r="LG153" s="115"/>
      <c r="LH153" s="115"/>
      <c r="LI153" s="115"/>
      <c r="LJ153" s="115"/>
      <c r="LK153" s="115">
        <f t="shared" si="2531"/>
        <v>0</v>
      </c>
      <c r="LM153" s="118"/>
      <c r="LN153" s="118"/>
      <c r="LO153" s="115"/>
      <c r="LP153" s="115"/>
      <c r="LQ153" s="115"/>
      <c r="LR153" s="115"/>
      <c r="LS153" s="115"/>
      <c r="LT153" s="115">
        <f t="shared" si="2532"/>
        <v>0</v>
      </c>
      <c r="LV153" s="118"/>
      <c r="LW153" s="118"/>
      <c r="LX153" s="115"/>
      <c r="LY153" s="115"/>
      <c r="LZ153" s="115"/>
      <c r="MA153" s="115"/>
      <c r="MB153" s="115"/>
      <c r="MC153" s="115">
        <f t="shared" si="2533"/>
        <v>0</v>
      </c>
      <c r="ME153" s="118"/>
      <c r="MF153" s="118"/>
      <c r="MG153" s="115"/>
      <c r="MH153" s="115"/>
      <c r="MI153" s="115"/>
      <c r="MJ153" s="115"/>
      <c r="MK153" s="115"/>
      <c r="ML153" s="115">
        <f t="shared" si="2534"/>
        <v>0</v>
      </c>
      <c r="MN153" s="118"/>
      <c r="MO153" s="118"/>
      <c r="MP153" s="115"/>
      <c r="MQ153" s="115"/>
      <c r="MR153" s="115"/>
      <c r="MS153" s="115"/>
      <c r="MT153" s="115"/>
      <c r="MU153" s="115">
        <f t="shared" si="2535"/>
        <v>0</v>
      </c>
      <c r="MW153" s="118"/>
      <c r="MX153" s="118"/>
      <c r="MY153" s="115"/>
      <c r="MZ153" s="115"/>
      <c r="NA153" s="115"/>
      <c r="NB153" s="115"/>
      <c r="NC153" s="115"/>
      <c r="ND153" s="115">
        <f t="shared" si="2536"/>
        <v>0</v>
      </c>
      <c r="NF153" s="118"/>
      <c r="NG153" s="118"/>
      <c r="NH153" s="115"/>
      <c r="NI153" s="115"/>
      <c r="NJ153" s="115"/>
      <c r="NK153" s="115"/>
      <c r="NL153" s="115"/>
      <c r="NM153" s="115">
        <f t="shared" si="2537"/>
        <v>0</v>
      </c>
      <c r="NO153" s="118"/>
      <c r="NP153" s="118"/>
      <c r="NQ153" s="115"/>
      <c r="NR153" s="115"/>
      <c r="NS153" s="115"/>
      <c r="NT153" s="115"/>
      <c r="NU153" s="115"/>
      <c r="NV153" s="115">
        <f t="shared" si="2538"/>
        <v>0</v>
      </c>
      <c r="NX153" s="118"/>
      <c r="NY153" s="118"/>
      <c r="NZ153" s="115"/>
      <c r="OA153" s="115"/>
      <c r="OB153" s="115"/>
      <c r="OC153" s="115"/>
      <c r="OD153" s="115"/>
      <c r="OE153" s="115">
        <f t="shared" si="2539"/>
        <v>0</v>
      </c>
      <c r="OG153" s="118"/>
      <c r="OH153" s="118"/>
      <c r="OI153" s="115"/>
      <c r="OJ153" s="115"/>
      <c r="OK153" s="115"/>
      <c r="OL153" s="115"/>
      <c r="OM153" s="115"/>
      <c r="ON153" s="115">
        <f t="shared" si="2540"/>
        <v>0</v>
      </c>
      <c r="OP153" s="118"/>
      <c r="OQ153" s="118"/>
      <c r="OR153" s="115"/>
      <c r="OS153" s="115"/>
      <c r="OT153" s="115"/>
      <c r="OU153" s="115"/>
      <c r="OV153" s="115"/>
      <c r="OW153" s="115">
        <f t="shared" si="2541"/>
        <v>0</v>
      </c>
      <c r="OY153" s="118"/>
      <c r="OZ153" s="118"/>
      <c r="PA153" s="115"/>
      <c r="PB153" s="115"/>
      <c r="PC153" s="115"/>
      <c r="PD153" s="115"/>
      <c r="PE153" s="115"/>
      <c r="PF153" s="115">
        <f t="shared" si="2542"/>
        <v>0</v>
      </c>
    </row>
    <row r="154" spans="1:424">
      <c r="A154" s="118"/>
      <c r="B154" s="118"/>
      <c r="C154" s="119"/>
      <c r="D154" s="119"/>
      <c r="E154" s="119"/>
      <c r="F154" s="119"/>
      <c r="G154" s="120" t="s">
        <v>44</v>
      </c>
      <c r="H154" s="132">
        <f>SUM(H146:H153)</f>
        <v>0</v>
      </c>
      <c r="J154" s="118"/>
      <c r="K154" s="118"/>
      <c r="L154" s="119"/>
      <c r="M154" s="119"/>
      <c r="N154" s="119"/>
      <c r="O154" s="119"/>
      <c r="P154" s="120" t="s">
        <v>44</v>
      </c>
      <c r="Q154" s="132">
        <f>SUM(Q146:Q153)</f>
        <v>0</v>
      </c>
      <c r="S154" s="118"/>
      <c r="T154" s="118"/>
      <c r="U154" s="119"/>
      <c r="V154" s="119"/>
      <c r="W154" s="119"/>
      <c r="X154" s="119"/>
      <c r="Y154" s="120" t="s">
        <v>44</v>
      </c>
      <c r="Z154" s="132">
        <f>SUM(Z146:Z153)</f>
        <v>0</v>
      </c>
      <c r="AB154" s="118"/>
      <c r="AC154" s="118"/>
      <c r="AD154" s="119"/>
      <c r="AE154" s="119"/>
      <c r="AF154" s="119"/>
      <c r="AG154" s="119"/>
      <c r="AH154" s="120" t="s">
        <v>44</v>
      </c>
      <c r="AI154" s="132">
        <f>SUM(AI146:AI153)</f>
        <v>0</v>
      </c>
      <c r="AK154" s="118"/>
      <c r="AL154" s="118"/>
      <c r="AM154" s="119"/>
      <c r="AN154" s="119"/>
      <c r="AO154" s="119"/>
      <c r="AP154" s="119"/>
      <c r="AQ154" s="120" t="s">
        <v>44</v>
      </c>
      <c r="AR154" s="132">
        <f>SUM(AR146:AR153)</f>
        <v>0</v>
      </c>
      <c r="AT154" s="118"/>
      <c r="AU154" s="118"/>
      <c r="AV154" s="119"/>
      <c r="AW154" s="119"/>
      <c r="AX154" s="119"/>
      <c r="AY154" s="119"/>
      <c r="AZ154" s="120" t="s">
        <v>44</v>
      </c>
      <c r="BA154" s="132">
        <f>SUM(BA146:BA153)</f>
        <v>0</v>
      </c>
      <c r="BC154" s="118"/>
      <c r="BD154" s="118"/>
      <c r="BE154" s="119"/>
      <c r="BF154" s="119"/>
      <c r="BG154" s="119"/>
      <c r="BH154" s="119"/>
      <c r="BI154" s="120" t="s">
        <v>44</v>
      </c>
      <c r="BJ154" s="132">
        <f t="shared" ref="BJ154" si="2543">SUM(BJ146:BJ153)</f>
        <v>0</v>
      </c>
      <c r="BL154" s="118"/>
      <c r="BM154" s="118"/>
      <c r="BN154" s="119"/>
      <c r="BO154" s="119"/>
      <c r="BP154" s="119"/>
      <c r="BQ154" s="119"/>
      <c r="BR154" s="120" t="s">
        <v>44</v>
      </c>
      <c r="BS154" s="132">
        <f t="shared" ref="BS154" si="2544">SUM(BS146:BS153)</f>
        <v>0</v>
      </c>
      <c r="BU154" s="118"/>
      <c r="BV154" s="118"/>
      <c r="BW154" s="119"/>
      <c r="BX154" s="119"/>
      <c r="BY154" s="119"/>
      <c r="BZ154" s="119"/>
      <c r="CA154" s="120" t="s">
        <v>44</v>
      </c>
      <c r="CB154" s="132">
        <f t="shared" ref="CB154" si="2545">SUM(CB146:CB153)</f>
        <v>0</v>
      </c>
      <c r="CD154" s="118"/>
      <c r="CE154" s="118"/>
      <c r="CF154" s="119"/>
      <c r="CG154" s="119"/>
      <c r="CH154" s="119"/>
      <c r="CI154" s="119"/>
      <c r="CJ154" s="120" t="s">
        <v>44</v>
      </c>
      <c r="CK154" s="132">
        <f t="shared" ref="CK154" si="2546">SUM(CK146:CK153)</f>
        <v>0</v>
      </c>
      <c r="CM154" s="118"/>
      <c r="CN154" s="118"/>
      <c r="CO154" s="119"/>
      <c r="CP154" s="119"/>
      <c r="CQ154" s="119"/>
      <c r="CR154" s="119"/>
      <c r="CS154" s="120" t="s">
        <v>44</v>
      </c>
      <c r="CT154" s="132">
        <f t="shared" ref="CT154" si="2547">SUM(CT146:CT153)</f>
        <v>0</v>
      </c>
      <c r="CV154" s="118"/>
      <c r="CW154" s="118"/>
      <c r="CX154" s="119"/>
      <c r="CY154" s="119"/>
      <c r="CZ154" s="119"/>
      <c r="DA154" s="119"/>
      <c r="DB154" s="120" t="s">
        <v>44</v>
      </c>
      <c r="DC154" s="132">
        <f t="shared" ref="DC154" si="2548">SUM(DC146:DC153)</f>
        <v>0</v>
      </c>
      <c r="DE154" s="118"/>
      <c r="DF154" s="118"/>
      <c r="DG154" s="119"/>
      <c r="DH154" s="119"/>
      <c r="DI154" s="119"/>
      <c r="DJ154" s="119"/>
      <c r="DK154" s="120" t="s">
        <v>44</v>
      </c>
      <c r="DL154" s="132">
        <f t="shared" ref="DL154" si="2549">SUM(DL146:DL153)</f>
        <v>0</v>
      </c>
      <c r="DN154" s="118"/>
      <c r="DO154" s="118"/>
      <c r="DP154" s="119"/>
      <c r="DQ154" s="119"/>
      <c r="DR154" s="119"/>
      <c r="DS154" s="119"/>
      <c r="DT154" s="120" t="s">
        <v>44</v>
      </c>
      <c r="DU154" s="132">
        <f t="shared" ref="DU154" si="2550">SUM(DU146:DU153)</f>
        <v>0</v>
      </c>
      <c r="DW154" s="118"/>
      <c r="DX154" s="118"/>
      <c r="DY154" s="119"/>
      <c r="DZ154" s="119"/>
      <c r="EA154" s="119"/>
      <c r="EB154" s="119"/>
      <c r="EC154" s="120" t="s">
        <v>44</v>
      </c>
      <c r="ED154" s="132">
        <f t="shared" ref="ED154" si="2551">SUM(ED146:ED153)</f>
        <v>0</v>
      </c>
      <c r="EF154" s="118"/>
      <c r="EG154" s="118"/>
      <c r="EH154" s="119"/>
      <c r="EI154" s="119"/>
      <c r="EJ154" s="119"/>
      <c r="EK154" s="119"/>
      <c r="EL154" s="120" t="s">
        <v>44</v>
      </c>
      <c r="EM154" s="132">
        <f t="shared" ref="EM154" si="2552">SUM(EM146:EM153)</f>
        <v>0</v>
      </c>
      <c r="EO154" s="118"/>
      <c r="EP154" s="118"/>
      <c r="EQ154" s="119"/>
      <c r="ER154" s="119"/>
      <c r="ES154" s="119"/>
      <c r="ET154" s="119"/>
      <c r="EU154" s="120" t="s">
        <v>44</v>
      </c>
      <c r="EV154" s="132">
        <f t="shared" ref="EV154" si="2553">SUM(EV146:EV153)</f>
        <v>0</v>
      </c>
      <c r="EX154" s="118"/>
      <c r="EY154" s="118"/>
      <c r="EZ154" s="119"/>
      <c r="FA154" s="119"/>
      <c r="FB154" s="119"/>
      <c r="FC154" s="119"/>
      <c r="FD154" s="120" t="s">
        <v>44</v>
      </c>
      <c r="FE154" s="132">
        <f t="shared" ref="FE154" si="2554">SUM(FE146:FE153)</f>
        <v>0</v>
      </c>
      <c r="FG154" s="118"/>
      <c r="FH154" s="118"/>
      <c r="FI154" s="119"/>
      <c r="FJ154" s="119"/>
      <c r="FK154" s="119"/>
      <c r="FL154" s="119"/>
      <c r="FM154" s="120" t="s">
        <v>44</v>
      </c>
      <c r="FN154" s="132">
        <f t="shared" ref="FN154" si="2555">SUM(FN146:FN153)</f>
        <v>0</v>
      </c>
      <c r="FP154" s="118"/>
      <c r="FQ154" s="118"/>
      <c r="FR154" s="119"/>
      <c r="FS154" s="119"/>
      <c r="FT154" s="119"/>
      <c r="FU154" s="119"/>
      <c r="FV154" s="120" t="s">
        <v>44</v>
      </c>
      <c r="FW154" s="132">
        <f t="shared" ref="FW154" si="2556">SUM(FW146:FW153)</f>
        <v>0</v>
      </c>
      <c r="FY154" s="118"/>
      <c r="FZ154" s="118"/>
      <c r="GA154" s="119"/>
      <c r="GB154" s="119"/>
      <c r="GC154" s="119"/>
      <c r="GD154" s="119"/>
      <c r="GE154" s="120" t="s">
        <v>44</v>
      </c>
      <c r="GF154" s="132">
        <f t="shared" ref="GF154" si="2557">SUM(GF146:GF153)</f>
        <v>0</v>
      </c>
      <c r="GH154" s="118"/>
      <c r="GI154" s="118"/>
      <c r="GJ154" s="119"/>
      <c r="GK154" s="119"/>
      <c r="GL154" s="119"/>
      <c r="GM154" s="119"/>
      <c r="GN154" s="120" t="s">
        <v>44</v>
      </c>
      <c r="GO154" s="132">
        <f t="shared" ref="GO154" si="2558">SUM(GO146:GO153)</f>
        <v>0</v>
      </c>
      <c r="GQ154" s="118"/>
      <c r="GR154" s="118"/>
      <c r="GS154" s="119"/>
      <c r="GT154" s="119"/>
      <c r="GU154" s="119"/>
      <c r="GV154" s="119"/>
      <c r="GW154" s="120" t="s">
        <v>44</v>
      </c>
      <c r="GX154" s="132">
        <f t="shared" ref="GX154" si="2559">SUM(GX146:GX153)</f>
        <v>0</v>
      </c>
      <c r="GZ154" s="118"/>
      <c r="HA154" s="118"/>
      <c r="HB154" s="119"/>
      <c r="HC154" s="119"/>
      <c r="HD154" s="119"/>
      <c r="HE154" s="119"/>
      <c r="HF154" s="120" t="s">
        <v>44</v>
      </c>
      <c r="HG154" s="132">
        <f t="shared" ref="HG154" si="2560">SUM(HG146:HG153)</f>
        <v>0</v>
      </c>
      <c r="HI154" s="118"/>
      <c r="HJ154" s="118"/>
      <c r="HK154" s="119"/>
      <c r="HL154" s="119"/>
      <c r="HM154" s="119"/>
      <c r="HN154" s="119"/>
      <c r="HO154" s="120" t="s">
        <v>44</v>
      </c>
      <c r="HP154" s="132">
        <f t="shared" ref="HP154" si="2561">SUM(HP146:HP153)</f>
        <v>0</v>
      </c>
      <c r="HR154" s="118"/>
      <c r="HS154" s="118"/>
      <c r="HT154" s="119"/>
      <c r="HU154" s="119"/>
      <c r="HV154" s="119"/>
      <c r="HW154" s="119"/>
      <c r="HX154" s="120" t="s">
        <v>44</v>
      </c>
      <c r="HY154" s="132">
        <f t="shared" ref="HY154" si="2562">SUM(HY146:HY153)</f>
        <v>0</v>
      </c>
      <c r="IA154" s="118"/>
      <c r="IB154" s="118"/>
      <c r="IC154" s="119"/>
      <c r="ID154" s="119"/>
      <c r="IE154" s="119"/>
      <c r="IF154" s="119"/>
      <c r="IG154" s="120" t="s">
        <v>44</v>
      </c>
      <c r="IH154" s="132">
        <f t="shared" ref="IH154" si="2563">SUM(IH146:IH153)</f>
        <v>0</v>
      </c>
      <c r="IJ154" s="118"/>
      <c r="IK154" s="118"/>
      <c r="IL154" s="119"/>
      <c r="IM154" s="119"/>
      <c r="IN154" s="119"/>
      <c r="IO154" s="119"/>
      <c r="IP154" s="120" t="s">
        <v>44</v>
      </c>
      <c r="IQ154" s="132">
        <f t="shared" ref="IQ154" si="2564">SUM(IQ146:IQ153)</f>
        <v>0</v>
      </c>
      <c r="IS154" s="118"/>
      <c r="IT154" s="118"/>
      <c r="IU154" s="119"/>
      <c r="IV154" s="119"/>
      <c r="IW154" s="119"/>
      <c r="IX154" s="119"/>
      <c r="IY154" s="120" t="s">
        <v>44</v>
      </c>
      <c r="IZ154" s="132">
        <f t="shared" ref="IZ154" si="2565">SUM(IZ146:IZ153)</f>
        <v>0</v>
      </c>
      <c r="JB154" s="118"/>
      <c r="JC154" s="118"/>
      <c r="JD154" s="119"/>
      <c r="JE154" s="119"/>
      <c r="JF154" s="119"/>
      <c r="JG154" s="119"/>
      <c r="JH154" s="120" t="s">
        <v>44</v>
      </c>
      <c r="JI154" s="132">
        <f t="shared" ref="JI154" si="2566">SUM(JI146:JI153)</f>
        <v>0</v>
      </c>
      <c r="JK154" s="118"/>
      <c r="JL154" s="118"/>
      <c r="JM154" s="119"/>
      <c r="JN154" s="119"/>
      <c r="JO154" s="119"/>
      <c r="JP154" s="119"/>
      <c r="JQ154" s="120" t="s">
        <v>44</v>
      </c>
      <c r="JR154" s="132">
        <f t="shared" ref="JR154" si="2567">SUM(JR146:JR153)</f>
        <v>0</v>
      </c>
      <c r="JT154" s="118"/>
      <c r="JU154" s="118"/>
      <c r="JV154" s="119"/>
      <c r="JW154" s="119"/>
      <c r="JX154" s="119"/>
      <c r="JY154" s="119"/>
      <c r="JZ154" s="120" t="s">
        <v>44</v>
      </c>
      <c r="KA154" s="132">
        <f t="shared" ref="KA154" si="2568">SUM(KA146:KA153)</f>
        <v>0</v>
      </c>
      <c r="KC154" s="118"/>
      <c r="KD154" s="118"/>
      <c r="KE154" s="119"/>
      <c r="KF154" s="119"/>
      <c r="KG154" s="119"/>
      <c r="KH154" s="119"/>
      <c r="KI154" s="120" t="s">
        <v>44</v>
      </c>
      <c r="KJ154" s="132">
        <f t="shared" ref="KJ154" si="2569">SUM(KJ146:KJ153)</f>
        <v>0</v>
      </c>
      <c r="KL154" s="118"/>
      <c r="KM154" s="118"/>
      <c r="KN154" s="119"/>
      <c r="KO154" s="119"/>
      <c r="KP154" s="119"/>
      <c r="KQ154" s="119"/>
      <c r="KR154" s="120" t="s">
        <v>44</v>
      </c>
      <c r="KS154" s="132">
        <f t="shared" ref="KS154" si="2570">SUM(KS146:KS153)</f>
        <v>0</v>
      </c>
      <c r="KU154" s="118"/>
      <c r="KV154" s="118"/>
      <c r="KW154" s="119"/>
      <c r="KX154" s="119"/>
      <c r="KY154" s="119"/>
      <c r="KZ154" s="119"/>
      <c r="LA154" s="120" t="s">
        <v>44</v>
      </c>
      <c r="LB154" s="132">
        <f t="shared" ref="LB154" si="2571">SUM(LB146:LB153)</f>
        <v>0</v>
      </c>
      <c r="LD154" s="118"/>
      <c r="LE154" s="118"/>
      <c r="LF154" s="119"/>
      <c r="LG154" s="119"/>
      <c r="LH154" s="119"/>
      <c r="LI154" s="119"/>
      <c r="LJ154" s="120" t="s">
        <v>44</v>
      </c>
      <c r="LK154" s="132">
        <f t="shared" ref="LK154" si="2572">SUM(LK146:LK153)</f>
        <v>0</v>
      </c>
      <c r="LM154" s="118"/>
      <c r="LN154" s="118"/>
      <c r="LO154" s="119"/>
      <c r="LP154" s="119"/>
      <c r="LQ154" s="119"/>
      <c r="LR154" s="119"/>
      <c r="LS154" s="120" t="s">
        <v>44</v>
      </c>
      <c r="LT154" s="132">
        <f t="shared" ref="LT154" si="2573">SUM(LT146:LT153)</f>
        <v>0</v>
      </c>
      <c r="LV154" s="118"/>
      <c r="LW154" s="118"/>
      <c r="LX154" s="119"/>
      <c r="LY154" s="119"/>
      <c r="LZ154" s="119"/>
      <c r="MA154" s="119"/>
      <c r="MB154" s="120" t="s">
        <v>44</v>
      </c>
      <c r="MC154" s="132">
        <f t="shared" ref="MC154" si="2574">SUM(MC146:MC153)</f>
        <v>0</v>
      </c>
      <c r="ME154" s="118"/>
      <c r="MF154" s="118"/>
      <c r="MG154" s="119"/>
      <c r="MH154" s="119"/>
      <c r="MI154" s="119"/>
      <c r="MJ154" s="119"/>
      <c r="MK154" s="120" t="s">
        <v>44</v>
      </c>
      <c r="ML154" s="132">
        <f t="shared" ref="ML154" si="2575">SUM(ML146:ML153)</f>
        <v>0</v>
      </c>
      <c r="MN154" s="118"/>
      <c r="MO154" s="118"/>
      <c r="MP154" s="119"/>
      <c r="MQ154" s="119"/>
      <c r="MR154" s="119"/>
      <c r="MS154" s="119"/>
      <c r="MT154" s="120" t="s">
        <v>44</v>
      </c>
      <c r="MU154" s="132">
        <f t="shared" ref="MU154" si="2576">SUM(MU146:MU153)</f>
        <v>0</v>
      </c>
      <c r="MW154" s="118"/>
      <c r="MX154" s="118"/>
      <c r="MY154" s="119"/>
      <c r="MZ154" s="119"/>
      <c r="NA154" s="119"/>
      <c r="NB154" s="119"/>
      <c r="NC154" s="120" t="s">
        <v>44</v>
      </c>
      <c r="ND154" s="132">
        <f t="shared" ref="ND154" si="2577">SUM(ND146:ND153)</f>
        <v>0</v>
      </c>
      <c r="NF154" s="118"/>
      <c r="NG154" s="118"/>
      <c r="NH154" s="119"/>
      <c r="NI154" s="119"/>
      <c r="NJ154" s="119"/>
      <c r="NK154" s="119"/>
      <c r="NL154" s="120" t="s">
        <v>44</v>
      </c>
      <c r="NM154" s="132">
        <f t="shared" ref="NM154" si="2578">SUM(NM146:NM153)</f>
        <v>0</v>
      </c>
      <c r="NO154" s="118"/>
      <c r="NP154" s="118"/>
      <c r="NQ154" s="119"/>
      <c r="NR154" s="119"/>
      <c r="NS154" s="119"/>
      <c r="NT154" s="119"/>
      <c r="NU154" s="120" t="s">
        <v>44</v>
      </c>
      <c r="NV154" s="132">
        <f t="shared" ref="NV154" si="2579">SUM(NV146:NV153)</f>
        <v>0</v>
      </c>
      <c r="NX154" s="118"/>
      <c r="NY154" s="118"/>
      <c r="NZ154" s="119"/>
      <c r="OA154" s="119"/>
      <c r="OB154" s="119"/>
      <c r="OC154" s="119"/>
      <c r="OD154" s="120" t="s">
        <v>44</v>
      </c>
      <c r="OE154" s="132">
        <f t="shared" ref="OE154" si="2580">SUM(OE146:OE153)</f>
        <v>0</v>
      </c>
      <c r="OG154" s="118"/>
      <c r="OH154" s="118"/>
      <c r="OI154" s="119"/>
      <c r="OJ154" s="119"/>
      <c r="OK154" s="119"/>
      <c r="OL154" s="119"/>
      <c r="OM154" s="120" t="s">
        <v>44</v>
      </c>
      <c r="ON154" s="132">
        <f t="shared" ref="ON154" si="2581">SUM(ON146:ON153)</f>
        <v>0</v>
      </c>
      <c r="OP154" s="118"/>
      <c r="OQ154" s="118"/>
      <c r="OR154" s="119"/>
      <c r="OS154" s="119"/>
      <c r="OT154" s="119"/>
      <c r="OU154" s="119"/>
      <c r="OV154" s="120" t="s">
        <v>44</v>
      </c>
      <c r="OW154" s="132">
        <f t="shared" ref="OW154" si="2582">SUM(OW146:OW153)</f>
        <v>0</v>
      </c>
      <c r="OY154" s="118"/>
      <c r="OZ154" s="118"/>
      <c r="PA154" s="119"/>
      <c r="PB154" s="119"/>
      <c r="PC154" s="119"/>
      <c r="PD154" s="119"/>
      <c r="PE154" s="120" t="s">
        <v>44</v>
      </c>
      <c r="PF154" s="132">
        <f t="shared" ref="PF154" si="2583">SUM(PF146:PF153)</f>
        <v>0</v>
      </c>
    </row>
    <row r="155" spans="1:424" s="139" customFormat="1">
      <c r="A155" s="134"/>
      <c r="B155" s="135"/>
      <c r="C155" s="136"/>
      <c r="D155" s="136"/>
      <c r="E155" s="136"/>
      <c r="F155" s="136"/>
      <c r="G155" s="137"/>
      <c r="H155" s="138"/>
      <c r="J155" s="134"/>
      <c r="K155" s="135"/>
      <c r="L155" s="136"/>
      <c r="M155" s="136"/>
      <c r="N155" s="136"/>
      <c r="O155" s="136"/>
      <c r="P155" s="137"/>
      <c r="Q155" s="138"/>
      <c r="S155" s="134"/>
      <c r="T155" s="135"/>
      <c r="U155" s="136"/>
      <c r="V155" s="136"/>
      <c r="W155" s="136"/>
      <c r="X155" s="136"/>
      <c r="Y155" s="137"/>
      <c r="Z155" s="138"/>
      <c r="AB155" s="134"/>
      <c r="AC155" s="135"/>
      <c r="AD155" s="136"/>
      <c r="AE155" s="136"/>
      <c r="AF155" s="136"/>
      <c r="AG155" s="136"/>
      <c r="AH155" s="137"/>
      <c r="AI155" s="138"/>
      <c r="AK155" s="134"/>
      <c r="AL155" s="135"/>
      <c r="AM155" s="136"/>
      <c r="AN155" s="136"/>
      <c r="AO155" s="136"/>
      <c r="AP155" s="136"/>
      <c r="AQ155" s="137"/>
      <c r="AR155" s="138"/>
      <c r="AT155" s="134"/>
      <c r="AU155" s="135"/>
      <c r="AV155" s="136"/>
      <c r="AW155" s="136"/>
      <c r="AX155" s="136"/>
      <c r="AY155" s="136"/>
      <c r="AZ155" s="137"/>
      <c r="BA155" s="138"/>
      <c r="BC155" s="134"/>
      <c r="BD155" s="135"/>
      <c r="BE155" s="136"/>
      <c r="BF155" s="136"/>
      <c r="BG155" s="136"/>
      <c r="BH155" s="136"/>
      <c r="BI155" s="137"/>
      <c r="BJ155" s="138"/>
      <c r="BL155" s="134"/>
      <c r="BM155" s="135"/>
      <c r="BN155" s="136"/>
      <c r="BO155" s="136"/>
      <c r="BP155" s="136"/>
      <c r="BQ155" s="136"/>
      <c r="BR155" s="137"/>
      <c r="BS155" s="138"/>
      <c r="BU155" s="134"/>
      <c r="BV155" s="135"/>
      <c r="BW155" s="136"/>
      <c r="BX155" s="136"/>
      <c r="BY155" s="136"/>
      <c r="BZ155" s="136"/>
      <c r="CA155" s="137"/>
      <c r="CB155" s="138"/>
      <c r="CD155" s="134"/>
      <c r="CE155" s="135"/>
      <c r="CF155" s="136"/>
      <c r="CG155" s="136"/>
      <c r="CH155" s="136"/>
      <c r="CI155" s="136"/>
      <c r="CJ155" s="137"/>
      <c r="CK155" s="138"/>
      <c r="CM155" s="134"/>
      <c r="CN155" s="135"/>
      <c r="CO155" s="136"/>
      <c r="CP155" s="136"/>
      <c r="CQ155" s="136"/>
      <c r="CR155" s="136"/>
      <c r="CS155" s="137"/>
      <c r="CT155" s="138"/>
      <c r="CV155" s="134"/>
      <c r="CW155" s="135"/>
      <c r="CX155" s="136"/>
      <c r="CY155" s="136"/>
      <c r="CZ155" s="136"/>
      <c r="DA155" s="136"/>
      <c r="DB155" s="137"/>
      <c r="DC155" s="138"/>
      <c r="DE155" s="134"/>
      <c r="DF155" s="135"/>
      <c r="DG155" s="136"/>
      <c r="DH155" s="136"/>
      <c r="DI155" s="136"/>
      <c r="DJ155" s="136"/>
      <c r="DK155" s="137"/>
      <c r="DL155" s="138"/>
      <c r="DN155" s="134"/>
      <c r="DO155" s="135"/>
      <c r="DP155" s="136"/>
      <c r="DQ155" s="136"/>
      <c r="DR155" s="136"/>
      <c r="DS155" s="136"/>
      <c r="DT155" s="137"/>
      <c r="DU155" s="138"/>
      <c r="DW155" s="134"/>
      <c r="DX155" s="135"/>
      <c r="DY155" s="136"/>
      <c r="DZ155" s="136"/>
      <c r="EA155" s="136"/>
      <c r="EB155" s="136"/>
      <c r="EC155" s="137"/>
      <c r="ED155" s="138"/>
      <c r="EF155" s="134"/>
      <c r="EG155" s="135"/>
      <c r="EH155" s="136"/>
      <c r="EI155" s="136"/>
      <c r="EJ155" s="136"/>
      <c r="EK155" s="136"/>
      <c r="EL155" s="137"/>
      <c r="EM155" s="138"/>
      <c r="EO155" s="134"/>
      <c r="EP155" s="135"/>
      <c r="EQ155" s="136"/>
      <c r="ER155" s="136"/>
      <c r="ES155" s="136"/>
      <c r="ET155" s="136"/>
      <c r="EU155" s="137"/>
      <c r="EV155" s="138"/>
      <c r="EX155" s="134"/>
      <c r="EY155" s="135"/>
      <c r="EZ155" s="136"/>
      <c r="FA155" s="136"/>
      <c r="FB155" s="136"/>
      <c r="FC155" s="136"/>
      <c r="FD155" s="137"/>
      <c r="FE155" s="138"/>
      <c r="FG155" s="134"/>
      <c r="FH155" s="135"/>
      <c r="FI155" s="136"/>
      <c r="FJ155" s="136"/>
      <c r="FK155" s="136"/>
      <c r="FL155" s="136"/>
      <c r="FM155" s="137"/>
      <c r="FN155" s="138"/>
      <c r="FP155" s="134"/>
      <c r="FQ155" s="135"/>
      <c r="FR155" s="136"/>
      <c r="FS155" s="136"/>
      <c r="FT155" s="136"/>
      <c r="FU155" s="136"/>
      <c r="FV155" s="137"/>
      <c r="FW155" s="138"/>
      <c r="FY155" s="134"/>
      <c r="FZ155" s="135"/>
      <c r="GA155" s="136"/>
      <c r="GB155" s="136"/>
      <c r="GC155" s="136"/>
      <c r="GD155" s="136"/>
      <c r="GE155" s="137"/>
      <c r="GF155" s="138"/>
      <c r="GH155" s="134"/>
      <c r="GI155" s="135"/>
      <c r="GJ155" s="136"/>
      <c r="GK155" s="136"/>
      <c r="GL155" s="136"/>
      <c r="GM155" s="136"/>
      <c r="GN155" s="137"/>
      <c r="GO155" s="138"/>
      <c r="GQ155" s="134"/>
      <c r="GR155" s="135"/>
      <c r="GS155" s="136"/>
      <c r="GT155" s="136"/>
      <c r="GU155" s="136"/>
      <c r="GV155" s="136"/>
      <c r="GW155" s="137"/>
      <c r="GX155" s="138"/>
      <c r="GZ155" s="134"/>
      <c r="HA155" s="135"/>
      <c r="HB155" s="136"/>
      <c r="HC155" s="136"/>
      <c r="HD155" s="136"/>
      <c r="HE155" s="136"/>
      <c r="HF155" s="137"/>
      <c r="HG155" s="138"/>
      <c r="HI155" s="134"/>
      <c r="HJ155" s="135"/>
      <c r="HK155" s="136"/>
      <c r="HL155" s="136"/>
      <c r="HM155" s="136"/>
      <c r="HN155" s="136"/>
      <c r="HO155" s="137"/>
      <c r="HP155" s="138"/>
      <c r="HR155" s="134"/>
      <c r="HS155" s="135"/>
      <c r="HT155" s="136"/>
      <c r="HU155" s="136"/>
      <c r="HV155" s="136"/>
      <c r="HW155" s="136"/>
      <c r="HX155" s="137"/>
      <c r="HY155" s="138"/>
      <c r="IA155" s="134"/>
      <c r="IB155" s="135"/>
      <c r="IC155" s="136"/>
      <c r="ID155" s="136"/>
      <c r="IE155" s="136"/>
      <c r="IF155" s="136"/>
      <c r="IG155" s="137"/>
      <c r="IH155" s="138"/>
      <c r="IJ155" s="134"/>
      <c r="IK155" s="135"/>
      <c r="IL155" s="136"/>
      <c r="IM155" s="136"/>
      <c r="IN155" s="136"/>
      <c r="IO155" s="136"/>
      <c r="IP155" s="137"/>
      <c r="IQ155" s="138"/>
      <c r="IS155" s="134"/>
      <c r="IT155" s="135"/>
      <c r="IU155" s="136"/>
      <c r="IV155" s="136"/>
      <c r="IW155" s="136"/>
      <c r="IX155" s="136"/>
      <c r="IY155" s="137"/>
      <c r="IZ155" s="138"/>
      <c r="JB155" s="134"/>
      <c r="JC155" s="135"/>
      <c r="JD155" s="136"/>
      <c r="JE155" s="136"/>
      <c r="JF155" s="136"/>
      <c r="JG155" s="136"/>
      <c r="JH155" s="137"/>
      <c r="JI155" s="138"/>
      <c r="JK155" s="134"/>
      <c r="JL155" s="135"/>
      <c r="JM155" s="136"/>
      <c r="JN155" s="136"/>
      <c r="JO155" s="136"/>
      <c r="JP155" s="136"/>
      <c r="JQ155" s="137"/>
      <c r="JR155" s="138"/>
      <c r="JT155" s="134"/>
      <c r="JU155" s="135"/>
      <c r="JV155" s="136"/>
      <c r="JW155" s="136"/>
      <c r="JX155" s="136"/>
      <c r="JY155" s="136"/>
      <c r="JZ155" s="137"/>
      <c r="KA155" s="138"/>
      <c r="KC155" s="134"/>
      <c r="KD155" s="135"/>
      <c r="KE155" s="136"/>
      <c r="KF155" s="136"/>
      <c r="KG155" s="136"/>
      <c r="KH155" s="136"/>
      <c r="KI155" s="137"/>
      <c r="KJ155" s="138"/>
      <c r="KL155" s="134"/>
      <c r="KM155" s="135"/>
      <c r="KN155" s="136"/>
      <c r="KO155" s="136"/>
      <c r="KP155" s="136"/>
      <c r="KQ155" s="136"/>
      <c r="KR155" s="137"/>
      <c r="KS155" s="138"/>
      <c r="KU155" s="134"/>
      <c r="KV155" s="135"/>
      <c r="KW155" s="136"/>
      <c r="KX155" s="136"/>
      <c r="KY155" s="136"/>
      <c r="KZ155" s="136"/>
      <c r="LA155" s="137"/>
      <c r="LB155" s="138"/>
      <c r="LD155" s="134"/>
      <c r="LE155" s="135"/>
      <c r="LF155" s="136"/>
      <c r="LG155" s="136"/>
      <c r="LH155" s="136"/>
      <c r="LI155" s="136"/>
      <c r="LJ155" s="137"/>
      <c r="LK155" s="138"/>
      <c r="LM155" s="134"/>
      <c r="LN155" s="135"/>
      <c r="LO155" s="136"/>
      <c r="LP155" s="136"/>
      <c r="LQ155" s="136"/>
      <c r="LR155" s="136"/>
      <c r="LS155" s="137"/>
      <c r="LT155" s="138"/>
      <c r="LV155" s="134"/>
      <c r="LW155" s="135"/>
      <c r="LX155" s="136"/>
      <c r="LY155" s="136"/>
      <c r="LZ155" s="136"/>
      <c r="MA155" s="136"/>
      <c r="MB155" s="137"/>
      <c r="MC155" s="138"/>
      <c r="ME155" s="134"/>
      <c r="MF155" s="135"/>
      <c r="MG155" s="136"/>
      <c r="MH155" s="136"/>
      <c r="MI155" s="136"/>
      <c r="MJ155" s="136"/>
      <c r="MK155" s="137"/>
      <c r="ML155" s="138"/>
      <c r="MN155" s="134"/>
      <c r="MO155" s="135"/>
      <c r="MP155" s="136"/>
      <c r="MQ155" s="136"/>
      <c r="MR155" s="136"/>
      <c r="MS155" s="136"/>
      <c r="MT155" s="137"/>
      <c r="MU155" s="138"/>
      <c r="MW155" s="134"/>
      <c r="MX155" s="135"/>
      <c r="MY155" s="136"/>
      <c r="MZ155" s="136"/>
      <c r="NA155" s="136"/>
      <c r="NB155" s="136"/>
      <c r="NC155" s="137"/>
      <c r="ND155" s="138"/>
      <c r="NF155" s="134"/>
      <c r="NG155" s="135"/>
      <c r="NH155" s="136"/>
      <c r="NI155" s="136"/>
      <c r="NJ155" s="136"/>
      <c r="NK155" s="136"/>
      <c r="NL155" s="137"/>
      <c r="NM155" s="138"/>
      <c r="NO155" s="134"/>
      <c r="NP155" s="135"/>
      <c r="NQ155" s="136"/>
      <c r="NR155" s="136"/>
      <c r="NS155" s="136"/>
      <c r="NT155" s="136"/>
      <c r="NU155" s="137"/>
      <c r="NV155" s="138"/>
      <c r="NX155" s="134"/>
      <c r="NY155" s="135"/>
      <c r="NZ155" s="136"/>
      <c r="OA155" s="136"/>
      <c r="OB155" s="136"/>
      <c r="OC155" s="136"/>
      <c r="OD155" s="137"/>
      <c r="OE155" s="138"/>
      <c r="OG155" s="134"/>
      <c r="OH155" s="135"/>
      <c r="OI155" s="136"/>
      <c r="OJ155" s="136"/>
      <c r="OK155" s="136"/>
      <c r="OL155" s="136"/>
      <c r="OM155" s="137"/>
      <c r="ON155" s="138"/>
      <c r="OP155" s="134"/>
      <c r="OQ155" s="135"/>
      <c r="OR155" s="136"/>
      <c r="OS155" s="136"/>
      <c r="OT155" s="136"/>
      <c r="OU155" s="136"/>
      <c r="OV155" s="137"/>
      <c r="OW155" s="138"/>
      <c r="OY155" s="134"/>
      <c r="OZ155" s="135"/>
      <c r="PA155" s="136"/>
      <c r="PB155" s="136"/>
      <c r="PC155" s="136"/>
      <c r="PD155" s="136"/>
      <c r="PE155" s="137"/>
      <c r="PF155" s="138"/>
      <c r="PH155" s="161"/>
    </row>
    <row r="156" spans="1:424" s="161" customFormat="1">
      <c r="A156" s="116" t="s">
        <v>312</v>
      </c>
      <c r="B156" s="533" t="str">
        <f>PRESUPUESTO!B22</f>
        <v>CONCRETOS ESTRUCTURALES</v>
      </c>
      <c r="C156" s="534"/>
      <c r="D156" s="534"/>
      <c r="E156" s="534"/>
      <c r="F156" s="534"/>
      <c r="G156" s="535"/>
      <c r="H156" s="116"/>
      <c r="I156"/>
      <c r="J156" s="116" t="s">
        <v>312</v>
      </c>
      <c r="K156" s="533" t="str">
        <f>B156</f>
        <v>CONCRETOS ESTRUCTURALES</v>
      </c>
      <c r="L156" s="534"/>
      <c r="M156" s="534"/>
      <c r="N156" s="534"/>
      <c r="O156" s="534"/>
      <c r="P156" s="535"/>
      <c r="Q156" s="116"/>
      <c r="R156"/>
      <c r="S156" s="116" t="s">
        <v>312</v>
      </c>
      <c r="T156" s="533" t="str">
        <f t="shared" ref="T156" si="2584">K156</f>
        <v>CONCRETOS ESTRUCTURALES</v>
      </c>
      <c r="U156" s="534"/>
      <c r="V156" s="534"/>
      <c r="W156" s="534"/>
      <c r="X156" s="534"/>
      <c r="Y156" s="535"/>
      <c r="Z156" s="116"/>
      <c r="AA156"/>
      <c r="AB156" s="116" t="s">
        <v>312</v>
      </c>
      <c r="AC156" s="533" t="str">
        <f t="shared" ref="AC156" si="2585">T156</f>
        <v>CONCRETOS ESTRUCTURALES</v>
      </c>
      <c r="AD156" s="534"/>
      <c r="AE156" s="534"/>
      <c r="AF156" s="534"/>
      <c r="AG156" s="534"/>
      <c r="AH156" s="535"/>
      <c r="AI156" s="116"/>
      <c r="AJ156"/>
      <c r="AK156" s="116" t="s">
        <v>312</v>
      </c>
      <c r="AL156" s="533" t="str">
        <f t="shared" ref="AL156" si="2586">AC156</f>
        <v>CONCRETOS ESTRUCTURALES</v>
      </c>
      <c r="AM156" s="534"/>
      <c r="AN156" s="534"/>
      <c r="AO156" s="534"/>
      <c r="AP156" s="534"/>
      <c r="AQ156" s="535"/>
      <c r="AR156" s="116"/>
      <c r="AS156"/>
      <c r="AT156" s="116" t="s">
        <v>312</v>
      </c>
      <c r="AU156" s="533" t="str">
        <f t="shared" ref="AU156" si="2587">AL156</f>
        <v>CONCRETOS ESTRUCTURALES</v>
      </c>
      <c r="AV156" s="534"/>
      <c r="AW156" s="534"/>
      <c r="AX156" s="534"/>
      <c r="AY156" s="534"/>
      <c r="AZ156" s="535"/>
      <c r="BA156" s="116"/>
      <c r="BB156"/>
      <c r="BC156" s="116" t="s">
        <v>312</v>
      </c>
      <c r="BD156" s="533" t="str">
        <f t="shared" ref="BD156" si="2588">AU156</f>
        <v>CONCRETOS ESTRUCTURALES</v>
      </c>
      <c r="BE156" s="534"/>
      <c r="BF156" s="534"/>
      <c r="BG156" s="534"/>
      <c r="BH156" s="534"/>
      <c r="BI156" s="535"/>
      <c r="BJ156" s="116"/>
      <c r="BK156"/>
      <c r="BL156" s="116" t="s">
        <v>312</v>
      </c>
      <c r="BM156" s="533" t="str">
        <f t="shared" ref="BM156" si="2589">BD156</f>
        <v>CONCRETOS ESTRUCTURALES</v>
      </c>
      <c r="BN156" s="534"/>
      <c r="BO156" s="534"/>
      <c r="BP156" s="534"/>
      <c r="BQ156" s="534"/>
      <c r="BR156" s="535"/>
      <c r="BS156" s="116"/>
      <c r="BT156"/>
      <c r="BU156" s="116" t="s">
        <v>312</v>
      </c>
      <c r="BV156" s="533" t="str">
        <f t="shared" ref="BV156" si="2590">BM156</f>
        <v>CONCRETOS ESTRUCTURALES</v>
      </c>
      <c r="BW156" s="534"/>
      <c r="BX156" s="534"/>
      <c r="BY156" s="534"/>
      <c r="BZ156" s="534"/>
      <c r="CA156" s="535"/>
      <c r="CB156" s="116"/>
      <c r="CC156"/>
      <c r="CD156" s="116" t="s">
        <v>312</v>
      </c>
      <c r="CE156" s="533" t="str">
        <f t="shared" ref="CE156" si="2591">BV156</f>
        <v>CONCRETOS ESTRUCTURALES</v>
      </c>
      <c r="CF156" s="534"/>
      <c r="CG156" s="534"/>
      <c r="CH156" s="534"/>
      <c r="CI156" s="534"/>
      <c r="CJ156" s="535"/>
      <c r="CK156" s="116"/>
      <c r="CL156"/>
      <c r="CM156" s="116" t="s">
        <v>312</v>
      </c>
      <c r="CN156" s="533" t="str">
        <f t="shared" ref="CN156" si="2592">CE156</f>
        <v>CONCRETOS ESTRUCTURALES</v>
      </c>
      <c r="CO156" s="534"/>
      <c r="CP156" s="534"/>
      <c r="CQ156" s="534"/>
      <c r="CR156" s="534"/>
      <c r="CS156" s="535"/>
      <c r="CT156" s="116"/>
      <c r="CU156"/>
      <c r="CV156" s="116" t="s">
        <v>312</v>
      </c>
      <c r="CW156" s="533" t="str">
        <f t="shared" ref="CW156" si="2593">CN156</f>
        <v>CONCRETOS ESTRUCTURALES</v>
      </c>
      <c r="CX156" s="534"/>
      <c r="CY156" s="534"/>
      <c r="CZ156" s="534"/>
      <c r="DA156" s="534"/>
      <c r="DB156" s="535"/>
      <c r="DC156" s="116"/>
      <c r="DD156"/>
      <c r="DE156" s="116" t="s">
        <v>312</v>
      </c>
      <c r="DF156" s="533" t="str">
        <f t="shared" ref="DF156" si="2594">CW156</f>
        <v>CONCRETOS ESTRUCTURALES</v>
      </c>
      <c r="DG156" s="534"/>
      <c r="DH156" s="534"/>
      <c r="DI156" s="534"/>
      <c r="DJ156" s="534"/>
      <c r="DK156" s="535"/>
      <c r="DL156" s="116"/>
      <c r="DM156"/>
      <c r="DN156" s="116" t="s">
        <v>312</v>
      </c>
      <c r="DO156" s="533" t="str">
        <f t="shared" ref="DO156" si="2595">DF156</f>
        <v>CONCRETOS ESTRUCTURALES</v>
      </c>
      <c r="DP156" s="534"/>
      <c r="DQ156" s="534"/>
      <c r="DR156" s="534"/>
      <c r="DS156" s="534"/>
      <c r="DT156" s="535"/>
      <c r="DU156" s="116"/>
      <c r="DV156"/>
      <c r="DW156" s="116" t="s">
        <v>312</v>
      </c>
      <c r="DX156" s="533" t="str">
        <f t="shared" ref="DX156" si="2596">DO156</f>
        <v>CONCRETOS ESTRUCTURALES</v>
      </c>
      <c r="DY156" s="534"/>
      <c r="DZ156" s="534"/>
      <c r="EA156" s="534"/>
      <c r="EB156" s="534"/>
      <c r="EC156" s="535"/>
      <c r="ED156" s="116"/>
      <c r="EE156"/>
      <c r="EF156" s="116" t="s">
        <v>312</v>
      </c>
      <c r="EG156" s="533" t="str">
        <f t="shared" ref="EG156" si="2597">DX156</f>
        <v>CONCRETOS ESTRUCTURALES</v>
      </c>
      <c r="EH156" s="534"/>
      <c r="EI156" s="534"/>
      <c r="EJ156" s="534"/>
      <c r="EK156" s="534"/>
      <c r="EL156" s="535"/>
      <c r="EM156" s="116"/>
      <c r="EN156"/>
      <c r="EO156" s="116" t="s">
        <v>312</v>
      </c>
      <c r="EP156" s="533" t="str">
        <f t="shared" ref="EP156" si="2598">EG156</f>
        <v>CONCRETOS ESTRUCTURALES</v>
      </c>
      <c r="EQ156" s="534"/>
      <c r="ER156" s="534"/>
      <c r="ES156" s="534"/>
      <c r="ET156" s="534"/>
      <c r="EU156" s="535"/>
      <c r="EV156" s="116"/>
      <c r="EW156"/>
      <c r="EX156" s="116" t="s">
        <v>312</v>
      </c>
      <c r="EY156" s="533" t="str">
        <f t="shared" ref="EY156" si="2599">EP156</f>
        <v>CONCRETOS ESTRUCTURALES</v>
      </c>
      <c r="EZ156" s="534"/>
      <c r="FA156" s="534"/>
      <c r="FB156" s="534"/>
      <c r="FC156" s="534"/>
      <c r="FD156" s="535"/>
      <c r="FE156" s="116"/>
      <c r="FF156"/>
      <c r="FG156" s="116" t="s">
        <v>312</v>
      </c>
      <c r="FH156" s="533" t="str">
        <f t="shared" ref="FH156" si="2600">EY156</f>
        <v>CONCRETOS ESTRUCTURALES</v>
      </c>
      <c r="FI156" s="534"/>
      <c r="FJ156" s="534"/>
      <c r="FK156" s="534"/>
      <c r="FL156" s="534"/>
      <c r="FM156" s="535"/>
      <c r="FN156" s="116"/>
      <c r="FO156"/>
      <c r="FP156" s="116" t="s">
        <v>312</v>
      </c>
      <c r="FQ156" s="533" t="str">
        <f t="shared" ref="FQ156" si="2601">FH156</f>
        <v>CONCRETOS ESTRUCTURALES</v>
      </c>
      <c r="FR156" s="534"/>
      <c r="FS156" s="534"/>
      <c r="FT156" s="534"/>
      <c r="FU156" s="534"/>
      <c r="FV156" s="535"/>
      <c r="FW156" s="116"/>
      <c r="FX156"/>
      <c r="FY156" s="116" t="s">
        <v>312</v>
      </c>
      <c r="FZ156" s="533" t="str">
        <f t="shared" ref="FZ156" si="2602">FQ156</f>
        <v>CONCRETOS ESTRUCTURALES</v>
      </c>
      <c r="GA156" s="534"/>
      <c r="GB156" s="534"/>
      <c r="GC156" s="534"/>
      <c r="GD156" s="534"/>
      <c r="GE156" s="535"/>
      <c r="GF156" s="116"/>
      <c r="GG156"/>
      <c r="GH156" s="116" t="s">
        <v>312</v>
      </c>
      <c r="GI156" s="533" t="str">
        <f t="shared" ref="GI156" si="2603">FZ156</f>
        <v>CONCRETOS ESTRUCTURALES</v>
      </c>
      <c r="GJ156" s="534"/>
      <c r="GK156" s="534"/>
      <c r="GL156" s="534"/>
      <c r="GM156" s="534"/>
      <c r="GN156" s="535"/>
      <c r="GO156" s="116"/>
      <c r="GP156"/>
      <c r="GQ156" s="116" t="s">
        <v>312</v>
      </c>
      <c r="GR156" s="533" t="str">
        <f t="shared" ref="GR156" si="2604">GI156</f>
        <v>CONCRETOS ESTRUCTURALES</v>
      </c>
      <c r="GS156" s="534"/>
      <c r="GT156" s="534"/>
      <c r="GU156" s="534"/>
      <c r="GV156" s="534"/>
      <c r="GW156" s="535"/>
      <c r="GX156" s="116"/>
      <c r="GY156"/>
      <c r="GZ156" s="116" t="s">
        <v>312</v>
      </c>
      <c r="HA156" s="533" t="str">
        <f t="shared" ref="HA156" si="2605">GR156</f>
        <v>CONCRETOS ESTRUCTURALES</v>
      </c>
      <c r="HB156" s="534"/>
      <c r="HC156" s="534"/>
      <c r="HD156" s="534"/>
      <c r="HE156" s="534"/>
      <c r="HF156" s="535"/>
      <c r="HG156" s="116"/>
      <c r="HH156"/>
      <c r="HI156" s="116" t="s">
        <v>312</v>
      </c>
      <c r="HJ156" s="533" t="str">
        <f t="shared" ref="HJ156" si="2606">HA156</f>
        <v>CONCRETOS ESTRUCTURALES</v>
      </c>
      <c r="HK156" s="534"/>
      <c r="HL156" s="534"/>
      <c r="HM156" s="534"/>
      <c r="HN156" s="534"/>
      <c r="HO156" s="535"/>
      <c r="HP156" s="116"/>
      <c r="HQ156"/>
      <c r="HR156" s="116" t="s">
        <v>312</v>
      </c>
      <c r="HS156" s="533" t="str">
        <f t="shared" ref="HS156" si="2607">HJ156</f>
        <v>CONCRETOS ESTRUCTURALES</v>
      </c>
      <c r="HT156" s="534"/>
      <c r="HU156" s="534"/>
      <c r="HV156" s="534"/>
      <c r="HW156" s="534"/>
      <c r="HX156" s="535"/>
      <c r="HY156" s="116"/>
      <c r="HZ156"/>
      <c r="IA156" s="116" t="s">
        <v>312</v>
      </c>
      <c r="IB156" s="533" t="str">
        <f t="shared" ref="IB156" si="2608">HS156</f>
        <v>CONCRETOS ESTRUCTURALES</v>
      </c>
      <c r="IC156" s="534"/>
      <c r="ID156" s="534"/>
      <c r="IE156" s="534"/>
      <c r="IF156" s="534"/>
      <c r="IG156" s="535"/>
      <c r="IH156" s="116"/>
      <c r="II156"/>
      <c r="IJ156" s="116" t="s">
        <v>312</v>
      </c>
      <c r="IK156" s="533" t="str">
        <f t="shared" ref="IK156" si="2609">IB156</f>
        <v>CONCRETOS ESTRUCTURALES</v>
      </c>
      <c r="IL156" s="534"/>
      <c r="IM156" s="534"/>
      <c r="IN156" s="534"/>
      <c r="IO156" s="534"/>
      <c r="IP156" s="535"/>
      <c r="IQ156" s="116"/>
      <c r="IR156"/>
      <c r="IS156" s="116" t="s">
        <v>312</v>
      </c>
      <c r="IT156" s="533" t="str">
        <f t="shared" ref="IT156" si="2610">IK156</f>
        <v>CONCRETOS ESTRUCTURALES</v>
      </c>
      <c r="IU156" s="534"/>
      <c r="IV156" s="534"/>
      <c r="IW156" s="534"/>
      <c r="IX156" s="534"/>
      <c r="IY156" s="535"/>
      <c r="IZ156" s="116"/>
      <c r="JA156"/>
      <c r="JB156" s="116" t="s">
        <v>312</v>
      </c>
      <c r="JC156" s="533" t="str">
        <f t="shared" ref="JC156" si="2611">IT156</f>
        <v>CONCRETOS ESTRUCTURALES</v>
      </c>
      <c r="JD156" s="534"/>
      <c r="JE156" s="534"/>
      <c r="JF156" s="534"/>
      <c r="JG156" s="534"/>
      <c r="JH156" s="535"/>
      <c r="JI156" s="116"/>
      <c r="JJ156"/>
      <c r="JK156" s="116" t="s">
        <v>312</v>
      </c>
      <c r="JL156" s="533" t="str">
        <f t="shared" ref="JL156" si="2612">JC156</f>
        <v>CONCRETOS ESTRUCTURALES</v>
      </c>
      <c r="JM156" s="534"/>
      <c r="JN156" s="534"/>
      <c r="JO156" s="534"/>
      <c r="JP156" s="534"/>
      <c r="JQ156" s="535"/>
      <c r="JR156" s="116"/>
      <c r="JS156"/>
      <c r="JT156" s="116" t="s">
        <v>312</v>
      </c>
      <c r="JU156" s="533" t="str">
        <f t="shared" ref="JU156" si="2613">JL156</f>
        <v>CONCRETOS ESTRUCTURALES</v>
      </c>
      <c r="JV156" s="534"/>
      <c r="JW156" s="534"/>
      <c r="JX156" s="534"/>
      <c r="JY156" s="534"/>
      <c r="JZ156" s="535"/>
      <c r="KA156" s="116"/>
      <c r="KB156"/>
      <c r="KC156" s="116" t="s">
        <v>312</v>
      </c>
      <c r="KD156" s="533" t="str">
        <f t="shared" ref="KD156" si="2614">JU156</f>
        <v>CONCRETOS ESTRUCTURALES</v>
      </c>
      <c r="KE156" s="534"/>
      <c r="KF156" s="534"/>
      <c r="KG156" s="534"/>
      <c r="KH156" s="534"/>
      <c r="KI156" s="535"/>
      <c r="KJ156" s="116"/>
      <c r="KK156"/>
      <c r="KL156" s="116" t="s">
        <v>312</v>
      </c>
      <c r="KM156" s="533" t="str">
        <f t="shared" ref="KM156" si="2615">KD156</f>
        <v>CONCRETOS ESTRUCTURALES</v>
      </c>
      <c r="KN156" s="534"/>
      <c r="KO156" s="534"/>
      <c r="KP156" s="534"/>
      <c r="KQ156" s="534"/>
      <c r="KR156" s="535"/>
      <c r="KS156" s="116"/>
      <c r="KT156"/>
      <c r="KU156" s="116" t="s">
        <v>312</v>
      </c>
      <c r="KV156" s="533" t="str">
        <f t="shared" ref="KV156" si="2616">KM156</f>
        <v>CONCRETOS ESTRUCTURALES</v>
      </c>
      <c r="KW156" s="534"/>
      <c r="KX156" s="534"/>
      <c r="KY156" s="534"/>
      <c r="KZ156" s="534"/>
      <c r="LA156" s="535"/>
      <c r="LB156" s="116"/>
      <c r="LC156"/>
      <c r="LD156" s="116" t="s">
        <v>312</v>
      </c>
      <c r="LE156" s="533" t="str">
        <f t="shared" ref="LE156" si="2617">KV156</f>
        <v>CONCRETOS ESTRUCTURALES</v>
      </c>
      <c r="LF156" s="534"/>
      <c r="LG156" s="534"/>
      <c r="LH156" s="534"/>
      <c r="LI156" s="534"/>
      <c r="LJ156" s="535"/>
      <c r="LK156" s="116"/>
      <c r="LL156"/>
      <c r="LM156" s="116" t="s">
        <v>312</v>
      </c>
      <c r="LN156" s="533" t="str">
        <f t="shared" ref="LN156" si="2618">LE156</f>
        <v>CONCRETOS ESTRUCTURALES</v>
      </c>
      <c r="LO156" s="534"/>
      <c r="LP156" s="534"/>
      <c r="LQ156" s="534"/>
      <c r="LR156" s="534"/>
      <c r="LS156" s="535"/>
      <c r="LT156" s="116"/>
      <c r="LU156"/>
      <c r="LV156" s="116" t="s">
        <v>312</v>
      </c>
      <c r="LW156" s="533" t="str">
        <f t="shared" ref="LW156" si="2619">LN156</f>
        <v>CONCRETOS ESTRUCTURALES</v>
      </c>
      <c r="LX156" s="534"/>
      <c r="LY156" s="534"/>
      <c r="LZ156" s="534"/>
      <c r="MA156" s="534"/>
      <c r="MB156" s="535"/>
      <c r="MC156" s="116"/>
      <c r="MD156"/>
      <c r="ME156" s="116" t="s">
        <v>312</v>
      </c>
      <c r="MF156" s="533" t="str">
        <f t="shared" ref="MF156" si="2620">LW156</f>
        <v>CONCRETOS ESTRUCTURALES</v>
      </c>
      <c r="MG156" s="534"/>
      <c r="MH156" s="534"/>
      <c r="MI156" s="534"/>
      <c r="MJ156" s="534"/>
      <c r="MK156" s="535"/>
      <c r="ML156" s="116"/>
      <c r="MM156"/>
      <c r="MN156" s="116" t="s">
        <v>312</v>
      </c>
      <c r="MO156" s="533" t="str">
        <f t="shared" ref="MO156" si="2621">MF156</f>
        <v>CONCRETOS ESTRUCTURALES</v>
      </c>
      <c r="MP156" s="534"/>
      <c r="MQ156" s="534"/>
      <c r="MR156" s="534"/>
      <c r="MS156" s="534"/>
      <c r="MT156" s="535"/>
      <c r="MU156" s="116"/>
      <c r="MV156"/>
      <c r="MW156" s="116" t="s">
        <v>312</v>
      </c>
      <c r="MX156" s="533" t="str">
        <f t="shared" ref="MX156" si="2622">MO156</f>
        <v>CONCRETOS ESTRUCTURALES</v>
      </c>
      <c r="MY156" s="534"/>
      <c r="MZ156" s="534"/>
      <c r="NA156" s="534"/>
      <c r="NB156" s="534"/>
      <c r="NC156" s="535"/>
      <c r="ND156" s="116"/>
      <c r="NE156"/>
      <c r="NF156" s="116" t="s">
        <v>312</v>
      </c>
      <c r="NG156" s="533" t="str">
        <f t="shared" ref="NG156" si="2623">MX156</f>
        <v>CONCRETOS ESTRUCTURALES</v>
      </c>
      <c r="NH156" s="534"/>
      <c r="NI156" s="534"/>
      <c r="NJ156" s="534"/>
      <c r="NK156" s="534"/>
      <c r="NL156" s="535"/>
      <c r="NM156" s="116"/>
      <c r="NN156"/>
      <c r="NO156" s="116" t="s">
        <v>312</v>
      </c>
      <c r="NP156" s="533" t="str">
        <f t="shared" ref="NP156" si="2624">NG156</f>
        <v>CONCRETOS ESTRUCTURALES</v>
      </c>
      <c r="NQ156" s="534"/>
      <c r="NR156" s="534"/>
      <c r="NS156" s="534"/>
      <c r="NT156" s="534"/>
      <c r="NU156" s="535"/>
      <c r="NV156" s="116"/>
      <c r="NW156"/>
      <c r="NX156" s="116" t="s">
        <v>312</v>
      </c>
      <c r="NY156" s="533" t="str">
        <f t="shared" ref="NY156" si="2625">NP156</f>
        <v>CONCRETOS ESTRUCTURALES</v>
      </c>
      <c r="NZ156" s="534"/>
      <c r="OA156" s="534"/>
      <c r="OB156" s="534"/>
      <c r="OC156" s="534"/>
      <c r="OD156" s="535"/>
      <c r="OE156" s="116"/>
      <c r="OF156"/>
      <c r="OG156" s="116" t="s">
        <v>312</v>
      </c>
      <c r="OH156" s="533" t="str">
        <f t="shared" ref="OH156" si="2626">NY156</f>
        <v>CONCRETOS ESTRUCTURALES</v>
      </c>
      <c r="OI156" s="534"/>
      <c r="OJ156" s="534"/>
      <c r="OK156" s="534"/>
      <c r="OL156" s="534"/>
      <c r="OM156" s="535"/>
      <c r="ON156" s="116"/>
      <c r="OO156"/>
      <c r="OP156" s="116" t="s">
        <v>312</v>
      </c>
      <c r="OQ156" s="533" t="str">
        <f t="shared" ref="OQ156" si="2627">OH156</f>
        <v>CONCRETOS ESTRUCTURALES</v>
      </c>
      <c r="OR156" s="534"/>
      <c r="OS156" s="534"/>
      <c r="OT156" s="534"/>
      <c r="OU156" s="534"/>
      <c r="OV156" s="535"/>
      <c r="OW156" s="116"/>
      <c r="OX156"/>
      <c r="OY156" s="116" t="s">
        <v>312</v>
      </c>
      <c r="OZ156" s="533" t="str">
        <f t="shared" ref="OZ156" si="2628">OQ156</f>
        <v>CONCRETOS ESTRUCTURALES</v>
      </c>
      <c r="PA156" s="534"/>
      <c r="PB156" s="534"/>
      <c r="PC156" s="534"/>
      <c r="PD156" s="534"/>
      <c r="PE156" s="535"/>
      <c r="PF156" s="116"/>
      <c r="PG156"/>
    </row>
    <row r="157" spans="1:424" s="161" customFormat="1">
      <c r="A157" s="116"/>
      <c r="B157" s="536"/>
      <c r="C157" s="537"/>
      <c r="D157" s="537"/>
      <c r="E157" s="537"/>
      <c r="F157" s="537"/>
      <c r="G157" s="538"/>
      <c r="H157" s="116"/>
      <c r="I157"/>
      <c r="J157" s="116"/>
      <c r="K157" s="536"/>
      <c r="L157" s="537"/>
      <c r="M157" s="537"/>
      <c r="N157" s="537"/>
      <c r="O157" s="537"/>
      <c r="P157" s="538"/>
      <c r="Q157" s="116"/>
      <c r="R157"/>
      <c r="S157" s="116"/>
      <c r="T157" s="536"/>
      <c r="U157" s="537"/>
      <c r="V157" s="537"/>
      <c r="W157" s="537"/>
      <c r="X157" s="537"/>
      <c r="Y157" s="538"/>
      <c r="Z157" s="116"/>
      <c r="AA157"/>
      <c r="AB157" s="116"/>
      <c r="AC157" s="536"/>
      <c r="AD157" s="537"/>
      <c r="AE157" s="537"/>
      <c r="AF157" s="537"/>
      <c r="AG157" s="537"/>
      <c r="AH157" s="538"/>
      <c r="AI157" s="116"/>
      <c r="AJ157"/>
      <c r="AK157" s="116"/>
      <c r="AL157" s="536"/>
      <c r="AM157" s="537"/>
      <c r="AN157" s="537"/>
      <c r="AO157" s="537"/>
      <c r="AP157" s="537"/>
      <c r="AQ157" s="538"/>
      <c r="AR157" s="116"/>
      <c r="AS157"/>
      <c r="AT157" s="116"/>
      <c r="AU157" s="536"/>
      <c r="AV157" s="537"/>
      <c r="AW157" s="537"/>
      <c r="AX157" s="537"/>
      <c r="AY157" s="537"/>
      <c r="AZ157" s="538"/>
      <c r="BA157" s="116"/>
      <c r="BB157"/>
      <c r="BC157" s="116"/>
      <c r="BD157" s="536"/>
      <c r="BE157" s="537"/>
      <c r="BF157" s="537"/>
      <c r="BG157" s="537"/>
      <c r="BH157" s="537"/>
      <c r="BI157" s="538"/>
      <c r="BJ157" s="116"/>
      <c r="BK157"/>
      <c r="BL157" s="116"/>
      <c r="BM157" s="536"/>
      <c r="BN157" s="537"/>
      <c r="BO157" s="537"/>
      <c r="BP157" s="537"/>
      <c r="BQ157" s="537"/>
      <c r="BR157" s="538"/>
      <c r="BS157" s="116"/>
      <c r="BT157"/>
      <c r="BU157" s="116"/>
      <c r="BV157" s="536"/>
      <c r="BW157" s="537"/>
      <c r="BX157" s="537"/>
      <c r="BY157" s="537"/>
      <c r="BZ157" s="537"/>
      <c r="CA157" s="538"/>
      <c r="CB157" s="116"/>
      <c r="CC157"/>
      <c r="CD157" s="116"/>
      <c r="CE157" s="536"/>
      <c r="CF157" s="537"/>
      <c r="CG157" s="537"/>
      <c r="CH157" s="537"/>
      <c r="CI157" s="537"/>
      <c r="CJ157" s="538"/>
      <c r="CK157" s="116"/>
      <c r="CL157"/>
      <c r="CM157" s="116"/>
      <c r="CN157" s="536"/>
      <c r="CO157" s="537"/>
      <c r="CP157" s="537"/>
      <c r="CQ157" s="537"/>
      <c r="CR157" s="537"/>
      <c r="CS157" s="538"/>
      <c r="CT157" s="116"/>
      <c r="CU157"/>
      <c r="CV157" s="116"/>
      <c r="CW157" s="536"/>
      <c r="CX157" s="537"/>
      <c r="CY157" s="537"/>
      <c r="CZ157" s="537"/>
      <c r="DA157" s="537"/>
      <c r="DB157" s="538"/>
      <c r="DC157" s="116"/>
      <c r="DD157"/>
      <c r="DE157" s="116"/>
      <c r="DF157" s="536"/>
      <c r="DG157" s="537"/>
      <c r="DH157" s="537"/>
      <c r="DI157" s="537"/>
      <c r="DJ157" s="537"/>
      <c r="DK157" s="538"/>
      <c r="DL157" s="116"/>
      <c r="DM157"/>
      <c r="DN157" s="116"/>
      <c r="DO157" s="536"/>
      <c r="DP157" s="537"/>
      <c r="DQ157" s="537"/>
      <c r="DR157" s="537"/>
      <c r="DS157" s="537"/>
      <c r="DT157" s="538"/>
      <c r="DU157" s="116"/>
      <c r="DV157"/>
      <c r="DW157" s="116"/>
      <c r="DX157" s="536"/>
      <c r="DY157" s="537"/>
      <c r="DZ157" s="537"/>
      <c r="EA157" s="537"/>
      <c r="EB157" s="537"/>
      <c r="EC157" s="538"/>
      <c r="ED157" s="116"/>
      <c r="EE157"/>
      <c r="EF157" s="116"/>
      <c r="EG157" s="536"/>
      <c r="EH157" s="537"/>
      <c r="EI157" s="537"/>
      <c r="EJ157" s="537"/>
      <c r="EK157" s="537"/>
      <c r="EL157" s="538"/>
      <c r="EM157" s="116"/>
      <c r="EN157"/>
      <c r="EO157" s="116"/>
      <c r="EP157" s="536"/>
      <c r="EQ157" s="537"/>
      <c r="ER157" s="537"/>
      <c r="ES157" s="537"/>
      <c r="ET157" s="537"/>
      <c r="EU157" s="538"/>
      <c r="EV157" s="116"/>
      <c r="EW157"/>
      <c r="EX157" s="116"/>
      <c r="EY157" s="536"/>
      <c r="EZ157" s="537"/>
      <c r="FA157" s="537"/>
      <c r="FB157" s="537"/>
      <c r="FC157" s="537"/>
      <c r="FD157" s="538"/>
      <c r="FE157" s="116"/>
      <c r="FF157"/>
      <c r="FG157" s="116"/>
      <c r="FH157" s="536"/>
      <c r="FI157" s="537"/>
      <c r="FJ157" s="537"/>
      <c r="FK157" s="537"/>
      <c r="FL157" s="537"/>
      <c r="FM157" s="538"/>
      <c r="FN157" s="116"/>
      <c r="FO157"/>
      <c r="FP157" s="116"/>
      <c r="FQ157" s="536"/>
      <c r="FR157" s="537"/>
      <c r="FS157" s="537"/>
      <c r="FT157" s="537"/>
      <c r="FU157" s="537"/>
      <c r="FV157" s="538"/>
      <c r="FW157" s="116"/>
      <c r="FX157"/>
      <c r="FY157" s="116"/>
      <c r="FZ157" s="536"/>
      <c r="GA157" s="537"/>
      <c r="GB157" s="537"/>
      <c r="GC157" s="537"/>
      <c r="GD157" s="537"/>
      <c r="GE157" s="538"/>
      <c r="GF157" s="116"/>
      <c r="GG157"/>
      <c r="GH157" s="116"/>
      <c r="GI157" s="536"/>
      <c r="GJ157" s="537"/>
      <c r="GK157" s="537"/>
      <c r="GL157" s="537"/>
      <c r="GM157" s="537"/>
      <c r="GN157" s="538"/>
      <c r="GO157" s="116"/>
      <c r="GP157"/>
      <c r="GQ157" s="116"/>
      <c r="GR157" s="536"/>
      <c r="GS157" s="537"/>
      <c r="GT157" s="537"/>
      <c r="GU157" s="537"/>
      <c r="GV157" s="537"/>
      <c r="GW157" s="538"/>
      <c r="GX157" s="116"/>
      <c r="GY157"/>
      <c r="GZ157" s="116"/>
      <c r="HA157" s="536"/>
      <c r="HB157" s="537"/>
      <c r="HC157" s="537"/>
      <c r="HD157" s="537"/>
      <c r="HE157" s="537"/>
      <c r="HF157" s="538"/>
      <c r="HG157" s="116"/>
      <c r="HH157"/>
      <c r="HI157" s="116"/>
      <c r="HJ157" s="536"/>
      <c r="HK157" s="537"/>
      <c r="HL157" s="537"/>
      <c r="HM157" s="537"/>
      <c r="HN157" s="537"/>
      <c r="HO157" s="538"/>
      <c r="HP157" s="116"/>
      <c r="HQ157"/>
      <c r="HR157" s="116"/>
      <c r="HS157" s="536"/>
      <c r="HT157" s="537"/>
      <c r="HU157" s="537"/>
      <c r="HV157" s="537"/>
      <c r="HW157" s="537"/>
      <c r="HX157" s="538"/>
      <c r="HY157" s="116"/>
      <c r="HZ157"/>
      <c r="IA157" s="116"/>
      <c r="IB157" s="536"/>
      <c r="IC157" s="537"/>
      <c r="ID157" s="537"/>
      <c r="IE157" s="537"/>
      <c r="IF157" s="537"/>
      <c r="IG157" s="538"/>
      <c r="IH157" s="116"/>
      <c r="II157"/>
      <c r="IJ157" s="116"/>
      <c r="IK157" s="536"/>
      <c r="IL157" s="537"/>
      <c r="IM157" s="537"/>
      <c r="IN157" s="537"/>
      <c r="IO157" s="537"/>
      <c r="IP157" s="538"/>
      <c r="IQ157" s="116"/>
      <c r="IR157"/>
      <c r="IS157" s="116"/>
      <c r="IT157" s="536"/>
      <c r="IU157" s="537"/>
      <c r="IV157" s="537"/>
      <c r="IW157" s="537"/>
      <c r="IX157" s="537"/>
      <c r="IY157" s="538"/>
      <c r="IZ157" s="116"/>
      <c r="JA157"/>
      <c r="JB157" s="116"/>
      <c r="JC157" s="536"/>
      <c r="JD157" s="537"/>
      <c r="JE157" s="537"/>
      <c r="JF157" s="537"/>
      <c r="JG157" s="537"/>
      <c r="JH157" s="538"/>
      <c r="JI157" s="116"/>
      <c r="JJ157"/>
      <c r="JK157" s="116"/>
      <c r="JL157" s="536"/>
      <c r="JM157" s="537"/>
      <c r="JN157" s="537"/>
      <c r="JO157" s="537"/>
      <c r="JP157" s="537"/>
      <c r="JQ157" s="538"/>
      <c r="JR157" s="116"/>
      <c r="JS157"/>
      <c r="JT157" s="116"/>
      <c r="JU157" s="536"/>
      <c r="JV157" s="537"/>
      <c r="JW157" s="537"/>
      <c r="JX157" s="537"/>
      <c r="JY157" s="537"/>
      <c r="JZ157" s="538"/>
      <c r="KA157" s="116"/>
      <c r="KB157"/>
      <c r="KC157" s="116"/>
      <c r="KD157" s="536"/>
      <c r="KE157" s="537"/>
      <c r="KF157" s="537"/>
      <c r="KG157" s="537"/>
      <c r="KH157" s="537"/>
      <c r="KI157" s="538"/>
      <c r="KJ157" s="116"/>
      <c r="KK157"/>
      <c r="KL157" s="116"/>
      <c r="KM157" s="536"/>
      <c r="KN157" s="537"/>
      <c r="KO157" s="537"/>
      <c r="KP157" s="537"/>
      <c r="KQ157" s="537"/>
      <c r="KR157" s="538"/>
      <c r="KS157" s="116"/>
      <c r="KT157"/>
      <c r="KU157" s="116"/>
      <c r="KV157" s="536"/>
      <c r="KW157" s="537"/>
      <c r="KX157" s="537"/>
      <c r="KY157" s="537"/>
      <c r="KZ157" s="537"/>
      <c r="LA157" s="538"/>
      <c r="LB157" s="116"/>
      <c r="LC157"/>
      <c r="LD157" s="116"/>
      <c r="LE157" s="536"/>
      <c r="LF157" s="537"/>
      <c r="LG157" s="537"/>
      <c r="LH157" s="537"/>
      <c r="LI157" s="537"/>
      <c r="LJ157" s="538"/>
      <c r="LK157" s="116"/>
      <c r="LL157"/>
      <c r="LM157" s="116"/>
      <c r="LN157" s="536"/>
      <c r="LO157" s="537"/>
      <c r="LP157" s="537"/>
      <c r="LQ157" s="537"/>
      <c r="LR157" s="537"/>
      <c r="LS157" s="538"/>
      <c r="LT157" s="116"/>
      <c r="LU157"/>
      <c r="LV157" s="116"/>
      <c r="LW157" s="536"/>
      <c r="LX157" s="537"/>
      <c r="LY157" s="537"/>
      <c r="LZ157" s="537"/>
      <c r="MA157" s="537"/>
      <c r="MB157" s="538"/>
      <c r="MC157" s="116"/>
      <c r="MD157"/>
      <c r="ME157" s="116"/>
      <c r="MF157" s="536"/>
      <c r="MG157" s="537"/>
      <c r="MH157" s="537"/>
      <c r="MI157" s="537"/>
      <c r="MJ157" s="537"/>
      <c r="MK157" s="538"/>
      <c r="ML157" s="116"/>
      <c r="MM157"/>
      <c r="MN157" s="116"/>
      <c r="MO157" s="536"/>
      <c r="MP157" s="537"/>
      <c r="MQ157" s="537"/>
      <c r="MR157" s="537"/>
      <c r="MS157" s="537"/>
      <c r="MT157" s="538"/>
      <c r="MU157" s="116"/>
      <c r="MV157"/>
      <c r="MW157" s="116"/>
      <c r="MX157" s="536"/>
      <c r="MY157" s="537"/>
      <c r="MZ157" s="537"/>
      <c r="NA157" s="537"/>
      <c r="NB157" s="537"/>
      <c r="NC157" s="538"/>
      <c r="ND157" s="116"/>
      <c r="NE157"/>
      <c r="NF157" s="116"/>
      <c r="NG157" s="536"/>
      <c r="NH157" s="537"/>
      <c r="NI157" s="537"/>
      <c r="NJ157" s="537"/>
      <c r="NK157" s="537"/>
      <c r="NL157" s="538"/>
      <c r="NM157" s="116"/>
      <c r="NN157"/>
      <c r="NO157" s="116"/>
      <c r="NP157" s="536"/>
      <c r="NQ157" s="537"/>
      <c r="NR157" s="537"/>
      <c r="NS157" s="537"/>
      <c r="NT157" s="537"/>
      <c r="NU157" s="538"/>
      <c r="NV157" s="116"/>
      <c r="NW157"/>
      <c r="NX157" s="116"/>
      <c r="NY157" s="536"/>
      <c r="NZ157" s="537"/>
      <c r="OA157" s="537"/>
      <c r="OB157" s="537"/>
      <c r="OC157" s="537"/>
      <c r="OD157" s="538"/>
      <c r="OE157" s="116"/>
      <c r="OF157"/>
      <c r="OG157" s="116"/>
      <c r="OH157" s="536"/>
      <c r="OI157" s="537"/>
      <c r="OJ157" s="537"/>
      <c r="OK157" s="537"/>
      <c r="OL157" s="537"/>
      <c r="OM157" s="538"/>
      <c r="ON157" s="116"/>
      <c r="OO157"/>
      <c r="OP157" s="116"/>
      <c r="OQ157" s="536"/>
      <c r="OR157" s="537"/>
      <c r="OS157" s="537"/>
      <c r="OT157" s="537"/>
      <c r="OU157" s="537"/>
      <c r="OV157" s="538"/>
      <c r="OW157" s="116"/>
      <c r="OX157"/>
      <c r="OY157" s="116"/>
      <c r="OZ157" s="536"/>
      <c r="PA157" s="537"/>
      <c r="PB157" s="537"/>
      <c r="PC157" s="537"/>
      <c r="PD157" s="537"/>
      <c r="PE157" s="538"/>
      <c r="PF157" s="116"/>
      <c r="PG157"/>
    </row>
    <row r="158" spans="1:424" s="161" customFormat="1" ht="15" customHeight="1">
      <c r="A158" s="117" t="s">
        <v>1</v>
      </c>
      <c r="B158" s="544" t="str">
        <f>APU!B65</f>
        <v>COLOCACIÓN DE CONCRETO DE 14 MPA PARA SOLADO, CON UN ESPESOR DE 0.05 M. INCLUYE EL SUMINISTRO Y EL TRANSPORTE DEL CONCRETO Y TODOS LOS DEMÁS ELEMENTOS NECESARIOS PARA SU CORRECTA CONSTRUCCIÓN, INCLUYE ACARREO INTERNO.</v>
      </c>
      <c r="C158" s="545"/>
      <c r="D158" s="545"/>
      <c r="E158" s="545"/>
      <c r="F158" s="545"/>
      <c r="G158" s="545"/>
      <c r="H158" s="117" t="s">
        <v>313</v>
      </c>
      <c r="I158"/>
      <c r="J158" s="117" t="s">
        <v>1</v>
      </c>
      <c r="K158" s="539" t="str">
        <f>B158</f>
        <v>COLOCACIÓN DE CONCRETO DE 14 MPA PARA SOLADO, CON UN ESPESOR DE 0.05 M. INCLUYE EL SUMINISTRO Y EL TRANSPORTE DEL CONCRETO Y TODOS LOS DEMÁS ELEMENTOS NECESARIOS PARA SU CORRECTA CONSTRUCCIÓN, INCLUYE ACARREO INTERNO.</v>
      </c>
      <c r="L158" s="540"/>
      <c r="M158" s="540"/>
      <c r="N158" s="540"/>
      <c r="O158" s="540"/>
      <c r="P158" s="540"/>
      <c r="Q158" s="117" t="s">
        <v>313</v>
      </c>
      <c r="R158"/>
      <c r="S158" s="117" t="s">
        <v>1</v>
      </c>
      <c r="T158" s="539" t="str">
        <f t="shared" ref="T158" si="2629">K158</f>
        <v>COLOCACIÓN DE CONCRETO DE 14 MPA PARA SOLADO, CON UN ESPESOR DE 0.05 M. INCLUYE EL SUMINISTRO Y EL TRANSPORTE DEL CONCRETO Y TODOS LOS DEMÁS ELEMENTOS NECESARIOS PARA SU CORRECTA CONSTRUCCIÓN, INCLUYE ACARREO INTERNO.</v>
      </c>
      <c r="U158" s="540"/>
      <c r="V158" s="540"/>
      <c r="W158" s="540"/>
      <c r="X158" s="540"/>
      <c r="Y158" s="540"/>
      <c r="Z158" s="117" t="s">
        <v>313</v>
      </c>
      <c r="AA158"/>
      <c r="AB158" s="117" t="s">
        <v>1</v>
      </c>
      <c r="AC158" s="539" t="str">
        <f t="shared" ref="AC158" si="2630">T158</f>
        <v>COLOCACIÓN DE CONCRETO DE 14 MPA PARA SOLADO, CON UN ESPESOR DE 0.05 M. INCLUYE EL SUMINISTRO Y EL TRANSPORTE DEL CONCRETO Y TODOS LOS DEMÁS ELEMENTOS NECESARIOS PARA SU CORRECTA CONSTRUCCIÓN, INCLUYE ACARREO INTERNO.</v>
      </c>
      <c r="AD158" s="540"/>
      <c r="AE158" s="540"/>
      <c r="AF158" s="540"/>
      <c r="AG158" s="540"/>
      <c r="AH158" s="540"/>
      <c r="AI158" s="117" t="s">
        <v>313</v>
      </c>
      <c r="AJ158"/>
      <c r="AK158" s="117" t="s">
        <v>1</v>
      </c>
      <c r="AL158" s="539" t="str">
        <f t="shared" ref="AL158" si="2631">AC158</f>
        <v>COLOCACIÓN DE CONCRETO DE 14 MPA PARA SOLADO, CON UN ESPESOR DE 0.05 M. INCLUYE EL SUMINISTRO Y EL TRANSPORTE DEL CONCRETO Y TODOS LOS DEMÁS ELEMENTOS NECESARIOS PARA SU CORRECTA CONSTRUCCIÓN, INCLUYE ACARREO INTERNO.</v>
      </c>
      <c r="AM158" s="540"/>
      <c r="AN158" s="540"/>
      <c r="AO158" s="540"/>
      <c r="AP158" s="540"/>
      <c r="AQ158" s="540"/>
      <c r="AR158" s="117" t="s">
        <v>313</v>
      </c>
      <c r="AS158"/>
      <c r="AT158" s="117" t="s">
        <v>1</v>
      </c>
      <c r="AU158" s="539" t="str">
        <f t="shared" ref="AU158" si="2632">AL158</f>
        <v>COLOCACIÓN DE CONCRETO DE 14 MPA PARA SOLADO, CON UN ESPESOR DE 0.05 M. INCLUYE EL SUMINISTRO Y EL TRANSPORTE DEL CONCRETO Y TODOS LOS DEMÁS ELEMENTOS NECESARIOS PARA SU CORRECTA CONSTRUCCIÓN, INCLUYE ACARREO INTERNO.</v>
      </c>
      <c r="AV158" s="540"/>
      <c r="AW158" s="540"/>
      <c r="AX158" s="540"/>
      <c r="AY158" s="540"/>
      <c r="AZ158" s="540"/>
      <c r="BA158" s="117" t="s">
        <v>313</v>
      </c>
      <c r="BB158"/>
      <c r="BC158" s="117" t="s">
        <v>1</v>
      </c>
      <c r="BD158" s="539" t="str">
        <f t="shared" ref="BD158" si="2633">AU158</f>
        <v>COLOCACIÓN DE CONCRETO DE 14 MPA PARA SOLADO, CON UN ESPESOR DE 0.05 M. INCLUYE EL SUMINISTRO Y EL TRANSPORTE DEL CONCRETO Y TODOS LOS DEMÁS ELEMENTOS NECESARIOS PARA SU CORRECTA CONSTRUCCIÓN, INCLUYE ACARREO INTERNO.</v>
      </c>
      <c r="BE158" s="540"/>
      <c r="BF158" s="540"/>
      <c r="BG158" s="540"/>
      <c r="BH158" s="540"/>
      <c r="BI158" s="540"/>
      <c r="BJ158" s="117" t="s">
        <v>313</v>
      </c>
      <c r="BK158"/>
      <c r="BL158" s="117" t="s">
        <v>1</v>
      </c>
      <c r="BM158" s="539" t="str">
        <f t="shared" ref="BM158" si="2634">BD158</f>
        <v>COLOCACIÓN DE CONCRETO DE 14 MPA PARA SOLADO, CON UN ESPESOR DE 0.05 M. INCLUYE EL SUMINISTRO Y EL TRANSPORTE DEL CONCRETO Y TODOS LOS DEMÁS ELEMENTOS NECESARIOS PARA SU CORRECTA CONSTRUCCIÓN, INCLUYE ACARREO INTERNO.</v>
      </c>
      <c r="BN158" s="540"/>
      <c r="BO158" s="540"/>
      <c r="BP158" s="540"/>
      <c r="BQ158" s="540"/>
      <c r="BR158" s="540"/>
      <c r="BS158" s="117" t="s">
        <v>313</v>
      </c>
      <c r="BT158"/>
      <c r="BU158" s="117" t="s">
        <v>1</v>
      </c>
      <c r="BV158" s="539" t="str">
        <f t="shared" ref="BV158" si="2635">BM158</f>
        <v>COLOCACIÓN DE CONCRETO DE 14 MPA PARA SOLADO, CON UN ESPESOR DE 0.05 M. INCLUYE EL SUMINISTRO Y EL TRANSPORTE DEL CONCRETO Y TODOS LOS DEMÁS ELEMENTOS NECESARIOS PARA SU CORRECTA CONSTRUCCIÓN, INCLUYE ACARREO INTERNO.</v>
      </c>
      <c r="BW158" s="540"/>
      <c r="BX158" s="540"/>
      <c r="BY158" s="540"/>
      <c r="BZ158" s="540"/>
      <c r="CA158" s="540"/>
      <c r="CB158" s="117" t="s">
        <v>313</v>
      </c>
      <c r="CC158"/>
      <c r="CD158" s="117" t="s">
        <v>1</v>
      </c>
      <c r="CE158" s="539" t="str">
        <f t="shared" ref="CE158" si="2636">BV158</f>
        <v>COLOCACIÓN DE CONCRETO DE 14 MPA PARA SOLADO, CON UN ESPESOR DE 0.05 M. INCLUYE EL SUMINISTRO Y EL TRANSPORTE DEL CONCRETO Y TODOS LOS DEMÁS ELEMENTOS NECESARIOS PARA SU CORRECTA CONSTRUCCIÓN, INCLUYE ACARREO INTERNO.</v>
      </c>
      <c r="CF158" s="540"/>
      <c r="CG158" s="540"/>
      <c r="CH158" s="540"/>
      <c r="CI158" s="540"/>
      <c r="CJ158" s="540"/>
      <c r="CK158" s="117" t="s">
        <v>313</v>
      </c>
      <c r="CL158"/>
      <c r="CM158" s="117" t="s">
        <v>1</v>
      </c>
      <c r="CN158" s="539" t="str">
        <f t="shared" ref="CN158" si="2637">CE158</f>
        <v>COLOCACIÓN DE CONCRETO DE 14 MPA PARA SOLADO, CON UN ESPESOR DE 0.05 M. INCLUYE EL SUMINISTRO Y EL TRANSPORTE DEL CONCRETO Y TODOS LOS DEMÁS ELEMENTOS NECESARIOS PARA SU CORRECTA CONSTRUCCIÓN, INCLUYE ACARREO INTERNO.</v>
      </c>
      <c r="CO158" s="540"/>
      <c r="CP158" s="540"/>
      <c r="CQ158" s="540"/>
      <c r="CR158" s="540"/>
      <c r="CS158" s="540"/>
      <c r="CT158" s="117" t="s">
        <v>313</v>
      </c>
      <c r="CU158"/>
      <c r="CV158" s="117" t="s">
        <v>1</v>
      </c>
      <c r="CW158" s="539" t="str">
        <f t="shared" ref="CW158" si="2638">CN158</f>
        <v>COLOCACIÓN DE CONCRETO DE 14 MPA PARA SOLADO, CON UN ESPESOR DE 0.05 M. INCLUYE EL SUMINISTRO Y EL TRANSPORTE DEL CONCRETO Y TODOS LOS DEMÁS ELEMENTOS NECESARIOS PARA SU CORRECTA CONSTRUCCIÓN, INCLUYE ACARREO INTERNO.</v>
      </c>
      <c r="CX158" s="540"/>
      <c r="CY158" s="540"/>
      <c r="CZ158" s="540"/>
      <c r="DA158" s="540"/>
      <c r="DB158" s="540"/>
      <c r="DC158" s="117" t="s">
        <v>313</v>
      </c>
      <c r="DD158"/>
      <c r="DE158" s="117" t="s">
        <v>1</v>
      </c>
      <c r="DF158" s="539" t="str">
        <f t="shared" ref="DF158" si="2639">CW158</f>
        <v>COLOCACIÓN DE CONCRETO DE 14 MPA PARA SOLADO, CON UN ESPESOR DE 0.05 M. INCLUYE EL SUMINISTRO Y EL TRANSPORTE DEL CONCRETO Y TODOS LOS DEMÁS ELEMENTOS NECESARIOS PARA SU CORRECTA CONSTRUCCIÓN, INCLUYE ACARREO INTERNO.</v>
      </c>
      <c r="DG158" s="540"/>
      <c r="DH158" s="540"/>
      <c r="DI158" s="540"/>
      <c r="DJ158" s="540"/>
      <c r="DK158" s="540"/>
      <c r="DL158" s="117" t="s">
        <v>313</v>
      </c>
      <c r="DM158"/>
      <c r="DN158" s="117" t="s">
        <v>1</v>
      </c>
      <c r="DO158" s="539" t="str">
        <f t="shared" ref="DO158" si="2640">DF158</f>
        <v>COLOCACIÓN DE CONCRETO DE 14 MPA PARA SOLADO, CON UN ESPESOR DE 0.05 M. INCLUYE EL SUMINISTRO Y EL TRANSPORTE DEL CONCRETO Y TODOS LOS DEMÁS ELEMENTOS NECESARIOS PARA SU CORRECTA CONSTRUCCIÓN, INCLUYE ACARREO INTERNO.</v>
      </c>
      <c r="DP158" s="540"/>
      <c r="DQ158" s="540"/>
      <c r="DR158" s="540"/>
      <c r="DS158" s="540"/>
      <c r="DT158" s="540"/>
      <c r="DU158" s="117" t="s">
        <v>313</v>
      </c>
      <c r="DV158"/>
      <c r="DW158" s="117" t="s">
        <v>1</v>
      </c>
      <c r="DX158" s="539" t="str">
        <f t="shared" ref="DX158" si="2641">DO158</f>
        <v>COLOCACIÓN DE CONCRETO DE 14 MPA PARA SOLADO, CON UN ESPESOR DE 0.05 M. INCLUYE EL SUMINISTRO Y EL TRANSPORTE DEL CONCRETO Y TODOS LOS DEMÁS ELEMENTOS NECESARIOS PARA SU CORRECTA CONSTRUCCIÓN, INCLUYE ACARREO INTERNO.</v>
      </c>
      <c r="DY158" s="540"/>
      <c r="DZ158" s="540"/>
      <c r="EA158" s="540"/>
      <c r="EB158" s="540"/>
      <c r="EC158" s="540"/>
      <c r="ED158" s="117" t="s">
        <v>313</v>
      </c>
      <c r="EE158"/>
      <c r="EF158" s="117" t="s">
        <v>1</v>
      </c>
      <c r="EG158" s="539" t="str">
        <f t="shared" ref="EG158" si="2642">DX158</f>
        <v>COLOCACIÓN DE CONCRETO DE 14 MPA PARA SOLADO, CON UN ESPESOR DE 0.05 M. INCLUYE EL SUMINISTRO Y EL TRANSPORTE DEL CONCRETO Y TODOS LOS DEMÁS ELEMENTOS NECESARIOS PARA SU CORRECTA CONSTRUCCIÓN, INCLUYE ACARREO INTERNO.</v>
      </c>
      <c r="EH158" s="540"/>
      <c r="EI158" s="540"/>
      <c r="EJ158" s="540"/>
      <c r="EK158" s="540"/>
      <c r="EL158" s="540"/>
      <c r="EM158" s="117" t="s">
        <v>313</v>
      </c>
      <c r="EN158"/>
      <c r="EO158" s="117" t="s">
        <v>1</v>
      </c>
      <c r="EP158" s="539" t="str">
        <f t="shared" ref="EP158" si="2643">EG158</f>
        <v>COLOCACIÓN DE CONCRETO DE 14 MPA PARA SOLADO, CON UN ESPESOR DE 0.05 M. INCLUYE EL SUMINISTRO Y EL TRANSPORTE DEL CONCRETO Y TODOS LOS DEMÁS ELEMENTOS NECESARIOS PARA SU CORRECTA CONSTRUCCIÓN, INCLUYE ACARREO INTERNO.</v>
      </c>
      <c r="EQ158" s="540"/>
      <c r="ER158" s="540"/>
      <c r="ES158" s="540"/>
      <c r="ET158" s="540"/>
      <c r="EU158" s="540"/>
      <c r="EV158" s="117" t="s">
        <v>313</v>
      </c>
      <c r="EW158"/>
      <c r="EX158" s="117" t="s">
        <v>1</v>
      </c>
      <c r="EY158" s="539" t="str">
        <f t="shared" ref="EY158" si="2644">EP158</f>
        <v>COLOCACIÓN DE CONCRETO DE 14 MPA PARA SOLADO, CON UN ESPESOR DE 0.05 M. INCLUYE EL SUMINISTRO Y EL TRANSPORTE DEL CONCRETO Y TODOS LOS DEMÁS ELEMENTOS NECESARIOS PARA SU CORRECTA CONSTRUCCIÓN, INCLUYE ACARREO INTERNO.</v>
      </c>
      <c r="EZ158" s="540"/>
      <c r="FA158" s="540"/>
      <c r="FB158" s="540"/>
      <c r="FC158" s="540"/>
      <c r="FD158" s="540"/>
      <c r="FE158" s="117" t="s">
        <v>313</v>
      </c>
      <c r="FF158"/>
      <c r="FG158" s="117" t="s">
        <v>1</v>
      </c>
      <c r="FH158" s="539" t="str">
        <f t="shared" ref="FH158" si="2645">EY158</f>
        <v>COLOCACIÓN DE CONCRETO DE 14 MPA PARA SOLADO, CON UN ESPESOR DE 0.05 M. INCLUYE EL SUMINISTRO Y EL TRANSPORTE DEL CONCRETO Y TODOS LOS DEMÁS ELEMENTOS NECESARIOS PARA SU CORRECTA CONSTRUCCIÓN, INCLUYE ACARREO INTERNO.</v>
      </c>
      <c r="FI158" s="540"/>
      <c r="FJ158" s="540"/>
      <c r="FK158" s="540"/>
      <c r="FL158" s="540"/>
      <c r="FM158" s="540"/>
      <c r="FN158" s="117" t="s">
        <v>313</v>
      </c>
      <c r="FO158"/>
      <c r="FP158" s="117" t="s">
        <v>1</v>
      </c>
      <c r="FQ158" s="539" t="str">
        <f t="shared" ref="FQ158" si="2646">FH158</f>
        <v>COLOCACIÓN DE CONCRETO DE 14 MPA PARA SOLADO, CON UN ESPESOR DE 0.05 M. INCLUYE EL SUMINISTRO Y EL TRANSPORTE DEL CONCRETO Y TODOS LOS DEMÁS ELEMENTOS NECESARIOS PARA SU CORRECTA CONSTRUCCIÓN, INCLUYE ACARREO INTERNO.</v>
      </c>
      <c r="FR158" s="540"/>
      <c r="FS158" s="540"/>
      <c r="FT158" s="540"/>
      <c r="FU158" s="540"/>
      <c r="FV158" s="540"/>
      <c r="FW158" s="117" t="s">
        <v>313</v>
      </c>
      <c r="FX158"/>
      <c r="FY158" s="117" t="s">
        <v>1</v>
      </c>
      <c r="FZ158" s="539" t="str">
        <f t="shared" ref="FZ158" si="2647">FQ158</f>
        <v>COLOCACIÓN DE CONCRETO DE 14 MPA PARA SOLADO, CON UN ESPESOR DE 0.05 M. INCLUYE EL SUMINISTRO Y EL TRANSPORTE DEL CONCRETO Y TODOS LOS DEMÁS ELEMENTOS NECESARIOS PARA SU CORRECTA CONSTRUCCIÓN, INCLUYE ACARREO INTERNO.</v>
      </c>
      <c r="GA158" s="540"/>
      <c r="GB158" s="540"/>
      <c r="GC158" s="540"/>
      <c r="GD158" s="540"/>
      <c r="GE158" s="540"/>
      <c r="GF158" s="117" t="s">
        <v>313</v>
      </c>
      <c r="GG158"/>
      <c r="GH158" s="117" t="s">
        <v>1</v>
      </c>
      <c r="GI158" s="539" t="str">
        <f t="shared" ref="GI158" si="2648">FZ158</f>
        <v>COLOCACIÓN DE CONCRETO DE 14 MPA PARA SOLADO, CON UN ESPESOR DE 0.05 M. INCLUYE EL SUMINISTRO Y EL TRANSPORTE DEL CONCRETO Y TODOS LOS DEMÁS ELEMENTOS NECESARIOS PARA SU CORRECTA CONSTRUCCIÓN, INCLUYE ACARREO INTERNO.</v>
      </c>
      <c r="GJ158" s="540"/>
      <c r="GK158" s="540"/>
      <c r="GL158" s="540"/>
      <c r="GM158" s="540"/>
      <c r="GN158" s="540"/>
      <c r="GO158" s="117" t="s">
        <v>313</v>
      </c>
      <c r="GP158"/>
      <c r="GQ158" s="117" t="s">
        <v>1</v>
      </c>
      <c r="GR158" s="539" t="str">
        <f t="shared" ref="GR158" si="2649">GI158</f>
        <v>COLOCACIÓN DE CONCRETO DE 14 MPA PARA SOLADO, CON UN ESPESOR DE 0.05 M. INCLUYE EL SUMINISTRO Y EL TRANSPORTE DEL CONCRETO Y TODOS LOS DEMÁS ELEMENTOS NECESARIOS PARA SU CORRECTA CONSTRUCCIÓN, INCLUYE ACARREO INTERNO.</v>
      </c>
      <c r="GS158" s="540"/>
      <c r="GT158" s="540"/>
      <c r="GU158" s="540"/>
      <c r="GV158" s="540"/>
      <c r="GW158" s="540"/>
      <c r="GX158" s="117" t="s">
        <v>313</v>
      </c>
      <c r="GY158"/>
      <c r="GZ158" s="117" t="s">
        <v>1</v>
      </c>
      <c r="HA158" s="539" t="str">
        <f t="shared" ref="HA158" si="2650">GR158</f>
        <v>COLOCACIÓN DE CONCRETO DE 14 MPA PARA SOLADO, CON UN ESPESOR DE 0.05 M. INCLUYE EL SUMINISTRO Y EL TRANSPORTE DEL CONCRETO Y TODOS LOS DEMÁS ELEMENTOS NECESARIOS PARA SU CORRECTA CONSTRUCCIÓN, INCLUYE ACARREO INTERNO.</v>
      </c>
      <c r="HB158" s="540"/>
      <c r="HC158" s="540"/>
      <c r="HD158" s="540"/>
      <c r="HE158" s="540"/>
      <c r="HF158" s="540"/>
      <c r="HG158" s="117" t="s">
        <v>313</v>
      </c>
      <c r="HH158"/>
      <c r="HI158" s="117" t="s">
        <v>1</v>
      </c>
      <c r="HJ158" s="539" t="str">
        <f t="shared" ref="HJ158" si="2651">HA158</f>
        <v>COLOCACIÓN DE CONCRETO DE 14 MPA PARA SOLADO, CON UN ESPESOR DE 0.05 M. INCLUYE EL SUMINISTRO Y EL TRANSPORTE DEL CONCRETO Y TODOS LOS DEMÁS ELEMENTOS NECESARIOS PARA SU CORRECTA CONSTRUCCIÓN, INCLUYE ACARREO INTERNO.</v>
      </c>
      <c r="HK158" s="540"/>
      <c r="HL158" s="540"/>
      <c r="HM158" s="540"/>
      <c r="HN158" s="540"/>
      <c r="HO158" s="540"/>
      <c r="HP158" s="117" t="s">
        <v>313</v>
      </c>
      <c r="HQ158"/>
      <c r="HR158" s="117" t="s">
        <v>1</v>
      </c>
      <c r="HS158" s="539" t="str">
        <f t="shared" ref="HS158" si="2652">HJ158</f>
        <v>COLOCACIÓN DE CONCRETO DE 14 MPA PARA SOLADO, CON UN ESPESOR DE 0.05 M. INCLUYE EL SUMINISTRO Y EL TRANSPORTE DEL CONCRETO Y TODOS LOS DEMÁS ELEMENTOS NECESARIOS PARA SU CORRECTA CONSTRUCCIÓN, INCLUYE ACARREO INTERNO.</v>
      </c>
      <c r="HT158" s="540"/>
      <c r="HU158" s="540"/>
      <c r="HV158" s="540"/>
      <c r="HW158" s="540"/>
      <c r="HX158" s="540"/>
      <c r="HY158" s="117" t="s">
        <v>313</v>
      </c>
      <c r="HZ158"/>
      <c r="IA158" s="117" t="s">
        <v>1</v>
      </c>
      <c r="IB158" s="539" t="str">
        <f t="shared" ref="IB158" si="2653">HS158</f>
        <v>COLOCACIÓN DE CONCRETO DE 14 MPA PARA SOLADO, CON UN ESPESOR DE 0.05 M. INCLUYE EL SUMINISTRO Y EL TRANSPORTE DEL CONCRETO Y TODOS LOS DEMÁS ELEMENTOS NECESARIOS PARA SU CORRECTA CONSTRUCCIÓN, INCLUYE ACARREO INTERNO.</v>
      </c>
      <c r="IC158" s="540"/>
      <c r="ID158" s="540"/>
      <c r="IE158" s="540"/>
      <c r="IF158" s="540"/>
      <c r="IG158" s="540"/>
      <c r="IH158" s="117" t="s">
        <v>313</v>
      </c>
      <c r="II158"/>
      <c r="IJ158" s="117" t="s">
        <v>1</v>
      </c>
      <c r="IK158" s="539" t="str">
        <f t="shared" ref="IK158" si="2654">IB158</f>
        <v>COLOCACIÓN DE CONCRETO DE 14 MPA PARA SOLADO, CON UN ESPESOR DE 0.05 M. INCLUYE EL SUMINISTRO Y EL TRANSPORTE DEL CONCRETO Y TODOS LOS DEMÁS ELEMENTOS NECESARIOS PARA SU CORRECTA CONSTRUCCIÓN, INCLUYE ACARREO INTERNO.</v>
      </c>
      <c r="IL158" s="540"/>
      <c r="IM158" s="540"/>
      <c r="IN158" s="540"/>
      <c r="IO158" s="540"/>
      <c r="IP158" s="540"/>
      <c r="IQ158" s="117" t="s">
        <v>313</v>
      </c>
      <c r="IR158"/>
      <c r="IS158" s="117" t="s">
        <v>1</v>
      </c>
      <c r="IT158" s="539" t="str">
        <f t="shared" ref="IT158" si="2655">IK158</f>
        <v>COLOCACIÓN DE CONCRETO DE 14 MPA PARA SOLADO, CON UN ESPESOR DE 0.05 M. INCLUYE EL SUMINISTRO Y EL TRANSPORTE DEL CONCRETO Y TODOS LOS DEMÁS ELEMENTOS NECESARIOS PARA SU CORRECTA CONSTRUCCIÓN, INCLUYE ACARREO INTERNO.</v>
      </c>
      <c r="IU158" s="540"/>
      <c r="IV158" s="540"/>
      <c r="IW158" s="540"/>
      <c r="IX158" s="540"/>
      <c r="IY158" s="540"/>
      <c r="IZ158" s="117" t="s">
        <v>313</v>
      </c>
      <c r="JA158"/>
      <c r="JB158" s="117" t="s">
        <v>1</v>
      </c>
      <c r="JC158" s="539" t="str">
        <f t="shared" ref="JC158" si="2656">IT158</f>
        <v>COLOCACIÓN DE CONCRETO DE 14 MPA PARA SOLADO, CON UN ESPESOR DE 0.05 M. INCLUYE EL SUMINISTRO Y EL TRANSPORTE DEL CONCRETO Y TODOS LOS DEMÁS ELEMENTOS NECESARIOS PARA SU CORRECTA CONSTRUCCIÓN, INCLUYE ACARREO INTERNO.</v>
      </c>
      <c r="JD158" s="540"/>
      <c r="JE158" s="540"/>
      <c r="JF158" s="540"/>
      <c r="JG158" s="540"/>
      <c r="JH158" s="540"/>
      <c r="JI158" s="117" t="s">
        <v>313</v>
      </c>
      <c r="JJ158"/>
      <c r="JK158" s="117" t="s">
        <v>1</v>
      </c>
      <c r="JL158" s="539" t="str">
        <f t="shared" ref="JL158" si="2657">JC158</f>
        <v>COLOCACIÓN DE CONCRETO DE 14 MPA PARA SOLADO, CON UN ESPESOR DE 0.05 M. INCLUYE EL SUMINISTRO Y EL TRANSPORTE DEL CONCRETO Y TODOS LOS DEMÁS ELEMENTOS NECESARIOS PARA SU CORRECTA CONSTRUCCIÓN, INCLUYE ACARREO INTERNO.</v>
      </c>
      <c r="JM158" s="540"/>
      <c r="JN158" s="540"/>
      <c r="JO158" s="540"/>
      <c r="JP158" s="540"/>
      <c r="JQ158" s="540"/>
      <c r="JR158" s="117" t="s">
        <v>313</v>
      </c>
      <c r="JS158"/>
      <c r="JT158" s="117" t="s">
        <v>1</v>
      </c>
      <c r="JU158" s="539" t="str">
        <f t="shared" ref="JU158" si="2658">JL158</f>
        <v>COLOCACIÓN DE CONCRETO DE 14 MPA PARA SOLADO, CON UN ESPESOR DE 0.05 M. INCLUYE EL SUMINISTRO Y EL TRANSPORTE DEL CONCRETO Y TODOS LOS DEMÁS ELEMENTOS NECESARIOS PARA SU CORRECTA CONSTRUCCIÓN, INCLUYE ACARREO INTERNO.</v>
      </c>
      <c r="JV158" s="540"/>
      <c r="JW158" s="540"/>
      <c r="JX158" s="540"/>
      <c r="JY158" s="540"/>
      <c r="JZ158" s="540"/>
      <c r="KA158" s="117" t="s">
        <v>313</v>
      </c>
      <c r="KB158"/>
      <c r="KC158" s="117" t="s">
        <v>1</v>
      </c>
      <c r="KD158" s="539" t="str">
        <f t="shared" ref="KD158" si="2659">JU158</f>
        <v>COLOCACIÓN DE CONCRETO DE 14 MPA PARA SOLADO, CON UN ESPESOR DE 0.05 M. INCLUYE EL SUMINISTRO Y EL TRANSPORTE DEL CONCRETO Y TODOS LOS DEMÁS ELEMENTOS NECESARIOS PARA SU CORRECTA CONSTRUCCIÓN, INCLUYE ACARREO INTERNO.</v>
      </c>
      <c r="KE158" s="540"/>
      <c r="KF158" s="540"/>
      <c r="KG158" s="540"/>
      <c r="KH158" s="540"/>
      <c r="KI158" s="540"/>
      <c r="KJ158" s="117" t="s">
        <v>313</v>
      </c>
      <c r="KK158"/>
      <c r="KL158" s="117" t="s">
        <v>1</v>
      </c>
      <c r="KM158" s="539" t="str">
        <f t="shared" ref="KM158" si="2660">KD158</f>
        <v>COLOCACIÓN DE CONCRETO DE 14 MPA PARA SOLADO, CON UN ESPESOR DE 0.05 M. INCLUYE EL SUMINISTRO Y EL TRANSPORTE DEL CONCRETO Y TODOS LOS DEMÁS ELEMENTOS NECESARIOS PARA SU CORRECTA CONSTRUCCIÓN, INCLUYE ACARREO INTERNO.</v>
      </c>
      <c r="KN158" s="540"/>
      <c r="KO158" s="540"/>
      <c r="KP158" s="540"/>
      <c r="KQ158" s="540"/>
      <c r="KR158" s="540"/>
      <c r="KS158" s="117" t="s">
        <v>313</v>
      </c>
      <c r="KT158"/>
      <c r="KU158" s="117" t="s">
        <v>1</v>
      </c>
      <c r="KV158" s="539" t="str">
        <f t="shared" ref="KV158" si="2661">KM158</f>
        <v>COLOCACIÓN DE CONCRETO DE 14 MPA PARA SOLADO, CON UN ESPESOR DE 0.05 M. INCLUYE EL SUMINISTRO Y EL TRANSPORTE DEL CONCRETO Y TODOS LOS DEMÁS ELEMENTOS NECESARIOS PARA SU CORRECTA CONSTRUCCIÓN, INCLUYE ACARREO INTERNO.</v>
      </c>
      <c r="KW158" s="540"/>
      <c r="KX158" s="540"/>
      <c r="KY158" s="540"/>
      <c r="KZ158" s="540"/>
      <c r="LA158" s="540"/>
      <c r="LB158" s="117" t="s">
        <v>313</v>
      </c>
      <c r="LC158"/>
      <c r="LD158" s="117" t="s">
        <v>1</v>
      </c>
      <c r="LE158" s="539" t="str">
        <f t="shared" ref="LE158" si="2662">KV158</f>
        <v>COLOCACIÓN DE CONCRETO DE 14 MPA PARA SOLADO, CON UN ESPESOR DE 0.05 M. INCLUYE EL SUMINISTRO Y EL TRANSPORTE DEL CONCRETO Y TODOS LOS DEMÁS ELEMENTOS NECESARIOS PARA SU CORRECTA CONSTRUCCIÓN, INCLUYE ACARREO INTERNO.</v>
      </c>
      <c r="LF158" s="540"/>
      <c r="LG158" s="540"/>
      <c r="LH158" s="540"/>
      <c r="LI158" s="540"/>
      <c r="LJ158" s="540"/>
      <c r="LK158" s="117" t="s">
        <v>313</v>
      </c>
      <c r="LL158"/>
      <c r="LM158" s="117" t="s">
        <v>1</v>
      </c>
      <c r="LN158" s="539" t="str">
        <f t="shared" ref="LN158" si="2663">LE158</f>
        <v>COLOCACIÓN DE CONCRETO DE 14 MPA PARA SOLADO, CON UN ESPESOR DE 0.05 M. INCLUYE EL SUMINISTRO Y EL TRANSPORTE DEL CONCRETO Y TODOS LOS DEMÁS ELEMENTOS NECESARIOS PARA SU CORRECTA CONSTRUCCIÓN, INCLUYE ACARREO INTERNO.</v>
      </c>
      <c r="LO158" s="540"/>
      <c r="LP158" s="540"/>
      <c r="LQ158" s="540"/>
      <c r="LR158" s="540"/>
      <c r="LS158" s="540"/>
      <c r="LT158" s="117" t="s">
        <v>313</v>
      </c>
      <c r="LU158"/>
      <c r="LV158" s="117" t="s">
        <v>1</v>
      </c>
      <c r="LW158" s="539" t="str">
        <f t="shared" ref="LW158" si="2664">LN158</f>
        <v>COLOCACIÓN DE CONCRETO DE 14 MPA PARA SOLADO, CON UN ESPESOR DE 0.05 M. INCLUYE EL SUMINISTRO Y EL TRANSPORTE DEL CONCRETO Y TODOS LOS DEMÁS ELEMENTOS NECESARIOS PARA SU CORRECTA CONSTRUCCIÓN, INCLUYE ACARREO INTERNO.</v>
      </c>
      <c r="LX158" s="540"/>
      <c r="LY158" s="540"/>
      <c r="LZ158" s="540"/>
      <c r="MA158" s="540"/>
      <c r="MB158" s="540"/>
      <c r="MC158" s="117" t="s">
        <v>313</v>
      </c>
      <c r="MD158"/>
      <c r="ME158" s="117" t="s">
        <v>1</v>
      </c>
      <c r="MF158" s="539" t="str">
        <f t="shared" ref="MF158" si="2665">LW158</f>
        <v>COLOCACIÓN DE CONCRETO DE 14 MPA PARA SOLADO, CON UN ESPESOR DE 0.05 M. INCLUYE EL SUMINISTRO Y EL TRANSPORTE DEL CONCRETO Y TODOS LOS DEMÁS ELEMENTOS NECESARIOS PARA SU CORRECTA CONSTRUCCIÓN, INCLUYE ACARREO INTERNO.</v>
      </c>
      <c r="MG158" s="540"/>
      <c r="MH158" s="540"/>
      <c r="MI158" s="540"/>
      <c r="MJ158" s="540"/>
      <c r="MK158" s="540"/>
      <c r="ML158" s="117" t="s">
        <v>313</v>
      </c>
      <c r="MM158"/>
      <c r="MN158" s="117" t="s">
        <v>1</v>
      </c>
      <c r="MO158" s="539" t="str">
        <f t="shared" ref="MO158" si="2666">MF158</f>
        <v>COLOCACIÓN DE CONCRETO DE 14 MPA PARA SOLADO, CON UN ESPESOR DE 0.05 M. INCLUYE EL SUMINISTRO Y EL TRANSPORTE DEL CONCRETO Y TODOS LOS DEMÁS ELEMENTOS NECESARIOS PARA SU CORRECTA CONSTRUCCIÓN, INCLUYE ACARREO INTERNO.</v>
      </c>
      <c r="MP158" s="540"/>
      <c r="MQ158" s="540"/>
      <c r="MR158" s="540"/>
      <c r="MS158" s="540"/>
      <c r="MT158" s="540"/>
      <c r="MU158" s="117" t="s">
        <v>313</v>
      </c>
      <c r="MV158"/>
      <c r="MW158" s="117" t="s">
        <v>1</v>
      </c>
      <c r="MX158" s="539" t="str">
        <f t="shared" ref="MX158" si="2667">MO158</f>
        <v>COLOCACIÓN DE CONCRETO DE 14 MPA PARA SOLADO, CON UN ESPESOR DE 0.05 M. INCLUYE EL SUMINISTRO Y EL TRANSPORTE DEL CONCRETO Y TODOS LOS DEMÁS ELEMENTOS NECESARIOS PARA SU CORRECTA CONSTRUCCIÓN, INCLUYE ACARREO INTERNO.</v>
      </c>
      <c r="MY158" s="540"/>
      <c r="MZ158" s="540"/>
      <c r="NA158" s="540"/>
      <c r="NB158" s="540"/>
      <c r="NC158" s="540"/>
      <c r="ND158" s="117" t="s">
        <v>313</v>
      </c>
      <c r="NE158"/>
      <c r="NF158" s="117" t="s">
        <v>1</v>
      </c>
      <c r="NG158" s="539" t="str">
        <f t="shared" ref="NG158" si="2668">MX158</f>
        <v>COLOCACIÓN DE CONCRETO DE 14 MPA PARA SOLADO, CON UN ESPESOR DE 0.05 M. INCLUYE EL SUMINISTRO Y EL TRANSPORTE DEL CONCRETO Y TODOS LOS DEMÁS ELEMENTOS NECESARIOS PARA SU CORRECTA CONSTRUCCIÓN, INCLUYE ACARREO INTERNO.</v>
      </c>
      <c r="NH158" s="540"/>
      <c r="NI158" s="540"/>
      <c r="NJ158" s="540"/>
      <c r="NK158" s="540"/>
      <c r="NL158" s="540"/>
      <c r="NM158" s="117" t="s">
        <v>313</v>
      </c>
      <c r="NN158"/>
      <c r="NO158" s="117" t="s">
        <v>1</v>
      </c>
      <c r="NP158" s="539" t="str">
        <f t="shared" ref="NP158" si="2669">NG158</f>
        <v>COLOCACIÓN DE CONCRETO DE 14 MPA PARA SOLADO, CON UN ESPESOR DE 0.05 M. INCLUYE EL SUMINISTRO Y EL TRANSPORTE DEL CONCRETO Y TODOS LOS DEMÁS ELEMENTOS NECESARIOS PARA SU CORRECTA CONSTRUCCIÓN, INCLUYE ACARREO INTERNO.</v>
      </c>
      <c r="NQ158" s="540"/>
      <c r="NR158" s="540"/>
      <c r="NS158" s="540"/>
      <c r="NT158" s="540"/>
      <c r="NU158" s="540"/>
      <c r="NV158" s="117" t="s">
        <v>313</v>
      </c>
      <c r="NW158"/>
      <c r="NX158" s="117" t="s">
        <v>1</v>
      </c>
      <c r="NY158" s="539" t="str">
        <f t="shared" ref="NY158" si="2670">NP158</f>
        <v>COLOCACIÓN DE CONCRETO DE 14 MPA PARA SOLADO, CON UN ESPESOR DE 0.05 M. INCLUYE EL SUMINISTRO Y EL TRANSPORTE DEL CONCRETO Y TODOS LOS DEMÁS ELEMENTOS NECESARIOS PARA SU CORRECTA CONSTRUCCIÓN, INCLUYE ACARREO INTERNO.</v>
      </c>
      <c r="NZ158" s="540"/>
      <c r="OA158" s="540"/>
      <c r="OB158" s="540"/>
      <c r="OC158" s="540"/>
      <c r="OD158" s="540"/>
      <c r="OE158" s="117" t="s">
        <v>313</v>
      </c>
      <c r="OF158"/>
      <c r="OG158" s="117" t="s">
        <v>1</v>
      </c>
      <c r="OH158" s="539" t="str">
        <f t="shared" ref="OH158" si="2671">NY158</f>
        <v>COLOCACIÓN DE CONCRETO DE 14 MPA PARA SOLADO, CON UN ESPESOR DE 0.05 M. INCLUYE EL SUMINISTRO Y EL TRANSPORTE DEL CONCRETO Y TODOS LOS DEMÁS ELEMENTOS NECESARIOS PARA SU CORRECTA CONSTRUCCIÓN, INCLUYE ACARREO INTERNO.</v>
      </c>
      <c r="OI158" s="540"/>
      <c r="OJ158" s="540"/>
      <c r="OK158" s="540"/>
      <c r="OL158" s="540"/>
      <c r="OM158" s="540"/>
      <c r="ON158" s="117" t="s">
        <v>313</v>
      </c>
      <c r="OO158"/>
      <c r="OP158" s="117" t="s">
        <v>1</v>
      </c>
      <c r="OQ158" s="539" t="str">
        <f t="shared" ref="OQ158" si="2672">OH158</f>
        <v>COLOCACIÓN DE CONCRETO DE 14 MPA PARA SOLADO, CON UN ESPESOR DE 0.05 M. INCLUYE EL SUMINISTRO Y EL TRANSPORTE DEL CONCRETO Y TODOS LOS DEMÁS ELEMENTOS NECESARIOS PARA SU CORRECTA CONSTRUCCIÓN, INCLUYE ACARREO INTERNO.</v>
      </c>
      <c r="OR158" s="540"/>
      <c r="OS158" s="540"/>
      <c r="OT158" s="540"/>
      <c r="OU158" s="540"/>
      <c r="OV158" s="540"/>
      <c r="OW158" s="117" t="s">
        <v>313</v>
      </c>
      <c r="OX158"/>
      <c r="OY158" s="117" t="s">
        <v>1</v>
      </c>
      <c r="OZ158" s="539" t="str">
        <f t="shared" ref="OZ158" si="2673">OQ158</f>
        <v>COLOCACIÓN DE CONCRETO DE 14 MPA PARA SOLADO, CON UN ESPESOR DE 0.05 M. INCLUYE EL SUMINISTRO Y EL TRANSPORTE DEL CONCRETO Y TODOS LOS DEMÁS ELEMENTOS NECESARIOS PARA SU CORRECTA CONSTRUCCIÓN, INCLUYE ACARREO INTERNO.</v>
      </c>
      <c r="PA158" s="540"/>
      <c r="PB158" s="540"/>
      <c r="PC158" s="540"/>
      <c r="PD158" s="540"/>
      <c r="PE158" s="540"/>
      <c r="PF158" s="117" t="s">
        <v>313</v>
      </c>
      <c r="PG158"/>
    </row>
    <row r="159" spans="1:424" s="161" customFormat="1" ht="40.5" customHeight="1">
      <c r="A159" s="127" t="str">
        <f>APU!A65</f>
        <v>03-01-001</v>
      </c>
      <c r="B159" s="545"/>
      <c r="C159" s="545"/>
      <c r="D159" s="545"/>
      <c r="E159" s="545"/>
      <c r="F159" s="545"/>
      <c r="G159" s="545"/>
      <c r="H159" s="133" t="s">
        <v>266</v>
      </c>
      <c r="I159"/>
      <c r="J159" s="127" t="str">
        <f>+A159</f>
        <v>03-01-001</v>
      </c>
      <c r="K159" s="540"/>
      <c r="L159" s="540"/>
      <c r="M159" s="540"/>
      <c r="N159" s="540"/>
      <c r="O159" s="540"/>
      <c r="P159" s="540"/>
      <c r="Q159" s="126" t="str">
        <f>H159</f>
        <v>M2</v>
      </c>
      <c r="R159"/>
      <c r="S159" s="127" t="str">
        <f t="shared" ref="S159" si="2674">+J159</f>
        <v>03-01-001</v>
      </c>
      <c r="T159" s="540"/>
      <c r="U159" s="540"/>
      <c r="V159" s="540"/>
      <c r="W159" s="540"/>
      <c r="X159" s="540"/>
      <c r="Y159" s="540"/>
      <c r="Z159" s="126" t="str">
        <f t="shared" ref="Z159" si="2675">Q159</f>
        <v>M2</v>
      </c>
      <c r="AA159"/>
      <c r="AB159" s="127" t="str">
        <f t="shared" ref="AB159" si="2676">+S159</f>
        <v>03-01-001</v>
      </c>
      <c r="AC159" s="540"/>
      <c r="AD159" s="540"/>
      <c r="AE159" s="540"/>
      <c r="AF159" s="540"/>
      <c r="AG159" s="540"/>
      <c r="AH159" s="540"/>
      <c r="AI159" s="126" t="str">
        <f t="shared" ref="AI159" si="2677">Z159</f>
        <v>M2</v>
      </c>
      <c r="AJ159"/>
      <c r="AK159" s="127" t="str">
        <f t="shared" ref="AK159" si="2678">+AB159</f>
        <v>03-01-001</v>
      </c>
      <c r="AL159" s="540"/>
      <c r="AM159" s="540"/>
      <c r="AN159" s="540"/>
      <c r="AO159" s="540"/>
      <c r="AP159" s="540"/>
      <c r="AQ159" s="540"/>
      <c r="AR159" s="126" t="str">
        <f t="shared" ref="AR159" si="2679">AI159</f>
        <v>M2</v>
      </c>
      <c r="AS159"/>
      <c r="AT159" s="127" t="str">
        <f t="shared" ref="AT159" si="2680">+AK159</f>
        <v>03-01-001</v>
      </c>
      <c r="AU159" s="540"/>
      <c r="AV159" s="540"/>
      <c r="AW159" s="540"/>
      <c r="AX159" s="540"/>
      <c r="AY159" s="540"/>
      <c r="AZ159" s="540"/>
      <c r="BA159" s="126" t="str">
        <f t="shared" ref="BA159" si="2681">AR159</f>
        <v>M2</v>
      </c>
      <c r="BB159"/>
      <c r="BC159" s="127" t="str">
        <f t="shared" ref="BC159" si="2682">+AT159</f>
        <v>03-01-001</v>
      </c>
      <c r="BD159" s="540"/>
      <c r="BE159" s="540"/>
      <c r="BF159" s="540"/>
      <c r="BG159" s="540"/>
      <c r="BH159" s="540"/>
      <c r="BI159" s="540"/>
      <c r="BJ159" s="126" t="str">
        <f t="shared" ref="BJ159" si="2683">BA159</f>
        <v>M2</v>
      </c>
      <c r="BK159"/>
      <c r="BL159" s="127" t="str">
        <f t="shared" ref="BL159" si="2684">+BC159</f>
        <v>03-01-001</v>
      </c>
      <c r="BM159" s="540"/>
      <c r="BN159" s="540"/>
      <c r="BO159" s="540"/>
      <c r="BP159" s="540"/>
      <c r="BQ159" s="540"/>
      <c r="BR159" s="540"/>
      <c r="BS159" s="126" t="str">
        <f t="shared" ref="BS159" si="2685">BJ159</f>
        <v>M2</v>
      </c>
      <c r="BT159"/>
      <c r="BU159" s="127" t="str">
        <f t="shared" ref="BU159" si="2686">+BL159</f>
        <v>03-01-001</v>
      </c>
      <c r="BV159" s="540"/>
      <c r="BW159" s="540"/>
      <c r="BX159" s="540"/>
      <c r="BY159" s="540"/>
      <c r="BZ159" s="540"/>
      <c r="CA159" s="540"/>
      <c r="CB159" s="126" t="str">
        <f t="shared" ref="CB159" si="2687">BS159</f>
        <v>M2</v>
      </c>
      <c r="CC159"/>
      <c r="CD159" s="127" t="str">
        <f t="shared" ref="CD159" si="2688">+BU159</f>
        <v>03-01-001</v>
      </c>
      <c r="CE159" s="540"/>
      <c r="CF159" s="540"/>
      <c r="CG159" s="540"/>
      <c r="CH159" s="540"/>
      <c r="CI159" s="540"/>
      <c r="CJ159" s="540"/>
      <c r="CK159" s="126" t="str">
        <f t="shared" ref="CK159" si="2689">CB159</f>
        <v>M2</v>
      </c>
      <c r="CL159"/>
      <c r="CM159" s="127" t="str">
        <f t="shared" ref="CM159" si="2690">+CD159</f>
        <v>03-01-001</v>
      </c>
      <c r="CN159" s="540"/>
      <c r="CO159" s="540"/>
      <c r="CP159" s="540"/>
      <c r="CQ159" s="540"/>
      <c r="CR159" s="540"/>
      <c r="CS159" s="540"/>
      <c r="CT159" s="126" t="str">
        <f t="shared" ref="CT159" si="2691">CK159</f>
        <v>M2</v>
      </c>
      <c r="CU159"/>
      <c r="CV159" s="127" t="str">
        <f t="shared" ref="CV159" si="2692">+CM159</f>
        <v>03-01-001</v>
      </c>
      <c r="CW159" s="540"/>
      <c r="CX159" s="540"/>
      <c r="CY159" s="540"/>
      <c r="CZ159" s="540"/>
      <c r="DA159" s="540"/>
      <c r="DB159" s="540"/>
      <c r="DC159" s="126" t="str">
        <f t="shared" ref="DC159" si="2693">CT159</f>
        <v>M2</v>
      </c>
      <c r="DD159"/>
      <c r="DE159" s="127" t="str">
        <f t="shared" ref="DE159" si="2694">+CV159</f>
        <v>03-01-001</v>
      </c>
      <c r="DF159" s="540"/>
      <c r="DG159" s="540"/>
      <c r="DH159" s="540"/>
      <c r="DI159" s="540"/>
      <c r="DJ159" s="540"/>
      <c r="DK159" s="540"/>
      <c r="DL159" s="126" t="str">
        <f t="shared" ref="DL159" si="2695">DC159</f>
        <v>M2</v>
      </c>
      <c r="DM159"/>
      <c r="DN159" s="127" t="str">
        <f t="shared" ref="DN159" si="2696">+DE159</f>
        <v>03-01-001</v>
      </c>
      <c r="DO159" s="540"/>
      <c r="DP159" s="540"/>
      <c r="DQ159" s="540"/>
      <c r="DR159" s="540"/>
      <c r="DS159" s="540"/>
      <c r="DT159" s="540"/>
      <c r="DU159" s="126" t="str">
        <f t="shared" ref="DU159" si="2697">DL159</f>
        <v>M2</v>
      </c>
      <c r="DV159"/>
      <c r="DW159" s="127" t="str">
        <f t="shared" ref="DW159" si="2698">+DN159</f>
        <v>03-01-001</v>
      </c>
      <c r="DX159" s="540"/>
      <c r="DY159" s="540"/>
      <c r="DZ159" s="540"/>
      <c r="EA159" s="540"/>
      <c r="EB159" s="540"/>
      <c r="EC159" s="540"/>
      <c r="ED159" s="126" t="str">
        <f t="shared" ref="ED159" si="2699">DU159</f>
        <v>M2</v>
      </c>
      <c r="EE159"/>
      <c r="EF159" s="127" t="str">
        <f t="shared" ref="EF159" si="2700">+DW159</f>
        <v>03-01-001</v>
      </c>
      <c r="EG159" s="540"/>
      <c r="EH159" s="540"/>
      <c r="EI159" s="540"/>
      <c r="EJ159" s="540"/>
      <c r="EK159" s="540"/>
      <c r="EL159" s="540"/>
      <c r="EM159" s="126" t="str">
        <f t="shared" ref="EM159" si="2701">ED159</f>
        <v>M2</v>
      </c>
      <c r="EN159"/>
      <c r="EO159" s="127" t="str">
        <f t="shared" ref="EO159" si="2702">+EF159</f>
        <v>03-01-001</v>
      </c>
      <c r="EP159" s="540"/>
      <c r="EQ159" s="540"/>
      <c r="ER159" s="540"/>
      <c r="ES159" s="540"/>
      <c r="ET159" s="540"/>
      <c r="EU159" s="540"/>
      <c r="EV159" s="126" t="str">
        <f t="shared" ref="EV159" si="2703">EM159</f>
        <v>M2</v>
      </c>
      <c r="EW159"/>
      <c r="EX159" s="127" t="str">
        <f t="shared" ref="EX159" si="2704">+EO159</f>
        <v>03-01-001</v>
      </c>
      <c r="EY159" s="540"/>
      <c r="EZ159" s="540"/>
      <c r="FA159" s="540"/>
      <c r="FB159" s="540"/>
      <c r="FC159" s="540"/>
      <c r="FD159" s="540"/>
      <c r="FE159" s="126" t="str">
        <f t="shared" ref="FE159" si="2705">EV159</f>
        <v>M2</v>
      </c>
      <c r="FF159"/>
      <c r="FG159" s="127" t="str">
        <f t="shared" ref="FG159" si="2706">+EX159</f>
        <v>03-01-001</v>
      </c>
      <c r="FH159" s="540"/>
      <c r="FI159" s="540"/>
      <c r="FJ159" s="540"/>
      <c r="FK159" s="540"/>
      <c r="FL159" s="540"/>
      <c r="FM159" s="540"/>
      <c r="FN159" s="126" t="str">
        <f t="shared" ref="FN159" si="2707">FE159</f>
        <v>M2</v>
      </c>
      <c r="FO159"/>
      <c r="FP159" s="127" t="str">
        <f t="shared" ref="FP159" si="2708">+FG159</f>
        <v>03-01-001</v>
      </c>
      <c r="FQ159" s="540"/>
      <c r="FR159" s="540"/>
      <c r="FS159" s="540"/>
      <c r="FT159" s="540"/>
      <c r="FU159" s="540"/>
      <c r="FV159" s="540"/>
      <c r="FW159" s="126" t="str">
        <f t="shared" ref="FW159" si="2709">FN159</f>
        <v>M2</v>
      </c>
      <c r="FX159"/>
      <c r="FY159" s="127" t="str">
        <f t="shared" ref="FY159" si="2710">+FP159</f>
        <v>03-01-001</v>
      </c>
      <c r="FZ159" s="540"/>
      <c r="GA159" s="540"/>
      <c r="GB159" s="540"/>
      <c r="GC159" s="540"/>
      <c r="GD159" s="540"/>
      <c r="GE159" s="540"/>
      <c r="GF159" s="126" t="str">
        <f t="shared" ref="GF159" si="2711">FW159</f>
        <v>M2</v>
      </c>
      <c r="GG159"/>
      <c r="GH159" s="127" t="str">
        <f t="shared" ref="GH159" si="2712">+FY159</f>
        <v>03-01-001</v>
      </c>
      <c r="GI159" s="540"/>
      <c r="GJ159" s="540"/>
      <c r="GK159" s="540"/>
      <c r="GL159" s="540"/>
      <c r="GM159" s="540"/>
      <c r="GN159" s="540"/>
      <c r="GO159" s="126" t="str">
        <f t="shared" ref="GO159" si="2713">GF159</f>
        <v>M2</v>
      </c>
      <c r="GP159"/>
      <c r="GQ159" s="127" t="str">
        <f t="shared" ref="GQ159" si="2714">+GH159</f>
        <v>03-01-001</v>
      </c>
      <c r="GR159" s="540"/>
      <c r="GS159" s="540"/>
      <c r="GT159" s="540"/>
      <c r="GU159" s="540"/>
      <c r="GV159" s="540"/>
      <c r="GW159" s="540"/>
      <c r="GX159" s="126" t="str">
        <f t="shared" ref="GX159" si="2715">GO159</f>
        <v>M2</v>
      </c>
      <c r="GY159"/>
      <c r="GZ159" s="127" t="str">
        <f t="shared" ref="GZ159" si="2716">+GQ159</f>
        <v>03-01-001</v>
      </c>
      <c r="HA159" s="540"/>
      <c r="HB159" s="540"/>
      <c r="HC159" s="540"/>
      <c r="HD159" s="540"/>
      <c r="HE159" s="540"/>
      <c r="HF159" s="540"/>
      <c r="HG159" s="126" t="str">
        <f t="shared" ref="HG159" si="2717">GX159</f>
        <v>M2</v>
      </c>
      <c r="HH159"/>
      <c r="HI159" s="127" t="str">
        <f t="shared" ref="HI159" si="2718">+GZ159</f>
        <v>03-01-001</v>
      </c>
      <c r="HJ159" s="540"/>
      <c r="HK159" s="540"/>
      <c r="HL159" s="540"/>
      <c r="HM159" s="540"/>
      <c r="HN159" s="540"/>
      <c r="HO159" s="540"/>
      <c r="HP159" s="126" t="str">
        <f t="shared" ref="HP159" si="2719">HG159</f>
        <v>M2</v>
      </c>
      <c r="HQ159"/>
      <c r="HR159" s="127" t="str">
        <f t="shared" ref="HR159" si="2720">+HI159</f>
        <v>03-01-001</v>
      </c>
      <c r="HS159" s="540"/>
      <c r="HT159" s="540"/>
      <c r="HU159" s="540"/>
      <c r="HV159" s="540"/>
      <c r="HW159" s="540"/>
      <c r="HX159" s="540"/>
      <c r="HY159" s="126" t="str">
        <f t="shared" ref="HY159" si="2721">HP159</f>
        <v>M2</v>
      </c>
      <c r="HZ159"/>
      <c r="IA159" s="127" t="str">
        <f t="shared" ref="IA159" si="2722">+HR159</f>
        <v>03-01-001</v>
      </c>
      <c r="IB159" s="540"/>
      <c r="IC159" s="540"/>
      <c r="ID159" s="540"/>
      <c r="IE159" s="540"/>
      <c r="IF159" s="540"/>
      <c r="IG159" s="540"/>
      <c r="IH159" s="126" t="str">
        <f t="shared" ref="IH159" si="2723">HY159</f>
        <v>M2</v>
      </c>
      <c r="II159"/>
      <c r="IJ159" s="127" t="str">
        <f t="shared" ref="IJ159" si="2724">+IA159</f>
        <v>03-01-001</v>
      </c>
      <c r="IK159" s="540"/>
      <c r="IL159" s="540"/>
      <c r="IM159" s="540"/>
      <c r="IN159" s="540"/>
      <c r="IO159" s="540"/>
      <c r="IP159" s="540"/>
      <c r="IQ159" s="126" t="str">
        <f t="shared" ref="IQ159" si="2725">IH159</f>
        <v>M2</v>
      </c>
      <c r="IR159"/>
      <c r="IS159" s="127" t="str">
        <f t="shared" ref="IS159" si="2726">+IJ159</f>
        <v>03-01-001</v>
      </c>
      <c r="IT159" s="540"/>
      <c r="IU159" s="540"/>
      <c r="IV159" s="540"/>
      <c r="IW159" s="540"/>
      <c r="IX159" s="540"/>
      <c r="IY159" s="540"/>
      <c r="IZ159" s="126" t="str">
        <f t="shared" ref="IZ159" si="2727">IQ159</f>
        <v>M2</v>
      </c>
      <c r="JA159"/>
      <c r="JB159" s="127" t="str">
        <f t="shared" ref="JB159" si="2728">+IS159</f>
        <v>03-01-001</v>
      </c>
      <c r="JC159" s="540"/>
      <c r="JD159" s="540"/>
      <c r="JE159" s="540"/>
      <c r="JF159" s="540"/>
      <c r="JG159" s="540"/>
      <c r="JH159" s="540"/>
      <c r="JI159" s="126" t="str">
        <f t="shared" ref="JI159" si="2729">IZ159</f>
        <v>M2</v>
      </c>
      <c r="JJ159"/>
      <c r="JK159" s="127" t="str">
        <f t="shared" ref="JK159" si="2730">+JB159</f>
        <v>03-01-001</v>
      </c>
      <c r="JL159" s="540"/>
      <c r="JM159" s="540"/>
      <c r="JN159" s="540"/>
      <c r="JO159" s="540"/>
      <c r="JP159" s="540"/>
      <c r="JQ159" s="540"/>
      <c r="JR159" s="126" t="str">
        <f t="shared" ref="JR159" si="2731">JI159</f>
        <v>M2</v>
      </c>
      <c r="JS159"/>
      <c r="JT159" s="127" t="str">
        <f t="shared" ref="JT159" si="2732">+JK159</f>
        <v>03-01-001</v>
      </c>
      <c r="JU159" s="540"/>
      <c r="JV159" s="540"/>
      <c r="JW159" s="540"/>
      <c r="JX159" s="540"/>
      <c r="JY159" s="540"/>
      <c r="JZ159" s="540"/>
      <c r="KA159" s="126" t="str">
        <f t="shared" ref="KA159" si="2733">JR159</f>
        <v>M2</v>
      </c>
      <c r="KB159"/>
      <c r="KC159" s="127" t="str">
        <f t="shared" ref="KC159" si="2734">+JT159</f>
        <v>03-01-001</v>
      </c>
      <c r="KD159" s="540"/>
      <c r="KE159" s="540"/>
      <c r="KF159" s="540"/>
      <c r="KG159" s="540"/>
      <c r="KH159" s="540"/>
      <c r="KI159" s="540"/>
      <c r="KJ159" s="126" t="str">
        <f t="shared" ref="KJ159" si="2735">KA159</f>
        <v>M2</v>
      </c>
      <c r="KK159"/>
      <c r="KL159" s="127" t="str">
        <f t="shared" ref="KL159" si="2736">+KC159</f>
        <v>03-01-001</v>
      </c>
      <c r="KM159" s="540"/>
      <c r="KN159" s="540"/>
      <c r="KO159" s="540"/>
      <c r="KP159" s="540"/>
      <c r="KQ159" s="540"/>
      <c r="KR159" s="540"/>
      <c r="KS159" s="126" t="str">
        <f t="shared" ref="KS159" si="2737">KJ159</f>
        <v>M2</v>
      </c>
      <c r="KT159"/>
      <c r="KU159" s="127" t="str">
        <f t="shared" ref="KU159" si="2738">+KL159</f>
        <v>03-01-001</v>
      </c>
      <c r="KV159" s="540"/>
      <c r="KW159" s="540"/>
      <c r="KX159" s="540"/>
      <c r="KY159" s="540"/>
      <c r="KZ159" s="540"/>
      <c r="LA159" s="540"/>
      <c r="LB159" s="126" t="str">
        <f t="shared" ref="LB159" si="2739">KS159</f>
        <v>M2</v>
      </c>
      <c r="LC159"/>
      <c r="LD159" s="127" t="str">
        <f t="shared" ref="LD159" si="2740">+KU159</f>
        <v>03-01-001</v>
      </c>
      <c r="LE159" s="540"/>
      <c r="LF159" s="540"/>
      <c r="LG159" s="540"/>
      <c r="LH159" s="540"/>
      <c r="LI159" s="540"/>
      <c r="LJ159" s="540"/>
      <c r="LK159" s="126" t="str">
        <f t="shared" ref="LK159" si="2741">LB159</f>
        <v>M2</v>
      </c>
      <c r="LL159"/>
      <c r="LM159" s="127" t="str">
        <f t="shared" ref="LM159" si="2742">+LD159</f>
        <v>03-01-001</v>
      </c>
      <c r="LN159" s="540"/>
      <c r="LO159" s="540"/>
      <c r="LP159" s="540"/>
      <c r="LQ159" s="540"/>
      <c r="LR159" s="540"/>
      <c r="LS159" s="540"/>
      <c r="LT159" s="126" t="str">
        <f t="shared" ref="LT159" si="2743">LK159</f>
        <v>M2</v>
      </c>
      <c r="LU159"/>
      <c r="LV159" s="127" t="str">
        <f t="shared" ref="LV159" si="2744">+LM159</f>
        <v>03-01-001</v>
      </c>
      <c r="LW159" s="540"/>
      <c r="LX159" s="540"/>
      <c r="LY159" s="540"/>
      <c r="LZ159" s="540"/>
      <c r="MA159" s="540"/>
      <c r="MB159" s="540"/>
      <c r="MC159" s="126" t="str">
        <f t="shared" ref="MC159" si="2745">LT159</f>
        <v>M2</v>
      </c>
      <c r="MD159"/>
      <c r="ME159" s="127" t="str">
        <f t="shared" ref="ME159" si="2746">+LV159</f>
        <v>03-01-001</v>
      </c>
      <c r="MF159" s="540"/>
      <c r="MG159" s="540"/>
      <c r="MH159" s="540"/>
      <c r="MI159" s="540"/>
      <c r="MJ159" s="540"/>
      <c r="MK159" s="540"/>
      <c r="ML159" s="126" t="str">
        <f t="shared" ref="ML159" si="2747">MC159</f>
        <v>M2</v>
      </c>
      <c r="MM159"/>
      <c r="MN159" s="127" t="str">
        <f t="shared" ref="MN159" si="2748">+ME159</f>
        <v>03-01-001</v>
      </c>
      <c r="MO159" s="540"/>
      <c r="MP159" s="540"/>
      <c r="MQ159" s="540"/>
      <c r="MR159" s="540"/>
      <c r="MS159" s="540"/>
      <c r="MT159" s="540"/>
      <c r="MU159" s="126" t="str">
        <f t="shared" ref="MU159" si="2749">ML159</f>
        <v>M2</v>
      </c>
      <c r="MV159"/>
      <c r="MW159" s="127" t="str">
        <f t="shared" ref="MW159" si="2750">+MN159</f>
        <v>03-01-001</v>
      </c>
      <c r="MX159" s="540"/>
      <c r="MY159" s="540"/>
      <c r="MZ159" s="540"/>
      <c r="NA159" s="540"/>
      <c r="NB159" s="540"/>
      <c r="NC159" s="540"/>
      <c r="ND159" s="126" t="str">
        <f t="shared" ref="ND159" si="2751">MU159</f>
        <v>M2</v>
      </c>
      <c r="NE159"/>
      <c r="NF159" s="127" t="str">
        <f t="shared" ref="NF159" si="2752">+MW159</f>
        <v>03-01-001</v>
      </c>
      <c r="NG159" s="540"/>
      <c r="NH159" s="540"/>
      <c r="NI159" s="540"/>
      <c r="NJ159" s="540"/>
      <c r="NK159" s="540"/>
      <c r="NL159" s="540"/>
      <c r="NM159" s="126" t="str">
        <f t="shared" ref="NM159" si="2753">ND159</f>
        <v>M2</v>
      </c>
      <c r="NN159"/>
      <c r="NO159" s="127" t="str">
        <f t="shared" ref="NO159" si="2754">+NF159</f>
        <v>03-01-001</v>
      </c>
      <c r="NP159" s="540"/>
      <c r="NQ159" s="540"/>
      <c r="NR159" s="540"/>
      <c r="NS159" s="540"/>
      <c r="NT159" s="540"/>
      <c r="NU159" s="540"/>
      <c r="NV159" s="126" t="str">
        <f t="shared" ref="NV159" si="2755">NM159</f>
        <v>M2</v>
      </c>
      <c r="NW159"/>
      <c r="NX159" s="127" t="str">
        <f t="shared" ref="NX159" si="2756">+NO159</f>
        <v>03-01-001</v>
      </c>
      <c r="NY159" s="540"/>
      <c r="NZ159" s="540"/>
      <c r="OA159" s="540"/>
      <c r="OB159" s="540"/>
      <c r="OC159" s="540"/>
      <c r="OD159" s="540"/>
      <c r="OE159" s="126" t="str">
        <f t="shared" ref="OE159" si="2757">NV159</f>
        <v>M2</v>
      </c>
      <c r="OF159"/>
      <c r="OG159" s="127" t="str">
        <f t="shared" ref="OG159" si="2758">+NX159</f>
        <v>03-01-001</v>
      </c>
      <c r="OH159" s="540"/>
      <c r="OI159" s="540"/>
      <c r="OJ159" s="540"/>
      <c r="OK159" s="540"/>
      <c r="OL159" s="540"/>
      <c r="OM159" s="540"/>
      <c r="ON159" s="126" t="str">
        <f t="shared" ref="ON159" si="2759">OE159</f>
        <v>M2</v>
      </c>
      <c r="OO159"/>
      <c r="OP159" s="127" t="str">
        <f t="shared" ref="OP159" si="2760">+OG159</f>
        <v>03-01-001</v>
      </c>
      <c r="OQ159" s="540"/>
      <c r="OR159" s="540"/>
      <c r="OS159" s="540"/>
      <c r="OT159" s="540"/>
      <c r="OU159" s="540"/>
      <c r="OV159" s="540"/>
      <c r="OW159" s="126" t="str">
        <f t="shared" ref="OW159" si="2761">ON159</f>
        <v>M2</v>
      </c>
      <c r="OX159"/>
      <c r="OY159" s="127" t="str">
        <f t="shared" ref="OY159" si="2762">+OP159</f>
        <v>03-01-001</v>
      </c>
      <c r="OZ159" s="540"/>
      <c r="PA159" s="540"/>
      <c r="PB159" s="540"/>
      <c r="PC159" s="540"/>
      <c r="PD159" s="540"/>
      <c r="PE159" s="540"/>
      <c r="PF159" s="126" t="str">
        <f t="shared" ref="PF159" si="2763">OW159</f>
        <v>M2</v>
      </c>
      <c r="PG159"/>
    </row>
    <row r="160" spans="1:424" s="161" customFormat="1">
      <c r="A160" s="129" t="s">
        <v>314</v>
      </c>
      <c r="B160" s="130"/>
      <c r="C160" s="130" t="s">
        <v>315</v>
      </c>
      <c r="D160" s="130" t="s">
        <v>316</v>
      </c>
      <c r="E160" s="130" t="s">
        <v>317</v>
      </c>
      <c r="F160" s="130" t="s">
        <v>318</v>
      </c>
      <c r="G160" s="128" t="s">
        <v>319</v>
      </c>
      <c r="H160" s="131" t="s">
        <v>44</v>
      </c>
      <c r="I160"/>
      <c r="J160" s="129" t="s">
        <v>314</v>
      </c>
      <c r="K160" s="130"/>
      <c r="L160" s="130" t="s">
        <v>315</v>
      </c>
      <c r="M160" s="130" t="s">
        <v>316</v>
      </c>
      <c r="N160" s="130" t="s">
        <v>317</v>
      </c>
      <c r="O160" s="130" t="s">
        <v>318</v>
      </c>
      <c r="P160" s="128" t="s">
        <v>319</v>
      </c>
      <c r="Q160" s="131" t="s">
        <v>44</v>
      </c>
      <c r="R160"/>
      <c r="S160" s="129" t="s">
        <v>314</v>
      </c>
      <c r="T160" s="130"/>
      <c r="U160" s="130" t="s">
        <v>315</v>
      </c>
      <c r="V160" s="130" t="s">
        <v>316</v>
      </c>
      <c r="W160" s="130" t="s">
        <v>317</v>
      </c>
      <c r="X160" s="130" t="s">
        <v>318</v>
      </c>
      <c r="Y160" s="128" t="s">
        <v>319</v>
      </c>
      <c r="Z160" s="131" t="s">
        <v>44</v>
      </c>
      <c r="AA160"/>
      <c r="AB160" s="129" t="s">
        <v>314</v>
      </c>
      <c r="AC160" s="130"/>
      <c r="AD160" s="130" t="s">
        <v>315</v>
      </c>
      <c r="AE160" s="130" t="s">
        <v>316</v>
      </c>
      <c r="AF160" s="130" t="s">
        <v>317</v>
      </c>
      <c r="AG160" s="130" t="s">
        <v>318</v>
      </c>
      <c r="AH160" s="128" t="s">
        <v>319</v>
      </c>
      <c r="AI160" s="131" t="s">
        <v>44</v>
      </c>
      <c r="AJ160"/>
      <c r="AK160" s="129" t="s">
        <v>314</v>
      </c>
      <c r="AL160" s="130"/>
      <c r="AM160" s="130" t="s">
        <v>315</v>
      </c>
      <c r="AN160" s="130" t="s">
        <v>316</v>
      </c>
      <c r="AO160" s="130" t="s">
        <v>317</v>
      </c>
      <c r="AP160" s="130" t="s">
        <v>318</v>
      </c>
      <c r="AQ160" s="128" t="s">
        <v>319</v>
      </c>
      <c r="AR160" s="131" t="s">
        <v>44</v>
      </c>
      <c r="AS160"/>
      <c r="AT160" s="129" t="s">
        <v>314</v>
      </c>
      <c r="AU160" s="130"/>
      <c r="AV160" s="130" t="s">
        <v>315</v>
      </c>
      <c r="AW160" s="130" t="s">
        <v>316</v>
      </c>
      <c r="AX160" s="130" t="s">
        <v>317</v>
      </c>
      <c r="AY160" s="130" t="s">
        <v>318</v>
      </c>
      <c r="AZ160" s="128" t="s">
        <v>319</v>
      </c>
      <c r="BA160" s="131" t="s">
        <v>44</v>
      </c>
      <c r="BB160"/>
      <c r="BC160" s="129" t="s">
        <v>314</v>
      </c>
      <c r="BD160" s="130"/>
      <c r="BE160" s="130" t="s">
        <v>315</v>
      </c>
      <c r="BF160" s="130" t="s">
        <v>316</v>
      </c>
      <c r="BG160" s="130" t="s">
        <v>317</v>
      </c>
      <c r="BH160" s="130" t="s">
        <v>318</v>
      </c>
      <c r="BI160" s="128" t="s">
        <v>319</v>
      </c>
      <c r="BJ160" s="131" t="s">
        <v>44</v>
      </c>
      <c r="BK160"/>
      <c r="BL160" s="129" t="s">
        <v>314</v>
      </c>
      <c r="BM160" s="130"/>
      <c r="BN160" s="130" t="s">
        <v>315</v>
      </c>
      <c r="BO160" s="130" t="s">
        <v>316</v>
      </c>
      <c r="BP160" s="130" t="s">
        <v>317</v>
      </c>
      <c r="BQ160" s="130" t="s">
        <v>318</v>
      </c>
      <c r="BR160" s="128" t="s">
        <v>319</v>
      </c>
      <c r="BS160" s="131" t="s">
        <v>44</v>
      </c>
      <c r="BT160"/>
      <c r="BU160" s="129" t="s">
        <v>314</v>
      </c>
      <c r="BV160" s="130"/>
      <c r="BW160" s="130" t="s">
        <v>315</v>
      </c>
      <c r="BX160" s="130" t="s">
        <v>316</v>
      </c>
      <c r="BY160" s="130" t="s">
        <v>317</v>
      </c>
      <c r="BZ160" s="130" t="s">
        <v>318</v>
      </c>
      <c r="CA160" s="128" t="s">
        <v>319</v>
      </c>
      <c r="CB160" s="131" t="s">
        <v>44</v>
      </c>
      <c r="CC160"/>
      <c r="CD160" s="129" t="s">
        <v>314</v>
      </c>
      <c r="CE160" s="130"/>
      <c r="CF160" s="130" t="s">
        <v>315</v>
      </c>
      <c r="CG160" s="130" t="s">
        <v>316</v>
      </c>
      <c r="CH160" s="130" t="s">
        <v>317</v>
      </c>
      <c r="CI160" s="130" t="s">
        <v>318</v>
      </c>
      <c r="CJ160" s="128" t="s">
        <v>319</v>
      </c>
      <c r="CK160" s="131" t="s">
        <v>44</v>
      </c>
      <c r="CL160"/>
      <c r="CM160" s="129" t="s">
        <v>314</v>
      </c>
      <c r="CN160" s="130"/>
      <c r="CO160" s="130" t="s">
        <v>315</v>
      </c>
      <c r="CP160" s="130" t="s">
        <v>316</v>
      </c>
      <c r="CQ160" s="130" t="s">
        <v>317</v>
      </c>
      <c r="CR160" s="130" t="s">
        <v>318</v>
      </c>
      <c r="CS160" s="128" t="s">
        <v>319</v>
      </c>
      <c r="CT160" s="131" t="s">
        <v>44</v>
      </c>
      <c r="CU160"/>
      <c r="CV160" s="129" t="s">
        <v>314</v>
      </c>
      <c r="CW160" s="130"/>
      <c r="CX160" s="130" t="s">
        <v>315</v>
      </c>
      <c r="CY160" s="130" t="s">
        <v>316</v>
      </c>
      <c r="CZ160" s="130" t="s">
        <v>317</v>
      </c>
      <c r="DA160" s="130" t="s">
        <v>318</v>
      </c>
      <c r="DB160" s="128" t="s">
        <v>319</v>
      </c>
      <c r="DC160" s="131" t="s">
        <v>44</v>
      </c>
      <c r="DD160"/>
      <c r="DE160" s="129" t="s">
        <v>314</v>
      </c>
      <c r="DF160" s="130"/>
      <c r="DG160" s="130" t="s">
        <v>315</v>
      </c>
      <c r="DH160" s="130" t="s">
        <v>316</v>
      </c>
      <c r="DI160" s="130" t="s">
        <v>317</v>
      </c>
      <c r="DJ160" s="130" t="s">
        <v>318</v>
      </c>
      <c r="DK160" s="128" t="s">
        <v>319</v>
      </c>
      <c r="DL160" s="131" t="s">
        <v>44</v>
      </c>
      <c r="DM160"/>
      <c r="DN160" s="129" t="s">
        <v>314</v>
      </c>
      <c r="DO160" s="130"/>
      <c r="DP160" s="130" t="s">
        <v>315</v>
      </c>
      <c r="DQ160" s="130" t="s">
        <v>316</v>
      </c>
      <c r="DR160" s="130" t="s">
        <v>317</v>
      </c>
      <c r="DS160" s="130" t="s">
        <v>318</v>
      </c>
      <c r="DT160" s="128" t="s">
        <v>319</v>
      </c>
      <c r="DU160" s="131" t="s">
        <v>44</v>
      </c>
      <c r="DV160"/>
      <c r="DW160" s="129" t="s">
        <v>314</v>
      </c>
      <c r="DX160" s="130"/>
      <c r="DY160" s="130" t="s">
        <v>315</v>
      </c>
      <c r="DZ160" s="130" t="s">
        <v>316</v>
      </c>
      <c r="EA160" s="130" t="s">
        <v>317</v>
      </c>
      <c r="EB160" s="130" t="s">
        <v>318</v>
      </c>
      <c r="EC160" s="128" t="s">
        <v>319</v>
      </c>
      <c r="ED160" s="131" t="s">
        <v>44</v>
      </c>
      <c r="EE160"/>
      <c r="EF160" s="129" t="s">
        <v>314</v>
      </c>
      <c r="EG160" s="130"/>
      <c r="EH160" s="130" t="s">
        <v>315</v>
      </c>
      <c r="EI160" s="130" t="s">
        <v>316</v>
      </c>
      <c r="EJ160" s="130" t="s">
        <v>317</v>
      </c>
      <c r="EK160" s="130" t="s">
        <v>318</v>
      </c>
      <c r="EL160" s="128" t="s">
        <v>319</v>
      </c>
      <c r="EM160" s="131" t="s">
        <v>44</v>
      </c>
      <c r="EN160"/>
      <c r="EO160" s="129" t="s">
        <v>314</v>
      </c>
      <c r="EP160" s="130"/>
      <c r="EQ160" s="130" t="s">
        <v>315</v>
      </c>
      <c r="ER160" s="130" t="s">
        <v>316</v>
      </c>
      <c r="ES160" s="130" t="s">
        <v>317</v>
      </c>
      <c r="ET160" s="130" t="s">
        <v>318</v>
      </c>
      <c r="EU160" s="128" t="s">
        <v>319</v>
      </c>
      <c r="EV160" s="131" t="s">
        <v>44</v>
      </c>
      <c r="EW160"/>
      <c r="EX160" s="129" t="s">
        <v>314</v>
      </c>
      <c r="EY160" s="130"/>
      <c r="EZ160" s="130" t="s">
        <v>315</v>
      </c>
      <c r="FA160" s="130" t="s">
        <v>316</v>
      </c>
      <c r="FB160" s="130" t="s">
        <v>317</v>
      </c>
      <c r="FC160" s="130" t="s">
        <v>318</v>
      </c>
      <c r="FD160" s="128" t="s">
        <v>319</v>
      </c>
      <c r="FE160" s="131" t="s">
        <v>44</v>
      </c>
      <c r="FF160"/>
      <c r="FG160" s="129" t="s">
        <v>314</v>
      </c>
      <c r="FH160" s="130"/>
      <c r="FI160" s="130" t="s">
        <v>315</v>
      </c>
      <c r="FJ160" s="130" t="s">
        <v>316</v>
      </c>
      <c r="FK160" s="130" t="s">
        <v>317</v>
      </c>
      <c r="FL160" s="130" t="s">
        <v>318</v>
      </c>
      <c r="FM160" s="128" t="s">
        <v>319</v>
      </c>
      <c r="FN160" s="131" t="s">
        <v>44</v>
      </c>
      <c r="FO160"/>
      <c r="FP160" s="129" t="s">
        <v>314</v>
      </c>
      <c r="FQ160" s="130"/>
      <c r="FR160" s="130" t="s">
        <v>315</v>
      </c>
      <c r="FS160" s="130" t="s">
        <v>316</v>
      </c>
      <c r="FT160" s="130" t="s">
        <v>317</v>
      </c>
      <c r="FU160" s="130" t="s">
        <v>318</v>
      </c>
      <c r="FV160" s="128" t="s">
        <v>319</v>
      </c>
      <c r="FW160" s="131" t="s">
        <v>44</v>
      </c>
      <c r="FX160"/>
      <c r="FY160" s="129" t="s">
        <v>314</v>
      </c>
      <c r="FZ160" s="130"/>
      <c r="GA160" s="130" t="s">
        <v>315</v>
      </c>
      <c r="GB160" s="130" t="s">
        <v>316</v>
      </c>
      <c r="GC160" s="130" t="s">
        <v>317</v>
      </c>
      <c r="GD160" s="130" t="s">
        <v>318</v>
      </c>
      <c r="GE160" s="128" t="s">
        <v>319</v>
      </c>
      <c r="GF160" s="131" t="s">
        <v>44</v>
      </c>
      <c r="GG160"/>
      <c r="GH160" s="129" t="s">
        <v>314</v>
      </c>
      <c r="GI160" s="130"/>
      <c r="GJ160" s="130" t="s">
        <v>315</v>
      </c>
      <c r="GK160" s="130" t="s">
        <v>316</v>
      </c>
      <c r="GL160" s="130" t="s">
        <v>317</v>
      </c>
      <c r="GM160" s="130" t="s">
        <v>318</v>
      </c>
      <c r="GN160" s="128" t="s">
        <v>319</v>
      </c>
      <c r="GO160" s="131" t="s">
        <v>44</v>
      </c>
      <c r="GP160"/>
      <c r="GQ160" s="129" t="s">
        <v>314</v>
      </c>
      <c r="GR160" s="130"/>
      <c r="GS160" s="130" t="s">
        <v>315</v>
      </c>
      <c r="GT160" s="130" t="s">
        <v>316</v>
      </c>
      <c r="GU160" s="130" t="s">
        <v>317</v>
      </c>
      <c r="GV160" s="130" t="s">
        <v>318</v>
      </c>
      <c r="GW160" s="128" t="s">
        <v>319</v>
      </c>
      <c r="GX160" s="131" t="s">
        <v>44</v>
      </c>
      <c r="GY160"/>
      <c r="GZ160" s="129" t="s">
        <v>314</v>
      </c>
      <c r="HA160" s="130"/>
      <c r="HB160" s="130" t="s">
        <v>315</v>
      </c>
      <c r="HC160" s="130" t="s">
        <v>316</v>
      </c>
      <c r="HD160" s="130" t="s">
        <v>317</v>
      </c>
      <c r="HE160" s="130" t="s">
        <v>318</v>
      </c>
      <c r="HF160" s="128" t="s">
        <v>319</v>
      </c>
      <c r="HG160" s="131" t="s">
        <v>44</v>
      </c>
      <c r="HH160"/>
      <c r="HI160" s="129" t="s">
        <v>314</v>
      </c>
      <c r="HJ160" s="130"/>
      <c r="HK160" s="130" t="s">
        <v>315</v>
      </c>
      <c r="HL160" s="130" t="s">
        <v>316</v>
      </c>
      <c r="HM160" s="130" t="s">
        <v>317</v>
      </c>
      <c r="HN160" s="130" t="s">
        <v>318</v>
      </c>
      <c r="HO160" s="128" t="s">
        <v>319</v>
      </c>
      <c r="HP160" s="131" t="s">
        <v>44</v>
      </c>
      <c r="HQ160"/>
      <c r="HR160" s="129" t="s">
        <v>314</v>
      </c>
      <c r="HS160" s="130"/>
      <c r="HT160" s="130" t="s">
        <v>315</v>
      </c>
      <c r="HU160" s="130" t="s">
        <v>316</v>
      </c>
      <c r="HV160" s="130" t="s">
        <v>317</v>
      </c>
      <c r="HW160" s="130" t="s">
        <v>318</v>
      </c>
      <c r="HX160" s="128" t="s">
        <v>319</v>
      </c>
      <c r="HY160" s="131" t="s">
        <v>44</v>
      </c>
      <c r="HZ160"/>
      <c r="IA160" s="129" t="s">
        <v>314</v>
      </c>
      <c r="IB160" s="130"/>
      <c r="IC160" s="130" t="s">
        <v>315</v>
      </c>
      <c r="ID160" s="130" t="s">
        <v>316</v>
      </c>
      <c r="IE160" s="130" t="s">
        <v>317</v>
      </c>
      <c r="IF160" s="130" t="s">
        <v>318</v>
      </c>
      <c r="IG160" s="128" t="s">
        <v>319</v>
      </c>
      <c r="IH160" s="131" t="s">
        <v>44</v>
      </c>
      <c r="II160"/>
      <c r="IJ160" s="129" t="s">
        <v>314</v>
      </c>
      <c r="IK160" s="130"/>
      <c r="IL160" s="130" t="s">
        <v>315</v>
      </c>
      <c r="IM160" s="130" t="s">
        <v>316</v>
      </c>
      <c r="IN160" s="130" t="s">
        <v>317</v>
      </c>
      <c r="IO160" s="130" t="s">
        <v>318</v>
      </c>
      <c r="IP160" s="128" t="s">
        <v>319</v>
      </c>
      <c r="IQ160" s="131" t="s">
        <v>44</v>
      </c>
      <c r="IR160"/>
      <c r="IS160" s="129" t="s">
        <v>314</v>
      </c>
      <c r="IT160" s="130"/>
      <c r="IU160" s="130" t="s">
        <v>315</v>
      </c>
      <c r="IV160" s="130" t="s">
        <v>316</v>
      </c>
      <c r="IW160" s="130" t="s">
        <v>317</v>
      </c>
      <c r="IX160" s="130" t="s">
        <v>318</v>
      </c>
      <c r="IY160" s="128" t="s">
        <v>319</v>
      </c>
      <c r="IZ160" s="131" t="s">
        <v>44</v>
      </c>
      <c r="JA160"/>
      <c r="JB160" s="129" t="s">
        <v>314</v>
      </c>
      <c r="JC160" s="130"/>
      <c r="JD160" s="130" t="s">
        <v>315</v>
      </c>
      <c r="JE160" s="130" t="s">
        <v>316</v>
      </c>
      <c r="JF160" s="130" t="s">
        <v>317</v>
      </c>
      <c r="JG160" s="130" t="s">
        <v>318</v>
      </c>
      <c r="JH160" s="128" t="s">
        <v>319</v>
      </c>
      <c r="JI160" s="131" t="s">
        <v>44</v>
      </c>
      <c r="JJ160"/>
      <c r="JK160" s="129" t="s">
        <v>314</v>
      </c>
      <c r="JL160" s="130"/>
      <c r="JM160" s="130" t="s">
        <v>315</v>
      </c>
      <c r="JN160" s="130" t="s">
        <v>316</v>
      </c>
      <c r="JO160" s="130" t="s">
        <v>317</v>
      </c>
      <c r="JP160" s="130" t="s">
        <v>318</v>
      </c>
      <c r="JQ160" s="128" t="s">
        <v>319</v>
      </c>
      <c r="JR160" s="131" t="s">
        <v>44</v>
      </c>
      <c r="JS160"/>
      <c r="JT160" s="129" t="s">
        <v>314</v>
      </c>
      <c r="JU160" s="130"/>
      <c r="JV160" s="130" t="s">
        <v>315</v>
      </c>
      <c r="JW160" s="130" t="s">
        <v>316</v>
      </c>
      <c r="JX160" s="130" t="s">
        <v>317</v>
      </c>
      <c r="JY160" s="130" t="s">
        <v>318</v>
      </c>
      <c r="JZ160" s="128" t="s">
        <v>319</v>
      </c>
      <c r="KA160" s="131" t="s">
        <v>44</v>
      </c>
      <c r="KB160"/>
      <c r="KC160" s="129" t="s">
        <v>314</v>
      </c>
      <c r="KD160" s="130"/>
      <c r="KE160" s="130" t="s">
        <v>315</v>
      </c>
      <c r="KF160" s="130" t="s">
        <v>316</v>
      </c>
      <c r="KG160" s="130" t="s">
        <v>317</v>
      </c>
      <c r="KH160" s="130" t="s">
        <v>318</v>
      </c>
      <c r="KI160" s="128" t="s">
        <v>319</v>
      </c>
      <c r="KJ160" s="131" t="s">
        <v>44</v>
      </c>
      <c r="KK160"/>
      <c r="KL160" s="129" t="s">
        <v>314</v>
      </c>
      <c r="KM160" s="130"/>
      <c r="KN160" s="130" t="s">
        <v>315</v>
      </c>
      <c r="KO160" s="130" t="s">
        <v>316</v>
      </c>
      <c r="KP160" s="130" t="s">
        <v>317</v>
      </c>
      <c r="KQ160" s="130" t="s">
        <v>318</v>
      </c>
      <c r="KR160" s="128" t="s">
        <v>319</v>
      </c>
      <c r="KS160" s="131" t="s">
        <v>44</v>
      </c>
      <c r="KT160"/>
      <c r="KU160" s="129" t="s">
        <v>314</v>
      </c>
      <c r="KV160" s="130"/>
      <c r="KW160" s="130" t="s">
        <v>315</v>
      </c>
      <c r="KX160" s="130" t="s">
        <v>316</v>
      </c>
      <c r="KY160" s="130" t="s">
        <v>317</v>
      </c>
      <c r="KZ160" s="130" t="s">
        <v>318</v>
      </c>
      <c r="LA160" s="128" t="s">
        <v>319</v>
      </c>
      <c r="LB160" s="131" t="s">
        <v>44</v>
      </c>
      <c r="LC160"/>
      <c r="LD160" s="129" t="s">
        <v>314</v>
      </c>
      <c r="LE160" s="130"/>
      <c r="LF160" s="130" t="s">
        <v>315</v>
      </c>
      <c r="LG160" s="130" t="s">
        <v>316</v>
      </c>
      <c r="LH160" s="130" t="s">
        <v>317</v>
      </c>
      <c r="LI160" s="130" t="s">
        <v>318</v>
      </c>
      <c r="LJ160" s="128" t="s">
        <v>319</v>
      </c>
      <c r="LK160" s="131" t="s">
        <v>44</v>
      </c>
      <c r="LL160"/>
      <c r="LM160" s="129" t="s">
        <v>314</v>
      </c>
      <c r="LN160" s="130"/>
      <c r="LO160" s="130" t="s">
        <v>315</v>
      </c>
      <c r="LP160" s="130" t="s">
        <v>316</v>
      </c>
      <c r="LQ160" s="130" t="s">
        <v>317</v>
      </c>
      <c r="LR160" s="130" t="s">
        <v>318</v>
      </c>
      <c r="LS160" s="128" t="s">
        <v>319</v>
      </c>
      <c r="LT160" s="131" t="s">
        <v>44</v>
      </c>
      <c r="LU160"/>
      <c r="LV160" s="129" t="s">
        <v>314</v>
      </c>
      <c r="LW160" s="130"/>
      <c r="LX160" s="130" t="s">
        <v>315</v>
      </c>
      <c r="LY160" s="130" t="s">
        <v>316</v>
      </c>
      <c r="LZ160" s="130" t="s">
        <v>317</v>
      </c>
      <c r="MA160" s="130" t="s">
        <v>318</v>
      </c>
      <c r="MB160" s="128" t="s">
        <v>319</v>
      </c>
      <c r="MC160" s="131" t="s">
        <v>44</v>
      </c>
      <c r="MD160"/>
      <c r="ME160" s="129" t="s">
        <v>314</v>
      </c>
      <c r="MF160" s="130"/>
      <c r="MG160" s="130" t="s">
        <v>315</v>
      </c>
      <c r="MH160" s="130" t="s">
        <v>316</v>
      </c>
      <c r="MI160" s="130" t="s">
        <v>317</v>
      </c>
      <c r="MJ160" s="130" t="s">
        <v>318</v>
      </c>
      <c r="MK160" s="128" t="s">
        <v>319</v>
      </c>
      <c r="ML160" s="131" t="s">
        <v>44</v>
      </c>
      <c r="MM160"/>
      <c r="MN160" s="129" t="s">
        <v>314</v>
      </c>
      <c r="MO160" s="130"/>
      <c r="MP160" s="130" t="s">
        <v>315</v>
      </c>
      <c r="MQ160" s="130" t="s">
        <v>316</v>
      </c>
      <c r="MR160" s="130" t="s">
        <v>317</v>
      </c>
      <c r="MS160" s="130" t="s">
        <v>318</v>
      </c>
      <c r="MT160" s="128" t="s">
        <v>319</v>
      </c>
      <c r="MU160" s="131" t="s">
        <v>44</v>
      </c>
      <c r="MV160"/>
      <c r="MW160" s="129" t="s">
        <v>314</v>
      </c>
      <c r="MX160" s="130"/>
      <c r="MY160" s="130" t="s">
        <v>315</v>
      </c>
      <c r="MZ160" s="130" t="s">
        <v>316</v>
      </c>
      <c r="NA160" s="130" t="s">
        <v>317</v>
      </c>
      <c r="NB160" s="130" t="s">
        <v>318</v>
      </c>
      <c r="NC160" s="128" t="s">
        <v>319</v>
      </c>
      <c r="ND160" s="131" t="s">
        <v>44</v>
      </c>
      <c r="NE160"/>
      <c r="NF160" s="129" t="s">
        <v>314</v>
      </c>
      <c r="NG160" s="130"/>
      <c r="NH160" s="130" t="s">
        <v>315</v>
      </c>
      <c r="NI160" s="130" t="s">
        <v>316</v>
      </c>
      <c r="NJ160" s="130" t="s">
        <v>317</v>
      </c>
      <c r="NK160" s="130" t="s">
        <v>318</v>
      </c>
      <c r="NL160" s="128" t="s">
        <v>319</v>
      </c>
      <c r="NM160" s="131" t="s">
        <v>44</v>
      </c>
      <c r="NN160"/>
      <c r="NO160" s="129" t="s">
        <v>314</v>
      </c>
      <c r="NP160" s="130"/>
      <c r="NQ160" s="130" t="s">
        <v>315</v>
      </c>
      <c r="NR160" s="130" t="s">
        <v>316</v>
      </c>
      <c r="NS160" s="130" t="s">
        <v>317</v>
      </c>
      <c r="NT160" s="130" t="s">
        <v>318</v>
      </c>
      <c r="NU160" s="128" t="s">
        <v>319</v>
      </c>
      <c r="NV160" s="131" t="s">
        <v>44</v>
      </c>
      <c r="NW160"/>
      <c r="NX160" s="129" t="s">
        <v>314</v>
      </c>
      <c r="NY160" s="130"/>
      <c r="NZ160" s="130" t="s">
        <v>315</v>
      </c>
      <c r="OA160" s="130" t="s">
        <v>316</v>
      </c>
      <c r="OB160" s="130" t="s">
        <v>317</v>
      </c>
      <c r="OC160" s="130" t="s">
        <v>318</v>
      </c>
      <c r="OD160" s="128" t="s">
        <v>319</v>
      </c>
      <c r="OE160" s="131" t="s">
        <v>44</v>
      </c>
      <c r="OF160"/>
      <c r="OG160" s="129" t="s">
        <v>314</v>
      </c>
      <c r="OH160" s="130"/>
      <c r="OI160" s="130" t="s">
        <v>315</v>
      </c>
      <c r="OJ160" s="130" t="s">
        <v>316</v>
      </c>
      <c r="OK160" s="130" t="s">
        <v>317</v>
      </c>
      <c r="OL160" s="130" t="s">
        <v>318</v>
      </c>
      <c r="OM160" s="128" t="s">
        <v>319</v>
      </c>
      <c r="ON160" s="131" t="s">
        <v>44</v>
      </c>
      <c r="OO160"/>
      <c r="OP160" s="129" t="s">
        <v>314</v>
      </c>
      <c r="OQ160" s="130"/>
      <c r="OR160" s="130" t="s">
        <v>315</v>
      </c>
      <c r="OS160" s="130" t="s">
        <v>316</v>
      </c>
      <c r="OT160" s="130" t="s">
        <v>317</v>
      </c>
      <c r="OU160" s="130" t="s">
        <v>318</v>
      </c>
      <c r="OV160" s="128" t="s">
        <v>319</v>
      </c>
      <c r="OW160" s="131" t="s">
        <v>44</v>
      </c>
      <c r="OX160"/>
      <c r="OY160" s="129" t="s">
        <v>314</v>
      </c>
      <c r="OZ160" s="130"/>
      <c r="PA160" s="130" t="s">
        <v>315</v>
      </c>
      <c r="PB160" s="130" t="s">
        <v>316</v>
      </c>
      <c r="PC160" s="130" t="s">
        <v>317</v>
      </c>
      <c r="PD160" s="130" t="s">
        <v>318</v>
      </c>
      <c r="PE160" s="128" t="s">
        <v>319</v>
      </c>
      <c r="PF160" s="131" t="s">
        <v>44</v>
      </c>
      <c r="PG160"/>
    </row>
    <row r="161" spans="1:423" s="161" customFormat="1">
      <c r="A161" s="118"/>
      <c r="B161" s="118"/>
      <c r="C161" s="115"/>
      <c r="D161" s="115"/>
      <c r="E161" s="115"/>
      <c r="F161" s="115"/>
      <c r="G161" s="115"/>
      <c r="H161" s="115">
        <f>PRODUCT(C161:G161)</f>
        <v>0</v>
      </c>
      <c r="I161"/>
      <c r="J161" s="121"/>
      <c r="K161" s="118"/>
      <c r="L161" s="115"/>
      <c r="M161" s="115"/>
      <c r="N161" s="115"/>
      <c r="O161" s="115"/>
      <c r="P161" s="115"/>
      <c r="Q161" s="115">
        <f>PRODUCT(L161:P161)</f>
        <v>0</v>
      </c>
      <c r="R161"/>
      <c r="S161" s="121"/>
      <c r="T161" s="118"/>
      <c r="U161" s="115"/>
      <c r="V161" s="115"/>
      <c r="W161" s="115"/>
      <c r="X161" s="115"/>
      <c r="Y161" s="115"/>
      <c r="Z161" s="115"/>
      <c r="AA161"/>
      <c r="AB161" s="121"/>
      <c r="AC161" s="118"/>
      <c r="AD161" s="115"/>
      <c r="AE161" s="115"/>
      <c r="AF161" s="115"/>
      <c r="AG161" s="115"/>
      <c r="AH161" s="115"/>
      <c r="AI161" s="115"/>
      <c r="AJ161"/>
      <c r="AK161" s="121"/>
      <c r="AL161" s="118"/>
      <c r="AM161" s="115"/>
      <c r="AN161" s="115"/>
      <c r="AO161" s="115"/>
      <c r="AP161" s="115"/>
      <c r="AQ161" s="115"/>
      <c r="AR161" s="115"/>
      <c r="AS161"/>
      <c r="AT161" s="121"/>
      <c r="AU161" s="118"/>
      <c r="AV161" s="115"/>
      <c r="AW161" s="115"/>
      <c r="AX161" s="115"/>
      <c r="AY161" s="115"/>
      <c r="AZ161" s="115"/>
      <c r="BA161" s="115"/>
      <c r="BB161"/>
      <c r="BC161" s="121"/>
      <c r="BD161" s="118"/>
      <c r="BE161" s="115"/>
      <c r="BF161" s="115"/>
      <c r="BG161" s="115"/>
      <c r="BH161" s="115"/>
      <c r="BI161" s="115"/>
      <c r="BJ161" s="115"/>
      <c r="BK161"/>
      <c r="BL161" s="121"/>
      <c r="BM161" s="118"/>
      <c r="BN161" s="115"/>
      <c r="BO161" s="115"/>
      <c r="BP161" s="115"/>
      <c r="BQ161" s="115"/>
      <c r="BR161" s="115"/>
      <c r="BS161" s="115"/>
      <c r="BT161"/>
      <c r="BU161" s="121"/>
      <c r="BV161" s="118"/>
      <c r="BW161" s="115"/>
      <c r="BX161" s="115"/>
      <c r="BY161" s="115"/>
      <c r="BZ161" s="115"/>
      <c r="CA161" s="115"/>
      <c r="CB161" s="115"/>
      <c r="CC161"/>
      <c r="CD161" s="121"/>
      <c r="CE161" s="118"/>
      <c r="CF161" s="115"/>
      <c r="CG161" s="115"/>
      <c r="CH161" s="115"/>
      <c r="CI161" s="115"/>
      <c r="CJ161" s="115"/>
      <c r="CK161" s="115"/>
      <c r="CL161"/>
      <c r="CM161" s="121"/>
      <c r="CN161" s="118"/>
      <c r="CO161" s="115"/>
      <c r="CP161" s="115"/>
      <c r="CQ161" s="115"/>
      <c r="CR161" s="115"/>
      <c r="CS161" s="115"/>
      <c r="CT161" s="115"/>
      <c r="CU161"/>
      <c r="CV161" s="121"/>
      <c r="CW161" s="118"/>
      <c r="CX161" s="115"/>
      <c r="CY161" s="115"/>
      <c r="CZ161" s="115"/>
      <c r="DA161" s="115"/>
      <c r="DB161" s="115"/>
      <c r="DC161" s="115"/>
      <c r="DD161"/>
      <c r="DE161" s="121"/>
      <c r="DF161" s="118"/>
      <c r="DG161" s="115"/>
      <c r="DH161" s="115"/>
      <c r="DI161" s="115"/>
      <c r="DJ161" s="115"/>
      <c r="DK161" s="115"/>
      <c r="DL161" s="115"/>
      <c r="DM161"/>
      <c r="DN161" s="121"/>
      <c r="DO161" s="118"/>
      <c r="DP161" s="115"/>
      <c r="DQ161" s="115"/>
      <c r="DR161" s="115"/>
      <c r="DS161" s="115"/>
      <c r="DT161" s="115"/>
      <c r="DU161" s="115"/>
      <c r="DV161"/>
      <c r="DW161" s="121"/>
      <c r="DX161" s="118"/>
      <c r="DY161" s="115"/>
      <c r="DZ161" s="115"/>
      <c r="EA161" s="115"/>
      <c r="EB161" s="115"/>
      <c r="EC161" s="115"/>
      <c r="ED161" s="115"/>
      <c r="EE161"/>
      <c r="EF161" s="121"/>
      <c r="EG161" s="118"/>
      <c r="EH161" s="115"/>
      <c r="EI161" s="115"/>
      <c r="EJ161" s="115"/>
      <c r="EK161" s="115"/>
      <c r="EL161" s="115"/>
      <c r="EM161" s="115"/>
      <c r="EN161"/>
      <c r="EO161" s="121"/>
      <c r="EP161" s="118"/>
      <c r="EQ161" s="115"/>
      <c r="ER161" s="115"/>
      <c r="ES161" s="115"/>
      <c r="ET161" s="115"/>
      <c r="EU161" s="115"/>
      <c r="EV161" s="115"/>
      <c r="EW161"/>
      <c r="EX161" s="121"/>
      <c r="EY161" s="118"/>
      <c r="EZ161" s="115"/>
      <c r="FA161" s="115"/>
      <c r="FB161" s="115"/>
      <c r="FC161" s="115"/>
      <c r="FD161" s="115"/>
      <c r="FE161" s="115"/>
      <c r="FF161"/>
      <c r="FG161" s="121"/>
      <c r="FH161" s="118"/>
      <c r="FI161" s="115"/>
      <c r="FJ161" s="115"/>
      <c r="FK161" s="115"/>
      <c r="FL161" s="115"/>
      <c r="FM161" s="115"/>
      <c r="FN161" s="115"/>
      <c r="FO161"/>
      <c r="FP161" s="121"/>
      <c r="FQ161" s="118"/>
      <c r="FR161" s="115"/>
      <c r="FS161" s="115"/>
      <c r="FT161" s="115"/>
      <c r="FU161" s="115"/>
      <c r="FV161" s="115"/>
      <c r="FW161" s="115"/>
      <c r="FX161"/>
      <c r="FY161" s="121"/>
      <c r="FZ161" s="118"/>
      <c r="GA161" s="115"/>
      <c r="GB161" s="115"/>
      <c r="GC161" s="115"/>
      <c r="GD161" s="115"/>
      <c r="GE161" s="115"/>
      <c r="GF161" s="115"/>
      <c r="GG161"/>
      <c r="GH161" s="121"/>
      <c r="GI161" s="118"/>
      <c r="GJ161" s="115"/>
      <c r="GK161" s="115"/>
      <c r="GL161" s="115"/>
      <c r="GM161" s="115"/>
      <c r="GN161" s="115"/>
      <c r="GO161" s="115"/>
      <c r="GP161"/>
      <c r="GQ161" s="121"/>
      <c r="GR161" s="118"/>
      <c r="GS161" s="115"/>
      <c r="GT161" s="115"/>
      <c r="GU161" s="115"/>
      <c r="GV161" s="115"/>
      <c r="GW161" s="115"/>
      <c r="GX161" s="115"/>
      <c r="GY161"/>
      <c r="GZ161" s="121"/>
      <c r="HA161" s="118"/>
      <c r="HB161" s="115"/>
      <c r="HC161" s="115"/>
      <c r="HD161" s="115"/>
      <c r="HE161" s="115"/>
      <c r="HF161" s="115"/>
      <c r="HG161" s="115"/>
      <c r="HH161"/>
      <c r="HI161" s="121"/>
      <c r="HJ161" s="118"/>
      <c r="HK161" s="115"/>
      <c r="HL161" s="115"/>
      <c r="HM161" s="115"/>
      <c r="HN161" s="115"/>
      <c r="HO161" s="115"/>
      <c r="HP161" s="115"/>
      <c r="HQ161"/>
      <c r="HR161" s="121"/>
      <c r="HS161" s="118"/>
      <c r="HT161" s="115"/>
      <c r="HU161" s="115"/>
      <c r="HV161" s="115"/>
      <c r="HW161" s="115"/>
      <c r="HX161" s="115"/>
      <c r="HY161" s="115"/>
      <c r="HZ161"/>
      <c r="IA161" s="121"/>
      <c r="IB161" s="118"/>
      <c r="IC161" s="115"/>
      <c r="ID161" s="115"/>
      <c r="IE161" s="115"/>
      <c r="IF161" s="115"/>
      <c r="IG161" s="115"/>
      <c r="IH161" s="115"/>
      <c r="II161"/>
      <c r="IJ161" s="121"/>
      <c r="IK161" s="118"/>
      <c r="IL161" s="115"/>
      <c r="IM161" s="115"/>
      <c r="IN161" s="115"/>
      <c r="IO161" s="115"/>
      <c r="IP161" s="115"/>
      <c r="IQ161" s="115"/>
      <c r="IR161"/>
      <c r="IS161" s="121"/>
      <c r="IT161" s="118"/>
      <c r="IU161" s="115"/>
      <c r="IV161" s="115"/>
      <c r="IW161" s="115"/>
      <c r="IX161" s="115"/>
      <c r="IY161" s="115"/>
      <c r="IZ161" s="115"/>
      <c r="JA161"/>
      <c r="JB161" s="121"/>
      <c r="JC161" s="118"/>
      <c r="JD161" s="115"/>
      <c r="JE161" s="115"/>
      <c r="JF161" s="115"/>
      <c r="JG161" s="115"/>
      <c r="JH161" s="115"/>
      <c r="JI161" s="115"/>
      <c r="JJ161"/>
      <c r="JK161" s="121"/>
      <c r="JL161" s="118"/>
      <c r="JM161" s="115"/>
      <c r="JN161" s="115"/>
      <c r="JO161" s="115"/>
      <c r="JP161" s="115"/>
      <c r="JQ161" s="115"/>
      <c r="JR161" s="115"/>
      <c r="JS161"/>
      <c r="JT161" s="121"/>
      <c r="JU161" s="118"/>
      <c r="JV161" s="115"/>
      <c r="JW161" s="115"/>
      <c r="JX161" s="115"/>
      <c r="JY161" s="115"/>
      <c r="JZ161" s="115"/>
      <c r="KA161" s="115"/>
      <c r="KB161"/>
      <c r="KC161" s="121"/>
      <c r="KD161" s="118"/>
      <c r="KE161" s="115"/>
      <c r="KF161" s="115"/>
      <c r="KG161" s="115"/>
      <c r="KH161" s="115"/>
      <c r="KI161" s="115"/>
      <c r="KJ161" s="115"/>
      <c r="KK161"/>
      <c r="KL161" s="121"/>
      <c r="KM161" s="118"/>
      <c r="KN161" s="115"/>
      <c r="KO161" s="115"/>
      <c r="KP161" s="115"/>
      <c r="KQ161" s="115"/>
      <c r="KR161" s="115"/>
      <c r="KS161" s="115"/>
      <c r="KT161"/>
      <c r="KU161" s="121"/>
      <c r="KV161" s="118"/>
      <c r="KW161" s="115"/>
      <c r="KX161" s="115"/>
      <c r="KY161" s="115"/>
      <c r="KZ161" s="115"/>
      <c r="LA161" s="115"/>
      <c r="LB161" s="115"/>
      <c r="LC161"/>
      <c r="LD161" s="121"/>
      <c r="LE161" s="118"/>
      <c r="LF161" s="115"/>
      <c r="LG161" s="115"/>
      <c r="LH161" s="115"/>
      <c r="LI161" s="115"/>
      <c r="LJ161" s="115"/>
      <c r="LK161" s="115"/>
      <c r="LL161"/>
      <c r="LM161" s="121"/>
      <c r="LN161" s="118"/>
      <c r="LO161" s="115"/>
      <c r="LP161" s="115"/>
      <c r="LQ161" s="115"/>
      <c r="LR161" s="115"/>
      <c r="LS161" s="115"/>
      <c r="LT161" s="115"/>
      <c r="LU161"/>
      <c r="LV161" s="121"/>
      <c r="LW161" s="118"/>
      <c r="LX161" s="115"/>
      <c r="LY161" s="115"/>
      <c r="LZ161" s="115"/>
      <c r="MA161" s="115"/>
      <c r="MB161" s="115"/>
      <c r="MC161" s="115"/>
      <c r="MD161"/>
      <c r="ME161" s="121"/>
      <c r="MF161" s="118"/>
      <c r="MG161" s="115"/>
      <c r="MH161" s="115"/>
      <c r="MI161" s="115"/>
      <c r="MJ161" s="115"/>
      <c r="MK161" s="115"/>
      <c r="ML161" s="115"/>
      <c r="MM161"/>
      <c r="MN161" s="121"/>
      <c r="MO161" s="118"/>
      <c r="MP161" s="115"/>
      <c r="MQ161" s="115"/>
      <c r="MR161" s="115"/>
      <c r="MS161" s="115"/>
      <c r="MT161" s="115"/>
      <c r="MU161" s="115"/>
      <c r="MV161"/>
      <c r="MW161" s="121"/>
      <c r="MX161" s="118"/>
      <c r="MY161" s="115"/>
      <c r="MZ161" s="115"/>
      <c r="NA161" s="115"/>
      <c r="NB161" s="115"/>
      <c r="NC161" s="115"/>
      <c r="ND161" s="115"/>
      <c r="NE161"/>
      <c r="NF161" s="121"/>
      <c r="NG161" s="118"/>
      <c r="NH161" s="115"/>
      <c r="NI161" s="115"/>
      <c r="NJ161" s="115"/>
      <c r="NK161" s="115"/>
      <c r="NL161" s="115"/>
      <c r="NM161" s="115"/>
      <c r="NN161"/>
      <c r="NO161" s="121"/>
      <c r="NP161" s="118"/>
      <c r="NQ161" s="115"/>
      <c r="NR161" s="115"/>
      <c r="NS161" s="115"/>
      <c r="NT161" s="115"/>
      <c r="NU161" s="115"/>
      <c r="NV161" s="115"/>
      <c r="NW161"/>
      <c r="NX161" s="121"/>
      <c r="NY161" s="118"/>
      <c r="NZ161" s="115"/>
      <c r="OA161" s="115"/>
      <c r="OB161" s="115"/>
      <c r="OC161" s="115"/>
      <c r="OD161" s="115"/>
      <c r="OE161" s="115"/>
      <c r="OF161"/>
      <c r="OG161" s="121"/>
      <c r="OH161" s="118"/>
      <c r="OI161" s="115"/>
      <c r="OJ161" s="115"/>
      <c r="OK161" s="115"/>
      <c r="OL161" s="115"/>
      <c r="OM161" s="115"/>
      <c r="ON161" s="115"/>
      <c r="OO161"/>
      <c r="OP161" s="121"/>
      <c r="OQ161" s="118"/>
      <c r="OR161" s="115"/>
      <c r="OS161" s="115"/>
      <c r="OT161" s="115"/>
      <c r="OU161" s="115"/>
      <c r="OV161" s="115"/>
      <c r="OW161" s="115"/>
      <c r="OX161"/>
      <c r="OY161" s="121"/>
      <c r="OZ161" s="118"/>
      <c r="PA161" s="115"/>
      <c r="PB161" s="115"/>
      <c r="PC161" s="115"/>
      <c r="PD161" s="115"/>
      <c r="PE161" s="115"/>
      <c r="PF161" s="115"/>
      <c r="PG161"/>
    </row>
    <row r="162" spans="1:423" s="161" customFormat="1">
      <c r="A162" s="118"/>
      <c r="B162" s="118"/>
      <c r="C162" s="115"/>
      <c r="D162" s="115"/>
      <c r="E162" s="115"/>
      <c r="F162" s="115"/>
      <c r="G162" s="115"/>
      <c r="H162" s="115">
        <f t="shared" ref="H162:H168" si="2764">PRODUCT(C162:G162)</f>
        <v>0</v>
      </c>
      <c r="I162"/>
      <c r="J162" s="121"/>
      <c r="K162" s="118"/>
      <c r="L162" s="115"/>
      <c r="M162" s="115"/>
      <c r="N162" s="115"/>
      <c r="O162" s="115"/>
      <c r="P162" s="115"/>
      <c r="Q162" s="115">
        <f t="shared" ref="Q162:Q168" si="2765">PRODUCT(L162:P162)</f>
        <v>0</v>
      </c>
      <c r="R162"/>
      <c r="S162" s="121"/>
      <c r="T162" s="118"/>
      <c r="U162" s="115"/>
      <c r="V162" s="115"/>
      <c r="W162" s="115"/>
      <c r="X162" s="115"/>
      <c r="Y162" s="115"/>
      <c r="Z162" s="115"/>
      <c r="AA162"/>
      <c r="AB162" s="121"/>
      <c r="AC162" s="118"/>
      <c r="AD162" s="115"/>
      <c r="AE162" s="115"/>
      <c r="AF162" s="115"/>
      <c r="AG162" s="115"/>
      <c r="AH162" s="115"/>
      <c r="AI162" s="115"/>
      <c r="AJ162"/>
      <c r="AK162" s="121"/>
      <c r="AL162" s="118"/>
      <c r="AM162" s="115"/>
      <c r="AN162" s="115"/>
      <c r="AO162" s="115"/>
      <c r="AP162" s="115"/>
      <c r="AQ162" s="115"/>
      <c r="AR162" s="115"/>
      <c r="AS162"/>
      <c r="AT162" s="121"/>
      <c r="AU162" s="118"/>
      <c r="AV162" s="115"/>
      <c r="AW162" s="115"/>
      <c r="AX162" s="115"/>
      <c r="AY162" s="115"/>
      <c r="AZ162" s="115"/>
      <c r="BA162" s="115"/>
      <c r="BB162"/>
      <c r="BC162" s="121"/>
      <c r="BD162" s="118"/>
      <c r="BE162" s="115"/>
      <c r="BF162" s="115"/>
      <c r="BG162" s="115"/>
      <c r="BH162" s="115"/>
      <c r="BI162" s="115"/>
      <c r="BJ162" s="115"/>
      <c r="BK162"/>
      <c r="BL162" s="121"/>
      <c r="BM162" s="118"/>
      <c r="BN162" s="115"/>
      <c r="BO162" s="115"/>
      <c r="BP162" s="115"/>
      <c r="BQ162" s="115"/>
      <c r="BR162" s="115"/>
      <c r="BS162" s="115"/>
      <c r="BT162"/>
      <c r="BU162" s="121"/>
      <c r="BV162" s="118"/>
      <c r="BW162" s="115"/>
      <c r="BX162" s="115"/>
      <c r="BY162" s="115"/>
      <c r="BZ162" s="115"/>
      <c r="CA162" s="115"/>
      <c r="CB162" s="115"/>
      <c r="CC162"/>
      <c r="CD162" s="121"/>
      <c r="CE162" s="118"/>
      <c r="CF162" s="115"/>
      <c r="CG162" s="115"/>
      <c r="CH162" s="115"/>
      <c r="CI162" s="115"/>
      <c r="CJ162" s="115"/>
      <c r="CK162" s="115"/>
      <c r="CL162"/>
      <c r="CM162" s="121"/>
      <c r="CN162" s="118"/>
      <c r="CO162" s="115"/>
      <c r="CP162" s="115"/>
      <c r="CQ162" s="115"/>
      <c r="CR162" s="115"/>
      <c r="CS162" s="115"/>
      <c r="CT162" s="115"/>
      <c r="CU162"/>
      <c r="CV162" s="121"/>
      <c r="CW162" s="118"/>
      <c r="CX162" s="115"/>
      <c r="CY162" s="115"/>
      <c r="CZ162" s="115"/>
      <c r="DA162" s="115"/>
      <c r="DB162" s="115"/>
      <c r="DC162" s="115"/>
      <c r="DD162"/>
      <c r="DE162" s="121"/>
      <c r="DF162" s="118"/>
      <c r="DG162" s="115"/>
      <c r="DH162" s="115"/>
      <c r="DI162" s="115"/>
      <c r="DJ162" s="115"/>
      <c r="DK162" s="115"/>
      <c r="DL162" s="115"/>
      <c r="DM162"/>
      <c r="DN162" s="121"/>
      <c r="DO162" s="118"/>
      <c r="DP162" s="115"/>
      <c r="DQ162" s="115"/>
      <c r="DR162" s="115"/>
      <c r="DS162" s="115"/>
      <c r="DT162" s="115"/>
      <c r="DU162" s="115"/>
      <c r="DV162"/>
      <c r="DW162" s="121"/>
      <c r="DX162" s="118"/>
      <c r="DY162" s="115"/>
      <c r="DZ162" s="115"/>
      <c r="EA162" s="115"/>
      <c r="EB162" s="115"/>
      <c r="EC162" s="115"/>
      <c r="ED162" s="115"/>
      <c r="EE162"/>
      <c r="EF162" s="121"/>
      <c r="EG162" s="118"/>
      <c r="EH162" s="115"/>
      <c r="EI162" s="115"/>
      <c r="EJ162" s="115"/>
      <c r="EK162" s="115"/>
      <c r="EL162" s="115"/>
      <c r="EM162" s="115"/>
      <c r="EN162"/>
      <c r="EO162" s="121"/>
      <c r="EP162" s="118"/>
      <c r="EQ162" s="115"/>
      <c r="ER162" s="115"/>
      <c r="ES162" s="115"/>
      <c r="ET162" s="115"/>
      <c r="EU162" s="115"/>
      <c r="EV162" s="115"/>
      <c r="EW162"/>
      <c r="EX162" s="121"/>
      <c r="EY162" s="118"/>
      <c r="EZ162" s="115"/>
      <c r="FA162" s="115"/>
      <c r="FB162" s="115"/>
      <c r="FC162" s="115"/>
      <c r="FD162" s="115"/>
      <c r="FE162" s="115"/>
      <c r="FF162"/>
      <c r="FG162" s="121"/>
      <c r="FH162" s="118"/>
      <c r="FI162" s="115"/>
      <c r="FJ162" s="115"/>
      <c r="FK162" s="115"/>
      <c r="FL162" s="115"/>
      <c r="FM162" s="115"/>
      <c r="FN162" s="115"/>
      <c r="FO162"/>
      <c r="FP162" s="121"/>
      <c r="FQ162" s="118"/>
      <c r="FR162" s="115"/>
      <c r="FS162" s="115"/>
      <c r="FT162" s="115"/>
      <c r="FU162" s="115"/>
      <c r="FV162" s="115"/>
      <c r="FW162" s="115"/>
      <c r="FX162"/>
      <c r="FY162" s="121"/>
      <c r="FZ162" s="118"/>
      <c r="GA162" s="115"/>
      <c r="GB162" s="115"/>
      <c r="GC162" s="115"/>
      <c r="GD162" s="115"/>
      <c r="GE162" s="115"/>
      <c r="GF162" s="115"/>
      <c r="GG162"/>
      <c r="GH162" s="121"/>
      <c r="GI162" s="118"/>
      <c r="GJ162" s="115"/>
      <c r="GK162" s="115"/>
      <c r="GL162" s="115"/>
      <c r="GM162" s="115"/>
      <c r="GN162" s="115"/>
      <c r="GO162" s="115"/>
      <c r="GP162"/>
      <c r="GQ162" s="121"/>
      <c r="GR162" s="118"/>
      <c r="GS162" s="115"/>
      <c r="GT162" s="115"/>
      <c r="GU162" s="115"/>
      <c r="GV162" s="115"/>
      <c r="GW162" s="115"/>
      <c r="GX162" s="115"/>
      <c r="GY162"/>
      <c r="GZ162" s="121"/>
      <c r="HA162" s="118"/>
      <c r="HB162" s="115"/>
      <c r="HC162" s="115"/>
      <c r="HD162" s="115"/>
      <c r="HE162" s="115"/>
      <c r="HF162" s="115"/>
      <c r="HG162" s="115"/>
      <c r="HH162"/>
      <c r="HI162" s="121"/>
      <c r="HJ162" s="118"/>
      <c r="HK162" s="115"/>
      <c r="HL162" s="115"/>
      <c r="HM162" s="115"/>
      <c r="HN162" s="115"/>
      <c r="HO162" s="115"/>
      <c r="HP162" s="115"/>
      <c r="HQ162"/>
      <c r="HR162" s="121"/>
      <c r="HS162" s="118"/>
      <c r="HT162" s="115"/>
      <c r="HU162" s="115"/>
      <c r="HV162" s="115"/>
      <c r="HW162" s="115"/>
      <c r="HX162" s="115"/>
      <c r="HY162" s="115"/>
      <c r="HZ162"/>
      <c r="IA162" s="121"/>
      <c r="IB162" s="118"/>
      <c r="IC162" s="115"/>
      <c r="ID162" s="115"/>
      <c r="IE162" s="115"/>
      <c r="IF162" s="115"/>
      <c r="IG162" s="115"/>
      <c r="IH162" s="115"/>
      <c r="II162"/>
      <c r="IJ162" s="121"/>
      <c r="IK162" s="118"/>
      <c r="IL162" s="115"/>
      <c r="IM162" s="115"/>
      <c r="IN162" s="115"/>
      <c r="IO162" s="115"/>
      <c r="IP162" s="115"/>
      <c r="IQ162" s="115"/>
      <c r="IR162"/>
      <c r="IS162" s="121"/>
      <c r="IT162" s="118"/>
      <c r="IU162" s="115"/>
      <c r="IV162" s="115"/>
      <c r="IW162" s="115"/>
      <c r="IX162" s="115"/>
      <c r="IY162" s="115"/>
      <c r="IZ162" s="115"/>
      <c r="JA162"/>
      <c r="JB162" s="121"/>
      <c r="JC162" s="118"/>
      <c r="JD162" s="115"/>
      <c r="JE162" s="115"/>
      <c r="JF162" s="115"/>
      <c r="JG162" s="115"/>
      <c r="JH162" s="115"/>
      <c r="JI162" s="115"/>
      <c r="JJ162"/>
      <c r="JK162" s="121"/>
      <c r="JL162" s="118"/>
      <c r="JM162" s="115"/>
      <c r="JN162" s="115"/>
      <c r="JO162" s="115"/>
      <c r="JP162" s="115"/>
      <c r="JQ162" s="115"/>
      <c r="JR162" s="115"/>
      <c r="JS162"/>
      <c r="JT162" s="121"/>
      <c r="JU162" s="118"/>
      <c r="JV162" s="115"/>
      <c r="JW162" s="115"/>
      <c r="JX162" s="115"/>
      <c r="JY162" s="115"/>
      <c r="JZ162" s="115"/>
      <c r="KA162" s="115"/>
      <c r="KB162"/>
      <c r="KC162" s="121"/>
      <c r="KD162" s="118"/>
      <c r="KE162" s="115"/>
      <c r="KF162" s="115"/>
      <c r="KG162" s="115"/>
      <c r="KH162" s="115"/>
      <c r="KI162" s="115"/>
      <c r="KJ162" s="115"/>
      <c r="KK162"/>
      <c r="KL162" s="121"/>
      <c r="KM162" s="118"/>
      <c r="KN162" s="115"/>
      <c r="KO162" s="115"/>
      <c r="KP162" s="115"/>
      <c r="KQ162" s="115"/>
      <c r="KR162" s="115"/>
      <c r="KS162" s="115"/>
      <c r="KT162"/>
      <c r="KU162" s="121"/>
      <c r="KV162" s="118"/>
      <c r="KW162" s="115"/>
      <c r="KX162" s="115"/>
      <c r="KY162" s="115"/>
      <c r="KZ162" s="115"/>
      <c r="LA162" s="115"/>
      <c r="LB162" s="115"/>
      <c r="LC162"/>
      <c r="LD162" s="121"/>
      <c r="LE162" s="118"/>
      <c r="LF162" s="115"/>
      <c r="LG162" s="115"/>
      <c r="LH162" s="115"/>
      <c r="LI162" s="115"/>
      <c r="LJ162" s="115"/>
      <c r="LK162" s="115"/>
      <c r="LL162"/>
      <c r="LM162" s="121"/>
      <c r="LN162" s="118"/>
      <c r="LO162" s="115"/>
      <c r="LP162" s="115"/>
      <c r="LQ162" s="115"/>
      <c r="LR162" s="115"/>
      <c r="LS162" s="115"/>
      <c r="LT162" s="115"/>
      <c r="LU162"/>
      <c r="LV162" s="121"/>
      <c r="LW162" s="118"/>
      <c r="LX162" s="115"/>
      <c r="LY162" s="115"/>
      <c r="LZ162" s="115"/>
      <c r="MA162" s="115"/>
      <c r="MB162" s="115"/>
      <c r="MC162" s="115"/>
      <c r="MD162"/>
      <c r="ME162" s="121"/>
      <c r="MF162" s="118"/>
      <c r="MG162" s="115"/>
      <c r="MH162" s="115"/>
      <c r="MI162" s="115"/>
      <c r="MJ162" s="115"/>
      <c r="MK162" s="115"/>
      <c r="ML162" s="115"/>
      <c r="MM162"/>
      <c r="MN162" s="121"/>
      <c r="MO162" s="118"/>
      <c r="MP162" s="115"/>
      <c r="MQ162" s="115"/>
      <c r="MR162" s="115"/>
      <c r="MS162" s="115"/>
      <c r="MT162" s="115"/>
      <c r="MU162" s="115"/>
      <c r="MV162"/>
      <c r="MW162" s="121"/>
      <c r="MX162" s="118"/>
      <c r="MY162" s="115"/>
      <c r="MZ162" s="115"/>
      <c r="NA162" s="115"/>
      <c r="NB162" s="115"/>
      <c r="NC162" s="115"/>
      <c r="ND162" s="115"/>
      <c r="NE162"/>
      <c r="NF162" s="121"/>
      <c r="NG162" s="118"/>
      <c r="NH162" s="115"/>
      <c r="NI162" s="115"/>
      <c r="NJ162" s="115"/>
      <c r="NK162" s="115"/>
      <c r="NL162" s="115"/>
      <c r="NM162" s="115"/>
      <c r="NN162"/>
      <c r="NO162" s="121"/>
      <c r="NP162" s="118"/>
      <c r="NQ162" s="115"/>
      <c r="NR162" s="115"/>
      <c r="NS162" s="115"/>
      <c r="NT162" s="115"/>
      <c r="NU162" s="115"/>
      <c r="NV162" s="115"/>
      <c r="NW162"/>
      <c r="NX162" s="121"/>
      <c r="NY162" s="118"/>
      <c r="NZ162" s="115"/>
      <c r="OA162" s="115"/>
      <c r="OB162" s="115"/>
      <c r="OC162" s="115"/>
      <c r="OD162" s="115"/>
      <c r="OE162" s="115"/>
      <c r="OF162"/>
      <c r="OG162" s="121"/>
      <c r="OH162" s="118"/>
      <c r="OI162" s="115"/>
      <c r="OJ162" s="115"/>
      <c r="OK162" s="115"/>
      <c r="OL162" s="115"/>
      <c r="OM162" s="115"/>
      <c r="ON162" s="115"/>
      <c r="OO162"/>
      <c r="OP162" s="121"/>
      <c r="OQ162" s="118"/>
      <c r="OR162" s="115"/>
      <c r="OS162" s="115"/>
      <c r="OT162" s="115"/>
      <c r="OU162" s="115"/>
      <c r="OV162" s="115"/>
      <c r="OW162" s="115"/>
      <c r="OX162"/>
      <c r="OY162" s="121"/>
      <c r="OZ162" s="118"/>
      <c r="PA162" s="115"/>
      <c r="PB162" s="115"/>
      <c r="PC162" s="115"/>
      <c r="PD162" s="115"/>
      <c r="PE162" s="115"/>
      <c r="PF162" s="115"/>
      <c r="PG162"/>
    </row>
    <row r="163" spans="1:423" s="161" customFormat="1">
      <c r="A163" s="118"/>
      <c r="B163" s="118"/>
      <c r="C163" s="115"/>
      <c r="D163" s="115"/>
      <c r="E163" s="115"/>
      <c r="F163" s="115"/>
      <c r="G163" s="115"/>
      <c r="H163" s="115">
        <f t="shared" si="2764"/>
        <v>0</v>
      </c>
      <c r="I163"/>
      <c r="J163" s="121"/>
      <c r="K163" s="118"/>
      <c r="L163" s="115"/>
      <c r="M163" s="115"/>
      <c r="N163" s="115"/>
      <c r="O163" s="115"/>
      <c r="P163" s="115"/>
      <c r="Q163" s="115">
        <f t="shared" si="2765"/>
        <v>0</v>
      </c>
      <c r="R163"/>
      <c r="S163" s="121"/>
      <c r="T163" s="118"/>
      <c r="U163" s="115"/>
      <c r="V163" s="115"/>
      <c r="W163" s="115"/>
      <c r="X163" s="115"/>
      <c r="Y163" s="115"/>
      <c r="Z163" s="115"/>
      <c r="AA163"/>
      <c r="AB163" s="121"/>
      <c r="AC163" s="118"/>
      <c r="AD163" s="115"/>
      <c r="AE163" s="115"/>
      <c r="AF163" s="115"/>
      <c r="AG163" s="115"/>
      <c r="AH163" s="115"/>
      <c r="AI163" s="115"/>
      <c r="AJ163"/>
      <c r="AK163" s="121"/>
      <c r="AL163" s="118"/>
      <c r="AM163" s="115"/>
      <c r="AN163" s="115"/>
      <c r="AO163" s="115"/>
      <c r="AP163" s="115"/>
      <c r="AQ163" s="115"/>
      <c r="AR163" s="115"/>
      <c r="AS163"/>
      <c r="AT163" s="121"/>
      <c r="AU163" s="118"/>
      <c r="AV163" s="115"/>
      <c r="AW163" s="115"/>
      <c r="AX163" s="115"/>
      <c r="AY163" s="115"/>
      <c r="AZ163" s="115"/>
      <c r="BA163" s="115"/>
      <c r="BB163"/>
      <c r="BC163" s="121"/>
      <c r="BD163" s="118"/>
      <c r="BE163" s="115"/>
      <c r="BF163" s="115"/>
      <c r="BG163" s="115"/>
      <c r="BH163" s="115"/>
      <c r="BI163" s="115"/>
      <c r="BJ163" s="115"/>
      <c r="BK163"/>
      <c r="BL163" s="121"/>
      <c r="BM163" s="118"/>
      <c r="BN163" s="115"/>
      <c r="BO163" s="115"/>
      <c r="BP163" s="115"/>
      <c r="BQ163" s="115"/>
      <c r="BR163" s="115"/>
      <c r="BS163" s="115"/>
      <c r="BT163"/>
      <c r="BU163" s="121"/>
      <c r="BV163" s="118"/>
      <c r="BW163" s="115"/>
      <c r="BX163" s="115"/>
      <c r="BY163" s="115"/>
      <c r="BZ163" s="115"/>
      <c r="CA163" s="115"/>
      <c r="CB163" s="115"/>
      <c r="CC163"/>
      <c r="CD163" s="121"/>
      <c r="CE163" s="118"/>
      <c r="CF163" s="115"/>
      <c r="CG163" s="115"/>
      <c r="CH163" s="115"/>
      <c r="CI163" s="115"/>
      <c r="CJ163" s="115"/>
      <c r="CK163" s="115"/>
      <c r="CL163"/>
      <c r="CM163" s="121"/>
      <c r="CN163" s="118"/>
      <c r="CO163" s="115"/>
      <c r="CP163" s="115"/>
      <c r="CQ163" s="115"/>
      <c r="CR163" s="115"/>
      <c r="CS163" s="115"/>
      <c r="CT163" s="115"/>
      <c r="CU163"/>
      <c r="CV163" s="121"/>
      <c r="CW163" s="118"/>
      <c r="CX163" s="115"/>
      <c r="CY163" s="115"/>
      <c r="CZ163" s="115"/>
      <c r="DA163" s="115"/>
      <c r="DB163" s="115"/>
      <c r="DC163" s="115"/>
      <c r="DD163"/>
      <c r="DE163" s="121"/>
      <c r="DF163" s="118"/>
      <c r="DG163" s="115"/>
      <c r="DH163" s="115"/>
      <c r="DI163" s="115"/>
      <c r="DJ163" s="115"/>
      <c r="DK163" s="115"/>
      <c r="DL163" s="115"/>
      <c r="DM163"/>
      <c r="DN163" s="121"/>
      <c r="DO163" s="118"/>
      <c r="DP163" s="115"/>
      <c r="DQ163" s="115"/>
      <c r="DR163" s="115"/>
      <c r="DS163" s="115"/>
      <c r="DT163" s="115"/>
      <c r="DU163" s="115"/>
      <c r="DV163"/>
      <c r="DW163" s="121"/>
      <c r="DX163" s="118"/>
      <c r="DY163" s="115"/>
      <c r="DZ163" s="115"/>
      <c r="EA163" s="115"/>
      <c r="EB163" s="115"/>
      <c r="EC163" s="115"/>
      <c r="ED163" s="115"/>
      <c r="EE163"/>
      <c r="EF163" s="121"/>
      <c r="EG163" s="118"/>
      <c r="EH163" s="115"/>
      <c r="EI163" s="115"/>
      <c r="EJ163" s="115"/>
      <c r="EK163" s="115"/>
      <c r="EL163" s="115"/>
      <c r="EM163" s="115"/>
      <c r="EN163"/>
      <c r="EO163" s="121"/>
      <c r="EP163" s="118"/>
      <c r="EQ163" s="115"/>
      <c r="ER163" s="115"/>
      <c r="ES163" s="115"/>
      <c r="ET163" s="115"/>
      <c r="EU163" s="115"/>
      <c r="EV163" s="115"/>
      <c r="EW163"/>
      <c r="EX163" s="121"/>
      <c r="EY163" s="118"/>
      <c r="EZ163" s="115"/>
      <c r="FA163" s="115"/>
      <c r="FB163" s="115"/>
      <c r="FC163" s="115"/>
      <c r="FD163" s="115"/>
      <c r="FE163" s="115"/>
      <c r="FF163"/>
      <c r="FG163" s="121"/>
      <c r="FH163" s="118"/>
      <c r="FI163" s="115"/>
      <c r="FJ163" s="115"/>
      <c r="FK163" s="115"/>
      <c r="FL163" s="115"/>
      <c r="FM163" s="115"/>
      <c r="FN163" s="115"/>
      <c r="FO163"/>
      <c r="FP163" s="121"/>
      <c r="FQ163" s="118"/>
      <c r="FR163" s="115"/>
      <c r="FS163" s="115"/>
      <c r="FT163" s="115"/>
      <c r="FU163" s="115"/>
      <c r="FV163" s="115"/>
      <c r="FW163" s="115"/>
      <c r="FX163"/>
      <c r="FY163" s="121"/>
      <c r="FZ163" s="118"/>
      <c r="GA163" s="115"/>
      <c r="GB163" s="115"/>
      <c r="GC163" s="115"/>
      <c r="GD163" s="115"/>
      <c r="GE163" s="115"/>
      <c r="GF163" s="115"/>
      <c r="GG163"/>
      <c r="GH163" s="121"/>
      <c r="GI163" s="118"/>
      <c r="GJ163" s="115"/>
      <c r="GK163" s="115"/>
      <c r="GL163" s="115"/>
      <c r="GM163" s="115"/>
      <c r="GN163" s="115"/>
      <c r="GO163" s="115"/>
      <c r="GP163"/>
      <c r="GQ163" s="121"/>
      <c r="GR163" s="118"/>
      <c r="GS163" s="115"/>
      <c r="GT163" s="115"/>
      <c r="GU163" s="115"/>
      <c r="GV163" s="115"/>
      <c r="GW163" s="115"/>
      <c r="GX163" s="115"/>
      <c r="GY163"/>
      <c r="GZ163" s="121"/>
      <c r="HA163" s="118"/>
      <c r="HB163" s="115"/>
      <c r="HC163" s="115"/>
      <c r="HD163" s="115"/>
      <c r="HE163" s="115"/>
      <c r="HF163" s="115"/>
      <c r="HG163" s="115"/>
      <c r="HH163"/>
      <c r="HI163" s="121"/>
      <c r="HJ163" s="118"/>
      <c r="HK163" s="115"/>
      <c r="HL163" s="115"/>
      <c r="HM163" s="115"/>
      <c r="HN163" s="115"/>
      <c r="HO163" s="115"/>
      <c r="HP163" s="115"/>
      <c r="HQ163"/>
      <c r="HR163" s="121"/>
      <c r="HS163" s="118"/>
      <c r="HT163" s="115"/>
      <c r="HU163" s="115"/>
      <c r="HV163" s="115"/>
      <c r="HW163" s="115"/>
      <c r="HX163" s="115"/>
      <c r="HY163" s="115"/>
      <c r="HZ163"/>
      <c r="IA163" s="121"/>
      <c r="IB163" s="118"/>
      <c r="IC163" s="115"/>
      <c r="ID163" s="115"/>
      <c r="IE163" s="115"/>
      <c r="IF163" s="115"/>
      <c r="IG163" s="115"/>
      <c r="IH163" s="115"/>
      <c r="II163"/>
      <c r="IJ163" s="121"/>
      <c r="IK163" s="118"/>
      <c r="IL163" s="115"/>
      <c r="IM163" s="115"/>
      <c r="IN163" s="115"/>
      <c r="IO163" s="115"/>
      <c r="IP163" s="115"/>
      <c r="IQ163" s="115"/>
      <c r="IR163"/>
      <c r="IS163" s="121"/>
      <c r="IT163" s="118"/>
      <c r="IU163" s="115"/>
      <c r="IV163" s="115"/>
      <c r="IW163" s="115"/>
      <c r="IX163" s="115"/>
      <c r="IY163" s="115"/>
      <c r="IZ163" s="115"/>
      <c r="JA163"/>
      <c r="JB163" s="121"/>
      <c r="JC163" s="118"/>
      <c r="JD163" s="115"/>
      <c r="JE163" s="115"/>
      <c r="JF163" s="115"/>
      <c r="JG163" s="115"/>
      <c r="JH163" s="115"/>
      <c r="JI163" s="115"/>
      <c r="JJ163"/>
      <c r="JK163" s="121"/>
      <c r="JL163" s="118"/>
      <c r="JM163" s="115"/>
      <c r="JN163" s="115"/>
      <c r="JO163" s="115"/>
      <c r="JP163" s="115"/>
      <c r="JQ163" s="115"/>
      <c r="JR163" s="115"/>
      <c r="JS163"/>
      <c r="JT163" s="121"/>
      <c r="JU163" s="118"/>
      <c r="JV163" s="115"/>
      <c r="JW163" s="115"/>
      <c r="JX163" s="115"/>
      <c r="JY163" s="115"/>
      <c r="JZ163" s="115"/>
      <c r="KA163" s="115"/>
      <c r="KB163"/>
      <c r="KC163" s="121"/>
      <c r="KD163" s="118"/>
      <c r="KE163" s="115"/>
      <c r="KF163" s="115"/>
      <c r="KG163" s="115"/>
      <c r="KH163" s="115"/>
      <c r="KI163" s="115"/>
      <c r="KJ163" s="115"/>
      <c r="KK163"/>
      <c r="KL163" s="121"/>
      <c r="KM163" s="118"/>
      <c r="KN163" s="115"/>
      <c r="KO163" s="115"/>
      <c r="KP163" s="115"/>
      <c r="KQ163" s="115"/>
      <c r="KR163" s="115"/>
      <c r="KS163" s="115"/>
      <c r="KT163"/>
      <c r="KU163" s="121"/>
      <c r="KV163" s="118"/>
      <c r="KW163" s="115"/>
      <c r="KX163" s="115"/>
      <c r="KY163" s="115"/>
      <c r="KZ163" s="115"/>
      <c r="LA163" s="115"/>
      <c r="LB163" s="115"/>
      <c r="LC163"/>
      <c r="LD163" s="121"/>
      <c r="LE163" s="118"/>
      <c r="LF163" s="115"/>
      <c r="LG163" s="115"/>
      <c r="LH163" s="115"/>
      <c r="LI163" s="115"/>
      <c r="LJ163" s="115"/>
      <c r="LK163" s="115"/>
      <c r="LL163"/>
      <c r="LM163" s="121"/>
      <c r="LN163" s="118"/>
      <c r="LO163" s="115"/>
      <c r="LP163" s="115"/>
      <c r="LQ163" s="115"/>
      <c r="LR163" s="115"/>
      <c r="LS163" s="115"/>
      <c r="LT163" s="115"/>
      <c r="LU163"/>
      <c r="LV163" s="121"/>
      <c r="LW163" s="118"/>
      <c r="LX163" s="115"/>
      <c r="LY163" s="115"/>
      <c r="LZ163" s="115"/>
      <c r="MA163" s="115"/>
      <c r="MB163" s="115"/>
      <c r="MC163" s="115"/>
      <c r="MD163"/>
      <c r="ME163" s="121"/>
      <c r="MF163" s="118"/>
      <c r="MG163" s="115"/>
      <c r="MH163" s="115"/>
      <c r="MI163" s="115"/>
      <c r="MJ163" s="115"/>
      <c r="MK163" s="115"/>
      <c r="ML163" s="115"/>
      <c r="MM163"/>
      <c r="MN163" s="121"/>
      <c r="MO163" s="118"/>
      <c r="MP163" s="115"/>
      <c r="MQ163" s="115"/>
      <c r="MR163" s="115"/>
      <c r="MS163" s="115"/>
      <c r="MT163" s="115"/>
      <c r="MU163" s="115"/>
      <c r="MV163"/>
      <c r="MW163" s="121"/>
      <c r="MX163" s="118"/>
      <c r="MY163" s="115"/>
      <c r="MZ163" s="115"/>
      <c r="NA163" s="115"/>
      <c r="NB163" s="115"/>
      <c r="NC163" s="115"/>
      <c r="ND163" s="115"/>
      <c r="NE163"/>
      <c r="NF163" s="121"/>
      <c r="NG163" s="118"/>
      <c r="NH163" s="115"/>
      <c r="NI163" s="115"/>
      <c r="NJ163" s="115"/>
      <c r="NK163" s="115"/>
      <c r="NL163" s="115"/>
      <c r="NM163" s="115"/>
      <c r="NN163"/>
      <c r="NO163" s="121"/>
      <c r="NP163" s="118"/>
      <c r="NQ163" s="115"/>
      <c r="NR163" s="115"/>
      <c r="NS163" s="115"/>
      <c r="NT163" s="115"/>
      <c r="NU163" s="115"/>
      <c r="NV163" s="115"/>
      <c r="NW163"/>
      <c r="NX163" s="121"/>
      <c r="NY163" s="118"/>
      <c r="NZ163" s="115"/>
      <c r="OA163" s="115"/>
      <c r="OB163" s="115"/>
      <c r="OC163" s="115"/>
      <c r="OD163" s="115"/>
      <c r="OE163" s="115"/>
      <c r="OF163"/>
      <c r="OG163" s="121"/>
      <c r="OH163" s="118"/>
      <c r="OI163" s="115"/>
      <c r="OJ163" s="115"/>
      <c r="OK163" s="115"/>
      <c r="OL163" s="115"/>
      <c r="OM163" s="115"/>
      <c r="ON163" s="115"/>
      <c r="OO163"/>
      <c r="OP163" s="121"/>
      <c r="OQ163" s="118"/>
      <c r="OR163" s="115"/>
      <c r="OS163" s="115"/>
      <c r="OT163" s="115"/>
      <c r="OU163" s="115"/>
      <c r="OV163" s="115"/>
      <c r="OW163" s="115"/>
      <c r="OX163"/>
      <c r="OY163" s="121"/>
      <c r="OZ163" s="118"/>
      <c r="PA163" s="115"/>
      <c r="PB163" s="115"/>
      <c r="PC163" s="115"/>
      <c r="PD163" s="115"/>
      <c r="PE163" s="115"/>
      <c r="PF163" s="115"/>
      <c r="PG163"/>
    </row>
    <row r="164" spans="1:423" s="161" customFormat="1">
      <c r="A164" s="118"/>
      <c r="B164" s="118"/>
      <c r="C164" s="115"/>
      <c r="D164" s="115"/>
      <c r="E164" s="115"/>
      <c r="F164" s="115"/>
      <c r="G164" s="115"/>
      <c r="H164" s="115">
        <f t="shared" si="2764"/>
        <v>0</v>
      </c>
      <c r="I164"/>
      <c r="J164" s="121"/>
      <c r="K164" s="118"/>
      <c r="L164" s="115"/>
      <c r="M164" s="115"/>
      <c r="N164" s="115"/>
      <c r="O164" s="115"/>
      <c r="P164" s="115"/>
      <c r="Q164" s="115">
        <f t="shared" si="2765"/>
        <v>0</v>
      </c>
      <c r="R164"/>
      <c r="S164" s="121"/>
      <c r="T164" s="118"/>
      <c r="U164" s="115"/>
      <c r="V164" s="115"/>
      <c r="W164" s="115"/>
      <c r="X164" s="115"/>
      <c r="Y164" s="115"/>
      <c r="Z164" s="115"/>
      <c r="AA164"/>
      <c r="AB164" s="121"/>
      <c r="AC164" s="118"/>
      <c r="AD164" s="115"/>
      <c r="AE164" s="115"/>
      <c r="AF164" s="115"/>
      <c r="AG164" s="115"/>
      <c r="AH164" s="115"/>
      <c r="AI164" s="115"/>
      <c r="AJ164"/>
      <c r="AK164" s="121"/>
      <c r="AL164" s="118"/>
      <c r="AM164" s="115"/>
      <c r="AN164" s="115"/>
      <c r="AO164" s="115"/>
      <c r="AP164" s="115"/>
      <c r="AQ164" s="115"/>
      <c r="AR164" s="115"/>
      <c r="AS164"/>
      <c r="AT164" s="121"/>
      <c r="AU164" s="118"/>
      <c r="AV164" s="115"/>
      <c r="AW164" s="115"/>
      <c r="AX164" s="115"/>
      <c r="AY164" s="115"/>
      <c r="AZ164" s="115"/>
      <c r="BA164" s="115"/>
      <c r="BB164"/>
      <c r="BC164" s="121"/>
      <c r="BD164" s="118"/>
      <c r="BE164" s="115"/>
      <c r="BF164" s="115"/>
      <c r="BG164" s="115"/>
      <c r="BH164" s="115"/>
      <c r="BI164" s="115"/>
      <c r="BJ164" s="115"/>
      <c r="BK164"/>
      <c r="BL164" s="121"/>
      <c r="BM164" s="118"/>
      <c r="BN164" s="115"/>
      <c r="BO164" s="115"/>
      <c r="BP164" s="115"/>
      <c r="BQ164" s="115"/>
      <c r="BR164" s="115"/>
      <c r="BS164" s="115"/>
      <c r="BT164"/>
      <c r="BU164" s="121"/>
      <c r="BV164" s="118"/>
      <c r="BW164" s="115"/>
      <c r="BX164" s="115"/>
      <c r="BY164" s="115"/>
      <c r="BZ164" s="115"/>
      <c r="CA164" s="115"/>
      <c r="CB164" s="115"/>
      <c r="CC164"/>
      <c r="CD164" s="121"/>
      <c r="CE164" s="118"/>
      <c r="CF164" s="115"/>
      <c r="CG164" s="115"/>
      <c r="CH164" s="115"/>
      <c r="CI164" s="115"/>
      <c r="CJ164" s="115"/>
      <c r="CK164" s="115"/>
      <c r="CL164"/>
      <c r="CM164" s="121"/>
      <c r="CN164" s="118"/>
      <c r="CO164" s="115"/>
      <c r="CP164" s="115"/>
      <c r="CQ164" s="115"/>
      <c r="CR164" s="115"/>
      <c r="CS164" s="115"/>
      <c r="CT164" s="115"/>
      <c r="CU164"/>
      <c r="CV164" s="121"/>
      <c r="CW164" s="118"/>
      <c r="CX164" s="115"/>
      <c r="CY164" s="115"/>
      <c r="CZ164" s="115"/>
      <c r="DA164" s="115"/>
      <c r="DB164" s="115"/>
      <c r="DC164" s="115"/>
      <c r="DD164"/>
      <c r="DE164" s="121"/>
      <c r="DF164" s="118"/>
      <c r="DG164" s="115"/>
      <c r="DH164" s="115"/>
      <c r="DI164" s="115"/>
      <c r="DJ164" s="115"/>
      <c r="DK164" s="115"/>
      <c r="DL164" s="115"/>
      <c r="DM164"/>
      <c r="DN164" s="121"/>
      <c r="DO164" s="118"/>
      <c r="DP164" s="115"/>
      <c r="DQ164" s="115"/>
      <c r="DR164" s="115"/>
      <c r="DS164" s="115"/>
      <c r="DT164" s="115"/>
      <c r="DU164" s="115"/>
      <c r="DV164"/>
      <c r="DW164" s="121"/>
      <c r="DX164" s="118"/>
      <c r="DY164" s="115"/>
      <c r="DZ164" s="115"/>
      <c r="EA164" s="115"/>
      <c r="EB164" s="115"/>
      <c r="EC164" s="115"/>
      <c r="ED164" s="115"/>
      <c r="EE164"/>
      <c r="EF164" s="121"/>
      <c r="EG164" s="118"/>
      <c r="EH164" s="115"/>
      <c r="EI164" s="115"/>
      <c r="EJ164" s="115"/>
      <c r="EK164" s="115"/>
      <c r="EL164" s="115"/>
      <c r="EM164" s="115"/>
      <c r="EN164"/>
      <c r="EO164" s="121"/>
      <c r="EP164" s="118"/>
      <c r="EQ164" s="115"/>
      <c r="ER164" s="115"/>
      <c r="ES164" s="115"/>
      <c r="ET164" s="115"/>
      <c r="EU164" s="115"/>
      <c r="EV164" s="115"/>
      <c r="EW164"/>
      <c r="EX164" s="121"/>
      <c r="EY164" s="118"/>
      <c r="EZ164" s="115"/>
      <c r="FA164" s="115"/>
      <c r="FB164" s="115"/>
      <c r="FC164" s="115"/>
      <c r="FD164" s="115"/>
      <c r="FE164" s="115"/>
      <c r="FF164"/>
      <c r="FG164" s="121"/>
      <c r="FH164" s="118"/>
      <c r="FI164" s="115"/>
      <c r="FJ164" s="115"/>
      <c r="FK164" s="115"/>
      <c r="FL164" s="115"/>
      <c r="FM164" s="115"/>
      <c r="FN164" s="115"/>
      <c r="FO164"/>
      <c r="FP164" s="121"/>
      <c r="FQ164" s="118"/>
      <c r="FR164" s="115"/>
      <c r="FS164" s="115"/>
      <c r="FT164" s="115"/>
      <c r="FU164" s="115"/>
      <c r="FV164" s="115"/>
      <c r="FW164" s="115"/>
      <c r="FX164"/>
      <c r="FY164" s="121"/>
      <c r="FZ164" s="118"/>
      <c r="GA164" s="115"/>
      <c r="GB164" s="115"/>
      <c r="GC164" s="115"/>
      <c r="GD164" s="115"/>
      <c r="GE164" s="115"/>
      <c r="GF164" s="115"/>
      <c r="GG164"/>
      <c r="GH164" s="121"/>
      <c r="GI164" s="118"/>
      <c r="GJ164" s="115"/>
      <c r="GK164" s="115"/>
      <c r="GL164" s="115"/>
      <c r="GM164" s="115"/>
      <c r="GN164" s="115"/>
      <c r="GO164" s="115"/>
      <c r="GP164"/>
      <c r="GQ164" s="121"/>
      <c r="GR164" s="118"/>
      <c r="GS164" s="115"/>
      <c r="GT164" s="115"/>
      <c r="GU164" s="115"/>
      <c r="GV164" s="115"/>
      <c r="GW164" s="115"/>
      <c r="GX164" s="115"/>
      <c r="GY164"/>
      <c r="GZ164" s="121"/>
      <c r="HA164" s="118"/>
      <c r="HB164" s="115"/>
      <c r="HC164" s="115"/>
      <c r="HD164" s="115"/>
      <c r="HE164" s="115"/>
      <c r="HF164" s="115"/>
      <c r="HG164" s="115"/>
      <c r="HH164"/>
      <c r="HI164" s="121"/>
      <c r="HJ164" s="118"/>
      <c r="HK164" s="115"/>
      <c r="HL164" s="115"/>
      <c r="HM164" s="115"/>
      <c r="HN164" s="115"/>
      <c r="HO164" s="115"/>
      <c r="HP164" s="115"/>
      <c r="HQ164"/>
      <c r="HR164" s="121"/>
      <c r="HS164" s="118"/>
      <c r="HT164" s="115"/>
      <c r="HU164" s="115"/>
      <c r="HV164" s="115"/>
      <c r="HW164" s="115"/>
      <c r="HX164" s="115"/>
      <c r="HY164" s="115"/>
      <c r="HZ164"/>
      <c r="IA164" s="121"/>
      <c r="IB164" s="118"/>
      <c r="IC164" s="115"/>
      <c r="ID164" s="115"/>
      <c r="IE164" s="115"/>
      <c r="IF164" s="115"/>
      <c r="IG164" s="115"/>
      <c r="IH164" s="115"/>
      <c r="II164"/>
      <c r="IJ164" s="121"/>
      <c r="IK164" s="118"/>
      <c r="IL164" s="115"/>
      <c r="IM164" s="115"/>
      <c r="IN164" s="115"/>
      <c r="IO164" s="115"/>
      <c r="IP164" s="115"/>
      <c r="IQ164" s="115"/>
      <c r="IR164"/>
      <c r="IS164" s="121"/>
      <c r="IT164" s="118"/>
      <c r="IU164" s="115"/>
      <c r="IV164" s="115"/>
      <c r="IW164" s="115"/>
      <c r="IX164" s="115"/>
      <c r="IY164" s="115"/>
      <c r="IZ164" s="115"/>
      <c r="JA164"/>
      <c r="JB164" s="121"/>
      <c r="JC164" s="118"/>
      <c r="JD164" s="115"/>
      <c r="JE164" s="115"/>
      <c r="JF164" s="115"/>
      <c r="JG164" s="115"/>
      <c r="JH164" s="115"/>
      <c r="JI164" s="115"/>
      <c r="JJ164"/>
      <c r="JK164" s="121"/>
      <c r="JL164" s="118"/>
      <c r="JM164" s="115"/>
      <c r="JN164" s="115"/>
      <c r="JO164" s="115"/>
      <c r="JP164" s="115"/>
      <c r="JQ164" s="115"/>
      <c r="JR164" s="115"/>
      <c r="JS164"/>
      <c r="JT164" s="121"/>
      <c r="JU164" s="118"/>
      <c r="JV164" s="115"/>
      <c r="JW164" s="115"/>
      <c r="JX164" s="115"/>
      <c r="JY164" s="115"/>
      <c r="JZ164" s="115"/>
      <c r="KA164" s="115"/>
      <c r="KB164"/>
      <c r="KC164" s="121"/>
      <c r="KD164" s="118"/>
      <c r="KE164" s="115"/>
      <c r="KF164" s="115"/>
      <c r="KG164" s="115"/>
      <c r="KH164" s="115"/>
      <c r="KI164" s="115"/>
      <c r="KJ164" s="115"/>
      <c r="KK164"/>
      <c r="KL164" s="121"/>
      <c r="KM164" s="118"/>
      <c r="KN164" s="115"/>
      <c r="KO164" s="115"/>
      <c r="KP164" s="115"/>
      <c r="KQ164" s="115"/>
      <c r="KR164" s="115"/>
      <c r="KS164" s="115"/>
      <c r="KT164"/>
      <c r="KU164" s="121"/>
      <c r="KV164" s="118"/>
      <c r="KW164" s="115"/>
      <c r="KX164" s="115"/>
      <c r="KY164" s="115"/>
      <c r="KZ164" s="115"/>
      <c r="LA164" s="115"/>
      <c r="LB164" s="115"/>
      <c r="LC164"/>
      <c r="LD164" s="121"/>
      <c r="LE164" s="118"/>
      <c r="LF164" s="115"/>
      <c r="LG164" s="115"/>
      <c r="LH164" s="115"/>
      <c r="LI164" s="115"/>
      <c r="LJ164" s="115"/>
      <c r="LK164" s="115"/>
      <c r="LL164"/>
      <c r="LM164" s="121"/>
      <c r="LN164" s="118"/>
      <c r="LO164" s="115"/>
      <c r="LP164" s="115"/>
      <c r="LQ164" s="115"/>
      <c r="LR164" s="115"/>
      <c r="LS164" s="115"/>
      <c r="LT164" s="115"/>
      <c r="LU164"/>
      <c r="LV164" s="121"/>
      <c r="LW164" s="118"/>
      <c r="LX164" s="115"/>
      <c r="LY164" s="115"/>
      <c r="LZ164" s="115"/>
      <c r="MA164" s="115"/>
      <c r="MB164" s="115"/>
      <c r="MC164" s="115"/>
      <c r="MD164"/>
      <c r="ME164" s="121"/>
      <c r="MF164" s="118"/>
      <c r="MG164" s="115"/>
      <c r="MH164" s="115"/>
      <c r="MI164" s="115"/>
      <c r="MJ164" s="115"/>
      <c r="MK164" s="115"/>
      <c r="ML164" s="115"/>
      <c r="MM164"/>
      <c r="MN164" s="121"/>
      <c r="MO164" s="118"/>
      <c r="MP164" s="115"/>
      <c r="MQ164" s="115"/>
      <c r="MR164" s="115"/>
      <c r="MS164" s="115"/>
      <c r="MT164" s="115"/>
      <c r="MU164" s="115"/>
      <c r="MV164"/>
      <c r="MW164" s="121"/>
      <c r="MX164" s="118"/>
      <c r="MY164" s="115"/>
      <c r="MZ164" s="115"/>
      <c r="NA164" s="115"/>
      <c r="NB164" s="115"/>
      <c r="NC164" s="115"/>
      <c r="ND164" s="115"/>
      <c r="NE164"/>
      <c r="NF164" s="121"/>
      <c r="NG164" s="118"/>
      <c r="NH164" s="115"/>
      <c r="NI164" s="115"/>
      <c r="NJ164" s="115"/>
      <c r="NK164" s="115"/>
      <c r="NL164" s="115"/>
      <c r="NM164" s="115"/>
      <c r="NN164"/>
      <c r="NO164" s="121"/>
      <c r="NP164" s="118"/>
      <c r="NQ164" s="115"/>
      <c r="NR164" s="115"/>
      <c r="NS164" s="115"/>
      <c r="NT164" s="115"/>
      <c r="NU164" s="115"/>
      <c r="NV164" s="115"/>
      <c r="NW164"/>
      <c r="NX164" s="121"/>
      <c r="NY164" s="118"/>
      <c r="NZ164" s="115"/>
      <c r="OA164" s="115"/>
      <c r="OB164" s="115"/>
      <c r="OC164" s="115"/>
      <c r="OD164" s="115"/>
      <c r="OE164" s="115"/>
      <c r="OF164"/>
      <c r="OG164" s="121"/>
      <c r="OH164" s="118"/>
      <c r="OI164" s="115"/>
      <c r="OJ164" s="115"/>
      <c r="OK164" s="115"/>
      <c r="OL164" s="115"/>
      <c r="OM164" s="115"/>
      <c r="ON164" s="115"/>
      <c r="OO164"/>
      <c r="OP164" s="121"/>
      <c r="OQ164" s="118"/>
      <c r="OR164" s="115"/>
      <c r="OS164" s="115"/>
      <c r="OT164" s="115"/>
      <c r="OU164" s="115"/>
      <c r="OV164" s="115"/>
      <c r="OW164" s="115"/>
      <c r="OX164"/>
      <c r="OY164" s="121"/>
      <c r="OZ164" s="118"/>
      <c r="PA164" s="115"/>
      <c r="PB164" s="115"/>
      <c r="PC164" s="115"/>
      <c r="PD164" s="115"/>
      <c r="PE164" s="115"/>
      <c r="PF164" s="115"/>
      <c r="PG164"/>
    </row>
    <row r="165" spans="1:423" s="161" customFormat="1">
      <c r="A165" s="118"/>
      <c r="B165" s="118"/>
      <c r="C165" s="115"/>
      <c r="D165" s="115"/>
      <c r="E165" s="115"/>
      <c r="F165" s="115"/>
      <c r="G165" s="115"/>
      <c r="H165" s="115">
        <f t="shared" si="2764"/>
        <v>0</v>
      </c>
      <c r="I165"/>
      <c r="J165" s="121"/>
      <c r="K165" s="118"/>
      <c r="L165" s="115"/>
      <c r="M165" s="115"/>
      <c r="N165" s="115"/>
      <c r="O165" s="115"/>
      <c r="P165" s="115"/>
      <c r="Q165" s="115">
        <f t="shared" si="2765"/>
        <v>0</v>
      </c>
      <c r="R165"/>
      <c r="S165" s="121"/>
      <c r="T165" s="118"/>
      <c r="U165" s="115"/>
      <c r="V165" s="115"/>
      <c r="W165" s="115"/>
      <c r="X165" s="115"/>
      <c r="Y165" s="115"/>
      <c r="Z165" s="115"/>
      <c r="AA165"/>
      <c r="AB165" s="121"/>
      <c r="AC165" s="118"/>
      <c r="AD165" s="115"/>
      <c r="AE165" s="115"/>
      <c r="AF165" s="115"/>
      <c r="AG165" s="115"/>
      <c r="AH165" s="115"/>
      <c r="AI165" s="115"/>
      <c r="AJ165"/>
      <c r="AK165" s="121"/>
      <c r="AL165" s="118"/>
      <c r="AM165" s="115"/>
      <c r="AN165" s="115"/>
      <c r="AO165" s="115"/>
      <c r="AP165" s="115"/>
      <c r="AQ165" s="115"/>
      <c r="AR165" s="115"/>
      <c r="AS165"/>
      <c r="AT165" s="121"/>
      <c r="AU165" s="118"/>
      <c r="AV165" s="115"/>
      <c r="AW165" s="115"/>
      <c r="AX165" s="115"/>
      <c r="AY165" s="115"/>
      <c r="AZ165" s="115"/>
      <c r="BA165" s="115"/>
      <c r="BB165"/>
      <c r="BC165" s="121"/>
      <c r="BD165" s="118"/>
      <c r="BE165" s="115"/>
      <c r="BF165" s="115"/>
      <c r="BG165" s="115"/>
      <c r="BH165" s="115"/>
      <c r="BI165" s="115"/>
      <c r="BJ165" s="115"/>
      <c r="BK165"/>
      <c r="BL165" s="121"/>
      <c r="BM165" s="118"/>
      <c r="BN165" s="115"/>
      <c r="BO165" s="115"/>
      <c r="BP165" s="115"/>
      <c r="BQ165" s="115"/>
      <c r="BR165" s="115"/>
      <c r="BS165" s="115"/>
      <c r="BT165"/>
      <c r="BU165" s="121"/>
      <c r="BV165" s="118"/>
      <c r="BW165" s="115"/>
      <c r="BX165" s="115"/>
      <c r="BY165" s="115"/>
      <c r="BZ165" s="115"/>
      <c r="CA165" s="115"/>
      <c r="CB165" s="115"/>
      <c r="CC165"/>
      <c r="CD165" s="121"/>
      <c r="CE165" s="118"/>
      <c r="CF165" s="115"/>
      <c r="CG165" s="115"/>
      <c r="CH165" s="115"/>
      <c r="CI165" s="115"/>
      <c r="CJ165" s="115"/>
      <c r="CK165" s="115"/>
      <c r="CL165"/>
      <c r="CM165" s="121"/>
      <c r="CN165" s="118"/>
      <c r="CO165" s="115"/>
      <c r="CP165" s="115"/>
      <c r="CQ165" s="115"/>
      <c r="CR165" s="115"/>
      <c r="CS165" s="115"/>
      <c r="CT165" s="115"/>
      <c r="CU165"/>
      <c r="CV165" s="121"/>
      <c r="CW165" s="118"/>
      <c r="CX165" s="115"/>
      <c r="CY165" s="115"/>
      <c r="CZ165" s="115"/>
      <c r="DA165" s="115"/>
      <c r="DB165" s="115"/>
      <c r="DC165" s="115"/>
      <c r="DD165"/>
      <c r="DE165" s="121"/>
      <c r="DF165" s="118"/>
      <c r="DG165" s="115"/>
      <c r="DH165" s="115"/>
      <c r="DI165" s="115"/>
      <c r="DJ165" s="115"/>
      <c r="DK165" s="115"/>
      <c r="DL165" s="115"/>
      <c r="DM165"/>
      <c r="DN165" s="121"/>
      <c r="DO165" s="118"/>
      <c r="DP165" s="115"/>
      <c r="DQ165" s="115"/>
      <c r="DR165" s="115"/>
      <c r="DS165" s="115"/>
      <c r="DT165" s="115"/>
      <c r="DU165" s="115"/>
      <c r="DV165"/>
      <c r="DW165" s="121"/>
      <c r="DX165" s="118"/>
      <c r="DY165" s="115"/>
      <c r="DZ165" s="115"/>
      <c r="EA165" s="115"/>
      <c r="EB165" s="115"/>
      <c r="EC165" s="115"/>
      <c r="ED165" s="115"/>
      <c r="EE165"/>
      <c r="EF165" s="121"/>
      <c r="EG165" s="118"/>
      <c r="EH165" s="115"/>
      <c r="EI165" s="115"/>
      <c r="EJ165" s="115"/>
      <c r="EK165" s="115"/>
      <c r="EL165" s="115"/>
      <c r="EM165" s="115"/>
      <c r="EN165"/>
      <c r="EO165" s="121"/>
      <c r="EP165" s="118"/>
      <c r="EQ165" s="115"/>
      <c r="ER165" s="115"/>
      <c r="ES165" s="115"/>
      <c r="ET165" s="115"/>
      <c r="EU165" s="115"/>
      <c r="EV165" s="115"/>
      <c r="EW165"/>
      <c r="EX165" s="121"/>
      <c r="EY165" s="118"/>
      <c r="EZ165" s="115"/>
      <c r="FA165" s="115"/>
      <c r="FB165" s="115"/>
      <c r="FC165" s="115"/>
      <c r="FD165" s="115"/>
      <c r="FE165" s="115"/>
      <c r="FF165"/>
      <c r="FG165" s="121"/>
      <c r="FH165" s="118"/>
      <c r="FI165" s="115"/>
      <c r="FJ165" s="115"/>
      <c r="FK165" s="115"/>
      <c r="FL165" s="115"/>
      <c r="FM165" s="115"/>
      <c r="FN165" s="115"/>
      <c r="FO165"/>
      <c r="FP165" s="121"/>
      <c r="FQ165" s="118"/>
      <c r="FR165" s="115"/>
      <c r="FS165" s="115"/>
      <c r="FT165" s="115"/>
      <c r="FU165" s="115"/>
      <c r="FV165" s="115"/>
      <c r="FW165" s="115"/>
      <c r="FX165"/>
      <c r="FY165" s="121"/>
      <c r="FZ165" s="118"/>
      <c r="GA165" s="115"/>
      <c r="GB165" s="115"/>
      <c r="GC165" s="115"/>
      <c r="GD165" s="115"/>
      <c r="GE165" s="115"/>
      <c r="GF165" s="115"/>
      <c r="GG165"/>
      <c r="GH165" s="121"/>
      <c r="GI165" s="118"/>
      <c r="GJ165" s="115"/>
      <c r="GK165" s="115"/>
      <c r="GL165" s="115"/>
      <c r="GM165" s="115"/>
      <c r="GN165" s="115"/>
      <c r="GO165" s="115"/>
      <c r="GP165"/>
      <c r="GQ165" s="121"/>
      <c r="GR165" s="118"/>
      <c r="GS165" s="115"/>
      <c r="GT165" s="115"/>
      <c r="GU165" s="115"/>
      <c r="GV165" s="115"/>
      <c r="GW165" s="115"/>
      <c r="GX165" s="115"/>
      <c r="GY165"/>
      <c r="GZ165" s="121"/>
      <c r="HA165" s="118"/>
      <c r="HB165" s="115"/>
      <c r="HC165" s="115"/>
      <c r="HD165" s="115"/>
      <c r="HE165" s="115"/>
      <c r="HF165" s="115"/>
      <c r="HG165" s="115"/>
      <c r="HH165"/>
      <c r="HI165" s="121"/>
      <c r="HJ165" s="118"/>
      <c r="HK165" s="115"/>
      <c r="HL165" s="115"/>
      <c r="HM165" s="115"/>
      <c r="HN165" s="115"/>
      <c r="HO165" s="115"/>
      <c r="HP165" s="115"/>
      <c r="HQ165"/>
      <c r="HR165" s="121"/>
      <c r="HS165" s="118"/>
      <c r="HT165" s="115"/>
      <c r="HU165" s="115"/>
      <c r="HV165" s="115"/>
      <c r="HW165" s="115"/>
      <c r="HX165" s="115"/>
      <c r="HY165" s="115"/>
      <c r="HZ165"/>
      <c r="IA165" s="121"/>
      <c r="IB165" s="118"/>
      <c r="IC165" s="115"/>
      <c r="ID165" s="115"/>
      <c r="IE165" s="115"/>
      <c r="IF165" s="115"/>
      <c r="IG165" s="115"/>
      <c r="IH165" s="115"/>
      <c r="II165"/>
      <c r="IJ165" s="121"/>
      <c r="IK165" s="118"/>
      <c r="IL165" s="115"/>
      <c r="IM165" s="115"/>
      <c r="IN165" s="115"/>
      <c r="IO165" s="115"/>
      <c r="IP165" s="115"/>
      <c r="IQ165" s="115"/>
      <c r="IR165"/>
      <c r="IS165" s="121"/>
      <c r="IT165" s="118"/>
      <c r="IU165" s="115"/>
      <c r="IV165" s="115"/>
      <c r="IW165" s="115"/>
      <c r="IX165" s="115"/>
      <c r="IY165" s="115"/>
      <c r="IZ165" s="115"/>
      <c r="JA165"/>
      <c r="JB165" s="121"/>
      <c r="JC165" s="118"/>
      <c r="JD165" s="115"/>
      <c r="JE165" s="115"/>
      <c r="JF165" s="115"/>
      <c r="JG165" s="115"/>
      <c r="JH165" s="115"/>
      <c r="JI165" s="115"/>
      <c r="JJ165"/>
      <c r="JK165" s="121"/>
      <c r="JL165" s="118"/>
      <c r="JM165" s="115"/>
      <c r="JN165" s="115"/>
      <c r="JO165" s="115"/>
      <c r="JP165" s="115"/>
      <c r="JQ165" s="115"/>
      <c r="JR165" s="115"/>
      <c r="JS165"/>
      <c r="JT165" s="121"/>
      <c r="JU165" s="118"/>
      <c r="JV165" s="115"/>
      <c r="JW165" s="115"/>
      <c r="JX165" s="115"/>
      <c r="JY165" s="115"/>
      <c r="JZ165" s="115"/>
      <c r="KA165" s="115"/>
      <c r="KB165"/>
      <c r="KC165" s="121"/>
      <c r="KD165" s="118"/>
      <c r="KE165" s="115"/>
      <c r="KF165" s="115"/>
      <c r="KG165" s="115"/>
      <c r="KH165" s="115"/>
      <c r="KI165" s="115"/>
      <c r="KJ165" s="115"/>
      <c r="KK165"/>
      <c r="KL165" s="121"/>
      <c r="KM165" s="118"/>
      <c r="KN165" s="115"/>
      <c r="KO165" s="115"/>
      <c r="KP165" s="115"/>
      <c r="KQ165" s="115"/>
      <c r="KR165" s="115"/>
      <c r="KS165" s="115"/>
      <c r="KT165"/>
      <c r="KU165" s="121"/>
      <c r="KV165" s="118"/>
      <c r="KW165" s="115"/>
      <c r="KX165" s="115"/>
      <c r="KY165" s="115"/>
      <c r="KZ165" s="115"/>
      <c r="LA165" s="115"/>
      <c r="LB165" s="115"/>
      <c r="LC165"/>
      <c r="LD165" s="121"/>
      <c r="LE165" s="118"/>
      <c r="LF165" s="115"/>
      <c r="LG165" s="115"/>
      <c r="LH165" s="115"/>
      <c r="LI165" s="115"/>
      <c r="LJ165" s="115"/>
      <c r="LK165" s="115"/>
      <c r="LL165"/>
      <c r="LM165" s="121"/>
      <c r="LN165" s="118"/>
      <c r="LO165" s="115"/>
      <c r="LP165" s="115"/>
      <c r="LQ165" s="115"/>
      <c r="LR165" s="115"/>
      <c r="LS165" s="115"/>
      <c r="LT165" s="115"/>
      <c r="LU165"/>
      <c r="LV165" s="121"/>
      <c r="LW165" s="118"/>
      <c r="LX165" s="115"/>
      <c r="LY165" s="115"/>
      <c r="LZ165" s="115"/>
      <c r="MA165" s="115"/>
      <c r="MB165" s="115"/>
      <c r="MC165" s="115"/>
      <c r="MD165"/>
      <c r="ME165" s="121"/>
      <c r="MF165" s="118"/>
      <c r="MG165" s="115"/>
      <c r="MH165" s="115"/>
      <c r="MI165" s="115"/>
      <c r="MJ165" s="115"/>
      <c r="MK165" s="115"/>
      <c r="ML165" s="115"/>
      <c r="MM165"/>
      <c r="MN165" s="121"/>
      <c r="MO165" s="118"/>
      <c r="MP165" s="115"/>
      <c r="MQ165" s="115"/>
      <c r="MR165" s="115"/>
      <c r="MS165" s="115"/>
      <c r="MT165" s="115"/>
      <c r="MU165" s="115"/>
      <c r="MV165"/>
      <c r="MW165" s="121"/>
      <c r="MX165" s="118"/>
      <c r="MY165" s="115"/>
      <c r="MZ165" s="115"/>
      <c r="NA165" s="115"/>
      <c r="NB165" s="115"/>
      <c r="NC165" s="115"/>
      <c r="ND165" s="115"/>
      <c r="NE165"/>
      <c r="NF165" s="121"/>
      <c r="NG165" s="118"/>
      <c r="NH165" s="115"/>
      <c r="NI165" s="115"/>
      <c r="NJ165" s="115"/>
      <c r="NK165" s="115"/>
      <c r="NL165" s="115"/>
      <c r="NM165" s="115"/>
      <c r="NN165"/>
      <c r="NO165" s="121"/>
      <c r="NP165" s="118"/>
      <c r="NQ165" s="115"/>
      <c r="NR165" s="115"/>
      <c r="NS165" s="115"/>
      <c r="NT165" s="115"/>
      <c r="NU165" s="115"/>
      <c r="NV165" s="115"/>
      <c r="NW165"/>
      <c r="NX165" s="121"/>
      <c r="NY165" s="118"/>
      <c r="NZ165" s="115"/>
      <c r="OA165" s="115"/>
      <c r="OB165" s="115"/>
      <c r="OC165" s="115"/>
      <c r="OD165" s="115"/>
      <c r="OE165" s="115"/>
      <c r="OF165"/>
      <c r="OG165" s="121"/>
      <c r="OH165" s="118"/>
      <c r="OI165" s="115"/>
      <c r="OJ165" s="115"/>
      <c r="OK165" s="115"/>
      <c r="OL165" s="115"/>
      <c r="OM165" s="115"/>
      <c r="ON165" s="115"/>
      <c r="OO165"/>
      <c r="OP165" s="121"/>
      <c r="OQ165" s="118"/>
      <c r="OR165" s="115"/>
      <c r="OS165" s="115"/>
      <c r="OT165" s="115"/>
      <c r="OU165" s="115"/>
      <c r="OV165" s="115"/>
      <c r="OW165" s="115"/>
      <c r="OX165"/>
      <c r="OY165" s="121"/>
      <c r="OZ165" s="118"/>
      <c r="PA165" s="115"/>
      <c r="PB165" s="115"/>
      <c r="PC165" s="115"/>
      <c r="PD165" s="115"/>
      <c r="PE165" s="115"/>
      <c r="PF165" s="115"/>
      <c r="PG165"/>
    </row>
    <row r="166" spans="1:423" s="161" customFormat="1">
      <c r="A166" s="118"/>
      <c r="B166" s="118"/>
      <c r="C166" s="115"/>
      <c r="D166" s="115"/>
      <c r="E166" s="115"/>
      <c r="F166" s="115"/>
      <c r="G166" s="115"/>
      <c r="H166" s="115">
        <f t="shared" si="2764"/>
        <v>0</v>
      </c>
      <c r="I166"/>
      <c r="J166" s="118"/>
      <c r="K166" s="118"/>
      <c r="L166" s="115"/>
      <c r="M166" s="115"/>
      <c r="N166" s="115"/>
      <c r="O166" s="115"/>
      <c r="P166" s="115"/>
      <c r="Q166" s="115">
        <f t="shared" si="2765"/>
        <v>0</v>
      </c>
      <c r="R166"/>
      <c r="S166" s="118"/>
      <c r="T166" s="118"/>
      <c r="U166" s="115"/>
      <c r="V166" s="115"/>
      <c r="W166" s="115"/>
      <c r="X166" s="115"/>
      <c r="Y166" s="115"/>
      <c r="Z166" s="115">
        <f t="shared" ref="Z166:Z168" si="2766">PRODUCT(U166:Y166)</f>
        <v>0</v>
      </c>
      <c r="AA166"/>
      <c r="AB166" s="118"/>
      <c r="AC166" s="118"/>
      <c r="AD166" s="115"/>
      <c r="AE166" s="115"/>
      <c r="AF166" s="115"/>
      <c r="AG166" s="115"/>
      <c r="AH166" s="115"/>
      <c r="AI166" s="115">
        <f t="shared" ref="AI166:AI168" si="2767">PRODUCT(AD166:AH166)</f>
        <v>0</v>
      </c>
      <c r="AJ166"/>
      <c r="AK166" s="118"/>
      <c r="AL166" s="118"/>
      <c r="AM166" s="115"/>
      <c r="AN166" s="115"/>
      <c r="AO166" s="115"/>
      <c r="AP166" s="115"/>
      <c r="AQ166" s="115"/>
      <c r="AR166" s="115">
        <f t="shared" ref="AR166:AR168" si="2768">PRODUCT(AM166:AQ166)</f>
        <v>0</v>
      </c>
      <c r="AS166"/>
      <c r="AT166" s="118"/>
      <c r="AU166" s="118"/>
      <c r="AV166" s="115"/>
      <c r="AW166" s="115"/>
      <c r="AX166" s="115"/>
      <c r="AY166" s="115"/>
      <c r="AZ166" s="115"/>
      <c r="BA166" s="115">
        <f t="shared" ref="BA166:BA168" si="2769">PRODUCT(AV166:AZ166)</f>
        <v>0</v>
      </c>
      <c r="BB166"/>
      <c r="BC166" s="118"/>
      <c r="BD166" s="118"/>
      <c r="BE166" s="115"/>
      <c r="BF166" s="115"/>
      <c r="BG166" s="115"/>
      <c r="BH166" s="115"/>
      <c r="BI166" s="115"/>
      <c r="BJ166" s="115">
        <f t="shared" ref="BJ166:BJ168" si="2770">PRODUCT(BE166:BI166)</f>
        <v>0</v>
      </c>
      <c r="BK166"/>
      <c r="BL166" s="118"/>
      <c r="BM166" s="118"/>
      <c r="BN166" s="115"/>
      <c r="BO166" s="115"/>
      <c r="BP166" s="115"/>
      <c r="BQ166" s="115"/>
      <c r="BR166" s="115"/>
      <c r="BS166" s="115">
        <f t="shared" ref="BS166:BS168" si="2771">PRODUCT(BN166:BR166)</f>
        <v>0</v>
      </c>
      <c r="BT166"/>
      <c r="BU166" s="118"/>
      <c r="BV166" s="118"/>
      <c r="BW166" s="115"/>
      <c r="BX166" s="115"/>
      <c r="BY166" s="115"/>
      <c r="BZ166" s="115"/>
      <c r="CA166" s="115"/>
      <c r="CB166" s="115">
        <f t="shared" ref="CB166:CB168" si="2772">PRODUCT(BW166:CA166)</f>
        <v>0</v>
      </c>
      <c r="CC166"/>
      <c r="CD166" s="118"/>
      <c r="CE166" s="118"/>
      <c r="CF166" s="115"/>
      <c r="CG166" s="115"/>
      <c r="CH166" s="115"/>
      <c r="CI166" s="115"/>
      <c r="CJ166" s="115"/>
      <c r="CK166" s="115">
        <f t="shared" ref="CK166:CK168" si="2773">PRODUCT(CF166:CJ166)</f>
        <v>0</v>
      </c>
      <c r="CL166"/>
      <c r="CM166" s="118"/>
      <c r="CN166" s="118"/>
      <c r="CO166" s="115"/>
      <c r="CP166" s="115"/>
      <c r="CQ166" s="115"/>
      <c r="CR166" s="115"/>
      <c r="CS166" s="115"/>
      <c r="CT166" s="115">
        <f t="shared" ref="CT166:CT168" si="2774">PRODUCT(CO166:CS166)</f>
        <v>0</v>
      </c>
      <c r="CU166"/>
      <c r="CV166" s="118"/>
      <c r="CW166" s="118"/>
      <c r="CX166" s="115"/>
      <c r="CY166" s="115"/>
      <c r="CZ166" s="115"/>
      <c r="DA166" s="115"/>
      <c r="DB166" s="115"/>
      <c r="DC166" s="115">
        <f t="shared" ref="DC166:DC168" si="2775">PRODUCT(CX166:DB166)</f>
        <v>0</v>
      </c>
      <c r="DD166"/>
      <c r="DE166" s="118"/>
      <c r="DF166" s="118"/>
      <c r="DG166" s="115"/>
      <c r="DH166" s="115"/>
      <c r="DI166" s="115"/>
      <c r="DJ166" s="115"/>
      <c r="DK166" s="115"/>
      <c r="DL166" s="115">
        <f t="shared" ref="DL166:DL168" si="2776">PRODUCT(DG166:DK166)</f>
        <v>0</v>
      </c>
      <c r="DM166"/>
      <c r="DN166" s="118"/>
      <c r="DO166" s="118"/>
      <c r="DP166" s="115"/>
      <c r="DQ166" s="115"/>
      <c r="DR166" s="115"/>
      <c r="DS166" s="115"/>
      <c r="DT166" s="115"/>
      <c r="DU166" s="115">
        <f t="shared" ref="DU166:DU168" si="2777">PRODUCT(DP166:DT166)</f>
        <v>0</v>
      </c>
      <c r="DV166"/>
      <c r="DW166" s="118"/>
      <c r="DX166" s="118"/>
      <c r="DY166" s="115"/>
      <c r="DZ166" s="115"/>
      <c r="EA166" s="115"/>
      <c r="EB166" s="115"/>
      <c r="EC166" s="115"/>
      <c r="ED166" s="115">
        <f t="shared" ref="ED166:ED168" si="2778">PRODUCT(DY166:EC166)</f>
        <v>0</v>
      </c>
      <c r="EE166"/>
      <c r="EF166" s="118"/>
      <c r="EG166" s="118"/>
      <c r="EH166" s="115"/>
      <c r="EI166" s="115"/>
      <c r="EJ166" s="115"/>
      <c r="EK166" s="115"/>
      <c r="EL166" s="115"/>
      <c r="EM166" s="115">
        <f t="shared" ref="EM166:EM168" si="2779">PRODUCT(EH166:EL166)</f>
        <v>0</v>
      </c>
      <c r="EN166"/>
      <c r="EO166" s="118"/>
      <c r="EP166" s="118"/>
      <c r="EQ166" s="115"/>
      <c r="ER166" s="115"/>
      <c r="ES166" s="115"/>
      <c r="ET166" s="115"/>
      <c r="EU166" s="115"/>
      <c r="EV166" s="115">
        <f t="shared" ref="EV166:EV168" si="2780">PRODUCT(EQ166:EU166)</f>
        <v>0</v>
      </c>
      <c r="EW166"/>
      <c r="EX166" s="118"/>
      <c r="EY166" s="118"/>
      <c r="EZ166" s="115"/>
      <c r="FA166" s="115"/>
      <c r="FB166" s="115"/>
      <c r="FC166" s="115"/>
      <c r="FD166" s="115"/>
      <c r="FE166" s="115">
        <f t="shared" ref="FE166:FE168" si="2781">PRODUCT(EZ166:FD166)</f>
        <v>0</v>
      </c>
      <c r="FF166"/>
      <c r="FG166" s="118"/>
      <c r="FH166" s="118"/>
      <c r="FI166" s="115"/>
      <c r="FJ166" s="115"/>
      <c r="FK166" s="115"/>
      <c r="FL166" s="115"/>
      <c r="FM166" s="115"/>
      <c r="FN166" s="115">
        <f t="shared" ref="FN166:FN168" si="2782">PRODUCT(FI166:FM166)</f>
        <v>0</v>
      </c>
      <c r="FO166"/>
      <c r="FP166" s="118"/>
      <c r="FQ166" s="118"/>
      <c r="FR166" s="115"/>
      <c r="FS166" s="115"/>
      <c r="FT166" s="115"/>
      <c r="FU166" s="115"/>
      <c r="FV166" s="115"/>
      <c r="FW166" s="115">
        <f t="shared" ref="FW166:FW168" si="2783">PRODUCT(FR166:FV166)</f>
        <v>0</v>
      </c>
      <c r="FX166"/>
      <c r="FY166" s="118"/>
      <c r="FZ166" s="118"/>
      <c r="GA166" s="115"/>
      <c r="GB166" s="115"/>
      <c r="GC166" s="115"/>
      <c r="GD166" s="115"/>
      <c r="GE166" s="115"/>
      <c r="GF166" s="115">
        <f t="shared" ref="GF166:GF168" si="2784">PRODUCT(GA166:GE166)</f>
        <v>0</v>
      </c>
      <c r="GG166"/>
      <c r="GH166" s="118"/>
      <c r="GI166" s="118"/>
      <c r="GJ166" s="115"/>
      <c r="GK166" s="115"/>
      <c r="GL166" s="115"/>
      <c r="GM166" s="115"/>
      <c r="GN166" s="115"/>
      <c r="GO166" s="115">
        <f t="shared" ref="GO166:GO168" si="2785">PRODUCT(GJ166:GN166)</f>
        <v>0</v>
      </c>
      <c r="GP166"/>
      <c r="GQ166" s="118"/>
      <c r="GR166" s="118"/>
      <c r="GS166" s="115"/>
      <c r="GT166" s="115"/>
      <c r="GU166" s="115"/>
      <c r="GV166" s="115"/>
      <c r="GW166" s="115"/>
      <c r="GX166" s="115">
        <f t="shared" ref="GX166:GX168" si="2786">PRODUCT(GS166:GW166)</f>
        <v>0</v>
      </c>
      <c r="GY166"/>
      <c r="GZ166" s="118"/>
      <c r="HA166" s="118"/>
      <c r="HB166" s="115"/>
      <c r="HC166" s="115"/>
      <c r="HD166" s="115"/>
      <c r="HE166" s="115"/>
      <c r="HF166" s="115"/>
      <c r="HG166" s="115">
        <f t="shared" ref="HG166:HG168" si="2787">PRODUCT(HB166:HF166)</f>
        <v>0</v>
      </c>
      <c r="HH166"/>
      <c r="HI166" s="118"/>
      <c r="HJ166" s="118"/>
      <c r="HK166" s="115"/>
      <c r="HL166" s="115"/>
      <c r="HM166" s="115"/>
      <c r="HN166" s="115"/>
      <c r="HO166" s="115"/>
      <c r="HP166" s="115">
        <f t="shared" ref="HP166:HP168" si="2788">PRODUCT(HK166:HO166)</f>
        <v>0</v>
      </c>
      <c r="HQ166"/>
      <c r="HR166" s="118"/>
      <c r="HS166" s="118"/>
      <c r="HT166" s="115"/>
      <c r="HU166" s="115"/>
      <c r="HV166" s="115"/>
      <c r="HW166" s="115"/>
      <c r="HX166" s="115"/>
      <c r="HY166" s="115">
        <f t="shared" ref="HY166:HY168" si="2789">PRODUCT(HT166:HX166)</f>
        <v>0</v>
      </c>
      <c r="HZ166"/>
      <c r="IA166" s="118"/>
      <c r="IB166" s="118"/>
      <c r="IC166" s="115"/>
      <c r="ID166" s="115"/>
      <c r="IE166" s="115"/>
      <c r="IF166" s="115"/>
      <c r="IG166" s="115"/>
      <c r="IH166" s="115">
        <f t="shared" ref="IH166:IH168" si="2790">PRODUCT(IC166:IG166)</f>
        <v>0</v>
      </c>
      <c r="II166"/>
      <c r="IJ166" s="118"/>
      <c r="IK166" s="118"/>
      <c r="IL166" s="115"/>
      <c r="IM166" s="115"/>
      <c r="IN166" s="115"/>
      <c r="IO166" s="115"/>
      <c r="IP166" s="115"/>
      <c r="IQ166" s="115">
        <f t="shared" ref="IQ166:IQ168" si="2791">PRODUCT(IL166:IP166)</f>
        <v>0</v>
      </c>
      <c r="IR166"/>
      <c r="IS166" s="118"/>
      <c r="IT166" s="118"/>
      <c r="IU166" s="115"/>
      <c r="IV166" s="115"/>
      <c r="IW166" s="115"/>
      <c r="IX166" s="115"/>
      <c r="IY166" s="115"/>
      <c r="IZ166" s="115">
        <f t="shared" ref="IZ166:IZ168" si="2792">PRODUCT(IU166:IY166)</f>
        <v>0</v>
      </c>
      <c r="JA166"/>
      <c r="JB166" s="118"/>
      <c r="JC166" s="118"/>
      <c r="JD166" s="115"/>
      <c r="JE166" s="115"/>
      <c r="JF166" s="115"/>
      <c r="JG166" s="115"/>
      <c r="JH166" s="115"/>
      <c r="JI166" s="115">
        <f t="shared" ref="JI166:JI168" si="2793">PRODUCT(JD166:JH166)</f>
        <v>0</v>
      </c>
      <c r="JJ166"/>
      <c r="JK166" s="118"/>
      <c r="JL166" s="118"/>
      <c r="JM166" s="115"/>
      <c r="JN166" s="115"/>
      <c r="JO166" s="115"/>
      <c r="JP166" s="115"/>
      <c r="JQ166" s="115"/>
      <c r="JR166" s="115">
        <f t="shared" ref="JR166:JR168" si="2794">PRODUCT(JM166:JQ166)</f>
        <v>0</v>
      </c>
      <c r="JS166"/>
      <c r="JT166" s="118"/>
      <c r="JU166" s="118"/>
      <c r="JV166" s="115"/>
      <c r="JW166" s="115"/>
      <c r="JX166" s="115"/>
      <c r="JY166" s="115"/>
      <c r="JZ166" s="115"/>
      <c r="KA166" s="115">
        <f t="shared" ref="KA166:KA168" si="2795">PRODUCT(JV166:JZ166)</f>
        <v>0</v>
      </c>
      <c r="KB166"/>
      <c r="KC166" s="118"/>
      <c r="KD166" s="118"/>
      <c r="KE166" s="115"/>
      <c r="KF166" s="115"/>
      <c r="KG166" s="115"/>
      <c r="KH166" s="115"/>
      <c r="KI166" s="115"/>
      <c r="KJ166" s="115">
        <f t="shared" ref="KJ166:KJ168" si="2796">PRODUCT(KE166:KI166)</f>
        <v>0</v>
      </c>
      <c r="KK166"/>
      <c r="KL166" s="118"/>
      <c r="KM166" s="118"/>
      <c r="KN166" s="115"/>
      <c r="KO166" s="115"/>
      <c r="KP166" s="115"/>
      <c r="KQ166" s="115"/>
      <c r="KR166" s="115"/>
      <c r="KS166" s="115">
        <f t="shared" ref="KS166:KS168" si="2797">PRODUCT(KN166:KR166)</f>
        <v>0</v>
      </c>
      <c r="KT166"/>
      <c r="KU166" s="118"/>
      <c r="KV166" s="118"/>
      <c r="KW166" s="115"/>
      <c r="KX166" s="115"/>
      <c r="KY166" s="115"/>
      <c r="KZ166" s="115"/>
      <c r="LA166" s="115"/>
      <c r="LB166" s="115">
        <f t="shared" ref="LB166:LB168" si="2798">PRODUCT(KW166:LA166)</f>
        <v>0</v>
      </c>
      <c r="LC166"/>
      <c r="LD166" s="118"/>
      <c r="LE166" s="118"/>
      <c r="LF166" s="115"/>
      <c r="LG166" s="115"/>
      <c r="LH166" s="115"/>
      <c r="LI166" s="115"/>
      <c r="LJ166" s="115"/>
      <c r="LK166" s="115">
        <f t="shared" ref="LK166:LK168" si="2799">PRODUCT(LF166:LJ166)</f>
        <v>0</v>
      </c>
      <c r="LL166"/>
      <c r="LM166" s="118"/>
      <c r="LN166" s="118"/>
      <c r="LO166" s="115"/>
      <c r="LP166" s="115"/>
      <c r="LQ166" s="115"/>
      <c r="LR166" s="115"/>
      <c r="LS166" s="115"/>
      <c r="LT166" s="115">
        <f t="shared" ref="LT166:LT168" si="2800">PRODUCT(LO166:LS166)</f>
        <v>0</v>
      </c>
      <c r="LU166"/>
      <c r="LV166" s="118"/>
      <c r="LW166" s="118"/>
      <c r="LX166" s="115"/>
      <c r="LY166" s="115"/>
      <c r="LZ166" s="115"/>
      <c r="MA166" s="115"/>
      <c r="MB166" s="115"/>
      <c r="MC166" s="115">
        <f t="shared" ref="MC166:MC168" si="2801">PRODUCT(LX166:MB166)</f>
        <v>0</v>
      </c>
      <c r="MD166"/>
      <c r="ME166" s="118"/>
      <c r="MF166" s="118"/>
      <c r="MG166" s="115"/>
      <c r="MH166" s="115"/>
      <c r="MI166" s="115"/>
      <c r="MJ166" s="115"/>
      <c r="MK166" s="115"/>
      <c r="ML166" s="115">
        <f t="shared" ref="ML166:ML168" si="2802">PRODUCT(MG166:MK166)</f>
        <v>0</v>
      </c>
      <c r="MM166"/>
      <c r="MN166" s="118"/>
      <c r="MO166" s="118"/>
      <c r="MP166" s="115"/>
      <c r="MQ166" s="115"/>
      <c r="MR166" s="115"/>
      <c r="MS166" s="115"/>
      <c r="MT166" s="115"/>
      <c r="MU166" s="115">
        <f t="shared" ref="MU166:MU168" si="2803">PRODUCT(MP166:MT166)</f>
        <v>0</v>
      </c>
      <c r="MV166"/>
      <c r="MW166" s="118"/>
      <c r="MX166" s="118"/>
      <c r="MY166" s="115"/>
      <c r="MZ166" s="115"/>
      <c r="NA166" s="115"/>
      <c r="NB166" s="115"/>
      <c r="NC166" s="115"/>
      <c r="ND166" s="115">
        <f t="shared" ref="ND166:ND168" si="2804">PRODUCT(MY166:NC166)</f>
        <v>0</v>
      </c>
      <c r="NE166"/>
      <c r="NF166" s="118"/>
      <c r="NG166" s="118"/>
      <c r="NH166" s="115"/>
      <c r="NI166" s="115"/>
      <c r="NJ166" s="115"/>
      <c r="NK166" s="115"/>
      <c r="NL166" s="115"/>
      <c r="NM166" s="115">
        <f t="shared" ref="NM166:NM168" si="2805">PRODUCT(NH166:NL166)</f>
        <v>0</v>
      </c>
      <c r="NN166"/>
      <c r="NO166" s="118"/>
      <c r="NP166" s="118"/>
      <c r="NQ166" s="115"/>
      <c r="NR166" s="115"/>
      <c r="NS166" s="115"/>
      <c r="NT166" s="115"/>
      <c r="NU166" s="115"/>
      <c r="NV166" s="115">
        <f t="shared" ref="NV166:NV168" si="2806">PRODUCT(NQ166:NU166)</f>
        <v>0</v>
      </c>
      <c r="NW166"/>
      <c r="NX166" s="118"/>
      <c r="NY166" s="118"/>
      <c r="NZ166" s="115"/>
      <c r="OA166" s="115"/>
      <c r="OB166" s="115"/>
      <c r="OC166" s="115"/>
      <c r="OD166" s="115"/>
      <c r="OE166" s="115">
        <f t="shared" ref="OE166:OE168" si="2807">PRODUCT(NZ166:OD166)</f>
        <v>0</v>
      </c>
      <c r="OF166"/>
      <c r="OG166" s="118"/>
      <c r="OH166" s="118"/>
      <c r="OI166" s="115"/>
      <c r="OJ166" s="115"/>
      <c r="OK166" s="115"/>
      <c r="OL166" s="115"/>
      <c r="OM166" s="115"/>
      <c r="ON166" s="115">
        <f t="shared" ref="ON166:ON168" si="2808">PRODUCT(OI166:OM166)</f>
        <v>0</v>
      </c>
      <c r="OO166"/>
      <c r="OP166" s="118"/>
      <c r="OQ166" s="118"/>
      <c r="OR166" s="115"/>
      <c r="OS166" s="115"/>
      <c r="OT166" s="115"/>
      <c r="OU166" s="115"/>
      <c r="OV166" s="115"/>
      <c r="OW166" s="115">
        <f t="shared" ref="OW166:OW168" si="2809">PRODUCT(OR166:OV166)</f>
        <v>0</v>
      </c>
      <c r="OX166"/>
      <c r="OY166" s="118"/>
      <c r="OZ166" s="118"/>
      <c r="PA166" s="115"/>
      <c r="PB166" s="115"/>
      <c r="PC166" s="115"/>
      <c r="PD166" s="115"/>
      <c r="PE166" s="115"/>
      <c r="PF166" s="115">
        <f t="shared" ref="PF166:PF168" si="2810">PRODUCT(PA166:PE166)</f>
        <v>0</v>
      </c>
      <c r="PG166"/>
    </row>
    <row r="167" spans="1:423" s="161" customFormat="1">
      <c r="A167" s="118"/>
      <c r="B167" s="118"/>
      <c r="C167" s="115"/>
      <c r="D167" s="115"/>
      <c r="E167" s="115"/>
      <c r="F167" s="115"/>
      <c r="G167" s="115"/>
      <c r="H167" s="115">
        <f t="shared" si="2764"/>
        <v>0</v>
      </c>
      <c r="I167"/>
      <c r="J167" s="118"/>
      <c r="K167" s="118"/>
      <c r="L167" s="115"/>
      <c r="M167" s="115"/>
      <c r="N167" s="115"/>
      <c r="O167" s="115"/>
      <c r="P167" s="115"/>
      <c r="Q167" s="115">
        <f t="shared" si="2765"/>
        <v>0</v>
      </c>
      <c r="R167"/>
      <c r="S167" s="118"/>
      <c r="T167" s="118"/>
      <c r="U167" s="115"/>
      <c r="V167" s="115"/>
      <c r="W167" s="115"/>
      <c r="X167" s="115"/>
      <c r="Y167" s="115"/>
      <c r="Z167" s="115">
        <f t="shared" si="2766"/>
        <v>0</v>
      </c>
      <c r="AA167"/>
      <c r="AB167" s="118"/>
      <c r="AC167" s="118"/>
      <c r="AD167" s="115"/>
      <c r="AE167" s="115"/>
      <c r="AF167" s="115"/>
      <c r="AG167" s="115"/>
      <c r="AH167" s="115"/>
      <c r="AI167" s="115">
        <f t="shared" si="2767"/>
        <v>0</v>
      </c>
      <c r="AJ167"/>
      <c r="AK167" s="118"/>
      <c r="AL167" s="118"/>
      <c r="AM167" s="115"/>
      <c r="AN167" s="115"/>
      <c r="AO167" s="115"/>
      <c r="AP167" s="115"/>
      <c r="AQ167" s="115"/>
      <c r="AR167" s="115">
        <f t="shared" si="2768"/>
        <v>0</v>
      </c>
      <c r="AS167"/>
      <c r="AT167" s="118"/>
      <c r="AU167" s="118"/>
      <c r="AV167" s="115"/>
      <c r="AW167" s="115"/>
      <c r="AX167" s="115"/>
      <c r="AY167" s="115"/>
      <c r="AZ167" s="115"/>
      <c r="BA167" s="115">
        <f t="shared" si="2769"/>
        <v>0</v>
      </c>
      <c r="BB167"/>
      <c r="BC167" s="118"/>
      <c r="BD167" s="118"/>
      <c r="BE167" s="115"/>
      <c r="BF167" s="115"/>
      <c r="BG167" s="115"/>
      <c r="BH167" s="115"/>
      <c r="BI167" s="115"/>
      <c r="BJ167" s="115">
        <f t="shared" si="2770"/>
        <v>0</v>
      </c>
      <c r="BK167"/>
      <c r="BL167" s="118"/>
      <c r="BM167" s="118"/>
      <c r="BN167" s="115"/>
      <c r="BO167" s="115"/>
      <c r="BP167" s="115"/>
      <c r="BQ167" s="115"/>
      <c r="BR167" s="115"/>
      <c r="BS167" s="115">
        <f t="shared" si="2771"/>
        <v>0</v>
      </c>
      <c r="BT167"/>
      <c r="BU167" s="118"/>
      <c r="BV167" s="118"/>
      <c r="BW167" s="115"/>
      <c r="BX167" s="115"/>
      <c r="BY167" s="115"/>
      <c r="BZ167" s="115"/>
      <c r="CA167" s="115"/>
      <c r="CB167" s="115">
        <f t="shared" si="2772"/>
        <v>0</v>
      </c>
      <c r="CC167"/>
      <c r="CD167" s="118"/>
      <c r="CE167" s="118"/>
      <c r="CF167" s="115"/>
      <c r="CG167" s="115"/>
      <c r="CH167" s="115"/>
      <c r="CI167" s="115"/>
      <c r="CJ167" s="115"/>
      <c r="CK167" s="115">
        <f t="shared" si="2773"/>
        <v>0</v>
      </c>
      <c r="CL167"/>
      <c r="CM167" s="118"/>
      <c r="CN167" s="118"/>
      <c r="CO167" s="115"/>
      <c r="CP167" s="115"/>
      <c r="CQ167" s="115"/>
      <c r="CR167" s="115"/>
      <c r="CS167" s="115"/>
      <c r="CT167" s="115">
        <f t="shared" si="2774"/>
        <v>0</v>
      </c>
      <c r="CU167"/>
      <c r="CV167" s="118"/>
      <c r="CW167" s="118"/>
      <c r="CX167" s="115"/>
      <c r="CY167" s="115"/>
      <c r="CZ167" s="115"/>
      <c r="DA167" s="115"/>
      <c r="DB167" s="115"/>
      <c r="DC167" s="115">
        <f t="shared" si="2775"/>
        <v>0</v>
      </c>
      <c r="DD167"/>
      <c r="DE167" s="118"/>
      <c r="DF167" s="118"/>
      <c r="DG167" s="115"/>
      <c r="DH167" s="115"/>
      <c r="DI167" s="115"/>
      <c r="DJ167" s="115"/>
      <c r="DK167" s="115"/>
      <c r="DL167" s="115">
        <f t="shared" si="2776"/>
        <v>0</v>
      </c>
      <c r="DM167"/>
      <c r="DN167" s="118"/>
      <c r="DO167" s="118"/>
      <c r="DP167" s="115"/>
      <c r="DQ167" s="115"/>
      <c r="DR167" s="115"/>
      <c r="DS167" s="115"/>
      <c r="DT167" s="115"/>
      <c r="DU167" s="115">
        <f t="shared" si="2777"/>
        <v>0</v>
      </c>
      <c r="DV167"/>
      <c r="DW167" s="118"/>
      <c r="DX167" s="118"/>
      <c r="DY167" s="115"/>
      <c r="DZ167" s="115"/>
      <c r="EA167" s="115"/>
      <c r="EB167" s="115"/>
      <c r="EC167" s="115"/>
      <c r="ED167" s="115">
        <f t="shared" si="2778"/>
        <v>0</v>
      </c>
      <c r="EE167"/>
      <c r="EF167" s="118"/>
      <c r="EG167" s="118"/>
      <c r="EH167" s="115"/>
      <c r="EI167" s="115"/>
      <c r="EJ167" s="115"/>
      <c r="EK167" s="115"/>
      <c r="EL167" s="115"/>
      <c r="EM167" s="115">
        <f t="shared" si="2779"/>
        <v>0</v>
      </c>
      <c r="EN167"/>
      <c r="EO167" s="118"/>
      <c r="EP167" s="118"/>
      <c r="EQ167" s="115"/>
      <c r="ER167" s="115"/>
      <c r="ES167" s="115"/>
      <c r="ET167" s="115"/>
      <c r="EU167" s="115"/>
      <c r="EV167" s="115">
        <f t="shared" si="2780"/>
        <v>0</v>
      </c>
      <c r="EW167"/>
      <c r="EX167" s="118"/>
      <c r="EY167" s="118"/>
      <c r="EZ167" s="115"/>
      <c r="FA167" s="115"/>
      <c r="FB167" s="115"/>
      <c r="FC167" s="115"/>
      <c r="FD167" s="115"/>
      <c r="FE167" s="115">
        <f t="shared" si="2781"/>
        <v>0</v>
      </c>
      <c r="FF167"/>
      <c r="FG167" s="118"/>
      <c r="FH167" s="118"/>
      <c r="FI167" s="115"/>
      <c r="FJ167" s="115"/>
      <c r="FK167" s="115"/>
      <c r="FL167" s="115"/>
      <c r="FM167" s="115"/>
      <c r="FN167" s="115">
        <f t="shared" si="2782"/>
        <v>0</v>
      </c>
      <c r="FO167"/>
      <c r="FP167" s="118"/>
      <c r="FQ167" s="118"/>
      <c r="FR167" s="115"/>
      <c r="FS167" s="115"/>
      <c r="FT167" s="115"/>
      <c r="FU167" s="115"/>
      <c r="FV167" s="115"/>
      <c r="FW167" s="115">
        <f t="shared" si="2783"/>
        <v>0</v>
      </c>
      <c r="FX167"/>
      <c r="FY167" s="118"/>
      <c r="FZ167" s="118"/>
      <c r="GA167" s="115"/>
      <c r="GB167" s="115"/>
      <c r="GC167" s="115"/>
      <c r="GD167" s="115"/>
      <c r="GE167" s="115"/>
      <c r="GF167" s="115">
        <f t="shared" si="2784"/>
        <v>0</v>
      </c>
      <c r="GG167"/>
      <c r="GH167" s="118"/>
      <c r="GI167" s="118"/>
      <c r="GJ167" s="115"/>
      <c r="GK167" s="115"/>
      <c r="GL167" s="115"/>
      <c r="GM167" s="115"/>
      <c r="GN167" s="115"/>
      <c r="GO167" s="115">
        <f t="shared" si="2785"/>
        <v>0</v>
      </c>
      <c r="GP167"/>
      <c r="GQ167" s="118"/>
      <c r="GR167" s="118"/>
      <c r="GS167" s="115"/>
      <c r="GT167" s="115"/>
      <c r="GU167" s="115"/>
      <c r="GV167" s="115"/>
      <c r="GW167" s="115"/>
      <c r="GX167" s="115">
        <f t="shared" si="2786"/>
        <v>0</v>
      </c>
      <c r="GY167"/>
      <c r="GZ167" s="118"/>
      <c r="HA167" s="118"/>
      <c r="HB167" s="115"/>
      <c r="HC167" s="115"/>
      <c r="HD167" s="115"/>
      <c r="HE167" s="115"/>
      <c r="HF167" s="115"/>
      <c r="HG167" s="115">
        <f t="shared" si="2787"/>
        <v>0</v>
      </c>
      <c r="HH167"/>
      <c r="HI167" s="118"/>
      <c r="HJ167" s="118"/>
      <c r="HK167" s="115"/>
      <c r="HL167" s="115"/>
      <c r="HM167" s="115"/>
      <c r="HN167" s="115"/>
      <c r="HO167" s="115"/>
      <c r="HP167" s="115">
        <f t="shared" si="2788"/>
        <v>0</v>
      </c>
      <c r="HQ167"/>
      <c r="HR167" s="118"/>
      <c r="HS167" s="118"/>
      <c r="HT167" s="115"/>
      <c r="HU167" s="115"/>
      <c r="HV167" s="115"/>
      <c r="HW167" s="115"/>
      <c r="HX167" s="115"/>
      <c r="HY167" s="115">
        <f t="shared" si="2789"/>
        <v>0</v>
      </c>
      <c r="HZ167"/>
      <c r="IA167" s="118"/>
      <c r="IB167" s="118"/>
      <c r="IC167" s="115"/>
      <c r="ID167" s="115"/>
      <c r="IE167" s="115"/>
      <c r="IF167" s="115"/>
      <c r="IG167" s="115"/>
      <c r="IH167" s="115">
        <f t="shared" si="2790"/>
        <v>0</v>
      </c>
      <c r="II167"/>
      <c r="IJ167" s="118"/>
      <c r="IK167" s="118"/>
      <c r="IL167" s="115"/>
      <c r="IM167" s="115"/>
      <c r="IN167" s="115"/>
      <c r="IO167" s="115"/>
      <c r="IP167" s="115"/>
      <c r="IQ167" s="115">
        <f t="shared" si="2791"/>
        <v>0</v>
      </c>
      <c r="IR167"/>
      <c r="IS167" s="118"/>
      <c r="IT167" s="118"/>
      <c r="IU167" s="115"/>
      <c r="IV167" s="115"/>
      <c r="IW167" s="115"/>
      <c r="IX167" s="115"/>
      <c r="IY167" s="115"/>
      <c r="IZ167" s="115">
        <f t="shared" si="2792"/>
        <v>0</v>
      </c>
      <c r="JA167"/>
      <c r="JB167" s="118"/>
      <c r="JC167" s="118"/>
      <c r="JD167" s="115"/>
      <c r="JE167" s="115"/>
      <c r="JF167" s="115"/>
      <c r="JG167" s="115"/>
      <c r="JH167" s="115"/>
      <c r="JI167" s="115">
        <f t="shared" si="2793"/>
        <v>0</v>
      </c>
      <c r="JJ167"/>
      <c r="JK167" s="118"/>
      <c r="JL167" s="118"/>
      <c r="JM167" s="115"/>
      <c r="JN167" s="115"/>
      <c r="JO167" s="115"/>
      <c r="JP167" s="115"/>
      <c r="JQ167" s="115"/>
      <c r="JR167" s="115">
        <f t="shared" si="2794"/>
        <v>0</v>
      </c>
      <c r="JS167"/>
      <c r="JT167" s="118"/>
      <c r="JU167" s="118"/>
      <c r="JV167" s="115"/>
      <c r="JW167" s="115"/>
      <c r="JX167" s="115"/>
      <c r="JY167" s="115"/>
      <c r="JZ167" s="115"/>
      <c r="KA167" s="115">
        <f t="shared" si="2795"/>
        <v>0</v>
      </c>
      <c r="KB167"/>
      <c r="KC167" s="118"/>
      <c r="KD167" s="118"/>
      <c r="KE167" s="115"/>
      <c r="KF167" s="115"/>
      <c r="KG167" s="115"/>
      <c r="KH167" s="115"/>
      <c r="KI167" s="115"/>
      <c r="KJ167" s="115">
        <f t="shared" si="2796"/>
        <v>0</v>
      </c>
      <c r="KK167"/>
      <c r="KL167" s="118"/>
      <c r="KM167" s="118"/>
      <c r="KN167" s="115"/>
      <c r="KO167" s="115"/>
      <c r="KP167" s="115"/>
      <c r="KQ167" s="115"/>
      <c r="KR167" s="115"/>
      <c r="KS167" s="115">
        <f t="shared" si="2797"/>
        <v>0</v>
      </c>
      <c r="KT167"/>
      <c r="KU167" s="118"/>
      <c r="KV167" s="118"/>
      <c r="KW167" s="115"/>
      <c r="KX167" s="115"/>
      <c r="KY167" s="115"/>
      <c r="KZ167" s="115"/>
      <c r="LA167" s="115"/>
      <c r="LB167" s="115">
        <f t="shared" si="2798"/>
        <v>0</v>
      </c>
      <c r="LC167"/>
      <c r="LD167" s="118"/>
      <c r="LE167" s="118"/>
      <c r="LF167" s="115"/>
      <c r="LG167" s="115"/>
      <c r="LH167" s="115"/>
      <c r="LI167" s="115"/>
      <c r="LJ167" s="115"/>
      <c r="LK167" s="115">
        <f t="shared" si="2799"/>
        <v>0</v>
      </c>
      <c r="LL167"/>
      <c r="LM167" s="118"/>
      <c r="LN167" s="118"/>
      <c r="LO167" s="115"/>
      <c r="LP167" s="115"/>
      <c r="LQ167" s="115"/>
      <c r="LR167" s="115"/>
      <c r="LS167" s="115"/>
      <c r="LT167" s="115">
        <f t="shared" si="2800"/>
        <v>0</v>
      </c>
      <c r="LU167"/>
      <c r="LV167" s="118"/>
      <c r="LW167" s="118"/>
      <c r="LX167" s="115"/>
      <c r="LY167" s="115"/>
      <c r="LZ167" s="115"/>
      <c r="MA167" s="115"/>
      <c r="MB167" s="115"/>
      <c r="MC167" s="115">
        <f t="shared" si="2801"/>
        <v>0</v>
      </c>
      <c r="MD167"/>
      <c r="ME167" s="118"/>
      <c r="MF167" s="118"/>
      <c r="MG167" s="115"/>
      <c r="MH167" s="115"/>
      <c r="MI167" s="115"/>
      <c r="MJ167" s="115"/>
      <c r="MK167" s="115"/>
      <c r="ML167" s="115">
        <f t="shared" si="2802"/>
        <v>0</v>
      </c>
      <c r="MM167"/>
      <c r="MN167" s="118"/>
      <c r="MO167" s="118"/>
      <c r="MP167" s="115"/>
      <c r="MQ167" s="115"/>
      <c r="MR167" s="115"/>
      <c r="MS167" s="115"/>
      <c r="MT167" s="115"/>
      <c r="MU167" s="115">
        <f t="shared" si="2803"/>
        <v>0</v>
      </c>
      <c r="MV167"/>
      <c r="MW167" s="118"/>
      <c r="MX167" s="118"/>
      <c r="MY167" s="115"/>
      <c r="MZ167" s="115"/>
      <c r="NA167" s="115"/>
      <c r="NB167" s="115"/>
      <c r="NC167" s="115"/>
      <c r="ND167" s="115">
        <f t="shared" si="2804"/>
        <v>0</v>
      </c>
      <c r="NE167"/>
      <c r="NF167" s="118"/>
      <c r="NG167" s="118"/>
      <c r="NH167" s="115"/>
      <c r="NI167" s="115"/>
      <c r="NJ167" s="115"/>
      <c r="NK167" s="115"/>
      <c r="NL167" s="115"/>
      <c r="NM167" s="115">
        <f t="shared" si="2805"/>
        <v>0</v>
      </c>
      <c r="NN167"/>
      <c r="NO167" s="118"/>
      <c r="NP167" s="118"/>
      <c r="NQ167" s="115"/>
      <c r="NR167" s="115"/>
      <c r="NS167" s="115"/>
      <c r="NT167" s="115"/>
      <c r="NU167" s="115"/>
      <c r="NV167" s="115">
        <f t="shared" si="2806"/>
        <v>0</v>
      </c>
      <c r="NW167"/>
      <c r="NX167" s="118"/>
      <c r="NY167" s="118"/>
      <c r="NZ167" s="115"/>
      <c r="OA167" s="115"/>
      <c r="OB167" s="115"/>
      <c r="OC167" s="115"/>
      <c r="OD167" s="115"/>
      <c r="OE167" s="115">
        <f t="shared" si="2807"/>
        <v>0</v>
      </c>
      <c r="OF167"/>
      <c r="OG167" s="118"/>
      <c r="OH167" s="118"/>
      <c r="OI167" s="115"/>
      <c r="OJ167" s="115"/>
      <c r="OK167" s="115"/>
      <c r="OL167" s="115"/>
      <c r="OM167" s="115"/>
      <c r="ON167" s="115">
        <f t="shared" si="2808"/>
        <v>0</v>
      </c>
      <c r="OO167"/>
      <c r="OP167" s="118"/>
      <c r="OQ167" s="118"/>
      <c r="OR167" s="115"/>
      <c r="OS167" s="115"/>
      <c r="OT167" s="115"/>
      <c r="OU167" s="115"/>
      <c r="OV167" s="115"/>
      <c r="OW167" s="115">
        <f t="shared" si="2809"/>
        <v>0</v>
      </c>
      <c r="OX167"/>
      <c r="OY167" s="118"/>
      <c r="OZ167" s="118"/>
      <c r="PA167" s="115"/>
      <c r="PB167" s="115"/>
      <c r="PC167" s="115"/>
      <c r="PD167" s="115"/>
      <c r="PE167" s="115"/>
      <c r="PF167" s="115">
        <f t="shared" si="2810"/>
        <v>0</v>
      </c>
      <c r="PG167"/>
    </row>
    <row r="168" spans="1:423" s="161" customFormat="1">
      <c r="A168" s="118"/>
      <c r="B168" s="118"/>
      <c r="C168" s="115"/>
      <c r="D168" s="115"/>
      <c r="E168" s="115"/>
      <c r="F168" s="115"/>
      <c r="G168" s="115"/>
      <c r="H168" s="115">
        <f t="shared" si="2764"/>
        <v>0</v>
      </c>
      <c r="I168"/>
      <c r="J168" s="118"/>
      <c r="K168" s="118"/>
      <c r="L168" s="115"/>
      <c r="M168" s="115"/>
      <c r="N168" s="115"/>
      <c r="O168" s="115"/>
      <c r="P168" s="115"/>
      <c r="Q168" s="115">
        <f t="shared" si="2765"/>
        <v>0</v>
      </c>
      <c r="R168"/>
      <c r="S168" s="118"/>
      <c r="T168" s="118"/>
      <c r="U168" s="115"/>
      <c r="V168" s="115"/>
      <c r="W168" s="115"/>
      <c r="X168" s="115"/>
      <c r="Y168" s="115"/>
      <c r="Z168" s="115">
        <f t="shared" si="2766"/>
        <v>0</v>
      </c>
      <c r="AA168"/>
      <c r="AB168" s="118"/>
      <c r="AC168" s="118"/>
      <c r="AD168" s="115"/>
      <c r="AE168" s="115"/>
      <c r="AF168" s="115"/>
      <c r="AG168" s="115"/>
      <c r="AH168" s="115"/>
      <c r="AI168" s="115">
        <f t="shared" si="2767"/>
        <v>0</v>
      </c>
      <c r="AJ168"/>
      <c r="AK168" s="118"/>
      <c r="AL168" s="118"/>
      <c r="AM168" s="115"/>
      <c r="AN168" s="115"/>
      <c r="AO168" s="115"/>
      <c r="AP168" s="115"/>
      <c r="AQ168" s="115"/>
      <c r="AR168" s="115">
        <f t="shared" si="2768"/>
        <v>0</v>
      </c>
      <c r="AS168"/>
      <c r="AT168" s="118"/>
      <c r="AU168" s="118"/>
      <c r="AV168" s="115"/>
      <c r="AW168" s="115"/>
      <c r="AX168" s="115"/>
      <c r="AY168" s="115"/>
      <c r="AZ168" s="115"/>
      <c r="BA168" s="115">
        <f t="shared" si="2769"/>
        <v>0</v>
      </c>
      <c r="BB168"/>
      <c r="BC168" s="118"/>
      <c r="BD168" s="118"/>
      <c r="BE168" s="115"/>
      <c r="BF168" s="115"/>
      <c r="BG168" s="115"/>
      <c r="BH168" s="115"/>
      <c r="BI168" s="115"/>
      <c r="BJ168" s="115">
        <f t="shared" si="2770"/>
        <v>0</v>
      </c>
      <c r="BK168"/>
      <c r="BL168" s="118"/>
      <c r="BM168" s="118"/>
      <c r="BN168" s="115"/>
      <c r="BO168" s="115"/>
      <c r="BP168" s="115"/>
      <c r="BQ168" s="115"/>
      <c r="BR168" s="115"/>
      <c r="BS168" s="115">
        <f t="shared" si="2771"/>
        <v>0</v>
      </c>
      <c r="BT168"/>
      <c r="BU168" s="118"/>
      <c r="BV168" s="118"/>
      <c r="BW168" s="115"/>
      <c r="BX168" s="115"/>
      <c r="BY168" s="115"/>
      <c r="BZ168" s="115"/>
      <c r="CA168" s="115"/>
      <c r="CB168" s="115">
        <f t="shared" si="2772"/>
        <v>0</v>
      </c>
      <c r="CC168"/>
      <c r="CD168" s="118"/>
      <c r="CE168" s="118"/>
      <c r="CF168" s="115"/>
      <c r="CG168" s="115"/>
      <c r="CH168" s="115"/>
      <c r="CI168" s="115"/>
      <c r="CJ168" s="115"/>
      <c r="CK168" s="115">
        <f t="shared" si="2773"/>
        <v>0</v>
      </c>
      <c r="CL168"/>
      <c r="CM168" s="118"/>
      <c r="CN168" s="118"/>
      <c r="CO168" s="115"/>
      <c r="CP168" s="115"/>
      <c r="CQ168" s="115"/>
      <c r="CR168" s="115"/>
      <c r="CS168" s="115"/>
      <c r="CT168" s="115">
        <f t="shared" si="2774"/>
        <v>0</v>
      </c>
      <c r="CU168"/>
      <c r="CV168" s="118"/>
      <c r="CW168" s="118"/>
      <c r="CX168" s="115"/>
      <c r="CY168" s="115"/>
      <c r="CZ168" s="115"/>
      <c r="DA168" s="115"/>
      <c r="DB168" s="115"/>
      <c r="DC168" s="115">
        <f t="shared" si="2775"/>
        <v>0</v>
      </c>
      <c r="DD168"/>
      <c r="DE168" s="118"/>
      <c r="DF168" s="118"/>
      <c r="DG168" s="115"/>
      <c r="DH168" s="115"/>
      <c r="DI168" s="115"/>
      <c r="DJ168" s="115"/>
      <c r="DK168" s="115"/>
      <c r="DL168" s="115">
        <f t="shared" si="2776"/>
        <v>0</v>
      </c>
      <c r="DM168"/>
      <c r="DN168" s="118"/>
      <c r="DO168" s="118"/>
      <c r="DP168" s="115"/>
      <c r="DQ168" s="115"/>
      <c r="DR168" s="115"/>
      <c r="DS168" s="115"/>
      <c r="DT168" s="115"/>
      <c r="DU168" s="115">
        <f t="shared" si="2777"/>
        <v>0</v>
      </c>
      <c r="DV168"/>
      <c r="DW168" s="118"/>
      <c r="DX168" s="118"/>
      <c r="DY168" s="115"/>
      <c r="DZ168" s="115"/>
      <c r="EA168" s="115"/>
      <c r="EB168" s="115"/>
      <c r="EC168" s="115"/>
      <c r="ED168" s="115">
        <f t="shared" si="2778"/>
        <v>0</v>
      </c>
      <c r="EE168"/>
      <c r="EF168" s="118"/>
      <c r="EG168" s="118"/>
      <c r="EH168" s="115"/>
      <c r="EI168" s="115"/>
      <c r="EJ168" s="115"/>
      <c r="EK168" s="115"/>
      <c r="EL168" s="115"/>
      <c r="EM168" s="115">
        <f t="shared" si="2779"/>
        <v>0</v>
      </c>
      <c r="EN168"/>
      <c r="EO168" s="118"/>
      <c r="EP168" s="118"/>
      <c r="EQ168" s="115"/>
      <c r="ER168" s="115"/>
      <c r="ES168" s="115"/>
      <c r="ET168" s="115"/>
      <c r="EU168" s="115"/>
      <c r="EV168" s="115">
        <f t="shared" si="2780"/>
        <v>0</v>
      </c>
      <c r="EW168"/>
      <c r="EX168" s="118"/>
      <c r="EY168" s="118"/>
      <c r="EZ168" s="115"/>
      <c r="FA168" s="115"/>
      <c r="FB168" s="115"/>
      <c r="FC168" s="115"/>
      <c r="FD168" s="115"/>
      <c r="FE168" s="115">
        <f t="shared" si="2781"/>
        <v>0</v>
      </c>
      <c r="FF168"/>
      <c r="FG168" s="118"/>
      <c r="FH168" s="118"/>
      <c r="FI168" s="115"/>
      <c r="FJ168" s="115"/>
      <c r="FK168" s="115"/>
      <c r="FL168" s="115"/>
      <c r="FM168" s="115"/>
      <c r="FN168" s="115">
        <f t="shared" si="2782"/>
        <v>0</v>
      </c>
      <c r="FO168"/>
      <c r="FP168" s="118"/>
      <c r="FQ168" s="118"/>
      <c r="FR168" s="115"/>
      <c r="FS168" s="115"/>
      <c r="FT168" s="115"/>
      <c r="FU168" s="115"/>
      <c r="FV168" s="115"/>
      <c r="FW168" s="115">
        <f t="shared" si="2783"/>
        <v>0</v>
      </c>
      <c r="FX168"/>
      <c r="FY168" s="118"/>
      <c r="FZ168" s="118"/>
      <c r="GA168" s="115"/>
      <c r="GB168" s="115"/>
      <c r="GC168" s="115"/>
      <c r="GD168" s="115"/>
      <c r="GE168" s="115"/>
      <c r="GF168" s="115">
        <f t="shared" si="2784"/>
        <v>0</v>
      </c>
      <c r="GG168"/>
      <c r="GH168" s="118"/>
      <c r="GI168" s="118"/>
      <c r="GJ168" s="115"/>
      <c r="GK168" s="115"/>
      <c r="GL168" s="115"/>
      <c r="GM168" s="115"/>
      <c r="GN168" s="115"/>
      <c r="GO168" s="115">
        <f t="shared" si="2785"/>
        <v>0</v>
      </c>
      <c r="GP168"/>
      <c r="GQ168" s="118"/>
      <c r="GR168" s="118"/>
      <c r="GS168" s="115"/>
      <c r="GT168" s="115"/>
      <c r="GU168" s="115"/>
      <c r="GV168" s="115"/>
      <c r="GW168" s="115"/>
      <c r="GX168" s="115">
        <f t="shared" si="2786"/>
        <v>0</v>
      </c>
      <c r="GY168"/>
      <c r="GZ168" s="118"/>
      <c r="HA168" s="118"/>
      <c r="HB168" s="115"/>
      <c r="HC168" s="115"/>
      <c r="HD168" s="115"/>
      <c r="HE168" s="115"/>
      <c r="HF168" s="115"/>
      <c r="HG168" s="115">
        <f t="shared" si="2787"/>
        <v>0</v>
      </c>
      <c r="HH168"/>
      <c r="HI168" s="118"/>
      <c r="HJ168" s="118"/>
      <c r="HK168" s="115"/>
      <c r="HL168" s="115"/>
      <c r="HM168" s="115"/>
      <c r="HN168" s="115"/>
      <c r="HO168" s="115"/>
      <c r="HP168" s="115">
        <f t="shared" si="2788"/>
        <v>0</v>
      </c>
      <c r="HQ168"/>
      <c r="HR168" s="118"/>
      <c r="HS168" s="118"/>
      <c r="HT168" s="115"/>
      <c r="HU168" s="115"/>
      <c r="HV168" s="115"/>
      <c r="HW168" s="115"/>
      <c r="HX168" s="115"/>
      <c r="HY168" s="115">
        <f t="shared" si="2789"/>
        <v>0</v>
      </c>
      <c r="HZ168"/>
      <c r="IA168" s="118"/>
      <c r="IB168" s="118"/>
      <c r="IC168" s="115"/>
      <c r="ID168" s="115"/>
      <c r="IE168" s="115"/>
      <c r="IF168" s="115"/>
      <c r="IG168" s="115"/>
      <c r="IH168" s="115">
        <f t="shared" si="2790"/>
        <v>0</v>
      </c>
      <c r="II168"/>
      <c r="IJ168" s="118"/>
      <c r="IK168" s="118"/>
      <c r="IL168" s="115"/>
      <c r="IM168" s="115"/>
      <c r="IN168" s="115"/>
      <c r="IO168" s="115"/>
      <c r="IP168" s="115"/>
      <c r="IQ168" s="115">
        <f t="shared" si="2791"/>
        <v>0</v>
      </c>
      <c r="IR168"/>
      <c r="IS168" s="118"/>
      <c r="IT168" s="118"/>
      <c r="IU168" s="115"/>
      <c r="IV168" s="115"/>
      <c r="IW168" s="115"/>
      <c r="IX168" s="115"/>
      <c r="IY168" s="115"/>
      <c r="IZ168" s="115">
        <f t="shared" si="2792"/>
        <v>0</v>
      </c>
      <c r="JA168"/>
      <c r="JB168" s="118"/>
      <c r="JC168" s="118"/>
      <c r="JD168" s="115"/>
      <c r="JE168" s="115"/>
      <c r="JF168" s="115"/>
      <c r="JG168" s="115"/>
      <c r="JH168" s="115"/>
      <c r="JI168" s="115">
        <f t="shared" si="2793"/>
        <v>0</v>
      </c>
      <c r="JJ168"/>
      <c r="JK168" s="118"/>
      <c r="JL168" s="118"/>
      <c r="JM168" s="115"/>
      <c r="JN168" s="115"/>
      <c r="JO168" s="115"/>
      <c r="JP168" s="115"/>
      <c r="JQ168" s="115"/>
      <c r="JR168" s="115">
        <f t="shared" si="2794"/>
        <v>0</v>
      </c>
      <c r="JS168"/>
      <c r="JT168" s="118"/>
      <c r="JU168" s="118"/>
      <c r="JV168" s="115"/>
      <c r="JW168" s="115"/>
      <c r="JX168" s="115"/>
      <c r="JY168" s="115"/>
      <c r="JZ168" s="115"/>
      <c r="KA168" s="115">
        <f t="shared" si="2795"/>
        <v>0</v>
      </c>
      <c r="KB168"/>
      <c r="KC168" s="118"/>
      <c r="KD168" s="118"/>
      <c r="KE168" s="115"/>
      <c r="KF168" s="115"/>
      <c r="KG168" s="115"/>
      <c r="KH168" s="115"/>
      <c r="KI168" s="115"/>
      <c r="KJ168" s="115">
        <f t="shared" si="2796"/>
        <v>0</v>
      </c>
      <c r="KK168"/>
      <c r="KL168" s="118"/>
      <c r="KM168" s="118"/>
      <c r="KN168" s="115"/>
      <c r="KO168" s="115"/>
      <c r="KP168" s="115"/>
      <c r="KQ168" s="115"/>
      <c r="KR168" s="115"/>
      <c r="KS168" s="115">
        <f t="shared" si="2797"/>
        <v>0</v>
      </c>
      <c r="KT168"/>
      <c r="KU168" s="118"/>
      <c r="KV168" s="118"/>
      <c r="KW168" s="115"/>
      <c r="KX168" s="115"/>
      <c r="KY168" s="115"/>
      <c r="KZ168" s="115"/>
      <c r="LA168" s="115"/>
      <c r="LB168" s="115">
        <f t="shared" si="2798"/>
        <v>0</v>
      </c>
      <c r="LC168"/>
      <c r="LD168" s="118"/>
      <c r="LE168" s="118"/>
      <c r="LF168" s="115"/>
      <c r="LG168" s="115"/>
      <c r="LH168" s="115"/>
      <c r="LI168" s="115"/>
      <c r="LJ168" s="115"/>
      <c r="LK168" s="115">
        <f t="shared" si="2799"/>
        <v>0</v>
      </c>
      <c r="LL168"/>
      <c r="LM168" s="118"/>
      <c r="LN168" s="118"/>
      <c r="LO168" s="115"/>
      <c r="LP168" s="115"/>
      <c r="LQ168" s="115"/>
      <c r="LR168" s="115"/>
      <c r="LS168" s="115"/>
      <c r="LT168" s="115">
        <f t="shared" si="2800"/>
        <v>0</v>
      </c>
      <c r="LU168"/>
      <c r="LV168" s="118"/>
      <c r="LW168" s="118"/>
      <c r="LX168" s="115"/>
      <c r="LY168" s="115"/>
      <c r="LZ168" s="115"/>
      <c r="MA168" s="115"/>
      <c r="MB168" s="115"/>
      <c r="MC168" s="115">
        <f t="shared" si="2801"/>
        <v>0</v>
      </c>
      <c r="MD168"/>
      <c r="ME168" s="118"/>
      <c r="MF168" s="118"/>
      <c r="MG168" s="115"/>
      <c r="MH168" s="115"/>
      <c r="MI168" s="115"/>
      <c r="MJ168" s="115"/>
      <c r="MK168" s="115"/>
      <c r="ML168" s="115">
        <f t="shared" si="2802"/>
        <v>0</v>
      </c>
      <c r="MM168"/>
      <c r="MN168" s="118"/>
      <c r="MO168" s="118"/>
      <c r="MP168" s="115"/>
      <c r="MQ168" s="115"/>
      <c r="MR168" s="115"/>
      <c r="MS168" s="115"/>
      <c r="MT168" s="115"/>
      <c r="MU168" s="115">
        <f t="shared" si="2803"/>
        <v>0</v>
      </c>
      <c r="MV168"/>
      <c r="MW168" s="118"/>
      <c r="MX168" s="118"/>
      <c r="MY168" s="115"/>
      <c r="MZ168" s="115"/>
      <c r="NA168" s="115"/>
      <c r="NB168" s="115"/>
      <c r="NC168" s="115"/>
      <c r="ND168" s="115">
        <f t="shared" si="2804"/>
        <v>0</v>
      </c>
      <c r="NE168"/>
      <c r="NF168" s="118"/>
      <c r="NG168" s="118"/>
      <c r="NH168" s="115"/>
      <c r="NI168" s="115"/>
      <c r="NJ168" s="115"/>
      <c r="NK168" s="115"/>
      <c r="NL168" s="115"/>
      <c r="NM168" s="115">
        <f t="shared" si="2805"/>
        <v>0</v>
      </c>
      <c r="NN168"/>
      <c r="NO168" s="118"/>
      <c r="NP168" s="118"/>
      <c r="NQ168" s="115"/>
      <c r="NR168" s="115"/>
      <c r="NS168" s="115"/>
      <c r="NT168" s="115"/>
      <c r="NU168" s="115"/>
      <c r="NV168" s="115">
        <f t="shared" si="2806"/>
        <v>0</v>
      </c>
      <c r="NW168"/>
      <c r="NX168" s="118"/>
      <c r="NY168" s="118"/>
      <c r="NZ168" s="115"/>
      <c r="OA168" s="115"/>
      <c r="OB168" s="115"/>
      <c r="OC168" s="115"/>
      <c r="OD168" s="115"/>
      <c r="OE168" s="115">
        <f t="shared" si="2807"/>
        <v>0</v>
      </c>
      <c r="OF168"/>
      <c r="OG168" s="118"/>
      <c r="OH168" s="118"/>
      <c r="OI168" s="115"/>
      <c r="OJ168" s="115"/>
      <c r="OK168" s="115"/>
      <c r="OL168" s="115"/>
      <c r="OM168" s="115"/>
      <c r="ON168" s="115">
        <f t="shared" si="2808"/>
        <v>0</v>
      </c>
      <c r="OO168"/>
      <c r="OP168" s="118"/>
      <c r="OQ168" s="118"/>
      <c r="OR168" s="115"/>
      <c r="OS168" s="115"/>
      <c r="OT168" s="115"/>
      <c r="OU168" s="115"/>
      <c r="OV168" s="115"/>
      <c r="OW168" s="115">
        <f t="shared" si="2809"/>
        <v>0</v>
      </c>
      <c r="OX168"/>
      <c r="OY168" s="118"/>
      <c r="OZ168" s="118"/>
      <c r="PA168" s="115"/>
      <c r="PB168" s="115"/>
      <c r="PC168" s="115"/>
      <c r="PD168" s="115"/>
      <c r="PE168" s="115"/>
      <c r="PF168" s="115">
        <f t="shared" si="2810"/>
        <v>0</v>
      </c>
      <c r="PG168"/>
    </row>
    <row r="169" spans="1:423" s="161" customFormat="1">
      <c r="A169" s="118"/>
      <c r="B169" s="118"/>
      <c r="C169" s="119"/>
      <c r="D169" s="119"/>
      <c r="E169" s="119"/>
      <c r="F169" s="119"/>
      <c r="G169" s="120" t="s">
        <v>44</v>
      </c>
      <c r="H169" s="132">
        <f>SUM(H161:H168)</f>
        <v>0</v>
      </c>
      <c r="I169"/>
      <c r="J169" s="118"/>
      <c r="K169" s="118"/>
      <c r="L169" s="119"/>
      <c r="M169" s="119"/>
      <c r="N169" s="119"/>
      <c r="O169" s="119"/>
      <c r="P169" s="120" t="s">
        <v>44</v>
      </c>
      <c r="Q169" s="132">
        <f>SUM(Q161:Q168)</f>
        <v>0</v>
      </c>
      <c r="R169"/>
      <c r="S169" s="118"/>
      <c r="T169" s="118"/>
      <c r="U169" s="119"/>
      <c r="V169" s="119"/>
      <c r="W169" s="119"/>
      <c r="X169" s="119"/>
      <c r="Y169" s="120" t="s">
        <v>44</v>
      </c>
      <c r="Z169" s="132">
        <f t="shared" ref="Z169" si="2811">SUM(Z161:Z168)</f>
        <v>0</v>
      </c>
      <c r="AA169"/>
      <c r="AB169" s="118"/>
      <c r="AC169" s="118"/>
      <c r="AD169" s="119"/>
      <c r="AE169" s="119"/>
      <c r="AF169" s="119"/>
      <c r="AG169" s="119"/>
      <c r="AH169" s="120" t="s">
        <v>44</v>
      </c>
      <c r="AI169" s="132">
        <f t="shared" ref="AI169" si="2812">SUM(AI161:AI168)</f>
        <v>0</v>
      </c>
      <c r="AJ169"/>
      <c r="AK169" s="118"/>
      <c r="AL169" s="118"/>
      <c r="AM169" s="119"/>
      <c r="AN169" s="119"/>
      <c r="AO169" s="119"/>
      <c r="AP169" s="119"/>
      <c r="AQ169" s="120" t="s">
        <v>44</v>
      </c>
      <c r="AR169" s="132">
        <f t="shared" ref="AR169" si="2813">SUM(AR161:AR168)</f>
        <v>0</v>
      </c>
      <c r="AS169"/>
      <c r="AT169" s="118"/>
      <c r="AU169" s="118"/>
      <c r="AV169" s="119"/>
      <c r="AW169" s="119"/>
      <c r="AX169" s="119"/>
      <c r="AY169" s="119"/>
      <c r="AZ169" s="120" t="s">
        <v>44</v>
      </c>
      <c r="BA169" s="132">
        <f t="shared" ref="BA169" si="2814">SUM(BA161:BA168)</f>
        <v>0</v>
      </c>
      <c r="BB169"/>
      <c r="BC169" s="118"/>
      <c r="BD169" s="118"/>
      <c r="BE169" s="119"/>
      <c r="BF169" s="119"/>
      <c r="BG169" s="119"/>
      <c r="BH169" s="119"/>
      <c r="BI169" s="120" t="s">
        <v>44</v>
      </c>
      <c r="BJ169" s="132">
        <f t="shared" ref="BJ169" si="2815">SUM(BJ161:BJ168)</f>
        <v>0</v>
      </c>
      <c r="BK169"/>
      <c r="BL169" s="118"/>
      <c r="BM169" s="118"/>
      <c r="BN169" s="119"/>
      <c r="BO169" s="119"/>
      <c r="BP169" s="119"/>
      <c r="BQ169" s="119"/>
      <c r="BR169" s="120" t="s">
        <v>44</v>
      </c>
      <c r="BS169" s="132">
        <f t="shared" ref="BS169" si="2816">SUM(BS161:BS168)</f>
        <v>0</v>
      </c>
      <c r="BT169"/>
      <c r="BU169" s="118"/>
      <c r="BV169" s="118"/>
      <c r="BW169" s="119"/>
      <c r="BX169" s="119"/>
      <c r="BY169" s="119"/>
      <c r="BZ169" s="119"/>
      <c r="CA169" s="120" t="s">
        <v>44</v>
      </c>
      <c r="CB169" s="132">
        <f t="shared" ref="CB169" si="2817">SUM(CB161:CB168)</f>
        <v>0</v>
      </c>
      <c r="CC169"/>
      <c r="CD169" s="118"/>
      <c r="CE169" s="118"/>
      <c r="CF169" s="119"/>
      <c r="CG169" s="119"/>
      <c r="CH169" s="119"/>
      <c r="CI169" s="119"/>
      <c r="CJ169" s="120" t="s">
        <v>44</v>
      </c>
      <c r="CK169" s="132">
        <f t="shared" ref="CK169" si="2818">SUM(CK161:CK168)</f>
        <v>0</v>
      </c>
      <c r="CL169"/>
      <c r="CM169" s="118"/>
      <c r="CN169" s="118"/>
      <c r="CO169" s="119"/>
      <c r="CP169" s="119"/>
      <c r="CQ169" s="119"/>
      <c r="CR169" s="119"/>
      <c r="CS169" s="120" t="s">
        <v>44</v>
      </c>
      <c r="CT169" s="132">
        <f t="shared" ref="CT169" si="2819">SUM(CT161:CT168)</f>
        <v>0</v>
      </c>
      <c r="CU169"/>
      <c r="CV169" s="118"/>
      <c r="CW169" s="118"/>
      <c r="CX169" s="119"/>
      <c r="CY169" s="119"/>
      <c r="CZ169" s="119"/>
      <c r="DA169" s="119"/>
      <c r="DB169" s="120" t="s">
        <v>44</v>
      </c>
      <c r="DC169" s="132">
        <f t="shared" ref="DC169" si="2820">SUM(DC161:DC168)</f>
        <v>0</v>
      </c>
      <c r="DD169"/>
      <c r="DE169" s="118"/>
      <c r="DF169" s="118"/>
      <c r="DG169" s="119"/>
      <c r="DH169" s="119"/>
      <c r="DI169" s="119"/>
      <c r="DJ169" s="119"/>
      <c r="DK169" s="120" t="s">
        <v>44</v>
      </c>
      <c r="DL169" s="132">
        <f t="shared" ref="DL169" si="2821">SUM(DL161:DL168)</f>
        <v>0</v>
      </c>
      <c r="DM169"/>
      <c r="DN169" s="118"/>
      <c r="DO169" s="118"/>
      <c r="DP169" s="119"/>
      <c r="DQ169" s="119"/>
      <c r="DR169" s="119"/>
      <c r="DS169" s="119"/>
      <c r="DT169" s="120" t="s">
        <v>44</v>
      </c>
      <c r="DU169" s="132">
        <f t="shared" ref="DU169" si="2822">SUM(DU161:DU168)</f>
        <v>0</v>
      </c>
      <c r="DV169"/>
      <c r="DW169" s="118"/>
      <c r="DX169" s="118"/>
      <c r="DY169" s="119"/>
      <c r="DZ169" s="119"/>
      <c r="EA169" s="119"/>
      <c r="EB169" s="119"/>
      <c r="EC169" s="120" t="s">
        <v>44</v>
      </c>
      <c r="ED169" s="132">
        <f t="shared" ref="ED169" si="2823">SUM(ED161:ED168)</f>
        <v>0</v>
      </c>
      <c r="EE169"/>
      <c r="EF169" s="118"/>
      <c r="EG169" s="118"/>
      <c r="EH169" s="119"/>
      <c r="EI169" s="119"/>
      <c r="EJ169" s="119"/>
      <c r="EK169" s="119"/>
      <c r="EL169" s="120" t="s">
        <v>44</v>
      </c>
      <c r="EM169" s="132">
        <f t="shared" ref="EM169" si="2824">SUM(EM161:EM168)</f>
        <v>0</v>
      </c>
      <c r="EN169"/>
      <c r="EO169" s="118"/>
      <c r="EP169" s="118"/>
      <c r="EQ169" s="119"/>
      <c r="ER169" s="119"/>
      <c r="ES169" s="119"/>
      <c r="ET169" s="119"/>
      <c r="EU169" s="120" t="s">
        <v>44</v>
      </c>
      <c r="EV169" s="132">
        <f t="shared" ref="EV169" si="2825">SUM(EV161:EV168)</f>
        <v>0</v>
      </c>
      <c r="EW169"/>
      <c r="EX169" s="118"/>
      <c r="EY169" s="118"/>
      <c r="EZ169" s="119"/>
      <c r="FA169" s="119"/>
      <c r="FB169" s="119"/>
      <c r="FC169" s="119"/>
      <c r="FD169" s="120" t="s">
        <v>44</v>
      </c>
      <c r="FE169" s="132">
        <f t="shared" ref="FE169" si="2826">SUM(FE161:FE168)</f>
        <v>0</v>
      </c>
      <c r="FF169"/>
      <c r="FG169" s="118"/>
      <c r="FH169" s="118"/>
      <c r="FI169" s="119"/>
      <c r="FJ169" s="119"/>
      <c r="FK169" s="119"/>
      <c r="FL169" s="119"/>
      <c r="FM169" s="120" t="s">
        <v>44</v>
      </c>
      <c r="FN169" s="132">
        <f t="shared" ref="FN169" si="2827">SUM(FN161:FN168)</f>
        <v>0</v>
      </c>
      <c r="FO169"/>
      <c r="FP169" s="118"/>
      <c r="FQ169" s="118"/>
      <c r="FR169" s="119"/>
      <c r="FS169" s="119"/>
      <c r="FT169" s="119"/>
      <c r="FU169" s="119"/>
      <c r="FV169" s="120" t="s">
        <v>44</v>
      </c>
      <c r="FW169" s="132">
        <f t="shared" ref="FW169" si="2828">SUM(FW161:FW168)</f>
        <v>0</v>
      </c>
      <c r="FX169"/>
      <c r="FY169" s="118"/>
      <c r="FZ169" s="118"/>
      <c r="GA169" s="119"/>
      <c r="GB169" s="119"/>
      <c r="GC169" s="119"/>
      <c r="GD169" s="119"/>
      <c r="GE169" s="120" t="s">
        <v>44</v>
      </c>
      <c r="GF169" s="132">
        <f t="shared" ref="GF169" si="2829">SUM(GF161:GF168)</f>
        <v>0</v>
      </c>
      <c r="GG169"/>
      <c r="GH169" s="118"/>
      <c r="GI169" s="118"/>
      <c r="GJ169" s="119"/>
      <c r="GK169" s="119"/>
      <c r="GL169" s="119"/>
      <c r="GM169" s="119"/>
      <c r="GN169" s="120" t="s">
        <v>44</v>
      </c>
      <c r="GO169" s="132">
        <f t="shared" ref="GO169" si="2830">SUM(GO161:GO168)</f>
        <v>0</v>
      </c>
      <c r="GP169"/>
      <c r="GQ169" s="118"/>
      <c r="GR169" s="118"/>
      <c r="GS169" s="119"/>
      <c r="GT169" s="119"/>
      <c r="GU169" s="119"/>
      <c r="GV169" s="119"/>
      <c r="GW169" s="120" t="s">
        <v>44</v>
      </c>
      <c r="GX169" s="132">
        <f t="shared" ref="GX169" si="2831">SUM(GX161:GX168)</f>
        <v>0</v>
      </c>
      <c r="GY169"/>
      <c r="GZ169" s="118"/>
      <c r="HA169" s="118"/>
      <c r="HB169" s="119"/>
      <c r="HC169" s="119"/>
      <c r="HD169" s="119"/>
      <c r="HE169" s="119"/>
      <c r="HF169" s="120" t="s">
        <v>44</v>
      </c>
      <c r="HG169" s="132">
        <f t="shared" ref="HG169" si="2832">SUM(HG161:HG168)</f>
        <v>0</v>
      </c>
      <c r="HH169"/>
      <c r="HI169" s="118"/>
      <c r="HJ169" s="118"/>
      <c r="HK169" s="119"/>
      <c r="HL169" s="119"/>
      <c r="HM169" s="119"/>
      <c r="HN169" s="119"/>
      <c r="HO169" s="120" t="s">
        <v>44</v>
      </c>
      <c r="HP169" s="132">
        <f t="shared" ref="HP169" si="2833">SUM(HP161:HP168)</f>
        <v>0</v>
      </c>
      <c r="HQ169"/>
      <c r="HR169" s="118"/>
      <c r="HS169" s="118"/>
      <c r="HT169" s="119"/>
      <c r="HU169" s="119"/>
      <c r="HV169" s="119"/>
      <c r="HW169" s="119"/>
      <c r="HX169" s="120" t="s">
        <v>44</v>
      </c>
      <c r="HY169" s="132">
        <f t="shared" ref="HY169" si="2834">SUM(HY161:HY168)</f>
        <v>0</v>
      </c>
      <c r="HZ169"/>
      <c r="IA169" s="118"/>
      <c r="IB169" s="118"/>
      <c r="IC169" s="119"/>
      <c r="ID169" s="119"/>
      <c r="IE169" s="119"/>
      <c r="IF169" s="119"/>
      <c r="IG169" s="120" t="s">
        <v>44</v>
      </c>
      <c r="IH169" s="132">
        <f t="shared" ref="IH169" si="2835">SUM(IH161:IH168)</f>
        <v>0</v>
      </c>
      <c r="II169"/>
      <c r="IJ169" s="118"/>
      <c r="IK169" s="118"/>
      <c r="IL169" s="119"/>
      <c r="IM169" s="119"/>
      <c r="IN169" s="119"/>
      <c r="IO169" s="119"/>
      <c r="IP169" s="120" t="s">
        <v>44</v>
      </c>
      <c r="IQ169" s="132">
        <f t="shared" ref="IQ169" si="2836">SUM(IQ161:IQ168)</f>
        <v>0</v>
      </c>
      <c r="IR169"/>
      <c r="IS169" s="118"/>
      <c r="IT169" s="118"/>
      <c r="IU169" s="119"/>
      <c r="IV169" s="119"/>
      <c r="IW169" s="119"/>
      <c r="IX169" s="119"/>
      <c r="IY169" s="120" t="s">
        <v>44</v>
      </c>
      <c r="IZ169" s="132">
        <f t="shared" ref="IZ169" si="2837">SUM(IZ161:IZ168)</f>
        <v>0</v>
      </c>
      <c r="JA169"/>
      <c r="JB169" s="118"/>
      <c r="JC169" s="118"/>
      <c r="JD169" s="119"/>
      <c r="JE169" s="119"/>
      <c r="JF169" s="119"/>
      <c r="JG169" s="119"/>
      <c r="JH169" s="120" t="s">
        <v>44</v>
      </c>
      <c r="JI169" s="132">
        <f t="shared" ref="JI169" si="2838">SUM(JI161:JI168)</f>
        <v>0</v>
      </c>
      <c r="JJ169"/>
      <c r="JK169" s="118"/>
      <c r="JL169" s="118"/>
      <c r="JM169" s="119"/>
      <c r="JN169" s="119"/>
      <c r="JO169" s="119"/>
      <c r="JP169" s="119"/>
      <c r="JQ169" s="120" t="s">
        <v>44</v>
      </c>
      <c r="JR169" s="132">
        <f t="shared" ref="JR169" si="2839">SUM(JR161:JR168)</f>
        <v>0</v>
      </c>
      <c r="JS169"/>
      <c r="JT169" s="118"/>
      <c r="JU169" s="118"/>
      <c r="JV169" s="119"/>
      <c r="JW169" s="119"/>
      <c r="JX169" s="119"/>
      <c r="JY169" s="119"/>
      <c r="JZ169" s="120" t="s">
        <v>44</v>
      </c>
      <c r="KA169" s="132">
        <f t="shared" ref="KA169" si="2840">SUM(KA161:KA168)</f>
        <v>0</v>
      </c>
      <c r="KB169"/>
      <c r="KC169" s="118"/>
      <c r="KD169" s="118"/>
      <c r="KE169" s="119"/>
      <c r="KF169" s="119"/>
      <c r="KG169" s="119"/>
      <c r="KH169" s="119"/>
      <c r="KI169" s="120" t="s">
        <v>44</v>
      </c>
      <c r="KJ169" s="132">
        <f t="shared" ref="KJ169" si="2841">SUM(KJ161:KJ168)</f>
        <v>0</v>
      </c>
      <c r="KK169"/>
      <c r="KL169" s="118"/>
      <c r="KM169" s="118"/>
      <c r="KN169" s="119"/>
      <c r="KO169" s="119"/>
      <c r="KP169" s="119"/>
      <c r="KQ169" s="119"/>
      <c r="KR169" s="120" t="s">
        <v>44</v>
      </c>
      <c r="KS169" s="132">
        <f t="shared" ref="KS169" si="2842">SUM(KS161:KS168)</f>
        <v>0</v>
      </c>
      <c r="KT169"/>
      <c r="KU169" s="118"/>
      <c r="KV169" s="118"/>
      <c r="KW169" s="119"/>
      <c r="KX169" s="119"/>
      <c r="KY169" s="119"/>
      <c r="KZ169" s="119"/>
      <c r="LA169" s="120" t="s">
        <v>44</v>
      </c>
      <c r="LB169" s="132">
        <f t="shared" ref="LB169" si="2843">SUM(LB161:LB168)</f>
        <v>0</v>
      </c>
      <c r="LC169"/>
      <c r="LD169" s="118"/>
      <c r="LE169" s="118"/>
      <c r="LF169" s="119"/>
      <c r="LG169" s="119"/>
      <c r="LH169" s="119"/>
      <c r="LI169" s="119"/>
      <c r="LJ169" s="120" t="s">
        <v>44</v>
      </c>
      <c r="LK169" s="132">
        <f t="shared" ref="LK169" si="2844">SUM(LK161:LK168)</f>
        <v>0</v>
      </c>
      <c r="LL169"/>
      <c r="LM169" s="118"/>
      <c r="LN169" s="118"/>
      <c r="LO169" s="119"/>
      <c r="LP169" s="119"/>
      <c r="LQ169" s="119"/>
      <c r="LR169" s="119"/>
      <c r="LS169" s="120" t="s">
        <v>44</v>
      </c>
      <c r="LT169" s="132">
        <f t="shared" ref="LT169" si="2845">SUM(LT161:LT168)</f>
        <v>0</v>
      </c>
      <c r="LU169"/>
      <c r="LV169" s="118"/>
      <c r="LW169" s="118"/>
      <c r="LX169" s="119"/>
      <c r="LY169" s="119"/>
      <c r="LZ169" s="119"/>
      <c r="MA169" s="119"/>
      <c r="MB169" s="120" t="s">
        <v>44</v>
      </c>
      <c r="MC169" s="132">
        <f t="shared" ref="MC169" si="2846">SUM(MC161:MC168)</f>
        <v>0</v>
      </c>
      <c r="MD169"/>
      <c r="ME169" s="118"/>
      <c r="MF169" s="118"/>
      <c r="MG169" s="119"/>
      <c r="MH169" s="119"/>
      <c r="MI169" s="119"/>
      <c r="MJ169" s="119"/>
      <c r="MK169" s="120" t="s">
        <v>44</v>
      </c>
      <c r="ML169" s="132">
        <f t="shared" ref="ML169" si="2847">SUM(ML161:ML168)</f>
        <v>0</v>
      </c>
      <c r="MM169"/>
      <c r="MN169" s="118"/>
      <c r="MO169" s="118"/>
      <c r="MP169" s="119"/>
      <c r="MQ169" s="119"/>
      <c r="MR169" s="119"/>
      <c r="MS169" s="119"/>
      <c r="MT169" s="120" t="s">
        <v>44</v>
      </c>
      <c r="MU169" s="132">
        <f t="shared" ref="MU169" si="2848">SUM(MU161:MU168)</f>
        <v>0</v>
      </c>
      <c r="MV169"/>
      <c r="MW169" s="118"/>
      <c r="MX169" s="118"/>
      <c r="MY169" s="119"/>
      <c r="MZ169" s="119"/>
      <c r="NA169" s="119"/>
      <c r="NB169" s="119"/>
      <c r="NC169" s="120" t="s">
        <v>44</v>
      </c>
      <c r="ND169" s="132">
        <f t="shared" ref="ND169" si="2849">SUM(ND161:ND168)</f>
        <v>0</v>
      </c>
      <c r="NE169"/>
      <c r="NF169" s="118"/>
      <c r="NG169" s="118"/>
      <c r="NH169" s="119"/>
      <c r="NI169" s="119"/>
      <c r="NJ169" s="119"/>
      <c r="NK169" s="119"/>
      <c r="NL169" s="120" t="s">
        <v>44</v>
      </c>
      <c r="NM169" s="132">
        <f t="shared" ref="NM169" si="2850">SUM(NM161:NM168)</f>
        <v>0</v>
      </c>
      <c r="NN169"/>
      <c r="NO169" s="118"/>
      <c r="NP169" s="118"/>
      <c r="NQ169" s="119"/>
      <c r="NR169" s="119"/>
      <c r="NS169" s="119"/>
      <c r="NT169" s="119"/>
      <c r="NU169" s="120" t="s">
        <v>44</v>
      </c>
      <c r="NV169" s="132">
        <f t="shared" ref="NV169" si="2851">SUM(NV161:NV168)</f>
        <v>0</v>
      </c>
      <c r="NW169"/>
      <c r="NX169" s="118"/>
      <c r="NY169" s="118"/>
      <c r="NZ169" s="119"/>
      <c r="OA169" s="119"/>
      <c r="OB169" s="119"/>
      <c r="OC169" s="119"/>
      <c r="OD169" s="120" t="s">
        <v>44</v>
      </c>
      <c r="OE169" s="132">
        <f t="shared" ref="OE169" si="2852">SUM(OE161:OE168)</f>
        <v>0</v>
      </c>
      <c r="OF169"/>
      <c r="OG169" s="118"/>
      <c r="OH169" s="118"/>
      <c r="OI169" s="119"/>
      <c r="OJ169" s="119"/>
      <c r="OK169" s="119"/>
      <c r="OL169" s="119"/>
      <c r="OM169" s="120" t="s">
        <v>44</v>
      </c>
      <c r="ON169" s="132">
        <f t="shared" ref="ON169" si="2853">SUM(ON161:ON168)</f>
        <v>0</v>
      </c>
      <c r="OO169"/>
      <c r="OP169" s="118"/>
      <c r="OQ169" s="118"/>
      <c r="OR169" s="119"/>
      <c r="OS169" s="119"/>
      <c r="OT169" s="119"/>
      <c r="OU169" s="119"/>
      <c r="OV169" s="120" t="s">
        <v>44</v>
      </c>
      <c r="OW169" s="132">
        <f t="shared" ref="OW169" si="2854">SUM(OW161:OW168)</f>
        <v>0</v>
      </c>
      <c r="OX169"/>
      <c r="OY169" s="118"/>
      <c r="OZ169" s="118"/>
      <c r="PA169" s="119"/>
      <c r="PB169" s="119"/>
      <c r="PC169" s="119"/>
      <c r="PD169" s="119"/>
      <c r="PE169" s="120" t="s">
        <v>44</v>
      </c>
      <c r="PF169" s="132">
        <f t="shared" ref="PF169" si="2855">SUM(PF161:PF168)</f>
        <v>0</v>
      </c>
      <c r="PG169"/>
    </row>
    <row r="170" spans="1:423" s="161" customFormat="1">
      <c r="A170" s="134"/>
      <c r="B170" s="135"/>
      <c r="C170" s="136"/>
      <c r="D170" s="136"/>
      <c r="E170" s="136"/>
      <c r="F170" s="136"/>
      <c r="G170" s="137"/>
      <c r="H170" s="138"/>
      <c r="I170" s="139"/>
      <c r="J170" s="134"/>
      <c r="K170" s="135"/>
      <c r="L170" s="136"/>
      <c r="M170" s="136"/>
      <c r="N170" s="136"/>
      <c r="O170" s="136"/>
      <c r="P170" s="137"/>
      <c r="Q170" s="138"/>
      <c r="R170" s="139"/>
      <c r="S170" s="134"/>
      <c r="T170" s="135"/>
      <c r="U170" s="136"/>
      <c r="V170" s="136"/>
      <c r="W170" s="136"/>
      <c r="X170" s="136"/>
      <c r="Y170" s="137"/>
      <c r="Z170" s="138"/>
      <c r="AA170" s="139"/>
      <c r="AB170" s="134"/>
      <c r="AC170" s="135"/>
      <c r="AD170" s="136"/>
      <c r="AE170" s="136"/>
      <c r="AF170" s="136"/>
      <c r="AG170" s="136"/>
      <c r="AH170" s="137"/>
      <c r="AI170" s="138"/>
      <c r="AJ170" s="139"/>
      <c r="AK170" s="134"/>
      <c r="AL170" s="135"/>
      <c r="AM170" s="136"/>
      <c r="AN170" s="136"/>
      <c r="AO170" s="136"/>
      <c r="AP170" s="136"/>
      <c r="AQ170" s="137"/>
      <c r="AR170" s="138"/>
      <c r="AS170" s="139"/>
      <c r="AT170" s="134"/>
      <c r="AU170" s="135"/>
      <c r="AV170" s="136"/>
      <c r="AW170" s="136"/>
      <c r="AX170" s="136"/>
      <c r="AY170" s="136"/>
      <c r="AZ170" s="137"/>
      <c r="BA170" s="138"/>
      <c r="BB170" s="139"/>
      <c r="BC170" s="134"/>
      <c r="BD170" s="135"/>
      <c r="BE170" s="136"/>
      <c r="BF170" s="136"/>
      <c r="BG170" s="136"/>
      <c r="BH170" s="136"/>
      <c r="BI170" s="137"/>
      <c r="BJ170" s="138"/>
      <c r="BK170" s="139"/>
      <c r="BL170" s="134"/>
      <c r="BM170" s="135"/>
      <c r="BN170" s="136"/>
      <c r="BO170" s="136"/>
      <c r="BP170" s="136"/>
      <c r="BQ170" s="136"/>
      <c r="BR170" s="137"/>
      <c r="BS170" s="138"/>
      <c r="BT170" s="139"/>
      <c r="BU170" s="134"/>
      <c r="BV170" s="135"/>
      <c r="BW170" s="136"/>
      <c r="BX170" s="136"/>
      <c r="BY170" s="136"/>
      <c r="BZ170" s="136"/>
      <c r="CA170" s="137"/>
      <c r="CB170" s="138"/>
      <c r="CC170" s="139"/>
      <c r="CD170" s="134"/>
      <c r="CE170" s="135"/>
      <c r="CF170" s="136"/>
      <c r="CG170" s="136"/>
      <c r="CH170" s="136"/>
      <c r="CI170" s="136"/>
      <c r="CJ170" s="137"/>
      <c r="CK170" s="138"/>
      <c r="CL170" s="139"/>
      <c r="CM170" s="134"/>
      <c r="CN170" s="135"/>
      <c r="CO170" s="136"/>
      <c r="CP170" s="136"/>
      <c r="CQ170" s="136"/>
      <c r="CR170" s="136"/>
      <c r="CS170" s="137"/>
      <c r="CT170" s="138"/>
      <c r="CU170" s="139"/>
      <c r="CV170" s="134"/>
      <c r="CW170" s="135"/>
      <c r="CX170" s="136"/>
      <c r="CY170" s="136"/>
      <c r="CZ170" s="136"/>
      <c r="DA170" s="136"/>
      <c r="DB170" s="137"/>
      <c r="DC170" s="138"/>
      <c r="DD170" s="139"/>
      <c r="DE170" s="134"/>
      <c r="DF170" s="135"/>
      <c r="DG170" s="136"/>
      <c r="DH170" s="136"/>
      <c r="DI170" s="136"/>
      <c r="DJ170" s="136"/>
      <c r="DK170" s="137"/>
      <c r="DL170" s="138"/>
      <c r="DM170" s="139"/>
      <c r="DN170" s="134"/>
      <c r="DO170" s="135"/>
      <c r="DP170" s="136"/>
      <c r="DQ170" s="136"/>
      <c r="DR170" s="136"/>
      <c r="DS170" s="136"/>
      <c r="DT170" s="137"/>
      <c r="DU170" s="138"/>
      <c r="DV170" s="139"/>
      <c r="DW170" s="134"/>
      <c r="DX170" s="135"/>
      <c r="DY170" s="136"/>
      <c r="DZ170" s="136"/>
      <c r="EA170" s="136"/>
      <c r="EB170" s="136"/>
      <c r="EC170" s="137"/>
      <c r="ED170" s="138"/>
      <c r="EE170" s="139"/>
      <c r="EF170" s="134"/>
      <c r="EG170" s="135"/>
      <c r="EH170" s="136"/>
      <c r="EI170" s="136"/>
      <c r="EJ170" s="136"/>
      <c r="EK170" s="136"/>
      <c r="EL170" s="137"/>
      <c r="EM170" s="138"/>
      <c r="EN170" s="139"/>
      <c r="EO170" s="134"/>
      <c r="EP170" s="135"/>
      <c r="EQ170" s="136"/>
      <c r="ER170" s="136"/>
      <c r="ES170" s="136"/>
      <c r="ET170" s="136"/>
      <c r="EU170" s="137"/>
      <c r="EV170" s="138"/>
      <c r="EW170" s="139"/>
      <c r="EX170" s="134"/>
      <c r="EY170" s="135"/>
      <c r="EZ170" s="136"/>
      <c r="FA170" s="136"/>
      <c r="FB170" s="136"/>
      <c r="FC170" s="136"/>
      <c r="FD170" s="137"/>
      <c r="FE170" s="138"/>
      <c r="FF170" s="139"/>
      <c r="FG170" s="134"/>
      <c r="FH170" s="135"/>
      <c r="FI170" s="136"/>
      <c r="FJ170" s="136"/>
      <c r="FK170" s="136"/>
      <c r="FL170" s="136"/>
      <c r="FM170" s="137"/>
      <c r="FN170" s="138"/>
      <c r="FO170" s="139"/>
      <c r="FP170" s="134"/>
      <c r="FQ170" s="135"/>
      <c r="FR170" s="136"/>
      <c r="FS170" s="136"/>
      <c r="FT170" s="136"/>
      <c r="FU170" s="136"/>
      <c r="FV170" s="137"/>
      <c r="FW170" s="138"/>
      <c r="FX170" s="139"/>
      <c r="FY170" s="134"/>
      <c r="FZ170" s="135"/>
      <c r="GA170" s="136"/>
      <c r="GB170" s="136"/>
      <c r="GC170" s="136"/>
      <c r="GD170" s="136"/>
      <c r="GE170" s="137"/>
      <c r="GF170" s="138"/>
      <c r="GG170" s="139"/>
      <c r="GH170" s="134"/>
      <c r="GI170" s="135"/>
      <c r="GJ170" s="136"/>
      <c r="GK170" s="136"/>
      <c r="GL170" s="136"/>
      <c r="GM170" s="136"/>
      <c r="GN170" s="137"/>
      <c r="GO170" s="138"/>
      <c r="GP170" s="139"/>
      <c r="GQ170" s="134"/>
      <c r="GR170" s="135"/>
      <c r="GS170" s="136"/>
      <c r="GT170" s="136"/>
      <c r="GU170" s="136"/>
      <c r="GV170" s="136"/>
      <c r="GW170" s="137"/>
      <c r="GX170" s="138"/>
      <c r="GY170" s="139"/>
      <c r="GZ170" s="134"/>
      <c r="HA170" s="135"/>
      <c r="HB170" s="136"/>
      <c r="HC170" s="136"/>
      <c r="HD170" s="136"/>
      <c r="HE170" s="136"/>
      <c r="HF170" s="137"/>
      <c r="HG170" s="138"/>
      <c r="HH170" s="139"/>
      <c r="HI170" s="134"/>
      <c r="HJ170" s="135"/>
      <c r="HK170" s="136"/>
      <c r="HL170" s="136"/>
      <c r="HM170" s="136"/>
      <c r="HN170" s="136"/>
      <c r="HO170" s="137"/>
      <c r="HP170" s="138"/>
      <c r="HQ170" s="139"/>
      <c r="HR170" s="134"/>
      <c r="HS170" s="135"/>
      <c r="HT170" s="136"/>
      <c r="HU170" s="136"/>
      <c r="HV170" s="136"/>
      <c r="HW170" s="136"/>
      <c r="HX170" s="137"/>
      <c r="HY170" s="138"/>
      <c r="HZ170" s="139"/>
      <c r="IA170" s="134"/>
      <c r="IB170" s="135"/>
      <c r="IC170" s="136"/>
      <c r="ID170" s="136"/>
      <c r="IE170" s="136"/>
      <c r="IF170" s="136"/>
      <c r="IG170" s="137"/>
      <c r="IH170" s="138"/>
      <c r="II170" s="139"/>
      <c r="IJ170" s="134"/>
      <c r="IK170" s="135"/>
      <c r="IL170" s="136"/>
      <c r="IM170" s="136"/>
      <c r="IN170" s="136"/>
      <c r="IO170" s="136"/>
      <c r="IP170" s="137"/>
      <c r="IQ170" s="138"/>
      <c r="IR170" s="139"/>
      <c r="IS170" s="134"/>
      <c r="IT170" s="135"/>
      <c r="IU170" s="136"/>
      <c r="IV170" s="136"/>
      <c r="IW170" s="136"/>
      <c r="IX170" s="136"/>
      <c r="IY170" s="137"/>
      <c r="IZ170" s="138"/>
      <c r="JA170" s="139"/>
      <c r="JB170" s="134"/>
      <c r="JC170" s="135"/>
      <c r="JD170" s="136"/>
      <c r="JE170" s="136"/>
      <c r="JF170" s="136"/>
      <c r="JG170" s="136"/>
      <c r="JH170" s="137"/>
      <c r="JI170" s="138"/>
      <c r="JJ170" s="139"/>
      <c r="JK170" s="134"/>
      <c r="JL170" s="135"/>
      <c r="JM170" s="136"/>
      <c r="JN170" s="136"/>
      <c r="JO170" s="136"/>
      <c r="JP170" s="136"/>
      <c r="JQ170" s="137"/>
      <c r="JR170" s="138"/>
      <c r="JS170" s="139"/>
      <c r="JT170" s="134"/>
      <c r="JU170" s="135"/>
      <c r="JV170" s="136"/>
      <c r="JW170" s="136"/>
      <c r="JX170" s="136"/>
      <c r="JY170" s="136"/>
      <c r="JZ170" s="137"/>
      <c r="KA170" s="138"/>
      <c r="KB170" s="139"/>
      <c r="KC170" s="134"/>
      <c r="KD170" s="135"/>
      <c r="KE170" s="136"/>
      <c r="KF170" s="136"/>
      <c r="KG170" s="136"/>
      <c r="KH170" s="136"/>
      <c r="KI170" s="137"/>
      <c r="KJ170" s="138"/>
      <c r="KK170" s="139"/>
      <c r="KL170" s="134"/>
      <c r="KM170" s="135"/>
      <c r="KN170" s="136"/>
      <c r="KO170" s="136"/>
      <c r="KP170" s="136"/>
      <c r="KQ170" s="136"/>
      <c r="KR170" s="137"/>
      <c r="KS170" s="138"/>
      <c r="KT170" s="139"/>
      <c r="KU170" s="134"/>
      <c r="KV170" s="135"/>
      <c r="KW170" s="136"/>
      <c r="KX170" s="136"/>
      <c r="KY170" s="136"/>
      <c r="KZ170" s="136"/>
      <c r="LA170" s="137"/>
      <c r="LB170" s="138"/>
      <c r="LC170" s="139"/>
      <c r="LD170" s="134"/>
      <c r="LE170" s="135"/>
      <c r="LF170" s="136"/>
      <c r="LG170" s="136"/>
      <c r="LH170" s="136"/>
      <c r="LI170" s="136"/>
      <c r="LJ170" s="137"/>
      <c r="LK170" s="138"/>
      <c r="LL170" s="139"/>
      <c r="LM170" s="134"/>
      <c r="LN170" s="135"/>
      <c r="LO170" s="136"/>
      <c r="LP170" s="136"/>
      <c r="LQ170" s="136"/>
      <c r="LR170" s="136"/>
      <c r="LS170" s="137"/>
      <c r="LT170" s="138"/>
      <c r="LU170" s="139"/>
      <c r="LV170" s="134"/>
      <c r="LW170" s="135"/>
      <c r="LX170" s="136"/>
      <c r="LY170" s="136"/>
      <c r="LZ170" s="136"/>
      <c r="MA170" s="136"/>
      <c r="MB170" s="137"/>
      <c r="MC170" s="138"/>
      <c r="MD170" s="139"/>
      <c r="ME170" s="134"/>
      <c r="MF170" s="135"/>
      <c r="MG170" s="136"/>
      <c r="MH170" s="136"/>
      <c r="MI170" s="136"/>
      <c r="MJ170" s="136"/>
      <c r="MK170" s="137"/>
      <c r="ML170" s="138"/>
      <c r="MM170" s="139"/>
      <c r="MN170" s="134"/>
      <c r="MO170" s="135"/>
      <c r="MP170" s="136"/>
      <c r="MQ170" s="136"/>
      <c r="MR170" s="136"/>
      <c r="MS170" s="136"/>
      <c r="MT170" s="137"/>
      <c r="MU170" s="138"/>
      <c r="MV170" s="139"/>
      <c r="MW170" s="134"/>
      <c r="MX170" s="135"/>
      <c r="MY170" s="136"/>
      <c r="MZ170" s="136"/>
      <c r="NA170" s="136"/>
      <c r="NB170" s="136"/>
      <c r="NC170" s="137"/>
      <c r="ND170" s="138"/>
      <c r="NE170" s="139"/>
      <c r="NF170" s="134"/>
      <c r="NG170" s="135"/>
      <c r="NH170" s="136"/>
      <c r="NI170" s="136"/>
      <c r="NJ170" s="136"/>
      <c r="NK170" s="136"/>
      <c r="NL170" s="137"/>
      <c r="NM170" s="138"/>
      <c r="NN170" s="139"/>
      <c r="NO170" s="134"/>
      <c r="NP170" s="135"/>
      <c r="NQ170" s="136"/>
      <c r="NR170" s="136"/>
      <c r="NS170" s="136"/>
      <c r="NT170" s="136"/>
      <c r="NU170" s="137"/>
      <c r="NV170" s="138"/>
      <c r="NW170" s="139"/>
      <c r="NX170" s="134"/>
      <c r="NY170" s="135"/>
      <c r="NZ170" s="136"/>
      <c r="OA170" s="136"/>
      <c r="OB170" s="136"/>
      <c r="OC170" s="136"/>
      <c r="OD170" s="137"/>
      <c r="OE170" s="138"/>
      <c r="OF170" s="139"/>
      <c r="OG170" s="134"/>
      <c r="OH170" s="135"/>
      <c r="OI170" s="136"/>
      <c r="OJ170" s="136"/>
      <c r="OK170" s="136"/>
      <c r="OL170" s="136"/>
      <c r="OM170" s="137"/>
      <c r="ON170" s="138"/>
      <c r="OO170" s="139"/>
      <c r="OP170" s="134"/>
      <c r="OQ170" s="135"/>
      <c r="OR170" s="136"/>
      <c r="OS170" s="136"/>
      <c r="OT170" s="136"/>
      <c r="OU170" s="136"/>
      <c r="OV170" s="137"/>
      <c r="OW170" s="138"/>
      <c r="OX170" s="139"/>
      <c r="OY170" s="134"/>
      <c r="OZ170" s="135"/>
      <c r="PA170" s="136"/>
      <c r="PB170" s="136"/>
      <c r="PC170" s="136"/>
      <c r="PD170" s="136"/>
      <c r="PE170" s="137"/>
      <c r="PF170" s="138"/>
      <c r="PG170" s="139"/>
    </row>
    <row r="171" spans="1:423">
      <c r="A171" s="116" t="s">
        <v>312</v>
      </c>
      <c r="B171" s="533" t="str">
        <f>APU!B64</f>
        <v>CONCRETOS ESTRUCTURALES</v>
      </c>
      <c r="C171" s="534"/>
      <c r="D171" s="534"/>
      <c r="E171" s="534"/>
      <c r="F171" s="534"/>
      <c r="G171" s="535"/>
      <c r="H171" s="116"/>
      <c r="J171" s="116" t="s">
        <v>312</v>
      </c>
      <c r="K171" s="533" t="str">
        <f>B171</f>
        <v>CONCRETOS ESTRUCTURALES</v>
      </c>
      <c r="L171" s="534"/>
      <c r="M171" s="534"/>
      <c r="N171" s="534"/>
      <c r="O171" s="534"/>
      <c r="P171" s="535"/>
      <c r="Q171" s="116"/>
      <c r="S171" s="116" t="s">
        <v>312</v>
      </c>
      <c r="T171" s="533" t="str">
        <f>K171</f>
        <v>CONCRETOS ESTRUCTURALES</v>
      </c>
      <c r="U171" s="534"/>
      <c r="V171" s="534"/>
      <c r="W171" s="534"/>
      <c r="X171" s="534"/>
      <c r="Y171" s="535"/>
      <c r="Z171" s="116"/>
      <c r="AB171" s="116" t="s">
        <v>312</v>
      </c>
      <c r="AC171" s="533" t="str">
        <f>T171</f>
        <v>CONCRETOS ESTRUCTURALES</v>
      </c>
      <c r="AD171" s="534"/>
      <c r="AE171" s="534"/>
      <c r="AF171" s="534"/>
      <c r="AG171" s="534"/>
      <c r="AH171" s="535"/>
      <c r="AI171" s="116"/>
      <c r="AK171" s="116" t="s">
        <v>312</v>
      </c>
      <c r="AL171" s="533" t="str">
        <f>AC171</f>
        <v>CONCRETOS ESTRUCTURALES</v>
      </c>
      <c r="AM171" s="534"/>
      <c r="AN171" s="534"/>
      <c r="AO171" s="534"/>
      <c r="AP171" s="534"/>
      <c r="AQ171" s="535"/>
      <c r="AR171" s="116"/>
      <c r="AT171" s="116" t="s">
        <v>312</v>
      </c>
      <c r="AU171" s="533" t="str">
        <f>AL171</f>
        <v>CONCRETOS ESTRUCTURALES</v>
      </c>
      <c r="AV171" s="534"/>
      <c r="AW171" s="534"/>
      <c r="AX171" s="534"/>
      <c r="AY171" s="534"/>
      <c r="AZ171" s="535"/>
      <c r="BA171" s="116"/>
      <c r="BC171" s="116" t="s">
        <v>312</v>
      </c>
      <c r="BD171" s="533" t="str">
        <f t="shared" ref="BD171" si="2856">AU171</f>
        <v>CONCRETOS ESTRUCTURALES</v>
      </c>
      <c r="BE171" s="534"/>
      <c r="BF171" s="534"/>
      <c r="BG171" s="534"/>
      <c r="BH171" s="534"/>
      <c r="BI171" s="535"/>
      <c r="BJ171" s="116"/>
      <c r="BL171" s="116" t="s">
        <v>312</v>
      </c>
      <c r="BM171" s="533" t="str">
        <f t="shared" ref="BM171" si="2857">BD171</f>
        <v>CONCRETOS ESTRUCTURALES</v>
      </c>
      <c r="BN171" s="534"/>
      <c r="BO171" s="534"/>
      <c r="BP171" s="534"/>
      <c r="BQ171" s="534"/>
      <c r="BR171" s="535"/>
      <c r="BS171" s="116"/>
      <c r="BU171" s="116" t="s">
        <v>312</v>
      </c>
      <c r="BV171" s="533" t="str">
        <f t="shared" ref="BV171" si="2858">BM171</f>
        <v>CONCRETOS ESTRUCTURALES</v>
      </c>
      <c r="BW171" s="534"/>
      <c r="BX171" s="534"/>
      <c r="BY171" s="534"/>
      <c r="BZ171" s="534"/>
      <c r="CA171" s="535"/>
      <c r="CB171" s="116"/>
      <c r="CD171" s="116" t="s">
        <v>312</v>
      </c>
      <c r="CE171" s="533" t="str">
        <f t="shared" ref="CE171" si="2859">BV171</f>
        <v>CONCRETOS ESTRUCTURALES</v>
      </c>
      <c r="CF171" s="534"/>
      <c r="CG171" s="534"/>
      <c r="CH171" s="534"/>
      <c r="CI171" s="534"/>
      <c r="CJ171" s="535"/>
      <c r="CK171" s="116"/>
      <c r="CM171" s="116" t="s">
        <v>312</v>
      </c>
      <c r="CN171" s="533" t="str">
        <f t="shared" ref="CN171" si="2860">CE171</f>
        <v>CONCRETOS ESTRUCTURALES</v>
      </c>
      <c r="CO171" s="534"/>
      <c r="CP171" s="534"/>
      <c r="CQ171" s="534"/>
      <c r="CR171" s="534"/>
      <c r="CS171" s="535"/>
      <c r="CT171" s="116"/>
      <c r="CV171" s="116" t="s">
        <v>312</v>
      </c>
      <c r="CW171" s="533" t="str">
        <f t="shared" ref="CW171" si="2861">CN171</f>
        <v>CONCRETOS ESTRUCTURALES</v>
      </c>
      <c r="CX171" s="534"/>
      <c r="CY171" s="534"/>
      <c r="CZ171" s="534"/>
      <c r="DA171" s="534"/>
      <c r="DB171" s="535"/>
      <c r="DC171" s="116"/>
      <c r="DE171" s="116" t="s">
        <v>312</v>
      </c>
      <c r="DF171" s="533" t="str">
        <f t="shared" ref="DF171" si="2862">CW171</f>
        <v>CONCRETOS ESTRUCTURALES</v>
      </c>
      <c r="DG171" s="534"/>
      <c r="DH171" s="534"/>
      <c r="DI171" s="534"/>
      <c r="DJ171" s="534"/>
      <c r="DK171" s="535"/>
      <c r="DL171" s="116"/>
      <c r="DN171" s="116" t="s">
        <v>312</v>
      </c>
      <c r="DO171" s="533" t="str">
        <f t="shared" ref="DO171" si="2863">DF171</f>
        <v>CONCRETOS ESTRUCTURALES</v>
      </c>
      <c r="DP171" s="534"/>
      <c r="DQ171" s="534"/>
      <c r="DR171" s="534"/>
      <c r="DS171" s="534"/>
      <c r="DT171" s="535"/>
      <c r="DU171" s="116"/>
      <c r="DW171" s="116" t="s">
        <v>312</v>
      </c>
      <c r="DX171" s="533" t="str">
        <f t="shared" ref="DX171" si="2864">DO171</f>
        <v>CONCRETOS ESTRUCTURALES</v>
      </c>
      <c r="DY171" s="534"/>
      <c r="DZ171" s="534"/>
      <c r="EA171" s="534"/>
      <c r="EB171" s="534"/>
      <c r="EC171" s="535"/>
      <c r="ED171" s="116"/>
      <c r="EF171" s="116" t="s">
        <v>312</v>
      </c>
      <c r="EG171" s="533" t="str">
        <f t="shared" ref="EG171" si="2865">DX171</f>
        <v>CONCRETOS ESTRUCTURALES</v>
      </c>
      <c r="EH171" s="534"/>
      <c r="EI171" s="534"/>
      <c r="EJ171" s="534"/>
      <c r="EK171" s="534"/>
      <c r="EL171" s="535"/>
      <c r="EM171" s="116"/>
      <c r="EO171" s="116" t="s">
        <v>312</v>
      </c>
      <c r="EP171" s="533" t="str">
        <f t="shared" ref="EP171" si="2866">EG171</f>
        <v>CONCRETOS ESTRUCTURALES</v>
      </c>
      <c r="EQ171" s="534"/>
      <c r="ER171" s="534"/>
      <c r="ES171" s="534"/>
      <c r="ET171" s="534"/>
      <c r="EU171" s="535"/>
      <c r="EV171" s="116"/>
      <c r="EX171" s="116" t="s">
        <v>312</v>
      </c>
      <c r="EY171" s="533" t="str">
        <f t="shared" ref="EY171" si="2867">EP171</f>
        <v>CONCRETOS ESTRUCTURALES</v>
      </c>
      <c r="EZ171" s="534"/>
      <c r="FA171" s="534"/>
      <c r="FB171" s="534"/>
      <c r="FC171" s="534"/>
      <c r="FD171" s="535"/>
      <c r="FE171" s="116"/>
      <c r="FG171" s="116" t="s">
        <v>312</v>
      </c>
      <c r="FH171" s="533" t="str">
        <f t="shared" ref="FH171" si="2868">EY171</f>
        <v>CONCRETOS ESTRUCTURALES</v>
      </c>
      <c r="FI171" s="534"/>
      <c r="FJ171" s="534"/>
      <c r="FK171" s="534"/>
      <c r="FL171" s="534"/>
      <c r="FM171" s="535"/>
      <c r="FN171" s="116"/>
      <c r="FP171" s="116" t="s">
        <v>312</v>
      </c>
      <c r="FQ171" s="533" t="str">
        <f t="shared" ref="FQ171" si="2869">FH171</f>
        <v>CONCRETOS ESTRUCTURALES</v>
      </c>
      <c r="FR171" s="534"/>
      <c r="FS171" s="534"/>
      <c r="FT171" s="534"/>
      <c r="FU171" s="534"/>
      <c r="FV171" s="535"/>
      <c r="FW171" s="116"/>
      <c r="FY171" s="116" t="s">
        <v>312</v>
      </c>
      <c r="FZ171" s="533" t="str">
        <f t="shared" ref="FZ171" si="2870">FQ171</f>
        <v>CONCRETOS ESTRUCTURALES</v>
      </c>
      <c r="GA171" s="534"/>
      <c r="GB171" s="534"/>
      <c r="GC171" s="534"/>
      <c r="GD171" s="534"/>
      <c r="GE171" s="535"/>
      <c r="GF171" s="116"/>
      <c r="GH171" s="116" t="s">
        <v>312</v>
      </c>
      <c r="GI171" s="533" t="str">
        <f t="shared" ref="GI171" si="2871">FZ171</f>
        <v>CONCRETOS ESTRUCTURALES</v>
      </c>
      <c r="GJ171" s="534"/>
      <c r="GK171" s="534"/>
      <c r="GL171" s="534"/>
      <c r="GM171" s="534"/>
      <c r="GN171" s="535"/>
      <c r="GO171" s="116"/>
      <c r="GQ171" s="116" t="s">
        <v>312</v>
      </c>
      <c r="GR171" s="533" t="str">
        <f t="shared" ref="GR171" si="2872">GI171</f>
        <v>CONCRETOS ESTRUCTURALES</v>
      </c>
      <c r="GS171" s="534"/>
      <c r="GT171" s="534"/>
      <c r="GU171" s="534"/>
      <c r="GV171" s="534"/>
      <c r="GW171" s="535"/>
      <c r="GX171" s="116"/>
      <c r="GZ171" s="116" t="s">
        <v>312</v>
      </c>
      <c r="HA171" s="533" t="str">
        <f t="shared" ref="HA171" si="2873">GR171</f>
        <v>CONCRETOS ESTRUCTURALES</v>
      </c>
      <c r="HB171" s="534"/>
      <c r="HC171" s="534"/>
      <c r="HD171" s="534"/>
      <c r="HE171" s="534"/>
      <c r="HF171" s="535"/>
      <c r="HG171" s="116"/>
      <c r="HI171" s="116" t="s">
        <v>312</v>
      </c>
      <c r="HJ171" s="533" t="str">
        <f t="shared" ref="HJ171" si="2874">HA171</f>
        <v>CONCRETOS ESTRUCTURALES</v>
      </c>
      <c r="HK171" s="534"/>
      <c r="HL171" s="534"/>
      <c r="HM171" s="534"/>
      <c r="HN171" s="534"/>
      <c r="HO171" s="535"/>
      <c r="HP171" s="116"/>
      <c r="HR171" s="116" t="s">
        <v>312</v>
      </c>
      <c r="HS171" s="533" t="str">
        <f t="shared" ref="HS171" si="2875">HJ171</f>
        <v>CONCRETOS ESTRUCTURALES</v>
      </c>
      <c r="HT171" s="534"/>
      <c r="HU171" s="534"/>
      <c r="HV171" s="534"/>
      <c r="HW171" s="534"/>
      <c r="HX171" s="535"/>
      <c r="HY171" s="116"/>
      <c r="IA171" s="116" t="s">
        <v>312</v>
      </c>
      <c r="IB171" s="533" t="str">
        <f t="shared" ref="IB171" si="2876">HS171</f>
        <v>CONCRETOS ESTRUCTURALES</v>
      </c>
      <c r="IC171" s="534"/>
      <c r="ID171" s="534"/>
      <c r="IE171" s="534"/>
      <c r="IF171" s="534"/>
      <c r="IG171" s="535"/>
      <c r="IH171" s="116"/>
      <c r="IJ171" s="116" t="s">
        <v>312</v>
      </c>
      <c r="IK171" s="533" t="str">
        <f t="shared" ref="IK171" si="2877">IB171</f>
        <v>CONCRETOS ESTRUCTURALES</v>
      </c>
      <c r="IL171" s="534"/>
      <c r="IM171" s="534"/>
      <c r="IN171" s="534"/>
      <c r="IO171" s="534"/>
      <c r="IP171" s="535"/>
      <c r="IQ171" s="116"/>
      <c r="IS171" s="116" t="s">
        <v>312</v>
      </c>
      <c r="IT171" s="533" t="str">
        <f t="shared" ref="IT171" si="2878">IK171</f>
        <v>CONCRETOS ESTRUCTURALES</v>
      </c>
      <c r="IU171" s="534"/>
      <c r="IV171" s="534"/>
      <c r="IW171" s="534"/>
      <c r="IX171" s="534"/>
      <c r="IY171" s="535"/>
      <c r="IZ171" s="116"/>
      <c r="JB171" s="116" t="s">
        <v>312</v>
      </c>
      <c r="JC171" s="533" t="str">
        <f t="shared" ref="JC171" si="2879">IT171</f>
        <v>CONCRETOS ESTRUCTURALES</v>
      </c>
      <c r="JD171" s="534"/>
      <c r="JE171" s="534"/>
      <c r="JF171" s="534"/>
      <c r="JG171" s="534"/>
      <c r="JH171" s="535"/>
      <c r="JI171" s="116"/>
      <c r="JK171" s="116" t="s">
        <v>312</v>
      </c>
      <c r="JL171" s="533" t="str">
        <f t="shared" ref="JL171" si="2880">JC171</f>
        <v>CONCRETOS ESTRUCTURALES</v>
      </c>
      <c r="JM171" s="534"/>
      <c r="JN171" s="534"/>
      <c r="JO171" s="534"/>
      <c r="JP171" s="534"/>
      <c r="JQ171" s="535"/>
      <c r="JR171" s="116"/>
      <c r="JT171" s="116" t="s">
        <v>312</v>
      </c>
      <c r="JU171" s="533" t="str">
        <f t="shared" ref="JU171" si="2881">JL171</f>
        <v>CONCRETOS ESTRUCTURALES</v>
      </c>
      <c r="JV171" s="534"/>
      <c r="JW171" s="534"/>
      <c r="JX171" s="534"/>
      <c r="JY171" s="534"/>
      <c r="JZ171" s="535"/>
      <c r="KA171" s="116"/>
      <c r="KC171" s="116" t="s">
        <v>312</v>
      </c>
      <c r="KD171" s="533" t="str">
        <f t="shared" ref="KD171" si="2882">JU171</f>
        <v>CONCRETOS ESTRUCTURALES</v>
      </c>
      <c r="KE171" s="534"/>
      <c r="KF171" s="534"/>
      <c r="KG171" s="534"/>
      <c r="KH171" s="534"/>
      <c r="KI171" s="535"/>
      <c r="KJ171" s="116"/>
      <c r="KL171" s="116" t="s">
        <v>312</v>
      </c>
      <c r="KM171" s="533" t="str">
        <f t="shared" ref="KM171" si="2883">KD171</f>
        <v>CONCRETOS ESTRUCTURALES</v>
      </c>
      <c r="KN171" s="534"/>
      <c r="KO171" s="534"/>
      <c r="KP171" s="534"/>
      <c r="KQ171" s="534"/>
      <c r="KR171" s="535"/>
      <c r="KS171" s="116"/>
      <c r="KU171" s="116" t="s">
        <v>312</v>
      </c>
      <c r="KV171" s="533" t="str">
        <f t="shared" ref="KV171" si="2884">KM171</f>
        <v>CONCRETOS ESTRUCTURALES</v>
      </c>
      <c r="KW171" s="534"/>
      <c r="KX171" s="534"/>
      <c r="KY171" s="534"/>
      <c r="KZ171" s="534"/>
      <c r="LA171" s="535"/>
      <c r="LB171" s="116"/>
      <c r="LD171" s="116" t="s">
        <v>312</v>
      </c>
      <c r="LE171" s="533" t="str">
        <f t="shared" ref="LE171" si="2885">KV171</f>
        <v>CONCRETOS ESTRUCTURALES</v>
      </c>
      <c r="LF171" s="534"/>
      <c r="LG171" s="534"/>
      <c r="LH171" s="534"/>
      <c r="LI171" s="534"/>
      <c r="LJ171" s="535"/>
      <c r="LK171" s="116"/>
      <c r="LM171" s="116" t="s">
        <v>312</v>
      </c>
      <c r="LN171" s="533" t="str">
        <f t="shared" ref="LN171" si="2886">LE171</f>
        <v>CONCRETOS ESTRUCTURALES</v>
      </c>
      <c r="LO171" s="534"/>
      <c r="LP171" s="534"/>
      <c r="LQ171" s="534"/>
      <c r="LR171" s="534"/>
      <c r="LS171" s="535"/>
      <c r="LT171" s="116"/>
      <c r="LV171" s="116" t="s">
        <v>312</v>
      </c>
      <c r="LW171" s="533" t="str">
        <f t="shared" ref="LW171" si="2887">LN171</f>
        <v>CONCRETOS ESTRUCTURALES</v>
      </c>
      <c r="LX171" s="534"/>
      <c r="LY171" s="534"/>
      <c r="LZ171" s="534"/>
      <c r="MA171" s="534"/>
      <c r="MB171" s="535"/>
      <c r="MC171" s="116"/>
      <c r="ME171" s="116" t="s">
        <v>312</v>
      </c>
      <c r="MF171" s="533" t="str">
        <f t="shared" ref="MF171" si="2888">LW171</f>
        <v>CONCRETOS ESTRUCTURALES</v>
      </c>
      <c r="MG171" s="534"/>
      <c r="MH171" s="534"/>
      <c r="MI171" s="534"/>
      <c r="MJ171" s="534"/>
      <c r="MK171" s="535"/>
      <c r="ML171" s="116"/>
      <c r="MN171" s="116" t="s">
        <v>312</v>
      </c>
      <c r="MO171" s="533" t="str">
        <f t="shared" ref="MO171" si="2889">MF171</f>
        <v>CONCRETOS ESTRUCTURALES</v>
      </c>
      <c r="MP171" s="534"/>
      <c r="MQ171" s="534"/>
      <c r="MR171" s="534"/>
      <c r="MS171" s="534"/>
      <c r="MT171" s="535"/>
      <c r="MU171" s="116"/>
      <c r="MW171" s="116" t="s">
        <v>312</v>
      </c>
      <c r="MX171" s="533" t="str">
        <f t="shared" ref="MX171" si="2890">MO171</f>
        <v>CONCRETOS ESTRUCTURALES</v>
      </c>
      <c r="MY171" s="534"/>
      <c r="MZ171" s="534"/>
      <c r="NA171" s="534"/>
      <c r="NB171" s="534"/>
      <c r="NC171" s="535"/>
      <c r="ND171" s="116"/>
      <c r="NF171" s="116" t="s">
        <v>312</v>
      </c>
      <c r="NG171" s="533" t="str">
        <f t="shared" ref="NG171" si="2891">MX171</f>
        <v>CONCRETOS ESTRUCTURALES</v>
      </c>
      <c r="NH171" s="534"/>
      <c r="NI171" s="534"/>
      <c r="NJ171" s="534"/>
      <c r="NK171" s="534"/>
      <c r="NL171" s="535"/>
      <c r="NM171" s="116"/>
      <c r="NO171" s="116" t="s">
        <v>312</v>
      </c>
      <c r="NP171" s="533" t="str">
        <f t="shared" ref="NP171" si="2892">NG171</f>
        <v>CONCRETOS ESTRUCTURALES</v>
      </c>
      <c r="NQ171" s="534"/>
      <c r="NR171" s="534"/>
      <c r="NS171" s="534"/>
      <c r="NT171" s="534"/>
      <c r="NU171" s="535"/>
      <c r="NV171" s="116"/>
      <c r="NX171" s="116" t="s">
        <v>312</v>
      </c>
      <c r="NY171" s="533" t="str">
        <f t="shared" ref="NY171" si="2893">NP171</f>
        <v>CONCRETOS ESTRUCTURALES</v>
      </c>
      <c r="NZ171" s="534"/>
      <c r="OA171" s="534"/>
      <c r="OB171" s="534"/>
      <c r="OC171" s="534"/>
      <c r="OD171" s="535"/>
      <c r="OE171" s="116"/>
      <c r="OG171" s="116" t="s">
        <v>312</v>
      </c>
      <c r="OH171" s="533" t="str">
        <f t="shared" ref="OH171" si="2894">NY171</f>
        <v>CONCRETOS ESTRUCTURALES</v>
      </c>
      <c r="OI171" s="534"/>
      <c r="OJ171" s="534"/>
      <c r="OK171" s="534"/>
      <c r="OL171" s="534"/>
      <c r="OM171" s="535"/>
      <c r="ON171" s="116"/>
      <c r="OP171" s="116" t="s">
        <v>312</v>
      </c>
      <c r="OQ171" s="533" t="str">
        <f t="shared" ref="OQ171" si="2895">OH171</f>
        <v>CONCRETOS ESTRUCTURALES</v>
      </c>
      <c r="OR171" s="534"/>
      <c r="OS171" s="534"/>
      <c r="OT171" s="534"/>
      <c r="OU171" s="534"/>
      <c r="OV171" s="535"/>
      <c r="OW171" s="116"/>
      <c r="OY171" s="116" t="s">
        <v>312</v>
      </c>
      <c r="OZ171" s="533" t="str">
        <f t="shared" ref="OZ171" si="2896">OQ171</f>
        <v>CONCRETOS ESTRUCTURALES</v>
      </c>
      <c r="PA171" s="534"/>
      <c r="PB171" s="534"/>
      <c r="PC171" s="534"/>
      <c r="PD171" s="534"/>
      <c r="PE171" s="535"/>
      <c r="PF171" s="116"/>
    </row>
    <row r="172" spans="1:423">
      <c r="A172" s="116"/>
      <c r="B172" s="536"/>
      <c r="C172" s="537"/>
      <c r="D172" s="537"/>
      <c r="E172" s="537"/>
      <c r="F172" s="537"/>
      <c r="G172" s="538"/>
      <c r="H172" s="116"/>
      <c r="J172" s="116"/>
      <c r="K172" s="536"/>
      <c r="L172" s="537"/>
      <c r="M172" s="537"/>
      <c r="N172" s="537"/>
      <c r="O172" s="537"/>
      <c r="P172" s="538"/>
      <c r="Q172" s="116"/>
      <c r="S172" s="116"/>
      <c r="T172" s="536"/>
      <c r="U172" s="537"/>
      <c r="V172" s="537"/>
      <c r="W172" s="537"/>
      <c r="X172" s="537"/>
      <c r="Y172" s="538"/>
      <c r="Z172" s="116"/>
      <c r="AB172" s="116"/>
      <c r="AC172" s="536"/>
      <c r="AD172" s="537"/>
      <c r="AE172" s="537"/>
      <c r="AF172" s="537"/>
      <c r="AG172" s="537"/>
      <c r="AH172" s="538"/>
      <c r="AI172" s="116"/>
      <c r="AK172" s="116"/>
      <c r="AL172" s="536"/>
      <c r="AM172" s="537"/>
      <c r="AN172" s="537"/>
      <c r="AO172" s="537"/>
      <c r="AP172" s="537"/>
      <c r="AQ172" s="538"/>
      <c r="AR172" s="116"/>
      <c r="AT172" s="116"/>
      <c r="AU172" s="536"/>
      <c r="AV172" s="537"/>
      <c r="AW172" s="537"/>
      <c r="AX172" s="537"/>
      <c r="AY172" s="537"/>
      <c r="AZ172" s="538"/>
      <c r="BA172" s="116"/>
      <c r="BC172" s="116"/>
      <c r="BD172" s="536"/>
      <c r="BE172" s="537"/>
      <c r="BF172" s="537"/>
      <c r="BG172" s="537"/>
      <c r="BH172" s="537"/>
      <c r="BI172" s="538"/>
      <c r="BJ172" s="116"/>
      <c r="BL172" s="116"/>
      <c r="BM172" s="536"/>
      <c r="BN172" s="537"/>
      <c r="BO172" s="537"/>
      <c r="BP172" s="537"/>
      <c r="BQ172" s="537"/>
      <c r="BR172" s="538"/>
      <c r="BS172" s="116"/>
      <c r="BU172" s="116"/>
      <c r="BV172" s="536"/>
      <c r="BW172" s="537"/>
      <c r="BX172" s="537"/>
      <c r="BY172" s="537"/>
      <c r="BZ172" s="537"/>
      <c r="CA172" s="538"/>
      <c r="CB172" s="116"/>
      <c r="CD172" s="116"/>
      <c r="CE172" s="536"/>
      <c r="CF172" s="537"/>
      <c r="CG172" s="537"/>
      <c r="CH172" s="537"/>
      <c r="CI172" s="537"/>
      <c r="CJ172" s="538"/>
      <c r="CK172" s="116"/>
      <c r="CM172" s="116"/>
      <c r="CN172" s="536"/>
      <c r="CO172" s="537"/>
      <c r="CP172" s="537"/>
      <c r="CQ172" s="537"/>
      <c r="CR172" s="537"/>
      <c r="CS172" s="538"/>
      <c r="CT172" s="116"/>
      <c r="CV172" s="116"/>
      <c r="CW172" s="536"/>
      <c r="CX172" s="537"/>
      <c r="CY172" s="537"/>
      <c r="CZ172" s="537"/>
      <c r="DA172" s="537"/>
      <c r="DB172" s="538"/>
      <c r="DC172" s="116"/>
      <c r="DE172" s="116"/>
      <c r="DF172" s="536"/>
      <c r="DG172" s="537"/>
      <c r="DH172" s="537"/>
      <c r="DI172" s="537"/>
      <c r="DJ172" s="537"/>
      <c r="DK172" s="538"/>
      <c r="DL172" s="116"/>
      <c r="DN172" s="116"/>
      <c r="DO172" s="536"/>
      <c r="DP172" s="537"/>
      <c r="DQ172" s="537"/>
      <c r="DR172" s="537"/>
      <c r="DS172" s="537"/>
      <c r="DT172" s="538"/>
      <c r="DU172" s="116"/>
      <c r="DW172" s="116"/>
      <c r="DX172" s="536"/>
      <c r="DY172" s="537"/>
      <c r="DZ172" s="537"/>
      <c r="EA172" s="537"/>
      <c r="EB172" s="537"/>
      <c r="EC172" s="538"/>
      <c r="ED172" s="116"/>
      <c r="EF172" s="116"/>
      <c r="EG172" s="536"/>
      <c r="EH172" s="537"/>
      <c r="EI172" s="537"/>
      <c r="EJ172" s="537"/>
      <c r="EK172" s="537"/>
      <c r="EL172" s="538"/>
      <c r="EM172" s="116"/>
      <c r="EO172" s="116"/>
      <c r="EP172" s="536"/>
      <c r="EQ172" s="537"/>
      <c r="ER172" s="537"/>
      <c r="ES172" s="537"/>
      <c r="ET172" s="537"/>
      <c r="EU172" s="538"/>
      <c r="EV172" s="116"/>
      <c r="EX172" s="116"/>
      <c r="EY172" s="536"/>
      <c r="EZ172" s="537"/>
      <c r="FA172" s="537"/>
      <c r="FB172" s="537"/>
      <c r="FC172" s="537"/>
      <c r="FD172" s="538"/>
      <c r="FE172" s="116"/>
      <c r="FG172" s="116"/>
      <c r="FH172" s="536"/>
      <c r="FI172" s="537"/>
      <c r="FJ172" s="537"/>
      <c r="FK172" s="537"/>
      <c r="FL172" s="537"/>
      <c r="FM172" s="538"/>
      <c r="FN172" s="116"/>
      <c r="FP172" s="116"/>
      <c r="FQ172" s="536"/>
      <c r="FR172" s="537"/>
      <c r="FS172" s="537"/>
      <c r="FT172" s="537"/>
      <c r="FU172" s="537"/>
      <c r="FV172" s="538"/>
      <c r="FW172" s="116"/>
      <c r="FY172" s="116"/>
      <c r="FZ172" s="536"/>
      <c r="GA172" s="537"/>
      <c r="GB172" s="537"/>
      <c r="GC172" s="537"/>
      <c r="GD172" s="537"/>
      <c r="GE172" s="538"/>
      <c r="GF172" s="116"/>
      <c r="GH172" s="116"/>
      <c r="GI172" s="536"/>
      <c r="GJ172" s="537"/>
      <c r="GK172" s="537"/>
      <c r="GL172" s="537"/>
      <c r="GM172" s="537"/>
      <c r="GN172" s="538"/>
      <c r="GO172" s="116"/>
      <c r="GQ172" s="116"/>
      <c r="GR172" s="536"/>
      <c r="GS172" s="537"/>
      <c r="GT172" s="537"/>
      <c r="GU172" s="537"/>
      <c r="GV172" s="537"/>
      <c r="GW172" s="538"/>
      <c r="GX172" s="116"/>
      <c r="GZ172" s="116"/>
      <c r="HA172" s="536"/>
      <c r="HB172" s="537"/>
      <c r="HC172" s="537"/>
      <c r="HD172" s="537"/>
      <c r="HE172" s="537"/>
      <c r="HF172" s="538"/>
      <c r="HG172" s="116"/>
      <c r="HI172" s="116"/>
      <c r="HJ172" s="536"/>
      <c r="HK172" s="537"/>
      <c r="HL172" s="537"/>
      <c r="HM172" s="537"/>
      <c r="HN172" s="537"/>
      <c r="HO172" s="538"/>
      <c r="HP172" s="116"/>
      <c r="HR172" s="116"/>
      <c r="HS172" s="536"/>
      <c r="HT172" s="537"/>
      <c r="HU172" s="537"/>
      <c r="HV172" s="537"/>
      <c r="HW172" s="537"/>
      <c r="HX172" s="538"/>
      <c r="HY172" s="116"/>
      <c r="IA172" s="116"/>
      <c r="IB172" s="536"/>
      <c r="IC172" s="537"/>
      <c r="ID172" s="537"/>
      <c r="IE172" s="537"/>
      <c r="IF172" s="537"/>
      <c r="IG172" s="538"/>
      <c r="IH172" s="116"/>
      <c r="IJ172" s="116"/>
      <c r="IK172" s="536"/>
      <c r="IL172" s="537"/>
      <c r="IM172" s="537"/>
      <c r="IN172" s="537"/>
      <c r="IO172" s="537"/>
      <c r="IP172" s="538"/>
      <c r="IQ172" s="116"/>
      <c r="IS172" s="116"/>
      <c r="IT172" s="536"/>
      <c r="IU172" s="537"/>
      <c r="IV172" s="537"/>
      <c r="IW172" s="537"/>
      <c r="IX172" s="537"/>
      <c r="IY172" s="538"/>
      <c r="IZ172" s="116"/>
      <c r="JB172" s="116"/>
      <c r="JC172" s="536"/>
      <c r="JD172" s="537"/>
      <c r="JE172" s="537"/>
      <c r="JF172" s="537"/>
      <c r="JG172" s="537"/>
      <c r="JH172" s="538"/>
      <c r="JI172" s="116"/>
      <c r="JK172" s="116"/>
      <c r="JL172" s="536"/>
      <c r="JM172" s="537"/>
      <c r="JN172" s="537"/>
      <c r="JO172" s="537"/>
      <c r="JP172" s="537"/>
      <c r="JQ172" s="538"/>
      <c r="JR172" s="116"/>
      <c r="JT172" s="116"/>
      <c r="JU172" s="536"/>
      <c r="JV172" s="537"/>
      <c r="JW172" s="537"/>
      <c r="JX172" s="537"/>
      <c r="JY172" s="537"/>
      <c r="JZ172" s="538"/>
      <c r="KA172" s="116"/>
      <c r="KC172" s="116"/>
      <c r="KD172" s="536"/>
      <c r="KE172" s="537"/>
      <c r="KF172" s="537"/>
      <c r="KG172" s="537"/>
      <c r="KH172" s="537"/>
      <c r="KI172" s="538"/>
      <c r="KJ172" s="116"/>
      <c r="KL172" s="116"/>
      <c r="KM172" s="536"/>
      <c r="KN172" s="537"/>
      <c r="KO172" s="537"/>
      <c r="KP172" s="537"/>
      <c r="KQ172" s="537"/>
      <c r="KR172" s="538"/>
      <c r="KS172" s="116"/>
      <c r="KU172" s="116"/>
      <c r="KV172" s="536"/>
      <c r="KW172" s="537"/>
      <c r="KX172" s="537"/>
      <c r="KY172" s="537"/>
      <c r="KZ172" s="537"/>
      <c r="LA172" s="538"/>
      <c r="LB172" s="116"/>
      <c r="LD172" s="116"/>
      <c r="LE172" s="536"/>
      <c r="LF172" s="537"/>
      <c r="LG172" s="537"/>
      <c r="LH172" s="537"/>
      <c r="LI172" s="537"/>
      <c r="LJ172" s="538"/>
      <c r="LK172" s="116"/>
      <c r="LM172" s="116"/>
      <c r="LN172" s="536"/>
      <c r="LO172" s="537"/>
      <c r="LP172" s="537"/>
      <c r="LQ172" s="537"/>
      <c r="LR172" s="537"/>
      <c r="LS172" s="538"/>
      <c r="LT172" s="116"/>
      <c r="LV172" s="116"/>
      <c r="LW172" s="536"/>
      <c r="LX172" s="537"/>
      <c r="LY172" s="537"/>
      <c r="LZ172" s="537"/>
      <c r="MA172" s="537"/>
      <c r="MB172" s="538"/>
      <c r="MC172" s="116"/>
      <c r="ME172" s="116"/>
      <c r="MF172" s="536"/>
      <c r="MG172" s="537"/>
      <c r="MH172" s="537"/>
      <c r="MI172" s="537"/>
      <c r="MJ172" s="537"/>
      <c r="MK172" s="538"/>
      <c r="ML172" s="116"/>
      <c r="MN172" s="116"/>
      <c r="MO172" s="536"/>
      <c r="MP172" s="537"/>
      <c r="MQ172" s="537"/>
      <c r="MR172" s="537"/>
      <c r="MS172" s="537"/>
      <c r="MT172" s="538"/>
      <c r="MU172" s="116"/>
      <c r="MW172" s="116"/>
      <c r="MX172" s="536"/>
      <c r="MY172" s="537"/>
      <c r="MZ172" s="537"/>
      <c r="NA172" s="537"/>
      <c r="NB172" s="537"/>
      <c r="NC172" s="538"/>
      <c r="ND172" s="116"/>
      <c r="NF172" s="116"/>
      <c r="NG172" s="536"/>
      <c r="NH172" s="537"/>
      <c r="NI172" s="537"/>
      <c r="NJ172" s="537"/>
      <c r="NK172" s="537"/>
      <c r="NL172" s="538"/>
      <c r="NM172" s="116"/>
      <c r="NO172" s="116"/>
      <c r="NP172" s="536"/>
      <c r="NQ172" s="537"/>
      <c r="NR172" s="537"/>
      <c r="NS172" s="537"/>
      <c r="NT172" s="537"/>
      <c r="NU172" s="538"/>
      <c r="NV172" s="116"/>
      <c r="NX172" s="116"/>
      <c r="NY172" s="536"/>
      <c r="NZ172" s="537"/>
      <c r="OA172" s="537"/>
      <c r="OB172" s="537"/>
      <c r="OC172" s="537"/>
      <c r="OD172" s="538"/>
      <c r="OE172" s="116"/>
      <c r="OG172" s="116"/>
      <c r="OH172" s="536"/>
      <c r="OI172" s="537"/>
      <c r="OJ172" s="537"/>
      <c r="OK172" s="537"/>
      <c r="OL172" s="537"/>
      <c r="OM172" s="538"/>
      <c r="ON172" s="116"/>
      <c r="OP172" s="116"/>
      <c r="OQ172" s="536"/>
      <c r="OR172" s="537"/>
      <c r="OS172" s="537"/>
      <c r="OT172" s="537"/>
      <c r="OU172" s="537"/>
      <c r="OV172" s="538"/>
      <c r="OW172" s="116"/>
      <c r="OY172" s="116"/>
      <c r="OZ172" s="536"/>
      <c r="PA172" s="537"/>
      <c r="PB172" s="537"/>
      <c r="PC172" s="537"/>
      <c r="PD172" s="537"/>
      <c r="PE172" s="538"/>
      <c r="PF172" s="116"/>
    </row>
    <row r="173" spans="1:423" ht="15" customHeight="1">
      <c r="A173" s="117" t="s">
        <v>1</v>
      </c>
      <c r="B173" s="544" t="str">
        <f>+APU!B71</f>
        <v>VIGA DE CIMENTACION EN CONCRETO DE 21 MPa, DE SECCION 0.25X0.20 M. INCLUYE FORMALETA, EQUIPO Y TODO LO NECESARIO PARA SU CORRECTA COLOCACION Y FUNCIONAMIENTO.</v>
      </c>
      <c r="C173" s="545"/>
      <c r="D173" s="545"/>
      <c r="E173" s="545"/>
      <c r="F173" s="545"/>
      <c r="G173" s="545"/>
      <c r="H173" s="117" t="s">
        <v>313</v>
      </c>
      <c r="J173" s="117" t="s">
        <v>1</v>
      </c>
      <c r="K173" s="539" t="str">
        <f>B173</f>
        <v>VIGA DE CIMENTACION EN CONCRETO DE 21 MPa, DE SECCION 0.25X0.20 M. INCLUYE FORMALETA, EQUIPO Y TODO LO NECESARIO PARA SU CORRECTA COLOCACION Y FUNCIONAMIENTO.</v>
      </c>
      <c r="L173" s="540"/>
      <c r="M173" s="540"/>
      <c r="N173" s="540"/>
      <c r="O173" s="540"/>
      <c r="P173" s="540"/>
      <c r="Q173" s="117" t="s">
        <v>313</v>
      </c>
      <c r="S173" s="117" t="s">
        <v>1</v>
      </c>
      <c r="T173" s="539" t="str">
        <f>K173</f>
        <v>VIGA DE CIMENTACION EN CONCRETO DE 21 MPa, DE SECCION 0.25X0.20 M. INCLUYE FORMALETA, EQUIPO Y TODO LO NECESARIO PARA SU CORRECTA COLOCACION Y FUNCIONAMIENTO.</v>
      </c>
      <c r="U173" s="540"/>
      <c r="V173" s="540"/>
      <c r="W173" s="540"/>
      <c r="X173" s="540"/>
      <c r="Y173" s="540"/>
      <c r="Z173" s="117" t="s">
        <v>313</v>
      </c>
      <c r="AB173" s="117" t="s">
        <v>1</v>
      </c>
      <c r="AC173" s="539" t="str">
        <f>T173</f>
        <v>VIGA DE CIMENTACION EN CONCRETO DE 21 MPa, DE SECCION 0.25X0.20 M. INCLUYE FORMALETA, EQUIPO Y TODO LO NECESARIO PARA SU CORRECTA COLOCACION Y FUNCIONAMIENTO.</v>
      </c>
      <c r="AD173" s="540"/>
      <c r="AE173" s="540"/>
      <c r="AF173" s="540"/>
      <c r="AG173" s="540"/>
      <c r="AH173" s="540"/>
      <c r="AI173" s="117" t="s">
        <v>313</v>
      </c>
      <c r="AK173" s="117" t="s">
        <v>1</v>
      </c>
      <c r="AL173" s="539" t="str">
        <f>AC173</f>
        <v>VIGA DE CIMENTACION EN CONCRETO DE 21 MPa, DE SECCION 0.25X0.20 M. INCLUYE FORMALETA, EQUIPO Y TODO LO NECESARIO PARA SU CORRECTA COLOCACION Y FUNCIONAMIENTO.</v>
      </c>
      <c r="AM173" s="540"/>
      <c r="AN173" s="540"/>
      <c r="AO173" s="540"/>
      <c r="AP173" s="540"/>
      <c r="AQ173" s="540"/>
      <c r="AR173" s="117" t="s">
        <v>313</v>
      </c>
      <c r="AT173" s="117" t="s">
        <v>1</v>
      </c>
      <c r="AU173" s="539" t="str">
        <f>AL173</f>
        <v>VIGA DE CIMENTACION EN CONCRETO DE 21 MPa, DE SECCION 0.25X0.20 M. INCLUYE FORMALETA, EQUIPO Y TODO LO NECESARIO PARA SU CORRECTA COLOCACION Y FUNCIONAMIENTO.</v>
      </c>
      <c r="AV173" s="540"/>
      <c r="AW173" s="540"/>
      <c r="AX173" s="540"/>
      <c r="AY173" s="540"/>
      <c r="AZ173" s="540"/>
      <c r="BA173" s="117" t="s">
        <v>313</v>
      </c>
      <c r="BC173" s="117" t="s">
        <v>1</v>
      </c>
      <c r="BD173" s="539" t="str">
        <f t="shared" ref="BD173" si="2897">AU173</f>
        <v>VIGA DE CIMENTACION EN CONCRETO DE 21 MPa, DE SECCION 0.25X0.20 M. INCLUYE FORMALETA, EQUIPO Y TODO LO NECESARIO PARA SU CORRECTA COLOCACION Y FUNCIONAMIENTO.</v>
      </c>
      <c r="BE173" s="540"/>
      <c r="BF173" s="540"/>
      <c r="BG173" s="540"/>
      <c r="BH173" s="540"/>
      <c r="BI173" s="540"/>
      <c r="BJ173" s="117" t="s">
        <v>313</v>
      </c>
      <c r="BL173" s="117" t="s">
        <v>1</v>
      </c>
      <c r="BM173" s="539" t="str">
        <f t="shared" ref="BM173" si="2898">BD173</f>
        <v>VIGA DE CIMENTACION EN CONCRETO DE 21 MPa, DE SECCION 0.25X0.20 M. INCLUYE FORMALETA, EQUIPO Y TODO LO NECESARIO PARA SU CORRECTA COLOCACION Y FUNCIONAMIENTO.</v>
      </c>
      <c r="BN173" s="540"/>
      <c r="BO173" s="540"/>
      <c r="BP173" s="540"/>
      <c r="BQ173" s="540"/>
      <c r="BR173" s="540"/>
      <c r="BS173" s="117" t="s">
        <v>313</v>
      </c>
      <c r="BU173" s="117" t="s">
        <v>1</v>
      </c>
      <c r="BV173" s="539" t="str">
        <f t="shared" ref="BV173" si="2899">BM173</f>
        <v>VIGA DE CIMENTACION EN CONCRETO DE 21 MPa, DE SECCION 0.25X0.20 M. INCLUYE FORMALETA, EQUIPO Y TODO LO NECESARIO PARA SU CORRECTA COLOCACION Y FUNCIONAMIENTO.</v>
      </c>
      <c r="BW173" s="540"/>
      <c r="BX173" s="540"/>
      <c r="BY173" s="540"/>
      <c r="BZ173" s="540"/>
      <c r="CA173" s="540"/>
      <c r="CB173" s="117" t="s">
        <v>313</v>
      </c>
      <c r="CD173" s="117" t="s">
        <v>1</v>
      </c>
      <c r="CE173" s="539" t="str">
        <f t="shared" ref="CE173" si="2900">BV173</f>
        <v>VIGA DE CIMENTACION EN CONCRETO DE 21 MPa, DE SECCION 0.25X0.20 M. INCLUYE FORMALETA, EQUIPO Y TODO LO NECESARIO PARA SU CORRECTA COLOCACION Y FUNCIONAMIENTO.</v>
      </c>
      <c r="CF173" s="540"/>
      <c r="CG173" s="540"/>
      <c r="CH173" s="540"/>
      <c r="CI173" s="540"/>
      <c r="CJ173" s="540"/>
      <c r="CK173" s="117" t="s">
        <v>313</v>
      </c>
      <c r="CM173" s="117" t="s">
        <v>1</v>
      </c>
      <c r="CN173" s="539" t="str">
        <f t="shared" ref="CN173" si="2901">CE173</f>
        <v>VIGA DE CIMENTACION EN CONCRETO DE 21 MPa, DE SECCION 0.25X0.20 M. INCLUYE FORMALETA, EQUIPO Y TODO LO NECESARIO PARA SU CORRECTA COLOCACION Y FUNCIONAMIENTO.</v>
      </c>
      <c r="CO173" s="540"/>
      <c r="CP173" s="540"/>
      <c r="CQ173" s="540"/>
      <c r="CR173" s="540"/>
      <c r="CS173" s="540"/>
      <c r="CT173" s="117" t="s">
        <v>313</v>
      </c>
      <c r="CV173" s="117" t="s">
        <v>1</v>
      </c>
      <c r="CW173" s="539" t="str">
        <f t="shared" ref="CW173" si="2902">CN173</f>
        <v>VIGA DE CIMENTACION EN CONCRETO DE 21 MPa, DE SECCION 0.25X0.20 M. INCLUYE FORMALETA, EQUIPO Y TODO LO NECESARIO PARA SU CORRECTA COLOCACION Y FUNCIONAMIENTO.</v>
      </c>
      <c r="CX173" s="540"/>
      <c r="CY173" s="540"/>
      <c r="CZ173" s="540"/>
      <c r="DA173" s="540"/>
      <c r="DB173" s="540"/>
      <c r="DC173" s="117" t="s">
        <v>313</v>
      </c>
      <c r="DE173" s="117" t="s">
        <v>1</v>
      </c>
      <c r="DF173" s="539" t="str">
        <f t="shared" ref="DF173" si="2903">CW173</f>
        <v>VIGA DE CIMENTACION EN CONCRETO DE 21 MPa, DE SECCION 0.25X0.20 M. INCLUYE FORMALETA, EQUIPO Y TODO LO NECESARIO PARA SU CORRECTA COLOCACION Y FUNCIONAMIENTO.</v>
      </c>
      <c r="DG173" s="540"/>
      <c r="DH173" s="540"/>
      <c r="DI173" s="540"/>
      <c r="DJ173" s="540"/>
      <c r="DK173" s="540"/>
      <c r="DL173" s="117" t="s">
        <v>313</v>
      </c>
      <c r="DN173" s="117" t="s">
        <v>1</v>
      </c>
      <c r="DO173" s="539" t="str">
        <f t="shared" ref="DO173" si="2904">DF173</f>
        <v>VIGA DE CIMENTACION EN CONCRETO DE 21 MPa, DE SECCION 0.25X0.20 M. INCLUYE FORMALETA, EQUIPO Y TODO LO NECESARIO PARA SU CORRECTA COLOCACION Y FUNCIONAMIENTO.</v>
      </c>
      <c r="DP173" s="540"/>
      <c r="DQ173" s="540"/>
      <c r="DR173" s="540"/>
      <c r="DS173" s="540"/>
      <c r="DT173" s="540"/>
      <c r="DU173" s="117" t="s">
        <v>313</v>
      </c>
      <c r="DW173" s="117" t="s">
        <v>1</v>
      </c>
      <c r="DX173" s="539" t="str">
        <f t="shared" ref="DX173" si="2905">DO173</f>
        <v>VIGA DE CIMENTACION EN CONCRETO DE 21 MPa, DE SECCION 0.25X0.20 M. INCLUYE FORMALETA, EQUIPO Y TODO LO NECESARIO PARA SU CORRECTA COLOCACION Y FUNCIONAMIENTO.</v>
      </c>
      <c r="DY173" s="540"/>
      <c r="DZ173" s="540"/>
      <c r="EA173" s="540"/>
      <c r="EB173" s="540"/>
      <c r="EC173" s="540"/>
      <c r="ED173" s="117" t="s">
        <v>313</v>
      </c>
      <c r="EF173" s="117" t="s">
        <v>1</v>
      </c>
      <c r="EG173" s="539" t="str">
        <f t="shared" ref="EG173" si="2906">DX173</f>
        <v>VIGA DE CIMENTACION EN CONCRETO DE 21 MPa, DE SECCION 0.25X0.20 M. INCLUYE FORMALETA, EQUIPO Y TODO LO NECESARIO PARA SU CORRECTA COLOCACION Y FUNCIONAMIENTO.</v>
      </c>
      <c r="EH173" s="540"/>
      <c r="EI173" s="540"/>
      <c r="EJ173" s="540"/>
      <c r="EK173" s="540"/>
      <c r="EL173" s="540"/>
      <c r="EM173" s="117" t="s">
        <v>313</v>
      </c>
      <c r="EO173" s="117" t="s">
        <v>1</v>
      </c>
      <c r="EP173" s="539" t="str">
        <f t="shared" ref="EP173" si="2907">EG173</f>
        <v>VIGA DE CIMENTACION EN CONCRETO DE 21 MPa, DE SECCION 0.25X0.20 M. INCLUYE FORMALETA, EQUIPO Y TODO LO NECESARIO PARA SU CORRECTA COLOCACION Y FUNCIONAMIENTO.</v>
      </c>
      <c r="EQ173" s="540"/>
      <c r="ER173" s="540"/>
      <c r="ES173" s="540"/>
      <c r="ET173" s="540"/>
      <c r="EU173" s="540"/>
      <c r="EV173" s="117" t="s">
        <v>313</v>
      </c>
      <c r="EX173" s="117" t="s">
        <v>1</v>
      </c>
      <c r="EY173" s="539" t="str">
        <f t="shared" ref="EY173" si="2908">EP173</f>
        <v>VIGA DE CIMENTACION EN CONCRETO DE 21 MPa, DE SECCION 0.25X0.20 M. INCLUYE FORMALETA, EQUIPO Y TODO LO NECESARIO PARA SU CORRECTA COLOCACION Y FUNCIONAMIENTO.</v>
      </c>
      <c r="EZ173" s="540"/>
      <c r="FA173" s="540"/>
      <c r="FB173" s="540"/>
      <c r="FC173" s="540"/>
      <c r="FD173" s="540"/>
      <c r="FE173" s="117" t="s">
        <v>313</v>
      </c>
      <c r="FG173" s="117" t="s">
        <v>1</v>
      </c>
      <c r="FH173" s="539" t="str">
        <f t="shared" ref="FH173" si="2909">EY173</f>
        <v>VIGA DE CIMENTACION EN CONCRETO DE 21 MPa, DE SECCION 0.25X0.20 M. INCLUYE FORMALETA, EQUIPO Y TODO LO NECESARIO PARA SU CORRECTA COLOCACION Y FUNCIONAMIENTO.</v>
      </c>
      <c r="FI173" s="540"/>
      <c r="FJ173" s="540"/>
      <c r="FK173" s="540"/>
      <c r="FL173" s="540"/>
      <c r="FM173" s="540"/>
      <c r="FN173" s="117" t="s">
        <v>313</v>
      </c>
      <c r="FP173" s="117" t="s">
        <v>1</v>
      </c>
      <c r="FQ173" s="539" t="str">
        <f t="shared" ref="FQ173" si="2910">FH173</f>
        <v>VIGA DE CIMENTACION EN CONCRETO DE 21 MPa, DE SECCION 0.25X0.20 M. INCLUYE FORMALETA, EQUIPO Y TODO LO NECESARIO PARA SU CORRECTA COLOCACION Y FUNCIONAMIENTO.</v>
      </c>
      <c r="FR173" s="540"/>
      <c r="FS173" s="540"/>
      <c r="FT173" s="540"/>
      <c r="FU173" s="540"/>
      <c r="FV173" s="540"/>
      <c r="FW173" s="117" t="s">
        <v>313</v>
      </c>
      <c r="FY173" s="117" t="s">
        <v>1</v>
      </c>
      <c r="FZ173" s="539" t="str">
        <f t="shared" ref="FZ173" si="2911">FQ173</f>
        <v>VIGA DE CIMENTACION EN CONCRETO DE 21 MPa, DE SECCION 0.25X0.20 M. INCLUYE FORMALETA, EQUIPO Y TODO LO NECESARIO PARA SU CORRECTA COLOCACION Y FUNCIONAMIENTO.</v>
      </c>
      <c r="GA173" s="540"/>
      <c r="GB173" s="540"/>
      <c r="GC173" s="540"/>
      <c r="GD173" s="540"/>
      <c r="GE173" s="540"/>
      <c r="GF173" s="117" t="s">
        <v>313</v>
      </c>
      <c r="GH173" s="117" t="s">
        <v>1</v>
      </c>
      <c r="GI173" s="539" t="str">
        <f t="shared" ref="GI173" si="2912">FZ173</f>
        <v>VIGA DE CIMENTACION EN CONCRETO DE 21 MPa, DE SECCION 0.25X0.20 M. INCLUYE FORMALETA, EQUIPO Y TODO LO NECESARIO PARA SU CORRECTA COLOCACION Y FUNCIONAMIENTO.</v>
      </c>
      <c r="GJ173" s="540"/>
      <c r="GK173" s="540"/>
      <c r="GL173" s="540"/>
      <c r="GM173" s="540"/>
      <c r="GN173" s="540"/>
      <c r="GO173" s="117" t="s">
        <v>313</v>
      </c>
      <c r="GQ173" s="117" t="s">
        <v>1</v>
      </c>
      <c r="GR173" s="539" t="str">
        <f t="shared" ref="GR173" si="2913">GI173</f>
        <v>VIGA DE CIMENTACION EN CONCRETO DE 21 MPa, DE SECCION 0.25X0.20 M. INCLUYE FORMALETA, EQUIPO Y TODO LO NECESARIO PARA SU CORRECTA COLOCACION Y FUNCIONAMIENTO.</v>
      </c>
      <c r="GS173" s="540"/>
      <c r="GT173" s="540"/>
      <c r="GU173" s="540"/>
      <c r="GV173" s="540"/>
      <c r="GW173" s="540"/>
      <c r="GX173" s="117" t="s">
        <v>313</v>
      </c>
      <c r="GZ173" s="117" t="s">
        <v>1</v>
      </c>
      <c r="HA173" s="539" t="str">
        <f t="shared" ref="HA173" si="2914">GR173</f>
        <v>VIGA DE CIMENTACION EN CONCRETO DE 21 MPa, DE SECCION 0.25X0.20 M. INCLUYE FORMALETA, EQUIPO Y TODO LO NECESARIO PARA SU CORRECTA COLOCACION Y FUNCIONAMIENTO.</v>
      </c>
      <c r="HB173" s="540"/>
      <c r="HC173" s="540"/>
      <c r="HD173" s="540"/>
      <c r="HE173" s="540"/>
      <c r="HF173" s="540"/>
      <c r="HG173" s="117" t="s">
        <v>313</v>
      </c>
      <c r="HI173" s="117" t="s">
        <v>1</v>
      </c>
      <c r="HJ173" s="539" t="str">
        <f t="shared" ref="HJ173" si="2915">HA173</f>
        <v>VIGA DE CIMENTACION EN CONCRETO DE 21 MPa, DE SECCION 0.25X0.20 M. INCLUYE FORMALETA, EQUIPO Y TODO LO NECESARIO PARA SU CORRECTA COLOCACION Y FUNCIONAMIENTO.</v>
      </c>
      <c r="HK173" s="540"/>
      <c r="HL173" s="540"/>
      <c r="HM173" s="540"/>
      <c r="HN173" s="540"/>
      <c r="HO173" s="540"/>
      <c r="HP173" s="117" t="s">
        <v>313</v>
      </c>
      <c r="HR173" s="117" t="s">
        <v>1</v>
      </c>
      <c r="HS173" s="539" t="str">
        <f t="shared" ref="HS173" si="2916">HJ173</f>
        <v>VIGA DE CIMENTACION EN CONCRETO DE 21 MPa, DE SECCION 0.25X0.20 M. INCLUYE FORMALETA, EQUIPO Y TODO LO NECESARIO PARA SU CORRECTA COLOCACION Y FUNCIONAMIENTO.</v>
      </c>
      <c r="HT173" s="540"/>
      <c r="HU173" s="540"/>
      <c r="HV173" s="540"/>
      <c r="HW173" s="540"/>
      <c r="HX173" s="540"/>
      <c r="HY173" s="117" t="s">
        <v>313</v>
      </c>
      <c r="IA173" s="117" t="s">
        <v>1</v>
      </c>
      <c r="IB173" s="539" t="str">
        <f t="shared" ref="IB173" si="2917">HS173</f>
        <v>VIGA DE CIMENTACION EN CONCRETO DE 21 MPa, DE SECCION 0.25X0.20 M. INCLUYE FORMALETA, EQUIPO Y TODO LO NECESARIO PARA SU CORRECTA COLOCACION Y FUNCIONAMIENTO.</v>
      </c>
      <c r="IC173" s="540"/>
      <c r="ID173" s="540"/>
      <c r="IE173" s="540"/>
      <c r="IF173" s="540"/>
      <c r="IG173" s="540"/>
      <c r="IH173" s="117" t="s">
        <v>313</v>
      </c>
      <c r="IJ173" s="117" t="s">
        <v>1</v>
      </c>
      <c r="IK173" s="539" t="str">
        <f t="shared" ref="IK173" si="2918">IB173</f>
        <v>VIGA DE CIMENTACION EN CONCRETO DE 21 MPa, DE SECCION 0.25X0.20 M. INCLUYE FORMALETA, EQUIPO Y TODO LO NECESARIO PARA SU CORRECTA COLOCACION Y FUNCIONAMIENTO.</v>
      </c>
      <c r="IL173" s="540"/>
      <c r="IM173" s="540"/>
      <c r="IN173" s="540"/>
      <c r="IO173" s="540"/>
      <c r="IP173" s="540"/>
      <c r="IQ173" s="117" t="s">
        <v>313</v>
      </c>
      <c r="IS173" s="117" t="s">
        <v>1</v>
      </c>
      <c r="IT173" s="539" t="str">
        <f t="shared" ref="IT173" si="2919">IK173</f>
        <v>VIGA DE CIMENTACION EN CONCRETO DE 21 MPa, DE SECCION 0.25X0.20 M. INCLUYE FORMALETA, EQUIPO Y TODO LO NECESARIO PARA SU CORRECTA COLOCACION Y FUNCIONAMIENTO.</v>
      </c>
      <c r="IU173" s="540"/>
      <c r="IV173" s="540"/>
      <c r="IW173" s="540"/>
      <c r="IX173" s="540"/>
      <c r="IY173" s="540"/>
      <c r="IZ173" s="117" t="s">
        <v>313</v>
      </c>
      <c r="JB173" s="117" t="s">
        <v>1</v>
      </c>
      <c r="JC173" s="539" t="str">
        <f t="shared" ref="JC173" si="2920">IT173</f>
        <v>VIGA DE CIMENTACION EN CONCRETO DE 21 MPa, DE SECCION 0.25X0.20 M. INCLUYE FORMALETA, EQUIPO Y TODO LO NECESARIO PARA SU CORRECTA COLOCACION Y FUNCIONAMIENTO.</v>
      </c>
      <c r="JD173" s="540"/>
      <c r="JE173" s="540"/>
      <c r="JF173" s="540"/>
      <c r="JG173" s="540"/>
      <c r="JH173" s="540"/>
      <c r="JI173" s="117" t="s">
        <v>313</v>
      </c>
      <c r="JK173" s="117" t="s">
        <v>1</v>
      </c>
      <c r="JL173" s="539" t="str">
        <f t="shared" ref="JL173" si="2921">JC173</f>
        <v>VIGA DE CIMENTACION EN CONCRETO DE 21 MPa, DE SECCION 0.25X0.20 M. INCLUYE FORMALETA, EQUIPO Y TODO LO NECESARIO PARA SU CORRECTA COLOCACION Y FUNCIONAMIENTO.</v>
      </c>
      <c r="JM173" s="540"/>
      <c r="JN173" s="540"/>
      <c r="JO173" s="540"/>
      <c r="JP173" s="540"/>
      <c r="JQ173" s="540"/>
      <c r="JR173" s="117" t="s">
        <v>313</v>
      </c>
      <c r="JT173" s="117" t="s">
        <v>1</v>
      </c>
      <c r="JU173" s="539" t="str">
        <f t="shared" ref="JU173" si="2922">JL173</f>
        <v>VIGA DE CIMENTACION EN CONCRETO DE 21 MPa, DE SECCION 0.25X0.20 M. INCLUYE FORMALETA, EQUIPO Y TODO LO NECESARIO PARA SU CORRECTA COLOCACION Y FUNCIONAMIENTO.</v>
      </c>
      <c r="JV173" s="540"/>
      <c r="JW173" s="540"/>
      <c r="JX173" s="540"/>
      <c r="JY173" s="540"/>
      <c r="JZ173" s="540"/>
      <c r="KA173" s="117" t="s">
        <v>313</v>
      </c>
      <c r="KC173" s="117" t="s">
        <v>1</v>
      </c>
      <c r="KD173" s="539" t="str">
        <f t="shared" ref="KD173" si="2923">JU173</f>
        <v>VIGA DE CIMENTACION EN CONCRETO DE 21 MPa, DE SECCION 0.25X0.20 M. INCLUYE FORMALETA, EQUIPO Y TODO LO NECESARIO PARA SU CORRECTA COLOCACION Y FUNCIONAMIENTO.</v>
      </c>
      <c r="KE173" s="540"/>
      <c r="KF173" s="540"/>
      <c r="KG173" s="540"/>
      <c r="KH173" s="540"/>
      <c r="KI173" s="540"/>
      <c r="KJ173" s="117" t="s">
        <v>313</v>
      </c>
      <c r="KL173" s="117" t="s">
        <v>1</v>
      </c>
      <c r="KM173" s="539" t="str">
        <f t="shared" ref="KM173" si="2924">KD173</f>
        <v>VIGA DE CIMENTACION EN CONCRETO DE 21 MPa, DE SECCION 0.25X0.20 M. INCLUYE FORMALETA, EQUIPO Y TODO LO NECESARIO PARA SU CORRECTA COLOCACION Y FUNCIONAMIENTO.</v>
      </c>
      <c r="KN173" s="540"/>
      <c r="KO173" s="540"/>
      <c r="KP173" s="540"/>
      <c r="KQ173" s="540"/>
      <c r="KR173" s="540"/>
      <c r="KS173" s="117" t="s">
        <v>313</v>
      </c>
      <c r="KU173" s="117" t="s">
        <v>1</v>
      </c>
      <c r="KV173" s="539" t="str">
        <f t="shared" ref="KV173" si="2925">KM173</f>
        <v>VIGA DE CIMENTACION EN CONCRETO DE 21 MPa, DE SECCION 0.25X0.20 M. INCLUYE FORMALETA, EQUIPO Y TODO LO NECESARIO PARA SU CORRECTA COLOCACION Y FUNCIONAMIENTO.</v>
      </c>
      <c r="KW173" s="540"/>
      <c r="KX173" s="540"/>
      <c r="KY173" s="540"/>
      <c r="KZ173" s="540"/>
      <c r="LA173" s="540"/>
      <c r="LB173" s="117" t="s">
        <v>313</v>
      </c>
      <c r="LD173" s="117" t="s">
        <v>1</v>
      </c>
      <c r="LE173" s="539" t="str">
        <f t="shared" ref="LE173" si="2926">KV173</f>
        <v>VIGA DE CIMENTACION EN CONCRETO DE 21 MPa, DE SECCION 0.25X0.20 M. INCLUYE FORMALETA, EQUIPO Y TODO LO NECESARIO PARA SU CORRECTA COLOCACION Y FUNCIONAMIENTO.</v>
      </c>
      <c r="LF173" s="540"/>
      <c r="LG173" s="540"/>
      <c r="LH173" s="540"/>
      <c r="LI173" s="540"/>
      <c r="LJ173" s="540"/>
      <c r="LK173" s="117" t="s">
        <v>313</v>
      </c>
      <c r="LM173" s="117" t="s">
        <v>1</v>
      </c>
      <c r="LN173" s="539" t="str">
        <f t="shared" ref="LN173" si="2927">LE173</f>
        <v>VIGA DE CIMENTACION EN CONCRETO DE 21 MPa, DE SECCION 0.25X0.20 M. INCLUYE FORMALETA, EQUIPO Y TODO LO NECESARIO PARA SU CORRECTA COLOCACION Y FUNCIONAMIENTO.</v>
      </c>
      <c r="LO173" s="540"/>
      <c r="LP173" s="540"/>
      <c r="LQ173" s="540"/>
      <c r="LR173" s="540"/>
      <c r="LS173" s="540"/>
      <c r="LT173" s="117" t="s">
        <v>313</v>
      </c>
      <c r="LV173" s="117" t="s">
        <v>1</v>
      </c>
      <c r="LW173" s="539" t="str">
        <f t="shared" ref="LW173" si="2928">LN173</f>
        <v>VIGA DE CIMENTACION EN CONCRETO DE 21 MPa, DE SECCION 0.25X0.20 M. INCLUYE FORMALETA, EQUIPO Y TODO LO NECESARIO PARA SU CORRECTA COLOCACION Y FUNCIONAMIENTO.</v>
      </c>
      <c r="LX173" s="540"/>
      <c r="LY173" s="540"/>
      <c r="LZ173" s="540"/>
      <c r="MA173" s="540"/>
      <c r="MB173" s="540"/>
      <c r="MC173" s="117" t="s">
        <v>313</v>
      </c>
      <c r="ME173" s="117" t="s">
        <v>1</v>
      </c>
      <c r="MF173" s="539" t="str">
        <f t="shared" ref="MF173" si="2929">LW173</f>
        <v>VIGA DE CIMENTACION EN CONCRETO DE 21 MPa, DE SECCION 0.25X0.20 M. INCLUYE FORMALETA, EQUIPO Y TODO LO NECESARIO PARA SU CORRECTA COLOCACION Y FUNCIONAMIENTO.</v>
      </c>
      <c r="MG173" s="540"/>
      <c r="MH173" s="540"/>
      <c r="MI173" s="540"/>
      <c r="MJ173" s="540"/>
      <c r="MK173" s="540"/>
      <c r="ML173" s="117" t="s">
        <v>313</v>
      </c>
      <c r="MN173" s="117" t="s">
        <v>1</v>
      </c>
      <c r="MO173" s="539" t="str">
        <f t="shared" ref="MO173" si="2930">MF173</f>
        <v>VIGA DE CIMENTACION EN CONCRETO DE 21 MPa, DE SECCION 0.25X0.20 M. INCLUYE FORMALETA, EQUIPO Y TODO LO NECESARIO PARA SU CORRECTA COLOCACION Y FUNCIONAMIENTO.</v>
      </c>
      <c r="MP173" s="540"/>
      <c r="MQ173" s="540"/>
      <c r="MR173" s="540"/>
      <c r="MS173" s="540"/>
      <c r="MT173" s="540"/>
      <c r="MU173" s="117" t="s">
        <v>313</v>
      </c>
      <c r="MW173" s="117" t="s">
        <v>1</v>
      </c>
      <c r="MX173" s="539" t="str">
        <f t="shared" ref="MX173" si="2931">MO173</f>
        <v>VIGA DE CIMENTACION EN CONCRETO DE 21 MPa, DE SECCION 0.25X0.20 M. INCLUYE FORMALETA, EQUIPO Y TODO LO NECESARIO PARA SU CORRECTA COLOCACION Y FUNCIONAMIENTO.</v>
      </c>
      <c r="MY173" s="540"/>
      <c r="MZ173" s="540"/>
      <c r="NA173" s="540"/>
      <c r="NB173" s="540"/>
      <c r="NC173" s="540"/>
      <c r="ND173" s="117" t="s">
        <v>313</v>
      </c>
      <c r="NF173" s="117" t="s">
        <v>1</v>
      </c>
      <c r="NG173" s="539" t="str">
        <f t="shared" ref="NG173" si="2932">MX173</f>
        <v>VIGA DE CIMENTACION EN CONCRETO DE 21 MPa, DE SECCION 0.25X0.20 M. INCLUYE FORMALETA, EQUIPO Y TODO LO NECESARIO PARA SU CORRECTA COLOCACION Y FUNCIONAMIENTO.</v>
      </c>
      <c r="NH173" s="540"/>
      <c r="NI173" s="540"/>
      <c r="NJ173" s="540"/>
      <c r="NK173" s="540"/>
      <c r="NL173" s="540"/>
      <c r="NM173" s="117" t="s">
        <v>313</v>
      </c>
      <c r="NO173" s="117" t="s">
        <v>1</v>
      </c>
      <c r="NP173" s="539" t="str">
        <f t="shared" ref="NP173" si="2933">NG173</f>
        <v>VIGA DE CIMENTACION EN CONCRETO DE 21 MPa, DE SECCION 0.25X0.20 M. INCLUYE FORMALETA, EQUIPO Y TODO LO NECESARIO PARA SU CORRECTA COLOCACION Y FUNCIONAMIENTO.</v>
      </c>
      <c r="NQ173" s="540"/>
      <c r="NR173" s="540"/>
      <c r="NS173" s="540"/>
      <c r="NT173" s="540"/>
      <c r="NU173" s="540"/>
      <c r="NV173" s="117" t="s">
        <v>313</v>
      </c>
      <c r="NX173" s="117" t="s">
        <v>1</v>
      </c>
      <c r="NY173" s="539" t="str">
        <f t="shared" ref="NY173" si="2934">NP173</f>
        <v>VIGA DE CIMENTACION EN CONCRETO DE 21 MPa, DE SECCION 0.25X0.20 M. INCLUYE FORMALETA, EQUIPO Y TODO LO NECESARIO PARA SU CORRECTA COLOCACION Y FUNCIONAMIENTO.</v>
      </c>
      <c r="NZ173" s="540"/>
      <c r="OA173" s="540"/>
      <c r="OB173" s="540"/>
      <c r="OC173" s="540"/>
      <c r="OD173" s="540"/>
      <c r="OE173" s="117" t="s">
        <v>313</v>
      </c>
      <c r="OG173" s="117" t="s">
        <v>1</v>
      </c>
      <c r="OH173" s="539" t="str">
        <f t="shared" ref="OH173" si="2935">NY173</f>
        <v>VIGA DE CIMENTACION EN CONCRETO DE 21 MPa, DE SECCION 0.25X0.20 M. INCLUYE FORMALETA, EQUIPO Y TODO LO NECESARIO PARA SU CORRECTA COLOCACION Y FUNCIONAMIENTO.</v>
      </c>
      <c r="OI173" s="540"/>
      <c r="OJ173" s="540"/>
      <c r="OK173" s="540"/>
      <c r="OL173" s="540"/>
      <c r="OM173" s="540"/>
      <c r="ON173" s="117" t="s">
        <v>313</v>
      </c>
      <c r="OP173" s="117" t="s">
        <v>1</v>
      </c>
      <c r="OQ173" s="539" t="str">
        <f t="shared" ref="OQ173" si="2936">OH173</f>
        <v>VIGA DE CIMENTACION EN CONCRETO DE 21 MPa, DE SECCION 0.25X0.20 M. INCLUYE FORMALETA, EQUIPO Y TODO LO NECESARIO PARA SU CORRECTA COLOCACION Y FUNCIONAMIENTO.</v>
      </c>
      <c r="OR173" s="540"/>
      <c r="OS173" s="540"/>
      <c r="OT173" s="540"/>
      <c r="OU173" s="540"/>
      <c r="OV173" s="540"/>
      <c r="OW173" s="117" t="s">
        <v>313</v>
      </c>
      <c r="OY173" s="117" t="s">
        <v>1</v>
      </c>
      <c r="OZ173" s="539" t="str">
        <f t="shared" ref="OZ173" si="2937">OQ173</f>
        <v>VIGA DE CIMENTACION EN CONCRETO DE 21 MPa, DE SECCION 0.25X0.20 M. INCLUYE FORMALETA, EQUIPO Y TODO LO NECESARIO PARA SU CORRECTA COLOCACION Y FUNCIONAMIENTO.</v>
      </c>
      <c r="PA173" s="540"/>
      <c r="PB173" s="540"/>
      <c r="PC173" s="540"/>
      <c r="PD173" s="540"/>
      <c r="PE173" s="540"/>
      <c r="PF173" s="117" t="s">
        <v>313</v>
      </c>
    </row>
    <row r="174" spans="1:423" ht="24" customHeight="1">
      <c r="A174" s="127" t="str">
        <f>+APU!A71</f>
        <v>03-01-002</v>
      </c>
      <c r="B174" s="545"/>
      <c r="C174" s="545"/>
      <c r="D174" s="545"/>
      <c r="E174" s="545"/>
      <c r="F174" s="545"/>
      <c r="G174" s="545"/>
      <c r="H174" s="133" t="str">
        <f>+APU!C71</f>
        <v>M</v>
      </c>
      <c r="J174" s="127" t="str">
        <f>+A174</f>
        <v>03-01-002</v>
      </c>
      <c r="K174" s="540"/>
      <c r="L174" s="540"/>
      <c r="M174" s="540"/>
      <c r="N174" s="540"/>
      <c r="O174" s="540"/>
      <c r="P174" s="540"/>
      <c r="Q174" s="126" t="str">
        <f>H174</f>
        <v>M</v>
      </c>
      <c r="S174" s="127" t="str">
        <f>+J174</f>
        <v>03-01-002</v>
      </c>
      <c r="T174" s="540"/>
      <c r="U174" s="540"/>
      <c r="V174" s="540"/>
      <c r="W174" s="540"/>
      <c r="X174" s="540"/>
      <c r="Y174" s="540"/>
      <c r="Z174" s="126" t="str">
        <f>Q174</f>
        <v>M</v>
      </c>
      <c r="AB174" s="127" t="str">
        <f>+S174</f>
        <v>03-01-002</v>
      </c>
      <c r="AC174" s="540"/>
      <c r="AD174" s="540"/>
      <c r="AE174" s="540"/>
      <c r="AF174" s="540"/>
      <c r="AG174" s="540"/>
      <c r="AH174" s="540"/>
      <c r="AI174" s="126" t="str">
        <f>Z174</f>
        <v>M</v>
      </c>
      <c r="AK174" s="127" t="str">
        <f>+AB174</f>
        <v>03-01-002</v>
      </c>
      <c r="AL174" s="540"/>
      <c r="AM174" s="540"/>
      <c r="AN174" s="540"/>
      <c r="AO174" s="540"/>
      <c r="AP174" s="540"/>
      <c r="AQ174" s="540"/>
      <c r="AR174" s="126" t="str">
        <f>AI174</f>
        <v>M</v>
      </c>
      <c r="AT174" s="127" t="str">
        <f>+AK174</f>
        <v>03-01-002</v>
      </c>
      <c r="AU174" s="540"/>
      <c r="AV174" s="540"/>
      <c r="AW174" s="540"/>
      <c r="AX174" s="540"/>
      <c r="AY174" s="540"/>
      <c r="AZ174" s="540"/>
      <c r="BA174" s="126" t="str">
        <f>AR174</f>
        <v>M</v>
      </c>
      <c r="BC174" s="127" t="str">
        <f t="shared" ref="BC174" si="2938">+AT174</f>
        <v>03-01-002</v>
      </c>
      <c r="BD174" s="540"/>
      <c r="BE174" s="540"/>
      <c r="BF174" s="540"/>
      <c r="BG174" s="540"/>
      <c r="BH174" s="540"/>
      <c r="BI174" s="540"/>
      <c r="BJ174" s="126" t="str">
        <f t="shared" ref="BJ174" si="2939">BA174</f>
        <v>M</v>
      </c>
      <c r="BL174" s="127" t="str">
        <f t="shared" ref="BL174" si="2940">+BC174</f>
        <v>03-01-002</v>
      </c>
      <c r="BM174" s="540"/>
      <c r="BN174" s="540"/>
      <c r="BO174" s="540"/>
      <c r="BP174" s="540"/>
      <c r="BQ174" s="540"/>
      <c r="BR174" s="540"/>
      <c r="BS174" s="126" t="str">
        <f t="shared" ref="BS174" si="2941">BJ174</f>
        <v>M</v>
      </c>
      <c r="BU174" s="127" t="str">
        <f t="shared" ref="BU174" si="2942">+BL174</f>
        <v>03-01-002</v>
      </c>
      <c r="BV174" s="540"/>
      <c r="BW174" s="540"/>
      <c r="BX174" s="540"/>
      <c r="BY174" s="540"/>
      <c r="BZ174" s="540"/>
      <c r="CA174" s="540"/>
      <c r="CB174" s="126" t="str">
        <f t="shared" ref="CB174" si="2943">BS174</f>
        <v>M</v>
      </c>
      <c r="CD174" s="127" t="str">
        <f t="shared" ref="CD174" si="2944">+BU174</f>
        <v>03-01-002</v>
      </c>
      <c r="CE174" s="540"/>
      <c r="CF174" s="540"/>
      <c r="CG174" s="540"/>
      <c r="CH174" s="540"/>
      <c r="CI174" s="540"/>
      <c r="CJ174" s="540"/>
      <c r="CK174" s="126" t="str">
        <f t="shared" ref="CK174" si="2945">CB174</f>
        <v>M</v>
      </c>
      <c r="CM174" s="127" t="str">
        <f t="shared" ref="CM174" si="2946">+CD174</f>
        <v>03-01-002</v>
      </c>
      <c r="CN174" s="540"/>
      <c r="CO174" s="540"/>
      <c r="CP174" s="540"/>
      <c r="CQ174" s="540"/>
      <c r="CR174" s="540"/>
      <c r="CS174" s="540"/>
      <c r="CT174" s="126" t="str">
        <f t="shared" ref="CT174" si="2947">CK174</f>
        <v>M</v>
      </c>
      <c r="CV174" s="127" t="str">
        <f t="shared" ref="CV174" si="2948">+CM174</f>
        <v>03-01-002</v>
      </c>
      <c r="CW174" s="540"/>
      <c r="CX174" s="540"/>
      <c r="CY174" s="540"/>
      <c r="CZ174" s="540"/>
      <c r="DA174" s="540"/>
      <c r="DB174" s="540"/>
      <c r="DC174" s="126" t="str">
        <f t="shared" ref="DC174" si="2949">CT174</f>
        <v>M</v>
      </c>
      <c r="DE174" s="127" t="str">
        <f t="shared" ref="DE174" si="2950">+CV174</f>
        <v>03-01-002</v>
      </c>
      <c r="DF174" s="540"/>
      <c r="DG174" s="540"/>
      <c r="DH174" s="540"/>
      <c r="DI174" s="540"/>
      <c r="DJ174" s="540"/>
      <c r="DK174" s="540"/>
      <c r="DL174" s="126" t="str">
        <f t="shared" ref="DL174" si="2951">DC174</f>
        <v>M</v>
      </c>
      <c r="DN174" s="127" t="str">
        <f t="shared" ref="DN174" si="2952">+DE174</f>
        <v>03-01-002</v>
      </c>
      <c r="DO174" s="540"/>
      <c r="DP174" s="540"/>
      <c r="DQ174" s="540"/>
      <c r="DR174" s="540"/>
      <c r="DS174" s="540"/>
      <c r="DT174" s="540"/>
      <c r="DU174" s="126" t="str">
        <f t="shared" ref="DU174" si="2953">DL174</f>
        <v>M</v>
      </c>
      <c r="DW174" s="127" t="str">
        <f t="shared" ref="DW174" si="2954">+DN174</f>
        <v>03-01-002</v>
      </c>
      <c r="DX174" s="540"/>
      <c r="DY174" s="540"/>
      <c r="DZ174" s="540"/>
      <c r="EA174" s="540"/>
      <c r="EB174" s="540"/>
      <c r="EC174" s="540"/>
      <c r="ED174" s="126" t="str">
        <f t="shared" ref="ED174" si="2955">DU174</f>
        <v>M</v>
      </c>
      <c r="EF174" s="127" t="str">
        <f t="shared" ref="EF174" si="2956">+DW174</f>
        <v>03-01-002</v>
      </c>
      <c r="EG174" s="540"/>
      <c r="EH174" s="540"/>
      <c r="EI174" s="540"/>
      <c r="EJ174" s="540"/>
      <c r="EK174" s="540"/>
      <c r="EL174" s="540"/>
      <c r="EM174" s="126" t="str">
        <f t="shared" ref="EM174" si="2957">ED174</f>
        <v>M</v>
      </c>
      <c r="EO174" s="127" t="str">
        <f t="shared" ref="EO174" si="2958">+EF174</f>
        <v>03-01-002</v>
      </c>
      <c r="EP174" s="540"/>
      <c r="EQ174" s="540"/>
      <c r="ER174" s="540"/>
      <c r="ES174" s="540"/>
      <c r="ET174" s="540"/>
      <c r="EU174" s="540"/>
      <c r="EV174" s="126" t="str">
        <f t="shared" ref="EV174" si="2959">EM174</f>
        <v>M</v>
      </c>
      <c r="EX174" s="127" t="str">
        <f t="shared" ref="EX174" si="2960">+EO174</f>
        <v>03-01-002</v>
      </c>
      <c r="EY174" s="540"/>
      <c r="EZ174" s="540"/>
      <c r="FA174" s="540"/>
      <c r="FB174" s="540"/>
      <c r="FC174" s="540"/>
      <c r="FD174" s="540"/>
      <c r="FE174" s="126" t="str">
        <f t="shared" ref="FE174" si="2961">EV174</f>
        <v>M</v>
      </c>
      <c r="FG174" s="127" t="str">
        <f t="shared" ref="FG174" si="2962">+EX174</f>
        <v>03-01-002</v>
      </c>
      <c r="FH174" s="540"/>
      <c r="FI174" s="540"/>
      <c r="FJ174" s="540"/>
      <c r="FK174" s="540"/>
      <c r="FL174" s="540"/>
      <c r="FM174" s="540"/>
      <c r="FN174" s="126" t="str">
        <f t="shared" ref="FN174" si="2963">FE174</f>
        <v>M</v>
      </c>
      <c r="FP174" s="127" t="str">
        <f t="shared" ref="FP174" si="2964">+FG174</f>
        <v>03-01-002</v>
      </c>
      <c r="FQ174" s="540"/>
      <c r="FR174" s="540"/>
      <c r="FS174" s="540"/>
      <c r="FT174" s="540"/>
      <c r="FU174" s="540"/>
      <c r="FV174" s="540"/>
      <c r="FW174" s="126" t="str">
        <f t="shared" ref="FW174" si="2965">FN174</f>
        <v>M</v>
      </c>
      <c r="FY174" s="127" t="str">
        <f t="shared" ref="FY174" si="2966">+FP174</f>
        <v>03-01-002</v>
      </c>
      <c r="FZ174" s="540"/>
      <c r="GA174" s="540"/>
      <c r="GB174" s="540"/>
      <c r="GC174" s="540"/>
      <c r="GD174" s="540"/>
      <c r="GE174" s="540"/>
      <c r="GF174" s="126" t="str">
        <f t="shared" ref="GF174" si="2967">FW174</f>
        <v>M</v>
      </c>
      <c r="GH174" s="127" t="str">
        <f t="shared" ref="GH174" si="2968">+FY174</f>
        <v>03-01-002</v>
      </c>
      <c r="GI174" s="540"/>
      <c r="GJ174" s="540"/>
      <c r="GK174" s="540"/>
      <c r="GL174" s="540"/>
      <c r="GM174" s="540"/>
      <c r="GN174" s="540"/>
      <c r="GO174" s="126" t="str">
        <f t="shared" ref="GO174" si="2969">GF174</f>
        <v>M</v>
      </c>
      <c r="GQ174" s="127" t="str">
        <f t="shared" ref="GQ174" si="2970">+GH174</f>
        <v>03-01-002</v>
      </c>
      <c r="GR174" s="540"/>
      <c r="GS174" s="540"/>
      <c r="GT174" s="540"/>
      <c r="GU174" s="540"/>
      <c r="GV174" s="540"/>
      <c r="GW174" s="540"/>
      <c r="GX174" s="126" t="str">
        <f t="shared" ref="GX174" si="2971">GO174</f>
        <v>M</v>
      </c>
      <c r="GZ174" s="127" t="str">
        <f t="shared" ref="GZ174" si="2972">+GQ174</f>
        <v>03-01-002</v>
      </c>
      <c r="HA174" s="540"/>
      <c r="HB174" s="540"/>
      <c r="HC174" s="540"/>
      <c r="HD174" s="540"/>
      <c r="HE174" s="540"/>
      <c r="HF174" s="540"/>
      <c r="HG174" s="126" t="str">
        <f t="shared" ref="HG174" si="2973">GX174</f>
        <v>M</v>
      </c>
      <c r="HI174" s="127" t="str">
        <f t="shared" ref="HI174" si="2974">+GZ174</f>
        <v>03-01-002</v>
      </c>
      <c r="HJ174" s="540"/>
      <c r="HK174" s="540"/>
      <c r="HL174" s="540"/>
      <c r="HM174" s="540"/>
      <c r="HN174" s="540"/>
      <c r="HO174" s="540"/>
      <c r="HP174" s="126" t="str">
        <f t="shared" ref="HP174" si="2975">HG174</f>
        <v>M</v>
      </c>
      <c r="HR174" s="127" t="str">
        <f t="shared" ref="HR174" si="2976">+HI174</f>
        <v>03-01-002</v>
      </c>
      <c r="HS174" s="540"/>
      <c r="HT174" s="540"/>
      <c r="HU174" s="540"/>
      <c r="HV174" s="540"/>
      <c r="HW174" s="540"/>
      <c r="HX174" s="540"/>
      <c r="HY174" s="126" t="str">
        <f t="shared" ref="HY174" si="2977">HP174</f>
        <v>M</v>
      </c>
      <c r="IA174" s="127" t="str">
        <f t="shared" ref="IA174" si="2978">+HR174</f>
        <v>03-01-002</v>
      </c>
      <c r="IB174" s="540"/>
      <c r="IC174" s="540"/>
      <c r="ID174" s="540"/>
      <c r="IE174" s="540"/>
      <c r="IF174" s="540"/>
      <c r="IG174" s="540"/>
      <c r="IH174" s="126" t="str">
        <f t="shared" ref="IH174" si="2979">HY174</f>
        <v>M</v>
      </c>
      <c r="IJ174" s="127" t="str">
        <f t="shared" ref="IJ174" si="2980">+IA174</f>
        <v>03-01-002</v>
      </c>
      <c r="IK174" s="540"/>
      <c r="IL174" s="540"/>
      <c r="IM174" s="540"/>
      <c r="IN174" s="540"/>
      <c r="IO174" s="540"/>
      <c r="IP174" s="540"/>
      <c r="IQ174" s="126" t="str">
        <f t="shared" ref="IQ174" si="2981">IH174</f>
        <v>M</v>
      </c>
      <c r="IS174" s="127" t="str">
        <f t="shared" ref="IS174" si="2982">+IJ174</f>
        <v>03-01-002</v>
      </c>
      <c r="IT174" s="540"/>
      <c r="IU174" s="540"/>
      <c r="IV174" s="540"/>
      <c r="IW174" s="540"/>
      <c r="IX174" s="540"/>
      <c r="IY174" s="540"/>
      <c r="IZ174" s="126" t="str">
        <f t="shared" ref="IZ174" si="2983">IQ174</f>
        <v>M</v>
      </c>
      <c r="JB174" s="127" t="str">
        <f t="shared" ref="JB174" si="2984">+IS174</f>
        <v>03-01-002</v>
      </c>
      <c r="JC174" s="540"/>
      <c r="JD174" s="540"/>
      <c r="JE174" s="540"/>
      <c r="JF174" s="540"/>
      <c r="JG174" s="540"/>
      <c r="JH174" s="540"/>
      <c r="JI174" s="126" t="str">
        <f t="shared" ref="JI174" si="2985">IZ174</f>
        <v>M</v>
      </c>
      <c r="JK174" s="127" t="str">
        <f t="shared" ref="JK174" si="2986">+JB174</f>
        <v>03-01-002</v>
      </c>
      <c r="JL174" s="540"/>
      <c r="JM174" s="540"/>
      <c r="JN174" s="540"/>
      <c r="JO174" s="540"/>
      <c r="JP174" s="540"/>
      <c r="JQ174" s="540"/>
      <c r="JR174" s="126" t="str">
        <f t="shared" ref="JR174" si="2987">JI174</f>
        <v>M</v>
      </c>
      <c r="JT174" s="127" t="str">
        <f t="shared" ref="JT174" si="2988">+JK174</f>
        <v>03-01-002</v>
      </c>
      <c r="JU174" s="540"/>
      <c r="JV174" s="540"/>
      <c r="JW174" s="540"/>
      <c r="JX174" s="540"/>
      <c r="JY174" s="540"/>
      <c r="JZ174" s="540"/>
      <c r="KA174" s="126" t="str">
        <f t="shared" ref="KA174" si="2989">JR174</f>
        <v>M</v>
      </c>
      <c r="KC174" s="127" t="str">
        <f t="shared" ref="KC174" si="2990">+JT174</f>
        <v>03-01-002</v>
      </c>
      <c r="KD174" s="540"/>
      <c r="KE174" s="540"/>
      <c r="KF174" s="540"/>
      <c r="KG174" s="540"/>
      <c r="KH174" s="540"/>
      <c r="KI174" s="540"/>
      <c r="KJ174" s="126" t="str">
        <f t="shared" ref="KJ174" si="2991">KA174</f>
        <v>M</v>
      </c>
      <c r="KL174" s="127" t="str">
        <f t="shared" ref="KL174" si="2992">+KC174</f>
        <v>03-01-002</v>
      </c>
      <c r="KM174" s="540"/>
      <c r="KN174" s="540"/>
      <c r="KO174" s="540"/>
      <c r="KP174" s="540"/>
      <c r="KQ174" s="540"/>
      <c r="KR174" s="540"/>
      <c r="KS174" s="126" t="str">
        <f t="shared" ref="KS174" si="2993">KJ174</f>
        <v>M</v>
      </c>
      <c r="KU174" s="127" t="str">
        <f t="shared" ref="KU174" si="2994">+KL174</f>
        <v>03-01-002</v>
      </c>
      <c r="KV174" s="540"/>
      <c r="KW174" s="540"/>
      <c r="KX174" s="540"/>
      <c r="KY174" s="540"/>
      <c r="KZ174" s="540"/>
      <c r="LA174" s="540"/>
      <c r="LB174" s="126" t="str">
        <f t="shared" ref="LB174" si="2995">KS174</f>
        <v>M</v>
      </c>
      <c r="LD174" s="127" t="str">
        <f t="shared" ref="LD174" si="2996">+KU174</f>
        <v>03-01-002</v>
      </c>
      <c r="LE174" s="540"/>
      <c r="LF174" s="540"/>
      <c r="LG174" s="540"/>
      <c r="LH174" s="540"/>
      <c r="LI174" s="540"/>
      <c r="LJ174" s="540"/>
      <c r="LK174" s="126" t="str">
        <f t="shared" ref="LK174" si="2997">LB174</f>
        <v>M</v>
      </c>
      <c r="LM174" s="127" t="str">
        <f t="shared" ref="LM174" si="2998">+LD174</f>
        <v>03-01-002</v>
      </c>
      <c r="LN174" s="540"/>
      <c r="LO174" s="540"/>
      <c r="LP174" s="540"/>
      <c r="LQ174" s="540"/>
      <c r="LR174" s="540"/>
      <c r="LS174" s="540"/>
      <c r="LT174" s="126" t="str">
        <f t="shared" ref="LT174" si="2999">LK174</f>
        <v>M</v>
      </c>
      <c r="LV174" s="127" t="str">
        <f t="shared" ref="LV174" si="3000">+LM174</f>
        <v>03-01-002</v>
      </c>
      <c r="LW174" s="540"/>
      <c r="LX174" s="540"/>
      <c r="LY174" s="540"/>
      <c r="LZ174" s="540"/>
      <c r="MA174" s="540"/>
      <c r="MB174" s="540"/>
      <c r="MC174" s="126" t="str">
        <f t="shared" ref="MC174" si="3001">LT174</f>
        <v>M</v>
      </c>
      <c r="ME174" s="127" t="str">
        <f t="shared" ref="ME174" si="3002">+LV174</f>
        <v>03-01-002</v>
      </c>
      <c r="MF174" s="540"/>
      <c r="MG174" s="540"/>
      <c r="MH174" s="540"/>
      <c r="MI174" s="540"/>
      <c r="MJ174" s="540"/>
      <c r="MK174" s="540"/>
      <c r="ML174" s="126" t="str">
        <f t="shared" ref="ML174" si="3003">MC174</f>
        <v>M</v>
      </c>
      <c r="MN174" s="127" t="str">
        <f t="shared" ref="MN174" si="3004">+ME174</f>
        <v>03-01-002</v>
      </c>
      <c r="MO174" s="540"/>
      <c r="MP174" s="540"/>
      <c r="MQ174" s="540"/>
      <c r="MR174" s="540"/>
      <c r="MS174" s="540"/>
      <c r="MT174" s="540"/>
      <c r="MU174" s="126" t="str">
        <f t="shared" ref="MU174" si="3005">ML174</f>
        <v>M</v>
      </c>
      <c r="MW174" s="127" t="str">
        <f t="shared" ref="MW174" si="3006">+MN174</f>
        <v>03-01-002</v>
      </c>
      <c r="MX174" s="540"/>
      <c r="MY174" s="540"/>
      <c r="MZ174" s="540"/>
      <c r="NA174" s="540"/>
      <c r="NB174" s="540"/>
      <c r="NC174" s="540"/>
      <c r="ND174" s="126" t="str">
        <f t="shared" ref="ND174" si="3007">MU174</f>
        <v>M</v>
      </c>
      <c r="NF174" s="127" t="str">
        <f t="shared" ref="NF174" si="3008">+MW174</f>
        <v>03-01-002</v>
      </c>
      <c r="NG174" s="540"/>
      <c r="NH174" s="540"/>
      <c r="NI174" s="540"/>
      <c r="NJ174" s="540"/>
      <c r="NK174" s="540"/>
      <c r="NL174" s="540"/>
      <c r="NM174" s="126" t="str">
        <f t="shared" ref="NM174" si="3009">ND174</f>
        <v>M</v>
      </c>
      <c r="NO174" s="127" t="str">
        <f t="shared" ref="NO174" si="3010">+NF174</f>
        <v>03-01-002</v>
      </c>
      <c r="NP174" s="540"/>
      <c r="NQ174" s="540"/>
      <c r="NR174" s="540"/>
      <c r="NS174" s="540"/>
      <c r="NT174" s="540"/>
      <c r="NU174" s="540"/>
      <c r="NV174" s="126" t="str">
        <f t="shared" ref="NV174" si="3011">NM174</f>
        <v>M</v>
      </c>
      <c r="NX174" s="127" t="str">
        <f t="shared" ref="NX174" si="3012">+NO174</f>
        <v>03-01-002</v>
      </c>
      <c r="NY174" s="540"/>
      <c r="NZ174" s="540"/>
      <c r="OA174" s="540"/>
      <c r="OB174" s="540"/>
      <c r="OC174" s="540"/>
      <c r="OD174" s="540"/>
      <c r="OE174" s="126" t="str">
        <f t="shared" ref="OE174" si="3013">NV174</f>
        <v>M</v>
      </c>
      <c r="OG174" s="127" t="str">
        <f t="shared" ref="OG174" si="3014">+NX174</f>
        <v>03-01-002</v>
      </c>
      <c r="OH174" s="540"/>
      <c r="OI174" s="540"/>
      <c r="OJ174" s="540"/>
      <c r="OK174" s="540"/>
      <c r="OL174" s="540"/>
      <c r="OM174" s="540"/>
      <c r="ON174" s="126" t="str">
        <f t="shared" ref="ON174" si="3015">OE174</f>
        <v>M</v>
      </c>
      <c r="OP174" s="127" t="str">
        <f t="shared" ref="OP174" si="3016">+OG174</f>
        <v>03-01-002</v>
      </c>
      <c r="OQ174" s="540"/>
      <c r="OR174" s="540"/>
      <c r="OS174" s="540"/>
      <c r="OT174" s="540"/>
      <c r="OU174" s="540"/>
      <c r="OV174" s="540"/>
      <c r="OW174" s="126" t="str">
        <f t="shared" ref="OW174" si="3017">ON174</f>
        <v>M</v>
      </c>
      <c r="OY174" s="127" t="str">
        <f t="shared" ref="OY174" si="3018">+OP174</f>
        <v>03-01-002</v>
      </c>
      <c r="OZ174" s="540"/>
      <c r="PA174" s="540"/>
      <c r="PB174" s="540"/>
      <c r="PC174" s="540"/>
      <c r="PD174" s="540"/>
      <c r="PE174" s="540"/>
      <c r="PF174" s="126" t="str">
        <f t="shared" ref="PF174" si="3019">OW174</f>
        <v>M</v>
      </c>
    </row>
    <row r="175" spans="1:423">
      <c r="A175" s="129" t="s">
        <v>314</v>
      </c>
      <c r="B175" s="130"/>
      <c r="C175" s="130" t="s">
        <v>315</v>
      </c>
      <c r="D175" s="130" t="s">
        <v>316</v>
      </c>
      <c r="E175" s="130" t="s">
        <v>317</v>
      </c>
      <c r="F175" s="130" t="s">
        <v>318</v>
      </c>
      <c r="G175" s="128" t="s">
        <v>319</v>
      </c>
      <c r="H175" s="131" t="s">
        <v>44</v>
      </c>
      <c r="J175" s="129" t="s">
        <v>314</v>
      </c>
      <c r="K175" s="130"/>
      <c r="L175" s="130" t="s">
        <v>315</v>
      </c>
      <c r="M175" s="130" t="s">
        <v>316</v>
      </c>
      <c r="N175" s="130" t="s">
        <v>317</v>
      </c>
      <c r="O175" s="130" t="s">
        <v>318</v>
      </c>
      <c r="P175" s="128" t="s">
        <v>319</v>
      </c>
      <c r="Q175" s="131" t="s">
        <v>44</v>
      </c>
      <c r="S175" s="129" t="s">
        <v>314</v>
      </c>
      <c r="T175" s="130"/>
      <c r="U175" s="130" t="s">
        <v>315</v>
      </c>
      <c r="V175" s="130" t="s">
        <v>316</v>
      </c>
      <c r="W175" s="130" t="s">
        <v>317</v>
      </c>
      <c r="X175" s="130" t="s">
        <v>318</v>
      </c>
      <c r="Y175" s="128" t="s">
        <v>319</v>
      </c>
      <c r="Z175" s="131" t="s">
        <v>44</v>
      </c>
      <c r="AB175" s="129" t="s">
        <v>314</v>
      </c>
      <c r="AC175" s="130"/>
      <c r="AD175" s="130" t="s">
        <v>315</v>
      </c>
      <c r="AE175" s="130" t="s">
        <v>316</v>
      </c>
      <c r="AF175" s="130" t="s">
        <v>317</v>
      </c>
      <c r="AG175" s="130" t="s">
        <v>318</v>
      </c>
      <c r="AH175" s="128" t="s">
        <v>319</v>
      </c>
      <c r="AI175" s="131" t="s">
        <v>44</v>
      </c>
      <c r="AK175" s="129" t="s">
        <v>314</v>
      </c>
      <c r="AL175" s="130"/>
      <c r="AM175" s="130" t="s">
        <v>315</v>
      </c>
      <c r="AN175" s="130" t="s">
        <v>316</v>
      </c>
      <c r="AO175" s="130" t="s">
        <v>317</v>
      </c>
      <c r="AP175" s="130" t="s">
        <v>318</v>
      </c>
      <c r="AQ175" s="128" t="s">
        <v>319</v>
      </c>
      <c r="AR175" s="131" t="s">
        <v>44</v>
      </c>
      <c r="AT175" s="129" t="s">
        <v>314</v>
      </c>
      <c r="AU175" s="130"/>
      <c r="AV175" s="130" t="s">
        <v>315</v>
      </c>
      <c r="AW175" s="130" t="s">
        <v>316</v>
      </c>
      <c r="AX175" s="130" t="s">
        <v>317</v>
      </c>
      <c r="AY175" s="130" t="s">
        <v>318</v>
      </c>
      <c r="AZ175" s="128" t="s">
        <v>319</v>
      </c>
      <c r="BA175" s="131" t="s">
        <v>44</v>
      </c>
      <c r="BC175" s="129" t="s">
        <v>314</v>
      </c>
      <c r="BD175" s="130"/>
      <c r="BE175" s="130" t="s">
        <v>315</v>
      </c>
      <c r="BF175" s="130" t="s">
        <v>316</v>
      </c>
      <c r="BG175" s="130" t="s">
        <v>317</v>
      </c>
      <c r="BH175" s="130" t="s">
        <v>318</v>
      </c>
      <c r="BI175" s="128" t="s">
        <v>319</v>
      </c>
      <c r="BJ175" s="131" t="s">
        <v>44</v>
      </c>
      <c r="BL175" s="129" t="s">
        <v>314</v>
      </c>
      <c r="BM175" s="130"/>
      <c r="BN175" s="130" t="s">
        <v>315</v>
      </c>
      <c r="BO175" s="130" t="s">
        <v>316</v>
      </c>
      <c r="BP175" s="130" t="s">
        <v>317</v>
      </c>
      <c r="BQ175" s="130" t="s">
        <v>318</v>
      </c>
      <c r="BR175" s="128" t="s">
        <v>319</v>
      </c>
      <c r="BS175" s="131" t="s">
        <v>44</v>
      </c>
      <c r="BU175" s="129" t="s">
        <v>314</v>
      </c>
      <c r="BV175" s="130"/>
      <c r="BW175" s="130" t="s">
        <v>315</v>
      </c>
      <c r="BX175" s="130" t="s">
        <v>316</v>
      </c>
      <c r="BY175" s="130" t="s">
        <v>317</v>
      </c>
      <c r="BZ175" s="130" t="s">
        <v>318</v>
      </c>
      <c r="CA175" s="128" t="s">
        <v>319</v>
      </c>
      <c r="CB175" s="131" t="s">
        <v>44</v>
      </c>
      <c r="CD175" s="129" t="s">
        <v>314</v>
      </c>
      <c r="CE175" s="130"/>
      <c r="CF175" s="130" t="s">
        <v>315</v>
      </c>
      <c r="CG175" s="130" t="s">
        <v>316</v>
      </c>
      <c r="CH175" s="130" t="s">
        <v>317</v>
      </c>
      <c r="CI175" s="130" t="s">
        <v>318</v>
      </c>
      <c r="CJ175" s="128" t="s">
        <v>319</v>
      </c>
      <c r="CK175" s="131" t="s">
        <v>44</v>
      </c>
      <c r="CM175" s="129" t="s">
        <v>314</v>
      </c>
      <c r="CN175" s="130"/>
      <c r="CO175" s="130" t="s">
        <v>315</v>
      </c>
      <c r="CP175" s="130" t="s">
        <v>316</v>
      </c>
      <c r="CQ175" s="130" t="s">
        <v>317</v>
      </c>
      <c r="CR175" s="130" t="s">
        <v>318</v>
      </c>
      <c r="CS175" s="128" t="s">
        <v>319</v>
      </c>
      <c r="CT175" s="131" t="s">
        <v>44</v>
      </c>
      <c r="CV175" s="129" t="s">
        <v>314</v>
      </c>
      <c r="CW175" s="130"/>
      <c r="CX175" s="130" t="s">
        <v>315</v>
      </c>
      <c r="CY175" s="130" t="s">
        <v>316</v>
      </c>
      <c r="CZ175" s="130" t="s">
        <v>317</v>
      </c>
      <c r="DA175" s="130" t="s">
        <v>318</v>
      </c>
      <c r="DB175" s="128" t="s">
        <v>319</v>
      </c>
      <c r="DC175" s="131" t="s">
        <v>44</v>
      </c>
      <c r="DE175" s="129" t="s">
        <v>314</v>
      </c>
      <c r="DF175" s="130"/>
      <c r="DG175" s="130" t="s">
        <v>315</v>
      </c>
      <c r="DH175" s="130" t="s">
        <v>316</v>
      </c>
      <c r="DI175" s="130" t="s">
        <v>317</v>
      </c>
      <c r="DJ175" s="130" t="s">
        <v>318</v>
      </c>
      <c r="DK175" s="128" t="s">
        <v>319</v>
      </c>
      <c r="DL175" s="131" t="s">
        <v>44</v>
      </c>
      <c r="DN175" s="129" t="s">
        <v>314</v>
      </c>
      <c r="DO175" s="130"/>
      <c r="DP175" s="130" t="s">
        <v>315</v>
      </c>
      <c r="DQ175" s="130" t="s">
        <v>316</v>
      </c>
      <c r="DR175" s="130" t="s">
        <v>317</v>
      </c>
      <c r="DS175" s="130" t="s">
        <v>318</v>
      </c>
      <c r="DT175" s="128" t="s">
        <v>319</v>
      </c>
      <c r="DU175" s="131" t="s">
        <v>44</v>
      </c>
      <c r="DW175" s="129" t="s">
        <v>314</v>
      </c>
      <c r="DX175" s="130"/>
      <c r="DY175" s="130" t="s">
        <v>315</v>
      </c>
      <c r="DZ175" s="130" t="s">
        <v>316</v>
      </c>
      <c r="EA175" s="130" t="s">
        <v>317</v>
      </c>
      <c r="EB175" s="130" t="s">
        <v>318</v>
      </c>
      <c r="EC175" s="128" t="s">
        <v>319</v>
      </c>
      <c r="ED175" s="131" t="s">
        <v>44</v>
      </c>
      <c r="EF175" s="129" t="s">
        <v>314</v>
      </c>
      <c r="EG175" s="130"/>
      <c r="EH175" s="130" t="s">
        <v>315</v>
      </c>
      <c r="EI175" s="130" t="s">
        <v>316</v>
      </c>
      <c r="EJ175" s="130" t="s">
        <v>317</v>
      </c>
      <c r="EK175" s="130" t="s">
        <v>318</v>
      </c>
      <c r="EL175" s="128" t="s">
        <v>319</v>
      </c>
      <c r="EM175" s="131" t="s">
        <v>44</v>
      </c>
      <c r="EO175" s="129" t="s">
        <v>314</v>
      </c>
      <c r="EP175" s="130"/>
      <c r="EQ175" s="130" t="s">
        <v>315</v>
      </c>
      <c r="ER175" s="130" t="s">
        <v>316</v>
      </c>
      <c r="ES175" s="130" t="s">
        <v>317</v>
      </c>
      <c r="ET175" s="130" t="s">
        <v>318</v>
      </c>
      <c r="EU175" s="128" t="s">
        <v>319</v>
      </c>
      <c r="EV175" s="131" t="s">
        <v>44</v>
      </c>
      <c r="EX175" s="129" t="s">
        <v>314</v>
      </c>
      <c r="EY175" s="130"/>
      <c r="EZ175" s="130" t="s">
        <v>315</v>
      </c>
      <c r="FA175" s="130" t="s">
        <v>316</v>
      </c>
      <c r="FB175" s="130" t="s">
        <v>317</v>
      </c>
      <c r="FC175" s="130" t="s">
        <v>318</v>
      </c>
      <c r="FD175" s="128" t="s">
        <v>319</v>
      </c>
      <c r="FE175" s="131" t="s">
        <v>44</v>
      </c>
      <c r="FG175" s="129" t="s">
        <v>314</v>
      </c>
      <c r="FH175" s="130"/>
      <c r="FI175" s="130" t="s">
        <v>315</v>
      </c>
      <c r="FJ175" s="130" t="s">
        <v>316</v>
      </c>
      <c r="FK175" s="130" t="s">
        <v>317</v>
      </c>
      <c r="FL175" s="130" t="s">
        <v>318</v>
      </c>
      <c r="FM175" s="128" t="s">
        <v>319</v>
      </c>
      <c r="FN175" s="131" t="s">
        <v>44</v>
      </c>
      <c r="FP175" s="129" t="s">
        <v>314</v>
      </c>
      <c r="FQ175" s="130"/>
      <c r="FR175" s="130" t="s">
        <v>315</v>
      </c>
      <c r="FS175" s="130" t="s">
        <v>316</v>
      </c>
      <c r="FT175" s="130" t="s">
        <v>317</v>
      </c>
      <c r="FU175" s="130" t="s">
        <v>318</v>
      </c>
      <c r="FV175" s="128" t="s">
        <v>319</v>
      </c>
      <c r="FW175" s="131" t="s">
        <v>44</v>
      </c>
      <c r="FY175" s="129" t="s">
        <v>314</v>
      </c>
      <c r="FZ175" s="130"/>
      <c r="GA175" s="130" t="s">
        <v>315</v>
      </c>
      <c r="GB175" s="130" t="s">
        <v>316</v>
      </c>
      <c r="GC175" s="130" t="s">
        <v>317</v>
      </c>
      <c r="GD175" s="130" t="s">
        <v>318</v>
      </c>
      <c r="GE175" s="128" t="s">
        <v>319</v>
      </c>
      <c r="GF175" s="131" t="s">
        <v>44</v>
      </c>
      <c r="GH175" s="129" t="s">
        <v>314</v>
      </c>
      <c r="GI175" s="130"/>
      <c r="GJ175" s="130" t="s">
        <v>315</v>
      </c>
      <c r="GK175" s="130" t="s">
        <v>316</v>
      </c>
      <c r="GL175" s="130" t="s">
        <v>317</v>
      </c>
      <c r="GM175" s="130" t="s">
        <v>318</v>
      </c>
      <c r="GN175" s="128" t="s">
        <v>319</v>
      </c>
      <c r="GO175" s="131" t="s">
        <v>44</v>
      </c>
      <c r="GQ175" s="129" t="s">
        <v>314</v>
      </c>
      <c r="GR175" s="130"/>
      <c r="GS175" s="130" t="s">
        <v>315</v>
      </c>
      <c r="GT175" s="130" t="s">
        <v>316</v>
      </c>
      <c r="GU175" s="130" t="s">
        <v>317</v>
      </c>
      <c r="GV175" s="130" t="s">
        <v>318</v>
      </c>
      <c r="GW175" s="128" t="s">
        <v>319</v>
      </c>
      <c r="GX175" s="131" t="s">
        <v>44</v>
      </c>
      <c r="GZ175" s="129" t="s">
        <v>314</v>
      </c>
      <c r="HA175" s="130"/>
      <c r="HB175" s="130" t="s">
        <v>315</v>
      </c>
      <c r="HC175" s="130" t="s">
        <v>316</v>
      </c>
      <c r="HD175" s="130" t="s">
        <v>317</v>
      </c>
      <c r="HE175" s="130" t="s">
        <v>318</v>
      </c>
      <c r="HF175" s="128" t="s">
        <v>319</v>
      </c>
      <c r="HG175" s="131" t="s">
        <v>44</v>
      </c>
      <c r="HI175" s="129" t="s">
        <v>314</v>
      </c>
      <c r="HJ175" s="130"/>
      <c r="HK175" s="130" t="s">
        <v>315</v>
      </c>
      <c r="HL175" s="130" t="s">
        <v>316</v>
      </c>
      <c r="HM175" s="130" t="s">
        <v>317</v>
      </c>
      <c r="HN175" s="130" t="s">
        <v>318</v>
      </c>
      <c r="HO175" s="128" t="s">
        <v>319</v>
      </c>
      <c r="HP175" s="131" t="s">
        <v>44</v>
      </c>
      <c r="HR175" s="129" t="s">
        <v>314</v>
      </c>
      <c r="HS175" s="130"/>
      <c r="HT175" s="130" t="s">
        <v>315</v>
      </c>
      <c r="HU175" s="130" t="s">
        <v>316</v>
      </c>
      <c r="HV175" s="130" t="s">
        <v>317</v>
      </c>
      <c r="HW175" s="130" t="s">
        <v>318</v>
      </c>
      <c r="HX175" s="128" t="s">
        <v>319</v>
      </c>
      <c r="HY175" s="131" t="s">
        <v>44</v>
      </c>
      <c r="IA175" s="129" t="s">
        <v>314</v>
      </c>
      <c r="IB175" s="130"/>
      <c r="IC175" s="130" t="s">
        <v>315</v>
      </c>
      <c r="ID175" s="130" t="s">
        <v>316</v>
      </c>
      <c r="IE175" s="130" t="s">
        <v>317</v>
      </c>
      <c r="IF175" s="130" t="s">
        <v>318</v>
      </c>
      <c r="IG175" s="128" t="s">
        <v>319</v>
      </c>
      <c r="IH175" s="131" t="s">
        <v>44</v>
      </c>
      <c r="IJ175" s="129" t="s">
        <v>314</v>
      </c>
      <c r="IK175" s="130"/>
      <c r="IL175" s="130" t="s">
        <v>315</v>
      </c>
      <c r="IM175" s="130" t="s">
        <v>316</v>
      </c>
      <c r="IN175" s="130" t="s">
        <v>317</v>
      </c>
      <c r="IO175" s="130" t="s">
        <v>318</v>
      </c>
      <c r="IP175" s="128" t="s">
        <v>319</v>
      </c>
      <c r="IQ175" s="131" t="s">
        <v>44</v>
      </c>
      <c r="IS175" s="129" t="s">
        <v>314</v>
      </c>
      <c r="IT175" s="130"/>
      <c r="IU175" s="130" t="s">
        <v>315</v>
      </c>
      <c r="IV175" s="130" t="s">
        <v>316</v>
      </c>
      <c r="IW175" s="130" t="s">
        <v>317</v>
      </c>
      <c r="IX175" s="130" t="s">
        <v>318</v>
      </c>
      <c r="IY175" s="128" t="s">
        <v>319</v>
      </c>
      <c r="IZ175" s="131" t="s">
        <v>44</v>
      </c>
      <c r="JB175" s="129" t="s">
        <v>314</v>
      </c>
      <c r="JC175" s="130"/>
      <c r="JD175" s="130" t="s">
        <v>315</v>
      </c>
      <c r="JE175" s="130" t="s">
        <v>316</v>
      </c>
      <c r="JF175" s="130" t="s">
        <v>317</v>
      </c>
      <c r="JG175" s="130" t="s">
        <v>318</v>
      </c>
      <c r="JH175" s="128" t="s">
        <v>319</v>
      </c>
      <c r="JI175" s="131" t="s">
        <v>44</v>
      </c>
      <c r="JK175" s="129" t="s">
        <v>314</v>
      </c>
      <c r="JL175" s="130"/>
      <c r="JM175" s="130" t="s">
        <v>315</v>
      </c>
      <c r="JN175" s="130" t="s">
        <v>316</v>
      </c>
      <c r="JO175" s="130" t="s">
        <v>317</v>
      </c>
      <c r="JP175" s="130" t="s">
        <v>318</v>
      </c>
      <c r="JQ175" s="128" t="s">
        <v>319</v>
      </c>
      <c r="JR175" s="131" t="s">
        <v>44</v>
      </c>
      <c r="JT175" s="129" t="s">
        <v>314</v>
      </c>
      <c r="JU175" s="130"/>
      <c r="JV175" s="130" t="s">
        <v>315</v>
      </c>
      <c r="JW175" s="130" t="s">
        <v>316</v>
      </c>
      <c r="JX175" s="130" t="s">
        <v>317</v>
      </c>
      <c r="JY175" s="130" t="s">
        <v>318</v>
      </c>
      <c r="JZ175" s="128" t="s">
        <v>319</v>
      </c>
      <c r="KA175" s="131" t="s">
        <v>44</v>
      </c>
      <c r="KC175" s="129" t="s">
        <v>314</v>
      </c>
      <c r="KD175" s="130"/>
      <c r="KE175" s="130" t="s">
        <v>315</v>
      </c>
      <c r="KF175" s="130" t="s">
        <v>316</v>
      </c>
      <c r="KG175" s="130" t="s">
        <v>317</v>
      </c>
      <c r="KH175" s="130" t="s">
        <v>318</v>
      </c>
      <c r="KI175" s="128" t="s">
        <v>319</v>
      </c>
      <c r="KJ175" s="131" t="s">
        <v>44</v>
      </c>
      <c r="KL175" s="129" t="s">
        <v>314</v>
      </c>
      <c r="KM175" s="130"/>
      <c r="KN175" s="130" t="s">
        <v>315</v>
      </c>
      <c r="KO175" s="130" t="s">
        <v>316</v>
      </c>
      <c r="KP175" s="130" t="s">
        <v>317</v>
      </c>
      <c r="KQ175" s="130" t="s">
        <v>318</v>
      </c>
      <c r="KR175" s="128" t="s">
        <v>319</v>
      </c>
      <c r="KS175" s="131" t="s">
        <v>44</v>
      </c>
      <c r="KU175" s="129" t="s">
        <v>314</v>
      </c>
      <c r="KV175" s="130"/>
      <c r="KW175" s="130" t="s">
        <v>315</v>
      </c>
      <c r="KX175" s="130" t="s">
        <v>316</v>
      </c>
      <c r="KY175" s="130" t="s">
        <v>317</v>
      </c>
      <c r="KZ175" s="130" t="s">
        <v>318</v>
      </c>
      <c r="LA175" s="128" t="s">
        <v>319</v>
      </c>
      <c r="LB175" s="131" t="s">
        <v>44</v>
      </c>
      <c r="LD175" s="129" t="s">
        <v>314</v>
      </c>
      <c r="LE175" s="130"/>
      <c r="LF175" s="130" t="s">
        <v>315</v>
      </c>
      <c r="LG175" s="130" t="s">
        <v>316</v>
      </c>
      <c r="LH175" s="130" t="s">
        <v>317</v>
      </c>
      <c r="LI175" s="130" t="s">
        <v>318</v>
      </c>
      <c r="LJ175" s="128" t="s">
        <v>319</v>
      </c>
      <c r="LK175" s="131" t="s">
        <v>44</v>
      </c>
      <c r="LM175" s="129" t="s">
        <v>314</v>
      </c>
      <c r="LN175" s="130"/>
      <c r="LO175" s="130" t="s">
        <v>315</v>
      </c>
      <c r="LP175" s="130" t="s">
        <v>316</v>
      </c>
      <c r="LQ175" s="130" t="s">
        <v>317</v>
      </c>
      <c r="LR175" s="130" t="s">
        <v>318</v>
      </c>
      <c r="LS175" s="128" t="s">
        <v>319</v>
      </c>
      <c r="LT175" s="131" t="s">
        <v>44</v>
      </c>
      <c r="LV175" s="129" t="s">
        <v>314</v>
      </c>
      <c r="LW175" s="130"/>
      <c r="LX175" s="130" t="s">
        <v>315</v>
      </c>
      <c r="LY175" s="130" t="s">
        <v>316</v>
      </c>
      <c r="LZ175" s="130" t="s">
        <v>317</v>
      </c>
      <c r="MA175" s="130" t="s">
        <v>318</v>
      </c>
      <c r="MB175" s="128" t="s">
        <v>319</v>
      </c>
      <c r="MC175" s="131" t="s">
        <v>44</v>
      </c>
      <c r="ME175" s="129" t="s">
        <v>314</v>
      </c>
      <c r="MF175" s="130"/>
      <c r="MG175" s="130" t="s">
        <v>315</v>
      </c>
      <c r="MH175" s="130" t="s">
        <v>316</v>
      </c>
      <c r="MI175" s="130" t="s">
        <v>317</v>
      </c>
      <c r="MJ175" s="130" t="s">
        <v>318</v>
      </c>
      <c r="MK175" s="128" t="s">
        <v>319</v>
      </c>
      <c r="ML175" s="131" t="s">
        <v>44</v>
      </c>
      <c r="MN175" s="129" t="s">
        <v>314</v>
      </c>
      <c r="MO175" s="130"/>
      <c r="MP175" s="130" t="s">
        <v>315</v>
      </c>
      <c r="MQ175" s="130" t="s">
        <v>316</v>
      </c>
      <c r="MR175" s="130" t="s">
        <v>317</v>
      </c>
      <c r="MS175" s="130" t="s">
        <v>318</v>
      </c>
      <c r="MT175" s="128" t="s">
        <v>319</v>
      </c>
      <c r="MU175" s="131" t="s">
        <v>44</v>
      </c>
      <c r="MW175" s="129" t="s">
        <v>314</v>
      </c>
      <c r="MX175" s="130"/>
      <c r="MY175" s="130" t="s">
        <v>315</v>
      </c>
      <c r="MZ175" s="130" t="s">
        <v>316</v>
      </c>
      <c r="NA175" s="130" t="s">
        <v>317</v>
      </c>
      <c r="NB175" s="130" t="s">
        <v>318</v>
      </c>
      <c r="NC175" s="128" t="s">
        <v>319</v>
      </c>
      <c r="ND175" s="131" t="s">
        <v>44</v>
      </c>
      <c r="NF175" s="129" t="s">
        <v>314</v>
      </c>
      <c r="NG175" s="130"/>
      <c r="NH175" s="130" t="s">
        <v>315</v>
      </c>
      <c r="NI175" s="130" t="s">
        <v>316</v>
      </c>
      <c r="NJ175" s="130" t="s">
        <v>317</v>
      </c>
      <c r="NK175" s="130" t="s">
        <v>318</v>
      </c>
      <c r="NL175" s="128" t="s">
        <v>319</v>
      </c>
      <c r="NM175" s="131" t="s">
        <v>44</v>
      </c>
      <c r="NO175" s="129" t="s">
        <v>314</v>
      </c>
      <c r="NP175" s="130"/>
      <c r="NQ175" s="130" t="s">
        <v>315</v>
      </c>
      <c r="NR175" s="130" t="s">
        <v>316</v>
      </c>
      <c r="NS175" s="130" t="s">
        <v>317</v>
      </c>
      <c r="NT175" s="130" t="s">
        <v>318</v>
      </c>
      <c r="NU175" s="128" t="s">
        <v>319</v>
      </c>
      <c r="NV175" s="131" t="s">
        <v>44</v>
      </c>
      <c r="NX175" s="129" t="s">
        <v>314</v>
      </c>
      <c r="NY175" s="130"/>
      <c r="NZ175" s="130" t="s">
        <v>315</v>
      </c>
      <c r="OA175" s="130" t="s">
        <v>316</v>
      </c>
      <c r="OB175" s="130" t="s">
        <v>317</v>
      </c>
      <c r="OC175" s="130" t="s">
        <v>318</v>
      </c>
      <c r="OD175" s="128" t="s">
        <v>319</v>
      </c>
      <c r="OE175" s="131" t="s">
        <v>44</v>
      </c>
      <c r="OG175" s="129" t="s">
        <v>314</v>
      </c>
      <c r="OH175" s="130"/>
      <c r="OI175" s="130" t="s">
        <v>315</v>
      </c>
      <c r="OJ175" s="130" t="s">
        <v>316</v>
      </c>
      <c r="OK175" s="130" t="s">
        <v>317</v>
      </c>
      <c r="OL175" s="130" t="s">
        <v>318</v>
      </c>
      <c r="OM175" s="128" t="s">
        <v>319</v>
      </c>
      <c r="ON175" s="131" t="s">
        <v>44</v>
      </c>
      <c r="OP175" s="129" t="s">
        <v>314</v>
      </c>
      <c r="OQ175" s="130"/>
      <c r="OR175" s="130" t="s">
        <v>315</v>
      </c>
      <c r="OS175" s="130" t="s">
        <v>316</v>
      </c>
      <c r="OT175" s="130" t="s">
        <v>317</v>
      </c>
      <c r="OU175" s="130" t="s">
        <v>318</v>
      </c>
      <c r="OV175" s="128" t="s">
        <v>319</v>
      </c>
      <c r="OW175" s="131" t="s">
        <v>44</v>
      </c>
      <c r="OY175" s="129" t="s">
        <v>314</v>
      </c>
      <c r="OZ175" s="130"/>
      <c r="PA175" s="130" t="s">
        <v>315</v>
      </c>
      <c r="PB175" s="130" t="s">
        <v>316</v>
      </c>
      <c r="PC175" s="130" t="s">
        <v>317</v>
      </c>
      <c r="PD175" s="130" t="s">
        <v>318</v>
      </c>
      <c r="PE175" s="128" t="s">
        <v>319</v>
      </c>
      <c r="PF175" s="131" t="s">
        <v>44</v>
      </c>
    </row>
    <row r="176" spans="1:423">
      <c r="A176" s="118"/>
      <c r="B176" s="118"/>
      <c r="C176" s="115"/>
      <c r="D176" s="115"/>
      <c r="E176" s="115"/>
      <c r="F176" s="115"/>
      <c r="G176" s="115"/>
      <c r="H176" s="115">
        <f>PRODUCT(C176:G176)</f>
        <v>0</v>
      </c>
      <c r="J176" s="121"/>
      <c r="K176" s="118"/>
      <c r="L176" s="115"/>
      <c r="M176" s="115"/>
      <c r="N176" s="115"/>
      <c r="O176" s="115"/>
      <c r="P176" s="115"/>
      <c r="Q176" s="115">
        <f>PRODUCT(L176:P176)</f>
        <v>0</v>
      </c>
      <c r="S176" s="121"/>
      <c r="T176" s="118"/>
      <c r="U176" s="115"/>
      <c r="V176" s="115"/>
      <c r="W176" s="115"/>
      <c r="X176" s="115"/>
      <c r="Y176" s="115"/>
      <c r="Z176" s="115"/>
      <c r="AB176" s="121"/>
      <c r="AC176" s="118"/>
      <c r="AD176" s="115"/>
      <c r="AE176" s="115"/>
      <c r="AF176" s="115"/>
      <c r="AG176" s="115"/>
      <c r="AH176" s="115"/>
      <c r="AI176" s="115"/>
      <c r="AK176" s="121"/>
      <c r="AL176" s="118"/>
      <c r="AM176" s="115"/>
      <c r="AN176" s="115"/>
      <c r="AO176" s="115"/>
      <c r="AP176" s="115"/>
      <c r="AQ176" s="115"/>
      <c r="AR176" s="115"/>
      <c r="AT176" s="121"/>
      <c r="AU176" s="118"/>
      <c r="AV176" s="115"/>
      <c r="AW176" s="115"/>
      <c r="AX176" s="115"/>
      <c r="AY176" s="115"/>
      <c r="AZ176" s="115"/>
      <c r="BA176" s="115"/>
      <c r="BC176" s="121"/>
      <c r="BD176" s="118"/>
      <c r="BE176" s="115"/>
      <c r="BF176" s="115"/>
      <c r="BG176" s="115"/>
      <c r="BH176" s="115"/>
      <c r="BI176" s="115"/>
      <c r="BJ176" s="115"/>
      <c r="BL176" s="121"/>
      <c r="BM176" s="118"/>
      <c r="BN176" s="115"/>
      <c r="BO176" s="115"/>
      <c r="BP176" s="115"/>
      <c r="BQ176" s="115"/>
      <c r="BR176" s="115"/>
      <c r="BS176" s="115"/>
      <c r="BU176" s="121"/>
      <c r="BV176" s="118"/>
      <c r="BW176" s="115"/>
      <c r="BX176" s="115"/>
      <c r="BY176" s="115"/>
      <c r="BZ176" s="115"/>
      <c r="CA176" s="115"/>
      <c r="CB176" s="115"/>
      <c r="CD176" s="121"/>
      <c r="CE176" s="118"/>
      <c r="CF176" s="115"/>
      <c r="CG176" s="115"/>
      <c r="CH176" s="115"/>
      <c r="CI176" s="115"/>
      <c r="CJ176" s="115"/>
      <c r="CK176" s="115"/>
      <c r="CM176" s="121"/>
      <c r="CN176" s="118"/>
      <c r="CO176" s="115"/>
      <c r="CP176" s="115"/>
      <c r="CQ176" s="115"/>
      <c r="CR176" s="115"/>
      <c r="CS176" s="115"/>
      <c r="CT176" s="115"/>
      <c r="CV176" s="121"/>
      <c r="CW176" s="118"/>
      <c r="CX176" s="115"/>
      <c r="CY176" s="115"/>
      <c r="CZ176" s="115"/>
      <c r="DA176" s="115"/>
      <c r="DB176" s="115"/>
      <c r="DC176" s="115"/>
      <c r="DE176" s="121"/>
      <c r="DF176" s="118"/>
      <c r="DG176" s="115"/>
      <c r="DH176" s="115"/>
      <c r="DI176" s="115"/>
      <c r="DJ176" s="115"/>
      <c r="DK176" s="115"/>
      <c r="DL176" s="115"/>
      <c r="DN176" s="121"/>
      <c r="DO176" s="118"/>
      <c r="DP176" s="115"/>
      <c r="DQ176" s="115"/>
      <c r="DR176" s="115"/>
      <c r="DS176" s="115"/>
      <c r="DT176" s="115"/>
      <c r="DU176" s="115"/>
      <c r="DW176" s="121"/>
      <c r="DX176" s="118"/>
      <c r="DY176" s="115"/>
      <c r="DZ176" s="115"/>
      <c r="EA176" s="115"/>
      <c r="EB176" s="115"/>
      <c r="EC176" s="115"/>
      <c r="ED176" s="115"/>
      <c r="EF176" s="121"/>
      <c r="EG176" s="118"/>
      <c r="EH176" s="115"/>
      <c r="EI176" s="115"/>
      <c r="EJ176" s="115"/>
      <c r="EK176" s="115"/>
      <c r="EL176" s="115"/>
      <c r="EM176" s="115"/>
      <c r="EO176" s="121"/>
      <c r="EP176" s="118"/>
      <c r="EQ176" s="115"/>
      <c r="ER176" s="115"/>
      <c r="ES176" s="115"/>
      <c r="ET176" s="115"/>
      <c r="EU176" s="115"/>
      <c r="EV176" s="115"/>
      <c r="EX176" s="121"/>
      <c r="EY176" s="118"/>
      <c r="EZ176" s="115"/>
      <c r="FA176" s="115"/>
      <c r="FB176" s="115"/>
      <c r="FC176" s="115"/>
      <c r="FD176" s="115"/>
      <c r="FE176" s="115"/>
      <c r="FG176" s="121"/>
      <c r="FH176" s="118"/>
      <c r="FI176" s="115"/>
      <c r="FJ176" s="115"/>
      <c r="FK176" s="115"/>
      <c r="FL176" s="115"/>
      <c r="FM176" s="115"/>
      <c r="FN176" s="115"/>
      <c r="FP176" s="121"/>
      <c r="FQ176" s="118"/>
      <c r="FR176" s="115"/>
      <c r="FS176" s="115"/>
      <c r="FT176" s="115"/>
      <c r="FU176" s="115"/>
      <c r="FV176" s="115"/>
      <c r="FW176" s="115"/>
      <c r="FY176" s="121"/>
      <c r="FZ176" s="118"/>
      <c r="GA176" s="115"/>
      <c r="GB176" s="115"/>
      <c r="GC176" s="115"/>
      <c r="GD176" s="115"/>
      <c r="GE176" s="115"/>
      <c r="GF176" s="115"/>
      <c r="GH176" s="121"/>
      <c r="GI176" s="118"/>
      <c r="GJ176" s="115"/>
      <c r="GK176" s="115"/>
      <c r="GL176" s="115"/>
      <c r="GM176" s="115"/>
      <c r="GN176" s="115"/>
      <c r="GO176" s="115"/>
      <c r="GQ176" s="121"/>
      <c r="GR176" s="118"/>
      <c r="GS176" s="115"/>
      <c r="GT176" s="115"/>
      <c r="GU176" s="115"/>
      <c r="GV176" s="115"/>
      <c r="GW176" s="115"/>
      <c r="GX176" s="115"/>
      <c r="GZ176" s="121"/>
      <c r="HA176" s="118"/>
      <c r="HB176" s="115"/>
      <c r="HC176" s="115"/>
      <c r="HD176" s="115"/>
      <c r="HE176" s="115"/>
      <c r="HF176" s="115"/>
      <c r="HG176" s="115"/>
      <c r="HI176" s="121"/>
      <c r="HJ176" s="118"/>
      <c r="HK176" s="115"/>
      <c r="HL176" s="115"/>
      <c r="HM176" s="115"/>
      <c r="HN176" s="115"/>
      <c r="HO176" s="115"/>
      <c r="HP176" s="115"/>
      <c r="HR176" s="121"/>
      <c r="HS176" s="118"/>
      <c r="HT176" s="115"/>
      <c r="HU176" s="115"/>
      <c r="HV176" s="115"/>
      <c r="HW176" s="115"/>
      <c r="HX176" s="115"/>
      <c r="HY176" s="115"/>
      <c r="IA176" s="121"/>
      <c r="IB176" s="118"/>
      <c r="IC176" s="115"/>
      <c r="ID176" s="115"/>
      <c r="IE176" s="115"/>
      <c r="IF176" s="115"/>
      <c r="IG176" s="115"/>
      <c r="IH176" s="115"/>
      <c r="IJ176" s="121"/>
      <c r="IK176" s="118"/>
      <c r="IL176" s="115"/>
      <c r="IM176" s="115"/>
      <c r="IN176" s="115"/>
      <c r="IO176" s="115"/>
      <c r="IP176" s="115"/>
      <c r="IQ176" s="115"/>
      <c r="IS176" s="121"/>
      <c r="IT176" s="118"/>
      <c r="IU176" s="115"/>
      <c r="IV176" s="115"/>
      <c r="IW176" s="115"/>
      <c r="IX176" s="115"/>
      <c r="IY176" s="115"/>
      <c r="IZ176" s="115"/>
      <c r="JB176" s="121"/>
      <c r="JC176" s="118"/>
      <c r="JD176" s="115"/>
      <c r="JE176" s="115"/>
      <c r="JF176" s="115"/>
      <c r="JG176" s="115"/>
      <c r="JH176" s="115"/>
      <c r="JI176" s="115"/>
      <c r="JK176" s="121"/>
      <c r="JL176" s="118"/>
      <c r="JM176" s="115"/>
      <c r="JN176" s="115"/>
      <c r="JO176" s="115"/>
      <c r="JP176" s="115"/>
      <c r="JQ176" s="115"/>
      <c r="JR176" s="115"/>
      <c r="JT176" s="121"/>
      <c r="JU176" s="118"/>
      <c r="JV176" s="115"/>
      <c r="JW176" s="115"/>
      <c r="JX176" s="115"/>
      <c r="JY176" s="115"/>
      <c r="JZ176" s="115"/>
      <c r="KA176" s="115"/>
      <c r="KC176" s="121"/>
      <c r="KD176" s="118"/>
      <c r="KE176" s="115"/>
      <c r="KF176" s="115"/>
      <c r="KG176" s="115"/>
      <c r="KH176" s="115"/>
      <c r="KI176" s="115"/>
      <c r="KJ176" s="115"/>
      <c r="KL176" s="121"/>
      <c r="KM176" s="118"/>
      <c r="KN176" s="115"/>
      <c r="KO176" s="115"/>
      <c r="KP176" s="115"/>
      <c r="KQ176" s="115"/>
      <c r="KR176" s="115"/>
      <c r="KS176" s="115"/>
      <c r="KU176" s="121"/>
      <c r="KV176" s="118"/>
      <c r="KW176" s="115"/>
      <c r="KX176" s="115"/>
      <c r="KY176" s="115"/>
      <c r="KZ176" s="115"/>
      <c r="LA176" s="115"/>
      <c r="LB176" s="115"/>
      <c r="LD176" s="121"/>
      <c r="LE176" s="118"/>
      <c r="LF176" s="115"/>
      <c r="LG176" s="115"/>
      <c r="LH176" s="115"/>
      <c r="LI176" s="115"/>
      <c r="LJ176" s="115"/>
      <c r="LK176" s="115"/>
      <c r="LM176" s="121"/>
      <c r="LN176" s="118"/>
      <c r="LO176" s="115"/>
      <c r="LP176" s="115"/>
      <c r="LQ176" s="115"/>
      <c r="LR176" s="115"/>
      <c r="LS176" s="115"/>
      <c r="LT176" s="115"/>
      <c r="LV176" s="121"/>
      <c r="LW176" s="118"/>
      <c r="LX176" s="115"/>
      <c r="LY176" s="115"/>
      <c r="LZ176" s="115"/>
      <c r="MA176" s="115"/>
      <c r="MB176" s="115"/>
      <c r="MC176" s="115"/>
      <c r="ME176" s="121"/>
      <c r="MF176" s="118"/>
      <c r="MG176" s="115"/>
      <c r="MH176" s="115"/>
      <c r="MI176" s="115"/>
      <c r="MJ176" s="115"/>
      <c r="MK176" s="115"/>
      <c r="ML176" s="115"/>
      <c r="MN176" s="121"/>
      <c r="MO176" s="118"/>
      <c r="MP176" s="115"/>
      <c r="MQ176" s="115"/>
      <c r="MR176" s="115"/>
      <c r="MS176" s="115"/>
      <c r="MT176" s="115"/>
      <c r="MU176" s="115"/>
      <c r="MW176" s="121"/>
      <c r="MX176" s="118"/>
      <c r="MY176" s="115"/>
      <c r="MZ176" s="115"/>
      <c r="NA176" s="115"/>
      <c r="NB176" s="115"/>
      <c r="NC176" s="115"/>
      <c r="ND176" s="115"/>
      <c r="NF176" s="121"/>
      <c r="NG176" s="118"/>
      <c r="NH176" s="115"/>
      <c r="NI176" s="115"/>
      <c r="NJ176" s="115"/>
      <c r="NK176" s="115"/>
      <c r="NL176" s="115"/>
      <c r="NM176" s="115"/>
      <c r="NO176" s="121"/>
      <c r="NP176" s="118"/>
      <c r="NQ176" s="115"/>
      <c r="NR176" s="115"/>
      <c r="NS176" s="115"/>
      <c r="NT176" s="115"/>
      <c r="NU176" s="115"/>
      <c r="NV176" s="115"/>
      <c r="NX176" s="121"/>
      <c r="NY176" s="118"/>
      <c r="NZ176" s="115"/>
      <c r="OA176" s="115"/>
      <c r="OB176" s="115"/>
      <c r="OC176" s="115"/>
      <c r="OD176" s="115"/>
      <c r="OE176" s="115"/>
      <c r="OG176" s="121"/>
      <c r="OH176" s="118"/>
      <c r="OI176" s="115"/>
      <c r="OJ176" s="115"/>
      <c r="OK176" s="115"/>
      <c r="OL176" s="115"/>
      <c r="OM176" s="115"/>
      <c r="ON176" s="115"/>
      <c r="OP176" s="121"/>
      <c r="OQ176" s="118"/>
      <c r="OR176" s="115"/>
      <c r="OS176" s="115"/>
      <c r="OT176" s="115"/>
      <c r="OU176" s="115"/>
      <c r="OV176" s="115"/>
      <c r="OW176" s="115"/>
      <c r="OY176" s="121"/>
      <c r="OZ176" s="118"/>
      <c r="PA176" s="115"/>
      <c r="PB176" s="115"/>
      <c r="PC176" s="115"/>
      <c r="PD176" s="115"/>
      <c r="PE176" s="115"/>
      <c r="PF176" s="115"/>
    </row>
    <row r="177" spans="1:422">
      <c r="A177" s="118"/>
      <c r="B177" s="118"/>
      <c r="C177" s="115"/>
      <c r="D177" s="115"/>
      <c r="E177" s="115"/>
      <c r="F177" s="115"/>
      <c r="G177" s="115"/>
      <c r="H177" s="115">
        <f t="shared" ref="H177:H183" si="3020">PRODUCT(C177:G177)</f>
        <v>0</v>
      </c>
      <c r="J177" s="121"/>
      <c r="K177" s="118"/>
      <c r="L177" s="115"/>
      <c r="M177" s="115"/>
      <c r="N177" s="115"/>
      <c r="O177" s="115"/>
      <c r="P177" s="115"/>
      <c r="Q177" s="115">
        <f t="shared" ref="Q177:Q183" si="3021">PRODUCT(L177:P177)</f>
        <v>0</v>
      </c>
      <c r="S177" s="121"/>
      <c r="T177" s="118"/>
      <c r="U177" s="115"/>
      <c r="V177" s="115"/>
      <c r="W177" s="115"/>
      <c r="X177" s="115"/>
      <c r="Y177" s="115"/>
      <c r="Z177" s="115"/>
      <c r="AB177" s="121"/>
      <c r="AC177" s="118"/>
      <c r="AD177" s="115"/>
      <c r="AE177" s="115"/>
      <c r="AF177" s="115"/>
      <c r="AG177" s="115"/>
      <c r="AH177" s="115"/>
      <c r="AI177" s="115"/>
      <c r="AK177" s="121"/>
      <c r="AL177" s="118"/>
      <c r="AM177" s="115"/>
      <c r="AN177" s="115"/>
      <c r="AO177" s="115"/>
      <c r="AP177" s="115"/>
      <c r="AQ177" s="115"/>
      <c r="AR177" s="115"/>
      <c r="AT177" s="121"/>
      <c r="AU177" s="118"/>
      <c r="AV177" s="115"/>
      <c r="AW177" s="115"/>
      <c r="AX177" s="115"/>
      <c r="AY177" s="115"/>
      <c r="AZ177" s="115"/>
      <c r="BA177" s="115"/>
      <c r="BC177" s="121"/>
      <c r="BD177" s="118"/>
      <c r="BE177" s="115"/>
      <c r="BF177" s="115"/>
      <c r="BG177" s="115"/>
      <c r="BH177" s="115"/>
      <c r="BI177" s="115"/>
      <c r="BJ177" s="115"/>
      <c r="BL177" s="121"/>
      <c r="BM177" s="118"/>
      <c r="BN177" s="115"/>
      <c r="BO177" s="115"/>
      <c r="BP177" s="115"/>
      <c r="BQ177" s="115"/>
      <c r="BR177" s="115"/>
      <c r="BS177" s="115"/>
      <c r="BU177" s="121"/>
      <c r="BV177" s="118"/>
      <c r="BW177" s="115"/>
      <c r="BX177" s="115"/>
      <c r="BY177" s="115"/>
      <c r="BZ177" s="115"/>
      <c r="CA177" s="115"/>
      <c r="CB177" s="115"/>
      <c r="CD177" s="121"/>
      <c r="CE177" s="118"/>
      <c r="CF177" s="115"/>
      <c r="CG177" s="115"/>
      <c r="CH177" s="115"/>
      <c r="CI177" s="115"/>
      <c r="CJ177" s="115"/>
      <c r="CK177" s="115"/>
      <c r="CM177" s="121"/>
      <c r="CN177" s="118"/>
      <c r="CO177" s="115"/>
      <c r="CP177" s="115"/>
      <c r="CQ177" s="115"/>
      <c r="CR177" s="115"/>
      <c r="CS177" s="115"/>
      <c r="CT177" s="115"/>
      <c r="CV177" s="121"/>
      <c r="CW177" s="118"/>
      <c r="CX177" s="115"/>
      <c r="CY177" s="115"/>
      <c r="CZ177" s="115"/>
      <c r="DA177" s="115"/>
      <c r="DB177" s="115"/>
      <c r="DC177" s="115"/>
      <c r="DE177" s="121"/>
      <c r="DF177" s="118"/>
      <c r="DG177" s="115"/>
      <c r="DH177" s="115"/>
      <c r="DI177" s="115"/>
      <c r="DJ177" s="115"/>
      <c r="DK177" s="115"/>
      <c r="DL177" s="115"/>
      <c r="DN177" s="121"/>
      <c r="DO177" s="118"/>
      <c r="DP177" s="115"/>
      <c r="DQ177" s="115"/>
      <c r="DR177" s="115"/>
      <c r="DS177" s="115"/>
      <c r="DT177" s="115"/>
      <c r="DU177" s="115"/>
      <c r="DW177" s="121"/>
      <c r="DX177" s="118"/>
      <c r="DY177" s="115"/>
      <c r="DZ177" s="115"/>
      <c r="EA177" s="115"/>
      <c r="EB177" s="115"/>
      <c r="EC177" s="115"/>
      <c r="ED177" s="115"/>
      <c r="EF177" s="121"/>
      <c r="EG177" s="118"/>
      <c r="EH177" s="115"/>
      <c r="EI177" s="115"/>
      <c r="EJ177" s="115"/>
      <c r="EK177" s="115"/>
      <c r="EL177" s="115"/>
      <c r="EM177" s="115"/>
      <c r="EO177" s="121"/>
      <c r="EP177" s="118"/>
      <c r="EQ177" s="115"/>
      <c r="ER177" s="115"/>
      <c r="ES177" s="115"/>
      <c r="ET177" s="115"/>
      <c r="EU177" s="115"/>
      <c r="EV177" s="115"/>
      <c r="EX177" s="121"/>
      <c r="EY177" s="118"/>
      <c r="EZ177" s="115"/>
      <c r="FA177" s="115"/>
      <c r="FB177" s="115"/>
      <c r="FC177" s="115"/>
      <c r="FD177" s="115"/>
      <c r="FE177" s="115"/>
      <c r="FG177" s="121"/>
      <c r="FH177" s="118"/>
      <c r="FI177" s="115"/>
      <c r="FJ177" s="115"/>
      <c r="FK177" s="115"/>
      <c r="FL177" s="115"/>
      <c r="FM177" s="115"/>
      <c r="FN177" s="115"/>
      <c r="FP177" s="121"/>
      <c r="FQ177" s="118"/>
      <c r="FR177" s="115"/>
      <c r="FS177" s="115"/>
      <c r="FT177" s="115"/>
      <c r="FU177" s="115"/>
      <c r="FV177" s="115"/>
      <c r="FW177" s="115"/>
      <c r="FY177" s="121"/>
      <c r="FZ177" s="118"/>
      <c r="GA177" s="115"/>
      <c r="GB177" s="115"/>
      <c r="GC177" s="115"/>
      <c r="GD177" s="115"/>
      <c r="GE177" s="115"/>
      <c r="GF177" s="115"/>
      <c r="GH177" s="121"/>
      <c r="GI177" s="118"/>
      <c r="GJ177" s="115"/>
      <c r="GK177" s="115"/>
      <c r="GL177" s="115"/>
      <c r="GM177" s="115"/>
      <c r="GN177" s="115"/>
      <c r="GO177" s="115"/>
      <c r="GQ177" s="121"/>
      <c r="GR177" s="118"/>
      <c r="GS177" s="115"/>
      <c r="GT177" s="115"/>
      <c r="GU177" s="115"/>
      <c r="GV177" s="115"/>
      <c r="GW177" s="115"/>
      <c r="GX177" s="115"/>
      <c r="GZ177" s="121"/>
      <c r="HA177" s="118"/>
      <c r="HB177" s="115"/>
      <c r="HC177" s="115"/>
      <c r="HD177" s="115"/>
      <c r="HE177" s="115"/>
      <c r="HF177" s="115"/>
      <c r="HG177" s="115"/>
      <c r="HI177" s="121"/>
      <c r="HJ177" s="118"/>
      <c r="HK177" s="115"/>
      <c r="HL177" s="115"/>
      <c r="HM177" s="115"/>
      <c r="HN177" s="115"/>
      <c r="HO177" s="115"/>
      <c r="HP177" s="115"/>
      <c r="HR177" s="121"/>
      <c r="HS177" s="118"/>
      <c r="HT177" s="115"/>
      <c r="HU177" s="115"/>
      <c r="HV177" s="115"/>
      <c r="HW177" s="115"/>
      <c r="HX177" s="115"/>
      <c r="HY177" s="115"/>
      <c r="IA177" s="121"/>
      <c r="IB177" s="118"/>
      <c r="IC177" s="115"/>
      <c r="ID177" s="115"/>
      <c r="IE177" s="115"/>
      <c r="IF177" s="115"/>
      <c r="IG177" s="115"/>
      <c r="IH177" s="115"/>
      <c r="IJ177" s="121"/>
      <c r="IK177" s="118"/>
      <c r="IL177" s="115"/>
      <c r="IM177" s="115"/>
      <c r="IN177" s="115"/>
      <c r="IO177" s="115"/>
      <c r="IP177" s="115"/>
      <c r="IQ177" s="115"/>
      <c r="IS177" s="121"/>
      <c r="IT177" s="118"/>
      <c r="IU177" s="115"/>
      <c r="IV177" s="115"/>
      <c r="IW177" s="115"/>
      <c r="IX177" s="115"/>
      <c r="IY177" s="115"/>
      <c r="IZ177" s="115"/>
      <c r="JB177" s="121"/>
      <c r="JC177" s="118"/>
      <c r="JD177" s="115"/>
      <c r="JE177" s="115"/>
      <c r="JF177" s="115"/>
      <c r="JG177" s="115"/>
      <c r="JH177" s="115"/>
      <c r="JI177" s="115"/>
      <c r="JK177" s="121"/>
      <c r="JL177" s="118"/>
      <c r="JM177" s="115"/>
      <c r="JN177" s="115"/>
      <c r="JO177" s="115"/>
      <c r="JP177" s="115"/>
      <c r="JQ177" s="115"/>
      <c r="JR177" s="115"/>
      <c r="JT177" s="121"/>
      <c r="JU177" s="118"/>
      <c r="JV177" s="115"/>
      <c r="JW177" s="115"/>
      <c r="JX177" s="115"/>
      <c r="JY177" s="115"/>
      <c r="JZ177" s="115"/>
      <c r="KA177" s="115"/>
      <c r="KC177" s="121"/>
      <c r="KD177" s="118"/>
      <c r="KE177" s="115"/>
      <c r="KF177" s="115"/>
      <c r="KG177" s="115"/>
      <c r="KH177" s="115"/>
      <c r="KI177" s="115"/>
      <c r="KJ177" s="115"/>
      <c r="KL177" s="121"/>
      <c r="KM177" s="118"/>
      <c r="KN177" s="115"/>
      <c r="KO177" s="115"/>
      <c r="KP177" s="115"/>
      <c r="KQ177" s="115"/>
      <c r="KR177" s="115"/>
      <c r="KS177" s="115"/>
      <c r="KU177" s="121"/>
      <c r="KV177" s="118"/>
      <c r="KW177" s="115"/>
      <c r="KX177" s="115"/>
      <c r="KY177" s="115"/>
      <c r="KZ177" s="115"/>
      <c r="LA177" s="115"/>
      <c r="LB177" s="115"/>
      <c r="LD177" s="121"/>
      <c r="LE177" s="118"/>
      <c r="LF177" s="115"/>
      <c r="LG177" s="115"/>
      <c r="LH177" s="115"/>
      <c r="LI177" s="115"/>
      <c r="LJ177" s="115"/>
      <c r="LK177" s="115"/>
      <c r="LM177" s="121"/>
      <c r="LN177" s="118"/>
      <c r="LO177" s="115"/>
      <c r="LP177" s="115"/>
      <c r="LQ177" s="115"/>
      <c r="LR177" s="115"/>
      <c r="LS177" s="115"/>
      <c r="LT177" s="115"/>
      <c r="LV177" s="121"/>
      <c r="LW177" s="118"/>
      <c r="LX177" s="115"/>
      <c r="LY177" s="115"/>
      <c r="LZ177" s="115"/>
      <c r="MA177" s="115"/>
      <c r="MB177" s="115"/>
      <c r="MC177" s="115"/>
      <c r="ME177" s="121"/>
      <c r="MF177" s="118"/>
      <c r="MG177" s="115"/>
      <c r="MH177" s="115"/>
      <c r="MI177" s="115"/>
      <c r="MJ177" s="115"/>
      <c r="MK177" s="115"/>
      <c r="ML177" s="115"/>
      <c r="MN177" s="121"/>
      <c r="MO177" s="118"/>
      <c r="MP177" s="115"/>
      <c r="MQ177" s="115"/>
      <c r="MR177" s="115"/>
      <c r="MS177" s="115"/>
      <c r="MT177" s="115"/>
      <c r="MU177" s="115"/>
      <c r="MW177" s="121"/>
      <c r="MX177" s="118"/>
      <c r="MY177" s="115"/>
      <c r="MZ177" s="115"/>
      <c r="NA177" s="115"/>
      <c r="NB177" s="115"/>
      <c r="NC177" s="115"/>
      <c r="ND177" s="115"/>
      <c r="NF177" s="121"/>
      <c r="NG177" s="118"/>
      <c r="NH177" s="115"/>
      <c r="NI177" s="115"/>
      <c r="NJ177" s="115"/>
      <c r="NK177" s="115"/>
      <c r="NL177" s="115"/>
      <c r="NM177" s="115"/>
      <c r="NO177" s="121"/>
      <c r="NP177" s="118"/>
      <c r="NQ177" s="115"/>
      <c r="NR177" s="115"/>
      <c r="NS177" s="115"/>
      <c r="NT177" s="115"/>
      <c r="NU177" s="115"/>
      <c r="NV177" s="115"/>
      <c r="NX177" s="121"/>
      <c r="NY177" s="118"/>
      <c r="NZ177" s="115"/>
      <c r="OA177" s="115"/>
      <c r="OB177" s="115"/>
      <c r="OC177" s="115"/>
      <c r="OD177" s="115"/>
      <c r="OE177" s="115"/>
      <c r="OG177" s="121"/>
      <c r="OH177" s="118"/>
      <c r="OI177" s="115"/>
      <c r="OJ177" s="115"/>
      <c r="OK177" s="115"/>
      <c r="OL177" s="115"/>
      <c r="OM177" s="115"/>
      <c r="ON177" s="115"/>
      <c r="OP177" s="121"/>
      <c r="OQ177" s="118"/>
      <c r="OR177" s="115"/>
      <c r="OS177" s="115"/>
      <c r="OT177" s="115"/>
      <c r="OU177" s="115"/>
      <c r="OV177" s="115"/>
      <c r="OW177" s="115"/>
      <c r="OY177" s="121"/>
      <c r="OZ177" s="118"/>
      <c r="PA177" s="115"/>
      <c r="PB177" s="115"/>
      <c r="PC177" s="115"/>
      <c r="PD177" s="115"/>
      <c r="PE177" s="115"/>
      <c r="PF177" s="115"/>
    </row>
    <row r="178" spans="1:422">
      <c r="A178" s="118"/>
      <c r="B178" s="118"/>
      <c r="C178" s="115"/>
      <c r="D178" s="115"/>
      <c r="E178" s="115"/>
      <c r="F178" s="115"/>
      <c r="G178" s="115"/>
      <c r="H178" s="115">
        <f t="shared" si="3020"/>
        <v>0</v>
      </c>
      <c r="J178" s="121"/>
      <c r="K178" s="118"/>
      <c r="L178" s="115"/>
      <c r="M178" s="115"/>
      <c r="N178" s="115"/>
      <c r="O178" s="115"/>
      <c r="P178" s="115"/>
      <c r="Q178" s="115">
        <f t="shared" si="3021"/>
        <v>0</v>
      </c>
      <c r="S178" s="121"/>
      <c r="T178" s="118"/>
      <c r="U178" s="115"/>
      <c r="V178" s="115"/>
      <c r="W178" s="115"/>
      <c r="X178" s="115"/>
      <c r="Y178" s="115"/>
      <c r="Z178" s="115"/>
      <c r="AB178" s="121"/>
      <c r="AC178" s="118"/>
      <c r="AD178" s="115"/>
      <c r="AE178" s="115"/>
      <c r="AF178" s="115"/>
      <c r="AG178" s="115"/>
      <c r="AH178" s="115"/>
      <c r="AI178" s="115"/>
      <c r="AK178" s="121"/>
      <c r="AL178" s="118"/>
      <c r="AM178" s="115"/>
      <c r="AN178" s="115"/>
      <c r="AO178" s="115"/>
      <c r="AP178" s="115"/>
      <c r="AQ178" s="115"/>
      <c r="AR178" s="115"/>
      <c r="AT178" s="121"/>
      <c r="AU178" s="118"/>
      <c r="AV178" s="115"/>
      <c r="AW178" s="115"/>
      <c r="AX178" s="115"/>
      <c r="AY178" s="115"/>
      <c r="AZ178" s="115"/>
      <c r="BA178" s="115"/>
      <c r="BC178" s="121"/>
      <c r="BD178" s="118"/>
      <c r="BE178" s="115"/>
      <c r="BF178" s="115"/>
      <c r="BG178" s="115"/>
      <c r="BH178" s="115"/>
      <c r="BI178" s="115"/>
      <c r="BJ178" s="115"/>
      <c r="BL178" s="121"/>
      <c r="BM178" s="118"/>
      <c r="BN178" s="115"/>
      <c r="BO178" s="115"/>
      <c r="BP178" s="115"/>
      <c r="BQ178" s="115"/>
      <c r="BR178" s="115"/>
      <c r="BS178" s="115"/>
      <c r="BU178" s="121"/>
      <c r="BV178" s="118"/>
      <c r="BW178" s="115"/>
      <c r="BX178" s="115"/>
      <c r="BY178" s="115"/>
      <c r="BZ178" s="115"/>
      <c r="CA178" s="115"/>
      <c r="CB178" s="115"/>
      <c r="CD178" s="121"/>
      <c r="CE178" s="118"/>
      <c r="CF178" s="115"/>
      <c r="CG178" s="115"/>
      <c r="CH178" s="115"/>
      <c r="CI178" s="115"/>
      <c r="CJ178" s="115"/>
      <c r="CK178" s="115"/>
      <c r="CM178" s="121"/>
      <c r="CN178" s="118"/>
      <c r="CO178" s="115"/>
      <c r="CP178" s="115"/>
      <c r="CQ178" s="115"/>
      <c r="CR178" s="115"/>
      <c r="CS178" s="115"/>
      <c r="CT178" s="115"/>
      <c r="CV178" s="121"/>
      <c r="CW178" s="118"/>
      <c r="CX178" s="115"/>
      <c r="CY178" s="115"/>
      <c r="CZ178" s="115"/>
      <c r="DA178" s="115"/>
      <c r="DB178" s="115"/>
      <c r="DC178" s="115"/>
      <c r="DE178" s="121"/>
      <c r="DF178" s="118"/>
      <c r="DG178" s="115"/>
      <c r="DH178" s="115"/>
      <c r="DI178" s="115"/>
      <c r="DJ178" s="115"/>
      <c r="DK178" s="115"/>
      <c r="DL178" s="115"/>
      <c r="DN178" s="121"/>
      <c r="DO178" s="118"/>
      <c r="DP178" s="115"/>
      <c r="DQ178" s="115"/>
      <c r="DR178" s="115"/>
      <c r="DS178" s="115"/>
      <c r="DT178" s="115"/>
      <c r="DU178" s="115"/>
      <c r="DW178" s="121"/>
      <c r="DX178" s="118"/>
      <c r="DY178" s="115"/>
      <c r="DZ178" s="115"/>
      <c r="EA178" s="115"/>
      <c r="EB178" s="115"/>
      <c r="EC178" s="115"/>
      <c r="ED178" s="115"/>
      <c r="EF178" s="121"/>
      <c r="EG178" s="118"/>
      <c r="EH178" s="115"/>
      <c r="EI178" s="115"/>
      <c r="EJ178" s="115"/>
      <c r="EK178" s="115"/>
      <c r="EL178" s="115"/>
      <c r="EM178" s="115"/>
      <c r="EO178" s="121"/>
      <c r="EP178" s="118"/>
      <c r="EQ178" s="115"/>
      <c r="ER178" s="115"/>
      <c r="ES178" s="115"/>
      <c r="ET178" s="115"/>
      <c r="EU178" s="115"/>
      <c r="EV178" s="115"/>
      <c r="EX178" s="121"/>
      <c r="EY178" s="118"/>
      <c r="EZ178" s="115"/>
      <c r="FA178" s="115"/>
      <c r="FB178" s="115"/>
      <c r="FC178" s="115"/>
      <c r="FD178" s="115"/>
      <c r="FE178" s="115"/>
      <c r="FG178" s="121"/>
      <c r="FH178" s="118"/>
      <c r="FI178" s="115"/>
      <c r="FJ178" s="115"/>
      <c r="FK178" s="115"/>
      <c r="FL178" s="115"/>
      <c r="FM178" s="115"/>
      <c r="FN178" s="115"/>
      <c r="FP178" s="121"/>
      <c r="FQ178" s="118"/>
      <c r="FR178" s="115"/>
      <c r="FS178" s="115"/>
      <c r="FT178" s="115"/>
      <c r="FU178" s="115"/>
      <c r="FV178" s="115"/>
      <c r="FW178" s="115"/>
      <c r="FY178" s="121"/>
      <c r="FZ178" s="118"/>
      <c r="GA178" s="115"/>
      <c r="GB178" s="115"/>
      <c r="GC178" s="115"/>
      <c r="GD178" s="115"/>
      <c r="GE178" s="115"/>
      <c r="GF178" s="115"/>
      <c r="GH178" s="121"/>
      <c r="GI178" s="118"/>
      <c r="GJ178" s="115"/>
      <c r="GK178" s="115"/>
      <c r="GL178" s="115"/>
      <c r="GM178" s="115"/>
      <c r="GN178" s="115"/>
      <c r="GO178" s="115"/>
      <c r="GQ178" s="121"/>
      <c r="GR178" s="118"/>
      <c r="GS178" s="115"/>
      <c r="GT178" s="115"/>
      <c r="GU178" s="115"/>
      <c r="GV178" s="115"/>
      <c r="GW178" s="115"/>
      <c r="GX178" s="115"/>
      <c r="GZ178" s="121"/>
      <c r="HA178" s="118"/>
      <c r="HB178" s="115"/>
      <c r="HC178" s="115"/>
      <c r="HD178" s="115"/>
      <c r="HE178" s="115"/>
      <c r="HF178" s="115"/>
      <c r="HG178" s="115"/>
      <c r="HI178" s="121"/>
      <c r="HJ178" s="118"/>
      <c r="HK178" s="115"/>
      <c r="HL178" s="115"/>
      <c r="HM178" s="115"/>
      <c r="HN178" s="115"/>
      <c r="HO178" s="115"/>
      <c r="HP178" s="115"/>
      <c r="HR178" s="121"/>
      <c r="HS178" s="118"/>
      <c r="HT178" s="115"/>
      <c r="HU178" s="115"/>
      <c r="HV178" s="115"/>
      <c r="HW178" s="115"/>
      <c r="HX178" s="115"/>
      <c r="HY178" s="115"/>
      <c r="IA178" s="121"/>
      <c r="IB178" s="118"/>
      <c r="IC178" s="115"/>
      <c r="ID178" s="115"/>
      <c r="IE178" s="115"/>
      <c r="IF178" s="115"/>
      <c r="IG178" s="115"/>
      <c r="IH178" s="115"/>
      <c r="IJ178" s="121"/>
      <c r="IK178" s="118"/>
      <c r="IL178" s="115"/>
      <c r="IM178" s="115"/>
      <c r="IN178" s="115"/>
      <c r="IO178" s="115"/>
      <c r="IP178" s="115"/>
      <c r="IQ178" s="115"/>
      <c r="IS178" s="121"/>
      <c r="IT178" s="118"/>
      <c r="IU178" s="115"/>
      <c r="IV178" s="115"/>
      <c r="IW178" s="115"/>
      <c r="IX178" s="115"/>
      <c r="IY178" s="115"/>
      <c r="IZ178" s="115"/>
      <c r="JB178" s="121"/>
      <c r="JC178" s="118"/>
      <c r="JD178" s="115"/>
      <c r="JE178" s="115"/>
      <c r="JF178" s="115"/>
      <c r="JG178" s="115"/>
      <c r="JH178" s="115"/>
      <c r="JI178" s="115"/>
      <c r="JK178" s="121"/>
      <c r="JL178" s="118"/>
      <c r="JM178" s="115"/>
      <c r="JN178" s="115"/>
      <c r="JO178" s="115"/>
      <c r="JP178" s="115"/>
      <c r="JQ178" s="115"/>
      <c r="JR178" s="115"/>
      <c r="JT178" s="121"/>
      <c r="JU178" s="118"/>
      <c r="JV178" s="115"/>
      <c r="JW178" s="115"/>
      <c r="JX178" s="115"/>
      <c r="JY178" s="115"/>
      <c r="JZ178" s="115"/>
      <c r="KA178" s="115"/>
      <c r="KC178" s="121"/>
      <c r="KD178" s="118"/>
      <c r="KE178" s="115"/>
      <c r="KF178" s="115"/>
      <c r="KG178" s="115"/>
      <c r="KH178" s="115"/>
      <c r="KI178" s="115"/>
      <c r="KJ178" s="115"/>
      <c r="KL178" s="121"/>
      <c r="KM178" s="118"/>
      <c r="KN178" s="115"/>
      <c r="KO178" s="115"/>
      <c r="KP178" s="115"/>
      <c r="KQ178" s="115"/>
      <c r="KR178" s="115"/>
      <c r="KS178" s="115"/>
      <c r="KU178" s="121"/>
      <c r="KV178" s="118"/>
      <c r="KW178" s="115"/>
      <c r="KX178" s="115"/>
      <c r="KY178" s="115"/>
      <c r="KZ178" s="115"/>
      <c r="LA178" s="115"/>
      <c r="LB178" s="115"/>
      <c r="LD178" s="121"/>
      <c r="LE178" s="118"/>
      <c r="LF178" s="115"/>
      <c r="LG178" s="115"/>
      <c r="LH178" s="115"/>
      <c r="LI178" s="115"/>
      <c r="LJ178" s="115"/>
      <c r="LK178" s="115"/>
      <c r="LM178" s="121"/>
      <c r="LN178" s="118"/>
      <c r="LO178" s="115"/>
      <c r="LP178" s="115"/>
      <c r="LQ178" s="115"/>
      <c r="LR178" s="115"/>
      <c r="LS178" s="115"/>
      <c r="LT178" s="115"/>
      <c r="LV178" s="121"/>
      <c r="LW178" s="118"/>
      <c r="LX178" s="115"/>
      <c r="LY178" s="115"/>
      <c r="LZ178" s="115"/>
      <c r="MA178" s="115"/>
      <c r="MB178" s="115"/>
      <c r="MC178" s="115"/>
      <c r="ME178" s="121"/>
      <c r="MF178" s="118"/>
      <c r="MG178" s="115"/>
      <c r="MH178" s="115"/>
      <c r="MI178" s="115"/>
      <c r="MJ178" s="115"/>
      <c r="MK178" s="115"/>
      <c r="ML178" s="115"/>
      <c r="MN178" s="121"/>
      <c r="MO178" s="118"/>
      <c r="MP178" s="115"/>
      <c r="MQ178" s="115"/>
      <c r="MR178" s="115"/>
      <c r="MS178" s="115"/>
      <c r="MT178" s="115"/>
      <c r="MU178" s="115"/>
      <c r="MW178" s="121"/>
      <c r="MX178" s="118"/>
      <c r="MY178" s="115"/>
      <c r="MZ178" s="115"/>
      <c r="NA178" s="115"/>
      <c r="NB178" s="115"/>
      <c r="NC178" s="115"/>
      <c r="ND178" s="115"/>
      <c r="NF178" s="121"/>
      <c r="NG178" s="118"/>
      <c r="NH178" s="115"/>
      <c r="NI178" s="115"/>
      <c r="NJ178" s="115"/>
      <c r="NK178" s="115"/>
      <c r="NL178" s="115"/>
      <c r="NM178" s="115"/>
      <c r="NO178" s="121"/>
      <c r="NP178" s="118"/>
      <c r="NQ178" s="115"/>
      <c r="NR178" s="115"/>
      <c r="NS178" s="115"/>
      <c r="NT178" s="115"/>
      <c r="NU178" s="115"/>
      <c r="NV178" s="115"/>
      <c r="NX178" s="121"/>
      <c r="NY178" s="118"/>
      <c r="NZ178" s="115"/>
      <c r="OA178" s="115"/>
      <c r="OB178" s="115"/>
      <c r="OC178" s="115"/>
      <c r="OD178" s="115"/>
      <c r="OE178" s="115"/>
      <c r="OG178" s="121"/>
      <c r="OH178" s="118"/>
      <c r="OI178" s="115"/>
      <c r="OJ178" s="115"/>
      <c r="OK178" s="115"/>
      <c r="OL178" s="115"/>
      <c r="OM178" s="115"/>
      <c r="ON178" s="115"/>
      <c r="OP178" s="121"/>
      <c r="OQ178" s="118"/>
      <c r="OR178" s="115"/>
      <c r="OS178" s="115"/>
      <c r="OT178" s="115"/>
      <c r="OU178" s="115"/>
      <c r="OV178" s="115"/>
      <c r="OW178" s="115"/>
      <c r="OY178" s="121"/>
      <c r="OZ178" s="118"/>
      <c r="PA178" s="115"/>
      <c r="PB178" s="115"/>
      <c r="PC178" s="115"/>
      <c r="PD178" s="115"/>
      <c r="PE178" s="115"/>
      <c r="PF178" s="115"/>
    </row>
    <row r="179" spans="1:422">
      <c r="A179" s="118"/>
      <c r="B179" s="118"/>
      <c r="C179" s="115"/>
      <c r="D179" s="115"/>
      <c r="E179" s="115"/>
      <c r="F179" s="115"/>
      <c r="G179" s="115"/>
      <c r="H179" s="115">
        <f t="shared" si="3020"/>
        <v>0</v>
      </c>
      <c r="J179" s="121"/>
      <c r="K179" s="118"/>
      <c r="L179" s="115"/>
      <c r="M179" s="115"/>
      <c r="N179" s="115"/>
      <c r="O179" s="115"/>
      <c r="P179" s="115"/>
      <c r="Q179" s="115">
        <f t="shared" si="3021"/>
        <v>0</v>
      </c>
      <c r="S179" s="121"/>
      <c r="T179" s="118"/>
      <c r="U179" s="115"/>
      <c r="V179" s="115"/>
      <c r="W179" s="115"/>
      <c r="X179" s="115"/>
      <c r="Y179" s="115"/>
      <c r="Z179" s="115"/>
      <c r="AB179" s="121"/>
      <c r="AC179" s="118"/>
      <c r="AD179" s="115"/>
      <c r="AE179" s="115"/>
      <c r="AF179" s="115"/>
      <c r="AG179" s="115"/>
      <c r="AH179" s="115"/>
      <c r="AI179" s="115"/>
      <c r="AK179" s="121"/>
      <c r="AL179" s="118"/>
      <c r="AM179" s="115"/>
      <c r="AN179" s="115"/>
      <c r="AO179" s="115"/>
      <c r="AP179" s="115"/>
      <c r="AQ179" s="115"/>
      <c r="AR179" s="115"/>
      <c r="AT179" s="121"/>
      <c r="AU179" s="118"/>
      <c r="AV179" s="115"/>
      <c r="AW179" s="115"/>
      <c r="AX179" s="115"/>
      <c r="AY179" s="115"/>
      <c r="AZ179" s="115"/>
      <c r="BA179" s="115"/>
      <c r="BC179" s="121"/>
      <c r="BD179" s="118"/>
      <c r="BE179" s="115"/>
      <c r="BF179" s="115"/>
      <c r="BG179" s="115"/>
      <c r="BH179" s="115"/>
      <c r="BI179" s="115"/>
      <c r="BJ179" s="115"/>
      <c r="BL179" s="121"/>
      <c r="BM179" s="118"/>
      <c r="BN179" s="115"/>
      <c r="BO179" s="115"/>
      <c r="BP179" s="115"/>
      <c r="BQ179" s="115"/>
      <c r="BR179" s="115"/>
      <c r="BS179" s="115"/>
      <c r="BU179" s="121"/>
      <c r="BV179" s="118"/>
      <c r="BW179" s="115"/>
      <c r="BX179" s="115"/>
      <c r="BY179" s="115"/>
      <c r="BZ179" s="115"/>
      <c r="CA179" s="115"/>
      <c r="CB179" s="115"/>
      <c r="CD179" s="121"/>
      <c r="CE179" s="118"/>
      <c r="CF179" s="115"/>
      <c r="CG179" s="115"/>
      <c r="CH179" s="115"/>
      <c r="CI179" s="115"/>
      <c r="CJ179" s="115"/>
      <c r="CK179" s="115"/>
      <c r="CM179" s="121"/>
      <c r="CN179" s="118"/>
      <c r="CO179" s="115"/>
      <c r="CP179" s="115"/>
      <c r="CQ179" s="115"/>
      <c r="CR179" s="115"/>
      <c r="CS179" s="115"/>
      <c r="CT179" s="115"/>
      <c r="CV179" s="121"/>
      <c r="CW179" s="118"/>
      <c r="CX179" s="115"/>
      <c r="CY179" s="115"/>
      <c r="CZ179" s="115"/>
      <c r="DA179" s="115"/>
      <c r="DB179" s="115"/>
      <c r="DC179" s="115"/>
      <c r="DE179" s="121"/>
      <c r="DF179" s="118"/>
      <c r="DG179" s="115"/>
      <c r="DH179" s="115"/>
      <c r="DI179" s="115"/>
      <c r="DJ179" s="115"/>
      <c r="DK179" s="115"/>
      <c r="DL179" s="115"/>
      <c r="DN179" s="121"/>
      <c r="DO179" s="118"/>
      <c r="DP179" s="115"/>
      <c r="DQ179" s="115"/>
      <c r="DR179" s="115"/>
      <c r="DS179" s="115"/>
      <c r="DT179" s="115"/>
      <c r="DU179" s="115"/>
      <c r="DW179" s="121"/>
      <c r="DX179" s="118"/>
      <c r="DY179" s="115"/>
      <c r="DZ179" s="115"/>
      <c r="EA179" s="115"/>
      <c r="EB179" s="115"/>
      <c r="EC179" s="115"/>
      <c r="ED179" s="115"/>
      <c r="EF179" s="121"/>
      <c r="EG179" s="118"/>
      <c r="EH179" s="115"/>
      <c r="EI179" s="115"/>
      <c r="EJ179" s="115"/>
      <c r="EK179" s="115"/>
      <c r="EL179" s="115"/>
      <c r="EM179" s="115"/>
      <c r="EO179" s="121"/>
      <c r="EP179" s="118"/>
      <c r="EQ179" s="115"/>
      <c r="ER179" s="115"/>
      <c r="ES179" s="115"/>
      <c r="ET179" s="115"/>
      <c r="EU179" s="115"/>
      <c r="EV179" s="115"/>
      <c r="EX179" s="121"/>
      <c r="EY179" s="118"/>
      <c r="EZ179" s="115"/>
      <c r="FA179" s="115"/>
      <c r="FB179" s="115"/>
      <c r="FC179" s="115"/>
      <c r="FD179" s="115"/>
      <c r="FE179" s="115"/>
      <c r="FG179" s="121"/>
      <c r="FH179" s="118"/>
      <c r="FI179" s="115"/>
      <c r="FJ179" s="115"/>
      <c r="FK179" s="115"/>
      <c r="FL179" s="115"/>
      <c r="FM179" s="115"/>
      <c r="FN179" s="115"/>
      <c r="FP179" s="121"/>
      <c r="FQ179" s="118"/>
      <c r="FR179" s="115"/>
      <c r="FS179" s="115"/>
      <c r="FT179" s="115"/>
      <c r="FU179" s="115"/>
      <c r="FV179" s="115"/>
      <c r="FW179" s="115"/>
      <c r="FY179" s="121"/>
      <c r="FZ179" s="118"/>
      <c r="GA179" s="115"/>
      <c r="GB179" s="115"/>
      <c r="GC179" s="115"/>
      <c r="GD179" s="115"/>
      <c r="GE179" s="115"/>
      <c r="GF179" s="115"/>
      <c r="GH179" s="121"/>
      <c r="GI179" s="118"/>
      <c r="GJ179" s="115"/>
      <c r="GK179" s="115"/>
      <c r="GL179" s="115"/>
      <c r="GM179" s="115"/>
      <c r="GN179" s="115"/>
      <c r="GO179" s="115"/>
      <c r="GQ179" s="121"/>
      <c r="GR179" s="118"/>
      <c r="GS179" s="115"/>
      <c r="GT179" s="115"/>
      <c r="GU179" s="115"/>
      <c r="GV179" s="115"/>
      <c r="GW179" s="115"/>
      <c r="GX179" s="115"/>
      <c r="GZ179" s="121"/>
      <c r="HA179" s="118"/>
      <c r="HB179" s="115"/>
      <c r="HC179" s="115"/>
      <c r="HD179" s="115"/>
      <c r="HE179" s="115"/>
      <c r="HF179" s="115"/>
      <c r="HG179" s="115"/>
      <c r="HI179" s="121"/>
      <c r="HJ179" s="118"/>
      <c r="HK179" s="115"/>
      <c r="HL179" s="115"/>
      <c r="HM179" s="115"/>
      <c r="HN179" s="115"/>
      <c r="HO179" s="115"/>
      <c r="HP179" s="115"/>
      <c r="HR179" s="121"/>
      <c r="HS179" s="118"/>
      <c r="HT179" s="115"/>
      <c r="HU179" s="115"/>
      <c r="HV179" s="115"/>
      <c r="HW179" s="115"/>
      <c r="HX179" s="115"/>
      <c r="HY179" s="115"/>
      <c r="IA179" s="121"/>
      <c r="IB179" s="118"/>
      <c r="IC179" s="115"/>
      <c r="ID179" s="115"/>
      <c r="IE179" s="115"/>
      <c r="IF179" s="115"/>
      <c r="IG179" s="115"/>
      <c r="IH179" s="115"/>
      <c r="IJ179" s="121"/>
      <c r="IK179" s="118"/>
      <c r="IL179" s="115"/>
      <c r="IM179" s="115"/>
      <c r="IN179" s="115"/>
      <c r="IO179" s="115"/>
      <c r="IP179" s="115"/>
      <c r="IQ179" s="115"/>
      <c r="IS179" s="121"/>
      <c r="IT179" s="118"/>
      <c r="IU179" s="115"/>
      <c r="IV179" s="115"/>
      <c r="IW179" s="115"/>
      <c r="IX179" s="115"/>
      <c r="IY179" s="115"/>
      <c r="IZ179" s="115"/>
      <c r="JB179" s="121"/>
      <c r="JC179" s="118"/>
      <c r="JD179" s="115"/>
      <c r="JE179" s="115"/>
      <c r="JF179" s="115"/>
      <c r="JG179" s="115"/>
      <c r="JH179" s="115"/>
      <c r="JI179" s="115"/>
      <c r="JK179" s="121"/>
      <c r="JL179" s="118"/>
      <c r="JM179" s="115"/>
      <c r="JN179" s="115"/>
      <c r="JO179" s="115"/>
      <c r="JP179" s="115"/>
      <c r="JQ179" s="115"/>
      <c r="JR179" s="115"/>
      <c r="JT179" s="121"/>
      <c r="JU179" s="118"/>
      <c r="JV179" s="115"/>
      <c r="JW179" s="115"/>
      <c r="JX179" s="115"/>
      <c r="JY179" s="115"/>
      <c r="JZ179" s="115"/>
      <c r="KA179" s="115"/>
      <c r="KC179" s="121"/>
      <c r="KD179" s="118"/>
      <c r="KE179" s="115"/>
      <c r="KF179" s="115"/>
      <c r="KG179" s="115"/>
      <c r="KH179" s="115"/>
      <c r="KI179" s="115"/>
      <c r="KJ179" s="115"/>
      <c r="KL179" s="121"/>
      <c r="KM179" s="118"/>
      <c r="KN179" s="115"/>
      <c r="KO179" s="115"/>
      <c r="KP179" s="115"/>
      <c r="KQ179" s="115"/>
      <c r="KR179" s="115"/>
      <c r="KS179" s="115"/>
      <c r="KU179" s="121"/>
      <c r="KV179" s="118"/>
      <c r="KW179" s="115"/>
      <c r="KX179" s="115"/>
      <c r="KY179" s="115"/>
      <c r="KZ179" s="115"/>
      <c r="LA179" s="115"/>
      <c r="LB179" s="115"/>
      <c r="LD179" s="121"/>
      <c r="LE179" s="118"/>
      <c r="LF179" s="115"/>
      <c r="LG179" s="115"/>
      <c r="LH179" s="115"/>
      <c r="LI179" s="115"/>
      <c r="LJ179" s="115"/>
      <c r="LK179" s="115"/>
      <c r="LM179" s="121"/>
      <c r="LN179" s="118"/>
      <c r="LO179" s="115"/>
      <c r="LP179" s="115"/>
      <c r="LQ179" s="115"/>
      <c r="LR179" s="115"/>
      <c r="LS179" s="115"/>
      <c r="LT179" s="115"/>
      <c r="LV179" s="121"/>
      <c r="LW179" s="118"/>
      <c r="LX179" s="115"/>
      <c r="LY179" s="115"/>
      <c r="LZ179" s="115"/>
      <c r="MA179" s="115"/>
      <c r="MB179" s="115"/>
      <c r="MC179" s="115"/>
      <c r="ME179" s="121"/>
      <c r="MF179" s="118"/>
      <c r="MG179" s="115"/>
      <c r="MH179" s="115"/>
      <c r="MI179" s="115"/>
      <c r="MJ179" s="115"/>
      <c r="MK179" s="115"/>
      <c r="ML179" s="115"/>
      <c r="MN179" s="121"/>
      <c r="MO179" s="118"/>
      <c r="MP179" s="115"/>
      <c r="MQ179" s="115"/>
      <c r="MR179" s="115"/>
      <c r="MS179" s="115"/>
      <c r="MT179" s="115"/>
      <c r="MU179" s="115"/>
      <c r="MW179" s="121"/>
      <c r="MX179" s="118"/>
      <c r="MY179" s="115"/>
      <c r="MZ179" s="115"/>
      <c r="NA179" s="115"/>
      <c r="NB179" s="115"/>
      <c r="NC179" s="115"/>
      <c r="ND179" s="115"/>
      <c r="NF179" s="121"/>
      <c r="NG179" s="118"/>
      <c r="NH179" s="115"/>
      <c r="NI179" s="115"/>
      <c r="NJ179" s="115"/>
      <c r="NK179" s="115"/>
      <c r="NL179" s="115"/>
      <c r="NM179" s="115"/>
      <c r="NO179" s="121"/>
      <c r="NP179" s="118"/>
      <c r="NQ179" s="115"/>
      <c r="NR179" s="115"/>
      <c r="NS179" s="115"/>
      <c r="NT179" s="115"/>
      <c r="NU179" s="115"/>
      <c r="NV179" s="115"/>
      <c r="NX179" s="121"/>
      <c r="NY179" s="118"/>
      <c r="NZ179" s="115"/>
      <c r="OA179" s="115"/>
      <c r="OB179" s="115"/>
      <c r="OC179" s="115"/>
      <c r="OD179" s="115"/>
      <c r="OE179" s="115"/>
      <c r="OG179" s="121"/>
      <c r="OH179" s="118"/>
      <c r="OI179" s="115"/>
      <c r="OJ179" s="115"/>
      <c r="OK179" s="115"/>
      <c r="OL179" s="115"/>
      <c r="OM179" s="115"/>
      <c r="ON179" s="115"/>
      <c r="OP179" s="121"/>
      <c r="OQ179" s="118"/>
      <c r="OR179" s="115"/>
      <c r="OS179" s="115"/>
      <c r="OT179" s="115"/>
      <c r="OU179" s="115"/>
      <c r="OV179" s="115"/>
      <c r="OW179" s="115"/>
      <c r="OY179" s="121"/>
      <c r="OZ179" s="118"/>
      <c r="PA179" s="115"/>
      <c r="PB179" s="115"/>
      <c r="PC179" s="115"/>
      <c r="PD179" s="115"/>
      <c r="PE179" s="115"/>
      <c r="PF179" s="115"/>
    </row>
    <row r="180" spans="1:422">
      <c r="A180" s="118"/>
      <c r="B180" s="118"/>
      <c r="C180" s="115"/>
      <c r="D180" s="115"/>
      <c r="E180" s="115"/>
      <c r="F180" s="115"/>
      <c r="G180" s="115"/>
      <c r="H180" s="115">
        <f t="shared" si="3020"/>
        <v>0</v>
      </c>
      <c r="J180" s="118"/>
      <c r="K180" s="118"/>
      <c r="L180" s="115"/>
      <c r="M180" s="115"/>
      <c r="N180" s="115"/>
      <c r="O180" s="115"/>
      <c r="P180" s="115"/>
      <c r="Q180" s="115">
        <f t="shared" si="3021"/>
        <v>0</v>
      </c>
      <c r="S180" s="118"/>
      <c r="T180" s="118"/>
      <c r="U180" s="115"/>
      <c r="V180" s="115"/>
      <c r="W180" s="115"/>
      <c r="X180" s="115"/>
      <c r="Y180" s="115"/>
      <c r="Z180" s="115">
        <f t="shared" ref="Z180:Z183" si="3022">PRODUCT(U180:Y180)</f>
        <v>0</v>
      </c>
      <c r="AB180" s="118"/>
      <c r="AC180" s="118"/>
      <c r="AD180" s="115"/>
      <c r="AE180" s="115"/>
      <c r="AF180" s="115"/>
      <c r="AG180" s="115"/>
      <c r="AH180" s="115"/>
      <c r="AI180" s="115">
        <f t="shared" ref="AI180:AI183" si="3023">PRODUCT(AD180:AH180)</f>
        <v>0</v>
      </c>
      <c r="AK180" s="118"/>
      <c r="AL180" s="118"/>
      <c r="AM180" s="115"/>
      <c r="AN180" s="115"/>
      <c r="AO180" s="115"/>
      <c r="AP180" s="115"/>
      <c r="AQ180" s="115"/>
      <c r="AR180" s="115">
        <f t="shared" ref="AR180:AR183" si="3024">PRODUCT(AM180:AQ180)</f>
        <v>0</v>
      </c>
      <c r="AT180" s="118"/>
      <c r="AU180" s="118"/>
      <c r="AV180" s="115"/>
      <c r="AW180" s="115"/>
      <c r="AX180" s="115"/>
      <c r="AY180" s="115"/>
      <c r="AZ180" s="115"/>
      <c r="BA180" s="115">
        <f t="shared" ref="BA180:BA183" si="3025">PRODUCT(AV180:AZ180)</f>
        <v>0</v>
      </c>
      <c r="BC180" s="118"/>
      <c r="BD180" s="118"/>
      <c r="BE180" s="115"/>
      <c r="BF180" s="115"/>
      <c r="BG180" s="115"/>
      <c r="BH180" s="115"/>
      <c r="BI180" s="115"/>
      <c r="BJ180" s="115">
        <f t="shared" ref="BJ180:BJ183" si="3026">PRODUCT(BE180:BI180)</f>
        <v>0</v>
      </c>
      <c r="BL180" s="118"/>
      <c r="BM180" s="118"/>
      <c r="BN180" s="115"/>
      <c r="BO180" s="115"/>
      <c r="BP180" s="115"/>
      <c r="BQ180" s="115"/>
      <c r="BR180" s="115"/>
      <c r="BS180" s="115">
        <f t="shared" ref="BS180:BS183" si="3027">PRODUCT(BN180:BR180)</f>
        <v>0</v>
      </c>
      <c r="BU180" s="118"/>
      <c r="BV180" s="118"/>
      <c r="BW180" s="115"/>
      <c r="BX180" s="115"/>
      <c r="BY180" s="115"/>
      <c r="BZ180" s="115"/>
      <c r="CA180" s="115"/>
      <c r="CB180" s="115">
        <f t="shared" ref="CB180:CB183" si="3028">PRODUCT(BW180:CA180)</f>
        <v>0</v>
      </c>
      <c r="CD180" s="118"/>
      <c r="CE180" s="118"/>
      <c r="CF180" s="115"/>
      <c r="CG180" s="115"/>
      <c r="CH180" s="115"/>
      <c r="CI180" s="115"/>
      <c r="CJ180" s="115"/>
      <c r="CK180" s="115">
        <f t="shared" ref="CK180:CK183" si="3029">PRODUCT(CF180:CJ180)</f>
        <v>0</v>
      </c>
      <c r="CM180" s="118"/>
      <c r="CN180" s="118"/>
      <c r="CO180" s="115"/>
      <c r="CP180" s="115"/>
      <c r="CQ180" s="115"/>
      <c r="CR180" s="115"/>
      <c r="CS180" s="115"/>
      <c r="CT180" s="115">
        <f t="shared" ref="CT180:CT183" si="3030">PRODUCT(CO180:CS180)</f>
        <v>0</v>
      </c>
      <c r="CV180" s="118"/>
      <c r="CW180" s="118"/>
      <c r="CX180" s="115"/>
      <c r="CY180" s="115"/>
      <c r="CZ180" s="115"/>
      <c r="DA180" s="115"/>
      <c r="DB180" s="115"/>
      <c r="DC180" s="115">
        <f t="shared" ref="DC180:DC183" si="3031">PRODUCT(CX180:DB180)</f>
        <v>0</v>
      </c>
      <c r="DE180" s="118"/>
      <c r="DF180" s="118"/>
      <c r="DG180" s="115"/>
      <c r="DH180" s="115"/>
      <c r="DI180" s="115"/>
      <c r="DJ180" s="115"/>
      <c r="DK180" s="115"/>
      <c r="DL180" s="115">
        <f t="shared" ref="DL180:DL183" si="3032">PRODUCT(DG180:DK180)</f>
        <v>0</v>
      </c>
      <c r="DN180" s="118"/>
      <c r="DO180" s="118"/>
      <c r="DP180" s="115"/>
      <c r="DQ180" s="115"/>
      <c r="DR180" s="115"/>
      <c r="DS180" s="115"/>
      <c r="DT180" s="115"/>
      <c r="DU180" s="115">
        <f t="shared" ref="DU180:DU183" si="3033">PRODUCT(DP180:DT180)</f>
        <v>0</v>
      </c>
      <c r="DW180" s="118"/>
      <c r="DX180" s="118"/>
      <c r="DY180" s="115"/>
      <c r="DZ180" s="115"/>
      <c r="EA180" s="115"/>
      <c r="EB180" s="115"/>
      <c r="EC180" s="115"/>
      <c r="ED180" s="115">
        <f t="shared" ref="ED180:ED183" si="3034">PRODUCT(DY180:EC180)</f>
        <v>0</v>
      </c>
      <c r="EF180" s="118"/>
      <c r="EG180" s="118"/>
      <c r="EH180" s="115"/>
      <c r="EI180" s="115"/>
      <c r="EJ180" s="115"/>
      <c r="EK180" s="115"/>
      <c r="EL180" s="115"/>
      <c r="EM180" s="115">
        <f t="shared" ref="EM180:EM183" si="3035">PRODUCT(EH180:EL180)</f>
        <v>0</v>
      </c>
      <c r="EO180" s="118"/>
      <c r="EP180" s="118"/>
      <c r="EQ180" s="115"/>
      <c r="ER180" s="115"/>
      <c r="ES180" s="115"/>
      <c r="ET180" s="115"/>
      <c r="EU180" s="115"/>
      <c r="EV180" s="115">
        <f t="shared" ref="EV180:EV183" si="3036">PRODUCT(EQ180:EU180)</f>
        <v>0</v>
      </c>
      <c r="EX180" s="118"/>
      <c r="EY180" s="118"/>
      <c r="EZ180" s="115"/>
      <c r="FA180" s="115"/>
      <c r="FB180" s="115"/>
      <c r="FC180" s="115"/>
      <c r="FD180" s="115"/>
      <c r="FE180" s="115">
        <f t="shared" ref="FE180:FE183" si="3037">PRODUCT(EZ180:FD180)</f>
        <v>0</v>
      </c>
      <c r="FG180" s="118"/>
      <c r="FH180" s="118"/>
      <c r="FI180" s="115"/>
      <c r="FJ180" s="115"/>
      <c r="FK180" s="115"/>
      <c r="FL180" s="115"/>
      <c r="FM180" s="115"/>
      <c r="FN180" s="115">
        <f t="shared" ref="FN180:FN183" si="3038">PRODUCT(FI180:FM180)</f>
        <v>0</v>
      </c>
      <c r="FP180" s="118"/>
      <c r="FQ180" s="118"/>
      <c r="FR180" s="115"/>
      <c r="FS180" s="115"/>
      <c r="FT180" s="115"/>
      <c r="FU180" s="115"/>
      <c r="FV180" s="115"/>
      <c r="FW180" s="115">
        <f t="shared" ref="FW180:FW183" si="3039">PRODUCT(FR180:FV180)</f>
        <v>0</v>
      </c>
      <c r="FY180" s="118"/>
      <c r="FZ180" s="118"/>
      <c r="GA180" s="115"/>
      <c r="GB180" s="115"/>
      <c r="GC180" s="115"/>
      <c r="GD180" s="115"/>
      <c r="GE180" s="115"/>
      <c r="GF180" s="115">
        <f t="shared" ref="GF180:GF183" si="3040">PRODUCT(GA180:GE180)</f>
        <v>0</v>
      </c>
      <c r="GH180" s="118"/>
      <c r="GI180" s="118"/>
      <c r="GJ180" s="115"/>
      <c r="GK180" s="115"/>
      <c r="GL180" s="115"/>
      <c r="GM180" s="115"/>
      <c r="GN180" s="115"/>
      <c r="GO180" s="115">
        <f t="shared" ref="GO180:GO183" si="3041">PRODUCT(GJ180:GN180)</f>
        <v>0</v>
      </c>
      <c r="GQ180" s="118"/>
      <c r="GR180" s="118"/>
      <c r="GS180" s="115"/>
      <c r="GT180" s="115"/>
      <c r="GU180" s="115"/>
      <c r="GV180" s="115"/>
      <c r="GW180" s="115"/>
      <c r="GX180" s="115">
        <f t="shared" ref="GX180:GX183" si="3042">PRODUCT(GS180:GW180)</f>
        <v>0</v>
      </c>
      <c r="GZ180" s="118"/>
      <c r="HA180" s="118"/>
      <c r="HB180" s="115"/>
      <c r="HC180" s="115"/>
      <c r="HD180" s="115"/>
      <c r="HE180" s="115"/>
      <c r="HF180" s="115"/>
      <c r="HG180" s="115">
        <f t="shared" ref="HG180:HG183" si="3043">PRODUCT(HB180:HF180)</f>
        <v>0</v>
      </c>
      <c r="HI180" s="118"/>
      <c r="HJ180" s="118"/>
      <c r="HK180" s="115"/>
      <c r="HL180" s="115"/>
      <c r="HM180" s="115"/>
      <c r="HN180" s="115"/>
      <c r="HO180" s="115"/>
      <c r="HP180" s="115">
        <f t="shared" ref="HP180:HP183" si="3044">PRODUCT(HK180:HO180)</f>
        <v>0</v>
      </c>
      <c r="HR180" s="118"/>
      <c r="HS180" s="118"/>
      <c r="HT180" s="115"/>
      <c r="HU180" s="115"/>
      <c r="HV180" s="115"/>
      <c r="HW180" s="115"/>
      <c r="HX180" s="115"/>
      <c r="HY180" s="115">
        <f t="shared" ref="HY180:HY183" si="3045">PRODUCT(HT180:HX180)</f>
        <v>0</v>
      </c>
      <c r="IA180" s="118"/>
      <c r="IB180" s="118"/>
      <c r="IC180" s="115"/>
      <c r="ID180" s="115"/>
      <c r="IE180" s="115"/>
      <c r="IF180" s="115"/>
      <c r="IG180" s="115"/>
      <c r="IH180" s="115">
        <f t="shared" ref="IH180:IH183" si="3046">PRODUCT(IC180:IG180)</f>
        <v>0</v>
      </c>
      <c r="IJ180" s="118"/>
      <c r="IK180" s="118"/>
      <c r="IL180" s="115"/>
      <c r="IM180" s="115"/>
      <c r="IN180" s="115"/>
      <c r="IO180" s="115"/>
      <c r="IP180" s="115"/>
      <c r="IQ180" s="115">
        <f t="shared" ref="IQ180:IQ183" si="3047">PRODUCT(IL180:IP180)</f>
        <v>0</v>
      </c>
      <c r="IS180" s="118"/>
      <c r="IT180" s="118"/>
      <c r="IU180" s="115"/>
      <c r="IV180" s="115"/>
      <c r="IW180" s="115"/>
      <c r="IX180" s="115"/>
      <c r="IY180" s="115"/>
      <c r="IZ180" s="115">
        <f t="shared" ref="IZ180:IZ183" si="3048">PRODUCT(IU180:IY180)</f>
        <v>0</v>
      </c>
      <c r="JB180" s="118"/>
      <c r="JC180" s="118"/>
      <c r="JD180" s="115"/>
      <c r="JE180" s="115"/>
      <c r="JF180" s="115"/>
      <c r="JG180" s="115"/>
      <c r="JH180" s="115"/>
      <c r="JI180" s="115">
        <f t="shared" ref="JI180:JI183" si="3049">PRODUCT(JD180:JH180)</f>
        <v>0</v>
      </c>
      <c r="JK180" s="118"/>
      <c r="JL180" s="118"/>
      <c r="JM180" s="115"/>
      <c r="JN180" s="115"/>
      <c r="JO180" s="115"/>
      <c r="JP180" s="115"/>
      <c r="JQ180" s="115"/>
      <c r="JR180" s="115">
        <f t="shared" ref="JR180:JR183" si="3050">PRODUCT(JM180:JQ180)</f>
        <v>0</v>
      </c>
      <c r="JT180" s="118"/>
      <c r="JU180" s="118"/>
      <c r="JV180" s="115"/>
      <c r="JW180" s="115"/>
      <c r="JX180" s="115"/>
      <c r="JY180" s="115"/>
      <c r="JZ180" s="115"/>
      <c r="KA180" s="115">
        <f t="shared" ref="KA180:KA183" si="3051">PRODUCT(JV180:JZ180)</f>
        <v>0</v>
      </c>
      <c r="KC180" s="118"/>
      <c r="KD180" s="118"/>
      <c r="KE180" s="115"/>
      <c r="KF180" s="115"/>
      <c r="KG180" s="115"/>
      <c r="KH180" s="115"/>
      <c r="KI180" s="115"/>
      <c r="KJ180" s="115">
        <f t="shared" ref="KJ180:KJ183" si="3052">PRODUCT(KE180:KI180)</f>
        <v>0</v>
      </c>
      <c r="KL180" s="118"/>
      <c r="KM180" s="118"/>
      <c r="KN180" s="115"/>
      <c r="KO180" s="115"/>
      <c r="KP180" s="115"/>
      <c r="KQ180" s="115"/>
      <c r="KR180" s="115"/>
      <c r="KS180" s="115">
        <f t="shared" ref="KS180:KS183" si="3053">PRODUCT(KN180:KR180)</f>
        <v>0</v>
      </c>
      <c r="KU180" s="118"/>
      <c r="KV180" s="118"/>
      <c r="KW180" s="115"/>
      <c r="KX180" s="115"/>
      <c r="KY180" s="115"/>
      <c r="KZ180" s="115"/>
      <c r="LA180" s="115"/>
      <c r="LB180" s="115">
        <f t="shared" ref="LB180:LB183" si="3054">PRODUCT(KW180:LA180)</f>
        <v>0</v>
      </c>
      <c r="LD180" s="118"/>
      <c r="LE180" s="118"/>
      <c r="LF180" s="115"/>
      <c r="LG180" s="115"/>
      <c r="LH180" s="115"/>
      <c r="LI180" s="115"/>
      <c r="LJ180" s="115"/>
      <c r="LK180" s="115">
        <f t="shared" ref="LK180:LK183" si="3055">PRODUCT(LF180:LJ180)</f>
        <v>0</v>
      </c>
      <c r="LM180" s="118"/>
      <c r="LN180" s="118"/>
      <c r="LO180" s="115"/>
      <c r="LP180" s="115"/>
      <c r="LQ180" s="115"/>
      <c r="LR180" s="115"/>
      <c r="LS180" s="115"/>
      <c r="LT180" s="115">
        <f t="shared" ref="LT180:LT183" si="3056">PRODUCT(LO180:LS180)</f>
        <v>0</v>
      </c>
      <c r="LV180" s="118"/>
      <c r="LW180" s="118"/>
      <c r="LX180" s="115"/>
      <c r="LY180" s="115"/>
      <c r="LZ180" s="115"/>
      <c r="MA180" s="115"/>
      <c r="MB180" s="115"/>
      <c r="MC180" s="115">
        <f t="shared" ref="MC180:MC183" si="3057">PRODUCT(LX180:MB180)</f>
        <v>0</v>
      </c>
      <c r="ME180" s="118"/>
      <c r="MF180" s="118"/>
      <c r="MG180" s="115"/>
      <c r="MH180" s="115"/>
      <c r="MI180" s="115"/>
      <c r="MJ180" s="115"/>
      <c r="MK180" s="115"/>
      <c r="ML180" s="115">
        <f t="shared" ref="ML180:ML183" si="3058">PRODUCT(MG180:MK180)</f>
        <v>0</v>
      </c>
      <c r="MN180" s="118"/>
      <c r="MO180" s="118"/>
      <c r="MP180" s="115"/>
      <c r="MQ180" s="115"/>
      <c r="MR180" s="115"/>
      <c r="MS180" s="115"/>
      <c r="MT180" s="115"/>
      <c r="MU180" s="115">
        <f t="shared" ref="MU180:MU183" si="3059">PRODUCT(MP180:MT180)</f>
        <v>0</v>
      </c>
      <c r="MW180" s="118"/>
      <c r="MX180" s="118"/>
      <c r="MY180" s="115"/>
      <c r="MZ180" s="115"/>
      <c r="NA180" s="115"/>
      <c r="NB180" s="115"/>
      <c r="NC180" s="115"/>
      <c r="ND180" s="115">
        <f t="shared" ref="ND180:ND183" si="3060">PRODUCT(MY180:NC180)</f>
        <v>0</v>
      </c>
      <c r="NF180" s="118"/>
      <c r="NG180" s="118"/>
      <c r="NH180" s="115"/>
      <c r="NI180" s="115"/>
      <c r="NJ180" s="115"/>
      <c r="NK180" s="115"/>
      <c r="NL180" s="115"/>
      <c r="NM180" s="115">
        <f t="shared" ref="NM180:NM183" si="3061">PRODUCT(NH180:NL180)</f>
        <v>0</v>
      </c>
      <c r="NO180" s="118"/>
      <c r="NP180" s="118"/>
      <c r="NQ180" s="115"/>
      <c r="NR180" s="115"/>
      <c r="NS180" s="115"/>
      <c r="NT180" s="115"/>
      <c r="NU180" s="115"/>
      <c r="NV180" s="115">
        <f t="shared" ref="NV180:NV183" si="3062">PRODUCT(NQ180:NU180)</f>
        <v>0</v>
      </c>
      <c r="NX180" s="118"/>
      <c r="NY180" s="118"/>
      <c r="NZ180" s="115"/>
      <c r="OA180" s="115"/>
      <c r="OB180" s="115"/>
      <c r="OC180" s="115"/>
      <c r="OD180" s="115"/>
      <c r="OE180" s="115">
        <f t="shared" ref="OE180:OE183" si="3063">PRODUCT(NZ180:OD180)</f>
        <v>0</v>
      </c>
      <c r="OG180" s="118"/>
      <c r="OH180" s="118"/>
      <c r="OI180" s="115"/>
      <c r="OJ180" s="115"/>
      <c r="OK180" s="115"/>
      <c r="OL180" s="115"/>
      <c r="OM180" s="115"/>
      <c r="ON180" s="115">
        <f t="shared" ref="ON180:ON183" si="3064">PRODUCT(OI180:OM180)</f>
        <v>0</v>
      </c>
      <c r="OP180" s="118"/>
      <c r="OQ180" s="118"/>
      <c r="OR180" s="115"/>
      <c r="OS180" s="115"/>
      <c r="OT180" s="115"/>
      <c r="OU180" s="115"/>
      <c r="OV180" s="115"/>
      <c r="OW180" s="115">
        <f t="shared" ref="OW180:OW183" si="3065">PRODUCT(OR180:OV180)</f>
        <v>0</v>
      </c>
      <c r="OY180" s="118"/>
      <c r="OZ180" s="118"/>
      <c r="PA180" s="115"/>
      <c r="PB180" s="115"/>
      <c r="PC180" s="115"/>
      <c r="PD180" s="115"/>
      <c r="PE180" s="115"/>
      <c r="PF180" s="115">
        <f t="shared" ref="PF180:PF183" si="3066">PRODUCT(PA180:PE180)</f>
        <v>0</v>
      </c>
    </row>
    <row r="181" spans="1:422">
      <c r="A181" s="118"/>
      <c r="B181" s="118"/>
      <c r="C181" s="115"/>
      <c r="D181" s="115"/>
      <c r="E181" s="115"/>
      <c r="F181" s="115"/>
      <c r="G181" s="115"/>
      <c r="H181" s="115">
        <f t="shared" si="3020"/>
        <v>0</v>
      </c>
      <c r="J181" s="118"/>
      <c r="K181" s="118"/>
      <c r="L181" s="115"/>
      <c r="M181" s="115"/>
      <c r="N181" s="115"/>
      <c r="O181" s="115"/>
      <c r="P181" s="115"/>
      <c r="Q181" s="115">
        <f t="shared" si="3021"/>
        <v>0</v>
      </c>
      <c r="S181" s="118"/>
      <c r="T181" s="118"/>
      <c r="U181" s="115"/>
      <c r="V181" s="115"/>
      <c r="W181" s="115"/>
      <c r="X181" s="115"/>
      <c r="Y181" s="115"/>
      <c r="Z181" s="115">
        <f t="shared" si="3022"/>
        <v>0</v>
      </c>
      <c r="AB181" s="118"/>
      <c r="AC181" s="118"/>
      <c r="AD181" s="115"/>
      <c r="AE181" s="115"/>
      <c r="AF181" s="115"/>
      <c r="AG181" s="115"/>
      <c r="AH181" s="115"/>
      <c r="AI181" s="115">
        <f t="shared" si="3023"/>
        <v>0</v>
      </c>
      <c r="AK181" s="118"/>
      <c r="AL181" s="118"/>
      <c r="AM181" s="115"/>
      <c r="AN181" s="115"/>
      <c r="AO181" s="115"/>
      <c r="AP181" s="115"/>
      <c r="AQ181" s="115"/>
      <c r="AR181" s="115">
        <f t="shared" si="3024"/>
        <v>0</v>
      </c>
      <c r="AT181" s="118"/>
      <c r="AU181" s="118"/>
      <c r="AV181" s="115"/>
      <c r="AW181" s="115"/>
      <c r="AX181" s="115"/>
      <c r="AY181" s="115"/>
      <c r="AZ181" s="115"/>
      <c r="BA181" s="115">
        <f t="shared" si="3025"/>
        <v>0</v>
      </c>
      <c r="BC181" s="118"/>
      <c r="BD181" s="118"/>
      <c r="BE181" s="115"/>
      <c r="BF181" s="115"/>
      <c r="BG181" s="115"/>
      <c r="BH181" s="115"/>
      <c r="BI181" s="115"/>
      <c r="BJ181" s="115">
        <f t="shared" si="3026"/>
        <v>0</v>
      </c>
      <c r="BL181" s="118"/>
      <c r="BM181" s="118"/>
      <c r="BN181" s="115"/>
      <c r="BO181" s="115"/>
      <c r="BP181" s="115"/>
      <c r="BQ181" s="115"/>
      <c r="BR181" s="115"/>
      <c r="BS181" s="115">
        <f t="shared" si="3027"/>
        <v>0</v>
      </c>
      <c r="BU181" s="118"/>
      <c r="BV181" s="118"/>
      <c r="BW181" s="115"/>
      <c r="BX181" s="115"/>
      <c r="BY181" s="115"/>
      <c r="BZ181" s="115"/>
      <c r="CA181" s="115"/>
      <c r="CB181" s="115">
        <f t="shared" si="3028"/>
        <v>0</v>
      </c>
      <c r="CD181" s="118"/>
      <c r="CE181" s="118"/>
      <c r="CF181" s="115"/>
      <c r="CG181" s="115"/>
      <c r="CH181" s="115"/>
      <c r="CI181" s="115"/>
      <c r="CJ181" s="115"/>
      <c r="CK181" s="115">
        <f t="shared" si="3029"/>
        <v>0</v>
      </c>
      <c r="CM181" s="118"/>
      <c r="CN181" s="118"/>
      <c r="CO181" s="115"/>
      <c r="CP181" s="115"/>
      <c r="CQ181" s="115"/>
      <c r="CR181" s="115"/>
      <c r="CS181" s="115"/>
      <c r="CT181" s="115">
        <f t="shared" si="3030"/>
        <v>0</v>
      </c>
      <c r="CV181" s="118"/>
      <c r="CW181" s="118"/>
      <c r="CX181" s="115"/>
      <c r="CY181" s="115"/>
      <c r="CZ181" s="115"/>
      <c r="DA181" s="115"/>
      <c r="DB181" s="115"/>
      <c r="DC181" s="115">
        <f t="shared" si="3031"/>
        <v>0</v>
      </c>
      <c r="DE181" s="118"/>
      <c r="DF181" s="118"/>
      <c r="DG181" s="115"/>
      <c r="DH181" s="115"/>
      <c r="DI181" s="115"/>
      <c r="DJ181" s="115"/>
      <c r="DK181" s="115"/>
      <c r="DL181" s="115">
        <f t="shared" si="3032"/>
        <v>0</v>
      </c>
      <c r="DN181" s="118"/>
      <c r="DO181" s="118"/>
      <c r="DP181" s="115"/>
      <c r="DQ181" s="115"/>
      <c r="DR181" s="115"/>
      <c r="DS181" s="115"/>
      <c r="DT181" s="115"/>
      <c r="DU181" s="115">
        <f t="shared" si="3033"/>
        <v>0</v>
      </c>
      <c r="DW181" s="118"/>
      <c r="DX181" s="118"/>
      <c r="DY181" s="115"/>
      <c r="DZ181" s="115"/>
      <c r="EA181" s="115"/>
      <c r="EB181" s="115"/>
      <c r="EC181" s="115"/>
      <c r="ED181" s="115">
        <f t="shared" si="3034"/>
        <v>0</v>
      </c>
      <c r="EF181" s="118"/>
      <c r="EG181" s="118"/>
      <c r="EH181" s="115"/>
      <c r="EI181" s="115"/>
      <c r="EJ181" s="115"/>
      <c r="EK181" s="115"/>
      <c r="EL181" s="115"/>
      <c r="EM181" s="115">
        <f t="shared" si="3035"/>
        <v>0</v>
      </c>
      <c r="EO181" s="118"/>
      <c r="EP181" s="118"/>
      <c r="EQ181" s="115"/>
      <c r="ER181" s="115"/>
      <c r="ES181" s="115"/>
      <c r="ET181" s="115"/>
      <c r="EU181" s="115"/>
      <c r="EV181" s="115">
        <f t="shared" si="3036"/>
        <v>0</v>
      </c>
      <c r="EX181" s="118"/>
      <c r="EY181" s="118"/>
      <c r="EZ181" s="115"/>
      <c r="FA181" s="115"/>
      <c r="FB181" s="115"/>
      <c r="FC181" s="115"/>
      <c r="FD181" s="115"/>
      <c r="FE181" s="115">
        <f t="shared" si="3037"/>
        <v>0</v>
      </c>
      <c r="FG181" s="118"/>
      <c r="FH181" s="118"/>
      <c r="FI181" s="115"/>
      <c r="FJ181" s="115"/>
      <c r="FK181" s="115"/>
      <c r="FL181" s="115"/>
      <c r="FM181" s="115"/>
      <c r="FN181" s="115">
        <f t="shared" si="3038"/>
        <v>0</v>
      </c>
      <c r="FP181" s="118"/>
      <c r="FQ181" s="118"/>
      <c r="FR181" s="115"/>
      <c r="FS181" s="115"/>
      <c r="FT181" s="115"/>
      <c r="FU181" s="115"/>
      <c r="FV181" s="115"/>
      <c r="FW181" s="115">
        <f t="shared" si="3039"/>
        <v>0</v>
      </c>
      <c r="FY181" s="118"/>
      <c r="FZ181" s="118"/>
      <c r="GA181" s="115"/>
      <c r="GB181" s="115"/>
      <c r="GC181" s="115"/>
      <c r="GD181" s="115"/>
      <c r="GE181" s="115"/>
      <c r="GF181" s="115">
        <f t="shared" si="3040"/>
        <v>0</v>
      </c>
      <c r="GH181" s="118"/>
      <c r="GI181" s="118"/>
      <c r="GJ181" s="115"/>
      <c r="GK181" s="115"/>
      <c r="GL181" s="115"/>
      <c r="GM181" s="115"/>
      <c r="GN181" s="115"/>
      <c r="GO181" s="115">
        <f t="shared" si="3041"/>
        <v>0</v>
      </c>
      <c r="GQ181" s="118"/>
      <c r="GR181" s="118"/>
      <c r="GS181" s="115"/>
      <c r="GT181" s="115"/>
      <c r="GU181" s="115"/>
      <c r="GV181" s="115"/>
      <c r="GW181" s="115"/>
      <c r="GX181" s="115">
        <f t="shared" si="3042"/>
        <v>0</v>
      </c>
      <c r="GZ181" s="118"/>
      <c r="HA181" s="118"/>
      <c r="HB181" s="115"/>
      <c r="HC181" s="115"/>
      <c r="HD181" s="115"/>
      <c r="HE181" s="115"/>
      <c r="HF181" s="115"/>
      <c r="HG181" s="115">
        <f t="shared" si="3043"/>
        <v>0</v>
      </c>
      <c r="HI181" s="118"/>
      <c r="HJ181" s="118"/>
      <c r="HK181" s="115"/>
      <c r="HL181" s="115"/>
      <c r="HM181" s="115"/>
      <c r="HN181" s="115"/>
      <c r="HO181" s="115"/>
      <c r="HP181" s="115">
        <f t="shared" si="3044"/>
        <v>0</v>
      </c>
      <c r="HR181" s="118"/>
      <c r="HS181" s="118"/>
      <c r="HT181" s="115"/>
      <c r="HU181" s="115"/>
      <c r="HV181" s="115"/>
      <c r="HW181" s="115"/>
      <c r="HX181" s="115"/>
      <c r="HY181" s="115">
        <f t="shared" si="3045"/>
        <v>0</v>
      </c>
      <c r="IA181" s="118"/>
      <c r="IB181" s="118"/>
      <c r="IC181" s="115"/>
      <c r="ID181" s="115"/>
      <c r="IE181" s="115"/>
      <c r="IF181" s="115"/>
      <c r="IG181" s="115"/>
      <c r="IH181" s="115">
        <f t="shared" si="3046"/>
        <v>0</v>
      </c>
      <c r="IJ181" s="118"/>
      <c r="IK181" s="118"/>
      <c r="IL181" s="115"/>
      <c r="IM181" s="115"/>
      <c r="IN181" s="115"/>
      <c r="IO181" s="115"/>
      <c r="IP181" s="115"/>
      <c r="IQ181" s="115">
        <f t="shared" si="3047"/>
        <v>0</v>
      </c>
      <c r="IS181" s="118"/>
      <c r="IT181" s="118"/>
      <c r="IU181" s="115"/>
      <c r="IV181" s="115"/>
      <c r="IW181" s="115"/>
      <c r="IX181" s="115"/>
      <c r="IY181" s="115"/>
      <c r="IZ181" s="115">
        <f t="shared" si="3048"/>
        <v>0</v>
      </c>
      <c r="JB181" s="118"/>
      <c r="JC181" s="118"/>
      <c r="JD181" s="115"/>
      <c r="JE181" s="115"/>
      <c r="JF181" s="115"/>
      <c r="JG181" s="115"/>
      <c r="JH181" s="115"/>
      <c r="JI181" s="115">
        <f t="shared" si="3049"/>
        <v>0</v>
      </c>
      <c r="JK181" s="118"/>
      <c r="JL181" s="118"/>
      <c r="JM181" s="115"/>
      <c r="JN181" s="115"/>
      <c r="JO181" s="115"/>
      <c r="JP181" s="115"/>
      <c r="JQ181" s="115"/>
      <c r="JR181" s="115">
        <f t="shared" si="3050"/>
        <v>0</v>
      </c>
      <c r="JT181" s="118"/>
      <c r="JU181" s="118"/>
      <c r="JV181" s="115"/>
      <c r="JW181" s="115"/>
      <c r="JX181" s="115"/>
      <c r="JY181" s="115"/>
      <c r="JZ181" s="115"/>
      <c r="KA181" s="115">
        <f t="shared" si="3051"/>
        <v>0</v>
      </c>
      <c r="KC181" s="118"/>
      <c r="KD181" s="118"/>
      <c r="KE181" s="115"/>
      <c r="KF181" s="115"/>
      <c r="KG181" s="115"/>
      <c r="KH181" s="115"/>
      <c r="KI181" s="115"/>
      <c r="KJ181" s="115">
        <f t="shared" si="3052"/>
        <v>0</v>
      </c>
      <c r="KL181" s="118"/>
      <c r="KM181" s="118"/>
      <c r="KN181" s="115"/>
      <c r="KO181" s="115"/>
      <c r="KP181" s="115"/>
      <c r="KQ181" s="115"/>
      <c r="KR181" s="115"/>
      <c r="KS181" s="115">
        <f t="shared" si="3053"/>
        <v>0</v>
      </c>
      <c r="KU181" s="118"/>
      <c r="KV181" s="118"/>
      <c r="KW181" s="115"/>
      <c r="KX181" s="115"/>
      <c r="KY181" s="115"/>
      <c r="KZ181" s="115"/>
      <c r="LA181" s="115"/>
      <c r="LB181" s="115">
        <f t="shared" si="3054"/>
        <v>0</v>
      </c>
      <c r="LD181" s="118"/>
      <c r="LE181" s="118"/>
      <c r="LF181" s="115"/>
      <c r="LG181" s="115"/>
      <c r="LH181" s="115"/>
      <c r="LI181" s="115"/>
      <c r="LJ181" s="115"/>
      <c r="LK181" s="115">
        <f t="shared" si="3055"/>
        <v>0</v>
      </c>
      <c r="LM181" s="118"/>
      <c r="LN181" s="118"/>
      <c r="LO181" s="115"/>
      <c r="LP181" s="115"/>
      <c r="LQ181" s="115"/>
      <c r="LR181" s="115"/>
      <c r="LS181" s="115"/>
      <c r="LT181" s="115">
        <f t="shared" si="3056"/>
        <v>0</v>
      </c>
      <c r="LV181" s="118"/>
      <c r="LW181" s="118"/>
      <c r="LX181" s="115"/>
      <c r="LY181" s="115"/>
      <c r="LZ181" s="115"/>
      <c r="MA181" s="115"/>
      <c r="MB181" s="115"/>
      <c r="MC181" s="115">
        <f t="shared" si="3057"/>
        <v>0</v>
      </c>
      <c r="ME181" s="118"/>
      <c r="MF181" s="118"/>
      <c r="MG181" s="115"/>
      <c r="MH181" s="115"/>
      <c r="MI181" s="115"/>
      <c r="MJ181" s="115"/>
      <c r="MK181" s="115"/>
      <c r="ML181" s="115">
        <f t="shared" si="3058"/>
        <v>0</v>
      </c>
      <c r="MN181" s="118"/>
      <c r="MO181" s="118"/>
      <c r="MP181" s="115"/>
      <c r="MQ181" s="115"/>
      <c r="MR181" s="115"/>
      <c r="MS181" s="115"/>
      <c r="MT181" s="115"/>
      <c r="MU181" s="115">
        <f t="shared" si="3059"/>
        <v>0</v>
      </c>
      <c r="MW181" s="118"/>
      <c r="MX181" s="118"/>
      <c r="MY181" s="115"/>
      <c r="MZ181" s="115"/>
      <c r="NA181" s="115"/>
      <c r="NB181" s="115"/>
      <c r="NC181" s="115"/>
      <c r="ND181" s="115">
        <f t="shared" si="3060"/>
        <v>0</v>
      </c>
      <c r="NF181" s="118"/>
      <c r="NG181" s="118"/>
      <c r="NH181" s="115"/>
      <c r="NI181" s="115"/>
      <c r="NJ181" s="115"/>
      <c r="NK181" s="115"/>
      <c r="NL181" s="115"/>
      <c r="NM181" s="115">
        <f t="shared" si="3061"/>
        <v>0</v>
      </c>
      <c r="NO181" s="118"/>
      <c r="NP181" s="118"/>
      <c r="NQ181" s="115"/>
      <c r="NR181" s="115"/>
      <c r="NS181" s="115"/>
      <c r="NT181" s="115"/>
      <c r="NU181" s="115"/>
      <c r="NV181" s="115">
        <f t="shared" si="3062"/>
        <v>0</v>
      </c>
      <c r="NX181" s="118"/>
      <c r="NY181" s="118"/>
      <c r="NZ181" s="115"/>
      <c r="OA181" s="115"/>
      <c r="OB181" s="115"/>
      <c r="OC181" s="115"/>
      <c r="OD181" s="115"/>
      <c r="OE181" s="115">
        <f t="shared" si="3063"/>
        <v>0</v>
      </c>
      <c r="OG181" s="118"/>
      <c r="OH181" s="118"/>
      <c r="OI181" s="115"/>
      <c r="OJ181" s="115"/>
      <c r="OK181" s="115"/>
      <c r="OL181" s="115"/>
      <c r="OM181" s="115"/>
      <c r="ON181" s="115">
        <f t="shared" si="3064"/>
        <v>0</v>
      </c>
      <c r="OP181" s="118"/>
      <c r="OQ181" s="118"/>
      <c r="OR181" s="115"/>
      <c r="OS181" s="115"/>
      <c r="OT181" s="115"/>
      <c r="OU181" s="115"/>
      <c r="OV181" s="115"/>
      <c r="OW181" s="115">
        <f t="shared" si="3065"/>
        <v>0</v>
      </c>
      <c r="OY181" s="118"/>
      <c r="OZ181" s="118"/>
      <c r="PA181" s="115"/>
      <c r="PB181" s="115"/>
      <c r="PC181" s="115"/>
      <c r="PD181" s="115"/>
      <c r="PE181" s="115"/>
      <c r="PF181" s="115">
        <f t="shared" si="3066"/>
        <v>0</v>
      </c>
    </row>
    <row r="182" spans="1:422">
      <c r="A182" s="118"/>
      <c r="B182" s="118"/>
      <c r="C182" s="115"/>
      <c r="D182" s="115"/>
      <c r="E182" s="115"/>
      <c r="F182" s="115"/>
      <c r="G182" s="115"/>
      <c r="H182" s="115">
        <f t="shared" si="3020"/>
        <v>0</v>
      </c>
      <c r="J182" s="118"/>
      <c r="K182" s="118"/>
      <c r="L182" s="115"/>
      <c r="M182" s="115"/>
      <c r="N182" s="115"/>
      <c r="O182" s="115"/>
      <c r="P182" s="115"/>
      <c r="Q182" s="115">
        <f t="shared" si="3021"/>
        <v>0</v>
      </c>
      <c r="S182" s="118"/>
      <c r="T182" s="118"/>
      <c r="U182" s="115"/>
      <c r="V182" s="115"/>
      <c r="W182" s="115"/>
      <c r="X182" s="115"/>
      <c r="Y182" s="115"/>
      <c r="Z182" s="115">
        <f t="shared" si="3022"/>
        <v>0</v>
      </c>
      <c r="AB182" s="118"/>
      <c r="AC182" s="118"/>
      <c r="AD182" s="115"/>
      <c r="AE182" s="115"/>
      <c r="AF182" s="115"/>
      <c r="AG182" s="115"/>
      <c r="AH182" s="115"/>
      <c r="AI182" s="115">
        <f t="shared" si="3023"/>
        <v>0</v>
      </c>
      <c r="AK182" s="118"/>
      <c r="AL182" s="118"/>
      <c r="AM182" s="115"/>
      <c r="AN182" s="115"/>
      <c r="AO182" s="115"/>
      <c r="AP182" s="115"/>
      <c r="AQ182" s="115"/>
      <c r="AR182" s="115">
        <f t="shared" si="3024"/>
        <v>0</v>
      </c>
      <c r="AT182" s="118"/>
      <c r="AU182" s="118"/>
      <c r="AV182" s="115"/>
      <c r="AW182" s="115"/>
      <c r="AX182" s="115"/>
      <c r="AY182" s="115"/>
      <c r="AZ182" s="115"/>
      <c r="BA182" s="115">
        <f t="shared" si="3025"/>
        <v>0</v>
      </c>
      <c r="BC182" s="118"/>
      <c r="BD182" s="118"/>
      <c r="BE182" s="115"/>
      <c r="BF182" s="115"/>
      <c r="BG182" s="115"/>
      <c r="BH182" s="115"/>
      <c r="BI182" s="115"/>
      <c r="BJ182" s="115">
        <f t="shared" si="3026"/>
        <v>0</v>
      </c>
      <c r="BL182" s="118"/>
      <c r="BM182" s="118"/>
      <c r="BN182" s="115"/>
      <c r="BO182" s="115"/>
      <c r="BP182" s="115"/>
      <c r="BQ182" s="115"/>
      <c r="BR182" s="115"/>
      <c r="BS182" s="115">
        <f t="shared" si="3027"/>
        <v>0</v>
      </c>
      <c r="BU182" s="118"/>
      <c r="BV182" s="118"/>
      <c r="BW182" s="115"/>
      <c r="BX182" s="115"/>
      <c r="BY182" s="115"/>
      <c r="BZ182" s="115"/>
      <c r="CA182" s="115"/>
      <c r="CB182" s="115">
        <f t="shared" si="3028"/>
        <v>0</v>
      </c>
      <c r="CD182" s="118"/>
      <c r="CE182" s="118"/>
      <c r="CF182" s="115"/>
      <c r="CG182" s="115"/>
      <c r="CH182" s="115"/>
      <c r="CI182" s="115"/>
      <c r="CJ182" s="115"/>
      <c r="CK182" s="115">
        <f t="shared" si="3029"/>
        <v>0</v>
      </c>
      <c r="CM182" s="118"/>
      <c r="CN182" s="118"/>
      <c r="CO182" s="115"/>
      <c r="CP182" s="115"/>
      <c r="CQ182" s="115"/>
      <c r="CR182" s="115"/>
      <c r="CS182" s="115"/>
      <c r="CT182" s="115">
        <f t="shared" si="3030"/>
        <v>0</v>
      </c>
      <c r="CV182" s="118"/>
      <c r="CW182" s="118"/>
      <c r="CX182" s="115"/>
      <c r="CY182" s="115"/>
      <c r="CZ182" s="115"/>
      <c r="DA182" s="115"/>
      <c r="DB182" s="115"/>
      <c r="DC182" s="115">
        <f t="shared" si="3031"/>
        <v>0</v>
      </c>
      <c r="DE182" s="118"/>
      <c r="DF182" s="118"/>
      <c r="DG182" s="115"/>
      <c r="DH182" s="115"/>
      <c r="DI182" s="115"/>
      <c r="DJ182" s="115"/>
      <c r="DK182" s="115"/>
      <c r="DL182" s="115">
        <f t="shared" si="3032"/>
        <v>0</v>
      </c>
      <c r="DN182" s="118"/>
      <c r="DO182" s="118"/>
      <c r="DP182" s="115"/>
      <c r="DQ182" s="115"/>
      <c r="DR182" s="115"/>
      <c r="DS182" s="115"/>
      <c r="DT182" s="115"/>
      <c r="DU182" s="115">
        <f t="shared" si="3033"/>
        <v>0</v>
      </c>
      <c r="DW182" s="118"/>
      <c r="DX182" s="118"/>
      <c r="DY182" s="115"/>
      <c r="DZ182" s="115"/>
      <c r="EA182" s="115"/>
      <c r="EB182" s="115"/>
      <c r="EC182" s="115"/>
      <c r="ED182" s="115">
        <f t="shared" si="3034"/>
        <v>0</v>
      </c>
      <c r="EF182" s="118"/>
      <c r="EG182" s="118"/>
      <c r="EH182" s="115"/>
      <c r="EI182" s="115"/>
      <c r="EJ182" s="115"/>
      <c r="EK182" s="115"/>
      <c r="EL182" s="115"/>
      <c r="EM182" s="115">
        <f t="shared" si="3035"/>
        <v>0</v>
      </c>
      <c r="EO182" s="118"/>
      <c r="EP182" s="118"/>
      <c r="EQ182" s="115"/>
      <c r="ER182" s="115"/>
      <c r="ES182" s="115"/>
      <c r="ET182" s="115"/>
      <c r="EU182" s="115"/>
      <c r="EV182" s="115">
        <f t="shared" si="3036"/>
        <v>0</v>
      </c>
      <c r="EX182" s="118"/>
      <c r="EY182" s="118"/>
      <c r="EZ182" s="115"/>
      <c r="FA182" s="115"/>
      <c r="FB182" s="115"/>
      <c r="FC182" s="115"/>
      <c r="FD182" s="115"/>
      <c r="FE182" s="115">
        <f t="shared" si="3037"/>
        <v>0</v>
      </c>
      <c r="FG182" s="118"/>
      <c r="FH182" s="118"/>
      <c r="FI182" s="115"/>
      <c r="FJ182" s="115"/>
      <c r="FK182" s="115"/>
      <c r="FL182" s="115"/>
      <c r="FM182" s="115"/>
      <c r="FN182" s="115">
        <f t="shared" si="3038"/>
        <v>0</v>
      </c>
      <c r="FP182" s="118"/>
      <c r="FQ182" s="118"/>
      <c r="FR182" s="115"/>
      <c r="FS182" s="115"/>
      <c r="FT182" s="115"/>
      <c r="FU182" s="115"/>
      <c r="FV182" s="115"/>
      <c r="FW182" s="115">
        <f t="shared" si="3039"/>
        <v>0</v>
      </c>
      <c r="FY182" s="118"/>
      <c r="FZ182" s="118"/>
      <c r="GA182" s="115"/>
      <c r="GB182" s="115"/>
      <c r="GC182" s="115"/>
      <c r="GD182" s="115"/>
      <c r="GE182" s="115"/>
      <c r="GF182" s="115">
        <f t="shared" si="3040"/>
        <v>0</v>
      </c>
      <c r="GH182" s="118"/>
      <c r="GI182" s="118"/>
      <c r="GJ182" s="115"/>
      <c r="GK182" s="115"/>
      <c r="GL182" s="115"/>
      <c r="GM182" s="115"/>
      <c r="GN182" s="115"/>
      <c r="GO182" s="115">
        <f t="shared" si="3041"/>
        <v>0</v>
      </c>
      <c r="GQ182" s="118"/>
      <c r="GR182" s="118"/>
      <c r="GS182" s="115"/>
      <c r="GT182" s="115"/>
      <c r="GU182" s="115"/>
      <c r="GV182" s="115"/>
      <c r="GW182" s="115"/>
      <c r="GX182" s="115">
        <f t="shared" si="3042"/>
        <v>0</v>
      </c>
      <c r="GZ182" s="118"/>
      <c r="HA182" s="118"/>
      <c r="HB182" s="115"/>
      <c r="HC182" s="115"/>
      <c r="HD182" s="115"/>
      <c r="HE182" s="115"/>
      <c r="HF182" s="115"/>
      <c r="HG182" s="115">
        <f t="shared" si="3043"/>
        <v>0</v>
      </c>
      <c r="HI182" s="118"/>
      <c r="HJ182" s="118"/>
      <c r="HK182" s="115"/>
      <c r="HL182" s="115"/>
      <c r="HM182" s="115"/>
      <c r="HN182" s="115"/>
      <c r="HO182" s="115"/>
      <c r="HP182" s="115">
        <f t="shared" si="3044"/>
        <v>0</v>
      </c>
      <c r="HR182" s="118"/>
      <c r="HS182" s="118"/>
      <c r="HT182" s="115"/>
      <c r="HU182" s="115"/>
      <c r="HV182" s="115"/>
      <c r="HW182" s="115"/>
      <c r="HX182" s="115"/>
      <c r="HY182" s="115">
        <f t="shared" si="3045"/>
        <v>0</v>
      </c>
      <c r="IA182" s="118"/>
      <c r="IB182" s="118"/>
      <c r="IC182" s="115"/>
      <c r="ID182" s="115"/>
      <c r="IE182" s="115"/>
      <c r="IF182" s="115"/>
      <c r="IG182" s="115"/>
      <c r="IH182" s="115">
        <f t="shared" si="3046"/>
        <v>0</v>
      </c>
      <c r="IJ182" s="118"/>
      <c r="IK182" s="118"/>
      <c r="IL182" s="115"/>
      <c r="IM182" s="115"/>
      <c r="IN182" s="115"/>
      <c r="IO182" s="115"/>
      <c r="IP182" s="115"/>
      <c r="IQ182" s="115">
        <f t="shared" si="3047"/>
        <v>0</v>
      </c>
      <c r="IS182" s="118"/>
      <c r="IT182" s="118"/>
      <c r="IU182" s="115"/>
      <c r="IV182" s="115"/>
      <c r="IW182" s="115"/>
      <c r="IX182" s="115"/>
      <c r="IY182" s="115"/>
      <c r="IZ182" s="115">
        <f t="shared" si="3048"/>
        <v>0</v>
      </c>
      <c r="JB182" s="118"/>
      <c r="JC182" s="118"/>
      <c r="JD182" s="115"/>
      <c r="JE182" s="115"/>
      <c r="JF182" s="115"/>
      <c r="JG182" s="115"/>
      <c r="JH182" s="115"/>
      <c r="JI182" s="115">
        <f t="shared" si="3049"/>
        <v>0</v>
      </c>
      <c r="JK182" s="118"/>
      <c r="JL182" s="118"/>
      <c r="JM182" s="115"/>
      <c r="JN182" s="115"/>
      <c r="JO182" s="115"/>
      <c r="JP182" s="115"/>
      <c r="JQ182" s="115"/>
      <c r="JR182" s="115">
        <f t="shared" si="3050"/>
        <v>0</v>
      </c>
      <c r="JT182" s="118"/>
      <c r="JU182" s="118"/>
      <c r="JV182" s="115"/>
      <c r="JW182" s="115"/>
      <c r="JX182" s="115"/>
      <c r="JY182" s="115"/>
      <c r="JZ182" s="115"/>
      <c r="KA182" s="115">
        <f t="shared" si="3051"/>
        <v>0</v>
      </c>
      <c r="KC182" s="118"/>
      <c r="KD182" s="118"/>
      <c r="KE182" s="115"/>
      <c r="KF182" s="115"/>
      <c r="KG182" s="115"/>
      <c r="KH182" s="115"/>
      <c r="KI182" s="115"/>
      <c r="KJ182" s="115">
        <f t="shared" si="3052"/>
        <v>0</v>
      </c>
      <c r="KL182" s="118"/>
      <c r="KM182" s="118"/>
      <c r="KN182" s="115"/>
      <c r="KO182" s="115"/>
      <c r="KP182" s="115"/>
      <c r="KQ182" s="115"/>
      <c r="KR182" s="115"/>
      <c r="KS182" s="115">
        <f t="shared" si="3053"/>
        <v>0</v>
      </c>
      <c r="KU182" s="118"/>
      <c r="KV182" s="118"/>
      <c r="KW182" s="115"/>
      <c r="KX182" s="115"/>
      <c r="KY182" s="115"/>
      <c r="KZ182" s="115"/>
      <c r="LA182" s="115"/>
      <c r="LB182" s="115">
        <f t="shared" si="3054"/>
        <v>0</v>
      </c>
      <c r="LD182" s="118"/>
      <c r="LE182" s="118"/>
      <c r="LF182" s="115"/>
      <c r="LG182" s="115"/>
      <c r="LH182" s="115"/>
      <c r="LI182" s="115"/>
      <c r="LJ182" s="115"/>
      <c r="LK182" s="115">
        <f t="shared" si="3055"/>
        <v>0</v>
      </c>
      <c r="LM182" s="118"/>
      <c r="LN182" s="118"/>
      <c r="LO182" s="115"/>
      <c r="LP182" s="115"/>
      <c r="LQ182" s="115"/>
      <c r="LR182" s="115"/>
      <c r="LS182" s="115"/>
      <c r="LT182" s="115">
        <f t="shared" si="3056"/>
        <v>0</v>
      </c>
      <c r="LV182" s="118"/>
      <c r="LW182" s="118"/>
      <c r="LX182" s="115"/>
      <c r="LY182" s="115"/>
      <c r="LZ182" s="115"/>
      <c r="MA182" s="115"/>
      <c r="MB182" s="115"/>
      <c r="MC182" s="115">
        <f t="shared" si="3057"/>
        <v>0</v>
      </c>
      <c r="ME182" s="118"/>
      <c r="MF182" s="118"/>
      <c r="MG182" s="115"/>
      <c r="MH182" s="115"/>
      <c r="MI182" s="115"/>
      <c r="MJ182" s="115"/>
      <c r="MK182" s="115"/>
      <c r="ML182" s="115">
        <f t="shared" si="3058"/>
        <v>0</v>
      </c>
      <c r="MN182" s="118"/>
      <c r="MO182" s="118"/>
      <c r="MP182" s="115"/>
      <c r="MQ182" s="115"/>
      <c r="MR182" s="115"/>
      <c r="MS182" s="115"/>
      <c r="MT182" s="115"/>
      <c r="MU182" s="115">
        <f t="shared" si="3059"/>
        <v>0</v>
      </c>
      <c r="MW182" s="118"/>
      <c r="MX182" s="118"/>
      <c r="MY182" s="115"/>
      <c r="MZ182" s="115"/>
      <c r="NA182" s="115"/>
      <c r="NB182" s="115"/>
      <c r="NC182" s="115"/>
      <c r="ND182" s="115">
        <f t="shared" si="3060"/>
        <v>0</v>
      </c>
      <c r="NF182" s="118"/>
      <c r="NG182" s="118"/>
      <c r="NH182" s="115"/>
      <c r="NI182" s="115"/>
      <c r="NJ182" s="115"/>
      <c r="NK182" s="115"/>
      <c r="NL182" s="115"/>
      <c r="NM182" s="115">
        <f t="shared" si="3061"/>
        <v>0</v>
      </c>
      <c r="NO182" s="118"/>
      <c r="NP182" s="118"/>
      <c r="NQ182" s="115"/>
      <c r="NR182" s="115"/>
      <c r="NS182" s="115"/>
      <c r="NT182" s="115"/>
      <c r="NU182" s="115"/>
      <c r="NV182" s="115">
        <f t="shared" si="3062"/>
        <v>0</v>
      </c>
      <c r="NX182" s="118"/>
      <c r="NY182" s="118"/>
      <c r="NZ182" s="115"/>
      <c r="OA182" s="115"/>
      <c r="OB182" s="115"/>
      <c r="OC182" s="115"/>
      <c r="OD182" s="115"/>
      <c r="OE182" s="115">
        <f t="shared" si="3063"/>
        <v>0</v>
      </c>
      <c r="OG182" s="118"/>
      <c r="OH182" s="118"/>
      <c r="OI182" s="115"/>
      <c r="OJ182" s="115"/>
      <c r="OK182" s="115"/>
      <c r="OL182" s="115"/>
      <c r="OM182" s="115"/>
      <c r="ON182" s="115">
        <f t="shared" si="3064"/>
        <v>0</v>
      </c>
      <c r="OP182" s="118"/>
      <c r="OQ182" s="118"/>
      <c r="OR182" s="115"/>
      <c r="OS182" s="115"/>
      <c r="OT182" s="115"/>
      <c r="OU182" s="115"/>
      <c r="OV182" s="115"/>
      <c r="OW182" s="115">
        <f t="shared" si="3065"/>
        <v>0</v>
      </c>
      <c r="OY182" s="118"/>
      <c r="OZ182" s="118"/>
      <c r="PA182" s="115"/>
      <c r="PB182" s="115"/>
      <c r="PC182" s="115"/>
      <c r="PD182" s="115"/>
      <c r="PE182" s="115"/>
      <c r="PF182" s="115">
        <f t="shared" si="3066"/>
        <v>0</v>
      </c>
    </row>
    <row r="183" spans="1:422">
      <c r="A183" s="118"/>
      <c r="B183" s="118"/>
      <c r="C183" s="115"/>
      <c r="D183" s="115"/>
      <c r="E183" s="115"/>
      <c r="F183" s="115"/>
      <c r="G183" s="115"/>
      <c r="H183" s="115">
        <f t="shared" si="3020"/>
        <v>0</v>
      </c>
      <c r="J183" s="118"/>
      <c r="K183" s="118"/>
      <c r="L183" s="115"/>
      <c r="M183" s="115"/>
      <c r="N183" s="115"/>
      <c r="O183" s="115"/>
      <c r="P183" s="115"/>
      <c r="Q183" s="115">
        <f t="shared" si="3021"/>
        <v>0</v>
      </c>
      <c r="S183" s="118"/>
      <c r="T183" s="118"/>
      <c r="U183" s="115"/>
      <c r="V183" s="115"/>
      <c r="W183" s="115"/>
      <c r="X183" s="115"/>
      <c r="Y183" s="115"/>
      <c r="Z183" s="115">
        <f t="shared" si="3022"/>
        <v>0</v>
      </c>
      <c r="AB183" s="118"/>
      <c r="AC183" s="118"/>
      <c r="AD183" s="115"/>
      <c r="AE183" s="115"/>
      <c r="AF183" s="115"/>
      <c r="AG183" s="115"/>
      <c r="AH183" s="115"/>
      <c r="AI183" s="115">
        <f t="shared" si="3023"/>
        <v>0</v>
      </c>
      <c r="AK183" s="118"/>
      <c r="AL183" s="118"/>
      <c r="AM183" s="115"/>
      <c r="AN183" s="115"/>
      <c r="AO183" s="115"/>
      <c r="AP183" s="115"/>
      <c r="AQ183" s="115"/>
      <c r="AR183" s="115">
        <f t="shared" si="3024"/>
        <v>0</v>
      </c>
      <c r="AT183" s="118"/>
      <c r="AU183" s="118"/>
      <c r="AV183" s="115"/>
      <c r="AW183" s="115"/>
      <c r="AX183" s="115"/>
      <c r="AY183" s="115"/>
      <c r="AZ183" s="115"/>
      <c r="BA183" s="115">
        <f t="shared" si="3025"/>
        <v>0</v>
      </c>
      <c r="BC183" s="118"/>
      <c r="BD183" s="118"/>
      <c r="BE183" s="115"/>
      <c r="BF183" s="115"/>
      <c r="BG183" s="115"/>
      <c r="BH183" s="115"/>
      <c r="BI183" s="115"/>
      <c r="BJ183" s="115">
        <f t="shared" si="3026"/>
        <v>0</v>
      </c>
      <c r="BL183" s="118"/>
      <c r="BM183" s="118"/>
      <c r="BN183" s="115"/>
      <c r="BO183" s="115"/>
      <c r="BP183" s="115"/>
      <c r="BQ183" s="115"/>
      <c r="BR183" s="115"/>
      <c r="BS183" s="115">
        <f t="shared" si="3027"/>
        <v>0</v>
      </c>
      <c r="BU183" s="118"/>
      <c r="BV183" s="118"/>
      <c r="BW183" s="115"/>
      <c r="BX183" s="115"/>
      <c r="BY183" s="115"/>
      <c r="BZ183" s="115"/>
      <c r="CA183" s="115"/>
      <c r="CB183" s="115">
        <f t="shared" si="3028"/>
        <v>0</v>
      </c>
      <c r="CD183" s="118"/>
      <c r="CE183" s="118"/>
      <c r="CF183" s="115"/>
      <c r="CG183" s="115"/>
      <c r="CH183" s="115"/>
      <c r="CI183" s="115"/>
      <c r="CJ183" s="115"/>
      <c r="CK183" s="115">
        <f t="shared" si="3029"/>
        <v>0</v>
      </c>
      <c r="CM183" s="118"/>
      <c r="CN183" s="118"/>
      <c r="CO183" s="115"/>
      <c r="CP183" s="115"/>
      <c r="CQ183" s="115"/>
      <c r="CR183" s="115"/>
      <c r="CS183" s="115"/>
      <c r="CT183" s="115">
        <f t="shared" si="3030"/>
        <v>0</v>
      </c>
      <c r="CV183" s="118"/>
      <c r="CW183" s="118"/>
      <c r="CX183" s="115"/>
      <c r="CY183" s="115"/>
      <c r="CZ183" s="115"/>
      <c r="DA183" s="115"/>
      <c r="DB183" s="115"/>
      <c r="DC183" s="115">
        <f t="shared" si="3031"/>
        <v>0</v>
      </c>
      <c r="DE183" s="118"/>
      <c r="DF183" s="118"/>
      <c r="DG183" s="115"/>
      <c r="DH183" s="115"/>
      <c r="DI183" s="115"/>
      <c r="DJ183" s="115"/>
      <c r="DK183" s="115"/>
      <c r="DL183" s="115">
        <f t="shared" si="3032"/>
        <v>0</v>
      </c>
      <c r="DN183" s="118"/>
      <c r="DO183" s="118"/>
      <c r="DP183" s="115"/>
      <c r="DQ183" s="115"/>
      <c r="DR183" s="115"/>
      <c r="DS183" s="115"/>
      <c r="DT183" s="115"/>
      <c r="DU183" s="115">
        <f t="shared" si="3033"/>
        <v>0</v>
      </c>
      <c r="DW183" s="118"/>
      <c r="DX183" s="118"/>
      <c r="DY183" s="115"/>
      <c r="DZ183" s="115"/>
      <c r="EA183" s="115"/>
      <c r="EB183" s="115"/>
      <c r="EC183" s="115"/>
      <c r="ED183" s="115">
        <f t="shared" si="3034"/>
        <v>0</v>
      </c>
      <c r="EF183" s="118"/>
      <c r="EG183" s="118"/>
      <c r="EH183" s="115"/>
      <c r="EI183" s="115"/>
      <c r="EJ183" s="115"/>
      <c r="EK183" s="115"/>
      <c r="EL183" s="115"/>
      <c r="EM183" s="115">
        <f t="shared" si="3035"/>
        <v>0</v>
      </c>
      <c r="EO183" s="118"/>
      <c r="EP183" s="118"/>
      <c r="EQ183" s="115"/>
      <c r="ER183" s="115"/>
      <c r="ES183" s="115"/>
      <c r="ET183" s="115"/>
      <c r="EU183" s="115"/>
      <c r="EV183" s="115">
        <f t="shared" si="3036"/>
        <v>0</v>
      </c>
      <c r="EX183" s="118"/>
      <c r="EY183" s="118"/>
      <c r="EZ183" s="115"/>
      <c r="FA183" s="115"/>
      <c r="FB183" s="115"/>
      <c r="FC183" s="115"/>
      <c r="FD183" s="115"/>
      <c r="FE183" s="115">
        <f t="shared" si="3037"/>
        <v>0</v>
      </c>
      <c r="FG183" s="118"/>
      <c r="FH183" s="118"/>
      <c r="FI183" s="115"/>
      <c r="FJ183" s="115"/>
      <c r="FK183" s="115"/>
      <c r="FL183" s="115"/>
      <c r="FM183" s="115"/>
      <c r="FN183" s="115">
        <f t="shared" si="3038"/>
        <v>0</v>
      </c>
      <c r="FP183" s="118"/>
      <c r="FQ183" s="118"/>
      <c r="FR183" s="115"/>
      <c r="FS183" s="115"/>
      <c r="FT183" s="115"/>
      <c r="FU183" s="115"/>
      <c r="FV183" s="115"/>
      <c r="FW183" s="115">
        <f t="shared" si="3039"/>
        <v>0</v>
      </c>
      <c r="FY183" s="118"/>
      <c r="FZ183" s="118"/>
      <c r="GA183" s="115"/>
      <c r="GB183" s="115"/>
      <c r="GC183" s="115"/>
      <c r="GD183" s="115"/>
      <c r="GE183" s="115"/>
      <c r="GF183" s="115">
        <f t="shared" si="3040"/>
        <v>0</v>
      </c>
      <c r="GH183" s="118"/>
      <c r="GI183" s="118"/>
      <c r="GJ183" s="115"/>
      <c r="GK183" s="115"/>
      <c r="GL183" s="115"/>
      <c r="GM183" s="115"/>
      <c r="GN183" s="115"/>
      <c r="GO183" s="115">
        <f t="shared" si="3041"/>
        <v>0</v>
      </c>
      <c r="GQ183" s="118"/>
      <c r="GR183" s="118"/>
      <c r="GS183" s="115"/>
      <c r="GT183" s="115"/>
      <c r="GU183" s="115"/>
      <c r="GV183" s="115"/>
      <c r="GW183" s="115"/>
      <c r="GX183" s="115">
        <f t="shared" si="3042"/>
        <v>0</v>
      </c>
      <c r="GZ183" s="118"/>
      <c r="HA183" s="118"/>
      <c r="HB183" s="115"/>
      <c r="HC183" s="115"/>
      <c r="HD183" s="115"/>
      <c r="HE183" s="115"/>
      <c r="HF183" s="115"/>
      <c r="HG183" s="115">
        <f t="shared" si="3043"/>
        <v>0</v>
      </c>
      <c r="HI183" s="118"/>
      <c r="HJ183" s="118"/>
      <c r="HK183" s="115"/>
      <c r="HL183" s="115"/>
      <c r="HM183" s="115"/>
      <c r="HN183" s="115"/>
      <c r="HO183" s="115"/>
      <c r="HP183" s="115">
        <f t="shared" si="3044"/>
        <v>0</v>
      </c>
      <c r="HR183" s="118"/>
      <c r="HS183" s="118"/>
      <c r="HT183" s="115"/>
      <c r="HU183" s="115"/>
      <c r="HV183" s="115"/>
      <c r="HW183" s="115"/>
      <c r="HX183" s="115"/>
      <c r="HY183" s="115">
        <f t="shared" si="3045"/>
        <v>0</v>
      </c>
      <c r="IA183" s="118"/>
      <c r="IB183" s="118"/>
      <c r="IC183" s="115"/>
      <c r="ID183" s="115"/>
      <c r="IE183" s="115"/>
      <c r="IF183" s="115"/>
      <c r="IG183" s="115"/>
      <c r="IH183" s="115">
        <f t="shared" si="3046"/>
        <v>0</v>
      </c>
      <c r="IJ183" s="118"/>
      <c r="IK183" s="118"/>
      <c r="IL183" s="115"/>
      <c r="IM183" s="115"/>
      <c r="IN183" s="115"/>
      <c r="IO183" s="115"/>
      <c r="IP183" s="115"/>
      <c r="IQ183" s="115">
        <f t="shared" si="3047"/>
        <v>0</v>
      </c>
      <c r="IS183" s="118"/>
      <c r="IT183" s="118"/>
      <c r="IU183" s="115"/>
      <c r="IV183" s="115"/>
      <c r="IW183" s="115"/>
      <c r="IX183" s="115"/>
      <c r="IY183" s="115"/>
      <c r="IZ183" s="115">
        <f t="shared" si="3048"/>
        <v>0</v>
      </c>
      <c r="JB183" s="118"/>
      <c r="JC183" s="118"/>
      <c r="JD183" s="115"/>
      <c r="JE183" s="115"/>
      <c r="JF183" s="115"/>
      <c r="JG183" s="115"/>
      <c r="JH183" s="115"/>
      <c r="JI183" s="115">
        <f t="shared" si="3049"/>
        <v>0</v>
      </c>
      <c r="JK183" s="118"/>
      <c r="JL183" s="118"/>
      <c r="JM183" s="115"/>
      <c r="JN183" s="115"/>
      <c r="JO183" s="115"/>
      <c r="JP183" s="115"/>
      <c r="JQ183" s="115"/>
      <c r="JR183" s="115">
        <f t="shared" si="3050"/>
        <v>0</v>
      </c>
      <c r="JT183" s="118"/>
      <c r="JU183" s="118"/>
      <c r="JV183" s="115"/>
      <c r="JW183" s="115"/>
      <c r="JX183" s="115"/>
      <c r="JY183" s="115"/>
      <c r="JZ183" s="115"/>
      <c r="KA183" s="115">
        <f t="shared" si="3051"/>
        <v>0</v>
      </c>
      <c r="KC183" s="118"/>
      <c r="KD183" s="118"/>
      <c r="KE183" s="115"/>
      <c r="KF183" s="115"/>
      <c r="KG183" s="115"/>
      <c r="KH183" s="115"/>
      <c r="KI183" s="115"/>
      <c r="KJ183" s="115">
        <f t="shared" si="3052"/>
        <v>0</v>
      </c>
      <c r="KL183" s="118"/>
      <c r="KM183" s="118"/>
      <c r="KN183" s="115"/>
      <c r="KO183" s="115"/>
      <c r="KP183" s="115"/>
      <c r="KQ183" s="115"/>
      <c r="KR183" s="115"/>
      <c r="KS183" s="115">
        <f t="shared" si="3053"/>
        <v>0</v>
      </c>
      <c r="KU183" s="118"/>
      <c r="KV183" s="118"/>
      <c r="KW183" s="115"/>
      <c r="KX183" s="115"/>
      <c r="KY183" s="115"/>
      <c r="KZ183" s="115"/>
      <c r="LA183" s="115"/>
      <c r="LB183" s="115">
        <f t="shared" si="3054"/>
        <v>0</v>
      </c>
      <c r="LD183" s="118"/>
      <c r="LE183" s="118"/>
      <c r="LF183" s="115"/>
      <c r="LG183" s="115"/>
      <c r="LH183" s="115"/>
      <c r="LI183" s="115"/>
      <c r="LJ183" s="115"/>
      <c r="LK183" s="115">
        <f t="shared" si="3055"/>
        <v>0</v>
      </c>
      <c r="LM183" s="118"/>
      <c r="LN183" s="118"/>
      <c r="LO183" s="115"/>
      <c r="LP183" s="115"/>
      <c r="LQ183" s="115"/>
      <c r="LR183" s="115"/>
      <c r="LS183" s="115"/>
      <c r="LT183" s="115">
        <f t="shared" si="3056"/>
        <v>0</v>
      </c>
      <c r="LV183" s="118"/>
      <c r="LW183" s="118"/>
      <c r="LX183" s="115"/>
      <c r="LY183" s="115"/>
      <c r="LZ183" s="115"/>
      <c r="MA183" s="115"/>
      <c r="MB183" s="115"/>
      <c r="MC183" s="115">
        <f t="shared" si="3057"/>
        <v>0</v>
      </c>
      <c r="ME183" s="118"/>
      <c r="MF183" s="118"/>
      <c r="MG183" s="115"/>
      <c r="MH183" s="115"/>
      <c r="MI183" s="115"/>
      <c r="MJ183" s="115"/>
      <c r="MK183" s="115"/>
      <c r="ML183" s="115">
        <f t="shared" si="3058"/>
        <v>0</v>
      </c>
      <c r="MN183" s="118"/>
      <c r="MO183" s="118"/>
      <c r="MP183" s="115"/>
      <c r="MQ183" s="115"/>
      <c r="MR183" s="115"/>
      <c r="MS183" s="115"/>
      <c r="MT183" s="115"/>
      <c r="MU183" s="115">
        <f t="shared" si="3059"/>
        <v>0</v>
      </c>
      <c r="MW183" s="118"/>
      <c r="MX183" s="118"/>
      <c r="MY183" s="115"/>
      <c r="MZ183" s="115"/>
      <c r="NA183" s="115"/>
      <c r="NB183" s="115"/>
      <c r="NC183" s="115"/>
      <c r="ND183" s="115">
        <f t="shared" si="3060"/>
        <v>0</v>
      </c>
      <c r="NF183" s="118"/>
      <c r="NG183" s="118"/>
      <c r="NH183" s="115"/>
      <c r="NI183" s="115"/>
      <c r="NJ183" s="115"/>
      <c r="NK183" s="115"/>
      <c r="NL183" s="115"/>
      <c r="NM183" s="115">
        <f t="shared" si="3061"/>
        <v>0</v>
      </c>
      <c r="NO183" s="118"/>
      <c r="NP183" s="118"/>
      <c r="NQ183" s="115"/>
      <c r="NR183" s="115"/>
      <c r="NS183" s="115"/>
      <c r="NT183" s="115"/>
      <c r="NU183" s="115"/>
      <c r="NV183" s="115">
        <f t="shared" si="3062"/>
        <v>0</v>
      </c>
      <c r="NX183" s="118"/>
      <c r="NY183" s="118"/>
      <c r="NZ183" s="115"/>
      <c r="OA183" s="115"/>
      <c r="OB183" s="115"/>
      <c r="OC183" s="115"/>
      <c r="OD183" s="115"/>
      <c r="OE183" s="115">
        <f t="shared" si="3063"/>
        <v>0</v>
      </c>
      <c r="OG183" s="118"/>
      <c r="OH183" s="118"/>
      <c r="OI183" s="115"/>
      <c r="OJ183" s="115"/>
      <c r="OK183" s="115"/>
      <c r="OL183" s="115"/>
      <c r="OM183" s="115"/>
      <c r="ON183" s="115">
        <f t="shared" si="3064"/>
        <v>0</v>
      </c>
      <c r="OP183" s="118"/>
      <c r="OQ183" s="118"/>
      <c r="OR183" s="115"/>
      <c r="OS183" s="115"/>
      <c r="OT183" s="115"/>
      <c r="OU183" s="115"/>
      <c r="OV183" s="115"/>
      <c r="OW183" s="115">
        <f t="shared" si="3065"/>
        <v>0</v>
      </c>
      <c r="OY183" s="118"/>
      <c r="OZ183" s="118"/>
      <c r="PA183" s="115"/>
      <c r="PB183" s="115"/>
      <c r="PC183" s="115"/>
      <c r="PD183" s="115"/>
      <c r="PE183" s="115"/>
      <c r="PF183" s="115">
        <f t="shared" si="3066"/>
        <v>0</v>
      </c>
    </row>
    <row r="184" spans="1:422">
      <c r="A184" s="118"/>
      <c r="B184" s="118"/>
      <c r="C184" s="119"/>
      <c r="D184" s="119"/>
      <c r="E184" s="119"/>
      <c r="F184" s="119"/>
      <c r="G184" s="120" t="s">
        <v>44</v>
      </c>
      <c r="H184" s="132">
        <f>SUM(H176:H183)</f>
        <v>0</v>
      </c>
      <c r="J184" s="118"/>
      <c r="K184" s="118"/>
      <c r="L184" s="119"/>
      <c r="M184" s="119"/>
      <c r="N184" s="119"/>
      <c r="O184" s="119"/>
      <c r="P184" s="120" t="s">
        <v>44</v>
      </c>
      <c r="Q184" s="132">
        <f>SUM(Q176:Q183)</f>
        <v>0</v>
      </c>
      <c r="S184" s="118"/>
      <c r="T184" s="118"/>
      <c r="U184" s="119"/>
      <c r="V184" s="119"/>
      <c r="W184" s="119"/>
      <c r="X184" s="119"/>
      <c r="Y184" s="120" t="s">
        <v>44</v>
      </c>
      <c r="Z184" s="132">
        <f>SUM(Z176:Z183)</f>
        <v>0</v>
      </c>
      <c r="AB184" s="118"/>
      <c r="AC184" s="118"/>
      <c r="AD184" s="119"/>
      <c r="AE184" s="119"/>
      <c r="AF184" s="119"/>
      <c r="AG184" s="119"/>
      <c r="AH184" s="120" t="s">
        <v>44</v>
      </c>
      <c r="AI184" s="132">
        <f>SUM(AI176:AI183)</f>
        <v>0</v>
      </c>
      <c r="AK184" s="118"/>
      <c r="AL184" s="118"/>
      <c r="AM184" s="119"/>
      <c r="AN184" s="119"/>
      <c r="AO184" s="119"/>
      <c r="AP184" s="119"/>
      <c r="AQ184" s="120" t="s">
        <v>44</v>
      </c>
      <c r="AR184" s="132">
        <f>SUM(AR176:AR183)</f>
        <v>0</v>
      </c>
      <c r="AT184" s="118"/>
      <c r="AU184" s="118"/>
      <c r="AV184" s="119"/>
      <c r="AW184" s="119"/>
      <c r="AX184" s="119"/>
      <c r="AY184" s="119"/>
      <c r="AZ184" s="120" t="s">
        <v>44</v>
      </c>
      <c r="BA184" s="132">
        <f>SUM(BA176:BA183)</f>
        <v>0</v>
      </c>
      <c r="BC184" s="118"/>
      <c r="BD184" s="118"/>
      <c r="BE184" s="119"/>
      <c r="BF184" s="119"/>
      <c r="BG184" s="119"/>
      <c r="BH184" s="119"/>
      <c r="BI184" s="120" t="s">
        <v>44</v>
      </c>
      <c r="BJ184" s="132">
        <f t="shared" ref="BJ184" si="3067">SUM(BJ176:BJ183)</f>
        <v>0</v>
      </c>
      <c r="BL184" s="118"/>
      <c r="BM184" s="118"/>
      <c r="BN184" s="119"/>
      <c r="BO184" s="119"/>
      <c r="BP184" s="119"/>
      <c r="BQ184" s="119"/>
      <c r="BR184" s="120" t="s">
        <v>44</v>
      </c>
      <c r="BS184" s="132">
        <f t="shared" ref="BS184" si="3068">SUM(BS176:BS183)</f>
        <v>0</v>
      </c>
      <c r="BU184" s="118"/>
      <c r="BV184" s="118"/>
      <c r="BW184" s="119"/>
      <c r="BX184" s="119"/>
      <c r="BY184" s="119"/>
      <c r="BZ184" s="119"/>
      <c r="CA184" s="120" t="s">
        <v>44</v>
      </c>
      <c r="CB184" s="132">
        <f t="shared" ref="CB184" si="3069">SUM(CB176:CB183)</f>
        <v>0</v>
      </c>
      <c r="CD184" s="118"/>
      <c r="CE184" s="118"/>
      <c r="CF184" s="119"/>
      <c r="CG184" s="119"/>
      <c r="CH184" s="119"/>
      <c r="CI184" s="119"/>
      <c r="CJ184" s="120" t="s">
        <v>44</v>
      </c>
      <c r="CK184" s="132">
        <f t="shared" ref="CK184" si="3070">SUM(CK176:CK183)</f>
        <v>0</v>
      </c>
      <c r="CM184" s="118"/>
      <c r="CN184" s="118"/>
      <c r="CO184" s="119"/>
      <c r="CP184" s="119"/>
      <c r="CQ184" s="119"/>
      <c r="CR184" s="119"/>
      <c r="CS184" s="120" t="s">
        <v>44</v>
      </c>
      <c r="CT184" s="132">
        <f t="shared" ref="CT184" si="3071">SUM(CT176:CT183)</f>
        <v>0</v>
      </c>
      <c r="CV184" s="118"/>
      <c r="CW184" s="118"/>
      <c r="CX184" s="119"/>
      <c r="CY184" s="119"/>
      <c r="CZ184" s="119"/>
      <c r="DA184" s="119"/>
      <c r="DB184" s="120" t="s">
        <v>44</v>
      </c>
      <c r="DC184" s="132">
        <f t="shared" ref="DC184" si="3072">SUM(DC176:DC183)</f>
        <v>0</v>
      </c>
      <c r="DE184" s="118"/>
      <c r="DF184" s="118"/>
      <c r="DG184" s="119"/>
      <c r="DH184" s="119"/>
      <c r="DI184" s="119"/>
      <c r="DJ184" s="119"/>
      <c r="DK184" s="120" t="s">
        <v>44</v>
      </c>
      <c r="DL184" s="132">
        <f t="shared" ref="DL184" si="3073">SUM(DL176:DL183)</f>
        <v>0</v>
      </c>
      <c r="DN184" s="118"/>
      <c r="DO184" s="118"/>
      <c r="DP184" s="119"/>
      <c r="DQ184" s="119"/>
      <c r="DR184" s="119"/>
      <c r="DS184" s="119"/>
      <c r="DT184" s="120" t="s">
        <v>44</v>
      </c>
      <c r="DU184" s="132">
        <f t="shared" ref="DU184" si="3074">SUM(DU176:DU183)</f>
        <v>0</v>
      </c>
      <c r="DW184" s="118"/>
      <c r="DX184" s="118"/>
      <c r="DY184" s="119"/>
      <c r="DZ184" s="119"/>
      <c r="EA184" s="119"/>
      <c r="EB184" s="119"/>
      <c r="EC184" s="120" t="s">
        <v>44</v>
      </c>
      <c r="ED184" s="132">
        <f t="shared" ref="ED184" si="3075">SUM(ED176:ED183)</f>
        <v>0</v>
      </c>
      <c r="EF184" s="118"/>
      <c r="EG184" s="118"/>
      <c r="EH184" s="119"/>
      <c r="EI184" s="119"/>
      <c r="EJ184" s="119"/>
      <c r="EK184" s="119"/>
      <c r="EL184" s="120" t="s">
        <v>44</v>
      </c>
      <c r="EM184" s="132">
        <f t="shared" ref="EM184" si="3076">SUM(EM176:EM183)</f>
        <v>0</v>
      </c>
      <c r="EO184" s="118"/>
      <c r="EP184" s="118"/>
      <c r="EQ184" s="119"/>
      <c r="ER184" s="119"/>
      <c r="ES184" s="119"/>
      <c r="ET184" s="119"/>
      <c r="EU184" s="120" t="s">
        <v>44</v>
      </c>
      <c r="EV184" s="132">
        <f t="shared" ref="EV184" si="3077">SUM(EV176:EV183)</f>
        <v>0</v>
      </c>
      <c r="EX184" s="118"/>
      <c r="EY184" s="118"/>
      <c r="EZ184" s="119"/>
      <c r="FA184" s="119"/>
      <c r="FB184" s="119"/>
      <c r="FC184" s="119"/>
      <c r="FD184" s="120" t="s">
        <v>44</v>
      </c>
      <c r="FE184" s="132">
        <f t="shared" ref="FE184" si="3078">SUM(FE176:FE183)</f>
        <v>0</v>
      </c>
      <c r="FG184" s="118"/>
      <c r="FH184" s="118"/>
      <c r="FI184" s="119"/>
      <c r="FJ184" s="119"/>
      <c r="FK184" s="119"/>
      <c r="FL184" s="119"/>
      <c r="FM184" s="120" t="s">
        <v>44</v>
      </c>
      <c r="FN184" s="132">
        <f t="shared" ref="FN184" si="3079">SUM(FN176:FN183)</f>
        <v>0</v>
      </c>
      <c r="FP184" s="118"/>
      <c r="FQ184" s="118"/>
      <c r="FR184" s="119"/>
      <c r="FS184" s="119"/>
      <c r="FT184" s="119"/>
      <c r="FU184" s="119"/>
      <c r="FV184" s="120" t="s">
        <v>44</v>
      </c>
      <c r="FW184" s="132">
        <f t="shared" ref="FW184" si="3080">SUM(FW176:FW183)</f>
        <v>0</v>
      </c>
      <c r="FY184" s="118"/>
      <c r="FZ184" s="118"/>
      <c r="GA184" s="119"/>
      <c r="GB184" s="119"/>
      <c r="GC184" s="119"/>
      <c r="GD184" s="119"/>
      <c r="GE184" s="120" t="s">
        <v>44</v>
      </c>
      <c r="GF184" s="132">
        <f t="shared" ref="GF184" si="3081">SUM(GF176:GF183)</f>
        <v>0</v>
      </c>
      <c r="GH184" s="118"/>
      <c r="GI184" s="118"/>
      <c r="GJ184" s="119"/>
      <c r="GK184" s="119"/>
      <c r="GL184" s="119"/>
      <c r="GM184" s="119"/>
      <c r="GN184" s="120" t="s">
        <v>44</v>
      </c>
      <c r="GO184" s="132">
        <f t="shared" ref="GO184" si="3082">SUM(GO176:GO183)</f>
        <v>0</v>
      </c>
      <c r="GQ184" s="118"/>
      <c r="GR184" s="118"/>
      <c r="GS184" s="119"/>
      <c r="GT184" s="119"/>
      <c r="GU184" s="119"/>
      <c r="GV184" s="119"/>
      <c r="GW184" s="120" t="s">
        <v>44</v>
      </c>
      <c r="GX184" s="132">
        <f t="shared" ref="GX184" si="3083">SUM(GX176:GX183)</f>
        <v>0</v>
      </c>
      <c r="GZ184" s="118"/>
      <c r="HA184" s="118"/>
      <c r="HB184" s="119"/>
      <c r="HC184" s="119"/>
      <c r="HD184" s="119"/>
      <c r="HE184" s="119"/>
      <c r="HF184" s="120" t="s">
        <v>44</v>
      </c>
      <c r="HG184" s="132">
        <f t="shared" ref="HG184" si="3084">SUM(HG176:HG183)</f>
        <v>0</v>
      </c>
      <c r="HI184" s="118"/>
      <c r="HJ184" s="118"/>
      <c r="HK184" s="119"/>
      <c r="HL184" s="119"/>
      <c r="HM184" s="119"/>
      <c r="HN184" s="119"/>
      <c r="HO184" s="120" t="s">
        <v>44</v>
      </c>
      <c r="HP184" s="132">
        <f t="shared" ref="HP184" si="3085">SUM(HP176:HP183)</f>
        <v>0</v>
      </c>
      <c r="HR184" s="118"/>
      <c r="HS184" s="118"/>
      <c r="HT184" s="119"/>
      <c r="HU184" s="119"/>
      <c r="HV184" s="119"/>
      <c r="HW184" s="119"/>
      <c r="HX184" s="120" t="s">
        <v>44</v>
      </c>
      <c r="HY184" s="132">
        <f t="shared" ref="HY184" si="3086">SUM(HY176:HY183)</f>
        <v>0</v>
      </c>
      <c r="IA184" s="118"/>
      <c r="IB184" s="118"/>
      <c r="IC184" s="119"/>
      <c r="ID184" s="119"/>
      <c r="IE184" s="119"/>
      <c r="IF184" s="119"/>
      <c r="IG184" s="120" t="s">
        <v>44</v>
      </c>
      <c r="IH184" s="132">
        <f t="shared" ref="IH184" si="3087">SUM(IH176:IH183)</f>
        <v>0</v>
      </c>
      <c r="IJ184" s="118"/>
      <c r="IK184" s="118"/>
      <c r="IL184" s="119"/>
      <c r="IM184" s="119"/>
      <c r="IN184" s="119"/>
      <c r="IO184" s="119"/>
      <c r="IP184" s="120" t="s">
        <v>44</v>
      </c>
      <c r="IQ184" s="132">
        <f t="shared" ref="IQ184" si="3088">SUM(IQ176:IQ183)</f>
        <v>0</v>
      </c>
      <c r="IS184" s="118"/>
      <c r="IT184" s="118"/>
      <c r="IU184" s="119"/>
      <c r="IV184" s="119"/>
      <c r="IW184" s="119"/>
      <c r="IX184" s="119"/>
      <c r="IY184" s="120" t="s">
        <v>44</v>
      </c>
      <c r="IZ184" s="132">
        <f t="shared" ref="IZ184" si="3089">SUM(IZ176:IZ183)</f>
        <v>0</v>
      </c>
      <c r="JB184" s="118"/>
      <c r="JC184" s="118"/>
      <c r="JD184" s="119"/>
      <c r="JE184" s="119"/>
      <c r="JF184" s="119"/>
      <c r="JG184" s="119"/>
      <c r="JH184" s="120" t="s">
        <v>44</v>
      </c>
      <c r="JI184" s="132">
        <f t="shared" ref="JI184" si="3090">SUM(JI176:JI183)</f>
        <v>0</v>
      </c>
      <c r="JK184" s="118"/>
      <c r="JL184" s="118"/>
      <c r="JM184" s="119"/>
      <c r="JN184" s="119"/>
      <c r="JO184" s="119"/>
      <c r="JP184" s="119"/>
      <c r="JQ184" s="120" t="s">
        <v>44</v>
      </c>
      <c r="JR184" s="132">
        <f t="shared" ref="JR184" si="3091">SUM(JR176:JR183)</f>
        <v>0</v>
      </c>
      <c r="JT184" s="118"/>
      <c r="JU184" s="118"/>
      <c r="JV184" s="119"/>
      <c r="JW184" s="119"/>
      <c r="JX184" s="119"/>
      <c r="JY184" s="119"/>
      <c r="JZ184" s="120" t="s">
        <v>44</v>
      </c>
      <c r="KA184" s="132">
        <f t="shared" ref="KA184" si="3092">SUM(KA176:KA183)</f>
        <v>0</v>
      </c>
      <c r="KC184" s="118"/>
      <c r="KD184" s="118"/>
      <c r="KE184" s="119"/>
      <c r="KF184" s="119"/>
      <c r="KG184" s="119"/>
      <c r="KH184" s="119"/>
      <c r="KI184" s="120" t="s">
        <v>44</v>
      </c>
      <c r="KJ184" s="132">
        <f t="shared" ref="KJ184" si="3093">SUM(KJ176:KJ183)</f>
        <v>0</v>
      </c>
      <c r="KL184" s="118"/>
      <c r="KM184" s="118"/>
      <c r="KN184" s="119"/>
      <c r="KO184" s="119"/>
      <c r="KP184" s="119"/>
      <c r="KQ184" s="119"/>
      <c r="KR184" s="120" t="s">
        <v>44</v>
      </c>
      <c r="KS184" s="132">
        <f t="shared" ref="KS184" si="3094">SUM(KS176:KS183)</f>
        <v>0</v>
      </c>
      <c r="KU184" s="118"/>
      <c r="KV184" s="118"/>
      <c r="KW184" s="119"/>
      <c r="KX184" s="119"/>
      <c r="KY184" s="119"/>
      <c r="KZ184" s="119"/>
      <c r="LA184" s="120" t="s">
        <v>44</v>
      </c>
      <c r="LB184" s="132">
        <f t="shared" ref="LB184" si="3095">SUM(LB176:LB183)</f>
        <v>0</v>
      </c>
      <c r="LD184" s="118"/>
      <c r="LE184" s="118"/>
      <c r="LF184" s="119"/>
      <c r="LG184" s="119"/>
      <c r="LH184" s="119"/>
      <c r="LI184" s="119"/>
      <c r="LJ184" s="120" t="s">
        <v>44</v>
      </c>
      <c r="LK184" s="132">
        <f t="shared" ref="LK184" si="3096">SUM(LK176:LK183)</f>
        <v>0</v>
      </c>
      <c r="LM184" s="118"/>
      <c r="LN184" s="118"/>
      <c r="LO184" s="119"/>
      <c r="LP184" s="119"/>
      <c r="LQ184" s="119"/>
      <c r="LR184" s="119"/>
      <c r="LS184" s="120" t="s">
        <v>44</v>
      </c>
      <c r="LT184" s="132">
        <f t="shared" ref="LT184" si="3097">SUM(LT176:LT183)</f>
        <v>0</v>
      </c>
      <c r="LV184" s="118"/>
      <c r="LW184" s="118"/>
      <c r="LX184" s="119"/>
      <c r="LY184" s="119"/>
      <c r="LZ184" s="119"/>
      <c r="MA184" s="119"/>
      <c r="MB184" s="120" t="s">
        <v>44</v>
      </c>
      <c r="MC184" s="132">
        <f t="shared" ref="MC184" si="3098">SUM(MC176:MC183)</f>
        <v>0</v>
      </c>
      <c r="ME184" s="118"/>
      <c r="MF184" s="118"/>
      <c r="MG184" s="119"/>
      <c r="MH184" s="119"/>
      <c r="MI184" s="119"/>
      <c r="MJ184" s="119"/>
      <c r="MK184" s="120" t="s">
        <v>44</v>
      </c>
      <c r="ML184" s="132">
        <f t="shared" ref="ML184" si="3099">SUM(ML176:ML183)</f>
        <v>0</v>
      </c>
      <c r="MN184" s="118"/>
      <c r="MO184" s="118"/>
      <c r="MP184" s="119"/>
      <c r="MQ184" s="119"/>
      <c r="MR184" s="119"/>
      <c r="MS184" s="119"/>
      <c r="MT184" s="120" t="s">
        <v>44</v>
      </c>
      <c r="MU184" s="132">
        <f t="shared" ref="MU184" si="3100">SUM(MU176:MU183)</f>
        <v>0</v>
      </c>
      <c r="MW184" s="118"/>
      <c r="MX184" s="118"/>
      <c r="MY184" s="119"/>
      <c r="MZ184" s="119"/>
      <c r="NA184" s="119"/>
      <c r="NB184" s="119"/>
      <c r="NC184" s="120" t="s">
        <v>44</v>
      </c>
      <c r="ND184" s="132">
        <f t="shared" ref="ND184" si="3101">SUM(ND176:ND183)</f>
        <v>0</v>
      </c>
      <c r="NF184" s="118"/>
      <c r="NG184" s="118"/>
      <c r="NH184" s="119"/>
      <c r="NI184" s="119"/>
      <c r="NJ184" s="119"/>
      <c r="NK184" s="119"/>
      <c r="NL184" s="120" t="s">
        <v>44</v>
      </c>
      <c r="NM184" s="132">
        <f t="shared" ref="NM184" si="3102">SUM(NM176:NM183)</f>
        <v>0</v>
      </c>
      <c r="NO184" s="118"/>
      <c r="NP184" s="118"/>
      <c r="NQ184" s="119"/>
      <c r="NR184" s="119"/>
      <c r="NS184" s="119"/>
      <c r="NT184" s="119"/>
      <c r="NU184" s="120" t="s">
        <v>44</v>
      </c>
      <c r="NV184" s="132">
        <f t="shared" ref="NV184" si="3103">SUM(NV176:NV183)</f>
        <v>0</v>
      </c>
      <c r="NX184" s="118"/>
      <c r="NY184" s="118"/>
      <c r="NZ184" s="119"/>
      <c r="OA184" s="119"/>
      <c r="OB184" s="119"/>
      <c r="OC184" s="119"/>
      <c r="OD184" s="120" t="s">
        <v>44</v>
      </c>
      <c r="OE184" s="132">
        <f t="shared" ref="OE184" si="3104">SUM(OE176:OE183)</f>
        <v>0</v>
      </c>
      <c r="OG184" s="118"/>
      <c r="OH184" s="118"/>
      <c r="OI184" s="119"/>
      <c r="OJ184" s="119"/>
      <c r="OK184" s="119"/>
      <c r="OL184" s="119"/>
      <c r="OM184" s="120" t="s">
        <v>44</v>
      </c>
      <c r="ON184" s="132">
        <f t="shared" ref="ON184" si="3105">SUM(ON176:ON183)</f>
        <v>0</v>
      </c>
      <c r="OP184" s="118"/>
      <c r="OQ184" s="118"/>
      <c r="OR184" s="119"/>
      <c r="OS184" s="119"/>
      <c r="OT184" s="119"/>
      <c r="OU184" s="119"/>
      <c r="OV184" s="120" t="s">
        <v>44</v>
      </c>
      <c r="OW184" s="132">
        <f t="shared" ref="OW184" si="3106">SUM(OW176:OW183)</f>
        <v>0</v>
      </c>
      <c r="OY184" s="118"/>
      <c r="OZ184" s="118"/>
      <c r="PA184" s="119"/>
      <c r="PB184" s="119"/>
      <c r="PC184" s="119"/>
      <c r="PD184" s="119"/>
      <c r="PE184" s="120" t="s">
        <v>44</v>
      </c>
      <c r="PF184" s="132">
        <f t="shared" ref="PF184" si="3107">SUM(PF176:PF183)</f>
        <v>0</v>
      </c>
    </row>
    <row r="185" spans="1:422" s="139" customFormat="1">
      <c r="A185" s="134"/>
      <c r="B185" s="135"/>
      <c r="C185" s="136"/>
      <c r="D185" s="136"/>
      <c r="E185" s="136"/>
      <c r="F185" s="136"/>
      <c r="G185" s="137"/>
      <c r="H185" s="138"/>
      <c r="J185" s="134"/>
      <c r="K185" s="135"/>
      <c r="L185" s="136"/>
      <c r="M185" s="136"/>
      <c r="N185" s="136"/>
      <c r="O185" s="136"/>
      <c r="P185" s="137"/>
      <c r="Q185" s="138"/>
      <c r="S185" s="134"/>
      <c r="T185" s="135"/>
      <c r="U185" s="136"/>
      <c r="V185" s="136"/>
      <c r="W185" s="136"/>
      <c r="X185" s="136"/>
      <c r="Y185" s="137"/>
      <c r="Z185" s="138"/>
      <c r="AB185" s="134"/>
      <c r="AC185" s="135"/>
      <c r="AD185" s="136"/>
      <c r="AE185" s="136"/>
      <c r="AF185" s="136"/>
      <c r="AG185" s="136"/>
      <c r="AH185" s="137"/>
      <c r="AI185" s="138"/>
      <c r="AK185" s="134"/>
      <c r="AL185" s="135"/>
      <c r="AM185" s="136"/>
      <c r="AN185" s="136"/>
      <c r="AO185" s="136"/>
      <c r="AP185" s="136"/>
      <c r="AQ185" s="137"/>
      <c r="AR185" s="138"/>
      <c r="AT185" s="134"/>
      <c r="AU185" s="135"/>
      <c r="AV185" s="136"/>
      <c r="AW185" s="136"/>
      <c r="AX185" s="136"/>
      <c r="AY185" s="136"/>
      <c r="AZ185" s="137"/>
      <c r="BA185" s="138"/>
      <c r="BC185" s="134"/>
      <c r="BD185" s="135"/>
      <c r="BE185" s="136"/>
      <c r="BF185" s="136"/>
      <c r="BG185" s="136"/>
      <c r="BH185" s="136"/>
      <c r="BI185" s="137"/>
      <c r="BJ185" s="138"/>
      <c r="BL185" s="134"/>
      <c r="BM185" s="135"/>
      <c r="BN185" s="136"/>
      <c r="BO185" s="136"/>
      <c r="BP185" s="136"/>
      <c r="BQ185" s="136"/>
      <c r="BR185" s="137"/>
      <c r="BS185" s="138"/>
      <c r="BU185" s="134"/>
      <c r="BV185" s="135"/>
      <c r="BW185" s="136"/>
      <c r="BX185" s="136"/>
      <c r="BY185" s="136"/>
      <c r="BZ185" s="136"/>
      <c r="CA185" s="137"/>
      <c r="CB185" s="138"/>
      <c r="CD185" s="134"/>
      <c r="CE185" s="135"/>
      <c r="CF185" s="136"/>
      <c r="CG185" s="136"/>
      <c r="CH185" s="136"/>
      <c r="CI185" s="136"/>
      <c r="CJ185" s="137"/>
      <c r="CK185" s="138"/>
      <c r="CM185" s="134"/>
      <c r="CN185" s="135"/>
      <c r="CO185" s="136"/>
      <c r="CP185" s="136"/>
      <c r="CQ185" s="136"/>
      <c r="CR185" s="136"/>
      <c r="CS185" s="137"/>
      <c r="CT185" s="138"/>
      <c r="CV185" s="134"/>
      <c r="CW185" s="135"/>
      <c r="CX185" s="136"/>
      <c r="CY185" s="136"/>
      <c r="CZ185" s="136"/>
      <c r="DA185" s="136"/>
      <c r="DB185" s="137"/>
      <c r="DC185" s="138"/>
      <c r="DE185" s="134"/>
      <c r="DF185" s="135"/>
      <c r="DG185" s="136"/>
      <c r="DH185" s="136"/>
      <c r="DI185" s="136"/>
      <c r="DJ185" s="136"/>
      <c r="DK185" s="137"/>
      <c r="DL185" s="138"/>
      <c r="DN185" s="134"/>
      <c r="DO185" s="135"/>
      <c r="DP185" s="136"/>
      <c r="DQ185" s="136"/>
      <c r="DR185" s="136"/>
      <c r="DS185" s="136"/>
      <c r="DT185" s="137"/>
      <c r="DU185" s="138"/>
      <c r="DW185" s="134"/>
      <c r="DX185" s="135"/>
      <c r="DY185" s="136"/>
      <c r="DZ185" s="136"/>
      <c r="EA185" s="136"/>
      <c r="EB185" s="136"/>
      <c r="EC185" s="137"/>
      <c r="ED185" s="138"/>
      <c r="EF185" s="134"/>
      <c r="EG185" s="135"/>
      <c r="EH185" s="136"/>
      <c r="EI185" s="136"/>
      <c r="EJ185" s="136"/>
      <c r="EK185" s="136"/>
      <c r="EL185" s="137"/>
      <c r="EM185" s="138"/>
      <c r="EO185" s="134"/>
      <c r="EP185" s="135"/>
      <c r="EQ185" s="136"/>
      <c r="ER185" s="136"/>
      <c r="ES185" s="136"/>
      <c r="ET185" s="136"/>
      <c r="EU185" s="137"/>
      <c r="EV185" s="138"/>
      <c r="EX185" s="134"/>
      <c r="EY185" s="135"/>
      <c r="EZ185" s="136"/>
      <c r="FA185" s="136"/>
      <c r="FB185" s="136"/>
      <c r="FC185" s="136"/>
      <c r="FD185" s="137"/>
      <c r="FE185" s="138"/>
      <c r="FG185" s="134"/>
      <c r="FH185" s="135"/>
      <c r="FI185" s="136"/>
      <c r="FJ185" s="136"/>
      <c r="FK185" s="136"/>
      <c r="FL185" s="136"/>
      <c r="FM185" s="137"/>
      <c r="FN185" s="138"/>
      <c r="FP185" s="134"/>
      <c r="FQ185" s="135"/>
      <c r="FR185" s="136"/>
      <c r="FS185" s="136"/>
      <c r="FT185" s="136"/>
      <c r="FU185" s="136"/>
      <c r="FV185" s="137"/>
      <c r="FW185" s="138"/>
      <c r="FY185" s="134"/>
      <c r="FZ185" s="135"/>
      <c r="GA185" s="136"/>
      <c r="GB185" s="136"/>
      <c r="GC185" s="136"/>
      <c r="GD185" s="136"/>
      <c r="GE185" s="137"/>
      <c r="GF185" s="138"/>
      <c r="GH185" s="134"/>
      <c r="GI185" s="135"/>
      <c r="GJ185" s="136"/>
      <c r="GK185" s="136"/>
      <c r="GL185" s="136"/>
      <c r="GM185" s="136"/>
      <c r="GN185" s="137"/>
      <c r="GO185" s="138"/>
      <c r="GQ185" s="134"/>
      <c r="GR185" s="135"/>
      <c r="GS185" s="136"/>
      <c r="GT185" s="136"/>
      <c r="GU185" s="136"/>
      <c r="GV185" s="136"/>
      <c r="GW185" s="137"/>
      <c r="GX185" s="138"/>
      <c r="GZ185" s="134"/>
      <c r="HA185" s="135"/>
      <c r="HB185" s="136"/>
      <c r="HC185" s="136"/>
      <c r="HD185" s="136"/>
      <c r="HE185" s="136"/>
      <c r="HF185" s="137"/>
      <c r="HG185" s="138"/>
      <c r="HI185" s="134"/>
      <c r="HJ185" s="135"/>
      <c r="HK185" s="136"/>
      <c r="HL185" s="136"/>
      <c r="HM185" s="136"/>
      <c r="HN185" s="136"/>
      <c r="HO185" s="137"/>
      <c r="HP185" s="138"/>
      <c r="HR185" s="134"/>
      <c r="HS185" s="135"/>
      <c r="HT185" s="136"/>
      <c r="HU185" s="136"/>
      <c r="HV185" s="136"/>
      <c r="HW185" s="136"/>
      <c r="HX185" s="137"/>
      <c r="HY185" s="138"/>
      <c r="IA185" s="134"/>
      <c r="IB185" s="135"/>
      <c r="IC185" s="136"/>
      <c r="ID185" s="136"/>
      <c r="IE185" s="136"/>
      <c r="IF185" s="136"/>
      <c r="IG185" s="137"/>
      <c r="IH185" s="138"/>
      <c r="IJ185" s="134"/>
      <c r="IK185" s="135"/>
      <c r="IL185" s="136"/>
      <c r="IM185" s="136"/>
      <c r="IN185" s="136"/>
      <c r="IO185" s="136"/>
      <c r="IP185" s="137"/>
      <c r="IQ185" s="138"/>
      <c r="IS185" s="134"/>
      <c r="IT185" s="135"/>
      <c r="IU185" s="136"/>
      <c r="IV185" s="136"/>
      <c r="IW185" s="136"/>
      <c r="IX185" s="136"/>
      <c r="IY185" s="137"/>
      <c r="IZ185" s="138"/>
      <c r="JB185" s="134"/>
      <c r="JC185" s="135"/>
      <c r="JD185" s="136"/>
      <c r="JE185" s="136"/>
      <c r="JF185" s="136"/>
      <c r="JG185" s="136"/>
      <c r="JH185" s="137"/>
      <c r="JI185" s="138"/>
      <c r="JK185" s="134"/>
      <c r="JL185" s="135"/>
      <c r="JM185" s="136"/>
      <c r="JN185" s="136"/>
      <c r="JO185" s="136"/>
      <c r="JP185" s="136"/>
      <c r="JQ185" s="137"/>
      <c r="JR185" s="138"/>
      <c r="JT185" s="134"/>
      <c r="JU185" s="135"/>
      <c r="JV185" s="136"/>
      <c r="JW185" s="136"/>
      <c r="JX185" s="136"/>
      <c r="JY185" s="136"/>
      <c r="JZ185" s="137"/>
      <c r="KA185" s="138"/>
      <c r="KC185" s="134"/>
      <c r="KD185" s="135"/>
      <c r="KE185" s="136"/>
      <c r="KF185" s="136"/>
      <c r="KG185" s="136"/>
      <c r="KH185" s="136"/>
      <c r="KI185" s="137"/>
      <c r="KJ185" s="138"/>
      <c r="KL185" s="134"/>
      <c r="KM185" s="135"/>
      <c r="KN185" s="136"/>
      <c r="KO185" s="136"/>
      <c r="KP185" s="136"/>
      <c r="KQ185" s="136"/>
      <c r="KR185" s="137"/>
      <c r="KS185" s="138"/>
      <c r="KU185" s="134"/>
      <c r="KV185" s="135"/>
      <c r="KW185" s="136"/>
      <c r="KX185" s="136"/>
      <c r="KY185" s="136"/>
      <c r="KZ185" s="136"/>
      <c r="LA185" s="137"/>
      <c r="LB185" s="138"/>
      <c r="LD185" s="134"/>
      <c r="LE185" s="135"/>
      <c r="LF185" s="136"/>
      <c r="LG185" s="136"/>
      <c r="LH185" s="136"/>
      <c r="LI185" s="136"/>
      <c r="LJ185" s="137"/>
      <c r="LK185" s="138"/>
      <c r="LM185" s="134"/>
      <c r="LN185" s="135"/>
      <c r="LO185" s="136"/>
      <c r="LP185" s="136"/>
      <c r="LQ185" s="136"/>
      <c r="LR185" s="136"/>
      <c r="LS185" s="137"/>
      <c r="LT185" s="138"/>
      <c r="LV185" s="134"/>
      <c r="LW185" s="135"/>
      <c r="LX185" s="136"/>
      <c r="LY185" s="136"/>
      <c r="LZ185" s="136"/>
      <c r="MA185" s="136"/>
      <c r="MB185" s="137"/>
      <c r="MC185" s="138"/>
      <c r="ME185" s="134"/>
      <c r="MF185" s="135"/>
      <c r="MG185" s="136"/>
      <c r="MH185" s="136"/>
      <c r="MI185" s="136"/>
      <c r="MJ185" s="136"/>
      <c r="MK185" s="137"/>
      <c r="ML185" s="138"/>
      <c r="MN185" s="134"/>
      <c r="MO185" s="135"/>
      <c r="MP185" s="136"/>
      <c r="MQ185" s="136"/>
      <c r="MR185" s="136"/>
      <c r="MS185" s="136"/>
      <c r="MT185" s="137"/>
      <c r="MU185" s="138"/>
      <c r="MW185" s="134"/>
      <c r="MX185" s="135"/>
      <c r="MY185" s="136"/>
      <c r="MZ185" s="136"/>
      <c r="NA185" s="136"/>
      <c r="NB185" s="136"/>
      <c r="NC185" s="137"/>
      <c r="ND185" s="138"/>
      <c r="NF185" s="134"/>
      <c r="NG185" s="135"/>
      <c r="NH185" s="136"/>
      <c r="NI185" s="136"/>
      <c r="NJ185" s="136"/>
      <c r="NK185" s="136"/>
      <c r="NL185" s="137"/>
      <c r="NM185" s="138"/>
      <c r="NO185" s="134"/>
      <c r="NP185" s="135"/>
      <c r="NQ185" s="136"/>
      <c r="NR185" s="136"/>
      <c r="NS185" s="136"/>
      <c r="NT185" s="136"/>
      <c r="NU185" s="137"/>
      <c r="NV185" s="138"/>
      <c r="NX185" s="134"/>
      <c r="NY185" s="135"/>
      <c r="NZ185" s="136"/>
      <c r="OA185" s="136"/>
      <c r="OB185" s="136"/>
      <c r="OC185" s="136"/>
      <c r="OD185" s="137"/>
      <c r="OE185" s="138"/>
      <c r="OG185" s="134"/>
      <c r="OH185" s="135"/>
      <c r="OI185" s="136"/>
      <c r="OJ185" s="136"/>
      <c r="OK185" s="136"/>
      <c r="OL185" s="136"/>
      <c r="OM185" s="137"/>
      <c r="ON185" s="138"/>
      <c r="OP185" s="134"/>
      <c r="OQ185" s="135"/>
      <c r="OR185" s="136"/>
      <c r="OS185" s="136"/>
      <c r="OT185" s="136"/>
      <c r="OU185" s="136"/>
      <c r="OV185" s="137"/>
      <c r="OW185" s="138"/>
      <c r="OY185" s="134"/>
      <c r="OZ185" s="135"/>
      <c r="PA185" s="136"/>
      <c r="PB185" s="136"/>
      <c r="PC185" s="136"/>
      <c r="PD185" s="136"/>
      <c r="PE185" s="137"/>
      <c r="PF185" s="138"/>
    </row>
    <row r="186" spans="1:422">
      <c r="A186" s="116" t="s">
        <v>312</v>
      </c>
      <c r="B186" s="533" t="str">
        <f>+B171</f>
        <v>CONCRETOS ESTRUCTURALES</v>
      </c>
      <c r="C186" s="534"/>
      <c r="D186" s="534"/>
      <c r="E186" s="534"/>
      <c r="F186" s="534"/>
      <c r="G186" s="535"/>
      <c r="H186" s="116"/>
      <c r="J186" s="116" t="s">
        <v>312</v>
      </c>
      <c r="K186" s="533" t="str">
        <f>B186</f>
        <v>CONCRETOS ESTRUCTURALES</v>
      </c>
      <c r="L186" s="534"/>
      <c r="M186" s="534"/>
      <c r="N186" s="534"/>
      <c r="O186" s="534"/>
      <c r="P186" s="535"/>
      <c r="Q186" s="116"/>
      <c r="S186" s="116" t="s">
        <v>312</v>
      </c>
      <c r="T186" s="533" t="str">
        <f>K186</f>
        <v>CONCRETOS ESTRUCTURALES</v>
      </c>
      <c r="U186" s="534"/>
      <c r="V186" s="534"/>
      <c r="W186" s="534"/>
      <c r="X186" s="534"/>
      <c r="Y186" s="535"/>
      <c r="Z186" s="116"/>
      <c r="AB186" s="116" t="s">
        <v>312</v>
      </c>
      <c r="AC186" s="533" t="str">
        <f>T186</f>
        <v>CONCRETOS ESTRUCTURALES</v>
      </c>
      <c r="AD186" s="534"/>
      <c r="AE186" s="534"/>
      <c r="AF186" s="534"/>
      <c r="AG186" s="534"/>
      <c r="AH186" s="535"/>
      <c r="AI186" s="116"/>
      <c r="AK186" s="116" t="s">
        <v>312</v>
      </c>
      <c r="AL186" s="533" t="str">
        <f>AC186</f>
        <v>CONCRETOS ESTRUCTURALES</v>
      </c>
      <c r="AM186" s="534"/>
      <c r="AN186" s="534"/>
      <c r="AO186" s="534"/>
      <c r="AP186" s="534"/>
      <c r="AQ186" s="535"/>
      <c r="AR186" s="116"/>
      <c r="AT186" s="116" t="s">
        <v>312</v>
      </c>
      <c r="AU186" s="533" t="str">
        <f>AL186</f>
        <v>CONCRETOS ESTRUCTURALES</v>
      </c>
      <c r="AV186" s="534"/>
      <c r="AW186" s="534"/>
      <c r="AX186" s="534"/>
      <c r="AY186" s="534"/>
      <c r="AZ186" s="535"/>
      <c r="BA186" s="116"/>
      <c r="BC186" s="116" t="s">
        <v>312</v>
      </c>
      <c r="BD186" s="533" t="str">
        <f t="shared" ref="BD186" si="3108">AU186</f>
        <v>CONCRETOS ESTRUCTURALES</v>
      </c>
      <c r="BE186" s="534"/>
      <c r="BF186" s="534"/>
      <c r="BG186" s="534"/>
      <c r="BH186" s="534"/>
      <c r="BI186" s="535"/>
      <c r="BJ186" s="116"/>
      <c r="BL186" s="116" t="s">
        <v>312</v>
      </c>
      <c r="BM186" s="533" t="str">
        <f t="shared" ref="BM186" si="3109">BD186</f>
        <v>CONCRETOS ESTRUCTURALES</v>
      </c>
      <c r="BN186" s="534"/>
      <c r="BO186" s="534"/>
      <c r="BP186" s="534"/>
      <c r="BQ186" s="534"/>
      <c r="BR186" s="535"/>
      <c r="BS186" s="116"/>
      <c r="BU186" s="116" t="s">
        <v>312</v>
      </c>
      <c r="BV186" s="533" t="str">
        <f t="shared" ref="BV186" si="3110">BM186</f>
        <v>CONCRETOS ESTRUCTURALES</v>
      </c>
      <c r="BW186" s="534"/>
      <c r="BX186" s="534"/>
      <c r="BY186" s="534"/>
      <c r="BZ186" s="534"/>
      <c r="CA186" s="535"/>
      <c r="CB186" s="116"/>
      <c r="CD186" s="116" t="s">
        <v>312</v>
      </c>
      <c r="CE186" s="533" t="str">
        <f t="shared" ref="CE186" si="3111">BV186</f>
        <v>CONCRETOS ESTRUCTURALES</v>
      </c>
      <c r="CF186" s="534"/>
      <c r="CG186" s="534"/>
      <c r="CH186" s="534"/>
      <c r="CI186" s="534"/>
      <c r="CJ186" s="535"/>
      <c r="CK186" s="116"/>
      <c r="CM186" s="116" t="s">
        <v>312</v>
      </c>
      <c r="CN186" s="533" t="str">
        <f t="shared" ref="CN186" si="3112">CE186</f>
        <v>CONCRETOS ESTRUCTURALES</v>
      </c>
      <c r="CO186" s="534"/>
      <c r="CP186" s="534"/>
      <c r="CQ186" s="534"/>
      <c r="CR186" s="534"/>
      <c r="CS186" s="535"/>
      <c r="CT186" s="116"/>
      <c r="CV186" s="116" t="s">
        <v>312</v>
      </c>
      <c r="CW186" s="533" t="str">
        <f t="shared" ref="CW186" si="3113">CN186</f>
        <v>CONCRETOS ESTRUCTURALES</v>
      </c>
      <c r="CX186" s="534"/>
      <c r="CY186" s="534"/>
      <c r="CZ186" s="534"/>
      <c r="DA186" s="534"/>
      <c r="DB186" s="535"/>
      <c r="DC186" s="116"/>
      <c r="DE186" s="116" t="s">
        <v>312</v>
      </c>
      <c r="DF186" s="533" t="str">
        <f t="shared" ref="DF186" si="3114">CW186</f>
        <v>CONCRETOS ESTRUCTURALES</v>
      </c>
      <c r="DG186" s="534"/>
      <c r="DH186" s="534"/>
      <c r="DI186" s="534"/>
      <c r="DJ186" s="534"/>
      <c r="DK186" s="535"/>
      <c r="DL186" s="116"/>
      <c r="DN186" s="116" t="s">
        <v>312</v>
      </c>
      <c r="DO186" s="533" t="str">
        <f t="shared" ref="DO186" si="3115">DF186</f>
        <v>CONCRETOS ESTRUCTURALES</v>
      </c>
      <c r="DP186" s="534"/>
      <c r="DQ186" s="534"/>
      <c r="DR186" s="534"/>
      <c r="DS186" s="534"/>
      <c r="DT186" s="535"/>
      <c r="DU186" s="116"/>
      <c r="DW186" s="116" t="s">
        <v>312</v>
      </c>
      <c r="DX186" s="533" t="str">
        <f t="shared" ref="DX186" si="3116">DO186</f>
        <v>CONCRETOS ESTRUCTURALES</v>
      </c>
      <c r="DY186" s="534"/>
      <c r="DZ186" s="534"/>
      <c r="EA186" s="534"/>
      <c r="EB186" s="534"/>
      <c r="EC186" s="535"/>
      <c r="ED186" s="116"/>
      <c r="EF186" s="116" t="s">
        <v>312</v>
      </c>
      <c r="EG186" s="533" t="str">
        <f t="shared" ref="EG186" si="3117">DX186</f>
        <v>CONCRETOS ESTRUCTURALES</v>
      </c>
      <c r="EH186" s="534"/>
      <c r="EI186" s="534"/>
      <c r="EJ186" s="534"/>
      <c r="EK186" s="534"/>
      <c r="EL186" s="535"/>
      <c r="EM186" s="116"/>
      <c r="EO186" s="116" t="s">
        <v>312</v>
      </c>
      <c r="EP186" s="533" t="str">
        <f t="shared" ref="EP186" si="3118">EG186</f>
        <v>CONCRETOS ESTRUCTURALES</v>
      </c>
      <c r="EQ186" s="534"/>
      <c r="ER186" s="534"/>
      <c r="ES186" s="534"/>
      <c r="ET186" s="534"/>
      <c r="EU186" s="535"/>
      <c r="EV186" s="116"/>
      <c r="EX186" s="116" t="s">
        <v>312</v>
      </c>
      <c r="EY186" s="533" t="str">
        <f t="shared" ref="EY186" si="3119">EP186</f>
        <v>CONCRETOS ESTRUCTURALES</v>
      </c>
      <c r="EZ186" s="534"/>
      <c r="FA186" s="534"/>
      <c r="FB186" s="534"/>
      <c r="FC186" s="534"/>
      <c r="FD186" s="535"/>
      <c r="FE186" s="116"/>
      <c r="FG186" s="116" t="s">
        <v>312</v>
      </c>
      <c r="FH186" s="533" t="str">
        <f t="shared" ref="FH186" si="3120">EY186</f>
        <v>CONCRETOS ESTRUCTURALES</v>
      </c>
      <c r="FI186" s="534"/>
      <c r="FJ186" s="534"/>
      <c r="FK186" s="534"/>
      <c r="FL186" s="534"/>
      <c r="FM186" s="535"/>
      <c r="FN186" s="116"/>
      <c r="FP186" s="116" t="s">
        <v>312</v>
      </c>
      <c r="FQ186" s="533" t="str">
        <f t="shared" ref="FQ186" si="3121">FH186</f>
        <v>CONCRETOS ESTRUCTURALES</v>
      </c>
      <c r="FR186" s="534"/>
      <c r="FS186" s="534"/>
      <c r="FT186" s="534"/>
      <c r="FU186" s="534"/>
      <c r="FV186" s="535"/>
      <c r="FW186" s="116"/>
      <c r="FY186" s="116" t="s">
        <v>312</v>
      </c>
      <c r="FZ186" s="533" t="str">
        <f t="shared" ref="FZ186" si="3122">FQ186</f>
        <v>CONCRETOS ESTRUCTURALES</v>
      </c>
      <c r="GA186" s="534"/>
      <c r="GB186" s="534"/>
      <c r="GC186" s="534"/>
      <c r="GD186" s="534"/>
      <c r="GE186" s="535"/>
      <c r="GF186" s="116"/>
      <c r="GH186" s="116" t="s">
        <v>312</v>
      </c>
      <c r="GI186" s="533" t="str">
        <f t="shared" ref="GI186" si="3123">FZ186</f>
        <v>CONCRETOS ESTRUCTURALES</v>
      </c>
      <c r="GJ186" s="534"/>
      <c r="GK186" s="534"/>
      <c r="GL186" s="534"/>
      <c r="GM186" s="534"/>
      <c r="GN186" s="535"/>
      <c r="GO186" s="116"/>
      <c r="GQ186" s="116" t="s">
        <v>312</v>
      </c>
      <c r="GR186" s="533" t="str">
        <f t="shared" ref="GR186" si="3124">GI186</f>
        <v>CONCRETOS ESTRUCTURALES</v>
      </c>
      <c r="GS186" s="534"/>
      <c r="GT186" s="534"/>
      <c r="GU186" s="534"/>
      <c r="GV186" s="534"/>
      <c r="GW186" s="535"/>
      <c r="GX186" s="116"/>
      <c r="GZ186" s="116" t="s">
        <v>312</v>
      </c>
      <c r="HA186" s="533" t="str">
        <f t="shared" ref="HA186" si="3125">GR186</f>
        <v>CONCRETOS ESTRUCTURALES</v>
      </c>
      <c r="HB186" s="534"/>
      <c r="HC186" s="534"/>
      <c r="HD186" s="534"/>
      <c r="HE186" s="534"/>
      <c r="HF186" s="535"/>
      <c r="HG186" s="116"/>
      <c r="HI186" s="116" t="s">
        <v>312</v>
      </c>
      <c r="HJ186" s="533" t="str">
        <f t="shared" ref="HJ186" si="3126">HA186</f>
        <v>CONCRETOS ESTRUCTURALES</v>
      </c>
      <c r="HK186" s="534"/>
      <c r="HL186" s="534"/>
      <c r="HM186" s="534"/>
      <c r="HN186" s="534"/>
      <c r="HO186" s="535"/>
      <c r="HP186" s="116"/>
      <c r="HR186" s="116" t="s">
        <v>312</v>
      </c>
      <c r="HS186" s="533" t="str">
        <f t="shared" ref="HS186" si="3127">HJ186</f>
        <v>CONCRETOS ESTRUCTURALES</v>
      </c>
      <c r="HT186" s="534"/>
      <c r="HU186" s="534"/>
      <c r="HV186" s="534"/>
      <c r="HW186" s="534"/>
      <c r="HX186" s="535"/>
      <c r="HY186" s="116"/>
      <c r="IA186" s="116" t="s">
        <v>312</v>
      </c>
      <c r="IB186" s="533" t="str">
        <f t="shared" ref="IB186" si="3128">HS186</f>
        <v>CONCRETOS ESTRUCTURALES</v>
      </c>
      <c r="IC186" s="534"/>
      <c r="ID186" s="534"/>
      <c r="IE186" s="534"/>
      <c r="IF186" s="534"/>
      <c r="IG186" s="535"/>
      <c r="IH186" s="116"/>
      <c r="IJ186" s="116" t="s">
        <v>312</v>
      </c>
      <c r="IK186" s="533" t="str">
        <f t="shared" ref="IK186" si="3129">IB186</f>
        <v>CONCRETOS ESTRUCTURALES</v>
      </c>
      <c r="IL186" s="534"/>
      <c r="IM186" s="534"/>
      <c r="IN186" s="534"/>
      <c r="IO186" s="534"/>
      <c r="IP186" s="535"/>
      <c r="IQ186" s="116"/>
      <c r="IS186" s="116" t="s">
        <v>312</v>
      </c>
      <c r="IT186" s="533" t="str">
        <f t="shared" ref="IT186" si="3130">IK186</f>
        <v>CONCRETOS ESTRUCTURALES</v>
      </c>
      <c r="IU186" s="534"/>
      <c r="IV186" s="534"/>
      <c r="IW186" s="534"/>
      <c r="IX186" s="534"/>
      <c r="IY186" s="535"/>
      <c r="IZ186" s="116"/>
      <c r="JB186" s="116" t="s">
        <v>312</v>
      </c>
      <c r="JC186" s="533" t="str">
        <f t="shared" ref="JC186" si="3131">IT186</f>
        <v>CONCRETOS ESTRUCTURALES</v>
      </c>
      <c r="JD186" s="534"/>
      <c r="JE186" s="534"/>
      <c r="JF186" s="534"/>
      <c r="JG186" s="534"/>
      <c r="JH186" s="535"/>
      <c r="JI186" s="116"/>
      <c r="JK186" s="116" t="s">
        <v>312</v>
      </c>
      <c r="JL186" s="533" t="str">
        <f t="shared" ref="JL186" si="3132">JC186</f>
        <v>CONCRETOS ESTRUCTURALES</v>
      </c>
      <c r="JM186" s="534"/>
      <c r="JN186" s="534"/>
      <c r="JO186" s="534"/>
      <c r="JP186" s="534"/>
      <c r="JQ186" s="535"/>
      <c r="JR186" s="116"/>
      <c r="JT186" s="116" t="s">
        <v>312</v>
      </c>
      <c r="JU186" s="533" t="str">
        <f t="shared" ref="JU186" si="3133">JL186</f>
        <v>CONCRETOS ESTRUCTURALES</v>
      </c>
      <c r="JV186" s="534"/>
      <c r="JW186" s="534"/>
      <c r="JX186" s="534"/>
      <c r="JY186" s="534"/>
      <c r="JZ186" s="535"/>
      <c r="KA186" s="116"/>
      <c r="KC186" s="116" t="s">
        <v>312</v>
      </c>
      <c r="KD186" s="533" t="str">
        <f t="shared" ref="KD186" si="3134">JU186</f>
        <v>CONCRETOS ESTRUCTURALES</v>
      </c>
      <c r="KE186" s="534"/>
      <c r="KF186" s="534"/>
      <c r="KG186" s="534"/>
      <c r="KH186" s="534"/>
      <c r="KI186" s="535"/>
      <c r="KJ186" s="116"/>
      <c r="KL186" s="116" t="s">
        <v>312</v>
      </c>
      <c r="KM186" s="533" t="str">
        <f t="shared" ref="KM186" si="3135">KD186</f>
        <v>CONCRETOS ESTRUCTURALES</v>
      </c>
      <c r="KN186" s="534"/>
      <c r="KO186" s="534"/>
      <c r="KP186" s="534"/>
      <c r="KQ186" s="534"/>
      <c r="KR186" s="535"/>
      <c r="KS186" s="116"/>
      <c r="KU186" s="116" t="s">
        <v>312</v>
      </c>
      <c r="KV186" s="533" t="str">
        <f t="shared" ref="KV186" si="3136">KM186</f>
        <v>CONCRETOS ESTRUCTURALES</v>
      </c>
      <c r="KW186" s="534"/>
      <c r="KX186" s="534"/>
      <c r="KY186" s="534"/>
      <c r="KZ186" s="534"/>
      <c r="LA186" s="535"/>
      <c r="LB186" s="116"/>
      <c r="LD186" s="116" t="s">
        <v>312</v>
      </c>
      <c r="LE186" s="533" t="str">
        <f t="shared" ref="LE186" si="3137">KV186</f>
        <v>CONCRETOS ESTRUCTURALES</v>
      </c>
      <c r="LF186" s="534"/>
      <c r="LG186" s="534"/>
      <c r="LH186" s="534"/>
      <c r="LI186" s="534"/>
      <c r="LJ186" s="535"/>
      <c r="LK186" s="116"/>
      <c r="LM186" s="116" t="s">
        <v>312</v>
      </c>
      <c r="LN186" s="533" t="str">
        <f t="shared" ref="LN186" si="3138">LE186</f>
        <v>CONCRETOS ESTRUCTURALES</v>
      </c>
      <c r="LO186" s="534"/>
      <c r="LP186" s="534"/>
      <c r="LQ186" s="534"/>
      <c r="LR186" s="534"/>
      <c r="LS186" s="535"/>
      <c r="LT186" s="116"/>
      <c r="LV186" s="116" t="s">
        <v>312</v>
      </c>
      <c r="LW186" s="533" t="str">
        <f t="shared" ref="LW186" si="3139">LN186</f>
        <v>CONCRETOS ESTRUCTURALES</v>
      </c>
      <c r="LX186" s="534"/>
      <c r="LY186" s="534"/>
      <c r="LZ186" s="534"/>
      <c r="MA186" s="534"/>
      <c r="MB186" s="535"/>
      <c r="MC186" s="116"/>
      <c r="ME186" s="116" t="s">
        <v>312</v>
      </c>
      <c r="MF186" s="533" t="str">
        <f t="shared" ref="MF186" si="3140">LW186</f>
        <v>CONCRETOS ESTRUCTURALES</v>
      </c>
      <c r="MG186" s="534"/>
      <c r="MH186" s="534"/>
      <c r="MI186" s="534"/>
      <c r="MJ186" s="534"/>
      <c r="MK186" s="535"/>
      <c r="ML186" s="116"/>
      <c r="MN186" s="116" t="s">
        <v>312</v>
      </c>
      <c r="MO186" s="533" t="str">
        <f t="shared" ref="MO186" si="3141">MF186</f>
        <v>CONCRETOS ESTRUCTURALES</v>
      </c>
      <c r="MP186" s="534"/>
      <c r="MQ186" s="534"/>
      <c r="MR186" s="534"/>
      <c r="MS186" s="534"/>
      <c r="MT186" s="535"/>
      <c r="MU186" s="116"/>
      <c r="MW186" s="116" t="s">
        <v>312</v>
      </c>
      <c r="MX186" s="533" t="str">
        <f t="shared" ref="MX186" si="3142">MO186</f>
        <v>CONCRETOS ESTRUCTURALES</v>
      </c>
      <c r="MY186" s="534"/>
      <c r="MZ186" s="534"/>
      <c r="NA186" s="534"/>
      <c r="NB186" s="534"/>
      <c r="NC186" s="535"/>
      <c r="ND186" s="116"/>
      <c r="NF186" s="116" t="s">
        <v>312</v>
      </c>
      <c r="NG186" s="533" t="str">
        <f t="shared" ref="NG186" si="3143">MX186</f>
        <v>CONCRETOS ESTRUCTURALES</v>
      </c>
      <c r="NH186" s="534"/>
      <c r="NI186" s="534"/>
      <c r="NJ186" s="534"/>
      <c r="NK186" s="534"/>
      <c r="NL186" s="535"/>
      <c r="NM186" s="116"/>
      <c r="NO186" s="116" t="s">
        <v>312</v>
      </c>
      <c r="NP186" s="533" t="str">
        <f t="shared" ref="NP186" si="3144">NG186</f>
        <v>CONCRETOS ESTRUCTURALES</v>
      </c>
      <c r="NQ186" s="534"/>
      <c r="NR186" s="534"/>
      <c r="NS186" s="534"/>
      <c r="NT186" s="534"/>
      <c r="NU186" s="535"/>
      <c r="NV186" s="116"/>
      <c r="NX186" s="116" t="s">
        <v>312</v>
      </c>
      <c r="NY186" s="533" t="str">
        <f t="shared" ref="NY186" si="3145">NP186</f>
        <v>CONCRETOS ESTRUCTURALES</v>
      </c>
      <c r="NZ186" s="534"/>
      <c r="OA186" s="534"/>
      <c r="OB186" s="534"/>
      <c r="OC186" s="534"/>
      <c r="OD186" s="535"/>
      <c r="OE186" s="116"/>
      <c r="OG186" s="116" t="s">
        <v>312</v>
      </c>
      <c r="OH186" s="533" t="str">
        <f t="shared" ref="OH186" si="3146">NY186</f>
        <v>CONCRETOS ESTRUCTURALES</v>
      </c>
      <c r="OI186" s="534"/>
      <c r="OJ186" s="534"/>
      <c r="OK186" s="534"/>
      <c r="OL186" s="534"/>
      <c r="OM186" s="535"/>
      <c r="ON186" s="116"/>
      <c r="OP186" s="116" t="s">
        <v>312</v>
      </c>
      <c r="OQ186" s="533" t="str">
        <f t="shared" ref="OQ186" si="3147">OH186</f>
        <v>CONCRETOS ESTRUCTURALES</v>
      </c>
      <c r="OR186" s="534"/>
      <c r="OS186" s="534"/>
      <c r="OT186" s="534"/>
      <c r="OU186" s="534"/>
      <c r="OV186" s="535"/>
      <c r="OW186" s="116"/>
      <c r="OY186" s="116" t="s">
        <v>312</v>
      </c>
      <c r="OZ186" s="533" t="str">
        <f t="shared" ref="OZ186" si="3148">OQ186</f>
        <v>CONCRETOS ESTRUCTURALES</v>
      </c>
      <c r="PA186" s="534"/>
      <c r="PB186" s="534"/>
      <c r="PC186" s="534"/>
      <c r="PD186" s="534"/>
      <c r="PE186" s="535"/>
      <c r="PF186" s="116"/>
    </row>
    <row r="187" spans="1:422">
      <c r="A187" s="116"/>
      <c r="B187" s="536"/>
      <c r="C187" s="537"/>
      <c r="D187" s="537"/>
      <c r="E187" s="537"/>
      <c r="F187" s="537"/>
      <c r="G187" s="538"/>
      <c r="H187" s="116"/>
      <c r="J187" s="116"/>
      <c r="K187" s="536"/>
      <c r="L187" s="537"/>
      <c r="M187" s="537"/>
      <c r="N187" s="537"/>
      <c r="O187" s="537"/>
      <c r="P187" s="538"/>
      <c r="Q187" s="116"/>
      <c r="S187" s="116"/>
      <c r="T187" s="536"/>
      <c r="U187" s="537"/>
      <c r="V187" s="537"/>
      <c r="W187" s="537"/>
      <c r="X187" s="537"/>
      <c r="Y187" s="538"/>
      <c r="Z187" s="116"/>
      <c r="AB187" s="116"/>
      <c r="AC187" s="536"/>
      <c r="AD187" s="537"/>
      <c r="AE187" s="537"/>
      <c r="AF187" s="537"/>
      <c r="AG187" s="537"/>
      <c r="AH187" s="538"/>
      <c r="AI187" s="116"/>
      <c r="AK187" s="116"/>
      <c r="AL187" s="536"/>
      <c r="AM187" s="537"/>
      <c r="AN187" s="537"/>
      <c r="AO187" s="537"/>
      <c r="AP187" s="537"/>
      <c r="AQ187" s="538"/>
      <c r="AR187" s="116"/>
      <c r="AT187" s="116"/>
      <c r="AU187" s="536"/>
      <c r="AV187" s="537"/>
      <c r="AW187" s="537"/>
      <c r="AX187" s="537"/>
      <c r="AY187" s="537"/>
      <c r="AZ187" s="538"/>
      <c r="BA187" s="116"/>
      <c r="BC187" s="116"/>
      <c r="BD187" s="536"/>
      <c r="BE187" s="537"/>
      <c r="BF187" s="537"/>
      <c r="BG187" s="537"/>
      <c r="BH187" s="537"/>
      <c r="BI187" s="538"/>
      <c r="BJ187" s="116"/>
      <c r="BL187" s="116"/>
      <c r="BM187" s="536"/>
      <c r="BN187" s="537"/>
      <c r="BO187" s="537"/>
      <c r="BP187" s="537"/>
      <c r="BQ187" s="537"/>
      <c r="BR187" s="538"/>
      <c r="BS187" s="116"/>
      <c r="BU187" s="116"/>
      <c r="BV187" s="536"/>
      <c r="BW187" s="537"/>
      <c r="BX187" s="537"/>
      <c r="BY187" s="537"/>
      <c r="BZ187" s="537"/>
      <c r="CA187" s="538"/>
      <c r="CB187" s="116"/>
      <c r="CD187" s="116"/>
      <c r="CE187" s="536"/>
      <c r="CF187" s="537"/>
      <c r="CG187" s="537"/>
      <c r="CH187" s="537"/>
      <c r="CI187" s="537"/>
      <c r="CJ187" s="538"/>
      <c r="CK187" s="116"/>
      <c r="CM187" s="116"/>
      <c r="CN187" s="536"/>
      <c r="CO187" s="537"/>
      <c r="CP187" s="537"/>
      <c r="CQ187" s="537"/>
      <c r="CR187" s="537"/>
      <c r="CS187" s="538"/>
      <c r="CT187" s="116"/>
      <c r="CV187" s="116"/>
      <c r="CW187" s="536"/>
      <c r="CX187" s="537"/>
      <c r="CY187" s="537"/>
      <c r="CZ187" s="537"/>
      <c r="DA187" s="537"/>
      <c r="DB187" s="538"/>
      <c r="DC187" s="116"/>
      <c r="DE187" s="116"/>
      <c r="DF187" s="536"/>
      <c r="DG187" s="537"/>
      <c r="DH187" s="537"/>
      <c r="DI187" s="537"/>
      <c r="DJ187" s="537"/>
      <c r="DK187" s="538"/>
      <c r="DL187" s="116"/>
      <c r="DN187" s="116"/>
      <c r="DO187" s="536"/>
      <c r="DP187" s="537"/>
      <c r="DQ187" s="537"/>
      <c r="DR187" s="537"/>
      <c r="DS187" s="537"/>
      <c r="DT187" s="538"/>
      <c r="DU187" s="116"/>
      <c r="DW187" s="116"/>
      <c r="DX187" s="536"/>
      <c r="DY187" s="537"/>
      <c r="DZ187" s="537"/>
      <c r="EA187" s="537"/>
      <c r="EB187" s="537"/>
      <c r="EC187" s="538"/>
      <c r="ED187" s="116"/>
      <c r="EF187" s="116"/>
      <c r="EG187" s="536"/>
      <c r="EH187" s="537"/>
      <c r="EI187" s="537"/>
      <c r="EJ187" s="537"/>
      <c r="EK187" s="537"/>
      <c r="EL187" s="538"/>
      <c r="EM187" s="116"/>
      <c r="EO187" s="116"/>
      <c r="EP187" s="536"/>
      <c r="EQ187" s="537"/>
      <c r="ER187" s="537"/>
      <c r="ES187" s="537"/>
      <c r="ET187" s="537"/>
      <c r="EU187" s="538"/>
      <c r="EV187" s="116"/>
      <c r="EX187" s="116"/>
      <c r="EY187" s="536"/>
      <c r="EZ187" s="537"/>
      <c r="FA187" s="537"/>
      <c r="FB187" s="537"/>
      <c r="FC187" s="537"/>
      <c r="FD187" s="538"/>
      <c r="FE187" s="116"/>
      <c r="FG187" s="116"/>
      <c r="FH187" s="536"/>
      <c r="FI187" s="537"/>
      <c r="FJ187" s="537"/>
      <c r="FK187" s="537"/>
      <c r="FL187" s="537"/>
      <c r="FM187" s="538"/>
      <c r="FN187" s="116"/>
      <c r="FP187" s="116"/>
      <c r="FQ187" s="536"/>
      <c r="FR187" s="537"/>
      <c r="FS187" s="537"/>
      <c r="FT187" s="537"/>
      <c r="FU187" s="537"/>
      <c r="FV187" s="538"/>
      <c r="FW187" s="116"/>
      <c r="FY187" s="116"/>
      <c r="FZ187" s="536"/>
      <c r="GA187" s="537"/>
      <c r="GB187" s="537"/>
      <c r="GC187" s="537"/>
      <c r="GD187" s="537"/>
      <c r="GE187" s="538"/>
      <c r="GF187" s="116"/>
      <c r="GH187" s="116"/>
      <c r="GI187" s="536"/>
      <c r="GJ187" s="537"/>
      <c r="GK187" s="537"/>
      <c r="GL187" s="537"/>
      <c r="GM187" s="537"/>
      <c r="GN187" s="538"/>
      <c r="GO187" s="116"/>
      <c r="GQ187" s="116"/>
      <c r="GR187" s="536"/>
      <c r="GS187" s="537"/>
      <c r="GT187" s="537"/>
      <c r="GU187" s="537"/>
      <c r="GV187" s="537"/>
      <c r="GW187" s="538"/>
      <c r="GX187" s="116"/>
      <c r="GZ187" s="116"/>
      <c r="HA187" s="536"/>
      <c r="HB187" s="537"/>
      <c r="HC187" s="537"/>
      <c r="HD187" s="537"/>
      <c r="HE187" s="537"/>
      <c r="HF187" s="538"/>
      <c r="HG187" s="116"/>
      <c r="HI187" s="116"/>
      <c r="HJ187" s="536"/>
      <c r="HK187" s="537"/>
      <c r="HL187" s="537"/>
      <c r="HM187" s="537"/>
      <c r="HN187" s="537"/>
      <c r="HO187" s="538"/>
      <c r="HP187" s="116"/>
      <c r="HR187" s="116"/>
      <c r="HS187" s="536"/>
      <c r="HT187" s="537"/>
      <c r="HU187" s="537"/>
      <c r="HV187" s="537"/>
      <c r="HW187" s="537"/>
      <c r="HX187" s="538"/>
      <c r="HY187" s="116"/>
      <c r="IA187" s="116"/>
      <c r="IB187" s="536"/>
      <c r="IC187" s="537"/>
      <c r="ID187" s="537"/>
      <c r="IE187" s="537"/>
      <c r="IF187" s="537"/>
      <c r="IG187" s="538"/>
      <c r="IH187" s="116"/>
      <c r="IJ187" s="116"/>
      <c r="IK187" s="536"/>
      <c r="IL187" s="537"/>
      <c r="IM187" s="537"/>
      <c r="IN187" s="537"/>
      <c r="IO187" s="537"/>
      <c r="IP187" s="538"/>
      <c r="IQ187" s="116"/>
      <c r="IS187" s="116"/>
      <c r="IT187" s="536"/>
      <c r="IU187" s="537"/>
      <c r="IV187" s="537"/>
      <c r="IW187" s="537"/>
      <c r="IX187" s="537"/>
      <c r="IY187" s="538"/>
      <c r="IZ187" s="116"/>
      <c r="JB187" s="116"/>
      <c r="JC187" s="536"/>
      <c r="JD187" s="537"/>
      <c r="JE187" s="537"/>
      <c r="JF187" s="537"/>
      <c r="JG187" s="537"/>
      <c r="JH187" s="538"/>
      <c r="JI187" s="116"/>
      <c r="JK187" s="116"/>
      <c r="JL187" s="536"/>
      <c r="JM187" s="537"/>
      <c r="JN187" s="537"/>
      <c r="JO187" s="537"/>
      <c r="JP187" s="537"/>
      <c r="JQ187" s="538"/>
      <c r="JR187" s="116"/>
      <c r="JT187" s="116"/>
      <c r="JU187" s="536"/>
      <c r="JV187" s="537"/>
      <c r="JW187" s="537"/>
      <c r="JX187" s="537"/>
      <c r="JY187" s="537"/>
      <c r="JZ187" s="538"/>
      <c r="KA187" s="116"/>
      <c r="KC187" s="116"/>
      <c r="KD187" s="536"/>
      <c r="KE187" s="537"/>
      <c r="KF187" s="537"/>
      <c r="KG187" s="537"/>
      <c r="KH187" s="537"/>
      <c r="KI187" s="538"/>
      <c r="KJ187" s="116"/>
      <c r="KL187" s="116"/>
      <c r="KM187" s="536"/>
      <c r="KN187" s="537"/>
      <c r="KO187" s="537"/>
      <c r="KP187" s="537"/>
      <c r="KQ187" s="537"/>
      <c r="KR187" s="538"/>
      <c r="KS187" s="116"/>
      <c r="KU187" s="116"/>
      <c r="KV187" s="536"/>
      <c r="KW187" s="537"/>
      <c r="KX187" s="537"/>
      <c r="KY187" s="537"/>
      <c r="KZ187" s="537"/>
      <c r="LA187" s="538"/>
      <c r="LB187" s="116"/>
      <c r="LD187" s="116"/>
      <c r="LE187" s="536"/>
      <c r="LF187" s="537"/>
      <c r="LG187" s="537"/>
      <c r="LH187" s="537"/>
      <c r="LI187" s="537"/>
      <c r="LJ187" s="538"/>
      <c r="LK187" s="116"/>
      <c r="LM187" s="116"/>
      <c r="LN187" s="536"/>
      <c r="LO187" s="537"/>
      <c r="LP187" s="537"/>
      <c r="LQ187" s="537"/>
      <c r="LR187" s="537"/>
      <c r="LS187" s="538"/>
      <c r="LT187" s="116"/>
      <c r="LV187" s="116"/>
      <c r="LW187" s="536"/>
      <c r="LX187" s="537"/>
      <c r="LY187" s="537"/>
      <c r="LZ187" s="537"/>
      <c r="MA187" s="537"/>
      <c r="MB187" s="538"/>
      <c r="MC187" s="116"/>
      <c r="ME187" s="116"/>
      <c r="MF187" s="536"/>
      <c r="MG187" s="537"/>
      <c r="MH187" s="537"/>
      <c r="MI187" s="537"/>
      <c r="MJ187" s="537"/>
      <c r="MK187" s="538"/>
      <c r="ML187" s="116"/>
      <c r="MN187" s="116"/>
      <c r="MO187" s="536"/>
      <c r="MP187" s="537"/>
      <c r="MQ187" s="537"/>
      <c r="MR187" s="537"/>
      <c r="MS187" s="537"/>
      <c r="MT187" s="538"/>
      <c r="MU187" s="116"/>
      <c r="MW187" s="116"/>
      <c r="MX187" s="536"/>
      <c r="MY187" s="537"/>
      <c r="MZ187" s="537"/>
      <c r="NA187" s="537"/>
      <c r="NB187" s="537"/>
      <c r="NC187" s="538"/>
      <c r="ND187" s="116"/>
      <c r="NF187" s="116"/>
      <c r="NG187" s="536"/>
      <c r="NH187" s="537"/>
      <c r="NI187" s="537"/>
      <c r="NJ187" s="537"/>
      <c r="NK187" s="537"/>
      <c r="NL187" s="538"/>
      <c r="NM187" s="116"/>
      <c r="NO187" s="116"/>
      <c r="NP187" s="536"/>
      <c r="NQ187" s="537"/>
      <c r="NR187" s="537"/>
      <c r="NS187" s="537"/>
      <c r="NT187" s="537"/>
      <c r="NU187" s="538"/>
      <c r="NV187" s="116"/>
      <c r="NX187" s="116"/>
      <c r="NY187" s="536"/>
      <c r="NZ187" s="537"/>
      <c r="OA187" s="537"/>
      <c r="OB187" s="537"/>
      <c r="OC187" s="537"/>
      <c r="OD187" s="538"/>
      <c r="OE187" s="116"/>
      <c r="OG187" s="116"/>
      <c r="OH187" s="536"/>
      <c r="OI187" s="537"/>
      <c r="OJ187" s="537"/>
      <c r="OK187" s="537"/>
      <c r="OL187" s="537"/>
      <c r="OM187" s="538"/>
      <c r="ON187" s="116"/>
      <c r="OP187" s="116"/>
      <c r="OQ187" s="536"/>
      <c r="OR187" s="537"/>
      <c r="OS187" s="537"/>
      <c r="OT187" s="537"/>
      <c r="OU187" s="537"/>
      <c r="OV187" s="538"/>
      <c r="OW187" s="116"/>
      <c r="OY187" s="116"/>
      <c r="OZ187" s="536"/>
      <c r="PA187" s="537"/>
      <c r="PB187" s="537"/>
      <c r="PC187" s="537"/>
      <c r="PD187" s="537"/>
      <c r="PE187" s="538"/>
      <c r="PF187" s="116"/>
    </row>
    <row r="188" spans="1:422" ht="15" customHeight="1">
      <c r="A188" s="117" t="s">
        <v>1</v>
      </c>
      <c r="B188" s="544" t="str">
        <f>+APU!B85</f>
        <v>VIGA DE AMARRE SUPERIOR EN CONCRETO DE 21 MPa SOBRE MAMPOSTERIA, DE SECCION 0.10X0.15 M. INCLUYE FORMALETA, EQUIPO Y TODO LO NECESARIO PARA SU CORRECTA COLOCACION Y FUNCIONAMIENTO.</v>
      </c>
      <c r="C188" s="545"/>
      <c r="D188" s="545"/>
      <c r="E188" s="545"/>
      <c r="F188" s="545"/>
      <c r="G188" s="545"/>
      <c r="H188" s="117" t="s">
        <v>313</v>
      </c>
      <c r="J188" s="117" t="s">
        <v>1</v>
      </c>
      <c r="K188" s="539" t="str">
        <f>B188</f>
        <v>VIGA DE AMARRE SUPERIOR EN CONCRETO DE 21 MPa SOBRE MAMPOSTERIA, DE SECCION 0.10X0.15 M. INCLUYE FORMALETA, EQUIPO Y TODO LO NECESARIO PARA SU CORRECTA COLOCACION Y FUNCIONAMIENTO.</v>
      </c>
      <c r="L188" s="540"/>
      <c r="M188" s="540"/>
      <c r="N188" s="540"/>
      <c r="O188" s="540"/>
      <c r="P188" s="540"/>
      <c r="Q188" s="117" t="s">
        <v>313</v>
      </c>
      <c r="S188" s="117" t="s">
        <v>1</v>
      </c>
      <c r="T188" s="539" t="str">
        <f>K188</f>
        <v>VIGA DE AMARRE SUPERIOR EN CONCRETO DE 21 MPa SOBRE MAMPOSTERIA, DE SECCION 0.10X0.15 M. INCLUYE FORMALETA, EQUIPO Y TODO LO NECESARIO PARA SU CORRECTA COLOCACION Y FUNCIONAMIENTO.</v>
      </c>
      <c r="U188" s="540"/>
      <c r="V188" s="540"/>
      <c r="W188" s="540"/>
      <c r="X188" s="540"/>
      <c r="Y188" s="540"/>
      <c r="Z188" s="117" t="s">
        <v>313</v>
      </c>
      <c r="AB188" s="117" t="s">
        <v>1</v>
      </c>
      <c r="AC188" s="539" t="str">
        <f>T188</f>
        <v>VIGA DE AMARRE SUPERIOR EN CONCRETO DE 21 MPa SOBRE MAMPOSTERIA, DE SECCION 0.10X0.15 M. INCLUYE FORMALETA, EQUIPO Y TODO LO NECESARIO PARA SU CORRECTA COLOCACION Y FUNCIONAMIENTO.</v>
      </c>
      <c r="AD188" s="540"/>
      <c r="AE188" s="540"/>
      <c r="AF188" s="540"/>
      <c r="AG188" s="540"/>
      <c r="AH188" s="540"/>
      <c r="AI188" s="117" t="s">
        <v>313</v>
      </c>
      <c r="AK188" s="117" t="s">
        <v>1</v>
      </c>
      <c r="AL188" s="539" t="str">
        <f>AC188</f>
        <v>VIGA DE AMARRE SUPERIOR EN CONCRETO DE 21 MPa SOBRE MAMPOSTERIA, DE SECCION 0.10X0.15 M. INCLUYE FORMALETA, EQUIPO Y TODO LO NECESARIO PARA SU CORRECTA COLOCACION Y FUNCIONAMIENTO.</v>
      </c>
      <c r="AM188" s="540"/>
      <c r="AN188" s="540"/>
      <c r="AO188" s="540"/>
      <c r="AP188" s="540"/>
      <c r="AQ188" s="540"/>
      <c r="AR188" s="117" t="s">
        <v>313</v>
      </c>
      <c r="AT188" s="117" t="s">
        <v>1</v>
      </c>
      <c r="AU188" s="539" t="str">
        <f>AL188</f>
        <v>VIGA DE AMARRE SUPERIOR EN CONCRETO DE 21 MPa SOBRE MAMPOSTERIA, DE SECCION 0.10X0.15 M. INCLUYE FORMALETA, EQUIPO Y TODO LO NECESARIO PARA SU CORRECTA COLOCACION Y FUNCIONAMIENTO.</v>
      </c>
      <c r="AV188" s="540"/>
      <c r="AW188" s="540"/>
      <c r="AX188" s="540"/>
      <c r="AY188" s="540"/>
      <c r="AZ188" s="540"/>
      <c r="BA188" s="117" t="s">
        <v>313</v>
      </c>
      <c r="BC188" s="117" t="s">
        <v>1</v>
      </c>
      <c r="BD188" s="539" t="str">
        <f t="shared" ref="BD188" si="3149">AU188</f>
        <v>VIGA DE AMARRE SUPERIOR EN CONCRETO DE 21 MPa SOBRE MAMPOSTERIA, DE SECCION 0.10X0.15 M. INCLUYE FORMALETA, EQUIPO Y TODO LO NECESARIO PARA SU CORRECTA COLOCACION Y FUNCIONAMIENTO.</v>
      </c>
      <c r="BE188" s="540"/>
      <c r="BF188" s="540"/>
      <c r="BG188" s="540"/>
      <c r="BH188" s="540"/>
      <c r="BI188" s="540"/>
      <c r="BJ188" s="117" t="s">
        <v>313</v>
      </c>
      <c r="BL188" s="117" t="s">
        <v>1</v>
      </c>
      <c r="BM188" s="539" t="str">
        <f t="shared" ref="BM188" si="3150">BD188</f>
        <v>VIGA DE AMARRE SUPERIOR EN CONCRETO DE 21 MPa SOBRE MAMPOSTERIA, DE SECCION 0.10X0.15 M. INCLUYE FORMALETA, EQUIPO Y TODO LO NECESARIO PARA SU CORRECTA COLOCACION Y FUNCIONAMIENTO.</v>
      </c>
      <c r="BN188" s="540"/>
      <c r="BO188" s="540"/>
      <c r="BP188" s="540"/>
      <c r="BQ188" s="540"/>
      <c r="BR188" s="540"/>
      <c r="BS188" s="117" t="s">
        <v>313</v>
      </c>
      <c r="BU188" s="117" t="s">
        <v>1</v>
      </c>
      <c r="BV188" s="539" t="str">
        <f t="shared" ref="BV188" si="3151">BM188</f>
        <v>VIGA DE AMARRE SUPERIOR EN CONCRETO DE 21 MPa SOBRE MAMPOSTERIA, DE SECCION 0.10X0.15 M. INCLUYE FORMALETA, EQUIPO Y TODO LO NECESARIO PARA SU CORRECTA COLOCACION Y FUNCIONAMIENTO.</v>
      </c>
      <c r="BW188" s="540"/>
      <c r="BX188" s="540"/>
      <c r="BY188" s="540"/>
      <c r="BZ188" s="540"/>
      <c r="CA188" s="540"/>
      <c r="CB188" s="117" t="s">
        <v>313</v>
      </c>
      <c r="CD188" s="117" t="s">
        <v>1</v>
      </c>
      <c r="CE188" s="539" t="str">
        <f t="shared" ref="CE188" si="3152">BV188</f>
        <v>VIGA DE AMARRE SUPERIOR EN CONCRETO DE 21 MPa SOBRE MAMPOSTERIA, DE SECCION 0.10X0.15 M. INCLUYE FORMALETA, EQUIPO Y TODO LO NECESARIO PARA SU CORRECTA COLOCACION Y FUNCIONAMIENTO.</v>
      </c>
      <c r="CF188" s="540"/>
      <c r="CG188" s="540"/>
      <c r="CH188" s="540"/>
      <c r="CI188" s="540"/>
      <c r="CJ188" s="540"/>
      <c r="CK188" s="117" t="s">
        <v>313</v>
      </c>
      <c r="CM188" s="117" t="s">
        <v>1</v>
      </c>
      <c r="CN188" s="539" t="str">
        <f t="shared" ref="CN188" si="3153">CE188</f>
        <v>VIGA DE AMARRE SUPERIOR EN CONCRETO DE 21 MPa SOBRE MAMPOSTERIA, DE SECCION 0.10X0.15 M. INCLUYE FORMALETA, EQUIPO Y TODO LO NECESARIO PARA SU CORRECTA COLOCACION Y FUNCIONAMIENTO.</v>
      </c>
      <c r="CO188" s="540"/>
      <c r="CP188" s="540"/>
      <c r="CQ188" s="540"/>
      <c r="CR188" s="540"/>
      <c r="CS188" s="540"/>
      <c r="CT188" s="117" t="s">
        <v>313</v>
      </c>
      <c r="CV188" s="117" t="s">
        <v>1</v>
      </c>
      <c r="CW188" s="539" t="str">
        <f t="shared" ref="CW188" si="3154">CN188</f>
        <v>VIGA DE AMARRE SUPERIOR EN CONCRETO DE 21 MPa SOBRE MAMPOSTERIA, DE SECCION 0.10X0.15 M. INCLUYE FORMALETA, EQUIPO Y TODO LO NECESARIO PARA SU CORRECTA COLOCACION Y FUNCIONAMIENTO.</v>
      </c>
      <c r="CX188" s="540"/>
      <c r="CY188" s="540"/>
      <c r="CZ188" s="540"/>
      <c r="DA188" s="540"/>
      <c r="DB188" s="540"/>
      <c r="DC188" s="117" t="s">
        <v>313</v>
      </c>
      <c r="DE188" s="117" t="s">
        <v>1</v>
      </c>
      <c r="DF188" s="539" t="str">
        <f t="shared" ref="DF188" si="3155">CW188</f>
        <v>VIGA DE AMARRE SUPERIOR EN CONCRETO DE 21 MPa SOBRE MAMPOSTERIA, DE SECCION 0.10X0.15 M. INCLUYE FORMALETA, EQUIPO Y TODO LO NECESARIO PARA SU CORRECTA COLOCACION Y FUNCIONAMIENTO.</v>
      </c>
      <c r="DG188" s="540"/>
      <c r="DH188" s="540"/>
      <c r="DI188" s="540"/>
      <c r="DJ188" s="540"/>
      <c r="DK188" s="540"/>
      <c r="DL188" s="117" t="s">
        <v>313</v>
      </c>
      <c r="DN188" s="117" t="s">
        <v>1</v>
      </c>
      <c r="DO188" s="539" t="str">
        <f t="shared" ref="DO188" si="3156">DF188</f>
        <v>VIGA DE AMARRE SUPERIOR EN CONCRETO DE 21 MPa SOBRE MAMPOSTERIA, DE SECCION 0.10X0.15 M. INCLUYE FORMALETA, EQUIPO Y TODO LO NECESARIO PARA SU CORRECTA COLOCACION Y FUNCIONAMIENTO.</v>
      </c>
      <c r="DP188" s="540"/>
      <c r="DQ188" s="540"/>
      <c r="DR188" s="540"/>
      <c r="DS188" s="540"/>
      <c r="DT188" s="540"/>
      <c r="DU188" s="117" t="s">
        <v>313</v>
      </c>
      <c r="DW188" s="117" t="s">
        <v>1</v>
      </c>
      <c r="DX188" s="539" t="str">
        <f t="shared" ref="DX188" si="3157">DO188</f>
        <v>VIGA DE AMARRE SUPERIOR EN CONCRETO DE 21 MPa SOBRE MAMPOSTERIA, DE SECCION 0.10X0.15 M. INCLUYE FORMALETA, EQUIPO Y TODO LO NECESARIO PARA SU CORRECTA COLOCACION Y FUNCIONAMIENTO.</v>
      </c>
      <c r="DY188" s="540"/>
      <c r="DZ188" s="540"/>
      <c r="EA188" s="540"/>
      <c r="EB188" s="540"/>
      <c r="EC188" s="540"/>
      <c r="ED188" s="117" t="s">
        <v>313</v>
      </c>
      <c r="EF188" s="117" t="s">
        <v>1</v>
      </c>
      <c r="EG188" s="539" t="str">
        <f t="shared" ref="EG188" si="3158">DX188</f>
        <v>VIGA DE AMARRE SUPERIOR EN CONCRETO DE 21 MPa SOBRE MAMPOSTERIA, DE SECCION 0.10X0.15 M. INCLUYE FORMALETA, EQUIPO Y TODO LO NECESARIO PARA SU CORRECTA COLOCACION Y FUNCIONAMIENTO.</v>
      </c>
      <c r="EH188" s="540"/>
      <c r="EI188" s="540"/>
      <c r="EJ188" s="540"/>
      <c r="EK188" s="540"/>
      <c r="EL188" s="540"/>
      <c r="EM188" s="117" t="s">
        <v>313</v>
      </c>
      <c r="EO188" s="117" t="s">
        <v>1</v>
      </c>
      <c r="EP188" s="539" t="str">
        <f t="shared" ref="EP188" si="3159">EG188</f>
        <v>VIGA DE AMARRE SUPERIOR EN CONCRETO DE 21 MPa SOBRE MAMPOSTERIA, DE SECCION 0.10X0.15 M. INCLUYE FORMALETA, EQUIPO Y TODO LO NECESARIO PARA SU CORRECTA COLOCACION Y FUNCIONAMIENTO.</v>
      </c>
      <c r="EQ188" s="540"/>
      <c r="ER188" s="540"/>
      <c r="ES188" s="540"/>
      <c r="ET188" s="540"/>
      <c r="EU188" s="540"/>
      <c r="EV188" s="117" t="s">
        <v>313</v>
      </c>
      <c r="EX188" s="117" t="s">
        <v>1</v>
      </c>
      <c r="EY188" s="539" t="str">
        <f t="shared" ref="EY188" si="3160">EP188</f>
        <v>VIGA DE AMARRE SUPERIOR EN CONCRETO DE 21 MPa SOBRE MAMPOSTERIA, DE SECCION 0.10X0.15 M. INCLUYE FORMALETA, EQUIPO Y TODO LO NECESARIO PARA SU CORRECTA COLOCACION Y FUNCIONAMIENTO.</v>
      </c>
      <c r="EZ188" s="540"/>
      <c r="FA188" s="540"/>
      <c r="FB188" s="540"/>
      <c r="FC188" s="540"/>
      <c r="FD188" s="540"/>
      <c r="FE188" s="117" t="s">
        <v>313</v>
      </c>
      <c r="FG188" s="117" t="s">
        <v>1</v>
      </c>
      <c r="FH188" s="539" t="str">
        <f t="shared" ref="FH188" si="3161">EY188</f>
        <v>VIGA DE AMARRE SUPERIOR EN CONCRETO DE 21 MPa SOBRE MAMPOSTERIA, DE SECCION 0.10X0.15 M. INCLUYE FORMALETA, EQUIPO Y TODO LO NECESARIO PARA SU CORRECTA COLOCACION Y FUNCIONAMIENTO.</v>
      </c>
      <c r="FI188" s="540"/>
      <c r="FJ188" s="540"/>
      <c r="FK188" s="540"/>
      <c r="FL188" s="540"/>
      <c r="FM188" s="540"/>
      <c r="FN188" s="117" t="s">
        <v>313</v>
      </c>
      <c r="FP188" s="117" t="s">
        <v>1</v>
      </c>
      <c r="FQ188" s="539" t="str">
        <f t="shared" ref="FQ188" si="3162">FH188</f>
        <v>VIGA DE AMARRE SUPERIOR EN CONCRETO DE 21 MPa SOBRE MAMPOSTERIA, DE SECCION 0.10X0.15 M. INCLUYE FORMALETA, EQUIPO Y TODO LO NECESARIO PARA SU CORRECTA COLOCACION Y FUNCIONAMIENTO.</v>
      </c>
      <c r="FR188" s="540"/>
      <c r="FS188" s="540"/>
      <c r="FT188" s="540"/>
      <c r="FU188" s="540"/>
      <c r="FV188" s="540"/>
      <c r="FW188" s="117" t="s">
        <v>313</v>
      </c>
      <c r="FY188" s="117" t="s">
        <v>1</v>
      </c>
      <c r="FZ188" s="539" t="str">
        <f t="shared" ref="FZ188" si="3163">FQ188</f>
        <v>VIGA DE AMARRE SUPERIOR EN CONCRETO DE 21 MPa SOBRE MAMPOSTERIA, DE SECCION 0.10X0.15 M. INCLUYE FORMALETA, EQUIPO Y TODO LO NECESARIO PARA SU CORRECTA COLOCACION Y FUNCIONAMIENTO.</v>
      </c>
      <c r="GA188" s="540"/>
      <c r="GB188" s="540"/>
      <c r="GC188" s="540"/>
      <c r="GD188" s="540"/>
      <c r="GE188" s="540"/>
      <c r="GF188" s="117" t="s">
        <v>313</v>
      </c>
      <c r="GH188" s="117" t="s">
        <v>1</v>
      </c>
      <c r="GI188" s="539" t="str">
        <f t="shared" ref="GI188" si="3164">FZ188</f>
        <v>VIGA DE AMARRE SUPERIOR EN CONCRETO DE 21 MPa SOBRE MAMPOSTERIA, DE SECCION 0.10X0.15 M. INCLUYE FORMALETA, EQUIPO Y TODO LO NECESARIO PARA SU CORRECTA COLOCACION Y FUNCIONAMIENTO.</v>
      </c>
      <c r="GJ188" s="540"/>
      <c r="GK188" s="540"/>
      <c r="GL188" s="540"/>
      <c r="GM188" s="540"/>
      <c r="GN188" s="540"/>
      <c r="GO188" s="117" t="s">
        <v>313</v>
      </c>
      <c r="GQ188" s="117" t="s">
        <v>1</v>
      </c>
      <c r="GR188" s="539" t="str">
        <f t="shared" ref="GR188" si="3165">GI188</f>
        <v>VIGA DE AMARRE SUPERIOR EN CONCRETO DE 21 MPa SOBRE MAMPOSTERIA, DE SECCION 0.10X0.15 M. INCLUYE FORMALETA, EQUIPO Y TODO LO NECESARIO PARA SU CORRECTA COLOCACION Y FUNCIONAMIENTO.</v>
      </c>
      <c r="GS188" s="540"/>
      <c r="GT188" s="540"/>
      <c r="GU188" s="540"/>
      <c r="GV188" s="540"/>
      <c r="GW188" s="540"/>
      <c r="GX188" s="117" t="s">
        <v>313</v>
      </c>
      <c r="GZ188" s="117" t="s">
        <v>1</v>
      </c>
      <c r="HA188" s="539" t="str">
        <f t="shared" ref="HA188" si="3166">GR188</f>
        <v>VIGA DE AMARRE SUPERIOR EN CONCRETO DE 21 MPa SOBRE MAMPOSTERIA, DE SECCION 0.10X0.15 M. INCLUYE FORMALETA, EQUIPO Y TODO LO NECESARIO PARA SU CORRECTA COLOCACION Y FUNCIONAMIENTO.</v>
      </c>
      <c r="HB188" s="540"/>
      <c r="HC188" s="540"/>
      <c r="HD188" s="540"/>
      <c r="HE188" s="540"/>
      <c r="HF188" s="540"/>
      <c r="HG188" s="117" t="s">
        <v>313</v>
      </c>
      <c r="HI188" s="117" t="s">
        <v>1</v>
      </c>
      <c r="HJ188" s="539" t="str">
        <f t="shared" ref="HJ188" si="3167">HA188</f>
        <v>VIGA DE AMARRE SUPERIOR EN CONCRETO DE 21 MPa SOBRE MAMPOSTERIA, DE SECCION 0.10X0.15 M. INCLUYE FORMALETA, EQUIPO Y TODO LO NECESARIO PARA SU CORRECTA COLOCACION Y FUNCIONAMIENTO.</v>
      </c>
      <c r="HK188" s="540"/>
      <c r="HL188" s="540"/>
      <c r="HM188" s="540"/>
      <c r="HN188" s="540"/>
      <c r="HO188" s="540"/>
      <c r="HP188" s="117" t="s">
        <v>313</v>
      </c>
      <c r="HR188" s="117" t="s">
        <v>1</v>
      </c>
      <c r="HS188" s="539" t="str">
        <f t="shared" ref="HS188" si="3168">HJ188</f>
        <v>VIGA DE AMARRE SUPERIOR EN CONCRETO DE 21 MPa SOBRE MAMPOSTERIA, DE SECCION 0.10X0.15 M. INCLUYE FORMALETA, EQUIPO Y TODO LO NECESARIO PARA SU CORRECTA COLOCACION Y FUNCIONAMIENTO.</v>
      </c>
      <c r="HT188" s="540"/>
      <c r="HU188" s="540"/>
      <c r="HV188" s="540"/>
      <c r="HW188" s="540"/>
      <c r="HX188" s="540"/>
      <c r="HY188" s="117" t="s">
        <v>313</v>
      </c>
      <c r="IA188" s="117" t="s">
        <v>1</v>
      </c>
      <c r="IB188" s="539" t="str">
        <f t="shared" ref="IB188" si="3169">HS188</f>
        <v>VIGA DE AMARRE SUPERIOR EN CONCRETO DE 21 MPa SOBRE MAMPOSTERIA, DE SECCION 0.10X0.15 M. INCLUYE FORMALETA, EQUIPO Y TODO LO NECESARIO PARA SU CORRECTA COLOCACION Y FUNCIONAMIENTO.</v>
      </c>
      <c r="IC188" s="540"/>
      <c r="ID188" s="540"/>
      <c r="IE188" s="540"/>
      <c r="IF188" s="540"/>
      <c r="IG188" s="540"/>
      <c r="IH188" s="117" t="s">
        <v>313</v>
      </c>
      <c r="IJ188" s="117" t="s">
        <v>1</v>
      </c>
      <c r="IK188" s="539" t="str">
        <f t="shared" ref="IK188" si="3170">IB188</f>
        <v>VIGA DE AMARRE SUPERIOR EN CONCRETO DE 21 MPa SOBRE MAMPOSTERIA, DE SECCION 0.10X0.15 M. INCLUYE FORMALETA, EQUIPO Y TODO LO NECESARIO PARA SU CORRECTA COLOCACION Y FUNCIONAMIENTO.</v>
      </c>
      <c r="IL188" s="540"/>
      <c r="IM188" s="540"/>
      <c r="IN188" s="540"/>
      <c r="IO188" s="540"/>
      <c r="IP188" s="540"/>
      <c r="IQ188" s="117" t="s">
        <v>313</v>
      </c>
      <c r="IS188" s="117" t="s">
        <v>1</v>
      </c>
      <c r="IT188" s="539" t="str">
        <f t="shared" ref="IT188" si="3171">IK188</f>
        <v>VIGA DE AMARRE SUPERIOR EN CONCRETO DE 21 MPa SOBRE MAMPOSTERIA, DE SECCION 0.10X0.15 M. INCLUYE FORMALETA, EQUIPO Y TODO LO NECESARIO PARA SU CORRECTA COLOCACION Y FUNCIONAMIENTO.</v>
      </c>
      <c r="IU188" s="540"/>
      <c r="IV188" s="540"/>
      <c r="IW188" s="540"/>
      <c r="IX188" s="540"/>
      <c r="IY188" s="540"/>
      <c r="IZ188" s="117" t="s">
        <v>313</v>
      </c>
      <c r="JB188" s="117" t="s">
        <v>1</v>
      </c>
      <c r="JC188" s="539" t="str">
        <f t="shared" ref="JC188" si="3172">IT188</f>
        <v>VIGA DE AMARRE SUPERIOR EN CONCRETO DE 21 MPa SOBRE MAMPOSTERIA, DE SECCION 0.10X0.15 M. INCLUYE FORMALETA, EQUIPO Y TODO LO NECESARIO PARA SU CORRECTA COLOCACION Y FUNCIONAMIENTO.</v>
      </c>
      <c r="JD188" s="540"/>
      <c r="JE188" s="540"/>
      <c r="JF188" s="540"/>
      <c r="JG188" s="540"/>
      <c r="JH188" s="540"/>
      <c r="JI188" s="117" t="s">
        <v>313</v>
      </c>
      <c r="JK188" s="117" t="s">
        <v>1</v>
      </c>
      <c r="JL188" s="539" t="str">
        <f t="shared" ref="JL188" si="3173">JC188</f>
        <v>VIGA DE AMARRE SUPERIOR EN CONCRETO DE 21 MPa SOBRE MAMPOSTERIA, DE SECCION 0.10X0.15 M. INCLUYE FORMALETA, EQUIPO Y TODO LO NECESARIO PARA SU CORRECTA COLOCACION Y FUNCIONAMIENTO.</v>
      </c>
      <c r="JM188" s="540"/>
      <c r="JN188" s="540"/>
      <c r="JO188" s="540"/>
      <c r="JP188" s="540"/>
      <c r="JQ188" s="540"/>
      <c r="JR188" s="117" t="s">
        <v>313</v>
      </c>
      <c r="JT188" s="117" t="s">
        <v>1</v>
      </c>
      <c r="JU188" s="539" t="str">
        <f t="shared" ref="JU188" si="3174">JL188</f>
        <v>VIGA DE AMARRE SUPERIOR EN CONCRETO DE 21 MPa SOBRE MAMPOSTERIA, DE SECCION 0.10X0.15 M. INCLUYE FORMALETA, EQUIPO Y TODO LO NECESARIO PARA SU CORRECTA COLOCACION Y FUNCIONAMIENTO.</v>
      </c>
      <c r="JV188" s="540"/>
      <c r="JW188" s="540"/>
      <c r="JX188" s="540"/>
      <c r="JY188" s="540"/>
      <c r="JZ188" s="540"/>
      <c r="KA188" s="117" t="s">
        <v>313</v>
      </c>
      <c r="KC188" s="117" t="s">
        <v>1</v>
      </c>
      <c r="KD188" s="539" t="str">
        <f t="shared" ref="KD188" si="3175">JU188</f>
        <v>VIGA DE AMARRE SUPERIOR EN CONCRETO DE 21 MPa SOBRE MAMPOSTERIA, DE SECCION 0.10X0.15 M. INCLUYE FORMALETA, EQUIPO Y TODO LO NECESARIO PARA SU CORRECTA COLOCACION Y FUNCIONAMIENTO.</v>
      </c>
      <c r="KE188" s="540"/>
      <c r="KF188" s="540"/>
      <c r="KG188" s="540"/>
      <c r="KH188" s="540"/>
      <c r="KI188" s="540"/>
      <c r="KJ188" s="117" t="s">
        <v>313</v>
      </c>
      <c r="KL188" s="117" t="s">
        <v>1</v>
      </c>
      <c r="KM188" s="539" t="str">
        <f t="shared" ref="KM188" si="3176">KD188</f>
        <v>VIGA DE AMARRE SUPERIOR EN CONCRETO DE 21 MPa SOBRE MAMPOSTERIA, DE SECCION 0.10X0.15 M. INCLUYE FORMALETA, EQUIPO Y TODO LO NECESARIO PARA SU CORRECTA COLOCACION Y FUNCIONAMIENTO.</v>
      </c>
      <c r="KN188" s="540"/>
      <c r="KO188" s="540"/>
      <c r="KP188" s="540"/>
      <c r="KQ188" s="540"/>
      <c r="KR188" s="540"/>
      <c r="KS188" s="117" t="s">
        <v>313</v>
      </c>
      <c r="KU188" s="117" t="s">
        <v>1</v>
      </c>
      <c r="KV188" s="539" t="str">
        <f t="shared" ref="KV188" si="3177">KM188</f>
        <v>VIGA DE AMARRE SUPERIOR EN CONCRETO DE 21 MPa SOBRE MAMPOSTERIA, DE SECCION 0.10X0.15 M. INCLUYE FORMALETA, EQUIPO Y TODO LO NECESARIO PARA SU CORRECTA COLOCACION Y FUNCIONAMIENTO.</v>
      </c>
      <c r="KW188" s="540"/>
      <c r="KX188" s="540"/>
      <c r="KY188" s="540"/>
      <c r="KZ188" s="540"/>
      <c r="LA188" s="540"/>
      <c r="LB188" s="117" t="s">
        <v>313</v>
      </c>
      <c r="LD188" s="117" t="s">
        <v>1</v>
      </c>
      <c r="LE188" s="539" t="str">
        <f t="shared" ref="LE188" si="3178">KV188</f>
        <v>VIGA DE AMARRE SUPERIOR EN CONCRETO DE 21 MPa SOBRE MAMPOSTERIA, DE SECCION 0.10X0.15 M. INCLUYE FORMALETA, EQUIPO Y TODO LO NECESARIO PARA SU CORRECTA COLOCACION Y FUNCIONAMIENTO.</v>
      </c>
      <c r="LF188" s="540"/>
      <c r="LG188" s="540"/>
      <c r="LH188" s="540"/>
      <c r="LI188" s="540"/>
      <c r="LJ188" s="540"/>
      <c r="LK188" s="117" t="s">
        <v>313</v>
      </c>
      <c r="LM188" s="117" t="s">
        <v>1</v>
      </c>
      <c r="LN188" s="539" t="str">
        <f t="shared" ref="LN188" si="3179">LE188</f>
        <v>VIGA DE AMARRE SUPERIOR EN CONCRETO DE 21 MPa SOBRE MAMPOSTERIA, DE SECCION 0.10X0.15 M. INCLUYE FORMALETA, EQUIPO Y TODO LO NECESARIO PARA SU CORRECTA COLOCACION Y FUNCIONAMIENTO.</v>
      </c>
      <c r="LO188" s="540"/>
      <c r="LP188" s="540"/>
      <c r="LQ188" s="540"/>
      <c r="LR188" s="540"/>
      <c r="LS188" s="540"/>
      <c r="LT188" s="117" t="s">
        <v>313</v>
      </c>
      <c r="LV188" s="117" t="s">
        <v>1</v>
      </c>
      <c r="LW188" s="539" t="str">
        <f t="shared" ref="LW188" si="3180">LN188</f>
        <v>VIGA DE AMARRE SUPERIOR EN CONCRETO DE 21 MPa SOBRE MAMPOSTERIA, DE SECCION 0.10X0.15 M. INCLUYE FORMALETA, EQUIPO Y TODO LO NECESARIO PARA SU CORRECTA COLOCACION Y FUNCIONAMIENTO.</v>
      </c>
      <c r="LX188" s="540"/>
      <c r="LY188" s="540"/>
      <c r="LZ188" s="540"/>
      <c r="MA188" s="540"/>
      <c r="MB188" s="540"/>
      <c r="MC188" s="117" t="s">
        <v>313</v>
      </c>
      <c r="ME188" s="117" t="s">
        <v>1</v>
      </c>
      <c r="MF188" s="539" t="str">
        <f t="shared" ref="MF188" si="3181">LW188</f>
        <v>VIGA DE AMARRE SUPERIOR EN CONCRETO DE 21 MPa SOBRE MAMPOSTERIA, DE SECCION 0.10X0.15 M. INCLUYE FORMALETA, EQUIPO Y TODO LO NECESARIO PARA SU CORRECTA COLOCACION Y FUNCIONAMIENTO.</v>
      </c>
      <c r="MG188" s="540"/>
      <c r="MH188" s="540"/>
      <c r="MI188" s="540"/>
      <c r="MJ188" s="540"/>
      <c r="MK188" s="540"/>
      <c r="ML188" s="117" t="s">
        <v>313</v>
      </c>
      <c r="MN188" s="117" t="s">
        <v>1</v>
      </c>
      <c r="MO188" s="539" t="str">
        <f t="shared" ref="MO188" si="3182">MF188</f>
        <v>VIGA DE AMARRE SUPERIOR EN CONCRETO DE 21 MPa SOBRE MAMPOSTERIA, DE SECCION 0.10X0.15 M. INCLUYE FORMALETA, EQUIPO Y TODO LO NECESARIO PARA SU CORRECTA COLOCACION Y FUNCIONAMIENTO.</v>
      </c>
      <c r="MP188" s="540"/>
      <c r="MQ188" s="540"/>
      <c r="MR188" s="540"/>
      <c r="MS188" s="540"/>
      <c r="MT188" s="540"/>
      <c r="MU188" s="117" t="s">
        <v>313</v>
      </c>
      <c r="MW188" s="117" t="s">
        <v>1</v>
      </c>
      <c r="MX188" s="539" t="str">
        <f t="shared" ref="MX188" si="3183">MO188</f>
        <v>VIGA DE AMARRE SUPERIOR EN CONCRETO DE 21 MPa SOBRE MAMPOSTERIA, DE SECCION 0.10X0.15 M. INCLUYE FORMALETA, EQUIPO Y TODO LO NECESARIO PARA SU CORRECTA COLOCACION Y FUNCIONAMIENTO.</v>
      </c>
      <c r="MY188" s="540"/>
      <c r="MZ188" s="540"/>
      <c r="NA188" s="540"/>
      <c r="NB188" s="540"/>
      <c r="NC188" s="540"/>
      <c r="ND188" s="117" t="s">
        <v>313</v>
      </c>
      <c r="NF188" s="117" t="s">
        <v>1</v>
      </c>
      <c r="NG188" s="539" t="str">
        <f t="shared" ref="NG188" si="3184">MX188</f>
        <v>VIGA DE AMARRE SUPERIOR EN CONCRETO DE 21 MPa SOBRE MAMPOSTERIA, DE SECCION 0.10X0.15 M. INCLUYE FORMALETA, EQUIPO Y TODO LO NECESARIO PARA SU CORRECTA COLOCACION Y FUNCIONAMIENTO.</v>
      </c>
      <c r="NH188" s="540"/>
      <c r="NI188" s="540"/>
      <c r="NJ188" s="540"/>
      <c r="NK188" s="540"/>
      <c r="NL188" s="540"/>
      <c r="NM188" s="117" t="s">
        <v>313</v>
      </c>
      <c r="NO188" s="117" t="s">
        <v>1</v>
      </c>
      <c r="NP188" s="539" t="str">
        <f t="shared" ref="NP188" si="3185">NG188</f>
        <v>VIGA DE AMARRE SUPERIOR EN CONCRETO DE 21 MPa SOBRE MAMPOSTERIA, DE SECCION 0.10X0.15 M. INCLUYE FORMALETA, EQUIPO Y TODO LO NECESARIO PARA SU CORRECTA COLOCACION Y FUNCIONAMIENTO.</v>
      </c>
      <c r="NQ188" s="540"/>
      <c r="NR188" s="540"/>
      <c r="NS188" s="540"/>
      <c r="NT188" s="540"/>
      <c r="NU188" s="540"/>
      <c r="NV188" s="117" t="s">
        <v>313</v>
      </c>
      <c r="NX188" s="117" t="s">
        <v>1</v>
      </c>
      <c r="NY188" s="539" t="str">
        <f t="shared" ref="NY188" si="3186">NP188</f>
        <v>VIGA DE AMARRE SUPERIOR EN CONCRETO DE 21 MPa SOBRE MAMPOSTERIA, DE SECCION 0.10X0.15 M. INCLUYE FORMALETA, EQUIPO Y TODO LO NECESARIO PARA SU CORRECTA COLOCACION Y FUNCIONAMIENTO.</v>
      </c>
      <c r="NZ188" s="540"/>
      <c r="OA188" s="540"/>
      <c r="OB188" s="540"/>
      <c r="OC188" s="540"/>
      <c r="OD188" s="540"/>
      <c r="OE188" s="117" t="s">
        <v>313</v>
      </c>
      <c r="OG188" s="117" t="s">
        <v>1</v>
      </c>
      <c r="OH188" s="539" t="str">
        <f t="shared" ref="OH188" si="3187">NY188</f>
        <v>VIGA DE AMARRE SUPERIOR EN CONCRETO DE 21 MPa SOBRE MAMPOSTERIA, DE SECCION 0.10X0.15 M. INCLUYE FORMALETA, EQUIPO Y TODO LO NECESARIO PARA SU CORRECTA COLOCACION Y FUNCIONAMIENTO.</v>
      </c>
      <c r="OI188" s="540"/>
      <c r="OJ188" s="540"/>
      <c r="OK188" s="540"/>
      <c r="OL188" s="540"/>
      <c r="OM188" s="540"/>
      <c r="ON188" s="117" t="s">
        <v>313</v>
      </c>
      <c r="OP188" s="117" t="s">
        <v>1</v>
      </c>
      <c r="OQ188" s="539" t="str">
        <f t="shared" ref="OQ188" si="3188">OH188</f>
        <v>VIGA DE AMARRE SUPERIOR EN CONCRETO DE 21 MPa SOBRE MAMPOSTERIA, DE SECCION 0.10X0.15 M. INCLUYE FORMALETA, EQUIPO Y TODO LO NECESARIO PARA SU CORRECTA COLOCACION Y FUNCIONAMIENTO.</v>
      </c>
      <c r="OR188" s="540"/>
      <c r="OS188" s="540"/>
      <c r="OT188" s="540"/>
      <c r="OU188" s="540"/>
      <c r="OV188" s="540"/>
      <c r="OW188" s="117" t="s">
        <v>313</v>
      </c>
      <c r="OY188" s="117" t="s">
        <v>1</v>
      </c>
      <c r="OZ188" s="539" t="str">
        <f t="shared" ref="OZ188" si="3189">OQ188</f>
        <v>VIGA DE AMARRE SUPERIOR EN CONCRETO DE 21 MPa SOBRE MAMPOSTERIA, DE SECCION 0.10X0.15 M. INCLUYE FORMALETA, EQUIPO Y TODO LO NECESARIO PARA SU CORRECTA COLOCACION Y FUNCIONAMIENTO.</v>
      </c>
      <c r="PA188" s="540"/>
      <c r="PB188" s="540"/>
      <c r="PC188" s="540"/>
      <c r="PD188" s="540"/>
      <c r="PE188" s="540"/>
      <c r="PF188" s="117" t="s">
        <v>313</v>
      </c>
    </row>
    <row r="189" spans="1:422" ht="24" customHeight="1">
      <c r="A189" s="127" t="str">
        <f>+APU!A85</f>
        <v>03-02-001</v>
      </c>
      <c r="B189" s="545"/>
      <c r="C189" s="545"/>
      <c r="D189" s="545"/>
      <c r="E189" s="545"/>
      <c r="F189" s="545"/>
      <c r="G189" s="545"/>
      <c r="H189" s="133" t="str">
        <f>+APU!C85</f>
        <v>M</v>
      </c>
      <c r="J189" s="127" t="str">
        <f>+A189</f>
        <v>03-02-001</v>
      </c>
      <c r="K189" s="540"/>
      <c r="L189" s="540"/>
      <c r="M189" s="540"/>
      <c r="N189" s="540"/>
      <c r="O189" s="540"/>
      <c r="P189" s="540"/>
      <c r="Q189" s="126" t="str">
        <f>H189</f>
        <v>M</v>
      </c>
      <c r="S189" s="127" t="str">
        <f>+J189</f>
        <v>03-02-001</v>
      </c>
      <c r="T189" s="540"/>
      <c r="U189" s="540"/>
      <c r="V189" s="540"/>
      <c r="W189" s="540"/>
      <c r="X189" s="540"/>
      <c r="Y189" s="540"/>
      <c r="Z189" s="126" t="str">
        <f>Q189</f>
        <v>M</v>
      </c>
      <c r="AB189" s="127" t="str">
        <f>+S189</f>
        <v>03-02-001</v>
      </c>
      <c r="AC189" s="540"/>
      <c r="AD189" s="540"/>
      <c r="AE189" s="540"/>
      <c r="AF189" s="540"/>
      <c r="AG189" s="540"/>
      <c r="AH189" s="540"/>
      <c r="AI189" s="126" t="str">
        <f>Z189</f>
        <v>M</v>
      </c>
      <c r="AK189" s="127" t="str">
        <f>+AB189</f>
        <v>03-02-001</v>
      </c>
      <c r="AL189" s="540"/>
      <c r="AM189" s="540"/>
      <c r="AN189" s="540"/>
      <c r="AO189" s="540"/>
      <c r="AP189" s="540"/>
      <c r="AQ189" s="540"/>
      <c r="AR189" s="126" t="str">
        <f>AI189</f>
        <v>M</v>
      </c>
      <c r="AT189" s="127" t="str">
        <f>+AK189</f>
        <v>03-02-001</v>
      </c>
      <c r="AU189" s="540"/>
      <c r="AV189" s="540"/>
      <c r="AW189" s="540"/>
      <c r="AX189" s="540"/>
      <c r="AY189" s="540"/>
      <c r="AZ189" s="540"/>
      <c r="BA189" s="126" t="str">
        <f>AR189</f>
        <v>M</v>
      </c>
      <c r="BC189" s="127" t="str">
        <f t="shared" ref="BC189" si="3190">+AT189</f>
        <v>03-02-001</v>
      </c>
      <c r="BD189" s="540"/>
      <c r="BE189" s="540"/>
      <c r="BF189" s="540"/>
      <c r="BG189" s="540"/>
      <c r="BH189" s="540"/>
      <c r="BI189" s="540"/>
      <c r="BJ189" s="126" t="str">
        <f t="shared" ref="BJ189" si="3191">BA189</f>
        <v>M</v>
      </c>
      <c r="BL189" s="127" t="str">
        <f t="shared" ref="BL189" si="3192">+BC189</f>
        <v>03-02-001</v>
      </c>
      <c r="BM189" s="540"/>
      <c r="BN189" s="540"/>
      <c r="BO189" s="540"/>
      <c r="BP189" s="540"/>
      <c r="BQ189" s="540"/>
      <c r="BR189" s="540"/>
      <c r="BS189" s="126" t="str">
        <f t="shared" ref="BS189" si="3193">BJ189</f>
        <v>M</v>
      </c>
      <c r="BU189" s="127" t="str">
        <f t="shared" ref="BU189" si="3194">+BL189</f>
        <v>03-02-001</v>
      </c>
      <c r="BV189" s="540"/>
      <c r="BW189" s="540"/>
      <c r="BX189" s="540"/>
      <c r="BY189" s="540"/>
      <c r="BZ189" s="540"/>
      <c r="CA189" s="540"/>
      <c r="CB189" s="126" t="str">
        <f t="shared" ref="CB189" si="3195">BS189</f>
        <v>M</v>
      </c>
      <c r="CD189" s="127" t="str">
        <f t="shared" ref="CD189" si="3196">+BU189</f>
        <v>03-02-001</v>
      </c>
      <c r="CE189" s="540"/>
      <c r="CF189" s="540"/>
      <c r="CG189" s="540"/>
      <c r="CH189" s="540"/>
      <c r="CI189" s="540"/>
      <c r="CJ189" s="540"/>
      <c r="CK189" s="126" t="str">
        <f t="shared" ref="CK189" si="3197">CB189</f>
        <v>M</v>
      </c>
      <c r="CM189" s="127" t="str">
        <f t="shared" ref="CM189" si="3198">+CD189</f>
        <v>03-02-001</v>
      </c>
      <c r="CN189" s="540"/>
      <c r="CO189" s="540"/>
      <c r="CP189" s="540"/>
      <c r="CQ189" s="540"/>
      <c r="CR189" s="540"/>
      <c r="CS189" s="540"/>
      <c r="CT189" s="126" t="str">
        <f t="shared" ref="CT189" si="3199">CK189</f>
        <v>M</v>
      </c>
      <c r="CV189" s="127" t="str">
        <f t="shared" ref="CV189" si="3200">+CM189</f>
        <v>03-02-001</v>
      </c>
      <c r="CW189" s="540"/>
      <c r="CX189" s="540"/>
      <c r="CY189" s="540"/>
      <c r="CZ189" s="540"/>
      <c r="DA189" s="540"/>
      <c r="DB189" s="540"/>
      <c r="DC189" s="126" t="str">
        <f t="shared" ref="DC189" si="3201">CT189</f>
        <v>M</v>
      </c>
      <c r="DE189" s="127" t="str">
        <f t="shared" ref="DE189" si="3202">+CV189</f>
        <v>03-02-001</v>
      </c>
      <c r="DF189" s="540"/>
      <c r="DG189" s="540"/>
      <c r="DH189" s="540"/>
      <c r="DI189" s="540"/>
      <c r="DJ189" s="540"/>
      <c r="DK189" s="540"/>
      <c r="DL189" s="126" t="str">
        <f t="shared" ref="DL189" si="3203">DC189</f>
        <v>M</v>
      </c>
      <c r="DN189" s="127" t="str">
        <f t="shared" ref="DN189" si="3204">+DE189</f>
        <v>03-02-001</v>
      </c>
      <c r="DO189" s="540"/>
      <c r="DP189" s="540"/>
      <c r="DQ189" s="540"/>
      <c r="DR189" s="540"/>
      <c r="DS189" s="540"/>
      <c r="DT189" s="540"/>
      <c r="DU189" s="126" t="str">
        <f t="shared" ref="DU189" si="3205">DL189</f>
        <v>M</v>
      </c>
      <c r="DW189" s="127" t="str">
        <f t="shared" ref="DW189" si="3206">+DN189</f>
        <v>03-02-001</v>
      </c>
      <c r="DX189" s="540"/>
      <c r="DY189" s="540"/>
      <c r="DZ189" s="540"/>
      <c r="EA189" s="540"/>
      <c r="EB189" s="540"/>
      <c r="EC189" s="540"/>
      <c r="ED189" s="126" t="str">
        <f t="shared" ref="ED189" si="3207">DU189</f>
        <v>M</v>
      </c>
      <c r="EF189" s="127" t="str">
        <f t="shared" ref="EF189" si="3208">+DW189</f>
        <v>03-02-001</v>
      </c>
      <c r="EG189" s="540"/>
      <c r="EH189" s="540"/>
      <c r="EI189" s="540"/>
      <c r="EJ189" s="540"/>
      <c r="EK189" s="540"/>
      <c r="EL189" s="540"/>
      <c r="EM189" s="126" t="str">
        <f t="shared" ref="EM189" si="3209">ED189</f>
        <v>M</v>
      </c>
      <c r="EO189" s="127" t="str">
        <f t="shared" ref="EO189" si="3210">+EF189</f>
        <v>03-02-001</v>
      </c>
      <c r="EP189" s="540"/>
      <c r="EQ189" s="540"/>
      <c r="ER189" s="540"/>
      <c r="ES189" s="540"/>
      <c r="ET189" s="540"/>
      <c r="EU189" s="540"/>
      <c r="EV189" s="126" t="str">
        <f t="shared" ref="EV189" si="3211">EM189</f>
        <v>M</v>
      </c>
      <c r="EX189" s="127" t="str">
        <f t="shared" ref="EX189" si="3212">+EO189</f>
        <v>03-02-001</v>
      </c>
      <c r="EY189" s="540"/>
      <c r="EZ189" s="540"/>
      <c r="FA189" s="540"/>
      <c r="FB189" s="540"/>
      <c r="FC189" s="540"/>
      <c r="FD189" s="540"/>
      <c r="FE189" s="126" t="str">
        <f t="shared" ref="FE189" si="3213">EV189</f>
        <v>M</v>
      </c>
      <c r="FG189" s="127" t="str">
        <f t="shared" ref="FG189" si="3214">+EX189</f>
        <v>03-02-001</v>
      </c>
      <c r="FH189" s="540"/>
      <c r="FI189" s="540"/>
      <c r="FJ189" s="540"/>
      <c r="FK189" s="540"/>
      <c r="FL189" s="540"/>
      <c r="FM189" s="540"/>
      <c r="FN189" s="126" t="str">
        <f t="shared" ref="FN189" si="3215">FE189</f>
        <v>M</v>
      </c>
      <c r="FP189" s="127" t="str">
        <f t="shared" ref="FP189" si="3216">+FG189</f>
        <v>03-02-001</v>
      </c>
      <c r="FQ189" s="540"/>
      <c r="FR189" s="540"/>
      <c r="FS189" s="540"/>
      <c r="FT189" s="540"/>
      <c r="FU189" s="540"/>
      <c r="FV189" s="540"/>
      <c r="FW189" s="126" t="str">
        <f t="shared" ref="FW189" si="3217">FN189</f>
        <v>M</v>
      </c>
      <c r="FY189" s="127" t="str">
        <f t="shared" ref="FY189" si="3218">+FP189</f>
        <v>03-02-001</v>
      </c>
      <c r="FZ189" s="540"/>
      <c r="GA189" s="540"/>
      <c r="GB189" s="540"/>
      <c r="GC189" s="540"/>
      <c r="GD189" s="540"/>
      <c r="GE189" s="540"/>
      <c r="GF189" s="126" t="str">
        <f t="shared" ref="GF189" si="3219">FW189</f>
        <v>M</v>
      </c>
      <c r="GH189" s="127" t="str">
        <f t="shared" ref="GH189" si="3220">+FY189</f>
        <v>03-02-001</v>
      </c>
      <c r="GI189" s="540"/>
      <c r="GJ189" s="540"/>
      <c r="GK189" s="540"/>
      <c r="GL189" s="540"/>
      <c r="GM189" s="540"/>
      <c r="GN189" s="540"/>
      <c r="GO189" s="126" t="str">
        <f t="shared" ref="GO189" si="3221">GF189</f>
        <v>M</v>
      </c>
      <c r="GQ189" s="127" t="str">
        <f t="shared" ref="GQ189" si="3222">+GH189</f>
        <v>03-02-001</v>
      </c>
      <c r="GR189" s="540"/>
      <c r="GS189" s="540"/>
      <c r="GT189" s="540"/>
      <c r="GU189" s="540"/>
      <c r="GV189" s="540"/>
      <c r="GW189" s="540"/>
      <c r="GX189" s="126" t="str">
        <f t="shared" ref="GX189" si="3223">GO189</f>
        <v>M</v>
      </c>
      <c r="GZ189" s="127" t="str">
        <f t="shared" ref="GZ189" si="3224">+GQ189</f>
        <v>03-02-001</v>
      </c>
      <c r="HA189" s="540"/>
      <c r="HB189" s="540"/>
      <c r="HC189" s="540"/>
      <c r="HD189" s="540"/>
      <c r="HE189" s="540"/>
      <c r="HF189" s="540"/>
      <c r="HG189" s="126" t="str">
        <f t="shared" ref="HG189" si="3225">GX189</f>
        <v>M</v>
      </c>
      <c r="HI189" s="127" t="str">
        <f t="shared" ref="HI189" si="3226">+GZ189</f>
        <v>03-02-001</v>
      </c>
      <c r="HJ189" s="540"/>
      <c r="HK189" s="540"/>
      <c r="HL189" s="540"/>
      <c r="HM189" s="540"/>
      <c r="HN189" s="540"/>
      <c r="HO189" s="540"/>
      <c r="HP189" s="126" t="str">
        <f t="shared" ref="HP189" si="3227">HG189</f>
        <v>M</v>
      </c>
      <c r="HR189" s="127" t="str">
        <f t="shared" ref="HR189" si="3228">+HI189</f>
        <v>03-02-001</v>
      </c>
      <c r="HS189" s="540"/>
      <c r="HT189" s="540"/>
      <c r="HU189" s="540"/>
      <c r="HV189" s="540"/>
      <c r="HW189" s="540"/>
      <c r="HX189" s="540"/>
      <c r="HY189" s="126" t="str">
        <f t="shared" ref="HY189" si="3229">HP189</f>
        <v>M</v>
      </c>
      <c r="IA189" s="127" t="str">
        <f t="shared" ref="IA189" si="3230">+HR189</f>
        <v>03-02-001</v>
      </c>
      <c r="IB189" s="540"/>
      <c r="IC189" s="540"/>
      <c r="ID189" s="540"/>
      <c r="IE189" s="540"/>
      <c r="IF189" s="540"/>
      <c r="IG189" s="540"/>
      <c r="IH189" s="126" t="str">
        <f t="shared" ref="IH189" si="3231">HY189</f>
        <v>M</v>
      </c>
      <c r="IJ189" s="127" t="str">
        <f t="shared" ref="IJ189" si="3232">+IA189</f>
        <v>03-02-001</v>
      </c>
      <c r="IK189" s="540"/>
      <c r="IL189" s="540"/>
      <c r="IM189" s="540"/>
      <c r="IN189" s="540"/>
      <c r="IO189" s="540"/>
      <c r="IP189" s="540"/>
      <c r="IQ189" s="126" t="str">
        <f t="shared" ref="IQ189" si="3233">IH189</f>
        <v>M</v>
      </c>
      <c r="IS189" s="127" t="str">
        <f t="shared" ref="IS189" si="3234">+IJ189</f>
        <v>03-02-001</v>
      </c>
      <c r="IT189" s="540"/>
      <c r="IU189" s="540"/>
      <c r="IV189" s="540"/>
      <c r="IW189" s="540"/>
      <c r="IX189" s="540"/>
      <c r="IY189" s="540"/>
      <c r="IZ189" s="126" t="str">
        <f t="shared" ref="IZ189" si="3235">IQ189</f>
        <v>M</v>
      </c>
      <c r="JB189" s="127" t="str">
        <f t="shared" ref="JB189" si="3236">+IS189</f>
        <v>03-02-001</v>
      </c>
      <c r="JC189" s="540"/>
      <c r="JD189" s="540"/>
      <c r="JE189" s="540"/>
      <c r="JF189" s="540"/>
      <c r="JG189" s="540"/>
      <c r="JH189" s="540"/>
      <c r="JI189" s="126" t="str">
        <f t="shared" ref="JI189" si="3237">IZ189</f>
        <v>M</v>
      </c>
      <c r="JK189" s="127" t="str">
        <f t="shared" ref="JK189" si="3238">+JB189</f>
        <v>03-02-001</v>
      </c>
      <c r="JL189" s="540"/>
      <c r="JM189" s="540"/>
      <c r="JN189" s="540"/>
      <c r="JO189" s="540"/>
      <c r="JP189" s="540"/>
      <c r="JQ189" s="540"/>
      <c r="JR189" s="126" t="str">
        <f t="shared" ref="JR189" si="3239">JI189</f>
        <v>M</v>
      </c>
      <c r="JT189" s="127" t="str">
        <f t="shared" ref="JT189" si="3240">+JK189</f>
        <v>03-02-001</v>
      </c>
      <c r="JU189" s="540"/>
      <c r="JV189" s="540"/>
      <c r="JW189" s="540"/>
      <c r="JX189" s="540"/>
      <c r="JY189" s="540"/>
      <c r="JZ189" s="540"/>
      <c r="KA189" s="126" t="str">
        <f t="shared" ref="KA189" si="3241">JR189</f>
        <v>M</v>
      </c>
      <c r="KC189" s="127" t="str">
        <f t="shared" ref="KC189" si="3242">+JT189</f>
        <v>03-02-001</v>
      </c>
      <c r="KD189" s="540"/>
      <c r="KE189" s="540"/>
      <c r="KF189" s="540"/>
      <c r="KG189" s="540"/>
      <c r="KH189" s="540"/>
      <c r="KI189" s="540"/>
      <c r="KJ189" s="126" t="str">
        <f t="shared" ref="KJ189" si="3243">KA189</f>
        <v>M</v>
      </c>
      <c r="KL189" s="127" t="str">
        <f t="shared" ref="KL189" si="3244">+KC189</f>
        <v>03-02-001</v>
      </c>
      <c r="KM189" s="540"/>
      <c r="KN189" s="540"/>
      <c r="KO189" s="540"/>
      <c r="KP189" s="540"/>
      <c r="KQ189" s="540"/>
      <c r="KR189" s="540"/>
      <c r="KS189" s="126" t="str">
        <f t="shared" ref="KS189" si="3245">KJ189</f>
        <v>M</v>
      </c>
      <c r="KU189" s="127" t="str">
        <f t="shared" ref="KU189" si="3246">+KL189</f>
        <v>03-02-001</v>
      </c>
      <c r="KV189" s="540"/>
      <c r="KW189" s="540"/>
      <c r="KX189" s="540"/>
      <c r="KY189" s="540"/>
      <c r="KZ189" s="540"/>
      <c r="LA189" s="540"/>
      <c r="LB189" s="126" t="str">
        <f t="shared" ref="LB189" si="3247">KS189</f>
        <v>M</v>
      </c>
      <c r="LD189" s="127" t="str">
        <f t="shared" ref="LD189" si="3248">+KU189</f>
        <v>03-02-001</v>
      </c>
      <c r="LE189" s="540"/>
      <c r="LF189" s="540"/>
      <c r="LG189" s="540"/>
      <c r="LH189" s="540"/>
      <c r="LI189" s="540"/>
      <c r="LJ189" s="540"/>
      <c r="LK189" s="126" t="str">
        <f t="shared" ref="LK189" si="3249">LB189</f>
        <v>M</v>
      </c>
      <c r="LM189" s="127" t="str">
        <f t="shared" ref="LM189" si="3250">+LD189</f>
        <v>03-02-001</v>
      </c>
      <c r="LN189" s="540"/>
      <c r="LO189" s="540"/>
      <c r="LP189" s="540"/>
      <c r="LQ189" s="540"/>
      <c r="LR189" s="540"/>
      <c r="LS189" s="540"/>
      <c r="LT189" s="126" t="str">
        <f t="shared" ref="LT189" si="3251">LK189</f>
        <v>M</v>
      </c>
      <c r="LV189" s="127" t="str">
        <f t="shared" ref="LV189" si="3252">+LM189</f>
        <v>03-02-001</v>
      </c>
      <c r="LW189" s="540"/>
      <c r="LX189" s="540"/>
      <c r="LY189" s="540"/>
      <c r="LZ189" s="540"/>
      <c r="MA189" s="540"/>
      <c r="MB189" s="540"/>
      <c r="MC189" s="126" t="str">
        <f t="shared" ref="MC189" si="3253">LT189</f>
        <v>M</v>
      </c>
      <c r="ME189" s="127" t="str">
        <f t="shared" ref="ME189" si="3254">+LV189</f>
        <v>03-02-001</v>
      </c>
      <c r="MF189" s="540"/>
      <c r="MG189" s="540"/>
      <c r="MH189" s="540"/>
      <c r="MI189" s="540"/>
      <c r="MJ189" s="540"/>
      <c r="MK189" s="540"/>
      <c r="ML189" s="126" t="str">
        <f t="shared" ref="ML189" si="3255">MC189</f>
        <v>M</v>
      </c>
      <c r="MN189" s="127" t="str">
        <f t="shared" ref="MN189" si="3256">+ME189</f>
        <v>03-02-001</v>
      </c>
      <c r="MO189" s="540"/>
      <c r="MP189" s="540"/>
      <c r="MQ189" s="540"/>
      <c r="MR189" s="540"/>
      <c r="MS189" s="540"/>
      <c r="MT189" s="540"/>
      <c r="MU189" s="126" t="str">
        <f t="shared" ref="MU189" si="3257">ML189</f>
        <v>M</v>
      </c>
      <c r="MW189" s="127" t="str">
        <f t="shared" ref="MW189" si="3258">+MN189</f>
        <v>03-02-001</v>
      </c>
      <c r="MX189" s="540"/>
      <c r="MY189" s="540"/>
      <c r="MZ189" s="540"/>
      <c r="NA189" s="540"/>
      <c r="NB189" s="540"/>
      <c r="NC189" s="540"/>
      <c r="ND189" s="126" t="str">
        <f t="shared" ref="ND189" si="3259">MU189</f>
        <v>M</v>
      </c>
      <c r="NF189" s="127" t="str">
        <f t="shared" ref="NF189" si="3260">+MW189</f>
        <v>03-02-001</v>
      </c>
      <c r="NG189" s="540"/>
      <c r="NH189" s="540"/>
      <c r="NI189" s="540"/>
      <c r="NJ189" s="540"/>
      <c r="NK189" s="540"/>
      <c r="NL189" s="540"/>
      <c r="NM189" s="126" t="str">
        <f t="shared" ref="NM189" si="3261">ND189</f>
        <v>M</v>
      </c>
      <c r="NO189" s="127" t="str">
        <f t="shared" ref="NO189" si="3262">+NF189</f>
        <v>03-02-001</v>
      </c>
      <c r="NP189" s="540"/>
      <c r="NQ189" s="540"/>
      <c r="NR189" s="540"/>
      <c r="NS189" s="540"/>
      <c r="NT189" s="540"/>
      <c r="NU189" s="540"/>
      <c r="NV189" s="126" t="str">
        <f t="shared" ref="NV189" si="3263">NM189</f>
        <v>M</v>
      </c>
      <c r="NX189" s="127" t="str">
        <f t="shared" ref="NX189" si="3264">+NO189</f>
        <v>03-02-001</v>
      </c>
      <c r="NY189" s="540"/>
      <c r="NZ189" s="540"/>
      <c r="OA189" s="540"/>
      <c r="OB189" s="540"/>
      <c r="OC189" s="540"/>
      <c r="OD189" s="540"/>
      <c r="OE189" s="126" t="str">
        <f t="shared" ref="OE189" si="3265">NV189</f>
        <v>M</v>
      </c>
      <c r="OG189" s="127" t="str">
        <f t="shared" ref="OG189" si="3266">+NX189</f>
        <v>03-02-001</v>
      </c>
      <c r="OH189" s="540"/>
      <c r="OI189" s="540"/>
      <c r="OJ189" s="540"/>
      <c r="OK189" s="540"/>
      <c r="OL189" s="540"/>
      <c r="OM189" s="540"/>
      <c r="ON189" s="126" t="str">
        <f t="shared" ref="ON189" si="3267">OE189</f>
        <v>M</v>
      </c>
      <c r="OP189" s="127" t="str">
        <f t="shared" ref="OP189" si="3268">+OG189</f>
        <v>03-02-001</v>
      </c>
      <c r="OQ189" s="540"/>
      <c r="OR189" s="540"/>
      <c r="OS189" s="540"/>
      <c r="OT189" s="540"/>
      <c r="OU189" s="540"/>
      <c r="OV189" s="540"/>
      <c r="OW189" s="126" t="str">
        <f t="shared" ref="OW189" si="3269">ON189</f>
        <v>M</v>
      </c>
      <c r="OY189" s="127" t="str">
        <f t="shared" ref="OY189" si="3270">+OP189</f>
        <v>03-02-001</v>
      </c>
      <c r="OZ189" s="540"/>
      <c r="PA189" s="540"/>
      <c r="PB189" s="540"/>
      <c r="PC189" s="540"/>
      <c r="PD189" s="540"/>
      <c r="PE189" s="540"/>
      <c r="PF189" s="126" t="str">
        <f t="shared" ref="PF189" si="3271">OW189</f>
        <v>M</v>
      </c>
    </row>
    <row r="190" spans="1:422">
      <c r="A190" s="129" t="s">
        <v>314</v>
      </c>
      <c r="B190" s="130"/>
      <c r="C190" s="130" t="s">
        <v>315</v>
      </c>
      <c r="D190" s="130" t="s">
        <v>316</v>
      </c>
      <c r="E190" s="130" t="s">
        <v>317</v>
      </c>
      <c r="F190" s="130" t="s">
        <v>318</v>
      </c>
      <c r="G190" s="128" t="s">
        <v>319</v>
      </c>
      <c r="H190" s="131" t="s">
        <v>44</v>
      </c>
      <c r="J190" s="129" t="s">
        <v>314</v>
      </c>
      <c r="K190" s="130"/>
      <c r="L190" s="130" t="s">
        <v>315</v>
      </c>
      <c r="M190" s="130" t="s">
        <v>316</v>
      </c>
      <c r="N190" s="130" t="s">
        <v>317</v>
      </c>
      <c r="O190" s="130" t="s">
        <v>318</v>
      </c>
      <c r="P190" s="128" t="s">
        <v>319</v>
      </c>
      <c r="Q190" s="131" t="s">
        <v>44</v>
      </c>
      <c r="S190" s="129" t="s">
        <v>314</v>
      </c>
      <c r="T190" s="130"/>
      <c r="U190" s="130" t="s">
        <v>315</v>
      </c>
      <c r="V190" s="130" t="s">
        <v>316</v>
      </c>
      <c r="W190" s="130" t="s">
        <v>317</v>
      </c>
      <c r="X190" s="130" t="s">
        <v>318</v>
      </c>
      <c r="Y190" s="128" t="s">
        <v>319</v>
      </c>
      <c r="Z190" s="131" t="s">
        <v>44</v>
      </c>
      <c r="AB190" s="129" t="s">
        <v>314</v>
      </c>
      <c r="AC190" s="130"/>
      <c r="AD190" s="130" t="s">
        <v>315</v>
      </c>
      <c r="AE190" s="130" t="s">
        <v>316</v>
      </c>
      <c r="AF190" s="130" t="s">
        <v>317</v>
      </c>
      <c r="AG190" s="130" t="s">
        <v>318</v>
      </c>
      <c r="AH190" s="128" t="s">
        <v>319</v>
      </c>
      <c r="AI190" s="131" t="s">
        <v>44</v>
      </c>
      <c r="AK190" s="129" t="s">
        <v>314</v>
      </c>
      <c r="AL190" s="130"/>
      <c r="AM190" s="130" t="s">
        <v>315</v>
      </c>
      <c r="AN190" s="130" t="s">
        <v>316</v>
      </c>
      <c r="AO190" s="130" t="s">
        <v>317</v>
      </c>
      <c r="AP190" s="130" t="s">
        <v>318</v>
      </c>
      <c r="AQ190" s="128" t="s">
        <v>319</v>
      </c>
      <c r="AR190" s="131" t="s">
        <v>44</v>
      </c>
      <c r="AT190" s="129" t="s">
        <v>314</v>
      </c>
      <c r="AU190" s="130"/>
      <c r="AV190" s="130" t="s">
        <v>315</v>
      </c>
      <c r="AW190" s="130" t="s">
        <v>316</v>
      </c>
      <c r="AX190" s="130" t="s">
        <v>317</v>
      </c>
      <c r="AY190" s="130" t="s">
        <v>318</v>
      </c>
      <c r="AZ190" s="128" t="s">
        <v>319</v>
      </c>
      <c r="BA190" s="131" t="s">
        <v>44</v>
      </c>
      <c r="BC190" s="129" t="s">
        <v>314</v>
      </c>
      <c r="BD190" s="130"/>
      <c r="BE190" s="130" t="s">
        <v>315</v>
      </c>
      <c r="BF190" s="130" t="s">
        <v>316</v>
      </c>
      <c r="BG190" s="130" t="s">
        <v>317</v>
      </c>
      <c r="BH190" s="130" t="s">
        <v>318</v>
      </c>
      <c r="BI190" s="128" t="s">
        <v>319</v>
      </c>
      <c r="BJ190" s="131" t="s">
        <v>44</v>
      </c>
      <c r="BL190" s="129" t="s">
        <v>314</v>
      </c>
      <c r="BM190" s="130"/>
      <c r="BN190" s="130" t="s">
        <v>315</v>
      </c>
      <c r="BO190" s="130" t="s">
        <v>316</v>
      </c>
      <c r="BP190" s="130" t="s">
        <v>317</v>
      </c>
      <c r="BQ190" s="130" t="s">
        <v>318</v>
      </c>
      <c r="BR190" s="128" t="s">
        <v>319</v>
      </c>
      <c r="BS190" s="131" t="s">
        <v>44</v>
      </c>
      <c r="BU190" s="129" t="s">
        <v>314</v>
      </c>
      <c r="BV190" s="130"/>
      <c r="BW190" s="130" t="s">
        <v>315</v>
      </c>
      <c r="BX190" s="130" t="s">
        <v>316</v>
      </c>
      <c r="BY190" s="130" t="s">
        <v>317</v>
      </c>
      <c r="BZ190" s="130" t="s">
        <v>318</v>
      </c>
      <c r="CA190" s="128" t="s">
        <v>319</v>
      </c>
      <c r="CB190" s="131" t="s">
        <v>44</v>
      </c>
      <c r="CD190" s="129" t="s">
        <v>314</v>
      </c>
      <c r="CE190" s="130"/>
      <c r="CF190" s="130" t="s">
        <v>315</v>
      </c>
      <c r="CG190" s="130" t="s">
        <v>316</v>
      </c>
      <c r="CH190" s="130" t="s">
        <v>317</v>
      </c>
      <c r="CI190" s="130" t="s">
        <v>318</v>
      </c>
      <c r="CJ190" s="128" t="s">
        <v>319</v>
      </c>
      <c r="CK190" s="131" t="s">
        <v>44</v>
      </c>
      <c r="CM190" s="129" t="s">
        <v>314</v>
      </c>
      <c r="CN190" s="130"/>
      <c r="CO190" s="130" t="s">
        <v>315</v>
      </c>
      <c r="CP190" s="130" t="s">
        <v>316</v>
      </c>
      <c r="CQ190" s="130" t="s">
        <v>317</v>
      </c>
      <c r="CR190" s="130" t="s">
        <v>318</v>
      </c>
      <c r="CS190" s="128" t="s">
        <v>319</v>
      </c>
      <c r="CT190" s="131" t="s">
        <v>44</v>
      </c>
      <c r="CV190" s="129" t="s">
        <v>314</v>
      </c>
      <c r="CW190" s="130"/>
      <c r="CX190" s="130" t="s">
        <v>315</v>
      </c>
      <c r="CY190" s="130" t="s">
        <v>316</v>
      </c>
      <c r="CZ190" s="130" t="s">
        <v>317</v>
      </c>
      <c r="DA190" s="130" t="s">
        <v>318</v>
      </c>
      <c r="DB190" s="128" t="s">
        <v>319</v>
      </c>
      <c r="DC190" s="131" t="s">
        <v>44</v>
      </c>
      <c r="DE190" s="129" t="s">
        <v>314</v>
      </c>
      <c r="DF190" s="130"/>
      <c r="DG190" s="130" t="s">
        <v>315</v>
      </c>
      <c r="DH190" s="130" t="s">
        <v>316</v>
      </c>
      <c r="DI190" s="130" t="s">
        <v>317</v>
      </c>
      <c r="DJ190" s="130" t="s">
        <v>318</v>
      </c>
      <c r="DK190" s="128" t="s">
        <v>319</v>
      </c>
      <c r="DL190" s="131" t="s">
        <v>44</v>
      </c>
      <c r="DN190" s="129" t="s">
        <v>314</v>
      </c>
      <c r="DO190" s="130"/>
      <c r="DP190" s="130" t="s">
        <v>315</v>
      </c>
      <c r="DQ190" s="130" t="s">
        <v>316</v>
      </c>
      <c r="DR190" s="130" t="s">
        <v>317</v>
      </c>
      <c r="DS190" s="130" t="s">
        <v>318</v>
      </c>
      <c r="DT190" s="128" t="s">
        <v>319</v>
      </c>
      <c r="DU190" s="131" t="s">
        <v>44</v>
      </c>
      <c r="DW190" s="129" t="s">
        <v>314</v>
      </c>
      <c r="DX190" s="130"/>
      <c r="DY190" s="130" t="s">
        <v>315</v>
      </c>
      <c r="DZ190" s="130" t="s">
        <v>316</v>
      </c>
      <c r="EA190" s="130" t="s">
        <v>317</v>
      </c>
      <c r="EB190" s="130" t="s">
        <v>318</v>
      </c>
      <c r="EC190" s="128" t="s">
        <v>319</v>
      </c>
      <c r="ED190" s="131" t="s">
        <v>44</v>
      </c>
      <c r="EF190" s="129" t="s">
        <v>314</v>
      </c>
      <c r="EG190" s="130"/>
      <c r="EH190" s="130" t="s">
        <v>315</v>
      </c>
      <c r="EI190" s="130" t="s">
        <v>316</v>
      </c>
      <c r="EJ190" s="130" t="s">
        <v>317</v>
      </c>
      <c r="EK190" s="130" t="s">
        <v>318</v>
      </c>
      <c r="EL190" s="128" t="s">
        <v>319</v>
      </c>
      <c r="EM190" s="131" t="s">
        <v>44</v>
      </c>
      <c r="EO190" s="129" t="s">
        <v>314</v>
      </c>
      <c r="EP190" s="130"/>
      <c r="EQ190" s="130" t="s">
        <v>315</v>
      </c>
      <c r="ER190" s="130" t="s">
        <v>316</v>
      </c>
      <c r="ES190" s="130" t="s">
        <v>317</v>
      </c>
      <c r="ET190" s="130" t="s">
        <v>318</v>
      </c>
      <c r="EU190" s="128" t="s">
        <v>319</v>
      </c>
      <c r="EV190" s="131" t="s">
        <v>44</v>
      </c>
      <c r="EX190" s="129" t="s">
        <v>314</v>
      </c>
      <c r="EY190" s="130"/>
      <c r="EZ190" s="130" t="s">
        <v>315</v>
      </c>
      <c r="FA190" s="130" t="s">
        <v>316</v>
      </c>
      <c r="FB190" s="130" t="s">
        <v>317</v>
      </c>
      <c r="FC190" s="130" t="s">
        <v>318</v>
      </c>
      <c r="FD190" s="128" t="s">
        <v>319</v>
      </c>
      <c r="FE190" s="131" t="s">
        <v>44</v>
      </c>
      <c r="FG190" s="129" t="s">
        <v>314</v>
      </c>
      <c r="FH190" s="130"/>
      <c r="FI190" s="130" t="s">
        <v>315</v>
      </c>
      <c r="FJ190" s="130" t="s">
        <v>316</v>
      </c>
      <c r="FK190" s="130" t="s">
        <v>317</v>
      </c>
      <c r="FL190" s="130" t="s">
        <v>318</v>
      </c>
      <c r="FM190" s="128" t="s">
        <v>319</v>
      </c>
      <c r="FN190" s="131" t="s">
        <v>44</v>
      </c>
      <c r="FP190" s="129" t="s">
        <v>314</v>
      </c>
      <c r="FQ190" s="130"/>
      <c r="FR190" s="130" t="s">
        <v>315</v>
      </c>
      <c r="FS190" s="130" t="s">
        <v>316</v>
      </c>
      <c r="FT190" s="130" t="s">
        <v>317</v>
      </c>
      <c r="FU190" s="130" t="s">
        <v>318</v>
      </c>
      <c r="FV190" s="128" t="s">
        <v>319</v>
      </c>
      <c r="FW190" s="131" t="s">
        <v>44</v>
      </c>
      <c r="FY190" s="129" t="s">
        <v>314</v>
      </c>
      <c r="FZ190" s="130"/>
      <c r="GA190" s="130" t="s">
        <v>315</v>
      </c>
      <c r="GB190" s="130" t="s">
        <v>316</v>
      </c>
      <c r="GC190" s="130" t="s">
        <v>317</v>
      </c>
      <c r="GD190" s="130" t="s">
        <v>318</v>
      </c>
      <c r="GE190" s="128" t="s">
        <v>319</v>
      </c>
      <c r="GF190" s="131" t="s">
        <v>44</v>
      </c>
      <c r="GH190" s="129" t="s">
        <v>314</v>
      </c>
      <c r="GI190" s="130"/>
      <c r="GJ190" s="130" t="s">
        <v>315</v>
      </c>
      <c r="GK190" s="130" t="s">
        <v>316</v>
      </c>
      <c r="GL190" s="130" t="s">
        <v>317</v>
      </c>
      <c r="GM190" s="130" t="s">
        <v>318</v>
      </c>
      <c r="GN190" s="128" t="s">
        <v>319</v>
      </c>
      <c r="GO190" s="131" t="s">
        <v>44</v>
      </c>
      <c r="GQ190" s="129" t="s">
        <v>314</v>
      </c>
      <c r="GR190" s="130"/>
      <c r="GS190" s="130" t="s">
        <v>315</v>
      </c>
      <c r="GT190" s="130" t="s">
        <v>316</v>
      </c>
      <c r="GU190" s="130" t="s">
        <v>317</v>
      </c>
      <c r="GV190" s="130" t="s">
        <v>318</v>
      </c>
      <c r="GW190" s="128" t="s">
        <v>319</v>
      </c>
      <c r="GX190" s="131" t="s">
        <v>44</v>
      </c>
      <c r="GZ190" s="129" t="s">
        <v>314</v>
      </c>
      <c r="HA190" s="130"/>
      <c r="HB190" s="130" t="s">
        <v>315</v>
      </c>
      <c r="HC190" s="130" t="s">
        <v>316</v>
      </c>
      <c r="HD190" s="130" t="s">
        <v>317</v>
      </c>
      <c r="HE190" s="130" t="s">
        <v>318</v>
      </c>
      <c r="HF190" s="128" t="s">
        <v>319</v>
      </c>
      <c r="HG190" s="131" t="s">
        <v>44</v>
      </c>
      <c r="HI190" s="129" t="s">
        <v>314</v>
      </c>
      <c r="HJ190" s="130"/>
      <c r="HK190" s="130" t="s">
        <v>315</v>
      </c>
      <c r="HL190" s="130" t="s">
        <v>316</v>
      </c>
      <c r="HM190" s="130" t="s">
        <v>317</v>
      </c>
      <c r="HN190" s="130" t="s">
        <v>318</v>
      </c>
      <c r="HO190" s="128" t="s">
        <v>319</v>
      </c>
      <c r="HP190" s="131" t="s">
        <v>44</v>
      </c>
      <c r="HR190" s="129" t="s">
        <v>314</v>
      </c>
      <c r="HS190" s="130"/>
      <c r="HT190" s="130" t="s">
        <v>315</v>
      </c>
      <c r="HU190" s="130" t="s">
        <v>316</v>
      </c>
      <c r="HV190" s="130" t="s">
        <v>317</v>
      </c>
      <c r="HW190" s="130" t="s">
        <v>318</v>
      </c>
      <c r="HX190" s="128" t="s">
        <v>319</v>
      </c>
      <c r="HY190" s="131" t="s">
        <v>44</v>
      </c>
      <c r="IA190" s="129" t="s">
        <v>314</v>
      </c>
      <c r="IB190" s="130"/>
      <c r="IC190" s="130" t="s">
        <v>315</v>
      </c>
      <c r="ID190" s="130" t="s">
        <v>316</v>
      </c>
      <c r="IE190" s="130" t="s">
        <v>317</v>
      </c>
      <c r="IF190" s="130" t="s">
        <v>318</v>
      </c>
      <c r="IG190" s="128" t="s">
        <v>319</v>
      </c>
      <c r="IH190" s="131" t="s">
        <v>44</v>
      </c>
      <c r="IJ190" s="129" t="s">
        <v>314</v>
      </c>
      <c r="IK190" s="130"/>
      <c r="IL190" s="130" t="s">
        <v>315</v>
      </c>
      <c r="IM190" s="130" t="s">
        <v>316</v>
      </c>
      <c r="IN190" s="130" t="s">
        <v>317</v>
      </c>
      <c r="IO190" s="130" t="s">
        <v>318</v>
      </c>
      <c r="IP190" s="128" t="s">
        <v>319</v>
      </c>
      <c r="IQ190" s="131" t="s">
        <v>44</v>
      </c>
      <c r="IS190" s="129" t="s">
        <v>314</v>
      </c>
      <c r="IT190" s="130"/>
      <c r="IU190" s="130" t="s">
        <v>315</v>
      </c>
      <c r="IV190" s="130" t="s">
        <v>316</v>
      </c>
      <c r="IW190" s="130" t="s">
        <v>317</v>
      </c>
      <c r="IX190" s="130" t="s">
        <v>318</v>
      </c>
      <c r="IY190" s="128" t="s">
        <v>319</v>
      </c>
      <c r="IZ190" s="131" t="s">
        <v>44</v>
      </c>
      <c r="JB190" s="129" t="s">
        <v>314</v>
      </c>
      <c r="JC190" s="130"/>
      <c r="JD190" s="130" t="s">
        <v>315</v>
      </c>
      <c r="JE190" s="130" t="s">
        <v>316</v>
      </c>
      <c r="JF190" s="130" t="s">
        <v>317</v>
      </c>
      <c r="JG190" s="130" t="s">
        <v>318</v>
      </c>
      <c r="JH190" s="128" t="s">
        <v>319</v>
      </c>
      <c r="JI190" s="131" t="s">
        <v>44</v>
      </c>
      <c r="JK190" s="129" t="s">
        <v>314</v>
      </c>
      <c r="JL190" s="130"/>
      <c r="JM190" s="130" t="s">
        <v>315</v>
      </c>
      <c r="JN190" s="130" t="s">
        <v>316</v>
      </c>
      <c r="JO190" s="130" t="s">
        <v>317</v>
      </c>
      <c r="JP190" s="130" t="s">
        <v>318</v>
      </c>
      <c r="JQ190" s="128" t="s">
        <v>319</v>
      </c>
      <c r="JR190" s="131" t="s">
        <v>44</v>
      </c>
      <c r="JT190" s="129" t="s">
        <v>314</v>
      </c>
      <c r="JU190" s="130"/>
      <c r="JV190" s="130" t="s">
        <v>315</v>
      </c>
      <c r="JW190" s="130" t="s">
        <v>316</v>
      </c>
      <c r="JX190" s="130" t="s">
        <v>317</v>
      </c>
      <c r="JY190" s="130" t="s">
        <v>318</v>
      </c>
      <c r="JZ190" s="128" t="s">
        <v>319</v>
      </c>
      <c r="KA190" s="131" t="s">
        <v>44</v>
      </c>
      <c r="KC190" s="129" t="s">
        <v>314</v>
      </c>
      <c r="KD190" s="130"/>
      <c r="KE190" s="130" t="s">
        <v>315</v>
      </c>
      <c r="KF190" s="130" t="s">
        <v>316</v>
      </c>
      <c r="KG190" s="130" t="s">
        <v>317</v>
      </c>
      <c r="KH190" s="130" t="s">
        <v>318</v>
      </c>
      <c r="KI190" s="128" t="s">
        <v>319</v>
      </c>
      <c r="KJ190" s="131" t="s">
        <v>44</v>
      </c>
      <c r="KL190" s="129" t="s">
        <v>314</v>
      </c>
      <c r="KM190" s="130"/>
      <c r="KN190" s="130" t="s">
        <v>315</v>
      </c>
      <c r="KO190" s="130" t="s">
        <v>316</v>
      </c>
      <c r="KP190" s="130" t="s">
        <v>317</v>
      </c>
      <c r="KQ190" s="130" t="s">
        <v>318</v>
      </c>
      <c r="KR190" s="128" t="s">
        <v>319</v>
      </c>
      <c r="KS190" s="131" t="s">
        <v>44</v>
      </c>
      <c r="KU190" s="129" t="s">
        <v>314</v>
      </c>
      <c r="KV190" s="130"/>
      <c r="KW190" s="130" t="s">
        <v>315</v>
      </c>
      <c r="KX190" s="130" t="s">
        <v>316</v>
      </c>
      <c r="KY190" s="130" t="s">
        <v>317</v>
      </c>
      <c r="KZ190" s="130" t="s">
        <v>318</v>
      </c>
      <c r="LA190" s="128" t="s">
        <v>319</v>
      </c>
      <c r="LB190" s="131" t="s">
        <v>44</v>
      </c>
      <c r="LD190" s="129" t="s">
        <v>314</v>
      </c>
      <c r="LE190" s="130"/>
      <c r="LF190" s="130" t="s">
        <v>315</v>
      </c>
      <c r="LG190" s="130" t="s">
        <v>316</v>
      </c>
      <c r="LH190" s="130" t="s">
        <v>317</v>
      </c>
      <c r="LI190" s="130" t="s">
        <v>318</v>
      </c>
      <c r="LJ190" s="128" t="s">
        <v>319</v>
      </c>
      <c r="LK190" s="131" t="s">
        <v>44</v>
      </c>
      <c r="LM190" s="129" t="s">
        <v>314</v>
      </c>
      <c r="LN190" s="130"/>
      <c r="LO190" s="130" t="s">
        <v>315</v>
      </c>
      <c r="LP190" s="130" t="s">
        <v>316</v>
      </c>
      <c r="LQ190" s="130" t="s">
        <v>317</v>
      </c>
      <c r="LR190" s="130" t="s">
        <v>318</v>
      </c>
      <c r="LS190" s="128" t="s">
        <v>319</v>
      </c>
      <c r="LT190" s="131" t="s">
        <v>44</v>
      </c>
      <c r="LV190" s="129" t="s">
        <v>314</v>
      </c>
      <c r="LW190" s="130"/>
      <c r="LX190" s="130" t="s">
        <v>315</v>
      </c>
      <c r="LY190" s="130" t="s">
        <v>316</v>
      </c>
      <c r="LZ190" s="130" t="s">
        <v>317</v>
      </c>
      <c r="MA190" s="130" t="s">
        <v>318</v>
      </c>
      <c r="MB190" s="128" t="s">
        <v>319</v>
      </c>
      <c r="MC190" s="131" t="s">
        <v>44</v>
      </c>
      <c r="ME190" s="129" t="s">
        <v>314</v>
      </c>
      <c r="MF190" s="130"/>
      <c r="MG190" s="130" t="s">
        <v>315</v>
      </c>
      <c r="MH190" s="130" t="s">
        <v>316</v>
      </c>
      <c r="MI190" s="130" t="s">
        <v>317</v>
      </c>
      <c r="MJ190" s="130" t="s">
        <v>318</v>
      </c>
      <c r="MK190" s="128" t="s">
        <v>319</v>
      </c>
      <c r="ML190" s="131" t="s">
        <v>44</v>
      </c>
      <c r="MN190" s="129" t="s">
        <v>314</v>
      </c>
      <c r="MO190" s="130"/>
      <c r="MP190" s="130" t="s">
        <v>315</v>
      </c>
      <c r="MQ190" s="130" t="s">
        <v>316</v>
      </c>
      <c r="MR190" s="130" t="s">
        <v>317</v>
      </c>
      <c r="MS190" s="130" t="s">
        <v>318</v>
      </c>
      <c r="MT190" s="128" t="s">
        <v>319</v>
      </c>
      <c r="MU190" s="131" t="s">
        <v>44</v>
      </c>
      <c r="MW190" s="129" t="s">
        <v>314</v>
      </c>
      <c r="MX190" s="130"/>
      <c r="MY190" s="130" t="s">
        <v>315</v>
      </c>
      <c r="MZ190" s="130" t="s">
        <v>316</v>
      </c>
      <c r="NA190" s="130" t="s">
        <v>317</v>
      </c>
      <c r="NB190" s="130" t="s">
        <v>318</v>
      </c>
      <c r="NC190" s="128" t="s">
        <v>319</v>
      </c>
      <c r="ND190" s="131" t="s">
        <v>44</v>
      </c>
      <c r="NF190" s="129" t="s">
        <v>314</v>
      </c>
      <c r="NG190" s="130"/>
      <c r="NH190" s="130" t="s">
        <v>315</v>
      </c>
      <c r="NI190" s="130" t="s">
        <v>316</v>
      </c>
      <c r="NJ190" s="130" t="s">
        <v>317</v>
      </c>
      <c r="NK190" s="130" t="s">
        <v>318</v>
      </c>
      <c r="NL190" s="128" t="s">
        <v>319</v>
      </c>
      <c r="NM190" s="131" t="s">
        <v>44</v>
      </c>
      <c r="NO190" s="129" t="s">
        <v>314</v>
      </c>
      <c r="NP190" s="130"/>
      <c r="NQ190" s="130" t="s">
        <v>315</v>
      </c>
      <c r="NR190" s="130" t="s">
        <v>316</v>
      </c>
      <c r="NS190" s="130" t="s">
        <v>317</v>
      </c>
      <c r="NT190" s="130" t="s">
        <v>318</v>
      </c>
      <c r="NU190" s="128" t="s">
        <v>319</v>
      </c>
      <c r="NV190" s="131" t="s">
        <v>44</v>
      </c>
      <c r="NX190" s="129" t="s">
        <v>314</v>
      </c>
      <c r="NY190" s="130"/>
      <c r="NZ190" s="130" t="s">
        <v>315</v>
      </c>
      <c r="OA190" s="130" t="s">
        <v>316</v>
      </c>
      <c r="OB190" s="130" t="s">
        <v>317</v>
      </c>
      <c r="OC190" s="130" t="s">
        <v>318</v>
      </c>
      <c r="OD190" s="128" t="s">
        <v>319</v>
      </c>
      <c r="OE190" s="131" t="s">
        <v>44</v>
      </c>
      <c r="OG190" s="129" t="s">
        <v>314</v>
      </c>
      <c r="OH190" s="130"/>
      <c r="OI190" s="130" t="s">
        <v>315</v>
      </c>
      <c r="OJ190" s="130" t="s">
        <v>316</v>
      </c>
      <c r="OK190" s="130" t="s">
        <v>317</v>
      </c>
      <c r="OL190" s="130" t="s">
        <v>318</v>
      </c>
      <c r="OM190" s="128" t="s">
        <v>319</v>
      </c>
      <c r="ON190" s="131" t="s">
        <v>44</v>
      </c>
      <c r="OP190" s="129" t="s">
        <v>314</v>
      </c>
      <c r="OQ190" s="130"/>
      <c r="OR190" s="130" t="s">
        <v>315</v>
      </c>
      <c r="OS190" s="130" t="s">
        <v>316</v>
      </c>
      <c r="OT190" s="130" t="s">
        <v>317</v>
      </c>
      <c r="OU190" s="130" t="s">
        <v>318</v>
      </c>
      <c r="OV190" s="128" t="s">
        <v>319</v>
      </c>
      <c r="OW190" s="131" t="s">
        <v>44</v>
      </c>
      <c r="OY190" s="129" t="s">
        <v>314</v>
      </c>
      <c r="OZ190" s="130"/>
      <c r="PA190" s="130" t="s">
        <v>315</v>
      </c>
      <c r="PB190" s="130" t="s">
        <v>316</v>
      </c>
      <c r="PC190" s="130" t="s">
        <v>317</v>
      </c>
      <c r="PD190" s="130" t="s">
        <v>318</v>
      </c>
      <c r="PE190" s="128" t="s">
        <v>319</v>
      </c>
      <c r="PF190" s="131" t="s">
        <v>44</v>
      </c>
    </row>
    <row r="191" spans="1:422">
      <c r="A191" s="118"/>
      <c r="B191" s="118"/>
      <c r="C191" s="115"/>
      <c r="D191" s="115"/>
      <c r="E191" s="115"/>
      <c r="F191" s="115"/>
      <c r="G191" s="115"/>
      <c r="H191" s="115">
        <f>PRODUCT(C191:G191)</f>
        <v>0</v>
      </c>
      <c r="J191" s="121"/>
      <c r="K191" s="118"/>
      <c r="L191" s="115"/>
      <c r="M191" s="115"/>
      <c r="N191" s="115"/>
      <c r="O191" s="115"/>
      <c r="P191" s="115"/>
      <c r="Q191" s="115">
        <f>PRODUCT(L191:P191)</f>
        <v>0</v>
      </c>
      <c r="S191" s="121"/>
      <c r="T191" s="118"/>
      <c r="U191" s="115"/>
      <c r="V191" s="115"/>
      <c r="W191" s="115"/>
      <c r="X191" s="115"/>
      <c r="Y191" s="115"/>
      <c r="Z191" s="115"/>
      <c r="AB191" s="121"/>
      <c r="AC191" s="118"/>
      <c r="AD191" s="115"/>
      <c r="AE191" s="115"/>
      <c r="AF191" s="115"/>
      <c r="AG191" s="115"/>
      <c r="AH191" s="115"/>
      <c r="AI191" s="115"/>
      <c r="AK191" s="121"/>
      <c r="AL191" s="118"/>
      <c r="AM191" s="115"/>
      <c r="AN191" s="115"/>
      <c r="AO191" s="115"/>
      <c r="AP191" s="115"/>
      <c r="AQ191" s="115"/>
      <c r="AR191" s="115"/>
      <c r="AT191" s="121"/>
      <c r="AU191" s="118"/>
      <c r="AV191" s="115"/>
      <c r="AW191" s="115"/>
      <c r="AX191" s="115"/>
      <c r="AY191" s="115"/>
      <c r="AZ191" s="115"/>
      <c r="BA191" s="115"/>
      <c r="BC191" s="121"/>
      <c r="BD191" s="118"/>
      <c r="BE191" s="115"/>
      <c r="BF191" s="115"/>
      <c r="BG191" s="115"/>
      <c r="BH191" s="115"/>
      <c r="BI191" s="115"/>
      <c r="BJ191" s="115"/>
      <c r="BL191" s="121"/>
      <c r="BM191" s="118"/>
      <c r="BN191" s="115"/>
      <c r="BO191" s="115"/>
      <c r="BP191" s="115"/>
      <c r="BQ191" s="115"/>
      <c r="BR191" s="115"/>
      <c r="BS191" s="115"/>
      <c r="BU191" s="121"/>
      <c r="BV191" s="118"/>
      <c r="BW191" s="115"/>
      <c r="BX191" s="115"/>
      <c r="BY191" s="115"/>
      <c r="BZ191" s="115"/>
      <c r="CA191" s="115"/>
      <c r="CB191" s="115"/>
      <c r="CD191" s="121"/>
      <c r="CE191" s="118"/>
      <c r="CF191" s="115"/>
      <c r="CG191" s="115"/>
      <c r="CH191" s="115"/>
      <c r="CI191" s="115"/>
      <c r="CJ191" s="115"/>
      <c r="CK191" s="115"/>
      <c r="CM191" s="121"/>
      <c r="CN191" s="118"/>
      <c r="CO191" s="115"/>
      <c r="CP191" s="115"/>
      <c r="CQ191" s="115"/>
      <c r="CR191" s="115"/>
      <c r="CS191" s="115"/>
      <c r="CT191" s="115"/>
      <c r="CV191" s="121"/>
      <c r="CW191" s="118"/>
      <c r="CX191" s="115"/>
      <c r="CY191" s="115"/>
      <c r="CZ191" s="115"/>
      <c r="DA191" s="115"/>
      <c r="DB191" s="115"/>
      <c r="DC191" s="115"/>
      <c r="DE191" s="121"/>
      <c r="DF191" s="118"/>
      <c r="DG191" s="115"/>
      <c r="DH191" s="115"/>
      <c r="DI191" s="115"/>
      <c r="DJ191" s="115"/>
      <c r="DK191" s="115"/>
      <c r="DL191" s="115"/>
      <c r="DN191" s="121"/>
      <c r="DO191" s="118"/>
      <c r="DP191" s="115"/>
      <c r="DQ191" s="115"/>
      <c r="DR191" s="115"/>
      <c r="DS191" s="115"/>
      <c r="DT191" s="115"/>
      <c r="DU191" s="115"/>
      <c r="DW191" s="121"/>
      <c r="DX191" s="118"/>
      <c r="DY191" s="115"/>
      <c r="DZ191" s="115"/>
      <c r="EA191" s="115"/>
      <c r="EB191" s="115"/>
      <c r="EC191" s="115"/>
      <c r="ED191" s="115"/>
      <c r="EF191" s="121"/>
      <c r="EG191" s="118"/>
      <c r="EH191" s="115"/>
      <c r="EI191" s="115"/>
      <c r="EJ191" s="115"/>
      <c r="EK191" s="115"/>
      <c r="EL191" s="115"/>
      <c r="EM191" s="115"/>
      <c r="EO191" s="121"/>
      <c r="EP191" s="118"/>
      <c r="EQ191" s="115"/>
      <c r="ER191" s="115"/>
      <c r="ES191" s="115"/>
      <c r="ET191" s="115"/>
      <c r="EU191" s="115"/>
      <c r="EV191" s="115"/>
      <c r="EX191" s="121"/>
      <c r="EY191" s="118"/>
      <c r="EZ191" s="115"/>
      <c r="FA191" s="115"/>
      <c r="FB191" s="115"/>
      <c r="FC191" s="115"/>
      <c r="FD191" s="115"/>
      <c r="FE191" s="115"/>
      <c r="FG191" s="121"/>
      <c r="FH191" s="118"/>
      <c r="FI191" s="115"/>
      <c r="FJ191" s="115"/>
      <c r="FK191" s="115"/>
      <c r="FL191" s="115"/>
      <c r="FM191" s="115"/>
      <c r="FN191" s="115"/>
      <c r="FP191" s="121"/>
      <c r="FQ191" s="118"/>
      <c r="FR191" s="115"/>
      <c r="FS191" s="115"/>
      <c r="FT191" s="115"/>
      <c r="FU191" s="115"/>
      <c r="FV191" s="115"/>
      <c r="FW191" s="115"/>
      <c r="FY191" s="121"/>
      <c r="FZ191" s="118"/>
      <c r="GA191" s="115"/>
      <c r="GB191" s="115"/>
      <c r="GC191" s="115"/>
      <c r="GD191" s="115"/>
      <c r="GE191" s="115"/>
      <c r="GF191" s="115"/>
      <c r="GH191" s="121"/>
      <c r="GI191" s="118"/>
      <c r="GJ191" s="115"/>
      <c r="GK191" s="115"/>
      <c r="GL191" s="115"/>
      <c r="GM191" s="115"/>
      <c r="GN191" s="115"/>
      <c r="GO191" s="115"/>
      <c r="GQ191" s="121"/>
      <c r="GR191" s="118"/>
      <c r="GS191" s="115"/>
      <c r="GT191" s="115"/>
      <c r="GU191" s="115"/>
      <c r="GV191" s="115"/>
      <c r="GW191" s="115"/>
      <c r="GX191" s="115"/>
      <c r="GZ191" s="121"/>
      <c r="HA191" s="118"/>
      <c r="HB191" s="115"/>
      <c r="HC191" s="115"/>
      <c r="HD191" s="115"/>
      <c r="HE191" s="115"/>
      <c r="HF191" s="115"/>
      <c r="HG191" s="115"/>
      <c r="HI191" s="121"/>
      <c r="HJ191" s="118"/>
      <c r="HK191" s="115"/>
      <c r="HL191" s="115"/>
      <c r="HM191" s="115"/>
      <c r="HN191" s="115"/>
      <c r="HO191" s="115"/>
      <c r="HP191" s="115"/>
      <c r="HR191" s="121"/>
      <c r="HS191" s="118"/>
      <c r="HT191" s="115"/>
      <c r="HU191" s="115"/>
      <c r="HV191" s="115"/>
      <c r="HW191" s="115"/>
      <c r="HX191" s="115"/>
      <c r="HY191" s="115"/>
      <c r="IA191" s="121"/>
      <c r="IB191" s="118"/>
      <c r="IC191" s="115"/>
      <c r="ID191" s="115"/>
      <c r="IE191" s="115"/>
      <c r="IF191" s="115"/>
      <c r="IG191" s="115"/>
      <c r="IH191" s="115"/>
      <c r="IJ191" s="121"/>
      <c r="IK191" s="118"/>
      <c r="IL191" s="115"/>
      <c r="IM191" s="115"/>
      <c r="IN191" s="115"/>
      <c r="IO191" s="115"/>
      <c r="IP191" s="115"/>
      <c r="IQ191" s="115"/>
      <c r="IS191" s="121"/>
      <c r="IT191" s="118"/>
      <c r="IU191" s="115"/>
      <c r="IV191" s="115"/>
      <c r="IW191" s="115"/>
      <c r="IX191" s="115"/>
      <c r="IY191" s="115"/>
      <c r="IZ191" s="115"/>
      <c r="JB191" s="121"/>
      <c r="JC191" s="118"/>
      <c r="JD191" s="115"/>
      <c r="JE191" s="115"/>
      <c r="JF191" s="115"/>
      <c r="JG191" s="115"/>
      <c r="JH191" s="115"/>
      <c r="JI191" s="115"/>
      <c r="JK191" s="121"/>
      <c r="JL191" s="118"/>
      <c r="JM191" s="115"/>
      <c r="JN191" s="115"/>
      <c r="JO191" s="115"/>
      <c r="JP191" s="115"/>
      <c r="JQ191" s="115"/>
      <c r="JR191" s="115"/>
      <c r="JT191" s="121"/>
      <c r="JU191" s="118"/>
      <c r="JV191" s="115"/>
      <c r="JW191" s="115"/>
      <c r="JX191" s="115"/>
      <c r="JY191" s="115"/>
      <c r="JZ191" s="115"/>
      <c r="KA191" s="115"/>
      <c r="KC191" s="121"/>
      <c r="KD191" s="118"/>
      <c r="KE191" s="115"/>
      <c r="KF191" s="115"/>
      <c r="KG191" s="115"/>
      <c r="KH191" s="115"/>
      <c r="KI191" s="115"/>
      <c r="KJ191" s="115"/>
      <c r="KL191" s="121"/>
      <c r="KM191" s="118"/>
      <c r="KN191" s="115"/>
      <c r="KO191" s="115"/>
      <c r="KP191" s="115"/>
      <c r="KQ191" s="115"/>
      <c r="KR191" s="115"/>
      <c r="KS191" s="115"/>
      <c r="KU191" s="121"/>
      <c r="KV191" s="118"/>
      <c r="KW191" s="115"/>
      <c r="KX191" s="115"/>
      <c r="KY191" s="115"/>
      <c r="KZ191" s="115"/>
      <c r="LA191" s="115"/>
      <c r="LB191" s="115"/>
      <c r="LD191" s="121"/>
      <c r="LE191" s="118"/>
      <c r="LF191" s="115"/>
      <c r="LG191" s="115"/>
      <c r="LH191" s="115"/>
      <c r="LI191" s="115"/>
      <c r="LJ191" s="115"/>
      <c r="LK191" s="115"/>
      <c r="LM191" s="121"/>
      <c r="LN191" s="118"/>
      <c r="LO191" s="115"/>
      <c r="LP191" s="115"/>
      <c r="LQ191" s="115"/>
      <c r="LR191" s="115"/>
      <c r="LS191" s="115"/>
      <c r="LT191" s="115"/>
      <c r="LV191" s="121"/>
      <c r="LW191" s="118"/>
      <c r="LX191" s="115"/>
      <c r="LY191" s="115"/>
      <c r="LZ191" s="115"/>
      <c r="MA191" s="115"/>
      <c r="MB191" s="115"/>
      <c r="MC191" s="115"/>
      <c r="ME191" s="121"/>
      <c r="MF191" s="118"/>
      <c r="MG191" s="115"/>
      <c r="MH191" s="115"/>
      <c r="MI191" s="115"/>
      <c r="MJ191" s="115"/>
      <c r="MK191" s="115"/>
      <c r="ML191" s="115"/>
      <c r="MN191" s="121"/>
      <c r="MO191" s="118"/>
      <c r="MP191" s="115"/>
      <c r="MQ191" s="115"/>
      <c r="MR191" s="115"/>
      <c r="MS191" s="115"/>
      <c r="MT191" s="115"/>
      <c r="MU191" s="115"/>
      <c r="MW191" s="121"/>
      <c r="MX191" s="118"/>
      <c r="MY191" s="115"/>
      <c r="MZ191" s="115"/>
      <c r="NA191" s="115"/>
      <c r="NB191" s="115"/>
      <c r="NC191" s="115"/>
      <c r="ND191" s="115"/>
      <c r="NF191" s="121"/>
      <c r="NG191" s="118"/>
      <c r="NH191" s="115"/>
      <c r="NI191" s="115"/>
      <c r="NJ191" s="115"/>
      <c r="NK191" s="115"/>
      <c r="NL191" s="115"/>
      <c r="NM191" s="115"/>
      <c r="NO191" s="121"/>
      <c r="NP191" s="118"/>
      <c r="NQ191" s="115"/>
      <c r="NR191" s="115"/>
      <c r="NS191" s="115"/>
      <c r="NT191" s="115"/>
      <c r="NU191" s="115"/>
      <c r="NV191" s="115"/>
      <c r="NX191" s="121"/>
      <c r="NY191" s="118"/>
      <c r="NZ191" s="115"/>
      <c r="OA191" s="115"/>
      <c r="OB191" s="115"/>
      <c r="OC191" s="115"/>
      <c r="OD191" s="115"/>
      <c r="OE191" s="115"/>
      <c r="OG191" s="121"/>
      <c r="OH191" s="118"/>
      <c r="OI191" s="115"/>
      <c r="OJ191" s="115"/>
      <c r="OK191" s="115"/>
      <c r="OL191" s="115"/>
      <c r="OM191" s="115"/>
      <c r="ON191" s="115"/>
      <c r="OP191" s="121"/>
      <c r="OQ191" s="118"/>
      <c r="OR191" s="115"/>
      <c r="OS191" s="115"/>
      <c r="OT191" s="115"/>
      <c r="OU191" s="115"/>
      <c r="OV191" s="115"/>
      <c r="OW191" s="115"/>
      <c r="OY191" s="121"/>
      <c r="OZ191" s="118"/>
      <c r="PA191" s="115"/>
      <c r="PB191" s="115"/>
      <c r="PC191" s="115"/>
      <c r="PD191" s="115"/>
      <c r="PE191" s="115"/>
      <c r="PF191" s="115"/>
    </row>
    <row r="192" spans="1:422">
      <c r="A192" s="118"/>
      <c r="B192" s="118"/>
      <c r="C192" s="115"/>
      <c r="D192" s="115"/>
      <c r="E192" s="115"/>
      <c r="F192" s="115"/>
      <c r="G192" s="115"/>
      <c r="H192" s="115">
        <f t="shared" ref="H192:H198" si="3272">PRODUCT(C192:G192)</f>
        <v>0</v>
      </c>
      <c r="J192" s="121"/>
      <c r="K192" s="118"/>
      <c r="L192" s="115"/>
      <c r="M192" s="115"/>
      <c r="N192" s="115"/>
      <c r="O192" s="115"/>
      <c r="P192" s="115"/>
      <c r="Q192" s="115">
        <f t="shared" ref="Q192:Q198" si="3273">PRODUCT(L192:P192)</f>
        <v>0</v>
      </c>
      <c r="S192" s="121"/>
      <c r="T192" s="118"/>
      <c r="U192" s="115"/>
      <c r="V192" s="115"/>
      <c r="W192" s="115"/>
      <c r="X192" s="115"/>
      <c r="Y192" s="115"/>
      <c r="Z192" s="115"/>
      <c r="AB192" s="121"/>
      <c r="AC192" s="118"/>
      <c r="AD192" s="115"/>
      <c r="AE192" s="115"/>
      <c r="AF192" s="115"/>
      <c r="AG192" s="115"/>
      <c r="AH192" s="115"/>
      <c r="AI192" s="115"/>
      <c r="AK192" s="121"/>
      <c r="AL192" s="118"/>
      <c r="AM192" s="115"/>
      <c r="AN192" s="115"/>
      <c r="AO192" s="115"/>
      <c r="AP192" s="115"/>
      <c r="AQ192" s="115"/>
      <c r="AR192" s="115"/>
      <c r="AT192" s="121"/>
      <c r="AU192" s="118"/>
      <c r="AV192" s="115"/>
      <c r="AW192" s="115"/>
      <c r="AX192" s="115"/>
      <c r="AY192" s="115"/>
      <c r="AZ192" s="115"/>
      <c r="BA192" s="115"/>
      <c r="BC192" s="121"/>
      <c r="BD192" s="118"/>
      <c r="BE192" s="115"/>
      <c r="BF192" s="115"/>
      <c r="BG192" s="115"/>
      <c r="BH192" s="115"/>
      <c r="BI192" s="115"/>
      <c r="BJ192" s="115"/>
      <c r="BL192" s="121"/>
      <c r="BM192" s="118"/>
      <c r="BN192" s="115"/>
      <c r="BO192" s="115"/>
      <c r="BP192" s="115"/>
      <c r="BQ192" s="115"/>
      <c r="BR192" s="115"/>
      <c r="BS192" s="115"/>
      <c r="BU192" s="121"/>
      <c r="BV192" s="118"/>
      <c r="BW192" s="115"/>
      <c r="BX192" s="115"/>
      <c r="BY192" s="115"/>
      <c r="BZ192" s="115"/>
      <c r="CA192" s="115"/>
      <c r="CB192" s="115"/>
      <c r="CD192" s="121"/>
      <c r="CE192" s="118"/>
      <c r="CF192" s="115"/>
      <c r="CG192" s="115"/>
      <c r="CH192" s="115"/>
      <c r="CI192" s="115"/>
      <c r="CJ192" s="115"/>
      <c r="CK192" s="115"/>
      <c r="CM192" s="121"/>
      <c r="CN192" s="118"/>
      <c r="CO192" s="115"/>
      <c r="CP192" s="115"/>
      <c r="CQ192" s="115"/>
      <c r="CR192" s="115"/>
      <c r="CS192" s="115"/>
      <c r="CT192" s="115"/>
      <c r="CV192" s="121"/>
      <c r="CW192" s="118"/>
      <c r="CX192" s="115"/>
      <c r="CY192" s="115"/>
      <c r="CZ192" s="115"/>
      <c r="DA192" s="115"/>
      <c r="DB192" s="115"/>
      <c r="DC192" s="115"/>
      <c r="DE192" s="121"/>
      <c r="DF192" s="118"/>
      <c r="DG192" s="115"/>
      <c r="DH192" s="115"/>
      <c r="DI192" s="115"/>
      <c r="DJ192" s="115"/>
      <c r="DK192" s="115"/>
      <c r="DL192" s="115"/>
      <c r="DN192" s="121"/>
      <c r="DO192" s="118"/>
      <c r="DP192" s="115"/>
      <c r="DQ192" s="115"/>
      <c r="DR192" s="115"/>
      <c r="DS192" s="115"/>
      <c r="DT192" s="115"/>
      <c r="DU192" s="115"/>
      <c r="DW192" s="121"/>
      <c r="DX192" s="118"/>
      <c r="DY192" s="115"/>
      <c r="DZ192" s="115"/>
      <c r="EA192" s="115"/>
      <c r="EB192" s="115"/>
      <c r="EC192" s="115"/>
      <c r="ED192" s="115"/>
      <c r="EF192" s="121"/>
      <c r="EG192" s="118"/>
      <c r="EH192" s="115"/>
      <c r="EI192" s="115"/>
      <c r="EJ192" s="115"/>
      <c r="EK192" s="115"/>
      <c r="EL192" s="115"/>
      <c r="EM192" s="115"/>
      <c r="EO192" s="121"/>
      <c r="EP192" s="118"/>
      <c r="EQ192" s="115"/>
      <c r="ER192" s="115"/>
      <c r="ES192" s="115"/>
      <c r="ET192" s="115"/>
      <c r="EU192" s="115"/>
      <c r="EV192" s="115"/>
      <c r="EX192" s="121"/>
      <c r="EY192" s="118"/>
      <c r="EZ192" s="115"/>
      <c r="FA192" s="115"/>
      <c r="FB192" s="115"/>
      <c r="FC192" s="115"/>
      <c r="FD192" s="115"/>
      <c r="FE192" s="115"/>
      <c r="FG192" s="121"/>
      <c r="FH192" s="118"/>
      <c r="FI192" s="115"/>
      <c r="FJ192" s="115"/>
      <c r="FK192" s="115"/>
      <c r="FL192" s="115"/>
      <c r="FM192" s="115"/>
      <c r="FN192" s="115"/>
      <c r="FP192" s="121"/>
      <c r="FQ192" s="118"/>
      <c r="FR192" s="115"/>
      <c r="FS192" s="115"/>
      <c r="FT192" s="115"/>
      <c r="FU192" s="115"/>
      <c r="FV192" s="115"/>
      <c r="FW192" s="115"/>
      <c r="FY192" s="121"/>
      <c r="FZ192" s="118"/>
      <c r="GA192" s="115"/>
      <c r="GB192" s="115"/>
      <c r="GC192" s="115"/>
      <c r="GD192" s="115"/>
      <c r="GE192" s="115"/>
      <c r="GF192" s="115"/>
      <c r="GH192" s="121"/>
      <c r="GI192" s="118"/>
      <c r="GJ192" s="115"/>
      <c r="GK192" s="115"/>
      <c r="GL192" s="115"/>
      <c r="GM192" s="115"/>
      <c r="GN192" s="115"/>
      <c r="GO192" s="115"/>
      <c r="GQ192" s="121"/>
      <c r="GR192" s="118"/>
      <c r="GS192" s="115"/>
      <c r="GT192" s="115"/>
      <c r="GU192" s="115"/>
      <c r="GV192" s="115"/>
      <c r="GW192" s="115"/>
      <c r="GX192" s="115"/>
      <c r="GZ192" s="121"/>
      <c r="HA192" s="118"/>
      <c r="HB192" s="115"/>
      <c r="HC192" s="115"/>
      <c r="HD192" s="115"/>
      <c r="HE192" s="115"/>
      <c r="HF192" s="115"/>
      <c r="HG192" s="115"/>
      <c r="HI192" s="121"/>
      <c r="HJ192" s="118"/>
      <c r="HK192" s="115"/>
      <c r="HL192" s="115"/>
      <c r="HM192" s="115"/>
      <c r="HN192" s="115"/>
      <c r="HO192" s="115"/>
      <c r="HP192" s="115"/>
      <c r="HR192" s="121"/>
      <c r="HS192" s="118"/>
      <c r="HT192" s="115"/>
      <c r="HU192" s="115"/>
      <c r="HV192" s="115"/>
      <c r="HW192" s="115"/>
      <c r="HX192" s="115"/>
      <c r="HY192" s="115"/>
      <c r="IA192" s="121"/>
      <c r="IB192" s="118"/>
      <c r="IC192" s="115"/>
      <c r="ID192" s="115"/>
      <c r="IE192" s="115"/>
      <c r="IF192" s="115"/>
      <c r="IG192" s="115"/>
      <c r="IH192" s="115"/>
      <c r="IJ192" s="121"/>
      <c r="IK192" s="118"/>
      <c r="IL192" s="115"/>
      <c r="IM192" s="115"/>
      <c r="IN192" s="115"/>
      <c r="IO192" s="115"/>
      <c r="IP192" s="115"/>
      <c r="IQ192" s="115"/>
      <c r="IS192" s="121"/>
      <c r="IT192" s="118"/>
      <c r="IU192" s="115"/>
      <c r="IV192" s="115"/>
      <c r="IW192" s="115"/>
      <c r="IX192" s="115"/>
      <c r="IY192" s="115"/>
      <c r="IZ192" s="115"/>
      <c r="JB192" s="121"/>
      <c r="JC192" s="118"/>
      <c r="JD192" s="115"/>
      <c r="JE192" s="115"/>
      <c r="JF192" s="115"/>
      <c r="JG192" s="115"/>
      <c r="JH192" s="115"/>
      <c r="JI192" s="115"/>
      <c r="JK192" s="121"/>
      <c r="JL192" s="118"/>
      <c r="JM192" s="115"/>
      <c r="JN192" s="115"/>
      <c r="JO192" s="115"/>
      <c r="JP192" s="115"/>
      <c r="JQ192" s="115"/>
      <c r="JR192" s="115"/>
      <c r="JT192" s="121"/>
      <c r="JU192" s="118"/>
      <c r="JV192" s="115"/>
      <c r="JW192" s="115"/>
      <c r="JX192" s="115"/>
      <c r="JY192" s="115"/>
      <c r="JZ192" s="115"/>
      <c r="KA192" s="115"/>
      <c r="KC192" s="121"/>
      <c r="KD192" s="118"/>
      <c r="KE192" s="115"/>
      <c r="KF192" s="115"/>
      <c r="KG192" s="115"/>
      <c r="KH192" s="115"/>
      <c r="KI192" s="115"/>
      <c r="KJ192" s="115"/>
      <c r="KL192" s="121"/>
      <c r="KM192" s="118"/>
      <c r="KN192" s="115"/>
      <c r="KO192" s="115"/>
      <c r="KP192" s="115"/>
      <c r="KQ192" s="115"/>
      <c r="KR192" s="115"/>
      <c r="KS192" s="115"/>
      <c r="KU192" s="121"/>
      <c r="KV192" s="118"/>
      <c r="KW192" s="115"/>
      <c r="KX192" s="115"/>
      <c r="KY192" s="115"/>
      <c r="KZ192" s="115"/>
      <c r="LA192" s="115"/>
      <c r="LB192" s="115"/>
      <c r="LD192" s="121"/>
      <c r="LE192" s="118"/>
      <c r="LF192" s="115"/>
      <c r="LG192" s="115"/>
      <c r="LH192" s="115"/>
      <c r="LI192" s="115"/>
      <c r="LJ192" s="115"/>
      <c r="LK192" s="115"/>
      <c r="LM192" s="121"/>
      <c r="LN192" s="118"/>
      <c r="LO192" s="115"/>
      <c r="LP192" s="115"/>
      <c r="LQ192" s="115"/>
      <c r="LR192" s="115"/>
      <c r="LS192" s="115"/>
      <c r="LT192" s="115"/>
      <c r="LV192" s="121"/>
      <c r="LW192" s="118"/>
      <c r="LX192" s="115"/>
      <c r="LY192" s="115"/>
      <c r="LZ192" s="115"/>
      <c r="MA192" s="115"/>
      <c r="MB192" s="115"/>
      <c r="MC192" s="115"/>
      <c r="ME192" s="121"/>
      <c r="MF192" s="118"/>
      <c r="MG192" s="115"/>
      <c r="MH192" s="115"/>
      <c r="MI192" s="115"/>
      <c r="MJ192" s="115"/>
      <c r="MK192" s="115"/>
      <c r="ML192" s="115"/>
      <c r="MN192" s="121"/>
      <c r="MO192" s="118"/>
      <c r="MP192" s="115"/>
      <c r="MQ192" s="115"/>
      <c r="MR192" s="115"/>
      <c r="MS192" s="115"/>
      <c r="MT192" s="115"/>
      <c r="MU192" s="115"/>
      <c r="MW192" s="121"/>
      <c r="MX192" s="118"/>
      <c r="MY192" s="115"/>
      <c r="MZ192" s="115"/>
      <c r="NA192" s="115"/>
      <c r="NB192" s="115"/>
      <c r="NC192" s="115"/>
      <c r="ND192" s="115"/>
      <c r="NF192" s="121"/>
      <c r="NG192" s="118"/>
      <c r="NH192" s="115"/>
      <c r="NI192" s="115"/>
      <c r="NJ192" s="115"/>
      <c r="NK192" s="115"/>
      <c r="NL192" s="115"/>
      <c r="NM192" s="115"/>
      <c r="NO192" s="121"/>
      <c r="NP192" s="118"/>
      <c r="NQ192" s="115"/>
      <c r="NR192" s="115"/>
      <c r="NS192" s="115"/>
      <c r="NT192" s="115"/>
      <c r="NU192" s="115"/>
      <c r="NV192" s="115"/>
      <c r="NX192" s="121"/>
      <c r="NY192" s="118"/>
      <c r="NZ192" s="115"/>
      <c r="OA192" s="115"/>
      <c r="OB192" s="115"/>
      <c r="OC192" s="115"/>
      <c r="OD192" s="115"/>
      <c r="OE192" s="115"/>
      <c r="OG192" s="121"/>
      <c r="OH192" s="118"/>
      <c r="OI192" s="115"/>
      <c r="OJ192" s="115"/>
      <c r="OK192" s="115"/>
      <c r="OL192" s="115"/>
      <c r="OM192" s="115"/>
      <c r="ON192" s="115"/>
      <c r="OP192" s="121"/>
      <c r="OQ192" s="118"/>
      <c r="OR192" s="115"/>
      <c r="OS192" s="115"/>
      <c r="OT192" s="115"/>
      <c r="OU192" s="115"/>
      <c r="OV192" s="115"/>
      <c r="OW192" s="115"/>
      <c r="OY192" s="121"/>
      <c r="OZ192" s="118"/>
      <c r="PA192" s="115"/>
      <c r="PB192" s="115"/>
      <c r="PC192" s="115"/>
      <c r="PD192" s="115"/>
      <c r="PE192" s="115"/>
      <c r="PF192" s="115"/>
    </row>
    <row r="193" spans="1:422">
      <c r="A193" s="118"/>
      <c r="B193" s="118"/>
      <c r="C193" s="115"/>
      <c r="D193" s="115"/>
      <c r="E193" s="115"/>
      <c r="F193" s="115"/>
      <c r="G193" s="115"/>
      <c r="H193" s="115">
        <f t="shared" si="3272"/>
        <v>0</v>
      </c>
      <c r="J193" s="121"/>
      <c r="K193" s="118"/>
      <c r="L193" s="115"/>
      <c r="M193" s="115"/>
      <c r="N193" s="115"/>
      <c r="O193" s="115"/>
      <c r="P193" s="115"/>
      <c r="Q193" s="115">
        <f t="shared" si="3273"/>
        <v>0</v>
      </c>
      <c r="S193" s="121"/>
      <c r="T193" s="118"/>
      <c r="U193" s="115"/>
      <c r="V193" s="115"/>
      <c r="W193" s="115"/>
      <c r="X193" s="115"/>
      <c r="Y193" s="115"/>
      <c r="Z193" s="115"/>
      <c r="AB193" s="121"/>
      <c r="AC193" s="118"/>
      <c r="AD193" s="115"/>
      <c r="AE193" s="115"/>
      <c r="AF193" s="115"/>
      <c r="AG193" s="115"/>
      <c r="AH193" s="115"/>
      <c r="AI193" s="115"/>
      <c r="AK193" s="121"/>
      <c r="AL193" s="118"/>
      <c r="AM193" s="115"/>
      <c r="AN193" s="115"/>
      <c r="AO193" s="115"/>
      <c r="AP193" s="115"/>
      <c r="AQ193" s="115"/>
      <c r="AR193" s="115"/>
      <c r="AT193" s="121"/>
      <c r="AU193" s="118"/>
      <c r="AV193" s="115"/>
      <c r="AW193" s="115"/>
      <c r="AX193" s="115"/>
      <c r="AY193" s="115"/>
      <c r="AZ193" s="115"/>
      <c r="BA193" s="115"/>
      <c r="BC193" s="121"/>
      <c r="BD193" s="118"/>
      <c r="BE193" s="115"/>
      <c r="BF193" s="115"/>
      <c r="BG193" s="115"/>
      <c r="BH193" s="115"/>
      <c r="BI193" s="115"/>
      <c r="BJ193" s="115"/>
      <c r="BL193" s="121"/>
      <c r="BM193" s="118"/>
      <c r="BN193" s="115"/>
      <c r="BO193" s="115"/>
      <c r="BP193" s="115"/>
      <c r="BQ193" s="115"/>
      <c r="BR193" s="115"/>
      <c r="BS193" s="115"/>
      <c r="BU193" s="121"/>
      <c r="BV193" s="118"/>
      <c r="BW193" s="115"/>
      <c r="BX193" s="115"/>
      <c r="BY193" s="115"/>
      <c r="BZ193" s="115"/>
      <c r="CA193" s="115"/>
      <c r="CB193" s="115"/>
      <c r="CD193" s="121"/>
      <c r="CE193" s="118"/>
      <c r="CF193" s="115"/>
      <c r="CG193" s="115"/>
      <c r="CH193" s="115"/>
      <c r="CI193" s="115"/>
      <c r="CJ193" s="115"/>
      <c r="CK193" s="115"/>
      <c r="CM193" s="121"/>
      <c r="CN193" s="118"/>
      <c r="CO193" s="115"/>
      <c r="CP193" s="115"/>
      <c r="CQ193" s="115"/>
      <c r="CR193" s="115"/>
      <c r="CS193" s="115"/>
      <c r="CT193" s="115"/>
      <c r="CV193" s="121"/>
      <c r="CW193" s="118"/>
      <c r="CX193" s="115"/>
      <c r="CY193" s="115"/>
      <c r="CZ193" s="115"/>
      <c r="DA193" s="115"/>
      <c r="DB193" s="115"/>
      <c r="DC193" s="115"/>
      <c r="DE193" s="121"/>
      <c r="DF193" s="118"/>
      <c r="DG193" s="115"/>
      <c r="DH193" s="115"/>
      <c r="DI193" s="115"/>
      <c r="DJ193" s="115"/>
      <c r="DK193" s="115"/>
      <c r="DL193" s="115"/>
      <c r="DN193" s="121"/>
      <c r="DO193" s="118"/>
      <c r="DP193" s="115"/>
      <c r="DQ193" s="115"/>
      <c r="DR193" s="115"/>
      <c r="DS193" s="115"/>
      <c r="DT193" s="115"/>
      <c r="DU193" s="115"/>
      <c r="DW193" s="121"/>
      <c r="DX193" s="118"/>
      <c r="DY193" s="115"/>
      <c r="DZ193" s="115"/>
      <c r="EA193" s="115"/>
      <c r="EB193" s="115"/>
      <c r="EC193" s="115"/>
      <c r="ED193" s="115"/>
      <c r="EF193" s="121"/>
      <c r="EG193" s="118"/>
      <c r="EH193" s="115"/>
      <c r="EI193" s="115"/>
      <c r="EJ193" s="115"/>
      <c r="EK193" s="115"/>
      <c r="EL193" s="115"/>
      <c r="EM193" s="115"/>
      <c r="EO193" s="121"/>
      <c r="EP193" s="118"/>
      <c r="EQ193" s="115"/>
      <c r="ER193" s="115"/>
      <c r="ES193" s="115"/>
      <c r="ET193" s="115"/>
      <c r="EU193" s="115"/>
      <c r="EV193" s="115"/>
      <c r="EX193" s="121"/>
      <c r="EY193" s="118"/>
      <c r="EZ193" s="115"/>
      <c r="FA193" s="115"/>
      <c r="FB193" s="115"/>
      <c r="FC193" s="115"/>
      <c r="FD193" s="115"/>
      <c r="FE193" s="115"/>
      <c r="FG193" s="121"/>
      <c r="FH193" s="118"/>
      <c r="FI193" s="115"/>
      <c r="FJ193" s="115"/>
      <c r="FK193" s="115"/>
      <c r="FL193" s="115"/>
      <c r="FM193" s="115"/>
      <c r="FN193" s="115"/>
      <c r="FP193" s="121"/>
      <c r="FQ193" s="118"/>
      <c r="FR193" s="115"/>
      <c r="FS193" s="115"/>
      <c r="FT193" s="115"/>
      <c r="FU193" s="115"/>
      <c r="FV193" s="115"/>
      <c r="FW193" s="115"/>
      <c r="FY193" s="121"/>
      <c r="FZ193" s="118"/>
      <c r="GA193" s="115"/>
      <c r="GB193" s="115"/>
      <c r="GC193" s="115"/>
      <c r="GD193" s="115"/>
      <c r="GE193" s="115"/>
      <c r="GF193" s="115"/>
      <c r="GH193" s="121"/>
      <c r="GI193" s="118"/>
      <c r="GJ193" s="115"/>
      <c r="GK193" s="115"/>
      <c r="GL193" s="115"/>
      <c r="GM193" s="115"/>
      <c r="GN193" s="115"/>
      <c r="GO193" s="115"/>
      <c r="GQ193" s="121"/>
      <c r="GR193" s="118"/>
      <c r="GS193" s="115"/>
      <c r="GT193" s="115"/>
      <c r="GU193" s="115"/>
      <c r="GV193" s="115"/>
      <c r="GW193" s="115"/>
      <c r="GX193" s="115"/>
      <c r="GZ193" s="121"/>
      <c r="HA193" s="118"/>
      <c r="HB193" s="115"/>
      <c r="HC193" s="115"/>
      <c r="HD193" s="115"/>
      <c r="HE193" s="115"/>
      <c r="HF193" s="115"/>
      <c r="HG193" s="115"/>
      <c r="HI193" s="121"/>
      <c r="HJ193" s="118"/>
      <c r="HK193" s="115"/>
      <c r="HL193" s="115"/>
      <c r="HM193" s="115"/>
      <c r="HN193" s="115"/>
      <c r="HO193" s="115"/>
      <c r="HP193" s="115"/>
      <c r="HR193" s="121"/>
      <c r="HS193" s="118"/>
      <c r="HT193" s="115"/>
      <c r="HU193" s="115"/>
      <c r="HV193" s="115"/>
      <c r="HW193" s="115"/>
      <c r="HX193" s="115"/>
      <c r="HY193" s="115"/>
      <c r="IA193" s="121"/>
      <c r="IB193" s="118"/>
      <c r="IC193" s="115"/>
      <c r="ID193" s="115"/>
      <c r="IE193" s="115"/>
      <c r="IF193" s="115"/>
      <c r="IG193" s="115"/>
      <c r="IH193" s="115"/>
      <c r="IJ193" s="121"/>
      <c r="IK193" s="118"/>
      <c r="IL193" s="115"/>
      <c r="IM193" s="115"/>
      <c r="IN193" s="115"/>
      <c r="IO193" s="115"/>
      <c r="IP193" s="115"/>
      <c r="IQ193" s="115"/>
      <c r="IS193" s="121"/>
      <c r="IT193" s="118"/>
      <c r="IU193" s="115"/>
      <c r="IV193" s="115"/>
      <c r="IW193" s="115"/>
      <c r="IX193" s="115"/>
      <c r="IY193" s="115"/>
      <c r="IZ193" s="115"/>
      <c r="JB193" s="121"/>
      <c r="JC193" s="118"/>
      <c r="JD193" s="115"/>
      <c r="JE193" s="115"/>
      <c r="JF193" s="115"/>
      <c r="JG193" s="115"/>
      <c r="JH193" s="115"/>
      <c r="JI193" s="115"/>
      <c r="JK193" s="121"/>
      <c r="JL193" s="118"/>
      <c r="JM193" s="115"/>
      <c r="JN193" s="115"/>
      <c r="JO193" s="115"/>
      <c r="JP193" s="115"/>
      <c r="JQ193" s="115"/>
      <c r="JR193" s="115"/>
      <c r="JT193" s="121"/>
      <c r="JU193" s="118"/>
      <c r="JV193" s="115"/>
      <c r="JW193" s="115"/>
      <c r="JX193" s="115"/>
      <c r="JY193" s="115"/>
      <c r="JZ193" s="115"/>
      <c r="KA193" s="115"/>
      <c r="KC193" s="121"/>
      <c r="KD193" s="118"/>
      <c r="KE193" s="115"/>
      <c r="KF193" s="115"/>
      <c r="KG193" s="115"/>
      <c r="KH193" s="115"/>
      <c r="KI193" s="115"/>
      <c r="KJ193" s="115"/>
      <c r="KL193" s="121"/>
      <c r="KM193" s="118"/>
      <c r="KN193" s="115"/>
      <c r="KO193" s="115"/>
      <c r="KP193" s="115"/>
      <c r="KQ193" s="115"/>
      <c r="KR193" s="115"/>
      <c r="KS193" s="115"/>
      <c r="KU193" s="121"/>
      <c r="KV193" s="118"/>
      <c r="KW193" s="115"/>
      <c r="KX193" s="115"/>
      <c r="KY193" s="115"/>
      <c r="KZ193" s="115"/>
      <c r="LA193" s="115"/>
      <c r="LB193" s="115"/>
      <c r="LD193" s="121"/>
      <c r="LE193" s="118"/>
      <c r="LF193" s="115"/>
      <c r="LG193" s="115"/>
      <c r="LH193" s="115"/>
      <c r="LI193" s="115"/>
      <c r="LJ193" s="115"/>
      <c r="LK193" s="115"/>
      <c r="LM193" s="121"/>
      <c r="LN193" s="118"/>
      <c r="LO193" s="115"/>
      <c r="LP193" s="115"/>
      <c r="LQ193" s="115"/>
      <c r="LR193" s="115"/>
      <c r="LS193" s="115"/>
      <c r="LT193" s="115"/>
      <c r="LV193" s="121"/>
      <c r="LW193" s="118"/>
      <c r="LX193" s="115"/>
      <c r="LY193" s="115"/>
      <c r="LZ193" s="115"/>
      <c r="MA193" s="115"/>
      <c r="MB193" s="115"/>
      <c r="MC193" s="115"/>
      <c r="ME193" s="121"/>
      <c r="MF193" s="118"/>
      <c r="MG193" s="115"/>
      <c r="MH193" s="115"/>
      <c r="MI193" s="115"/>
      <c r="MJ193" s="115"/>
      <c r="MK193" s="115"/>
      <c r="ML193" s="115"/>
      <c r="MN193" s="121"/>
      <c r="MO193" s="118"/>
      <c r="MP193" s="115"/>
      <c r="MQ193" s="115"/>
      <c r="MR193" s="115"/>
      <c r="MS193" s="115"/>
      <c r="MT193" s="115"/>
      <c r="MU193" s="115"/>
      <c r="MW193" s="121"/>
      <c r="MX193" s="118"/>
      <c r="MY193" s="115"/>
      <c r="MZ193" s="115"/>
      <c r="NA193" s="115"/>
      <c r="NB193" s="115"/>
      <c r="NC193" s="115"/>
      <c r="ND193" s="115"/>
      <c r="NF193" s="121"/>
      <c r="NG193" s="118"/>
      <c r="NH193" s="115"/>
      <c r="NI193" s="115"/>
      <c r="NJ193" s="115"/>
      <c r="NK193" s="115"/>
      <c r="NL193" s="115"/>
      <c r="NM193" s="115"/>
      <c r="NO193" s="121"/>
      <c r="NP193" s="118"/>
      <c r="NQ193" s="115"/>
      <c r="NR193" s="115"/>
      <c r="NS193" s="115"/>
      <c r="NT193" s="115"/>
      <c r="NU193" s="115"/>
      <c r="NV193" s="115"/>
      <c r="NX193" s="121"/>
      <c r="NY193" s="118"/>
      <c r="NZ193" s="115"/>
      <c r="OA193" s="115"/>
      <c r="OB193" s="115"/>
      <c r="OC193" s="115"/>
      <c r="OD193" s="115"/>
      <c r="OE193" s="115"/>
      <c r="OG193" s="121"/>
      <c r="OH193" s="118"/>
      <c r="OI193" s="115"/>
      <c r="OJ193" s="115"/>
      <c r="OK193" s="115"/>
      <c r="OL193" s="115"/>
      <c r="OM193" s="115"/>
      <c r="ON193" s="115"/>
      <c r="OP193" s="121"/>
      <c r="OQ193" s="118"/>
      <c r="OR193" s="115"/>
      <c r="OS193" s="115"/>
      <c r="OT193" s="115"/>
      <c r="OU193" s="115"/>
      <c r="OV193" s="115"/>
      <c r="OW193" s="115"/>
      <c r="OY193" s="121"/>
      <c r="OZ193" s="118"/>
      <c r="PA193" s="115"/>
      <c r="PB193" s="115"/>
      <c r="PC193" s="115"/>
      <c r="PD193" s="115"/>
      <c r="PE193" s="115"/>
      <c r="PF193" s="115"/>
    </row>
    <row r="194" spans="1:422">
      <c r="A194" s="118"/>
      <c r="B194" s="118"/>
      <c r="C194" s="115"/>
      <c r="D194" s="115"/>
      <c r="E194" s="115"/>
      <c r="F194" s="115"/>
      <c r="G194" s="115"/>
      <c r="H194" s="115">
        <f t="shared" si="3272"/>
        <v>0</v>
      </c>
      <c r="J194" s="121"/>
      <c r="K194" s="118"/>
      <c r="L194" s="115"/>
      <c r="M194" s="115"/>
      <c r="N194" s="115"/>
      <c r="O194" s="115"/>
      <c r="P194" s="115"/>
      <c r="Q194" s="115">
        <f t="shared" si="3273"/>
        <v>0</v>
      </c>
      <c r="S194" s="121"/>
      <c r="T194" s="118"/>
      <c r="U194" s="115"/>
      <c r="V194" s="115"/>
      <c r="W194" s="115"/>
      <c r="X194" s="115"/>
      <c r="Y194" s="115"/>
      <c r="Z194" s="115"/>
      <c r="AB194" s="121"/>
      <c r="AC194" s="118"/>
      <c r="AD194" s="115"/>
      <c r="AE194" s="115"/>
      <c r="AF194" s="115"/>
      <c r="AG194" s="115"/>
      <c r="AH194" s="115"/>
      <c r="AI194" s="115"/>
      <c r="AK194" s="121"/>
      <c r="AL194" s="118"/>
      <c r="AM194" s="115"/>
      <c r="AN194" s="115"/>
      <c r="AO194" s="115"/>
      <c r="AP194" s="115"/>
      <c r="AQ194" s="115"/>
      <c r="AR194" s="115"/>
      <c r="AT194" s="121"/>
      <c r="AU194" s="118"/>
      <c r="AV194" s="115"/>
      <c r="AW194" s="115"/>
      <c r="AX194" s="115"/>
      <c r="AY194" s="115"/>
      <c r="AZ194" s="115"/>
      <c r="BA194" s="115"/>
      <c r="BC194" s="121"/>
      <c r="BD194" s="118"/>
      <c r="BE194" s="115"/>
      <c r="BF194" s="115"/>
      <c r="BG194" s="115"/>
      <c r="BH194" s="115"/>
      <c r="BI194" s="115"/>
      <c r="BJ194" s="115"/>
      <c r="BL194" s="121"/>
      <c r="BM194" s="118"/>
      <c r="BN194" s="115"/>
      <c r="BO194" s="115"/>
      <c r="BP194" s="115"/>
      <c r="BQ194" s="115"/>
      <c r="BR194" s="115"/>
      <c r="BS194" s="115"/>
      <c r="BU194" s="121"/>
      <c r="BV194" s="118"/>
      <c r="BW194" s="115"/>
      <c r="BX194" s="115"/>
      <c r="BY194" s="115"/>
      <c r="BZ194" s="115"/>
      <c r="CA194" s="115"/>
      <c r="CB194" s="115"/>
      <c r="CD194" s="121"/>
      <c r="CE194" s="118"/>
      <c r="CF194" s="115"/>
      <c r="CG194" s="115"/>
      <c r="CH194" s="115"/>
      <c r="CI194" s="115"/>
      <c r="CJ194" s="115"/>
      <c r="CK194" s="115"/>
      <c r="CM194" s="121"/>
      <c r="CN194" s="118"/>
      <c r="CO194" s="115"/>
      <c r="CP194" s="115"/>
      <c r="CQ194" s="115"/>
      <c r="CR194" s="115"/>
      <c r="CS194" s="115"/>
      <c r="CT194" s="115"/>
      <c r="CV194" s="121"/>
      <c r="CW194" s="118"/>
      <c r="CX194" s="115"/>
      <c r="CY194" s="115"/>
      <c r="CZ194" s="115"/>
      <c r="DA194" s="115"/>
      <c r="DB194" s="115"/>
      <c r="DC194" s="115"/>
      <c r="DE194" s="121"/>
      <c r="DF194" s="118"/>
      <c r="DG194" s="115"/>
      <c r="DH194" s="115"/>
      <c r="DI194" s="115"/>
      <c r="DJ194" s="115"/>
      <c r="DK194" s="115"/>
      <c r="DL194" s="115"/>
      <c r="DN194" s="121"/>
      <c r="DO194" s="118"/>
      <c r="DP194" s="115"/>
      <c r="DQ194" s="115"/>
      <c r="DR194" s="115"/>
      <c r="DS194" s="115"/>
      <c r="DT194" s="115"/>
      <c r="DU194" s="115"/>
      <c r="DW194" s="121"/>
      <c r="DX194" s="118"/>
      <c r="DY194" s="115"/>
      <c r="DZ194" s="115"/>
      <c r="EA194" s="115"/>
      <c r="EB194" s="115"/>
      <c r="EC194" s="115"/>
      <c r="ED194" s="115"/>
      <c r="EF194" s="121"/>
      <c r="EG194" s="118"/>
      <c r="EH194" s="115"/>
      <c r="EI194" s="115"/>
      <c r="EJ194" s="115"/>
      <c r="EK194" s="115"/>
      <c r="EL194" s="115"/>
      <c r="EM194" s="115"/>
      <c r="EO194" s="121"/>
      <c r="EP194" s="118"/>
      <c r="EQ194" s="115"/>
      <c r="ER194" s="115"/>
      <c r="ES194" s="115"/>
      <c r="ET194" s="115"/>
      <c r="EU194" s="115"/>
      <c r="EV194" s="115"/>
      <c r="EX194" s="121"/>
      <c r="EY194" s="118"/>
      <c r="EZ194" s="115"/>
      <c r="FA194" s="115"/>
      <c r="FB194" s="115"/>
      <c r="FC194" s="115"/>
      <c r="FD194" s="115"/>
      <c r="FE194" s="115"/>
      <c r="FG194" s="121"/>
      <c r="FH194" s="118"/>
      <c r="FI194" s="115"/>
      <c r="FJ194" s="115"/>
      <c r="FK194" s="115"/>
      <c r="FL194" s="115"/>
      <c r="FM194" s="115"/>
      <c r="FN194" s="115"/>
      <c r="FP194" s="121"/>
      <c r="FQ194" s="118"/>
      <c r="FR194" s="115"/>
      <c r="FS194" s="115"/>
      <c r="FT194" s="115"/>
      <c r="FU194" s="115"/>
      <c r="FV194" s="115"/>
      <c r="FW194" s="115"/>
      <c r="FY194" s="121"/>
      <c r="FZ194" s="118"/>
      <c r="GA194" s="115"/>
      <c r="GB194" s="115"/>
      <c r="GC194" s="115"/>
      <c r="GD194" s="115"/>
      <c r="GE194" s="115"/>
      <c r="GF194" s="115"/>
      <c r="GH194" s="121"/>
      <c r="GI194" s="118"/>
      <c r="GJ194" s="115"/>
      <c r="GK194" s="115"/>
      <c r="GL194" s="115"/>
      <c r="GM194" s="115"/>
      <c r="GN194" s="115"/>
      <c r="GO194" s="115"/>
      <c r="GQ194" s="121"/>
      <c r="GR194" s="118"/>
      <c r="GS194" s="115"/>
      <c r="GT194" s="115"/>
      <c r="GU194" s="115"/>
      <c r="GV194" s="115"/>
      <c r="GW194" s="115"/>
      <c r="GX194" s="115"/>
      <c r="GZ194" s="121"/>
      <c r="HA194" s="118"/>
      <c r="HB194" s="115"/>
      <c r="HC194" s="115"/>
      <c r="HD194" s="115"/>
      <c r="HE194" s="115"/>
      <c r="HF194" s="115"/>
      <c r="HG194" s="115"/>
      <c r="HI194" s="121"/>
      <c r="HJ194" s="118"/>
      <c r="HK194" s="115"/>
      <c r="HL194" s="115"/>
      <c r="HM194" s="115"/>
      <c r="HN194" s="115"/>
      <c r="HO194" s="115"/>
      <c r="HP194" s="115"/>
      <c r="HR194" s="121"/>
      <c r="HS194" s="118"/>
      <c r="HT194" s="115"/>
      <c r="HU194" s="115"/>
      <c r="HV194" s="115"/>
      <c r="HW194" s="115"/>
      <c r="HX194" s="115"/>
      <c r="HY194" s="115"/>
      <c r="IA194" s="121"/>
      <c r="IB194" s="118"/>
      <c r="IC194" s="115"/>
      <c r="ID194" s="115"/>
      <c r="IE194" s="115"/>
      <c r="IF194" s="115"/>
      <c r="IG194" s="115"/>
      <c r="IH194" s="115"/>
      <c r="IJ194" s="121"/>
      <c r="IK194" s="118"/>
      <c r="IL194" s="115"/>
      <c r="IM194" s="115"/>
      <c r="IN194" s="115"/>
      <c r="IO194" s="115"/>
      <c r="IP194" s="115"/>
      <c r="IQ194" s="115"/>
      <c r="IS194" s="121"/>
      <c r="IT194" s="118"/>
      <c r="IU194" s="115"/>
      <c r="IV194" s="115"/>
      <c r="IW194" s="115"/>
      <c r="IX194" s="115"/>
      <c r="IY194" s="115"/>
      <c r="IZ194" s="115"/>
      <c r="JB194" s="121"/>
      <c r="JC194" s="118"/>
      <c r="JD194" s="115"/>
      <c r="JE194" s="115"/>
      <c r="JF194" s="115"/>
      <c r="JG194" s="115"/>
      <c r="JH194" s="115"/>
      <c r="JI194" s="115"/>
      <c r="JK194" s="121"/>
      <c r="JL194" s="118"/>
      <c r="JM194" s="115"/>
      <c r="JN194" s="115"/>
      <c r="JO194" s="115"/>
      <c r="JP194" s="115"/>
      <c r="JQ194" s="115"/>
      <c r="JR194" s="115"/>
      <c r="JT194" s="121"/>
      <c r="JU194" s="118"/>
      <c r="JV194" s="115"/>
      <c r="JW194" s="115"/>
      <c r="JX194" s="115"/>
      <c r="JY194" s="115"/>
      <c r="JZ194" s="115"/>
      <c r="KA194" s="115"/>
      <c r="KC194" s="121"/>
      <c r="KD194" s="118"/>
      <c r="KE194" s="115"/>
      <c r="KF194" s="115"/>
      <c r="KG194" s="115"/>
      <c r="KH194" s="115"/>
      <c r="KI194" s="115"/>
      <c r="KJ194" s="115"/>
      <c r="KL194" s="121"/>
      <c r="KM194" s="118"/>
      <c r="KN194" s="115"/>
      <c r="KO194" s="115"/>
      <c r="KP194" s="115"/>
      <c r="KQ194" s="115"/>
      <c r="KR194" s="115"/>
      <c r="KS194" s="115"/>
      <c r="KU194" s="121"/>
      <c r="KV194" s="118"/>
      <c r="KW194" s="115"/>
      <c r="KX194" s="115"/>
      <c r="KY194" s="115"/>
      <c r="KZ194" s="115"/>
      <c r="LA194" s="115"/>
      <c r="LB194" s="115"/>
      <c r="LD194" s="121"/>
      <c r="LE194" s="118"/>
      <c r="LF194" s="115"/>
      <c r="LG194" s="115"/>
      <c r="LH194" s="115"/>
      <c r="LI194" s="115"/>
      <c r="LJ194" s="115"/>
      <c r="LK194" s="115"/>
      <c r="LM194" s="121"/>
      <c r="LN194" s="118"/>
      <c r="LO194" s="115"/>
      <c r="LP194" s="115"/>
      <c r="LQ194" s="115"/>
      <c r="LR194" s="115"/>
      <c r="LS194" s="115"/>
      <c r="LT194" s="115"/>
      <c r="LV194" s="121"/>
      <c r="LW194" s="118"/>
      <c r="LX194" s="115"/>
      <c r="LY194" s="115"/>
      <c r="LZ194" s="115"/>
      <c r="MA194" s="115"/>
      <c r="MB194" s="115"/>
      <c r="MC194" s="115"/>
      <c r="ME194" s="121"/>
      <c r="MF194" s="118"/>
      <c r="MG194" s="115"/>
      <c r="MH194" s="115"/>
      <c r="MI194" s="115"/>
      <c r="MJ194" s="115"/>
      <c r="MK194" s="115"/>
      <c r="ML194" s="115"/>
      <c r="MN194" s="121"/>
      <c r="MO194" s="118"/>
      <c r="MP194" s="115"/>
      <c r="MQ194" s="115"/>
      <c r="MR194" s="115"/>
      <c r="MS194" s="115"/>
      <c r="MT194" s="115"/>
      <c r="MU194" s="115"/>
      <c r="MW194" s="121"/>
      <c r="MX194" s="118"/>
      <c r="MY194" s="115"/>
      <c r="MZ194" s="115"/>
      <c r="NA194" s="115"/>
      <c r="NB194" s="115"/>
      <c r="NC194" s="115"/>
      <c r="ND194" s="115"/>
      <c r="NF194" s="121"/>
      <c r="NG194" s="118"/>
      <c r="NH194" s="115"/>
      <c r="NI194" s="115"/>
      <c r="NJ194" s="115"/>
      <c r="NK194" s="115"/>
      <c r="NL194" s="115"/>
      <c r="NM194" s="115"/>
      <c r="NO194" s="121"/>
      <c r="NP194" s="118"/>
      <c r="NQ194" s="115"/>
      <c r="NR194" s="115"/>
      <c r="NS194" s="115"/>
      <c r="NT194" s="115"/>
      <c r="NU194" s="115"/>
      <c r="NV194" s="115"/>
      <c r="NX194" s="121"/>
      <c r="NY194" s="118"/>
      <c r="NZ194" s="115"/>
      <c r="OA194" s="115"/>
      <c r="OB194" s="115"/>
      <c r="OC194" s="115"/>
      <c r="OD194" s="115"/>
      <c r="OE194" s="115"/>
      <c r="OG194" s="121"/>
      <c r="OH194" s="118"/>
      <c r="OI194" s="115"/>
      <c r="OJ194" s="115"/>
      <c r="OK194" s="115"/>
      <c r="OL194" s="115"/>
      <c r="OM194" s="115"/>
      <c r="ON194" s="115"/>
      <c r="OP194" s="121"/>
      <c r="OQ194" s="118"/>
      <c r="OR194" s="115"/>
      <c r="OS194" s="115"/>
      <c r="OT194" s="115"/>
      <c r="OU194" s="115"/>
      <c r="OV194" s="115"/>
      <c r="OW194" s="115"/>
      <c r="OY194" s="121"/>
      <c r="OZ194" s="118"/>
      <c r="PA194" s="115"/>
      <c r="PB194" s="115"/>
      <c r="PC194" s="115"/>
      <c r="PD194" s="115"/>
      <c r="PE194" s="115"/>
      <c r="PF194" s="115"/>
    </row>
    <row r="195" spans="1:422">
      <c r="A195" s="118"/>
      <c r="B195" s="118"/>
      <c r="C195" s="115"/>
      <c r="D195" s="115"/>
      <c r="E195" s="115"/>
      <c r="F195" s="115"/>
      <c r="G195" s="115"/>
      <c r="H195" s="115">
        <f t="shared" si="3272"/>
        <v>0</v>
      </c>
      <c r="J195" s="118"/>
      <c r="K195" s="118"/>
      <c r="L195" s="115"/>
      <c r="M195" s="115"/>
      <c r="N195" s="115"/>
      <c r="O195" s="115"/>
      <c r="P195" s="115"/>
      <c r="Q195" s="115">
        <f t="shared" si="3273"/>
        <v>0</v>
      </c>
      <c r="S195" s="118"/>
      <c r="T195" s="118"/>
      <c r="U195" s="115"/>
      <c r="V195" s="115"/>
      <c r="W195" s="115"/>
      <c r="X195" s="115"/>
      <c r="Y195" s="115"/>
      <c r="Z195" s="115">
        <f t="shared" ref="Z195:Z198" si="3274">PRODUCT(U195:Y195)</f>
        <v>0</v>
      </c>
      <c r="AB195" s="118"/>
      <c r="AC195" s="118"/>
      <c r="AD195" s="115"/>
      <c r="AE195" s="115"/>
      <c r="AF195" s="115"/>
      <c r="AG195" s="115"/>
      <c r="AH195" s="115"/>
      <c r="AI195" s="115">
        <f t="shared" ref="AI195:AI198" si="3275">PRODUCT(AD195:AH195)</f>
        <v>0</v>
      </c>
      <c r="AK195" s="118"/>
      <c r="AL195" s="118"/>
      <c r="AM195" s="115"/>
      <c r="AN195" s="115"/>
      <c r="AO195" s="115"/>
      <c r="AP195" s="115"/>
      <c r="AQ195" s="115"/>
      <c r="AR195" s="115">
        <f t="shared" ref="AR195:AR198" si="3276">PRODUCT(AM195:AQ195)</f>
        <v>0</v>
      </c>
      <c r="AT195" s="118"/>
      <c r="AU195" s="118"/>
      <c r="AV195" s="115"/>
      <c r="AW195" s="115"/>
      <c r="AX195" s="115"/>
      <c r="AY195" s="115"/>
      <c r="AZ195" s="115"/>
      <c r="BA195" s="115">
        <f t="shared" ref="BA195:BA198" si="3277">PRODUCT(AV195:AZ195)</f>
        <v>0</v>
      </c>
      <c r="BC195" s="118"/>
      <c r="BD195" s="118"/>
      <c r="BE195" s="115"/>
      <c r="BF195" s="115"/>
      <c r="BG195" s="115"/>
      <c r="BH195" s="115"/>
      <c r="BI195" s="115"/>
      <c r="BJ195" s="115">
        <f t="shared" ref="BJ195:BJ198" si="3278">PRODUCT(BE195:BI195)</f>
        <v>0</v>
      </c>
      <c r="BL195" s="118"/>
      <c r="BM195" s="118"/>
      <c r="BN195" s="115"/>
      <c r="BO195" s="115"/>
      <c r="BP195" s="115"/>
      <c r="BQ195" s="115"/>
      <c r="BR195" s="115"/>
      <c r="BS195" s="115">
        <f t="shared" ref="BS195:BS198" si="3279">PRODUCT(BN195:BR195)</f>
        <v>0</v>
      </c>
      <c r="BU195" s="118"/>
      <c r="BV195" s="118"/>
      <c r="BW195" s="115"/>
      <c r="BX195" s="115"/>
      <c r="BY195" s="115"/>
      <c r="BZ195" s="115"/>
      <c r="CA195" s="115"/>
      <c r="CB195" s="115">
        <f t="shared" ref="CB195:CB198" si="3280">PRODUCT(BW195:CA195)</f>
        <v>0</v>
      </c>
      <c r="CD195" s="118"/>
      <c r="CE195" s="118"/>
      <c r="CF195" s="115"/>
      <c r="CG195" s="115"/>
      <c r="CH195" s="115"/>
      <c r="CI195" s="115"/>
      <c r="CJ195" s="115"/>
      <c r="CK195" s="115">
        <f t="shared" ref="CK195:CK198" si="3281">PRODUCT(CF195:CJ195)</f>
        <v>0</v>
      </c>
      <c r="CM195" s="118"/>
      <c r="CN195" s="118"/>
      <c r="CO195" s="115"/>
      <c r="CP195" s="115"/>
      <c r="CQ195" s="115"/>
      <c r="CR195" s="115"/>
      <c r="CS195" s="115"/>
      <c r="CT195" s="115">
        <f t="shared" ref="CT195:CT198" si="3282">PRODUCT(CO195:CS195)</f>
        <v>0</v>
      </c>
      <c r="CV195" s="118"/>
      <c r="CW195" s="118"/>
      <c r="CX195" s="115"/>
      <c r="CY195" s="115"/>
      <c r="CZ195" s="115"/>
      <c r="DA195" s="115"/>
      <c r="DB195" s="115"/>
      <c r="DC195" s="115">
        <f t="shared" ref="DC195:DC198" si="3283">PRODUCT(CX195:DB195)</f>
        <v>0</v>
      </c>
      <c r="DE195" s="118"/>
      <c r="DF195" s="118"/>
      <c r="DG195" s="115"/>
      <c r="DH195" s="115"/>
      <c r="DI195" s="115"/>
      <c r="DJ195" s="115"/>
      <c r="DK195" s="115"/>
      <c r="DL195" s="115">
        <f t="shared" ref="DL195:DL198" si="3284">PRODUCT(DG195:DK195)</f>
        <v>0</v>
      </c>
      <c r="DN195" s="118"/>
      <c r="DO195" s="118"/>
      <c r="DP195" s="115"/>
      <c r="DQ195" s="115"/>
      <c r="DR195" s="115"/>
      <c r="DS195" s="115"/>
      <c r="DT195" s="115"/>
      <c r="DU195" s="115">
        <f t="shared" ref="DU195:DU198" si="3285">PRODUCT(DP195:DT195)</f>
        <v>0</v>
      </c>
      <c r="DW195" s="118"/>
      <c r="DX195" s="118"/>
      <c r="DY195" s="115"/>
      <c r="DZ195" s="115"/>
      <c r="EA195" s="115"/>
      <c r="EB195" s="115"/>
      <c r="EC195" s="115"/>
      <c r="ED195" s="115">
        <f t="shared" ref="ED195:ED198" si="3286">PRODUCT(DY195:EC195)</f>
        <v>0</v>
      </c>
      <c r="EF195" s="118"/>
      <c r="EG195" s="118"/>
      <c r="EH195" s="115"/>
      <c r="EI195" s="115"/>
      <c r="EJ195" s="115"/>
      <c r="EK195" s="115"/>
      <c r="EL195" s="115"/>
      <c r="EM195" s="115">
        <f t="shared" ref="EM195:EM198" si="3287">PRODUCT(EH195:EL195)</f>
        <v>0</v>
      </c>
      <c r="EO195" s="118"/>
      <c r="EP195" s="118"/>
      <c r="EQ195" s="115"/>
      <c r="ER195" s="115"/>
      <c r="ES195" s="115"/>
      <c r="ET195" s="115"/>
      <c r="EU195" s="115"/>
      <c r="EV195" s="115">
        <f t="shared" ref="EV195:EV198" si="3288">PRODUCT(EQ195:EU195)</f>
        <v>0</v>
      </c>
      <c r="EX195" s="118"/>
      <c r="EY195" s="118"/>
      <c r="EZ195" s="115"/>
      <c r="FA195" s="115"/>
      <c r="FB195" s="115"/>
      <c r="FC195" s="115"/>
      <c r="FD195" s="115"/>
      <c r="FE195" s="115">
        <f t="shared" ref="FE195:FE198" si="3289">PRODUCT(EZ195:FD195)</f>
        <v>0</v>
      </c>
      <c r="FG195" s="118"/>
      <c r="FH195" s="118"/>
      <c r="FI195" s="115"/>
      <c r="FJ195" s="115"/>
      <c r="FK195" s="115"/>
      <c r="FL195" s="115"/>
      <c r="FM195" s="115"/>
      <c r="FN195" s="115">
        <f t="shared" ref="FN195:FN198" si="3290">PRODUCT(FI195:FM195)</f>
        <v>0</v>
      </c>
      <c r="FP195" s="118"/>
      <c r="FQ195" s="118"/>
      <c r="FR195" s="115"/>
      <c r="FS195" s="115"/>
      <c r="FT195" s="115"/>
      <c r="FU195" s="115"/>
      <c r="FV195" s="115"/>
      <c r="FW195" s="115">
        <f t="shared" ref="FW195:FW198" si="3291">PRODUCT(FR195:FV195)</f>
        <v>0</v>
      </c>
      <c r="FY195" s="118"/>
      <c r="FZ195" s="118"/>
      <c r="GA195" s="115"/>
      <c r="GB195" s="115"/>
      <c r="GC195" s="115"/>
      <c r="GD195" s="115"/>
      <c r="GE195" s="115"/>
      <c r="GF195" s="115">
        <f t="shared" ref="GF195:GF198" si="3292">PRODUCT(GA195:GE195)</f>
        <v>0</v>
      </c>
      <c r="GH195" s="118"/>
      <c r="GI195" s="118"/>
      <c r="GJ195" s="115"/>
      <c r="GK195" s="115"/>
      <c r="GL195" s="115"/>
      <c r="GM195" s="115"/>
      <c r="GN195" s="115"/>
      <c r="GO195" s="115">
        <f t="shared" ref="GO195:GO198" si="3293">PRODUCT(GJ195:GN195)</f>
        <v>0</v>
      </c>
      <c r="GQ195" s="118"/>
      <c r="GR195" s="118"/>
      <c r="GS195" s="115"/>
      <c r="GT195" s="115"/>
      <c r="GU195" s="115"/>
      <c r="GV195" s="115"/>
      <c r="GW195" s="115"/>
      <c r="GX195" s="115">
        <f t="shared" ref="GX195:GX198" si="3294">PRODUCT(GS195:GW195)</f>
        <v>0</v>
      </c>
      <c r="GZ195" s="118"/>
      <c r="HA195" s="118"/>
      <c r="HB195" s="115"/>
      <c r="HC195" s="115"/>
      <c r="HD195" s="115"/>
      <c r="HE195" s="115"/>
      <c r="HF195" s="115"/>
      <c r="HG195" s="115">
        <f t="shared" ref="HG195:HG198" si="3295">PRODUCT(HB195:HF195)</f>
        <v>0</v>
      </c>
      <c r="HI195" s="118"/>
      <c r="HJ195" s="118"/>
      <c r="HK195" s="115"/>
      <c r="HL195" s="115"/>
      <c r="HM195" s="115"/>
      <c r="HN195" s="115"/>
      <c r="HO195" s="115"/>
      <c r="HP195" s="115">
        <f t="shared" ref="HP195:HP198" si="3296">PRODUCT(HK195:HO195)</f>
        <v>0</v>
      </c>
      <c r="HR195" s="118"/>
      <c r="HS195" s="118"/>
      <c r="HT195" s="115"/>
      <c r="HU195" s="115"/>
      <c r="HV195" s="115"/>
      <c r="HW195" s="115"/>
      <c r="HX195" s="115"/>
      <c r="HY195" s="115">
        <f t="shared" ref="HY195:HY198" si="3297">PRODUCT(HT195:HX195)</f>
        <v>0</v>
      </c>
      <c r="IA195" s="118"/>
      <c r="IB195" s="118"/>
      <c r="IC195" s="115"/>
      <c r="ID195" s="115"/>
      <c r="IE195" s="115"/>
      <c r="IF195" s="115"/>
      <c r="IG195" s="115"/>
      <c r="IH195" s="115">
        <f t="shared" ref="IH195:IH198" si="3298">PRODUCT(IC195:IG195)</f>
        <v>0</v>
      </c>
      <c r="IJ195" s="118"/>
      <c r="IK195" s="118"/>
      <c r="IL195" s="115"/>
      <c r="IM195" s="115"/>
      <c r="IN195" s="115"/>
      <c r="IO195" s="115"/>
      <c r="IP195" s="115"/>
      <c r="IQ195" s="115">
        <f t="shared" ref="IQ195:IQ198" si="3299">PRODUCT(IL195:IP195)</f>
        <v>0</v>
      </c>
      <c r="IS195" s="118"/>
      <c r="IT195" s="118"/>
      <c r="IU195" s="115"/>
      <c r="IV195" s="115"/>
      <c r="IW195" s="115"/>
      <c r="IX195" s="115"/>
      <c r="IY195" s="115"/>
      <c r="IZ195" s="115">
        <f t="shared" ref="IZ195:IZ198" si="3300">PRODUCT(IU195:IY195)</f>
        <v>0</v>
      </c>
      <c r="JB195" s="118"/>
      <c r="JC195" s="118"/>
      <c r="JD195" s="115"/>
      <c r="JE195" s="115"/>
      <c r="JF195" s="115"/>
      <c r="JG195" s="115"/>
      <c r="JH195" s="115"/>
      <c r="JI195" s="115">
        <f t="shared" ref="JI195:JI198" si="3301">PRODUCT(JD195:JH195)</f>
        <v>0</v>
      </c>
      <c r="JK195" s="118"/>
      <c r="JL195" s="118"/>
      <c r="JM195" s="115"/>
      <c r="JN195" s="115"/>
      <c r="JO195" s="115"/>
      <c r="JP195" s="115"/>
      <c r="JQ195" s="115"/>
      <c r="JR195" s="115">
        <f t="shared" ref="JR195:JR198" si="3302">PRODUCT(JM195:JQ195)</f>
        <v>0</v>
      </c>
      <c r="JT195" s="118"/>
      <c r="JU195" s="118"/>
      <c r="JV195" s="115"/>
      <c r="JW195" s="115"/>
      <c r="JX195" s="115"/>
      <c r="JY195" s="115"/>
      <c r="JZ195" s="115"/>
      <c r="KA195" s="115">
        <f t="shared" ref="KA195:KA198" si="3303">PRODUCT(JV195:JZ195)</f>
        <v>0</v>
      </c>
      <c r="KC195" s="118"/>
      <c r="KD195" s="118"/>
      <c r="KE195" s="115"/>
      <c r="KF195" s="115"/>
      <c r="KG195" s="115"/>
      <c r="KH195" s="115"/>
      <c r="KI195" s="115"/>
      <c r="KJ195" s="115">
        <f t="shared" ref="KJ195:KJ198" si="3304">PRODUCT(KE195:KI195)</f>
        <v>0</v>
      </c>
      <c r="KL195" s="118"/>
      <c r="KM195" s="118"/>
      <c r="KN195" s="115"/>
      <c r="KO195" s="115"/>
      <c r="KP195" s="115"/>
      <c r="KQ195" s="115"/>
      <c r="KR195" s="115"/>
      <c r="KS195" s="115">
        <f t="shared" ref="KS195:KS198" si="3305">PRODUCT(KN195:KR195)</f>
        <v>0</v>
      </c>
      <c r="KU195" s="118"/>
      <c r="KV195" s="118"/>
      <c r="KW195" s="115"/>
      <c r="KX195" s="115"/>
      <c r="KY195" s="115"/>
      <c r="KZ195" s="115"/>
      <c r="LA195" s="115"/>
      <c r="LB195" s="115">
        <f t="shared" ref="LB195:LB198" si="3306">PRODUCT(KW195:LA195)</f>
        <v>0</v>
      </c>
      <c r="LD195" s="118"/>
      <c r="LE195" s="118"/>
      <c r="LF195" s="115"/>
      <c r="LG195" s="115"/>
      <c r="LH195" s="115"/>
      <c r="LI195" s="115"/>
      <c r="LJ195" s="115"/>
      <c r="LK195" s="115">
        <f t="shared" ref="LK195:LK198" si="3307">PRODUCT(LF195:LJ195)</f>
        <v>0</v>
      </c>
      <c r="LM195" s="118"/>
      <c r="LN195" s="118"/>
      <c r="LO195" s="115"/>
      <c r="LP195" s="115"/>
      <c r="LQ195" s="115"/>
      <c r="LR195" s="115"/>
      <c r="LS195" s="115"/>
      <c r="LT195" s="115">
        <f t="shared" ref="LT195:LT198" si="3308">PRODUCT(LO195:LS195)</f>
        <v>0</v>
      </c>
      <c r="LV195" s="118"/>
      <c r="LW195" s="118"/>
      <c r="LX195" s="115"/>
      <c r="LY195" s="115"/>
      <c r="LZ195" s="115"/>
      <c r="MA195" s="115"/>
      <c r="MB195" s="115"/>
      <c r="MC195" s="115">
        <f t="shared" ref="MC195:MC198" si="3309">PRODUCT(LX195:MB195)</f>
        <v>0</v>
      </c>
      <c r="ME195" s="118"/>
      <c r="MF195" s="118"/>
      <c r="MG195" s="115"/>
      <c r="MH195" s="115"/>
      <c r="MI195" s="115"/>
      <c r="MJ195" s="115"/>
      <c r="MK195" s="115"/>
      <c r="ML195" s="115">
        <f t="shared" ref="ML195:ML198" si="3310">PRODUCT(MG195:MK195)</f>
        <v>0</v>
      </c>
      <c r="MN195" s="118"/>
      <c r="MO195" s="118"/>
      <c r="MP195" s="115"/>
      <c r="MQ195" s="115"/>
      <c r="MR195" s="115"/>
      <c r="MS195" s="115"/>
      <c r="MT195" s="115"/>
      <c r="MU195" s="115">
        <f t="shared" ref="MU195:MU198" si="3311">PRODUCT(MP195:MT195)</f>
        <v>0</v>
      </c>
      <c r="MW195" s="118"/>
      <c r="MX195" s="118"/>
      <c r="MY195" s="115"/>
      <c r="MZ195" s="115"/>
      <c r="NA195" s="115"/>
      <c r="NB195" s="115"/>
      <c r="NC195" s="115"/>
      <c r="ND195" s="115">
        <f t="shared" ref="ND195:ND198" si="3312">PRODUCT(MY195:NC195)</f>
        <v>0</v>
      </c>
      <c r="NF195" s="118"/>
      <c r="NG195" s="118"/>
      <c r="NH195" s="115"/>
      <c r="NI195" s="115"/>
      <c r="NJ195" s="115"/>
      <c r="NK195" s="115"/>
      <c r="NL195" s="115"/>
      <c r="NM195" s="115">
        <f t="shared" ref="NM195:NM198" si="3313">PRODUCT(NH195:NL195)</f>
        <v>0</v>
      </c>
      <c r="NO195" s="118"/>
      <c r="NP195" s="118"/>
      <c r="NQ195" s="115"/>
      <c r="NR195" s="115"/>
      <c r="NS195" s="115"/>
      <c r="NT195" s="115"/>
      <c r="NU195" s="115"/>
      <c r="NV195" s="115">
        <f t="shared" ref="NV195:NV198" si="3314">PRODUCT(NQ195:NU195)</f>
        <v>0</v>
      </c>
      <c r="NX195" s="118"/>
      <c r="NY195" s="118"/>
      <c r="NZ195" s="115"/>
      <c r="OA195" s="115"/>
      <c r="OB195" s="115"/>
      <c r="OC195" s="115"/>
      <c r="OD195" s="115"/>
      <c r="OE195" s="115">
        <f t="shared" ref="OE195:OE198" si="3315">PRODUCT(NZ195:OD195)</f>
        <v>0</v>
      </c>
      <c r="OG195" s="118"/>
      <c r="OH195" s="118"/>
      <c r="OI195" s="115"/>
      <c r="OJ195" s="115"/>
      <c r="OK195" s="115"/>
      <c r="OL195" s="115"/>
      <c r="OM195" s="115"/>
      <c r="ON195" s="115">
        <f t="shared" ref="ON195:ON198" si="3316">PRODUCT(OI195:OM195)</f>
        <v>0</v>
      </c>
      <c r="OP195" s="118"/>
      <c r="OQ195" s="118"/>
      <c r="OR195" s="115"/>
      <c r="OS195" s="115"/>
      <c r="OT195" s="115"/>
      <c r="OU195" s="115"/>
      <c r="OV195" s="115"/>
      <c r="OW195" s="115">
        <f t="shared" ref="OW195:OW198" si="3317">PRODUCT(OR195:OV195)</f>
        <v>0</v>
      </c>
      <c r="OY195" s="118"/>
      <c r="OZ195" s="118"/>
      <c r="PA195" s="115"/>
      <c r="PB195" s="115"/>
      <c r="PC195" s="115"/>
      <c r="PD195" s="115"/>
      <c r="PE195" s="115"/>
      <c r="PF195" s="115">
        <f t="shared" ref="PF195:PF198" si="3318">PRODUCT(PA195:PE195)</f>
        <v>0</v>
      </c>
    </row>
    <row r="196" spans="1:422">
      <c r="A196" s="118"/>
      <c r="B196" s="118"/>
      <c r="C196" s="115"/>
      <c r="D196" s="115"/>
      <c r="E196" s="115"/>
      <c r="F196" s="115"/>
      <c r="G196" s="115"/>
      <c r="H196" s="115">
        <f t="shared" si="3272"/>
        <v>0</v>
      </c>
      <c r="J196" s="118"/>
      <c r="K196" s="118"/>
      <c r="L196" s="115"/>
      <c r="M196" s="115"/>
      <c r="N196" s="115"/>
      <c r="O196" s="115"/>
      <c r="P196" s="115"/>
      <c r="Q196" s="115">
        <f t="shared" si="3273"/>
        <v>0</v>
      </c>
      <c r="S196" s="118"/>
      <c r="T196" s="118"/>
      <c r="U196" s="115"/>
      <c r="V196" s="115"/>
      <c r="W196" s="115"/>
      <c r="X196" s="115"/>
      <c r="Y196" s="115"/>
      <c r="Z196" s="115">
        <f t="shared" si="3274"/>
        <v>0</v>
      </c>
      <c r="AB196" s="118"/>
      <c r="AC196" s="118"/>
      <c r="AD196" s="115"/>
      <c r="AE196" s="115"/>
      <c r="AF196" s="115"/>
      <c r="AG196" s="115"/>
      <c r="AH196" s="115"/>
      <c r="AI196" s="115">
        <f t="shared" si="3275"/>
        <v>0</v>
      </c>
      <c r="AK196" s="118"/>
      <c r="AL196" s="118"/>
      <c r="AM196" s="115"/>
      <c r="AN196" s="115"/>
      <c r="AO196" s="115"/>
      <c r="AP196" s="115"/>
      <c r="AQ196" s="115"/>
      <c r="AR196" s="115">
        <f t="shared" si="3276"/>
        <v>0</v>
      </c>
      <c r="AT196" s="118"/>
      <c r="AU196" s="118"/>
      <c r="AV196" s="115"/>
      <c r="AW196" s="115"/>
      <c r="AX196" s="115"/>
      <c r="AY196" s="115"/>
      <c r="AZ196" s="115"/>
      <c r="BA196" s="115">
        <f t="shared" si="3277"/>
        <v>0</v>
      </c>
      <c r="BC196" s="118"/>
      <c r="BD196" s="118"/>
      <c r="BE196" s="115"/>
      <c r="BF196" s="115"/>
      <c r="BG196" s="115"/>
      <c r="BH196" s="115"/>
      <c r="BI196" s="115"/>
      <c r="BJ196" s="115">
        <f t="shared" si="3278"/>
        <v>0</v>
      </c>
      <c r="BL196" s="118"/>
      <c r="BM196" s="118"/>
      <c r="BN196" s="115"/>
      <c r="BO196" s="115"/>
      <c r="BP196" s="115"/>
      <c r="BQ196" s="115"/>
      <c r="BR196" s="115"/>
      <c r="BS196" s="115">
        <f t="shared" si="3279"/>
        <v>0</v>
      </c>
      <c r="BU196" s="118"/>
      <c r="BV196" s="118"/>
      <c r="BW196" s="115"/>
      <c r="BX196" s="115"/>
      <c r="BY196" s="115"/>
      <c r="BZ196" s="115"/>
      <c r="CA196" s="115"/>
      <c r="CB196" s="115">
        <f t="shared" si="3280"/>
        <v>0</v>
      </c>
      <c r="CD196" s="118"/>
      <c r="CE196" s="118"/>
      <c r="CF196" s="115"/>
      <c r="CG196" s="115"/>
      <c r="CH196" s="115"/>
      <c r="CI196" s="115"/>
      <c r="CJ196" s="115"/>
      <c r="CK196" s="115">
        <f t="shared" si="3281"/>
        <v>0</v>
      </c>
      <c r="CM196" s="118"/>
      <c r="CN196" s="118"/>
      <c r="CO196" s="115"/>
      <c r="CP196" s="115"/>
      <c r="CQ196" s="115"/>
      <c r="CR196" s="115"/>
      <c r="CS196" s="115"/>
      <c r="CT196" s="115">
        <f t="shared" si="3282"/>
        <v>0</v>
      </c>
      <c r="CV196" s="118"/>
      <c r="CW196" s="118"/>
      <c r="CX196" s="115"/>
      <c r="CY196" s="115"/>
      <c r="CZ196" s="115"/>
      <c r="DA196" s="115"/>
      <c r="DB196" s="115"/>
      <c r="DC196" s="115">
        <f t="shared" si="3283"/>
        <v>0</v>
      </c>
      <c r="DE196" s="118"/>
      <c r="DF196" s="118"/>
      <c r="DG196" s="115"/>
      <c r="DH196" s="115"/>
      <c r="DI196" s="115"/>
      <c r="DJ196" s="115"/>
      <c r="DK196" s="115"/>
      <c r="DL196" s="115">
        <f t="shared" si="3284"/>
        <v>0</v>
      </c>
      <c r="DN196" s="118"/>
      <c r="DO196" s="118"/>
      <c r="DP196" s="115"/>
      <c r="DQ196" s="115"/>
      <c r="DR196" s="115"/>
      <c r="DS196" s="115"/>
      <c r="DT196" s="115"/>
      <c r="DU196" s="115">
        <f t="shared" si="3285"/>
        <v>0</v>
      </c>
      <c r="DW196" s="118"/>
      <c r="DX196" s="118"/>
      <c r="DY196" s="115"/>
      <c r="DZ196" s="115"/>
      <c r="EA196" s="115"/>
      <c r="EB196" s="115"/>
      <c r="EC196" s="115"/>
      <c r="ED196" s="115">
        <f t="shared" si="3286"/>
        <v>0</v>
      </c>
      <c r="EF196" s="118"/>
      <c r="EG196" s="118"/>
      <c r="EH196" s="115"/>
      <c r="EI196" s="115"/>
      <c r="EJ196" s="115"/>
      <c r="EK196" s="115"/>
      <c r="EL196" s="115"/>
      <c r="EM196" s="115">
        <f t="shared" si="3287"/>
        <v>0</v>
      </c>
      <c r="EO196" s="118"/>
      <c r="EP196" s="118"/>
      <c r="EQ196" s="115"/>
      <c r="ER196" s="115"/>
      <c r="ES196" s="115"/>
      <c r="ET196" s="115"/>
      <c r="EU196" s="115"/>
      <c r="EV196" s="115">
        <f t="shared" si="3288"/>
        <v>0</v>
      </c>
      <c r="EX196" s="118"/>
      <c r="EY196" s="118"/>
      <c r="EZ196" s="115"/>
      <c r="FA196" s="115"/>
      <c r="FB196" s="115"/>
      <c r="FC196" s="115"/>
      <c r="FD196" s="115"/>
      <c r="FE196" s="115">
        <f t="shared" si="3289"/>
        <v>0</v>
      </c>
      <c r="FG196" s="118"/>
      <c r="FH196" s="118"/>
      <c r="FI196" s="115"/>
      <c r="FJ196" s="115"/>
      <c r="FK196" s="115"/>
      <c r="FL196" s="115"/>
      <c r="FM196" s="115"/>
      <c r="FN196" s="115">
        <f t="shared" si="3290"/>
        <v>0</v>
      </c>
      <c r="FP196" s="118"/>
      <c r="FQ196" s="118"/>
      <c r="FR196" s="115"/>
      <c r="FS196" s="115"/>
      <c r="FT196" s="115"/>
      <c r="FU196" s="115"/>
      <c r="FV196" s="115"/>
      <c r="FW196" s="115">
        <f t="shared" si="3291"/>
        <v>0</v>
      </c>
      <c r="FY196" s="118"/>
      <c r="FZ196" s="118"/>
      <c r="GA196" s="115"/>
      <c r="GB196" s="115"/>
      <c r="GC196" s="115"/>
      <c r="GD196" s="115"/>
      <c r="GE196" s="115"/>
      <c r="GF196" s="115">
        <f t="shared" si="3292"/>
        <v>0</v>
      </c>
      <c r="GH196" s="118"/>
      <c r="GI196" s="118"/>
      <c r="GJ196" s="115"/>
      <c r="GK196" s="115"/>
      <c r="GL196" s="115"/>
      <c r="GM196" s="115"/>
      <c r="GN196" s="115"/>
      <c r="GO196" s="115">
        <f t="shared" si="3293"/>
        <v>0</v>
      </c>
      <c r="GQ196" s="118"/>
      <c r="GR196" s="118"/>
      <c r="GS196" s="115"/>
      <c r="GT196" s="115"/>
      <c r="GU196" s="115"/>
      <c r="GV196" s="115"/>
      <c r="GW196" s="115"/>
      <c r="GX196" s="115">
        <f t="shared" si="3294"/>
        <v>0</v>
      </c>
      <c r="GZ196" s="118"/>
      <c r="HA196" s="118"/>
      <c r="HB196" s="115"/>
      <c r="HC196" s="115"/>
      <c r="HD196" s="115"/>
      <c r="HE196" s="115"/>
      <c r="HF196" s="115"/>
      <c r="HG196" s="115">
        <f t="shared" si="3295"/>
        <v>0</v>
      </c>
      <c r="HI196" s="118"/>
      <c r="HJ196" s="118"/>
      <c r="HK196" s="115"/>
      <c r="HL196" s="115"/>
      <c r="HM196" s="115"/>
      <c r="HN196" s="115"/>
      <c r="HO196" s="115"/>
      <c r="HP196" s="115">
        <f t="shared" si="3296"/>
        <v>0</v>
      </c>
      <c r="HR196" s="118"/>
      <c r="HS196" s="118"/>
      <c r="HT196" s="115"/>
      <c r="HU196" s="115"/>
      <c r="HV196" s="115"/>
      <c r="HW196" s="115"/>
      <c r="HX196" s="115"/>
      <c r="HY196" s="115">
        <f t="shared" si="3297"/>
        <v>0</v>
      </c>
      <c r="IA196" s="118"/>
      <c r="IB196" s="118"/>
      <c r="IC196" s="115"/>
      <c r="ID196" s="115"/>
      <c r="IE196" s="115"/>
      <c r="IF196" s="115"/>
      <c r="IG196" s="115"/>
      <c r="IH196" s="115">
        <f t="shared" si="3298"/>
        <v>0</v>
      </c>
      <c r="IJ196" s="118"/>
      <c r="IK196" s="118"/>
      <c r="IL196" s="115"/>
      <c r="IM196" s="115"/>
      <c r="IN196" s="115"/>
      <c r="IO196" s="115"/>
      <c r="IP196" s="115"/>
      <c r="IQ196" s="115">
        <f t="shared" si="3299"/>
        <v>0</v>
      </c>
      <c r="IS196" s="118"/>
      <c r="IT196" s="118"/>
      <c r="IU196" s="115"/>
      <c r="IV196" s="115"/>
      <c r="IW196" s="115"/>
      <c r="IX196" s="115"/>
      <c r="IY196" s="115"/>
      <c r="IZ196" s="115">
        <f t="shared" si="3300"/>
        <v>0</v>
      </c>
      <c r="JB196" s="118"/>
      <c r="JC196" s="118"/>
      <c r="JD196" s="115"/>
      <c r="JE196" s="115"/>
      <c r="JF196" s="115"/>
      <c r="JG196" s="115"/>
      <c r="JH196" s="115"/>
      <c r="JI196" s="115">
        <f t="shared" si="3301"/>
        <v>0</v>
      </c>
      <c r="JK196" s="118"/>
      <c r="JL196" s="118"/>
      <c r="JM196" s="115"/>
      <c r="JN196" s="115"/>
      <c r="JO196" s="115"/>
      <c r="JP196" s="115"/>
      <c r="JQ196" s="115"/>
      <c r="JR196" s="115">
        <f t="shared" si="3302"/>
        <v>0</v>
      </c>
      <c r="JT196" s="118"/>
      <c r="JU196" s="118"/>
      <c r="JV196" s="115"/>
      <c r="JW196" s="115"/>
      <c r="JX196" s="115"/>
      <c r="JY196" s="115"/>
      <c r="JZ196" s="115"/>
      <c r="KA196" s="115">
        <f t="shared" si="3303"/>
        <v>0</v>
      </c>
      <c r="KC196" s="118"/>
      <c r="KD196" s="118"/>
      <c r="KE196" s="115"/>
      <c r="KF196" s="115"/>
      <c r="KG196" s="115"/>
      <c r="KH196" s="115"/>
      <c r="KI196" s="115"/>
      <c r="KJ196" s="115">
        <f t="shared" si="3304"/>
        <v>0</v>
      </c>
      <c r="KL196" s="118"/>
      <c r="KM196" s="118"/>
      <c r="KN196" s="115"/>
      <c r="KO196" s="115"/>
      <c r="KP196" s="115"/>
      <c r="KQ196" s="115"/>
      <c r="KR196" s="115"/>
      <c r="KS196" s="115">
        <f t="shared" si="3305"/>
        <v>0</v>
      </c>
      <c r="KU196" s="118"/>
      <c r="KV196" s="118"/>
      <c r="KW196" s="115"/>
      <c r="KX196" s="115"/>
      <c r="KY196" s="115"/>
      <c r="KZ196" s="115"/>
      <c r="LA196" s="115"/>
      <c r="LB196" s="115">
        <f t="shared" si="3306"/>
        <v>0</v>
      </c>
      <c r="LD196" s="118"/>
      <c r="LE196" s="118"/>
      <c r="LF196" s="115"/>
      <c r="LG196" s="115"/>
      <c r="LH196" s="115"/>
      <c r="LI196" s="115"/>
      <c r="LJ196" s="115"/>
      <c r="LK196" s="115">
        <f t="shared" si="3307"/>
        <v>0</v>
      </c>
      <c r="LM196" s="118"/>
      <c r="LN196" s="118"/>
      <c r="LO196" s="115"/>
      <c r="LP196" s="115"/>
      <c r="LQ196" s="115"/>
      <c r="LR196" s="115"/>
      <c r="LS196" s="115"/>
      <c r="LT196" s="115">
        <f t="shared" si="3308"/>
        <v>0</v>
      </c>
      <c r="LV196" s="118"/>
      <c r="LW196" s="118"/>
      <c r="LX196" s="115"/>
      <c r="LY196" s="115"/>
      <c r="LZ196" s="115"/>
      <c r="MA196" s="115"/>
      <c r="MB196" s="115"/>
      <c r="MC196" s="115">
        <f t="shared" si="3309"/>
        <v>0</v>
      </c>
      <c r="ME196" s="118"/>
      <c r="MF196" s="118"/>
      <c r="MG196" s="115"/>
      <c r="MH196" s="115"/>
      <c r="MI196" s="115"/>
      <c r="MJ196" s="115"/>
      <c r="MK196" s="115"/>
      <c r="ML196" s="115">
        <f t="shared" si="3310"/>
        <v>0</v>
      </c>
      <c r="MN196" s="118"/>
      <c r="MO196" s="118"/>
      <c r="MP196" s="115"/>
      <c r="MQ196" s="115"/>
      <c r="MR196" s="115"/>
      <c r="MS196" s="115"/>
      <c r="MT196" s="115"/>
      <c r="MU196" s="115">
        <f t="shared" si="3311"/>
        <v>0</v>
      </c>
      <c r="MW196" s="118"/>
      <c r="MX196" s="118"/>
      <c r="MY196" s="115"/>
      <c r="MZ196" s="115"/>
      <c r="NA196" s="115"/>
      <c r="NB196" s="115"/>
      <c r="NC196" s="115"/>
      <c r="ND196" s="115">
        <f t="shared" si="3312"/>
        <v>0</v>
      </c>
      <c r="NF196" s="118"/>
      <c r="NG196" s="118"/>
      <c r="NH196" s="115"/>
      <c r="NI196" s="115"/>
      <c r="NJ196" s="115"/>
      <c r="NK196" s="115"/>
      <c r="NL196" s="115"/>
      <c r="NM196" s="115">
        <f t="shared" si="3313"/>
        <v>0</v>
      </c>
      <c r="NO196" s="118"/>
      <c r="NP196" s="118"/>
      <c r="NQ196" s="115"/>
      <c r="NR196" s="115"/>
      <c r="NS196" s="115"/>
      <c r="NT196" s="115"/>
      <c r="NU196" s="115"/>
      <c r="NV196" s="115">
        <f t="shared" si="3314"/>
        <v>0</v>
      </c>
      <c r="NX196" s="118"/>
      <c r="NY196" s="118"/>
      <c r="NZ196" s="115"/>
      <c r="OA196" s="115"/>
      <c r="OB196" s="115"/>
      <c r="OC196" s="115"/>
      <c r="OD196" s="115"/>
      <c r="OE196" s="115">
        <f t="shared" si="3315"/>
        <v>0</v>
      </c>
      <c r="OG196" s="118"/>
      <c r="OH196" s="118"/>
      <c r="OI196" s="115"/>
      <c r="OJ196" s="115"/>
      <c r="OK196" s="115"/>
      <c r="OL196" s="115"/>
      <c r="OM196" s="115"/>
      <c r="ON196" s="115">
        <f t="shared" si="3316"/>
        <v>0</v>
      </c>
      <c r="OP196" s="118"/>
      <c r="OQ196" s="118"/>
      <c r="OR196" s="115"/>
      <c r="OS196" s="115"/>
      <c r="OT196" s="115"/>
      <c r="OU196" s="115"/>
      <c r="OV196" s="115"/>
      <c r="OW196" s="115">
        <f t="shared" si="3317"/>
        <v>0</v>
      </c>
      <c r="OY196" s="118"/>
      <c r="OZ196" s="118"/>
      <c r="PA196" s="115"/>
      <c r="PB196" s="115"/>
      <c r="PC196" s="115"/>
      <c r="PD196" s="115"/>
      <c r="PE196" s="115"/>
      <c r="PF196" s="115">
        <f t="shared" si="3318"/>
        <v>0</v>
      </c>
    </row>
    <row r="197" spans="1:422">
      <c r="A197" s="118"/>
      <c r="B197" s="118"/>
      <c r="C197" s="115"/>
      <c r="D197" s="115"/>
      <c r="E197" s="115"/>
      <c r="F197" s="115"/>
      <c r="G197" s="115"/>
      <c r="H197" s="115">
        <f t="shared" si="3272"/>
        <v>0</v>
      </c>
      <c r="J197" s="118"/>
      <c r="K197" s="118"/>
      <c r="L197" s="115"/>
      <c r="M197" s="115"/>
      <c r="N197" s="115"/>
      <c r="O197" s="115"/>
      <c r="P197" s="115"/>
      <c r="Q197" s="115">
        <f t="shared" si="3273"/>
        <v>0</v>
      </c>
      <c r="S197" s="118"/>
      <c r="T197" s="118"/>
      <c r="U197" s="115"/>
      <c r="V197" s="115"/>
      <c r="W197" s="115"/>
      <c r="X197" s="115"/>
      <c r="Y197" s="115"/>
      <c r="Z197" s="115">
        <f t="shared" si="3274"/>
        <v>0</v>
      </c>
      <c r="AB197" s="118"/>
      <c r="AC197" s="118"/>
      <c r="AD197" s="115"/>
      <c r="AE197" s="115"/>
      <c r="AF197" s="115"/>
      <c r="AG197" s="115"/>
      <c r="AH197" s="115"/>
      <c r="AI197" s="115">
        <f t="shared" si="3275"/>
        <v>0</v>
      </c>
      <c r="AK197" s="118"/>
      <c r="AL197" s="118"/>
      <c r="AM197" s="115"/>
      <c r="AN197" s="115"/>
      <c r="AO197" s="115"/>
      <c r="AP197" s="115"/>
      <c r="AQ197" s="115"/>
      <c r="AR197" s="115">
        <f t="shared" si="3276"/>
        <v>0</v>
      </c>
      <c r="AT197" s="118"/>
      <c r="AU197" s="118"/>
      <c r="AV197" s="115"/>
      <c r="AW197" s="115"/>
      <c r="AX197" s="115"/>
      <c r="AY197" s="115"/>
      <c r="AZ197" s="115"/>
      <c r="BA197" s="115">
        <f t="shared" si="3277"/>
        <v>0</v>
      </c>
      <c r="BC197" s="118"/>
      <c r="BD197" s="118"/>
      <c r="BE197" s="115"/>
      <c r="BF197" s="115"/>
      <c r="BG197" s="115"/>
      <c r="BH197" s="115"/>
      <c r="BI197" s="115"/>
      <c r="BJ197" s="115">
        <f t="shared" si="3278"/>
        <v>0</v>
      </c>
      <c r="BL197" s="118"/>
      <c r="BM197" s="118"/>
      <c r="BN197" s="115"/>
      <c r="BO197" s="115"/>
      <c r="BP197" s="115"/>
      <c r="BQ197" s="115"/>
      <c r="BR197" s="115"/>
      <c r="BS197" s="115">
        <f t="shared" si="3279"/>
        <v>0</v>
      </c>
      <c r="BU197" s="118"/>
      <c r="BV197" s="118"/>
      <c r="BW197" s="115"/>
      <c r="BX197" s="115"/>
      <c r="BY197" s="115"/>
      <c r="BZ197" s="115"/>
      <c r="CA197" s="115"/>
      <c r="CB197" s="115">
        <f t="shared" si="3280"/>
        <v>0</v>
      </c>
      <c r="CD197" s="118"/>
      <c r="CE197" s="118"/>
      <c r="CF197" s="115"/>
      <c r="CG197" s="115"/>
      <c r="CH197" s="115"/>
      <c r="CI197" s="115"/>
      <c r="CJ197" s="115"/>
      <c r="CK197" s="115">
        <f t="shared" si="3281"/>
        <v>0</v>
      </c>
      <c r="CM197" s="118"/>
      <c r="CN197" s="118"/>
      <c r="CO197" s="115"/>
      <c r="CP197" s="115"/>
      <c r="CQ197" s="115"/>
      <c r="CR197" s="115"/>
      <c r="CS197" s="115"/>
      <c r="CT197" s="115">
        <f t="shared" si="3282"/>
        <v>0</v>
      </c>
      <c r="CV197" s="118"/>
      <c r="CW197" s="118"/>
      <c r="CX197" s="115"/>
      <c r="CY197" s="115"/>
      <c r="CZ197" s="115"/>
      <c r="DA197" s="115"/>
      <c r="DB197" s="115"/>
      <c r="DC197" s="115">
        <f t="shared" si="3283"/>
        <v>0</v>
      </c>
      <c r="DE197" s="118"/>
      <c r="DF197" s="118"/>
      <c r="DG197" s="115"/>
      <c r="DH197" s="115"/>
      <c r="DI197" s="115"/>
      <c r="DJ197" s="115"/>
      <c r="DK197" s="115"/>
      <c r="DL197" s="115">
        <f t="shared" si="3284"/>
        <v>0</v>
      </c>
      <c r="DN197" s="118"/>
      <c r="DO197" s="118"/>
      <c r="DP197" s="115"/>
      <c r="DQ197" s="115"/>
      <c r="DR197" s="115"/>
      <c r="DS197" s="115"/>
      <c r="DT197" s="115"/>
      <c r="DU197" s="115">
        <f t="shared" si="3285"/>
        <v>0</v>
      </c>
      <c r="DW197" s="118"/>
      <c r="DX197" s="118"/>
      <c r="DY197" s="115"/>
      <c r="DZ197" s="115"/>
      <c r="EA197" s="115"/>
      <c r="EB197" s="115"/>
      <c r="EC197" s="115"/>
      <c r="ED197" s="115">
        <f t="shared" si="3286"/>
        <v>0</v>
      </c>
      <c r="EF197" s="118"/>
      <c r="EG197" s="118"/>
      <c r="EH197" s="115"/>
      <c r="EI197" s="115"/>
      <c r="EJ197" s="115"/>
      <c r="EK197" s="115"/>
      <c r="EL197" s="115"/>
      <c r="EM197" s="115">
        <f t="shared" si="3287"/>
        <v>0</v>
      </c>
      <c r="EO197" s="118"/>
      <c r="EP197" s="118"/>
      <c r="EQ197" s="115"/>
      <c r="ER197" s="115"/>
      <c r="ES197" s="115"/>
      <c r="ET197" s="115"/>
      <c r="EU197" s="115"/>
      <c r="EV197" s="115">
        <f t="shared" si="3288"/>
        <v>0</v>
      </c>
      <c r="EX197" s="118"/>
      <c r="EY197" s="118"/>
      <c r="EZ197" s="115"/>
      <c r="FA197" s="115"/>
      <c r="FB197" s="115"/>
      <c r="FC197" s="115"/>
      <c r="FD197" s="115"/>
      <c r="FE197" s="115">
        <f t="shared" si="3289"/>
        <v>0</v>
      </c>
      <c r="FG197" s="118"/>
      <c r="FH197" s="118"/>
      <c r="FI197" s="115"/>
      <c r="FJ197" s="115"/>
      <c r="FK197" s="115"/>
      <c r="FL197" s="115"/>
      <c r="FM197" s="115"/>
      <c r="FN197" s="115">
        <f t="shared" si="3290"/>
        <v>0</v>
      </c>
      <c r="FP197" s="118"/>
      <c r="FQ197" s="118"/>
      <c r="FR197" s="115"/>
      <c r="FS197" s="115"/>
      <c r="FT197" s="115"/>
      <c r="FU197" s="115"/>
      <c r="FV197" s="115"/>
      <c r="FW197" s="115">
        <f t="shared" si="3291"/>
        <v>0</v>
      </c>
      <c r="FY197" s="118"/>
      <c r="FZ197" s="118"/>
      <c r="GA197" s="115"/>
      <c r="GB197" s="115"/>
      <c r="GC197" s="115"/>
      <c r="GD197" s="115"/>
      <c r="GE197" s="115"/>
      <c r="GF197" s="115">
        <f t="shared" si="3292"/>
        <v>0</v>
      </c>
      <c r="GH197" s="118"/>
      <c r="GI197" s="118"/>
      <c r="GJ197" s="115"/>
      <c r="GK197" s="115"/>
      <c r="GL197" s="115"/>
      <c r="GM197" s="115"/>
      <c r="GN197" s="115"/>
      <c r="GO197" s="115">
        <f t="shared" si="3293"/>
        <v>0</v>
      </c>
      <c r="GQ197" s="118"/>
      <c r="GR197" s="118"/>
      <c r="GS197" s="115"/>
      <c r="GT197" s="115"/>
      <c r="GU197" s="115"/>
      <c r="GV197" s="115"/>
      <c r="GW197" s="115"/>
      <c r="GX197" s="115">
        <f t="shared" si="3294"/>
        <v>0</v>
      </c>
      <c r="GZ197" s="118"/>
      <c r="HA197" s="118"/>
      <c r="HB197" s="115"/>
      <c r="HC197" s="115"/>
      <c r="HD197" s="115"/>
      <c r="HE197" s="115"/>
      <c r="HF197" s="115"/>
      <c r="HG197" s="115">
        <f t="shared" si="3295"/>
        <v>0</v>
      </c>
      <c r="HI197" s="118"/>
      <c r="HJ197" s="118"/>
      <c r="HK197" s="115"/>
      <c r="HL197" s="115"/>
      <c r="HM197" s="115"/>
      <c r="HN197" s="115"/>
      <c r="HO197" s="115"/>
      <c r="HP197" s="115">
        <f t="shared" si="3296"/>
        <v>0</v>
      </c>
      <c r="HR197" s="118"/>
      <c r="HS197" s="118"/>
      <c r="HT197" s="115"/>
      <c r="HU197" s="115"/>
      <c r="HV197" s="115"/>
      <c r="HW197" s="115"/>
      <c r="HX197" s="115"/>
      <c r="HY197" s="115">
        <f t="shared" si="3297"/>
        <v>0</v>
      </c>
      <c r="IA197" s="118"/>
      <c r="IB197" s="118"/>
      <c r="IC197" s="115"/>
      <c r="ID197" s="115"/>
      <c r="IE197" s="115"/>
      <c r="IF197" s="115"/>
      <c r="IG197" s="115"/>
      <c r="IH197" s="115">
        <f t="shared" si="3298"/>
        <v>0</v>
      </c>
      <c r="IJ197" s="118"/>
      <c r="IK197" s="118"/>
      <c r="IL197" s="115"/>
      <c r="IM197" s="115"/>
      <c r="IN197" s="115"/>
      <c r="IO197" s="115"/>
      <c r="IP197" s="115"/>
      <c r="IQ197" s="115">
        <f t="shared" si="3299"/>
        <v>0</v>
      </c>
      <c r="IS197" s="118"/>
      <c r="IT197" s="118"/>
      <c r="IU197" s="115"/>
      <c r="IV197" s="115"/>
      <c r="IW197" s="115"/>
      <c r="IX197" s="115"/>
      <c r="IY197" s="115"/>
      <c r="IZ197" s="115">
        <f t="shared" si="3300"/>
        <v>0</v>
      </c>
      <c r="JB197" s="118"/>
      <c r="JC197" s="118"/>
      <c r="JD197" s="115"/>
      <c r="JE197" s="115"/>
      <c r="JF197" s="115"/>
      <c r="JG197" s="115"/>
      <c r="JH197" s="115"/>
      <c r="JI197" s="115">
        <f t="shared" si="3301"/>
        <v>0</v>
      </c>
      <c r="JK197" s="118"/>
      <c r="JL197" s="118"/>
      <c r="JM197" s="115"/>
      <c r="JN197" s="115"/>
      <c r="JO197" s="115"/>
      <c r="JP197" s="115"/>
      <c r="JQ197" s="115"/>
      <c r="JR197" s="115">
        <f t="shared" si="3302"/>
        <v>0</v>
      </c>
      <c r="JT197" s="118"/>
      <c r="JU197" s="118"/>
      <c r="JV197" s="115"/>
      <c r="JW197" s="115"/>
      <c r="JX197" s="115"/>
      <c r="JY197" s="115"/>
      <c r="JZ197" s="115"/>
      <c r="KA197" s="115">
        <f t="shared" si="3303"/>
        <v>0</v>
      </c>
      <c r="KC197" s="118"/>
      <c r="KD197" s="118"/>
      <c r="KE197" s="115"/>
      <c r="KF197" s="115"/>
      <c r="KG197" s="115"/>
      <c r="KH197" s="115"/>
      <c r="KI197" s="115"/>
      <c r="KJ197" s="115">
        <f t="shared" si="3304"/>
        <v>0</v>
      </c>
      <c r="KL197" s="118"/>
      <c r="KM197" s="118"/>
      <c r="KN197" s="115"/>
      <c r="KO197" s="115"/>
      <c r="KP197" s="115"/>
      <c r="KQ197" s="115"/>
      <c r="KR197" s="115"/>
      <c r="KS197" s="115">
        <f t="shared" si="3305"/>
        <v>0</v>
      </c>
      <c r="KU197" s="118"/>
      <c r="KV197" s="118"/>
      <c r="KW197" s="115"/>
      <c r="KX197" s="115"/>
      <c r="KY197" s="115"/>
      <c r="KZ197" s="115"/>
      <c r="LA197" s="115"/>
      <c r="LB197" s="115">
        <f t="shared" si="3306"/>
        <v>0</v>
      </c>
      <c r="LD197" s="118"/>
      <c r="LE197" s="118"/>
      <c r="LF197" s="115"/>
      <c r="LG197" s="115"/>
      <c r="LH197" s="115"/>
      <c r="LI197" s="115"/>
      <c r="LJ197" s="115"/>
      <c r="LK197" s="115">
        <f t="shared" si="3307"/>
        <v>0</v>
      </c>
      <c r="LM197" s="118"/>
      <c r="LN197" s="118"/>
      <c r="LO197" s="115"/>
      <c r="LP197" s="115"/>
      <c r="LQ197" s="115"/>
      <c r="LR197" s="115"/>
      <c r="LS197" s="115"/>
      <c r="LT197" s="115">
        <f t="shared" si="3308"/>
        <v>0</v>
      </c>
      <c r="LV197" s="118"/>
      <c r="LW197" s="118"/>
      <c r="LX197" s="115"/>
      <c r="LY197" s="115"/>
      <c r="LZ197" s="115"/>
      <c r="MA197" s="115"/>
      <c r="MB197" s="115"/>
      <c r="MC197" s="115">
        <f t="shared" si="3309"/>
        <v>0</v>
      </c>
      <c r="ME197" s="118"/>
      <c r="MF197" s="118"/>
      <c r="MG197" s="115"/>
      <c r="MH197" s="115"/>
      <c r="MI197" s="115"/>
      <c r="MJ197" s="115"/>
      <c r="MK197" s="115"/>
      <c r="ML197" s="115">
        <f t="shared" si="3310"/>
        <v>0</v>
      </c>
      <c r="MN197" s="118"/>
      <c r="MO197" s="118"/>
      <c r="MP197" s="115"/>
      <c r="MQ197" s="115"/>
      <c r="MR197" s="115"/>
      <c r="MS197" s="115"/>
      <c r="MT197" s="115"/>
      <c r="MU197" s="115">
        <f t="shared" si="3311"/>
        <v>0</v>
      </c>
      <c r="MW197" s="118"/>
      <c r="MX197" s="118"/>
      <c r="MY197" s="115"/>
      <c r="MZ197" s="115"/>
      <c r="NA197" s="115"/>
      <c r="NB197" s="115"/>
      <c r="NC197" s="115"/>
      <c r="ND197" s="115">
        <f t="shared" si="3312"/>
        <v>0</v>
      </c>
      <c r="NF197" s="118"/>
      <c r="NG197" s="118"/>
      <c r="NH197" s="115"/>
      <c r="NI197" s="115"/>
      <c r="NJ197" s="115"/>
      <c r="NK197" s="115"/>
      <c r="NL197" s="115"/>
      <c r="NM197" s="115">
        <f t="shared" si="3313"/>
        <v>0</v>
      </c>
      <c r="NO197" s="118"/>
      <c r="NP197" s="118"/>
      <c r="NQ197" s="115"/>
      <c r="NR197" s="115"/>
      <c r="NS197" s="115"/>
      <c r="NT197" s="115"/>
      <c r="NU197" s="115"/>
      <c r="NV197" s="115">
        <f t="shared" si="3314"/>
        <v>0</v>
      </c>
      <c r="NX197" s="118"/>
      <c r="NY197" s="118"/>
      <c r="NZ197" s="115"/>
      <c r="OA197" s="115"/>
      <c r="OB197" s="115"/>
      <c r="OC197" s="115"/>
      <c r="OD197" s="115"/>
      <c r="OE197" s="115">
        <f t="shared" si="3315"/>
        <v>0</v>
      </c>
      <c r="OG197" s="118"/>
      <c r="OH197" s="118"/>
      <c r="OI197" s="115"/>
      <c r="OJ197" s="115"/>
      <c r="OK197" s="115"/>
      <c r="OL197" s="115"/>
      <c r="OM197" s="115"/>
      <c r="ON197" s="115">
        <f t="shared" si="3316"/>
        <v>0</v>
      </c>
      <c r="OP197" s="118"/>
      <c r="OQ197" s="118"/>
      <c r="OR197" s="115"/>
      <c r="OS197" s="115"/>
      <c r="OT197" s="115"/>
      <c r="OU197" s="115"/>
      <c r="OV197" s="115"/>
      <c r="OW197" s="115">
        <f t="shared" si="3317"/>
        <v>0</v>
      </c>
      <c r="OY197" s="118"/>
      <c r="OZ197" s="118"/>
      <c r="PA197" s="115"/>
      <c r="PB197" s="115"/>
      <c r="PC197" s="115"/>
      <c r="PD197" s="115"/>
      <c r="PE197" s="115"/>
      <c r="PF197" s="115">
        <f t="shared" si="3318"/>
        <v>0</v>
      </c>
    </row>
    <row r="198" spans="1:422">
      <c r="A198" s="118"/>
      <c r="B198" s="118"/>
      <c r="C198" s="115"/>
      <c r="D198" s="115"/>
      <c r="E198" s="115"/>
      <c r="F198" s="115"/>
      <c r="G198" s="115"/>
      <c r="H198" s="115">
        <f t="shared" si="3272"/>
        <v>0</v>
      </c>
      <c r="J198" s="118"/>
      <c r="K198" s="118"/>
      <c r="L198" s="115"/>
      <c r="M198" s="115"/>
      <c r="N198" s="115"/>
      <c r="O198" s="115"/>
      <c r="P198" s="115"/>
      <c r="Q198" s="115">
        <f t="shared" si="3273"/>
        <v>0</v>
      </c>
      <c r="S198" s="118"/>
      <c r="T198" s="118"/>
      <c r="U198" s="115"/>
      <c r="V198" s="115"/>
      <c r="W198" s="115"/>
      <c r="X198" s="115"/>
      <c r="Y198" s="115"/>
      <c r="Z198" s="115">
        <f t="shared" si="3274"/>
        <v>0</v>
      </c>
      <c r="AB198" s="118"/>
      <c r="AC198" s="118"/>
      <c r="AD198" s="115"/>
      <c r="AE198" s="115"/>
      <c r="AF198" s="115"/>
      <c r="AG198" s="115"/>
      <c r="AH198" s="115"/>
      <c r="AI198" s="115">
        <f t="shared" si="3275"/>
        <v>0</v>
      </c>
      <c r="AK198" s="118"/>
      <c r="AL198" s="118"/>
      <c r="AM198" s="115"/>
      <c r="AN198" s="115"/>
      <c r="AO198" s="115"/>
      <c r="AP198" s="115"/>
      <c r="AQ198" s="115"/>
      <c r="AR198" s="115">
        <f t="shared" si="3276"/>
        <v>0</v>
      </c>
      <c r="AT198" s="118"/>
      <c r="AU198" s="118"/>
      <c r="AV198" s="115"/>
      <c r="AW198" s="115"/>
      <c r="AX198" s="115"/>
      <c r="AY198" s="115"/>
      <c r="AZ198" s="115"/>
      <c r="BA198" s="115">
        <f t="shared" si="3277"/>
        <v>0</v>
      </c>
      <c r="BC198" s="118"/>
      <c r="BD198" s="118"/>
      <c r="BE198" s="115"/>
      <c r="BF198" s="115"/>
      <c r="BG198" s="115"/>
      <c r="BH198" s="115"/>
      <c r="BI198" s="115"/>
      <c r="BJ198" s="115">
        <f t="shared" si="3278"/>
        <v>0</v>
      </c>
      <c r="BL198" s="118"/>
      <c r="BM198" s="118"/>
      <c r="BN198" s="115"/>
      <c r="BO198" s="115"/>
      <c r="BP198" s="115"/>
      <c r="BQ198" s="115"/>
      <c r="BR198" s="115"/>
      <c r="BS198" s="115">
        <f t="shared" si="3279"/>
        <v>0</v>
      </c>
      <c r="BU198" s="118"/>
      <c r="BV198" s="118"/>
      <c r="BW198" s="115"/>
      <c r="BX198" s="115"/>
      <c r="BY198" s="115"/>
      <c r="BZ198" s="115"/>
      <c r="CA198" s="115"/>
      <c r="CB198" s="115">
        <f t="shared" si="3280"/>
        <v>0</v>
      </c>
      <c r="CD198" s="118"/>
      <c r="CE198" s="118"/>
      <c r="CF198" s="115"/>
      <c r="CG198" s="115"/>
      <c r="CH198" s="115"/>
      <c r="CI198" s="115"/>
      <c r="CJ198" s="115"/>
      <c r="CK198" s="115">
        <f t="shared" si="3281"/>
        <v>0</v>
      </c>
      <c r="CM198" s="118"/>
      <c r="CN198" s="118"/>
      <c r="CO198" s="115"/>
      <c r="CP198" s="115"/>
      <c r="CQ198" s="115"/>
      <c r="CR198" s="115"/>
      <c r="CS198" s="115"/>
      <c r="CT198" s="115">
        <f t="shared" si="3282"/>
        <v>0</v>
      </c>
      <c r="CV198" s="118"/>
      <c r="CW198" s="118"/>
      <c r="CX198" s="115"/>
      <c r="CY198" s="115"/>
      <c r="CZ198" s="115"/>
      <c r="DA198" s="115"/>
      <c r="DB198" s="115"/>
      <c r="DC198" s="115">
        <f t="shared" si="3283"/>
        <v>0</v>
      </c>
      <c r="DE198" s="118"/>
      <c r="DF198" s="118"/>
      <c r="DG198" s="115"/>
      <c r="DH198" s="115"/>
      <c r="DI198" s="115"/>
      <c r="DJ198" s="115"/>
      <c r="DK198" s="115"/>
      <c r="DL198" s="115">
        <f t="shared" si="3284"/>
        <v>0</v>
      </c>
      <c r="DN198" s="118"/>
      <c r="DO198" s="118"/>
      <c r="DP198" s="115"/>
      <c r="DQ198" s="115"/>
      <c r="DR198" s="115"/>
      <c r="DS198" s="115"/>
      <c r="DT198" s="115"/>
      <c r="DU198" s="115">
        <f t="shared" si="3285"/>
        <v>0</v>
      </c>
      <c r="DW198" s="118"/>
      <c r="DX198" s="118"/>
      <c r="DY198" s="115"/>
      <c r="DZ198" s="115"/>
      <c r="EA198" s="115"/>
      <c r="EB198" s="115"/>
      <c r="EC198" s="115"/>
      <c r="ED198" s="115">
        <f t="shared" si="3286"/>
        <v>0</v>
      </c>
      <c r="EF198" s="118"/>
      <c r="EG198" s="118"/>
      <c r="EH198" s="115"/>
      <c r="EI198" s="115"/>
      <c r="EJ198" s="115"/>
      <c r="EK198" s="115"/>
      <c r="EL198" s="115"/>
      <c r="EM198" s="115">
        <f t="shared" si="3287"/>
        <v>0</v>
      </c>
      <c r="EO198" s="118"/>
      <c r="EP198" s="118"/>
      <c r="EQ198" s="115"/>
      <c r="ER198" s="115"/>
      <c r="ES198" s="115"/>
      <c r="ET198" s="115"/>
      <c r="EU198" s="115"/>
      <c r="EV198" s="115">
        <f t="shared" si="3288"/>
        <v>0</v>
      </c>
      <c r="EX198" s="118"/>
      <c r="EY198" s="118"/>
      <c r="EZ198" s="115"/>
      <c r="FA198" s="115"/>
      <c r="FB198" s="115"/>
      <c r="FC198" s="115"/>
      <c r="FD198" s="115"/>
      <c r="FE198" s="115">
        <f t="shared" si="3289"/>
        <v>0</v>
      </c>
      <c r="FG198" s="118"/>
      <c r="FH198" s="118"/>
      <c r="FI198" s="115"/>
      <c r="FJ198" s="115"/>
      <c r="FK198" s="115"/>
      <c r="FL198" s="115"/>
      <c r="FM198" s="115"/>
      <c r="FN198" s="115">
        <f t="shared" si="3290"/>
        <v>0</v>
      </c>
      <c r="FP198" s="118"/>
      <c r="FQ198" s="118"/>
      <c r="FR198" s="115"/>
      <c r="FS198" s="115"/>
      <c r="FT198" s="115"/>
      <c r="FU198" s="115"/>
      <c r="FV198" s="115"/>
      <c r="FW198" s="115">
        <f t="shared" si="3291"/>
        <v>0</v>
      </c>
      <c r="FY198" s="118"/>
      <c r="FZ198" s="118"/>
      <c r="GA198" s="115"/>
      <c r="GB198" s="115"/>
      <c r="GC198" s="115"/>
      <c r="GD198" s="115"/>
      <c r="GE198" s="115"/>
      <c r="GF198" s="115">
        <f t="shared" si="3292"/>
        <v>0</v>
      </c>
      <c r="GH198" s="118"/>
      <c r="GI198" s="118"/>
      <c r="GJ198" s="115"/>
      <c r="GK198" s="115"/>
      <c r="GL198" s="115"/>
      <c r="GM198" s="115"/>
      <c r="GN198" s="115"/>
      <c r="GO198" s="115">
        <f t="shared" si="3293"/>
        <v>0</v>
      </c>
      <c r="GQ198" s="118"/>
      <c r="GR198" s="118"/>
      <c r="GS198" s="115"/>
      <c r="GT198" s="115"/>
      <c r="GU198" s="115"/>
      <c r="GV198" s="115"/>
      <c r="GW198" s="115"/>
      <c r="GX198" s="115">
        <f t="shared" si="3294"/>
        <v>0</v>
      </c>
      <c r="GZ198" s="118"/>
      <c r="HA198" s="118"/>
      <c r="HB198" s="115"/>
      <c r="HC198" s="115"/>
      <c r="HD198" s="115"/>
      <c r="HE198" s="115"/>
      <c r="HF198" s="115"/>
      <c r="HG198" s="115">
        <f t="shared" si="3295"/>
        <v>0</v>
      </c>
      <c r="HI198" s="118"/>
      <c r="HJ198" s="118"/>
      <c r="HK198" s="115"/>
      <c r="HL198" s="115"/>
      <c r="HM198" s="115"/>
      <c r="HN198" s="115"/>
      <c r="HO198" s="115"/>
      <c r="HP198" s="115">
        <f t="shared" si="3296"/>
        <v>0</v>
      </c>
      <c r="HR198" s="118"/>
      <c r="HS198" s="118"/>
      <c r="HT198" s="115"/>
      <c r="HU198" s="115"/>
      <c r="HV198" s="115"/>
      <c r="HW198" s="115"/>
      <c r="HX198" s="115"/>
      <c r="HY198" s="115">
        <f t="shared" si="3297"/>
        <v>0</v>
      </c>
      <c r="IA198" s="118"/>
      <c r="IB198" s="118"/>
      <c r="IC198" s="115"/>
      <c r="ID198" s="115"/>
      <c r="IE198" s="115"/>
      <c r="IF198" s="115"/>
      <c r="IG198" s="115"/>
      <c r="IH198" s="115">
        <f t="shared" si="3298"/>
        <v>0</v>
      </c>
      <c r="IJ198" s="118"/>
      <c r="IK198" s="118"/>
      <c r="IL198" s="115"/>
      <c r="IM198" s="115"/>
      <c r="IN198" s="115"/>
      <c r="IO198" s="115"/>
      <c r="IP198" s="115"/>
      <c r="IQ198" s="115">
        <f t="shared" si="3299"/>
        <v>0</v>
      </c>
      <c r="IS198" s="118"/>
      <c r="IT198" s="118"/>
      <c r="IU198" s="115"/>
      <c r="IV198" s="115"/>
      <c r="IW198" s="115"/>
      <c r="IX198" s="115"/>
      <c r="IY198" s="115"/>
      <c r="IZ198" s="115">
        <f t="shared" si="3300"/>
        <v>0</v>
      </c>
      <c r="JB198" s="118"/>
      <c r="JC198" s="118"/>
      <c r="JD198" s="115"/>
      <c r="JE198" s="115"/>
      <c r="JF198" s="115"/>
      <c r="JG198" s="115"/>
      <c r="JH198" s="115"/>
      <c r="JI198" s="115">
        <f t="shared" si="3301"/>
        <v>0</v>
      </c>
      <c r="JK198" s="118"/>
      <c r="JL198" s="118"/>
      <c r="JM198" s="115"/>
      <c r="JN198" s="115"/>
      <c r="JO198" s="115"/>
      <c r="JP198" s="115"/>
      <c r="JQ198" s="115"/>
      <c r="JR198" s="115">
        <f t="shared" si="3302"/>
        <v>0</v>
      </c>
      <c r="JT198" s="118"/>
      <c r="JU198" s="118"/>
      <c r="JV198" s="115"/>
      <c r="JW198" s="115"/>
      <c r="JX198" s="115"/>
      <c r="JY198" s="115"/>
      <c r="JZ198" s="115"/>
      <c r="KA198" s="115">
        <f t="shared" si="3303"/>
        <v>0</v>
      </c>
      <c r="KC198" s="118"/>
      <c r="KD198" s="118"/>
      <c r="KE198" s="115"/>
      <c r="KF198" s="115"/>
      <c r="KG198" s="115"/>
      <c r="KH198" s="115"/>
      <c r="KI198" s="115"/>
      <c r="KJ198" s="115">
        <f t="shared" si="3304"/>
        <v>0</v>
      </c>
      <c r="KL198" s="118"/>
      <c r="KM198" s="118"/>
      <c r="KN198" s="115"/>
      <c r="KO198" s="115"/>
      <c r="KP198" s="115"/>
      <c r="KQ198" s="115"/>
      <c r="KR198" s="115"/>
      <c r="KS198" s="115">
        <f t="shared" si="3305"/>
        <v>0</v>
      </c>
      <c r="KU198" s="118"/>
      <c r="KV198" s="118"/>
      <c r="KW198" s="115"/>
      <c r="KX198" s="115"/>
      <c r="KY198" s="115"/>
      <c r="KZ198" s="115"/>
      <c r="LA198" s="115"/>
      <c r="LB198" s="115">
        <f t="shared" si="3306"/>
        <v>0</v>
      </c>
      <c r="LD198" s="118"/>
      <c r="LE198" s="118"/>
      <c r="LF198" s="115"/>
      <c r="LG198" s="115"/>
      <c r="LH198" s="115"/>
      <c r="LI198" s="115"/>
      <c r="LJ198" s="115"/>
      <c r="LK198" s="115">
        <f t="shared" si="3307"/>
        <v>0</v>
      </c>
      <c r="LM198" s="118"/>
      <c r="LN198" s="118"/>
      <c r="LO198" s="115"/>
      <c r="LP198" s="115"/>
      <c r="LQ198" s="115"/>
      <c r="LR198" s="115"/>
      <c r="LS198" s="115"/>
      <c r="LT198" s="115">
        <f t="shared" si="3308"/>
        <v>0</v>
      </c>
      <c r="LV198" s="118"/>
      <c r="LW198" s="118"/>
      <c r="LX198" s="115"/>
      <c r="LY198" s="115"/>
      <c r="LZ198" s="115"/>
      <c r="MA198" s="115"/>
      <c r="MB198" s="115"/>
      <c r="MC198" s="115">
        <f t="shared" si="3309"/>
        <v>0</v>
      </c>
      <c r="ME198" s="118"/>
      <c r="MF198" s="118"/>
      <c r="MG198" s="115"/>
      <c r="MH198" s="115"/>
      <c r="MI198" s="115"/>
      <c r="MJ198" s="115"/>
      <c r="MK198" s="115"/>
      <c r="ML198" s="115">
        <f t="shared" si="3310"/>
        <v>0</v>
      </c>
      <c r="MN198" s="118"/>
      <c r="MO198" s="118"/>
      <c r="MP198" s="115"/>
      <c r="MQ198" s="115"/>
      <c r="MR198" s="115"/>
      <c r="MS198" s="115"/>
      <c r="MT198" s="115"/>
      <c r="MU198" s="115">
        <f t="shared" si="3311"/>
        <v>0</v>
      </c>
      <c r="MW198" s="118"/>
      <c r="MX198" s="118"/>
      <c r="MY198" s="115"/>
      <c r="MZ198" s="115"/>
      <c r="NA198" s="115"/>
      <c r="NB198" s="115"/>
      <c r="NC198" s="115"/>
      <c r="ND198" s="115">
        <f t="shared" si="3312"/>
        <v>0</v>
      </c>
      <c r="NF198" s="118"/>
      <c r="NG198" s="118"/>
      <c r="NH198" s="115"/>
      <c r="NI198" s="115"/>
      <c r="NJ198" s="115"/>
      <c r="NK198" s="115"/>
      <c r="NL198" s="115"/>
      <c r="NM198" s="115">
        <f t="shared" si="3313"/>
        <v>0</v>
      </c>
      <c r="NO198" s="118"/>
      <c r="NP198" s="118"/>
      <c r="NQ198" s="115"/>
      <c r="NR198" s="115"/>
      <c r="NS198" s="115"/>
      <c r="NT198" s="115"/>
      <c r="NU198" s="115"/>
      <c r="NV198" s="115">
        <f t="shared" si="3314"/>
        <v>0</v>
      </c>
      <c r="NX198" s="118"/>
      <c r="NY198" s="118"/>
      <c r="NZ198" s="115"/>
      <c r="OA198" s="115"/>
      <c r="OB198" s="115"/>
      <c r="OC198" s="115"/>
      <c r="OD198" s="115"/>
      <c r="OE198" s="115">
        <f t="shared" si="3315"/>
        <v>0</v>
      </c>
      <c r="OG198" s="118"/>
      <c r="OH198" s="118"/>
      <c r="OI198" s="115"/>
      <c r="OJ198" s="115"/>
      <c r="OK198" s="115"/>
      <c r="OL198" s="115"/>
      <c r="OM198" s="115"/>
      <c r="ON198" s="115">
        <f t="shared" si="3316"/>
        <v>0</v>
      </c>
      <c r="OP198" s="118"/>
      <c r="OQ198" s="118"/>
      <c r="OR198" s="115"/>
      <c r="OS198" s="115"/>
      <c r="OT198" s="115"/>
      <c r="OU198" s="115"/>
      <c r="OV198" s="115"/>
      <c r="OW198" s="115">
        <f t="shared" si="3317"/>
        <v>0</v>
      </c>
      <c r="OY198" s="118"/>
      <c r="OZ198" s="118"/>
      <c r="PA198" s="115"/>
      <c r="PB198" s="115"/>
      <c r="PC198" s="115"/>
      <c r="PD198" s="115"/>
      <c r="PE198" s="115"/>
      <c r="PF198" s="115">
        <f t="shared" si="3318"/>
        <v>0</v>
      </c>
    </row>
    <row r="199" spans="1:422">
      <c r="A199" s="118"/>
      <c r="B199" s="118"/>
      <c r="C199" s="119"/>
      <c r="D199" s="119"/>
      <c r="E199" s="119"/>
      <c r="F199" s="119"/>
      <c r="G199" s="120" t="s">
        <v>44</v>
      </c>
      <c r="H199" s="132">
        <f>SUM(H191:H198)</f>
        <v>0</v>
      </c>
      <c r="J199" s="118"/>
      <c r="K199" s="118"/>
      <c r="L199" s="119"/>
      <c r="M199" s="119"/>
      <c r="N199" s="119"/>
      <c r="O199" s="119"/>
      <c r="P199" s="120" t="s">
        <v>44</v>
      </c>
      <c r="Q199" s="132">
        <f>SUM(Q191:Q198)</f>
        <v>0</v>
      </c>
      <c r="S199" s="118"/>
      <c r="T199" s="118"/>
      <c r="U199" s="119"/>
      <c r="V199" s="119"/>
      <c r="W199" s="119"/>
      <c r="X199" s="119"/>
      <c r="Y199" s="120" t="s">
        <v>44</v>
      </c>
      <c r="Z199" s="132">
        <f>SUM(Z191:Z198)</f>
        <v>0</v>
      </c>
      <c r="AB199" s="118"/>
      <c r="AC199" s="118"/>
      <c r="AD199" s="119"/>
      <c r="AE199" s="119"/>
      <c r="AF199" s="119"/>
      <c r="AG199" s="119"/>
      <c r="AH199" s="120" t="s">
        <v>44</v>
      </c>
      <c r="AI199" s="132">
        <f>SUM(AI191:AI198)</f>
        <v>0</v>
      </c>
      <c r="AK199" s="118"/>
      <c r="AL199" s="118"/>
      <c r="AM199" s="119"/>
      <c r="AN199" s="119"/>
      <c r="AO199" s="119"/>
      <c r="AP199" s="119"/>
      <c r="AQ199" s="120" t="s">
        <v>44</v>
      </c>
      <c r="AR199" s="132">
        <f>SUM(AR191:AR198)</f>
        <v>0</v>
      </c>
      <c r="AT199" s="118"/>
      <c r="AU199" s="118"/>
      <c r="AV199" s="119"/>
      <c r="AW199" s="119"/>
      <c r="AX199" s="119"/>
      <c r="AY199" s="119"/>
      <c r="AZ199" s="120" t="s">
        <v>44</v>
      </c>
      <c r="BA199" s="132">
        <f>SUM(BA191:BA198)</f>
        <v>0</v>
      </c>
      <c r="BC199" s="118"/>
      <c r="BD199" s="118"/>
      <c r="BE199" s="119"/>
      <c r="BF199" s="119"/>
      <c r="BG199" s="119"/>
      <c r="BH199" s="119"/>
      <c r="BI199" s="120" t="s">
        <v>44</v>
      </c>
      <c r="BJ199" s="132">
        <f t="shared" ref="BJ199" si="3319">SUM(BJ191:BJ198)</f>
        <v>0</v>
      </c>
      <c r="BL199" s="118"/>
      <c r="BM199" s="118"/>
      <c r="BN199" s="119"/>
      <c r="BO199" s="119"/>
      <c r="BP199" s="119"/>
      <c r="BQ199" s="119"/>
      <c r="BR199" s="120" t="s">
        <v>44</v>
      </c>
      <c r="BS199" s="132">
        <f t="shared" ref="BS199" si="3320">SUM(BS191:BS198)</f>
        <v>0</v>
      </c>
      <c r="BU199" s="118"/>
      <c r="BV199" s="118"/>
      <c r="BW199" s="119"/>
      <c r="BX199" s="119"/>
      <c r="BY199" s="119"/>
      <c r="BZ199" s="119"/>
      <c r="CA199" s="120" t="s">
        <v>44</v>
      </c>
      <c r="CB199" s="132">
        <f t="shared" ref="CB199" si="3321">SUM(CB191:CB198)</f>
        <v>0</v>
      </c>
      <c r="CD199" s="118"/>
      <c r="CE199" s="118"/>
      <c r="CF199" s="119"/>
      <c r="CG199" s="119"/>
      <c r="CH199" s="119"/>
      <c r="CI199" s="119"/>
      <c r="CJ199" s="120" t="s">
        <v>44</v>
      </c>
      <c r="CK199" s="132">
        <f t="shared" ref="CK199" si="3322">SUM(CK191:CK198)</f>
        <v>0</v>
      </c>
      <c r="CM199" s="118"/>
      <c r="CN199" s="118"/>
      <c r="CO199" s="119"/>
      <c r="CP199" s="119"/>
      <c r="CQ199" s="119"/>
      <c r="CR199" s="119"/>
      <c r="CS199" s="120" t="s">
        <v>44</v>
      </c>
      <c r="CT199" s="132">
        <f t="shared" ref="CT199" si="3323">SUM(CT191:CT198)</f>
        <v>0</v>
      </c>
      <c r="CV199" s="118"/>
      <c r="CW199" s="118"/>
      <c r="CX199" s="119"/>
      <c r="CY199" s="119"/>
      <c r="CZ199" s="119"/>
      <c r="DA199" s="119"/>
      <c r="DB199" s="120" t="s">
        <v>44</v>
      </c>
      <c r="DC199" s="132">
        <f t="shared" ref="DC199" si="3324">SUM(DC191:DC198)</f>
        <v>0</v>
      </c>
      <c r="DE199" s="118"/>
      <c r="DF199" s="118"/>
      <c r="DG199" s="119"/>
      <c r="DH199" s="119"/>
      <c r="DI199" s="119"/>
      <c r="DJ199" s="119"/>
      <c r="DK199" s="120" t="s">
        <v>44</v>
      </c>
      <c r="DL199" s="132">
        <f t="shared" ref="DL199" si="3325">SUM(DL191:DL198)</f>
        <v>0</v>
      </c>
      <c r="DN199" s="118"/>
      <c r="DO199" s="118"/>
      <c r="DP199" s="119"/>
      <c r="DQ199" s="119"/>
      <c r="DR199" s="119"/>
      <c r="DS199" s="119"/>
      <c r="DT199" s="120" t="s">
        <v>44</v>
      </c>
      <c r="DU199" s="132">
        <f t="shared" ref="DU199" si="3326">SUM(DU191:DU198)</f>
        <v>0</v>
      </c>
      <c r="DW199" s="118"/>
      <c r="DX199" s="118"/>
      <c r="DY199" s="119"/>
      <c r="DZ199" s="119"/>
      <c r="EA199" s="119"/>
      <c r="EB199" s="119"/>
      <c r="EC199" s="120" t="s">
        <v>44</v>
      </c>
      <c r="ED199" s="132">
        <f t="shared" ref="ED199" si="3327">SUM(ED191:ED198)</f>
        <v>0</v>
      </c>
      <c r="EF199" s="118"/>
      <c r="EG199" s="118"/>
      <c r="EH199" s="119"/>
      <c r="EI199" s="119"/>
      <c r="EJ199" s="119"/>
      <c r="EK199" s="119"/>
      <c r="EL199" s="120" t="s">
        <v>44</v>
      </c>
      <c r="EM199" s="132">
        <f t="shared" ref="EM199" si="3328">SUM(EM191:EM198)</f>
        <v>0</v>
      </c>
      <c r="EO199" s="118"/>
      <c r="EP199" s="118"/>
      <c r="EQ199" s="119"/>
      <c r="ER199" s="119"/>
      <c r="ES199" s="119"/>
      <c r="ET199" s="119"/>
      <c r="EU199" s="120" t="s">
        <v>44</v>
      </c>
      <c r="EV199" s="132">
        <f t="shared" ref="EV199" si="3329">SUM(EV191:EV198)</f>
        <v>0</v>
      </c>
      <c r="EX199" s="118"/>
      <c r="EY199" s="118"/>
      <c r="EZ199" s="119"/>
      <c r="FA199" s="119"/>
      <c r="FB199" s="119"/>
      <c r="FC199" s="119"/>
      <c r="FD199" s="120" t="s">
        <v>44</v>
      </c>
      <c r="FE199" s="132">
        <f t="shared" ref="FE199" si="3330">SUM(FE191:FE198)</f>
        <v>0</v>
      </c>
      <c r="FG199" s="118"/>
      <c r="FH199" s="118"/>
      <c r="FI199" s="119"/>
      <c r="FJ199" s="119"/>
      <c r="FK199" s="119"/>
      <c r="FL199" s="119"/>
      <c r="FM199" s="120" t="s">
        <v>44</v>
      </c>
      <c r="FN199" s="132">
        <f t="shared" ref="FN199" si="3331">SUM(FN191:FN198)</f>
        <v>0</v>
      </c>
      <c r="FP199" s="118"/>
      <c r="FQ199" s="118"/>
      <c r="FR199" s="119"/>
      <c r="FS199" s="119"/>
      <c r="FT199" s="119"/>
      <c r="FU199" s="119"/>
      <c r="FV199" s="120" t="s">
        <v>44</v>
      </c>
      <c r="FW199" s="132">
        <f t="shared" ref="FW199" si="3332">SUM(FW191:FW198)</f>
        <v>0</v>
      </c>
      <c r="FY199" s="118"/>
      <c r="FZ199" s="118"/>
      <c r="GA199" s="119"/>
      <c r="GB199" s="119"/>
      <c r="GC199" s="119"/>
      <c r="GD199" s="119"/>
      <c r="GE199" s="120" t="s">
        <v>44</v>
      </c>
      <c r="GF199" s="132">
        <f t="shared" ref="GF199" si="3333">SUM(GF191:GF198)</f>
        <v>0</v>
      </c>
      <c r="GH199" s="118"/>
      <c r="GI199" s="118"/>
      <c r="GJ199" s="119"/>
      <c r="GK199" s="119"/>
      <c r="GL199" s="119"/>
      <c r="GM199" s="119"/>
      <c r="GN199" s="120" t="s">
        <v>44</v>
      </c>
      <c r="GO199" s="132">
        <f t="shared" ref="GO199" si="3334">SUM(GO191:GO198)</f>
        <v>0</v>
      </c>
      <c r="GQ199" s="118"/>
      <c r="GR199" s="118"/>
      <c r="GS199" s="119"/>
      <c r="GT199" s="119"/>
      <c r="GU199" s="119"/>
      <c r="GV199" s="119"/>
      <c r="GW199" s="120" t="s">
        <v>44</v>
      </c>
      <c r="GX199" s="132">
        <f t="shared" ref="GX199" si="3335">SUM(GX191:GX198)</f>
        <v>0</v>
      </c>
      <c r="GZ199" s="118"/>
      <c r="HA199" s="118"/>
      <c r="HB199" s="119"/>
      <c r="HC199" s="119"/>
      <c r="HD199" s="119"/>
      <c r="HE199" s="119"/>
      <c r="HF199" s="120" t="s">
        <v>44</v>
      </c>
      <c r="HG199" s="132">
        <f t="shared" ref="HG199" si="3336">SUM(HG191:HG198)</f>
        <v>0</v>
      </c>
      <c r="HI199" s="118"/>
      <c r="HJ199" s="118"/>
      <c r="HK199" s="119"/>
      <c r="HL199" s="119"/>
      <c r="HM199" s="119"/>
      <c r="HN199" s="119"/>
      <c r="HO199" s="120" t="s">
        <v>44</v>
      </c>
      <c r="HP199" s="132">
        <f t="shared" ref="HP199" si="3337">SUM(HP191:HP198)</f>
        <v>0</v>
      </c>
      <c r="HR199" s="118"/>
      <c r="HS199" s="118"/>
      <c r="HT199" s="119"/>
      <c r="HU199" s="119"/>
      <c r="HV199" s="119"/>
      <c r="HW199" s="119"/>
      <c r="HX199" s="120" t="s">
        <v>44</v>
      </c>
      <c r="HY199" s="132">
        <f t="shared" ref="HY199" si="3338">SUM(HY191:HY198)</f>
        <v>0</v>
      </c>
      <c r="IA199" s="118"/>
      <c r="IB199" s="118"/>
      <c r="IC199" s="119"/>
      <c r="ID199" s="119"/>
      <c r="IE199" s="119"/>
      <c r="IF199" s="119"/>
      <c r="IG199" s="120" t="s">
        <v>44</v>
      </c>
      <c r="IH199" s="132">
        <f t="shared" ref="IH199" si="3339">SUM(IH191:IH198)</f>
        <v>0</v>
      </c>
      <c r="IJ199" s="118"/>
      <c r="IK199" s="118"/>
      <c r="IL199" s="119"/>
      <c r="IM199" s="119"/>
      <c r="IN199" s="119"/>
      <c r="IO199" s="119"/>
      <c r="IP199" s="120" t="s">
        <v>44</v>
      </c>
      <c r="IQ199" s="132">
        <f t="shared" ref="IQ199" si="3340">SUM(IQ191:IQ198)</f>
        <v>0</v>
      </c>
      <c r="IS199" s="118"/>
      <c r="IT199" s="118"/>
      <c r="IU199" s="119"/>
      <c r="IV199" s="119"/>
      <c r="IW199" s="119"/>
      <c r="IX199" s="119"/>
      <c r="IY199" s="120" t="s">
        <v>44</v>
      </c>
      <c r="IZ199" s="132">
        <f t="shared" ref="IZ199" si="3341">SUM(IZ191:IZ198)</f>
        <v>0</v>
      </c>
      <c r="JB199" s="118"/>
      <c r="JC199" s="118"/>
      <c r="JD199" s="119"/>
      <c r="JE199" s="119"/>
      <c r="JF199" s="119"/>
      <c r="JG199" s="119"/>
      <c r="JH199" s="120" t="s">
        <v>44</v>
      </c>
      <c r="JI199" s="132">
        <f t="shared" ref="JI199" si="3342">SUM(JI191:JI198)</f>
        <v>0</v>
      </c>
      <c r="JK199" s="118"/>
      <c r="JL199" s="118"/>
      <c r="JM199" s="119"/>
      <c r="JN199" s="119"/>
      <c r="JO199" s="119"/>
      <c r="JP199" s="119"/>
      <c r="JQ199" s="120" t="s">
        <v>44</v>
      </c>
      <c r="JR199" s="132">
        <f t="shared" ref="JR199" si="3343">SUM(JR191:JR198)</f>
        <v>0</v>
      </c>
      <c r="JT199" s="118"/>
      <c r="JU199" s="118"/>
      <c r="JV199" s="119"/>
      <c r="JW199" s="119"/>
      <c r="JX199" s="119"/>
      <c r="JY199" s="119"/>
      <c r="JZ199" s="120" t="s">
        <v>44</v>
      </c>
      <c r="KA199" s="132">
        <f t="shared" ref="KA199" si="3344">SUM(KA191:KA198)</f>
        <v>0</v>
      </c>
      <c r="KC199" s="118"/>
      <c r="KD199" s="118"/>
      <c r="KE199" s="119"/>
      <c r="KF199" s="119"/>
      <c r="KG199" s="119"/>
      <c r="KH199" s="119"/>
      <c r="KI199" s="120" t="s">
        <v>44</v>
      </c>
      <c r="KJ199" s="132">
        <f t="shared" ref="KJ199" si="3345">SUM(KJ191:KJ198)</f>
        <v>0</v>
      </c>
      <c r="KL199" s="118"/>
      <c r="KM199" s="118"/>
      <c r="KN199" s="119"/>
      <c r="KO199" s="119"/>
      <c r="KP199" s="119"/>
      <c r="KQ199" s="119"/>
      <c r="KR199" s="120" t="s">
        <v>44</v>
      </c>
      <c r="KS199" s="132">
        <f t="shared" ref="KS199" si="3346">SUM(KS191:KS198)</f>
        <v>0</v>
      </c>
      <c r="KU199" s="118"/>
      <c r="KV199" s="118"/>
      <c r="KW199" s="119"/>
      <c r="KX199" s="119"/>
      <c r="KY199" s="119"/>
      <c r="KZ199" s="119"/>
      <c r="LA199" s="120" t="s">
        <v>44</v>
      </c>
      <c r="LB199" s="132">
        <f t="shared" ref="LB199" si="3347">SUM(LB191:LB198)</f>
        <v>0</v>
      </c>
      <c r="LD199" s="118"/>
      <c r="LE199" s="118"/>
      <c r="LF199" s="119"/>
      <c r="LG199" s="119"/>
      <c r="LH199" s="119"/>
      <c r="LI199" s="119"/>
      <c r="LJ199" s="120" t="s">
        <v>44</v>
      </c>
      <c r="LK199" s="132">
        <f t="shared" ref="LK199" si="3348">SUM(LK191:LK198)</f>
        <v>0</v>
      </c>
      <c r="LM199" s="118"/>
      <c r="LN199" s="118"/>
      <c r="LO199" s="119"/>
      <c r="LP199" s="119"/>
      <c r="LQ199" s="119"/>
      <c r="LR199" s="119"/>
      <c r="LS199" s="120" t="s">
        <v>44</v>
      </c>
      <c r="LT199" s="132">
        <f t="shared" ref="LT199" si="3349">SUM(LT191:LT198)</f>
        <v>0</v>
      </c>
      <c r="LV199" s="118"/>
      <c r="LW199" s="118"/>
      <c r="LX199" s="119"/>
      <c r="LY199" s="119"/>
      <c r="LZ199" s="119"/>
      <c r="MA199" s="119"/>
      <c r="MB199" s="120" t="s">
        <v>44</v>
      </c>
      <c r="MC199" s="132">
        <f t="shared" ref="MC199" si="3350">SUM(MC191:MC198)</f>
        <v>0</v>
      </c>
      <c r="ME199" s="118"/>
      <c r="MF199" s="118"/>
      <c r="MG199" s="119"/>
      <c r="MH199" s="119"/>
      <c r="MI199" s="119"/>
      <c r="MJ199" s="119"/>
      <c r="MK199" s="120" t="s">
        <v>44</v>
      </c>
      <c r="ML199" s="132">
        <f t="shared" ref="ML199" si="3351">SUM(ML191:ML198)</f>
        <v>0</v>
      </c>
      <c r="MN199" s="118"/>
      <c r="MO199" s="118"/>
      <c r="MP199" s="119"/>
      <c r="MQ199" s="119"/>
      <c r="MR199" s="119"/>
      <c r="MS199" s="119"/>
      <c r="MT199" s="120" t="s">
        <v>44</v>
      </c>
      <c r="MU199" s="132">
        <f t="shared" ref="MU199" si="3352">SUM(MU191:MU198)</f>
        <v>0</v>
      </c>
      <c r="MW199" s="118"/>
      <c r="MX199" s="118"/>
      <c r="MY199" s="119"/>
      <c r="MZ199" s="119"/>
      <c r="NA199" s="119"/>
      <c r="NB199" s="119"/>
      <c r="NC199" s="120" t="s">
        <v>44</v>
      </c>
      <c r="ND199" s="132">
        <f t="shared" ref="ND199" si="3353">SUM(ND191:ND198)</f>
        <v>0</v>
      </c>
      <c r="NF199" s="118"/>
      <c r="NG199" s="118"/>
      <c r="NH199" s="119"/>
      <c r="NI199" s="119"/>
      <c r="NJ199" s="119"/>
      <c r="NK199" s="119"/>
      <c r="NL199" s="120" t="s">
        <v>44</v>
      </c>
      <c r="NM199" s="132">
        <f t="shared" ref="NM199" si="3354">SUM(NM191:NM198)</f>
        <v>0</v>
      </c>
      <c r="NO199" s="118"/>
      <c r="NP199" s="118"/>
      <c r="NQ199" s="119"/>
      <c r="NR199" s="119"/>
      <c r="NS199" s="119"/>
      <c r="NT199" s="119"/>
      <c r="NU199" s="120" t="s">
        <v>44</v>
      </c>
      <c r="NV199" s="132">
        <f t="shared" ref="NV199" si="3355">SUM(NV191:NV198)</f>
        <v>0</v>
      </c>
      <c r="NX199" s="118"/>
      <c r="NY199" s="118"/>
      <c r="NZ199" s="119"/>
      <c r="OA199" s="119"/>
      <c r="OB199" s="119"/>
      <c r="OC199" s="119"/>
      <c r="OD199" s="120" t="s">
        <v>44</v>
      </c>
      <c r="OE199" s="132">
        <f t="shared" ref="OE199" si="3356">SUM(OE191:OE198)</f>
        <v>0</v>
      </c>
      <c r="OG199" s="118"/>
      <c r="OH199" s="118"/>
      <c r="OI199" s="119"/>
      <c r="OJ199" s="119"/>
      <c r="OK199" s="119"/>
      <c r="OL199" s="119"/>
      <c r="OM199" s="120" t="s">
        <v>44</v>
      </c>
      <c r="ON199" s="132">
        <f t="shared" ref="ON199" si="3357">SUM(ON191:ON198)</f>
        <v>0</v>
      </c>
      <c r="OP199" s="118"/>
      <c r="OQ199" s="118"/>
      <c r="OR199" s="119"/>
      <c r="OS199" s="119"/>
      <c r="OT199" s="119"/>
      <c r="OU199" s="119"/>
      <c r="OV199" s="120" t="s">
        <v>44</v>
      </c>
      <c r="OW199" s="132">
        <f t="shared" ref="OW199" si="3358">SUM(OW191:OW198)</f>
        <v>0</v>
      </c>
      <c r="OY199" s="118"/>
      <c r="OZ199" s="118"/>
      <c r="PA199" s="119"/>
      <c r="PB199" s="119"/>
      <c r="PC199" s="119"/>
      <c r="PD199" s="119"/>
      <c r="PE199" s="120" t="s">
        <v>44</v>
      </c>
      <c r="PF199" s="132">
        <f t="shared" ref="PF199" si="3359">SUM(PF191:PF198)</f>
        <v>0</v>
      </c>
    </row>
    <row r="200" spans="1:422" s="139" customFormat="1">
      <c r="A200" s="134"/>
      <c r="B200" s="135"/>
      <c r="C200" s="136"/>
      <c r="D200" s="136"/>
      <c r="E200" s="136"/>
      <c r="F200" s="136"/>
      <c r="G200" s="137"/>
      <c r="H200" s="138"/>
      <c r="J200" s="134"/>
      <c r="K200" s="135"/>
      <c r="L200" s="136"/>
      <c r="M200" s="136"/>
      <c r="N200" s="136"/>
      <c r="O200" s="136"/>
      <c r="P200" s="137"/>
      <c r="Q200" s="138"/>
      <c r="S200" s="134"/>
      <c r="T200" s="135"/>
      <c r="U200" s="136"/>
      <c r="V200" s="136"/>
      <c r="W200" s="136"/>
      <c r="X200" s="136"/>
      <c r="Y200" s="137"/>
      <c r="Z200" s="138"/>
      <c r="AB200" s="134"/>
      <c r="AC200" s="135"/>
      <c r="AD200" s="136"/>
      <c r="AE200" s="136"/>
      <c r="AF200" s="136"/>
      <c r="AG200" s="136"/>
      <c r="AH200" s="137"/>
      <c r="AI200" s="138"/>
      <c r="AK200" s="134"/>
      <c r="AL200" s="135"/>
      <c r="AM200" s="136"/>
      <c r="AN200" s="136"/>
      <c r="AO200" s="136"/>
      <c r="AP200" s="136"/>
      <c r="AQ200" s="137"/>
      <c r="AR200" s="138"/>
      <c r="AT200" s="134"/>
      <c r="AU200" s="135"/>
      <c r="AV200" s="136"/>
      <c r="AW200" s="136"/>
      <c r="AX200" s="136"/>
      <c r="AY200" s="136"/>
      <c r="AZ200" s="137"/>
      <c r="BA200" s="138"/>
      <c r="BC200" s="134"/>
      <c r="BD200" s="135"/>
      <c r="BE200" s="136"/>
      <c r="BF200" s="136"/>
      <c r="BG200" s="136"/>
      <c r="BH200" s="136"/>
      <c r="BI200" s="137"/>
      <c r="BJ200" s="138"/>
      <c r="BL200" s="134"/>
      <c r="BM200" s="135"/>
      <c r="BN200" s="136"/>
      <c r="BO200" s="136"/>
      <c r="BP200" s="136"/>
      <c r="BQ200" s="136"/>
      <c r="BR200" s="137"/>
      <c r="BS200" s="138"/>
      <c r="BU200" s="134"/>
      <c r="BV200" s="135"/>
      <c r="BW200" s="136"/>
      <c r="BX200" s="136"/>
      <c r="BY200" s="136"/>
      <c r="BZ200" s="136"/>
      <c r="CA200" s="137"/>
      <c r="CB200" s="138"/>
      <c r="CD200" s="134"/>
      <c r="CE200" s="135"/>
      <c r="CF200" s="136"/>
      <c r="CG200" s="136"/>
      <c r="CH200" s="136"/>
      <c r="CI200" s="136"/>
      <c r="CJ200" s="137"/>
      <c r="CK200" s="138"/>
      <c r="CM200" s="134"/>
      <c r="CN200" s="135"/>
      <c r="CO200" s="136"/>
      <c r="CP200" s="136"/>
      <c r="CQ200" s="136"/>
      <c r="CR200" s="136"/>
      <c r="CS200" s="137"/>
      <c r="CT200" s="138"/>
      <c r="CV200" s="134"/>
      <c r="CW200" s="135"/>
      <c r="CX200" s="136"/>
      <c r="CY200" s="136"/>
      <c r="CZ200" s="136"/>
      <c r="DA200" s="136"/>
      <c r="DB200" s="137"/>
      <c r="DC200" s="138"/>
      <c r="DE200" s="134"/>
      <c r="DF200" s="135"/>
      <c r="DG200" s="136"/>
      <c r="DH200" s="136"/>
      <c r="DI200" s="136"/>
      <c r="DJ200" s="136"/>
      <c r="DK200" s="137"/>
      <c r="DL200" s="138"/>
      <c r="DN200" s="134"/>
      <c r="DO200" s="135"/>
      <c r="DP200" s="136"/>
      <c r="DQ200" s="136"/>
      <c r="DR200" s="136"/>
      <c r="DS200" s="136"/>
      <c r="DT200" s="137"/>
      <c r="DU200" s="138"/>
      <c r="DW200" s="134"/>
      <c r="DX200" s="135"/>
      <c r="DY200" s="136"/>
      <c r="DZ200" s="136"/>
      <c r="EA200" s="136"/>
      <c r="EB200" s="136"/>
      <c r="EC200" s="137"/>
      <c r="ED200" s="138"/>
      <c r="EF200" s="134"/>
      <c r="EG200" s="135"/>
      <c r="EH200" s="136"/>
      <c r="EI200" s="136"/>
      <c r="EJ200" s="136"/>
      <c r="EK200" s="136"/>
      <c r="EL200" s="137"/>
      <c r="EM200" s="138"/>
      <c r="EO200" s="134"/>
      <c r="EP200" s="135"/>
      <c r="EQ200" s="136"/>
      <c r="ER200" s="136"/>
      <c r="ES200" s="136"/>
      <c r="ET200" s="136"/>
      <c r="EU200" s="137"/>
      <c r="EV200" s="138"/>
      <c r="EX200" s="134"/>
      <c r="EY200" s="135"/>
      <c r="EZ200" s="136"/>
      <c r="FA200" s="136"/>
      <c r="FB200" s="136"/>
      <c r="FC200" s="136"/>
      <c r="FD200" s="137"/>
      <c r="FE200" s="138"/>
      <c r="FG200" s="134"/>
      <c r="FH200" s="135"/>
      <c r="FI200" s="136"/>
      <c r="FJ200" s="136"/>
      <c r="FK200" s="136"/>
      <c r="FL200" s="136"/>
      <c r="FM200" s="137"/>
      <c r="FN200" s="138"/>
      <c r="FP200" s="134"/>
      <c r="FQ200" s="135"/>
      <c r="FR200" s="136"/>
      <c r="FS200" s="136"/>
      <c r="FT200" s="136"/>
      <c r="FU200" s="136"/>
      <c r="FV200" s="137"/>
      <c r="FW200" s="138"/>
      <c r="FY200" s="134"/>
      <c r="FZ200" s="135"/>
      <c r="GA200" s="136"/>
      <c r="GB200" s="136"/>
      <c r="GC200" s="136"/>
      <c r="GD200" s="136"/>
      <c r="GE200" s="137"/>
      <c r="GF200" s="138"/>
      <c r="GH200" s="134"/>
      <c r="GI200" s="135"/>
      <c r="GJ200" s="136"/>
      <c r="GK200" s="136"/>
      <c r="GL200" s="136"/>
      <c r="GM200" s="136"/>
      <c r="GN200" s="137"/>
      <c r="GO200" s="138"/>
      <c r="GQ200" s="134"/>
      <c r="GR200" s="135"/>
      <c r="GS200" s="136"/>
      <c r="GT200" s="136"/>
      <c r="GU200" s="136"/>
      <c r="GV200" s="136"/>
      <c r="GW200" s="137"/>
      <c r="GX200" s="138"/>
      <c r="GZ200" s="134"/>
      <c r="HA200" s="135"/>
      <c r="HB200" s="136"/>
      <c r="HC200" s="136"/>
      <c r="HD200" s="136"/>
      <c r="HE200" s="136"/>
      <c r="HF200" s="137"/>
      <c r="HG200" s="138"/>
      <c r="HI200" s="134"/>
      <c r="HJ200" s="135"/>
      <c r="HK200" s="136"/>
      <c r="HL200" s="136"/>
      <c r="HM200" s="136"/>
      <c r="HN200" s="136"/>
      <c r="HO200" s="137"/>
      <c r="HP200" s="138"/>
      <c r="HR200" s="134"/>
      <c r="HS200" s="135"/>
      <c r="HT200" s="136"/>
      <c r="HU200" s="136"/>
      <c r="HV200" s="136"/>
      <c r="HW200" s="136"/>
      <c r="HX200" s="137"/>
      <c r="HY200" s="138"/>
      <c r="IA200" s="134"/>
      <c r="IB200" s="135"/>
      <c r="IC200" s="136"/>
      <c r="ID200" s="136"/>
      <c r="IE200" s="136"/>
      <c r="IF200" s="136"/>
      <c r="IG200" s="137"/>
      <c r="IH200" s="138"/>
      <c r="IJ200" s="134"/>
      <c r="IK200" s="135"/>
      <c r="IL200" s="136"/>
      <c r="IM200" s="136"/>
      <c r="IN200" s="136"/>
      <c r="IO200" s="136"/>
      <c r="IP200" s="137"/>
      <c r="IQ200" s="138"/>
      <c r="IS200" s="134"/>
      <c r="IT200" s="135"/>
      <c r="IU200" s="136"/>
      <c r="IV200" s="136"/>
      <c r="IW200" s="136"/>
      <c r="IX200" s="136"/>
      <c r="IY200" s="137"/>
      <c r="IZ200" s="138"/>
      <c r="JB200" s="134"/>
      <c r="JC200" s="135"/>
      <c r="JD200" s="136"/>
      <c r="JE200" s="136"/>
      <c r="JF200" s="136"/>
      <c r="JG200" s="136"/>
      <c r="JH200" s="137"/>
      <c r="JI200" s="138"/>
      <c r="JK200" s="134"/>
      <c r="JL200" s="135"/>
      <c r="JM200" s="136"/>
      <c r="JN200" s="136"/>
      <c r="JO200" s="136"/>
      <c r="JP200" s="136"/>
      <c r="JQ200" s="137"/>
      <c r="JR200" s="138"/>
      <c r="JT200" s="134"/>
      <c r="JU200" s="135"/>
      <c r="JV200" s="136"/>
      <c r="JW200" s="136"/>
      <c r="JX200" s="136"/>
      <c r="JY200" s="136"/>
      <c r="JZ200" s="137"/>
      <c r="KA200" s="138"/>
      <c r="KC200" s="134"/>
      <c r="KD200" s="135"/>
      <c r="KE200" s="136"/>
      <c r="KF200" s="136"/>
      <c r="KG200" s="136"/>
      <c r="KH200" s="136"/>
      <c r="KI200" s="137"/>
      <c r="KJ200" s="138"/>
      <c r="KL200" s="134"/>
      <c r="KM200" s="135"/>
      <c r="KN200" s="136"/>
      <c r="KO200" s="136"/>
      <c r="KP200" s="136"/>
      <c r="KQ200" s="136"/>
      <c r="KR200" s="137"/>
      <c r="KS200" s="138"/>
      <c r="KU200" s="134"/>
      <c r="KV200" s="135"/>
      <c r="KW200" s="136"/>
      <c r="KX200" s="136"/>
      <c r="KY200" s="136"/>
      <c r="KZ200" s="136"/>
      <c r="LA200" s="137"/>
      <c r="LB200" s="138"/>
      <c r="LD200" s="134"/>
      <c r="LE200" s="135"/>
      <c r="LF200" s="136"/>
      <c r="LG200" s="136"/>
      <c r="LH200" s="136"/>
      <c r="LI200" s="136"/>
      <c r="LJ200" s="137"/>
      <c r="LK200" s="138"/>
      <c r="LM200" s="134"/>
      <c r="LN200" s="135"/>
      <c r="LO200" s="136"/>
      <c r="LP200" s="136"/>
      <c r="LQ200" s="136"/>
      <c r="LR200" s="136"/>
      <c r="LS200" s="137"/>
      <c r="LT200" s="138"/>
      <c r="LV200" s="134"/>
      <c r="LW200" s="135"/>
      <c r="LX200" s="136"/>
      <c r="LY200" s="136"/>
      <c r="LZ200" s="136"/>
      <c r="MA200" s="136"/>
      <c r="MB200" s="137"/>
      <c r="MC200" s="138"/>
      <c r="ME200" s="134"/>
      <c r="MF200" s="135"/>
      <c r="MG200" s="136"/>
      <c r="MH200" s="136"/>
      <c r="MI200" s="136"/>
      <c r="MJ200" s="136"/>
      <c r="MK200" s="137"/>
      <c r="ML200" s="138"/>
      <c r="MN200" s="134"/>
      <c r="MO200" s="135"/>
      <c r="MP200" s="136"/>
      <c r="MQ200" s="136"/>
      <c r="MR200" s="136"/>
      <c r="MS200" s="136"/>
      <c r="MT200" s="137"/>
      <c r="MU200" s="138"/>
      <c r="MW200" s="134"/>
      <c r="MX200" s="135"/>
      <c r="MY200" s="136"/>
      <c r="MZ200" s="136"/>
      <c r="NA200" s="136"/>
      <c r="NB200" s="136"/>
      <c r="NC200" s="137"/>
      <c r="ND200" s="138"/>
      <c r="NF200" s="134"/>
      <c r="NG200" s="135"/>
      <c r="NH200" s="136"/>
      <c r="NI200" s="136"/>
      <c r="NJ200" s="136"/>
      <c r="NK200" s="136"/>
      <c r="NL200" s="137"/>
      <c r="NM200" s="138"/>
      <c r="NO200" s="134"/>
      <c r="NP200" s="135"/>
      <c r="NQ200" s="136"/>
      <c r="NR200" s="136"/>
      <c r="NS200" s="136"/>
      <c r="NT200" s="136"/>
      <c r="NU200" s="137"/>
      <c r="NV200" s="138"/>
      <c r="NX200" s="134"/>
      <c r="NY200" s="135"/>
      <c r="NZ200" s="136"/>
      <c r="OA200" s="136"/>
      <c r="OB200" s="136"/>
      <c r="OC200" s="136"/>
      <c r="OD200" s="137"/>
      <c r="OE200" s="138"/>
      <c r="OG200" s="134"/>
      <c r="OH200" s="135"/>
      <c r="OI200" s="136"/>
      <c r="OJ200" s="136"/>
      <c r="OK200" s="136"/>
      <c r="OL200" s="136"/>
      <c r="OM200" s="137"/>
      <c r="ON200" s="138"/>
      <c r="OP200" s="134"/>
      <c r="OQ200" s="135"/>
      <c r="OR200" s="136"/>
      <c r="OS200" s="136"/>
      <c r="OT200" s="136"/>
      <c r="OU200" s="136"/>
      <c r="OV200" s="137"/>
      <c r="OW200" s="138"/>
      <c r="OY200" s="134"/>
      <c r="OZ200" s="135"/>
      <c r="PA200" s="136"/>
      <c r="PB200" s="136"/>
      <c r="PC200" s="136"/>
      <c r="PD200" s="136"/>
      <c r="PE200" s="137"/>
      <c r="PF200" s="138"/>
    </row>
    <row r="201" spans="1:422">
      <c r="A201" s="116" t="s">
        <v>312</v>
      </c>
      <c r="B201" s="533" t="str">
        <f>B186</f>
        <v>CONCRETOS ESTRUCTURALES</v>
      </c>
      <c r="C201" s="534"/>
      <c r="D201" s="534"/>
      <c r="E201" s="534"/>
      <c r="F201" s="534"/>
      <c r="G201" s="535"/>
      <c r="H201" s="116"/>
      <c r="J201" s="116" t="s">
        <v>312</v>
      </c>
      <c r="K201" s="533" t="str">
        <f>B201</f>
        <v>CONCRETOS ESTRUCTURALES</v>
      </c>
      <c r="L201" s="534"/>
      <c r="M201" s="534"/>
      <c r="N201" s="534"/>
      <c r="O201" s="534"/>
      <c r="P201" s="535"/>
      <c r="Q201" s="116"/>
      <c r="S201" s="116" t="s">
        <v>312</v>
      </c>
      <c r="T201" s="533" t="str">
        <f>K201</f>
        <v>CONCRETOS ESTRUCTURALES</v>
      </c>
      <c r="U201" s="534"/>
      <c r="V201" s="534"/>
      <c r="W201" s="534"/>
      <c r="X201" s="534"/>
      <c r="Y201" s="535"/>
      <c r="Z201" s="116"/>
      <c r="AB201" s="116" t="s">
        <v>312</v>
      </c>
      <c r="AC201" s="533" t="str">
        <f>T201</f>
        <v>CONCRETOS ESTRUCTURALES</v>
      </c>
      <c r="AD201" s="534"/>
      <c r="AE201" s="534"/>
      <c r="AF201" s="534"/>
      <c r="AG201" s="534"/>
      <c r="AH201" s="535"/>
      <c r="AI201" s="116"/>
      <c r="AK201" s="116" t="s">
        <v>312</v>
      </c>
      <c r="AL201" s="533" t="str">
        <f>AC201</f>
        <v>CONCRETOS ESTRUCTURALES</v>
      </c>
      <c r="AM201" s="534"/>
      <c r="AN201" s="534"/>
      <c r="AO201" s="534"/>
      <c r="AP201" s="534"/>
      <c r="AQ201" s="535"/>
      <c r="AR201" s="116"/>
      <c r="AT201" s="116" t="s">
        <v>312</v>
      </c>
      <c r="AU201" s="533" t="str">
        <f>AL201</f>
        <v>CONCRETOS ESTRUCTURALES</v>
      </c>
      <c r="AV201" s="534"/>
      <c r="AW201" s="534"/>
      <c r="AX201" s="534"/>
      <c r="AY201" s="534"/>
      <c r="AZ201" s="535"/>
      <c r="BA201" s="116"/>
      <c r="BC201" s="116" t="s">
        <v>312</v>
      </c>
      <c r="BD201" s="533" t="str">
        <f t="shared" ref="BD201" si="3360">AU201</f>
        <v>CONCRETOS ESTRUCTURALES</v>
      </c>
      <c r="BE201" s="534"/>
      <c r="BF201" s="534"/>
      <c r="BG201" s="534"/>
      <c r="BH201" s="534"/>
      <c r="BI201" s="535"/>
      <c r="BJ201" s="116"/>
      <c r="BL201" s="116" t="s">
        <v>312</v>
      </c>
      <c r="BM201" s="533" t="str">
        <f t="shared" ref="BM201" si="3361">BD201</f>
        <v>CONCRETOS ESTRUCTURALES</v>
      </c>
      <c r="BN201" s="534"/>
      <c r="BO201" s="534"/>
      <c r="BP201" s="534"/>
      <c r="BQ201" s="534"/>
      <c r="BR201" s="535"/>
      <c r="BS201" s="116"/>
      <c r="BU201" s="116" t="s">
        <v>312</v>
      </c>
      <c r="BV201" s="533" t="str">
        <f t="shared" ref="BV201" si="3362">BM201</f>
        <v>CONCRETOS ESTRUCTURALES</v>
      </c>
      <c r="BW201" s="534"/>
      <c r="BX201" s="534"/>
      <c r="BY201" s="534"/>
      <c r="BZ201" s="534"/>
      <c r="CA201" s="535"/>
      <c r="CB201" s="116"/>
      <c r="CD201" s="116" t="s">
        <v>312</v>
      </c>
      <c r="CE201" s="533" t="str">
        <f t="shared" ref="CE201" si="3363">BV201</f>
        <v>CONCRETOS ESTRUCTURALES</v>
      </c>
      <c r="CF201" s="534"/>
      <c r="CG201" s="534"/>
      <c r="CH201" s="534"/>
      <c r="CI201" s="534"/>
      <c r="CJ201" s="535"/>
      <c r="CK201" s="116"/>
      <c r="CM201" s="116" t="s">
        <v>312</v>
      </c>
      <c r="CN201" s="533" t="str">
        <f t="shared" ref="CN201" si="3364">CE201</f>
        <v>CONCRETOS ESTRUCTURALES</v>
      </c>
      <c r="CO201" s="534"/>
      <c r="CP201" s="534"/>
      <c r="CQ201" s="534"/>
      <c r="CR201" s="534"/>
      <c r="CS201" s="535"/>
      <c r="CT201" s="116"/>
      <c r="CV201" s="116" t="s">
        <v>312</v>
      </c>
      <c r="CW201" s="533" t="str">
        <f t="shared" ref="CW201" si="3365">CN201</f>
        <v>CONCRETOS ESTRUCTURALES</v>
      </c>
      <c r="CX201" s="534"/>
      <c r="CY201" s="534"/>
      <c r="CZ201" s="534"/>
      <c r="DA201" s="534"/>
      <c r="DB201" s="535"/>
      <c r="DC201" s="116"/>
      <c r="DE201" s="116" t="s">
        <v>312</v>
      </c>
      <c r="DF201" s="533" t="str">
        <f t="shared" ref="DF201" si="3366">CW201</f>
        <v>CONCRETOS ESTRUCTURALES</v>
      </c>
      <c r="DG201" s="534"/>
      <c r="DH201" s="534"/>
      <c r="DI201" s="534"/>
      <c r="DJ201" s="534"/>
      <c r="DK201" s="535"/>
      <c r="DL201" s="116"/>
      <c r="DN201" s="116" t="s">
        <v>312</v>
      </c>
      <c r="DO201" s="533" t="str">
        <f t="shared" ref="DO201" si="3367">DF201</f>
        <v>CONCRETOS ESTRUCTURALES</v>
      </c>
      <c r="DP201" s="534"/>
      <c r="DQ201" s="534"/>
      <c r="DR201" s="534"/>
      <c r="DS201" s="534"/>
      <c r="DT201" s="535"/>
      <c r="DU201" s="116"/>
      <c r="DW201" s="116" t="s">
        <v>312</v>
      </c>
      <c r="DX201" s="533" t="str">
        <f t="shared" ref="DX201" si="3368">DO201</f>
        <v>CONCRETOS ESTRUCTURALES</v>
      </c>
      <c r="DY201" s="534"/>
      <c r="DZ201" s="534"/>
      <c r="EA201" s="534"/>
      <c r="EB201" s="534"/>
      <c r="EC201" s="535"/>
      <c r="ED201" s="116"/>
      <c r="EF201" s="116" t="s">
        <v>312</v>
      </c>
      <c r="EG201" s="533" t="str">
        <f t="shared" ref="EG201" si="3369">DX201</f>
        <v>CONCRETOS ESTRUCTURALES</v>
      </c>
      <c r="EH201" s="534"/>
      <c r="EI201" s="534"/>
      <c r="EJ201" s="534"/>
      <c r="EK201" s="534"/>
      <c r="EL201" s="535"/>
      <c r="EM201" s="116"/>
      <c r="EO201" s="116" t="s">
        <v>312</v>
      </c>
      <c r="EP201" s="533" t="str">
        <f t="shared" ref="EP201" si="3370">EG201</f>
        <v>CONCRETOS ESTRUCTURALES</v>
      </c>
      <c r="EQ201" s="534"/>
      <c r="ER201" s="534"/>
      <c r="ES201" s="534"/>
      <c r="ET201" s="534"/>
      <c r="EU201" s="535"/>
      <c r="EV201" s="116"/>
      <c r="EX201" s="116" t="s">
        <v>312</v>
      </c>
      <c r="EY201" s="533" t="str">
        <f t="shared" ref="EY201" si="3371">EP201</f>
        <v>CONCRETOS ESTRUCTURALES</v>
      </c>
      <c r="EZ201" s="534"/>
      <c r="FA201" s="534"/>
      <c r="FB201" s="534"/>
      <c r="FC201" s="534"/>
      <c r="FD201" s="535"/>
      <c r="FE201" s="116"/>
      <c r="FG201" s="116" t="s">
        <v>312</v>
      </c>
      <c r="FH201" s="533" t="str">
        <f t="shared" ref="FH201" si="3372">EY201</f>
        <v>CONCRETOS ESTRUCTURALES</v>
      </c>
      <c r="FI201" s="534"/>
      <c r="FJ201" s="534"/>
      <c r="FK201" s="534"/>
      <c r="FL201" s="534"/>
      <c r="FM201" s="535"/>
      <c r="FN201" s="116"/>
      <c r="FP201" s="116" t="s">
        <v>312</v>
      </c>
      <c r="FQ201" s="533" t="str">
        <f t="shared" ref="FQ201" si="3373">FH201</f>
        <v>CONCRETOS ESTRUCTURALES</v>
      </c>
      <c r="FR201" s="534"/>
      <c r="FS201" s="534"/>
      <c r="FT201" s="534"/>
      <c r="FU201" s="534"/>
      <c r="FV201" s="535"/>
      <c r="FW201" s="116"/>
      <c r="FY201" s="116" t="s">
        <v>312</v>
      </c>
      <c r="FZ201" s="533" t="str">
        <f t="shared" ref="FZ201" si="3374">FQ201</f>
        <v>CONCRETOS ESTRUCTURALES</v>
      </c>
      <c r="GA201" s="534"/>
      <c r="GB201" s="534"/>
      <c r="GC201" s="534"/>
      <c r="GD201" s="534"/>
      <c r="GE201" s="535"/>
      <c r="GF201" s="116"/>
      <c r="GH201" s="116" t="s">
        <v>312</v>
      </c>
      <c r="GI201" s="533" t="str">
        <f t="shared" ref="GI201" si="3375">FZ201</f>
        <v>CONCRETOS ESTRUCTURALES</v>
      </c>
      <c r="GJ201" s="534"/>
      <c r="GK201" s="534"/>
      <c r="GL201" s="534"/>
      <c r="GM201" s="534"/>
      <c r="GN201" s="535"/>
      <c r="GO201" s="116"/>
      <c r="GQ201" s="116" t="s">
        <v>312</v>
      </c>
      <c r="GR201" s="533" t="str">
        <f t="shared" ref="GR201" si="3376">GI201</f>
        <v>CONCRETOS ESTRUCTURALES</v>
      </c>
      <c r="GS201" s="534"/>
      <c r="GT201" s="534"/>
      <c r="GU201" s="534"/>
      <c r="GV201" s="534"/>
      <c r="GW201" s="535"/>
      <c r="GX201" s="116"/>
      <c r="GZ201" s="116" t="s">
        <v>312</v>
      </c>
      <c r="HA201" s="533" t="str">
        <f t="shared" ref="HA201" si="3377">GR201</f>
        <v>CONCRETOS ESTRUCTURALES</v>
      </c>
      <c r="HB201" s="534"/>
      <c r="HC201" s="534"/>
      <c r="HD201" s="534"/>
      <c r="HE201" s="534"/>
      <c r="HF201" s="535"/>
      <c r="HG201" s="116"/>
      <c r="HI201" s="116" t="s">
        <v>312</v>
      </c>
      <c r="HJ201" s="533" t="str">
        <f t="shared" ref="HJ201" si="3378">HA201</f>
        <v>CONCRETOS ESTRUCTURALES</v>
      </c>
      <c r="HK201" s="534"/>
      <c r="HL201" s="534"/>
      <c r="HM201" s="534"/>
      <c r="HN201" s="534"/>
      <c r="HO201" s="535"/>
      <c r="HP201" s="116"/>
      <c r="HR201" s="116" t="s">
        <v>312</v>
      </c>
      <c r="HS201" s="533" t="str">
        <f t="shared" ref="HS201" si="3379">HJ201</f>
        <v>CONCRETOS ESTRUCTURALES</v>
      </c>
      <c r="HT201" s="534"/>
      <c r="HU201" s="534"/>
      <c r="HV201" s="534"/>
      <c r="HW201" s="534"/>
      <c r="HX201" s="535"/>
      <c r="HY201" s="116"/>
      <c r="IA201" s="116" t="s">
        <v>312</v>
      </c>
      <c r="IB201" s="533" t="str">
        <f t="shared" ref="IB201" si="3380">HS201</f>
        <v>CONCRETOS ESTRUCTURALES</v>
      </c>
      <c r="IC201" s="534"/>
      <c r="ID201" s="534"/>
      <c r="IE201" s="534"/>
      <c r="IF201" s="534"/>
      <c r="IG201" s="535"/>
      <c r="IH201" s="116"/>
      <c r="IJ201" s="116" t="s">
        <v>312</v>
      </c>
      <c r="IK201" s="533" t="str">
        <f t="shared" ref="IK201" si="3381">IB201</f>
        <v>CONCRETOS ESTRUCTURALES</v>
      </c>
      <c r="IL201" s="534"/>
      <c r="IM201" s="534"/>
      <c r="IN201" s="534"/>
      <c r="IO201" s="534"/>
      <c r="IP201" s="535"/>
      <c r="IQ201" s="116"/>
      <c r="IS201" s="116" t="s">
        <v>312</v>
      </c>
      <c r="IT201" s="533" t="str">
        <f t="shared" ref="IT201" si="3382">IK201</f>
        <v>CONCRETOS ESTRUCTURALES</v>
      </c>
      <c r="IU201" s="534"/>
      <c r="IV201" s="534"/>
      <c r="IW201" s="534"/>
      <c r="IX201" s="534"/>
      <c r="IY201" s="535"/>
      <c r="IZ201" s="116"/>
      <c r="JB201" s="116" t="s">
        <v>312</v>
      </c>
      <c r="JC201" s="533" t="str">
        <f t="shared" ref="JC201" si="3383">IT201</f>
        <v>CONCRETOS ESTRUCTURALES</v>
      </c>
      <c r="JD201" s="534"/>
      <c r="JE201" s="534"/>
      <c r="JF201" s="534"/>
      <c r="JG201" s="534"/>
      <c r="JH201" s="535"/>
      <c r="JI201" s="116"/>
      <c r="JK201" s="116" t="s">
        <v>312</v>
      </c>
      <c r="JL201" s="533" t="str">
        <f t="shared" ref="JL201" si="3384">JC201</f>
        <v>CONCRETOS ESTRUCTURALES</v>
      </c>
      <c r="JM201" s="534"/>
      <c r="JN201" s="534"/>
      <c r="JO201" s="534"/>
      <c r="JP201" s="534"/>
      <c r="JQ201" s="535"/>
      <c r="JR201" s="116"/>
      <c r="JT201" s="116" t="s">
        <v>312</v>
      </c>
      <c r="JU201" s="533" t="str">
        <f t="shared" ref="JU201" si="3385">JL201</f>
        <v>CONCRETOS ESTRUCTURALES</v>
      </c>
      <c r="JV201" s="534"/>
      <c r="JW201" s="534"/>
      <c r="JX201" s="534"/>
      <c r="JY201" s="534"/>
      <c r="JZ201" s="535"/>
      <c r="KA201" s="116"/>
      <c r="KC201" s="116" t="s">
        <v>312</v>
      </c>
      <c r="KD201" s="533" t="str">
        <f t="shared" ref="KD201" si="3386">JU201</f>
        <v>CONCRETOS ESTRUCTURALES</v>
      </c>
      <c r="KE201" s="534"/>
      <c r="KF201" s="534"/>
      <c r="KG201" s="534"/>
      <c r="KH201" s="534"/>
      <c r="KI201" s="535"/>
      <c r="KJ201" s="116"/>
      <c r="KL201" s="116" t="s">
        <v>312</v>
      </c>
      <c r="KM201" s="533" t="str">
        <f t="shared" ref="KM201" si="3387">KD201</f>
        <v>CONCRETOS ESTRUCTURALES</v>
      </c>
      <c r="KN201" s="534"/>
      <c r="KO201" s="534"/>
      <c r="KP201" s="534"/>
      <c r="KQ201" s="534"/>
      <c r="KR201" s="535"/>
      <c r="KS201" s="116"/>
      <c r="KU201" s="116" t="s">
        <v>312</v>
      </c>
      <c r="KV201" s="533" t="str">
        <f t="shared" ref="KV201" si="3388">KM201</f>
        <v>CONCRETOS ESTRUCTURALES</v>
      </c>
      <c r="KW201" s="534"/>
      <c r="KX201" s="534"/>
      <c r="KY201" s="534"/>
      <c r="KZ201" s="534"/>
      <c r="LA201" s="535"/>
      <c r="LB201" s="116"/>
      <c r="LD201" s="116" t="s">
        <v>312</v>
      </c>
      <c r="LE201" s="533" t="str">
        <f t="shared" ref="LE201" si="3389">KV201</f>
        <v>CONCRETOS ESTRUCTURALES</v>
      </c>
      <c r="LF201" s="534"/>
      <c r="LG201" s="534"/>
      <c r="LH201" s="534"/>
      <c r="LI201" s="534"/>
      <c r="LJ201" s="535"/>
      <c r="LK201" s="116"/>
      <c r="LM201" s="116" t="s">
        <v>312</v>
      </c>
      <c r="LN201" s="533" t="str">
        <f t="shared" ref="LN201" si="3390">LE201</f>
        <v>CONCRETOS ESTRUCTURALES</v>
      </c>
      <c r="LO201" s="534"/>
      <c r="LP201" s="534"/>
      <c r="LQ201" s="534"/>
      <c r="LR201" s="534"/>
      <c r="LS201" s="535"/>
      <c r="LT201" s="116"/>
      <c r="LV201" s="116" t="s">
        <v>312</v>
      </c>
      <c r="LW201" s="533" t="str">
        <f t="shared" ref="LW201" si="3391">LN201</f>
        <v>CONCRETOS ESTRUCTURALES</v>
      </c>
      <c r="LX201" s="534"/>
      <c r="LY201" s="534"/>
      <c r="LZ201" s="534"/>
      <c r="MA201" s="534"/>
      <c r="MB201" s="535"/>
      <c r="MC201" s="116"/>
      <c r="ME201" s="116" t="s">
        <v>312</v>
      </c>
      <c r="MF201" s="533" t="str">
        <f t="shared" ref="MF201" si="3392">LW201</f>
        <v>CONCRETOS ESTRUCTURALES</v>
      </c>
      <c r="MG201" s="534"/>
      <c r="MH201" s="534"/>
      <c r="MI201" s="534"/>
      <c r="MJ201" s="534"/>
      <c r="MK201" s="535"/>
      <c r="ML201" s="116"/>
      <c r="MN201" s="116" t="s">
        <v>312</v>
      </c>
      <c r="MO201" s="533" t="str">
        <f t="shared" ref="MO201" si="3393">MF201</f>
        <v>CONCRETOS ESTRUCTURALES</v>
      </c>
      <c r="MP201" s="534"/>
      <c r="MQ201" s="534"/>
      <c r="MR201" s="534"/>
      <c r="MS201" s="534"/>
      <c r="MT201" s="535"/>
      <c r="MU201" s="116"/>
      <c r="MW201" s="116" t="s">
        <v>312</v>
      </c>
      <c r="MX201" s="533" t="str">
        <f t="shared" ref="MX201" si="3394">MO201</f>
        <v>CONCRETOS ESTRUCTURALES</v>
      </c>
      <c r="MY201" s="534"/>
      <c r="MZ201" s="534"/>
      <c r="NA201" s="534"/>
      <c r="NB201" s="534"/>
      <c r="NC201" s="535"/>
      <c r="ND201" s="116"/>
      <c r="NF201" s="116" t="s">
        <v>312</v>
      </c>
      <c r="NG201" s="533" t="str">
        <f t="shared" ref="NG201" si="3395">MX201</f>
        <v>CONCRETOS ESTRUCTURALES</v>
      </c>
      <c r="NH201" s="534"/>
      <c r="NI201" s="534"/>
      <c r="NJ201" s="534"/>
      <c r="NK201" s="534"/>
      <c r="NL201" s="535"/>
      <c r="NM201" s="116"/>
      <c r="NO201" s="116" t="s">
        <v>312</v>
      </c>
      <c r="NP201" s="533" t="str">
        <f t="shared" ref="NP201" si="3396">NG201</f>
        <v>CONCRETOS ESTRUCTURALES</v>
      </c>
      <c r="NQ201" s="534"/>
      <c r="NR201" s="534"/>
      <c r="NS201" s="534"/>
      <c r="NT201" s="534"/>
      <c r="NU201" s="535"/>
      <c r="NV201" s="116"/>
      <c r="NX201" s="116" t="s">
        <v>312</v>
      </c>
      <c r="NY201" s="533" t="str">
        <f t="shared" ref="NY201" si="3397">NP201</f>
        <v>CONCRETOS ESTRUCTURALES</v>
      </c>
      <c r="NZ201" s="534"/>
      <c r="OA201" s="534"/>
      <c r="OB201" s="534"/>
      <c r="OC201" s="534"/>
      <c r="OD201" s="535"/>
      <c r="OE201" s="116"/>
      <c r="OG201" s="116" t="s">
        <v>312</v>
      </c>
      <c r="OH201" s="533" t="str">
        <f t="shared" ref="OH201" si="3398">NY201</f>
        <v>CONCRETOS ESTRUCTURALES</v>
      </c>
      <c r="OI201" s="534"/>
      <c r="OJ201" s="534"/>
      <c r="OK201" s="534"/>
      <c r="OL201" s="534"/>
      <c r="OM201" s="535"/>
      <c r="ON201" s="116"/>
      <c r="OP201" s="116" t="s">
        <v>312</v>
      </c>
      <c r="OQ201" s="533" t="str">
        <f t="shared" ref="OQ201" si="3399">OH201</f>
        <v>CONCRETOS ESTRUCTURALES</v>
      </c>
      <c r="OR201" s="534"/>
      <c r="OS201" s="534"/>
      <c r="OT201" s="534"/>
      <c r="OU201" s="534"/>
      <c r="OV201" s="535"/>
      <c r="OW201" s="116"/>
      <c r="OY201" s="116" t="s">
        <v>312</v>
      </c>
      <c r="OZ201" s="533" t="str">
        <f t="shared" ref="OZ201" si="3400">OQ201</f>
        <v>CONCRETOS ESTRUCTURALES</v>
      </c>
      <c r="PA201" s="534"/>
      <c r="PB201" s="534"/>
      <c r="PC201" s="534"/>
      <c r="PD201" s="534"/>
      <c r="PE201" s="535"/>
      <c r="PF201" s="116"/>
    </row>
    <row r="202" spans="1:422">
      <c r="A202" s="116"/>
      <c r="B202" s="536"/>
      <c r="C202" s="537"/>
      <c r="D202" s="537"/>
      <c r="E202" s="537"/>
      <c r="F202" s="537"/>
      <c r="G202" s="538"/>
      <c r="H202" s="116"/>
      <c r="J202" s="116"/>
      <c r="K202" s="536"/>
      <c r="L202" s="537"/>
      <c r="M202" s="537"/>
      <c r="N202" s="537"/>
      <c r="O202" s="537"/>
      <c r="P202" s="538"/>
      <c r="Q202" s="116"/>
      <c r="S202" s="116"/>
      <c r="T202" s="536"/>
      <c r="U202" s="537"/>
      <c r="V202" s="537"/>
      <c r="W202" s="537"/>
      <c r="X202" s="537"/>
      <c r="Y202" s="538"/>
      <c r="Z202" s="116"/>
      <c r="AB202" s="116"/>
      <c r="AC202" s="536"/>
      <c r="AD202" s="537"/>
      <c r="AE202" s="537"/>
      <c r="AF202" s="537"/>
      <c r="AG202" s="537"/>
      <c r="AH202" s="538"/>
      <c r="AI202" s="116"/>
      <c r="AK202" s="116"/>
      <c r="AL202" s="536"/>
      <c r="AM202" s="537"/>
      <c r="AN202" s="537"/>
      <c r="AO202" s="537"/>
      <c r="AP202" s="537"/>
      <c r="AQ202" s="538"/>
      <c r="AR202" s="116"/>
      <c r="AT202" s="116"/>
      <c r="AU202" s="536"/>
      <c r="AV202" s="537"/>
      <c r="AW202" s="537"/>
      <c r="AX202" s="537"/>
      <c r="AY202" s="537"/>
      <c r="AZ202" s="538"/>
      <c r="BA202" s="116"/>
      <c r="BC202" s="116"/>
      <c r="BD202" s="536"/>
      <c r="BE202" s="537"/>
      <c r="BF202" s="537"/>
      <c r="BG202" s="537"/>
      <c r="BH202" s="537"/>
      <c r="BI202" s="538"/>
      <c r="BJ202" s="116"/>
      <c r="BL202" s="116"/>
      <c r="BM202" s="536"/>
      <c r="BN202" s="537"/>
      <c r="BO202" s="537"/>
      <c r="BP202" s="537"/>
      <c r="BQ202" s="537"/>
      <c r="BR202" s="538"/>
      <c r="BS202" s="116"/>
      <c r="BU202" s="116"/>
      <c r="BV202" s="536"/>
      <c r="BW202" s="537"/>
      <c r="BX202" s="537"/>
      <c r="BY202" s="537"/>
      <c r="BZ202" s="537"/>
      <c r="CA202" s="538"/>
      <c r="CB202" s="116"/>
      <c r="CD202" s="116"/>
      <c r="CE202" s="536"/>
      <c r="CF202" s="537"/>
      <c r="CG202" s="537"/>
      <c r="CH202" s="537"/>
      <c r="CI202" s="537"/>
      <c r="CJ202" s="538"/>
      <c r="CK202" s="116"/>
      <c r="CM202" s="116"/>
      <c r="CN202" s="536"/>
      <c r="CO202" s="537"/>
      <c r="CP202" s="537"/>
      <c r="CQ202" s="537"/>
      <c r="CR202" s="537"/>
      <c r="CS202" s="538"/>
      <c r="CT202" s="116"/>
      <c r="CV202" s="116"/>
      <c r="CW202" s="536"/>
      <c r="CX202" s="537"/>
      <c r="CY202" s="537"/>
      <c r="CZ202" s="537"/>
      <c r="DA202" s="537"/>
      <c r="DB202" s="538"/>
      <c r="DC202" s="116"/>
      <c r="DE202" s="116"/>
      <c r="DF202" s="536"/>
      <c r="DG202" s="537"/>
      <c r="DH202" s="537"/>
      <c r="DI202" s="537"/>
      <c r="DJ202" s="537"/>
      <c r="DK202" s="538"/>
      <c r="DL202" s="116"/>
      <c r="DN202" s="116"/>
      <c r="DO202" s="536"/>
      <c r="DP202" s="537"/>
      <c r="DQ202" s="537"/>
      <c r="DR202" s="537"/>
      <c r="DS202" s="537"/>
      <c r="DT202" s="538"/>
      <c r="DU202" s="116"/>
      <c r="DW202" s="116"/>
      <c r="DX202" s="536"/>
      <c r="DY202" s="537"/>
      <c r="DZ202" s="537"/>
      <c r="EA202" s="537"/>
      <c r="EB202" s="537"/>
      <c r="EC202" s="538"/>
      <c r="ED202" s="116"/>
      <c r="EF202" s="116"/>
      <c r="EG202" s="536"/>
      <c r="EH202" s="537"/>
      <c r="EI202" s="537"/>
      <c r="EJ202" s="537"/>
      <c r="EK202" s="537"/>
      <c r="EL202" s="538"/>
      <c r="EM202" s="116"/>
      <c r="EO202" s="116"/>
      <c r="EP202" s="536"/>
      <c r="EQ202" s="537"/>
      <c r="ER202" s="537"/>
      <c r="ES202" s="537"/>
      <c r="ET202" s="537"/>
      <c r="EU202" s="538"/>
      <c r="EV202" s="116"/>
      <c r="EX202" s="116"/>
      <c r="EY202" s="536"/>
      <c r="EZ202" s="537"/>
      <c r="FA202" s="537"/>
      <c r="FB202" s="537"/>
      <c r="FC202" s="537"/>
      <c r="FD202" s="538"/>
      <c r="FE202" s="116"/>
      <c r="FG202" s="116"/>
      <c r="FH202" s="536"/>
      <c r="FI202" s="537"/>
      <c r="FJ202" s="537"/>
      <c r="FK202" s="537"/>
      <c r="FL202" s="537"/>
      <c r="FM202" s="538"/>
      <c r="FN202" s="116"/>
      <c r="FP202" s="116"/>
      <c r="FQ202" s="536"/>
      <c r="FR202" s="537"/>
      <c r="FS202" s="537"/>
      <c r="FT202" s="537"/>
      <c r="FU202" s="537"/>
      <c r="FV202" s="538"/>
      <c r="FW202" s="116"/>
      <c r="FY202" s="116"/>
      <c r="FZ202" s="536"/>
      <c r="GA202" s="537"/>
      <c r="GB202" s="537"/>
      <c r="GC202" s="537"/>
      <c r="GD202" s="537"/>
      <c r="GE202" s="538"/>
      <c r="GF202" s="116"/>
      <c r="GH202" s="116"/>
      <c r="GI202" s="536"/>
      <c r="GJ202" s="537"/>
      <c r="GK202" s="537"/>
      <c r="GL202" s="537"/>
      <c r="GM202" s="537"/>
      <c r="GN202" s="538"/>
      <c r="GO202" s="116"/>
      <c r="GQ202" s="116"/>
      <c r="GR202" s="536"/>
      <c r="GS202" s="537"/>
      <c r="GT202" s="537"/>
      <c r="GU202" s="537"/>
      <c r="GV202" s="537"/>
      <c r="GW202" s="538"/>
      <c r="GX202" s="116"/>
      <c r="GZ202" s="116"/>
      <c r="HA202" s="536"/>
      <c r="HB202" s="537"/>
      <c r="HC202" s="537"/>
      <c r="HD202" s="537"/>
      <c r="HE202" s="537"/>
      <c r="HF202" s="538"/>
      <c r="HG202" s="116"/>
      <c r="HI202" s="116"/>
      <c r="HJ202" s="536"/>
      <c r="HK202" s="537"/>
      <c r="HL202" s="537"/>
      <c r="HM202" s="537"/>
      <c r="HN202" s="537"/>
      <c r="HO202" s="538"/>
      <c r="HP202" s="116"/>
      <c r="HR202" s="116"/>
      <c r="HS202" s="536"/>
      <c r="HT202" s="537"/>
      <c r="HU202" s="537"/>
      <c r="HV202" s="537"/>
      <c r="HW202" s="537"/>
      <c r="HX202" s="538"/>
      <c r="HY202" s="116"/>
      <c r="IA202" s="116"/>
      <c r="IB202" s="536"/>
      <c r="IC202" s="537"/>
      <c r="ID202" s="537"/>
      <c r="IE202" s="537"/>
      <c r="IF202" s="537"/>
      <c r="IG202" s="538"/>
      <c r="IH202" s="116"/>
      <c r="IJ202" s="116"/>
      <c r="IK202" s="536"/>
      <c r="IL202" s="537"/>
      <c r="IM202" s="537"/>
      <c r="IN202" s="537"/>
      <c r="IO202" s="537"/>
      <c r="IP202" s="538"/>
      <c r="IQ202" s="116"/>
      <c r="IS202" s="116"/>
      <c r="IT202" s="536"/>
      <c r="IU202" s="537"/>
      <c r="IV202" s="537"/>
      <c r="IW202" s="537"/>
      <c r="IX202" s="537"/>
      <c r="IY202" s="538"/>
      <c r="IZ202" s="116"/>
      <c r="JB202" s="116"/>
      <c r="JC202" s="536"/>
      <c r="JD202" s="537"/>
      <c r="JE202" s="537"/>
      <c r="JF202" s="537"/>
      <c r="JG202" s="537"/>
      <c r="JH202" s="538"/>
      <c r="JI202" s="116"/>
      <c r="JK202" s="116"/>
      <c r="JL202" s="536"/>
      <c r="JM202" s="537"/>
      <c r="JN202" s="537"/>
      <c r="JO202" s="537"/>
      <c r="JP202" s="537"/>
      <c r="JQ202" s="538"/>
      <c r="JR202" s="116"/>
      <c r="JT202" s="116"/>
      <c r="JU202" s="536"/>
      <c r="JV202" s="537"/>
      <c r="JW202" s="537"/>
      <c r="JX202" s="537"/>
      <c r="JY202" s="537"/>
      <c r="JZ202" s="538"/>
      <c r="KA202" s="116"/>
      <c r="KC202" s="116"/>
      <c r="KD202" s="536"/>
      <c r="KE202" s="537"/>
      <c r="KF202" s="537"/>
      <c r="KG202" s="537"/>
      <c r="KH202" s="537"/>
      <c r="KI202" s="538"/>
      <c r="KJ202" s="116"/>
      <c r="KL202" s="116"/>
      <c r="KM202" s="536"/>
      <c r="KN202" s="537"/>
      <c r="KO202" s="537"/>
      <c r="KP202" s="537"/>
      <c r="KQ202" s="537"/>
      <c r="KR202" s="538"/>
      <c r="KS202" s="116"/>
      <c r="KU202" s="116"/>
      <c r="KV202" s="536"/>
      <c r="KW202" s="537"/>
      <c r="KX202" s="537"/>
      <c r="KY202" s="537"/>
      <c r="KZ202" s="537"/>
      <c r="LA202" s="538"/>
      <c r="LB202" s="116"/>
      <c r="LD202" s="116"/>
      <c r="LE202" s="536"/>
      <c r="LF202" s="537"/>
      <c r="LG202" s="537"/>
      <c r="LH202" s="537"/>
      <c r="LI202" s="537"/>
      <c r="LJ202" s="538"/>
      <c r="LK202" s="116"/>
      <c r="LM202" s="116"/>
      <c r="LN202" s="536"/>
      <c r="LO202" s="537"/>
      <c r="LP202" s="537"/>
      <c r="LQ202" s="537"/>
      <c r="LR202" s="537"/>
      <c r="LS202" s="538"/>
      <c r="LT202" s="116"/>
      <c r="LV202" s="116"/>
      <c r="LW202" s="536"/>
      <c r="LX202" s="537"/>
      <c r="LY202" s="537"/>
      <c r="LZ202" s="537"/>
      <c r="MA202" s="537"/>
      <c r="MB202" s="538"/>
      <c r="MC202" s="116"/>
      <c r="ME202" s="116"/>
      <c r="MF202" s="536"/>
      <c r="MG202" s="537"/>
      <c r="MH202" s="537"/>
      <c r="MI202" s="537"/>
      <c r="MJ202" s="537"/>
      <c r="MK202" s="538"/>
      <c r="ML202" s="116"/>
      <c r="MN202" s="116"/>
      <c r="MO202" s="536"/>
      <c r="MP202" s="537"/>
      <c r="MQ202" s="537"/>
      <c r="MR202" s="537"/>
      <c r="MS202" s="537"/>
      <c r="MT202" s="538"/>
      <c r="MU202" s="116"/>
      <c r="MW202" s="116"/>
      <c r="MX202" s="536"/>
      <c r="MY202" s="537"/>
      <c r="MZ202" s="537"/>
      <c r="NA202" s="537"/>
      <c r="NB202" s="537"/>
      <c r="NC202" s="538"/>
      <c r="ND202" s="116"/>
      <c r="NF202" s="116"/>
      <c r="NG202" s="536"/>
      <c r="NH202" s="537"/>
      <c r="NI202" s="537"/>
      <c r="NJ202" s="537"/>
      <c r="NK202" s="537"/>
      <c r="NL202" s="538"/>
      <c r="NM202" s="116"/>
      <c r="NO202" s="116"/>
      <c r="NP202" s="536"/>
      <c r="NQ202" s="537"/>
      <c r="NR202" s="537"/>
      <c r="NS202" s="537"/>
      <c r="NT202" s="537"/>
      <c r="NU202" s="538"/>
      <c r="NV202" s="116"/>
      <c r="NX202" s="116"/>
      <c r="NY202" s="536"/>
      <c r="NZ202" s="537"/>
      <c r="OA202" s="537"/>
      <c r="OB202" s="537"/>
      <c r="OC202" s="537"/>
      <c r="OD202" s="538"/>
      <c r="OE202" s="116"/>
      <c r="OG202" s="116"/>
      <c r="OH202" s="536"/>
      <c r="OI202" s="537"/>
      <c r="OJ202" s="537"/>
      <c r="OK202" s="537"/>
      <c r="OL202" s="537"/>
      <c r="OM202" s="538"/>
      <c r="ON202" s="116"/>
      <c r="OP202" s="116"/>
      <c r="OQ202" s="536"/>
      <c r="OR202" s="537"/>
      <c r="OS202" s="537"/>
      <c r="OT202" s="537"/>
      <c r="OU202" s="537"/>
      <c r="OV202" s="538"/>
      <c r="OW202" s="116"/>
      <c r="OY202" s="116"/>
      <c r="OZ202" s="536"/>
      <c r="PA202" s="537"/>
      <c r="PB202" s="537"/>
      <c r="PC202" s="537"/>
      <c r="PD202" s="537"/>
      <c r="PE202" s="538"/>
      <c r="PF202" s="116"/>
    </row>
    <row r="203" spans="1:422" ht="15" customHeight="1">
      <c r="A203" s="117" t="s">
        <v>1</v>
      </c>
      <c r="B203" s="544" t="str">
        <f>+APU!B97</f>
        <v>CINTAS DE AMARRE SUPERIOR EN CONCRETO DE 21 MPa SOBRE MAMPOSTERIA, DE SECCION 0.10X0.12 M. INCLUYE FORMALETA, EQUIPO Y TODO LO NECESARIO PARA SU CORRECTA COLOCACION Y FUNCIONAMIENTO.</v>
      </c>
      <c r="C203" s="545"/>
      <c r="D203" s="545"/>
      <c r="E203" s="545"/>
      <c r="F203" s="545"/>
      <c r="G203" s="545"/>
      <c r="H203" s="117" t="s">
        <v>313</v>
      </c>
      <c r="J203" s="117" t="s">
        <v>1</v>
      </c>
      <c r="K203" s="539" t="str">
        <f>B203</f>
        <v>CINTAS DE AMARRE SUPERIOR EN CONCRETO DE 21 MPa SOBRE MAMPOSTERIA, DE SECCION 0.10X0.12 M. INCLUYE FORMALETA, EQUIPO Y TODO LO NECESARIO PARA SU CORRECTA COLOCACION Y FUNCIONAMIENTO.</v>
      </c>
      <c r="L203" s="540"/>
      <c r="M203" s="540"/>
      <c r="N203" s="540"/>
      <c r="O203" s="540"/>
      <c r="P203" s="540"/>
      <c r="Q203" s="117" t="s">
        <v>313</v>
      </c>
      <c r="S203" s="117" t="s">
        <v>1</v>
      </c>
      <c r="T203" s="539" t="str">
        <f>K203</f>
        <v>CINTAS DE AMARRE SUPERIOR EN CONCRETO DE 21 MPa SOBRE MAMPOSTERIA, DE SECCION 0.10X0.12 M. INCLUYE FORMALETA, EQUIPO Y TODO LO NECESARIO PARA SU CORRECTA COLOCACION Y FUNCIONAMIENTO.</v>
      </c>
      <c r="U203" s="540"/>
      <c r="V203" s="540"/>
      <c r="W203" s="540"/>
      <c r="X203" s="540"/>
      <c r="Y203" s="540"/>
      <c r="Z203" s="117" t="s">
        <v>313</v>
      </c>
      <c r="AB203" s="117" t="s">
        <v>1</v>
      </c>
      <c r="AC203" s="539" t="str">
        <f>T203</f>
        <v>CINTAS DE AMARRE SUPERIOR EN CONCRETO DE 21 MPa SOBRE MAMPOSTERIA, DE SECCION 0.10X0.12 M. INCLUYE FORMALETA, EQUIPO Y TODO LO NECESARIO PARA SU CORRECTA COLOCACION Y FUNCIONAMIENTO.</v>
      </c>
      <c r="AD203" s="540"/>
      <c r="AE203" s="540"/>
      <c r="AF203" s="540"/>
      <c r="AG203" s="540"/>
      <c r="AH203" s="540"/>
      <c r="AI203" s="117" t="s">
        <v>313</v>
      </c>
      <c r="AK203" s="117" t="s">
        <v>1</v>
      </c>
      <c r="AL203" s="539" t="str">
        <f>AC203</f>
        <v>CINTAS DE AMARRE SUPERIOR EN CONCRETO DE 21 MPa SOBRE MAMPOSTERIA, DE SECCION 0.10X0.12 M. INCLUYE FORMALETA, EQUIPO Y TODO LO NECESARIO PARA SU CORRECTA COLOCACION Y FUNCIONAMIENTO.</v>
      </c>
      <c r="AM203" s="540"/>
      <c r="AN203" s="540"/>
      <c r="AO203" s="540"/>
      <c r="AP203" s="540"/>
      <c r="AQ203" s="540"/>
      <c r="AR203" s="117" t="s">
        <v>313</v>
      </c>
      <c r="AT203" s="117" t="s">
        <v>1</v>
      </c>
      <c r="AU203" s="539" t="str">
        <f>AL203</f>
        <v>CINTAS DE AMARRE SUPERIOR EN CONCRETO DE 21 MPa SOBRE MAMPOSTERIA, DE SECCION 0.10X0.12 M. INCLUYE FORMALETA, EQUIPO Y TODO LO NECESARIO PARA SU CORRECTA COLOCACION Y FUNCIONAMIENTO.</v>
      </c>
      <c r="AV203" s="540"/>
      <c r="AW203" s="540"/>
      <c r="AX203" s="540"/>
      <c r="AY203" s="540"/>
      <c r="AZ203" s="540"/>
      <c r="BA203" s="117" t="s">
        <v>313</v>
      </c>
      <c r="BC203" s="117" t="s">
        <v>1</v>
      </c>
      <c r="BD203" s="539" t="str">
        <f t="shared" ref="BD203" si="3401">AU203</f>
        <v>CINTAS DE AMARRE SUPERIOR EN CONCRETO DE 21 MPa SOBRE MAMPOSTERIA, DE SECCION 0.10X0.12 M. INCLUYE FORMALETA, EQUIPO Y TODO LO NECESARIO PARA SU CORRECTA COLOCACION Y FUNCIONAMIENTO.</v>
      </c>
      <c r="BE203" s="540"/>
      <c r="BF203" s="540"/>
      <c r="BG203" s="540"/>
      <c r="BH203" s="540"/>
      <c r="BI203" s="540"/>
      <c r="BJ203" s="117" t="s">
        <v>313</v>
      </c>
      <c r="BL203" s="117" t="s">
        <v>1</v>
      </c>
      <c r="BM203" s="539" t="str">
        <f t="shared" ref="BM203" si="3402">BD203</f>
        <v>CINTAS DE AMARRE SUPERIOR EN CONCRETO DE 21 MPa SOBRE MAMPOSTERIA, DE SECCION 0.10X0.12 M. INCLUYE FORMALETA, EQUIPO Y TODO LO NECESARIO PARA SU CORRECTA COLOCACION Y FUNCIONAMIENTO.</v>
      </c>
      <c r="BN203" s="540"/>
      <c r="BO203" s="540"/>
      <c r="BP203" s="540"/>
      <c r="BQ203" s="540"/>
      <c r="BR203" s="540"/>
      <c r="BS203" s="117" t="s">
        <v>313</v>
      </c>
      <c r="BU203" s="117" t="s">
        <v>1</v>
      </c>
      <c r="BV203" s="539" t="str">
        <f t="shared" ref="BV203" si="3403">BM203</f>
        <v>CINTAS DE AMARRE SUPERIOR EN CONCRETO DE 21 MPa SOBRE MAMPOSTERIA, DE SECCION 0.10X0.12 M. INCLUYE FORMALETA, EQUIPO Y TODO LO NECESARIO PARA SU CORRECTA COLOCACION Y FUNCIONAMIENTO.</v>
      </c>
      <c r="BW203" s="540"/>
      <c r="BX203" s="540"/>
      <c r="BY203" s="540"/>
      <c r="BZ203" s="540"/>
      <c r="CA203" s="540"/>
      <c r="CB203" s="117" t="s">
        <v>313</v>
      </c>
      <c r="CD203" s="117" t="s">
        <v>1</v>
      </c>
      <c r="CE203" s="539" t="str">
        <f t="shared" ref="CE203" si="3404">BV203</f>
        <v>CINTAS DE AMARRE SUPERIOR EN CONCRETO DE 21 MPa SOBRE MAMPOSTERIA, DE SECCION 0.10X0.12 M. INCLUYE FORMALETA, EQUIPO Y TODO LO NECESARIO PARA SU CORRECTA COLOCACION Y FUNCIONAMIENTO.</v>
      </c>
      <c r="CF203" s="540"/>
      <c r="CG203" s="540"/>
      <c r="CH203" s="540"/>
      <c r="CI203" s="540"/>
      <c r="CJ203" s="540"/>
      <c r="CK203" s="117" t="s">
        <v>313</v>
      </c>
      <c r="CM203" s="117" t="s">
        <v>1</v>
      </c>
      <c r="CN203" s="539" t="str">
        <f t="shared" ref="CN203" si="3405">CE203</f>
        <v>CINTAS DE AMARRE SUPERIOR EN CONCRETO DE 21 MPa SOBRE MAMPOSTERIA, DE SECCION 0.10X0.12 M. INCLUYE FORMALETA, EQUIPO Y TODO LO NECESARIO PARA SU CORRECTA COLOCACION Y FUNCIONAMIENTO.</v>
      </c>
      <c r="CO203" s="540"/>
      <c r="CP203" s="540"/>
      <c r="CQ203" s="540"/>
      <c r="CR203" s="540"/>
      <c r="CS203" s="540"/>
      <c r="CT203" s="117" t="s">
        <v>313</v>
      </c>
      <c r="CV203" s="117" t="s">
        <v>1</v>
      </c>
      <c r="CW203" s="539" t="str">
        <f t="shared" ref="CW203" si="3406">CN203</f>
        <v>CINTAS DE AMARRE SUPERIOR EN CONCRETO DE 21 MPa SOBRE MAMPOSTERIA, DE SECCION 0.10X0.12 M. INCLUYE FORMALETA, EQUIPO Y TODO LO NECESARIO PARA SU CORRECTA COLOCACION Y FUNCIONAMIENTO.</v>
      </c>
      <c r="CX203" s="540"/>
      <c r="CY203" s="540"/>
      <c r="CZ203" s="540"/>
      <c r="DA203" s="540"/>
      <c r="DB203" s="540"/>
      <c r="DC203" s="117" t="s">
        <v>313</v>
      </c>
      <c r="DE203" s="117" t="s">
        <v>1</v>
      </c>
      <c r="DF203" s="539" t="str">
        <f t="shared" ref="DF203" si="3407">CW203</f>
        <v>CINTAS DE AMARRE SUPERIOR EN CONCRETO DE 21 MPa SOBRE MAMPOSTERIA, DE SECCION 0.10X0.12 M. INCLUYE FORMALETA, EQUIPO Y TODO LO NECESARIO PARA SU CORRECTA COLOCACION Y FUNCIONAMIENTO.</v>
      </c>
      <c r="DG203" s="540"/>
      <c r="DH203" s="540"/>
      <c r="DI203" s="540"/>
      <c r="DJ203" s="540"/>
      <c r="DK203" s="540"/>
      <c r="DL203" s="117" t="s">
        <v>313</v>
      </c>
      <c r="DN203" s="117" t="s">
        <v>1</v>
      </c>
      <c r="DO203" s="539" t="str">
        <f t="shared" ref="DO203" si="3408">DF203</f>
        <v>CINTAS DE AMARRE SUPERIOR EN CONCRETO DE 21 MPa SOBRE MAMPOSTERIA, DE SECCION 0.10X0.12 M. INCLUYE FORMALETA, EQUIPO Y TODO LO NECESARIO PARA SU CORRECTA COLOCACION Y FUNCIONAMIENTO.</v>
      </c>
      <c r="DP203" s="540"/>
      <c r="DQ203" s="540"/>
      <c r="DR203" s="540"/>
      <c r="DS203" s="540"/>
      <c r="DT203" s="540"/>
      <c r="DU203" s="117" t="s">
        <v>313</v>
      </c>
      <c r="DW203" s="117" t="s">
        <v>1</v>
      </c>
      <c r="DX203" s="539" t="str">
        <f t="shared" ref="DX203" si="3409">DO203</f>
        <v>CINTAS DE AMARRE SUPERIOR EN CONCRETO DE 21 MPa SOBRE MAMPOSTERIA, DE SECCION 0.10X0.12 M. INCLUYE FORMALETA, EQUIPO Y TODO LO NECESARIO PARA SU CORRECTA COLOCACION Y FUNCIONAMIENTO.</v>
      </c>
      <c r="DY203" s="540"/>
      <c r="DZ203" s="540"/>
      <c r="EA203" s="540"/>
      <c r="EB203" s="540"/>
      <c r="EC203" s="540"/>
      <c r="ED203" s="117" t="s">
        <v>313</v>
      </c>
      <c r="EF203" s="117" t="s">
        <v>1</v>
      </c>
      <c r="EG203" s="539" t="str">
        <f t="shared" ref="EG203" si="3410">DX203</f>
        <v>CINTAS DE AMARRE SUPERIOR EN CONCRETO DE 21 MPa SOBRE MAMPOSTERIA, DE SECCION 0.10X0.12 M. INCLUYE FORMALETA, EQUIPO Y TODO LO NECESARIO PARA SU CORRECTA COLOCACION Y FUNCIONAMIENTO.</v>
      </c>
      <c r="EH203" s="540"/>
      <c r="EI203" s="540"/>
      <c r="EJ203" s="540"/>
      <c r="EK203" s="540"/>
      <c r="EL203" s="540"/>
      <c r="EM203" s="117" t="s">
        <v>313</v>
      </c>
      <c r="EO203" s="117" t="s">
        <v>1</v>
      </c>
      <c r="EP203" s="539" t="str">
        <f t="shared" ref="EP203" si="3411">EG203</f>
        <v>CINTAS DE AMARRE SUPERIOR EN CONCRETO DE 21 MPa SOBRE MAMPOSTERIA, DE SECCION 0.10X0.12 M. INCLUYE FORMALETA, EQUIPO Y TODO LO NECESARIO PARA SU CORRECTA COLOCACION Y FUNCIONAMIENTO.</v>
      </c>
      <c r="EQ203" s="540"/>
      <c r="ER203" s="540"/>
      <c r="ES203" s="540"/>
      <c r="ET203" s="540"/>
      <c r="EU203" s="540"/>
      <c r="EV203" s="117" t="s">
        <v>313</v>
      </c>
      <c r="EX203" s="117" t="s">
        <v>1</v>
      </c>
      <c r="EY203" s="539" t="str">
        <f t="shared" ref="EY203" si="3412">EP203</f>
        <v>CINTAS DE AMARRE SUPERIOR EN CONCRETO DE 21 MPa SOBRE MAMPOSTERIA, DE SECCION 0.10X0.12 M. INCLUYE FORMALETA, EQUIPO Y TODO LO NECESARIO PARA SU CORRECTA COLOCACION Y FUNCIONAMIENTO.</v>
      </c>
      <c r="EZ203" s="540"/>
      <c r="FA203" s="540"/>
      <c r="FB203" s="540"/>
      <c r="FC203" s="540"/>
      <c r="FD203" s="540"/>
      <c r="FE203" s="117" t="s">
        <v>313</v>
      </c>
      <c r="FG203" s="117" t="s">
        <v>1</v>
      </c>
      <c r="FH203" s="539" t="str">
        <f t="shared" ref="FH203" si="3413">EY203</f>
        <v>CINTAS DE AMARRE SUPERIOR EN CONCRETO DE 21 MPa SOBRE MAMPOSTERIA, DE SECCION 0.10X0.12 M. INCLUYE FORMALETA, EQUIPO Y TODO LO NECESARIO PARA SU CORRECTA COLOCACION Y FUNCIONAMIENTO.</v>
      </c>
      <c r="FI203" s="540"/>
      <c r="FJ203" s="540"/>
      <c r="FK203" s="540"/>
      <c r="FL203" s="540"/>
      <c r="FM203" s="540"/>
      <c r="FN203" s="117" t="s">
        <v>313</v>
      </c>
      <c r="FP203" s="117" t="s">
        <v>1</v>
      </c>
      <c r="FQ203" s="539" t="str">
        <f t="shared" ref="FQ203" si="3414">FH203</f>
        <v>CINTAS DE AMARRE SUPERIOR EN CONCRETO DE 21 MPa SOBRE MAMPOSTERIA, DE SECCION 0.10X0.12 M. INCLUYE FORMALETA, EQUIPO Y TODO LO NECESARIO PARA SU CORRECTA COLOCACION Y FUNCIONAMIENTO.</v>
      </c>
      <c r="FR203" s="540"/>
      <c r="FS203" s="540"/>
      <c r="FT203" s="540"/>
      <c r="FU203" s="540"/>
      <c r="FV203" s="540"/>
      <c r="FW203" s="117" t="s">
        <v>313</v>
      </c>
      <c r="FY203" s="117" t="s">
        <v>1</v>
      </c>
      <c r="FZ203" s="539" t="str">
        <f t="shared" ref="FZ203" si="3415">FQ203</f>
        <v>CINTAS DE AMARRE SUPERIOR EN CONCRETO DE 21 MPa SOBRE MAMPOSTERIA, DE SECCION 0.10X0.12 M. INCLUYE FORMALETA, EQUIPO Y TODO LO NECESARIO PARA SU CORRECTA COLOCACION Y FUNCIONAMIENTO.</v>
      </c>
      <c r="GA203" s="540"/>
      <c r="GB203" s="540"/>
      <c r="GC203" s="540"/>
      <c r="GD203" s="540"/>
      <c r="GE203" s="540"/>
      <c r="GF203" s="117" t="s">
        <v>313</v>
      </c>
      <c r="GH203" s="117" t="s">
        <v>1</v>
      </c>
      <c r="GI203" s="539" t="str">
        <f t="shared" ref="GI203" si="3416">FZ203</f>
        <v>CINTAS DE AMARRE SUPERIOR EN CONCRETO DE 21 MPa SOBRE MAMPOSTERIA, DE SECCION 0.10X0.12 M. INCLUYE FORMALETA, EQUIPO Y TODO LO NECESARIO PARA SU CORRECTA COLOCACION Y FUNCIONAMIENTO.</v>
      </c>
      <c r="GJ203" s="540"/>
      <c r="GK203" s="540"/>
      <c r="GL203" s="540"/>
      <c r="GM203" s="540"/>
      <c r="GN203" s="540"/>
      <c r="GO203" s="117" t="s">
        <v>313</v>
      </c>
      <c r="GQ203" s="117" t="s">
        <v>1</v>
      </c>
      <c r="GR203" s="539" t="str">
        <f t="shared" ref="GR203" si="3417">GI203</f>
        <v>CINTAS DE AMARRE SUPERIOR EN CONCRETO DE 21 MPa SOBRE MAMPOSTERIA, DE SECCION 0.10X0.12 M. INCLUYE FORMALETA, EQUIPO Y TODO LO NECESARIO PARA SU CORRECTA COLOCACION Y FUNCIONAMIENTO.</v>
      </c>
      <c r="GS203" s="540"/>
      <c r="GT203" s="540"/>
      <c r="GU203" s="540"/>
      <c r="GV203" s="540"/>
      <c r="GW203" s="540"/>
      <c r="GX203" s="117" t="s">
        <v>313</v>
      </c>
      <c r="GZ203" s="117" t="s">
        <v>1</v>
      </c>
      <c r="HA203" s="539" t="str">
        <f t="shared" ref="HA203" si="3418">GR203</f>
        <v>CINTAS DE AMARRE SUPERIOR EN CONCRETO DE 21 MPa SOBRE MAMPOSTERIA, DE SECCION 0.10X0.12 M. INCLUYE FORMALETA, EQUIPO Y TODO LO NECESARIO PARA SU CORRECTA COLOCACION Y FUNCIONAMIENTO.</v>
      </c>
      <c r="HB203" s="540"/>
      <c r="HC203" s="540"/>
      <c r="HD203" s="540"/>
      <c r="HE203" s="540"/>
      <c r="HF203" s="540"/>
      <c r="HG203" s="117" t="s">
        <v>313</v>
      </c>
      <c r="HI203" s="117" t="s">
        <v>1</v>
      </c>
      <c r="HJ203" s="539" t="str">
        <f t="shared" ref="HJ203" si="3419">HA203</f>
        <v>CINTAS DE AMARRE SUPERIOR EN CONCRETO DE 21 MPa SOBRE MAMPOSTERIA, DE SECCION 0.10X0.12 M. INCLUYE FORMALETA, EQUIPO Y TODO LO NECESARIO PARA SU CORRECTA COLOCACION Y FUNCIONAMIENTO.</v>
      </c>
      <c r="HK203" s="540"/>
      <c r="HL203" s="540"/>
      <c r="HM203" s="540"/>
      <c r="HN203" s="540"/>
      <c r="HO203" s="540"/>
      <c r="HP203" s="117" t="s">
        <v>313</v>
      </c>
      <c r="HR203" s="117" t="s">
        <v>1</v>
      </c>
      <c r="HS203" s="539" t="str">
        <f t="shared" ref="HS203" si="3420">HJ203</f>
        <v>CINTAS DE AMARRE SUPERIOR EN CONCRETO DE 21 MPa SOBRE MAMPOSTERIA, DE SECCION 0.10X0.12 M. INCLUYE FORMALETA, EQUIPO Y TODO LO NECESARIO PARA SU CORRECTA COLOCACION Y FUNCIONAMIENTO.</v>
      </c>
      <c r="HT203" s="540"/>
      <c r="HU203" s="540"/>
      <c r="HV203" s="540"/>
      <c r="HW203" s="540"/>
      <c r="HX203" s="540"/>
      <c r="HY203" s="117" t="s">
        <v>313</v>
      </c>
      <c r="IA203" s="117" t="s">
        <v>1</v>
      </c>
      <c r="IB203" s="539" t="str">
        <f t="shared" ref="IB203" si="3421">HS203</f>
        <v>CINTAS DE AMARRE SUPERIOR EN CONCRETO DE 21 MPa SOBRE MAMPOSTERIA, DE SECCION 0.10X0.12 M. INCLUYE FORMALETA, EQUIPO Y TODO LO NECESARIO PARA SU CORRECTA COLOCACION Y FUNCIONAMIENTO.</v>
      </c>
      <c r="IC203" s="540"/>
      <c r="ID203" s="540"/>
      <c r="IE203" s="540"/>
      <c r="IF203" s="540"/>
      <c r="IG203" s="540"/>
      <c r="IH203" s="117" t="s">
        <v>313</v>
      </c>
      <c r="IJ203" s="117" t="s">
        <v>1</v>
      </c>
      <c r="IK203" s="539" t="str">
        <f t="shared" ref="IK203" si="3422">IB203</f>
        <v>CINTAS DE AMARRE SUPERIOR EN CONCRETO DE 21 MPa SOBRE MAMPOSTERIA, DE SECCION 0.10X0.12 M. INCLUYE FORMALETA, EQUIPO Y TODO LO NECESARIO PARA SU CORRECTA COLOCACION Y FUNCIONAMIENTO.</v>
      </c>
      <c r="IL203" s="540"/>
      <c r="IM203" s="540"/>
      <c r="IN203" s="540"/>
      <c r="IO203" s="540"/>
      <c r="IP203" s="540"/>
      <c r="IQ203" s="117" t="s">
        <v>313</v>
      </c>
      <c r="IS203" s="117" t="s">
        <v>1</v>
      </c>
      <c r="IT203" s="539" t="str">
        <f t="shared" ref="IT203" si="3423">IK203</f>
        <v>CINTAS DE AMARRE SUPERIOR EN CONCRETO DE 21 MPa SOBRE MAMPOSTERIA, DE SECCION 0.10X0.12 M. INCLUYE FORMALETA, EQUIPO Y TODO LO NECESARIO PARA SU CORRECTA COLOCACION Y FUNCIONAMIENTO.</v>
      </c>
      <c r="IU203" s="540"/>
      <c r="IV203" s="540"/>
      <c r="IW203" s="540"/>
      <c r="IX203" s="540"/>
      <c r="IY203" s="540"/>
      <c r="IZ203" s="117" t="s">
        <v>313</v>
      </c>
      <c r="JB203" s="117" t="s">
        <v>1</v>
      </c>
      <c r="JC203" s="539" t="str">
        <f t="shared" ref="JC203" si="3424">IT203</f>
        <v>CINTAS DE AMARRE SUPERIOR EN CONCRETO DE 21 MPa SOBRE MAMPOSTERIA, DE SECCION 0.10X0.12 M. INCLUYE FORMALETA, EQUIPO Y TODO LO NECESARIO PARA SU CORRECTA COLOCACION Y FUNCIONAMIENTO.</v>
      </c>
      <c r="JD203" s="540"/>
      <c r="JE203" s="540"/>
      <c r="JF203" s="540"/>
      <c r="JG203" s="540"/>
      <c r="JH203" s="540"/>
      <c r="JI203" s="117" t="s">
        <v>313</v>
      </c>
      <c r="JK203" s="117" t="s">
        <v>1</v>
      </c>
      <c r="JL203" s="539" t="str">
        <f t="shared" ref="JL203" si="3425">JC203</f>
        <v>CINTAS DE AMARRE SUPERIOR EN CONCRETO DE 21 MPa SOBRE MAMPOSTERIA, DE SECCION 0.10X0.12 M. INCLUYE FORMALETA, EQUIPO Y TODO LO NECESARIO PARA SU CORRECTA COLOCACION Y FUNCIONAMIENTO.</v>
      </c>
      <c r="JM203" s="540"/>
      <c r="JN203" s="540"/>
      <c r="JO203" s="540"/>
      <c r="JP203" s="540"/>
      <c r="JQ203" s="540"/>
      <c r="JR203" s="117" t="s">
        <v>313</v>
      </c>
      <c r="JT203" s="117" t="s">
        <v>1</v>
      </c>
      <c r="JU203" s="539" t="str">
        <f t="shared" ref="JU203" si="3426">JL203</f>
        <v>CINTAS DE AMARRE SUPERIOR EN CONCRETO DE 21 MPa SOBRE MAMPOSTERIA, DE SECCION 0.10X0.12 M. INCLUYE FORMALETA, EQUIPO Y TODO LO NECESARIO PARA SU CORRECTA COLOCACION Y FUNCIONAMIENTO.</v>
      </c>
      <c r="JV203" s="540"/>
      <c r="JW203" s="540"/>
      <c r="JX203" s="540"/>
      <c r="JY203" s="540"/>
      <c r="JZ203" s="540"/>
      <c r="KA203" s="117" t="s">
        <v>313</v>
      </c>
      <c r="KC203" s="117" t="s">
        <v>1</v>
      </c>
      <c r="KD203" s="539" t="str">
        <f t="shared" ref="KD203" si="3427">JU203</f>
        <v>CINTAS DE AMARRE SUPERIOR EN CONCRETO DE 21 MPa SOBRE MAMPOSTERIA, DE SECCION 0.10X0.12 M. INCLUYE FORMALETA, EQUIPO Y TODO LO NECESARIO PARA SU CORRECTA COLOCACION Y FUNCIONAMIENTO.</v>
      </c>
      <c r="KE203" s="540"/>
      <c r="KF203" s="540"/>
      <c r="KG203" s="540"/>
      <c r="KH203" s="540"/>
      <c r="KI203" s="540"/>
      <c r="KJ203" s="117" t="s">
        <v>313</v>
      </c>
      <c r="KL203" s="117" t="s">
        <v>1</v>
      </c>
      <c r="KM203" s="539" t="str">
        <f t="shared" ref="KM203" si="3428">KD203</f>
        <v>CINTAS DE AMARRE SUPERIOR EN CONCRETO DE 21 MPa SOBRE MAMPOSTERIA, DE SECCION 0.10X0.12 M. INCLUYE FORMALETA, EQUIPO Y TODO LO NECESARIO PARA SU CORRECTA COLOCACION Y FUNCIONAMIENTO.</v>
      </c>
      <c r="KN203" s="540"/>
      <c r="KO203" s="540"/>
      <c r="KP203" s="540"/>
      <c r="KQ203" s="540"/>
      <c r="KR203" s="540"/>
      <c r="KS203" s="117" t="s">
        <v>313</v>
      </c>
      <c r="KU203" s="117" t="s">
        <v>1</v>
      </c>
      <c r="KV203" s="539" t="str">
        <f t="shared" ref="KV203" si="3429">KM203</f>
        <v>CINTAS DE AMARRE SUPERIOR EN CONCRETO DE 21 MPa SOBRE MAMPOSTERIA, DE SECCION 0.10X0.12 M. INCLUYE FORMALETA, EQUIPO Y TODO LO NECESARIO PARA SU CORRECTA COLOCACION Y FUNCIONAMIENTO.</v>
      </c>
      <c r="KW203" s="540"/>
      <c r="KX203" s="540"/>
      <c r="KY203" s="540"/>
      <c r="KZ203" s="540"/>
      <c r="LA203" s="540"/>
      <c r="LB203" s="117" t="s">
        <v>313</v>
      </c>
      <c r="LD203" s="117" t="s">
        <v>1</v>
      </c>
      <c r="LE203" s="539" t="str">
        <f t="shared" ref="LE203" si="3430">KV203</f>
        <v>CINTAS DE AMARRE SUPERIOR EN CONCRETO DE 21 MPa SOBRE MAMPOSTERIA, DE SECCION 0.10X0.12 M. INCLUYE FORMALETA, EQUIPO Y TODO LO NECESARIO PARA SU CORRECTA COLOCACION Y FUNCIONAMIENTO.</v>
      </c>
      <c r="LF203" s="540"/>
      <c r="LG203" s="540"/>
      <c r="LH203" s="540"/>
      <c r="LI203" s="540"/>
      <c r="LJ203" s="540"/>
      <c r="LK203" s="117" t="s">
        <v>313</v>
      </c>
      <c r="LM203" s="117" t="s">
        <v>1</v>
      </c>
      <c r="LN203" s="539" t="str">
        <f t="shared" ref="LN203" si="3431">LE203</f>
        <v>CINTAS DE AMARRE SUPERIOR EN CONCRETO DE 21 MPa SOBRE MAMPOSTERIA, DE SECCION 0.10X0.12 M. INCLUYE FORMALETA, EQUIPO Y TODO LO NECESARIO PARA SU CORRECTA COLOCACION Y FUNCIONAMIENTO.</v>
      </c>
      <c r="LO203" s="540"/>
      <c r="LP203" s="540"/>
      <c r="LQ203" s="540"/>
      <c r="LR203" s="540"/>
      <c r="LS203" s="540"/>
      <c r="LT203" s="117" t="s">
        <v>313</v>
      </c>
      <c r="LV203" s="117" t="s">
        <v>1</v>
      </c>
      <c r="LW203" s="539" t="str">
        <f t="shared" ref="LW203" si="3432">LN203</f>
        <v>CINTAS DE AMARRE SUPERIOR EN CONCRETO DE 21 MPa SOBRE MAMPOSTERIA, DE SECCION 0.10X0.12 M. INCLUYE FORMALETA, EQUIPO Y TODO LO NECESARIO PARA SU CORRECTA COLOCACION Y FUNCIONAMIENTO.</v>
      </c>
      <c r="LX203" s="540"/>
      <c r="LY203" s="540"/>
      <c r="LZ203" s="540"/>
      <c r="MA203" s="540"/>
      <c r="MB203" s="540"/>
      <c r="MC203" s="117" t="s">
        <v>313</v>
      </c>
      <c r="ME203" s="117" t="s">
        <v>1</v>
      </c>
      <c r="MF203" s="539" t="str">
        <f t="shared" ref="MF203" si="3433">LW203</f>
        <v>CINTAS DE AMARRE SUPERIOR EN CONCRETO DE 21 MPa SOBRE MAMPOSTERIA, DE SECCION 0.10X0.12 M. INCLUYE FORMALETA, EQUIPO Y TODO LO NECESARIO PARA SU CORRECTA COLOCACION Y FUNCIONAMIENTO.</v>
      </c>
      <c r="MG203" s="540"/>
      <c r="MH203" s="540"/>
      <c r="MI203" s="540"/>
      <c r="MJ203" s="540"/>
      <c r="MK203" s="540"/>
      <c r="ML203" s="117" t="s">
        <v>313</v>
      </c>
      <c r="MN203" s="117" t="s">
        <v>1</v>
      </c>
      <c r="MO203" s="539" t="str">
        <f t="shared" ref="MO203" si="3434">MF203</f>
        <v>CINTAS DE AMARRE SUPERIOR EN CONCRETO DE 21 MPa SOBRE MAMPOSTERIA, DE SECCION 0.10X0.12 M. INCLUYE FORMALETA, EQUIPO Y TODO LO NECESARIO PARA SU CORRECTA COLOCACION Y FUNCIONAMIENTO.</v>
      </c>
      <c r="MP203" s="540"/>
      <c r="MQ203" s="540"/>
      <c r="MR203" s="540"/>
      <c r="MS203" s="540"/>
      <c r="MT203" s="540"/>
      <c r="MU203" s="117" t="s">
        <v>313</v>
      </c>
      <c r="MW203" s="117" t="s">
        <v>1</v>
      </c>
      <c r="MX203" s="539" t="str">
        <f t="shared" ref="MX203" si="3435">MO203</f>
        <v>CINTAS DE AMARRE SUPERIOR EN CONCRETO DE 21 MPa SOBRE MAMPOSTERIA, DE SECCION 0.10X0.12 M. INCLUYE FORMALETA, EQUIPO Y TODO LO NECESARIO PARA SU CORRECTA COLOCACION Y FUNCIONAMIENTO.</v>
      </c>
      <c r="MY203" s="540"/>
      <c r="MZ203" s="540"/>
      <c r="NA203" s="540"/>
      <c r="NB203" s="540"/>
      <c r="NC203" s="540"/>
      <c r="ND203" s="117" t="s">
        <v>313</v>
      </c>
      <c r="NF203" s="117" t="s">
        <v>1</v>
      </c>
      <c r="NG203" s="539" t="str">
        <f t="shared" ref="NG203" si="3436">MX203</f>
        <v>CINTAS DE AMARRE SUPERIOR EN CONCRETO DE 21 MPa SOBRE MAMPOSTERIA, DE SECCION 0.10X0.12 M. INCLUYE FORMALETA, EQUIPO Y TODO LO NECESARIO PARA SU CORRECTA COLOCACION Y FUNCIONAMIENTO.</v>
      </c>
      <c r="NH203" s="540"/>
      <c r="NI203" s="540"/>
      <c r="NJ203" s="540"/>
      <c r="NK203" s="540"/>
      <c r="NL203" s="540"/>
      <c r="NM203" s="117" t="s">
        <v>313</v>
      </c>
      <c r="NO203" s="117" t="s">
        <v>1</v>
      </c>
      <c r="NP203" s="539" t="str">
        <f t="shared" ref="NP203" si="3437">NG203</f>
        <v>CINTAS DE AMARRE SUPERIOR EN CONCRETO DE 21 MPa SOBRE MAMPOSTERIA, DE SECCION 0.10X0.12 M. INCLUYE FORMALETA, EQUIPO Y TODO LO NECESARIO PARA SU CORRECTA COLOCACION Y FUNCIONAMIENTO.</v>
      </c>
      <c r="NQ203" s="540"/>
      <c r="NR203" s="540"/>
      <c r="NS203" s="540"/>
      <c r="NT203" s="540"/>
      <c r="NU203" s="540"/>
      <c r="NV203" s="117" t="s">
        <v>313</v>
      </c>
      <c r="NX203" s="117" t="s">
        <v>1</v>
      </c>
      <c r="NY203" s="539" t="str">
        <f t="shared" ref="NY203" si="3438">NP203</f>
        <v>CINTAS DE AMARRE SUPERIOR EN CONCRETO DE 21 MPa SOBRE MAMPOSTERIA, DE SECCION 0.10X0.12 M. INCLUYE FORMALETA, EQUIPO Y TODO LO NECESARIO PARA SU CORRECTA COLOCACION Y FUNCIONAMIENTO.</v>
      </c>
      <c r="NZ203" s="540"/>
      <c r="OA203" s="540"/>
      <c r="OB203" s="540"/>
      <c r="OC203" s="540"/>
      <c r="OD203" s="540"/>
      <c r="OE203" s="117" t="s">
        <v>313</v>
      </c>
      <c r="OG203" s="117" t="s">
        <v>1</v>
      </c>
      <c r="OH203" s="539" t="str">
        <f t="shared" ref="OH203" si="3439">NY203</f>
        <v>CINTAS DE AMARRE SUPERIOR EN CONCRETO DE 21 MPa SOBRE MAMPOSTERIA, DE SECCION 0.10X0.12 M. INCLUYE FORMALETA, EQUIPO Y TODO LO NECESARIO PARA SU CORRECTA COLOCACION Y FUNCIONAMIENTO.</v>
      </c>
      <c r="OI203" s="540"/>
      <c r="OJ203" s="540"/>
      <c r="OK203" s="540"/>
      <c r="OL203" s="540"/>
      <c r="OM203" s="540"/>
      <c r="ON203" s="117" t="s">
        <v>313</v>
      </c>
      <c r="OP203" s="117" t="s">
        <v>1</v>
      </c>
      <c r="OQ203" s="539" t="str">
        <f t="shared" ref="OQ203" si="3440">OH203</f>
        <v>CINTAS DE AMARRE SUPERIOR EN CONCRETO DE 21 MPa SOBRE MAMPOSTERIA, DE SECCION 0.10X0.12 M. INCLUYE FORMALETA, EQUIPO Y TODO LO NECESARIO PARA SU CORRECTA COLOCACION Y FUNCIONAMIENTO.</v>
      </c>
      <c r="OR203" s="540"/>
      <c r="OS203" s="540"/>
      <c r="OT203" s="540"/>
      <c r="OU203" s="540"/>
      <c r="OV203" s="540"/>
      <c r="OW203" s="117" t="s">
        <v>313</v>
      </c>
      <c r="OY203" s="117" t="s">
        <v>1</v>
      </c>
      <c r="OZ203" s="539" t="str">
        <f t="shared" ref="OZ203" si="3441">OQ203</f>
        <v>CINTAS DE AMARRE SUPERIOR EN CONCRETO DE 21 MPa SOBRE MAMPOSTERIA, DE SECCION 0.10X0.12 M. INCLUYE FORMALETA, EQUIPO Y TODO LO NECESARIO PARA SU CORRECTA COLOCACION Y FUNCIONAMIENTO.</v>
      </c>
      <c r="PA203" s="540"/>
      <c r="PB203" s="540"/>
      <c r="PC203" s="540"/>
      <c r="PD203" s="540"/>
      <c r="PE203" s="540"/>
      <c r="PF203" s="117" t="s">
        <v>313</v>
      </c>
    </row>
    <row r="204" spans="1:422" ht="23.25" customHeight="1">
      <c r="A204" s="127" t="str">
        <f>+APU!A97</f>
        <v>03-02-002</v>
      </c>
      <c r="B204" s="545"/>
      <c r="C204" s="545"/>
      <c r="D204" s="545"/>
      <c r="E204" s="545"/>
      <c r="F204" s="545"/>
      <c r="G204" s="545"/>
      <c r="H204" s="133" t="str">
        <f>+APU!C97</f>
        <v>M</v>
      </c>
      <c r="J204" s="127" t="str">
        <f>+A204</f>
        <v>03-02-002</v>
      </c>
      <c r="K204" s="540"/>
      <c r="L204" s="540"/>
      <c r="M204" s="540"/>
      <c r="N204" s="540"/>
      <c r="O204" s="540"/>
      <c r="P204" s="540"/>
      <c r="Q204" s="126" t="str">
        <f>H204</f>
        <v>M</v>
      </c>
      <c r="S204" s="127" t="str">
        <f>+J204</f>
        <v>03-02-002</v>
      </c>
      <c r="T204" s="540"/>
      <c r="U204" s="540"/>
      <c r="V204" s="540"/>
      <c r="W204" s="540"/>
      <c r="X204" s="540"/>
      <c r="Y204" s="540"/>
      <c r="Z204" s="126" t="str">
        <f>Q204</f>
        <v>M</v>
      </c>
      <c r="AB204" s="127" t="str">
        <f>+S204</f>
        <v>03-02-002</v>
      </c>
      <c r="AC204" s="540"/>
      <c r="AD204" s="540"/>
      <c r="AE204" s="540"/>
      <c r="AF204" s="540"/>
      <c r="AG204" s="540"/>
      <c r="AH204" s="540"/>
      <c r="AI204" s="126" t="str">
        <f>Z204</f>
        <v>M</v>
      </c>
      <c r="AK204" s="127" t="str">
        <f>+AB204</f>
        <v>03-02-002</v>
      </c>
      <c r="AL204" s="540"/>
      <c r="AM204" s="540"/>
      <c r="AN204" s="540"/>
      <c r="AO204" s="540"/>
      <c r="AP204" s="540"/>
      <c r="AQ204" s="540"/>
      <c r="AR204" s="126" t="str">
        <f>AI204</f>
        <v>M</v>
      </c>
      <c r="AT204" s="127" t="str">
        <f>+AK204</f>
        <v>03-02-002</v>
      </c>
      <c r="AU204" s="540"/>
      <c r="AV204" s="540"/>
      <c r="AW204" s="540"/>
      <c r="AX204" s="540"/>
      <c r="AY204" s="540"/>
      <c r="AZ204" s="540"/>
      <c r="BA204" s="126" t="str">
        <f>AR204</f>
        <v>M</v>
      </c>
      <c r="BC204" s="127" t="str">
        <f t="shared" ref="BC204" si="3442">+AT204</f>
        <v>03-02-002</v>
      </c>
      <c r="BD204" s="540"/>
      <c r="BE204" s="540"/>
      <c r="BF204" s="540"/>
      <c r="BG204" s="540"/>
      <c r="BH204" s="540"/>
      <c r="BI204" s="540"/>
      <c r="BJ204" s="126" t="str">
        <f t="shared" ref="BJ204" si="3443">BA204</f>
        <v>M</v>
      </c>
      <c r="BL204" s="127" t="str">
        <f t="shared" ref="BL204" si="3444">+BC204</f>
        <v>03-02-002</v>
      </c>
      <c r="BM204" s="540"/>
      <c r="BN204" s="540"/>
      <c r="BO204" s="540"/>
      <c r="BP204" s="540"/>
      <c r="BQ204" s="540"/>
      <c r="BR204" s="540"/>
      <c r="BS204" s="126" t="str">
        <f t="shared" ref="BS204" si="3445">BJ204</f>
        <v>M</v>
      </c>
      <c r="BU204" s="127" t="str">
        <f t="shared" ref="BU204" si="3446">+BL204</f>
        <v>03-02-002</v>
      </c>
      <c r="BV204" s="540"/>
      <c r="BW204" s="540"/>
      <c r="BX204" s="540"/>
      <c r="BY204" s="540"/>
      <c r="BZ204" s="540"/>
      <c r="CA204" s="540"/>
      <c r="CB204" s="126" t="str">
        <f t="shared" ref="CB204" si="3447">BS204</f>
        <v>M</v>
      </c>
      <c r="CD204" s="127" t="str">
        <f t="shared" ref="CD204" si="3448">+BU204</f>
        <v>03-02-002</v>
      </c>
      <c r="CE204" s="540"/>
      <c r="CF204" s="540"/>
      <c r="CG204" s="540"/>
      <c r="CH204" s="540"/>
      <c r="CI204" s="540"/>
      <c r="CJ204" s="540"/>
      <c r="CK204" s="126" t="str">
        <f t="shared" ref="CK204" si="3449">CB204</f>
        <v>M</v>
      </c>
      <c r="CM204" s="127" t="str">
        <f t="shared" ref="CM204" si="3450">+CD204</f>
        <v>03-02-002</v>
      </c>
      <c r="CN204" s="540"/>
      <c r="CO204" s="540"/>
      <c r="CP204" s="540"/>
      <c r="CQ204" s="540"/>
      <c r="CR204" s="540"/>
      <c r="CS204" s="540"/>
      <c r="CT204" s="126" t="str">
        <f t="shared" ref="CT204" si="3451">CK204</f>
        <v>M</v>
      </c>
      <c r="CV204" s="127" t="str">
        <f t="shared" ref="CV204" si="3452">+CM204</f>
        <v>03-02-002</v>
      </c>
      <c r="CW204" s="540"/>
      <c r="CX204" s="540"/>
      <c r="CY204" s="540"/>
      <c r="CZ204" s="540"/>
      <c r="DA204" s="540"/>
      <c r="DB204" s="540"/>
      <c r="DC204" s="126" t="str">
        <f t="shared" ref="DC204" si="3453">CT204</f>
        <v>M</v>
      </c>
      <c r="DE204" s="127" t="str">
        <f t="shared" ref="DE204" si="3454">+CV204</f>
        <v>03-02-002</v>
      </c>
      <c r="DF204" s="540"/>
      <c r="DG204" s="540"/>
      <c r="DH204" s="540"/>
      <c r="DI204" s="540"/>
      <c r="DJ204" s="540"/>
      <c r="DK204" s="540"/>
      <c r="DL204" s="126" t="str">
        <f t="shared" ref="DL204" si="3455">DC204</f>
        <v>M</v>
      </c>
      <c r="DN204" s="127" t="str">
        <f t="shared" ref="DN204" si="3456">+DE204</f>
        <v>03-02-002</v>
      </c>
      <c r="DO204" s="540"/>
      <c r="DP204" s="540"/>
      <c r="DQ204" s="540"/>
      <c r="DR204" s="540"/>
      <c r="DS204" s="540"/>
      <c r="DT204" s="540"/>
      <c r="DU204" s="126" t="str">
        <f t="shared" ref="DU204" si="3457">DL204</f>
        <v>M</v>
      </c>
      <c r="DW204" s="127" t="str">
        <f t="shared" ref="DW204" si="3458">+DN204</f>
        <v>03-02-002</v>
      </c>
      <c r="DX204" s="540"/>
      <c r="DY204" s="540"/>
      <c r="DZ204" s="540"/>
      <c r="EA204" s="540"/>
      <c r="EB204" s="540"/>
      <c r="EC204" s="540"/>
      <c r="ED204" s="126" t="str">
        <f t="shared" ref="ED204" si="3459">DU204</f>
        <v>M</v>
      </c>
      <c r="EF204" s="127" t="str">
        <f t="shared" ref="EF204" si="3460">+DW204</f>
        <v>03-02-002</v>
      </c>
      <c r="EG204" s="540"/>
      <c r="EH204" s="540"/>
      <c r="EI204" s="540"/>
      <c r="EJ204" s="540"/>
      <c r="EK204" s="540"/>
      <c r="EL204" s="540"/>
      <c r="EM204" s="126" t="str">
        <f t="shared" ref="EM204" si="3461">ED204</f>
        <v>M</v>
      </c>
      <c r="EO204" s="127" t="str">
        <f t="shared" ref="EO204" si="3462">+EF204</f>
        <v>03-02-002</v>
      </c>
      <c r="EP204" s="540"/>
      <c r="EQ204" s="540"/>
      <c r="ER204" s="540"/>
      <c r="ES204" s="540"/>
      <c r="ET204" s="540"/>
      <c r="EU204" s="540"/>
      <c r="EV204" s="126" t="str">
        <f t="shared" ref="EV204" si="3463">EM204</f>
        <v>M</v>
      </c>
      <c r="EX204" s="127" t="str">
        <f t="shared" ref="EX204" si="3464">+EO204</f>
        <v>03-02-002</v>
      </c>
      <c r="EY204" s="540"/>
      <c r="EZ204" s="540"/>
      <c r="FA204" s="540"/>
      <c r="FB204" s="540"/>
      <c r="FC204" s="540"/>
      <c r="FD204" s="540"/>
      <c r="FE204" s="126" t="str">
        <f t="shared" ref="FE204" si="3465">EV204</f>
        <v>M</v>
      </c>
      <c r="FG204" s="127" t="str">
        <f t="shared" ref="FG204" si="3466">+EX204</f>
        <v>03-02-002</v>
      </c>
      <c r="FH204" s="540"/>
      <c r="FI204" s="540"/>
      <c r="FJ204" s="540"/>
      <c r="FK204" s="540"/>
      <c r="FL204" s="540"/>
      <c r="FM204" s="540"/>
      <c r="FN204" s="126" t="str">
        <f t="shared" ref="FN204" si="3467">FE204</f>
        <v>M</v>
      </c>
      <c r="FP204" s="127" t="str">
        <f t="shared" ref="FP204" si="3468">+FG204</f>
        <v>03-02-002</v>
      </c>
      <c r="FQ204" s="540"/>
      <c r="FR204" s="540"/>
      <c r="FS204" s="540"/>
      <c r="FT204" s="540"/>
      <c r="FU204" s="540"/>
      <c r="FV204" s="540"/>
      <c r="FW204" s="126" t="str">
        <f t="shared" ref="FW204" si="3469">FN204</f>
        <v>M</v>
      </c>
      <c r="FY204" s="127" t="str">
        <f t="shared" ref="FY204" si="3470">+FP204</f>
        <v>03-02-002</v>
      </c>
      <c r="FZ204" s="540"/>
      <c r="GA204" s="540"/>
      <c r="GB204" s="540"/>
      <c r="GC204" s="540"/>
      <c r="GD204" s="540"/>
      <c r="GE204" s="540"/>
      <c r="GF204" s="126" t="str">
        <f t="shared" ref="GF204" si="3471">FW204</f>
        <v>M</v>
      </c>
      <c r="GH204" s="127" t="str">
        <f t="shared" ref="GH204" si="3472">+FY204</f>
        <v>03-02-002</v>
      </c>
      <c r="GI204" s="540"/>
      <c r="GJ204" s="540"/>
      <c r="GK204" s="540"/>
      <c r="GL204" s="540"/>
      <c r="GM204" s="540"/>
      <c r="GN204" s="540"/>
      <c r="GO204" s="126" t="str">
        <f t="shared" ref="GO204" si="3473">GF204</f>
        <v>M</v>
      </c>
      <c r="GQ204" s="127" t="str">
        <f t="shared" ref="GQ204" si="3474">+GH204</f>
        <v>03-02-002</v>
      </c>
      <c r="GR204" s="540"/>
      <c r="GS204" s="540"/>
      <c r="GT204" s="540"/>
      <c r="GU204" s="540"/>
      <c r="GV204" s="540"/>
      <c r="GW204" s="540"/>
      <c r="GX204" s="126" t="str">
        <f t="shared" ref="GX204" si="3475">GO204</f>
        <v>M</v>
      </c>
      <c r="GZ204" s="127" t="str">
        <f t="shared" ref="GZ204" si="3476">+GQ204</f>
        <v>03-02-002</v>
      </c>
      <c r="HA204" s="540"/>
      <c r="HB204" s="540"/>
      <c r="HC204" s="540"/>
      <c r="HD204" s="540"/>
      <c r="HE204" s="540"/>
      <c r="HF204" s="540"/>
      <c r="HG204" s="126" t="str">
        <f t="shared" ref="HG204" si="3477">GX204</f>
        <v>M</v>
      </c>
      <c r="HI204" s="127" t="str">
        <f t="shared" ref="HI204" si="3478">+GZ204</f>
        <v>03-02-002</v>
      </c>
      <c r="HJ204" s="540"/>
      <c r="HK204" s="540"/>
      <c r="HL204" s="540"/>
      <c r="HM204" s="540"/>
      <c r="HN204" s="540"/>
      <c r="HO204" s="540"/>
      <c r="HP204" s="126" t="str">
        <f t="shared" ref="HP204" si="3479">HG204</f>
        <v>M</v>
      </c>
      <c r="HR204" s="127" t="str">
        <f t="shared" ref="HR204" si="3480">+HI204</f>
        <v>03-02-002</v>
      </c>
      <c r="HS204" s="540"/>
      <c r="HT204" s="540"/>
      <c r="HU204" s="540"/>
      <c r="HV204" s="540"/>
      <c r="HW204" s="540"/>
      <c r="HX204" s="540"/>
      <c r="HY204" s="126" t="str">
        <f t="shared" ref="HY204" si="3481">HP204</f>
        <v>M</v>
      </c>
      <c r="IA204" s="127" t="str">
        <f t="shared" ref="IA204" si="3482">+HR204</f>
        <v>03-02-002</v>
      </c>
      <c r="IB204" s="540"/>
      <c r="IC204" s="540"/>
      <c r="ID204" s="540"/>
      <c r="IE204" s="540"/>
      <c r="IF204" s="540"/>
      <c r="IG204" s="540"/>
      <c r="IH204" s="126" t="str">
        <f t="shared" ref="IH204" si="3483">HY204</f>
        <v>M</v>
      </c>
      <c r="IJ204" s="127" t="str">
        <f t="shared" ref="IJ204" si="3484">+IA204</f>
        <v>03-02-002</v>
      </c>
      <c r="IK204" s="540"/>
      <c r="IL204" s="540"/>
      <c r="IM204" s="540"/>
      <c r="IN204" s="540"/>
      <c r="IO204" s="540"/>
      <c r="IP204" s="540"/>
      <c r="IQ204" s="126" t="str">
        <f t="shared" ref="IQ204" si="3485">IH204</f>
        <v>M</v>
      </c>
      <c r="IS204" s="127" t="str">
        <f t="shared" ref="IS204" si="3486">+IJ204</f>
        <v>03-02-002</v>
      </c>
      <c r="IT204" s="540"/>
      <c r="IU204" s="540"/>
      <c r="IV204" s="540"/>
      <c r="IW204" s="540"/>
      <c r="IX204" s="540"/>
      <c r="IY204" s="540"/>
      <c r="IZ204" s="126" t="str">
        <f t="shared" ref="IZ204" si="3487">IQ204</f>
        <v>M</v>
      </c>
      <c r="JB204" s="127" t="str">
        <f t="shared" ref="JB204" si="3488">+IS204</f>
        <v>03-02-002</v>
      </c>
      <c r="JC204" s="540"/>
      <c r="JD204" s="540"/>
      <c r="JE204" s="540"/>
      <c r="JF204" s="540"/>
      <c r="JG204" s="540"/>
      <c r="JH204" s="540"/>
      <c r="JI204" s="126" t="str">
        <f t="shared" ref="JI204" si="3489">IZ204</f>
        <v>M</v>
      </c>
      <c r="JK204" s="127" t="str">
        <f t="shared" ref="JK204" si="3490">+JB204</f>
        <v>03-02-002</v>
      </c>
      <c r="JL204" s="540"/>
      <c r="JM204" s="540"/>
      <c r="JN204" s="540"/>
      <c r="JO204" s="540"/>
      <c r="JP204" s="540"/>
      <c r="JQ204" s="540"/>
      <c r="JR204" s="126" t="str">
        <f t="shared" ref="JR204" si="3491">JI204</f>
        <v>M</v>
      </c>
      <c r="JT204" s="127" t="str">
        <f t="shared" ref="JT204" si="3492">+JK204</f>
        <v>03-02-002</v>
      </c>
      <c r="JU204" s="540"/>
      <c r="JV204" s="540"/>
      <c r="JW204" s="540"/>
      <c r="JX204" s="540"/>
      <c r="JY204" s="540"/>
      <c r="JZ204" s="540"/>
      <c r="KA204" s="126" t="str">
        <f t="shared" ref="KA204" si="3493">JR204</f>
        <v>M</v>
      </c>
      <c r="KC204" s="127" t="str">
        <f t="shared" ref="KC204" si="3494">+JT204</f>
        <v>03-02-002</v>
      </c>
      <c r="KD204" s="540"/>
      <c r="KE204" s="540"/>
      <c r="KF204" s="540"/>
      <c r="KG204" s="540"/>
      <c r="KH204" s="540"/>
      <c r="KI204" s="540"/>
      <c r="KJ204" s="126" t="str">
        <f t="shared" ref="KJ204" si="3495">KA204</f>
        <v>M</v>
      </c>
      <c r="KL204" s="127" t="str">
        <f t="shared" ref="KL204" si="3496">+KC204</f>
        <v>03-02-002</v>
      </c>
      <c r="KM204" s="540"/>
      <c r="KN204" s="540"/>
      <c r="KO204" s="540"/>
      <c r="KP204" s="540"/>
      <c r="KQ204" s="540"/>
      <c r="KR204" s="540"/>
      <c r="KS204" s="126" t="str">
        <f t="shared" ref="KS204" si="3497">KJ204</f>
        <v>M</v>
      </c>
      <c r="KU204" s="127" t="str">
        <f t="shared" ref="KU204" si="3498">+KL204</f>
        <v>03-02-002</v>
      </c>
      <c r="KV204" s="540"/>
      <c r="KW204" s="540"/>
      <c r="KX204" s="540"/>
      <c r="KY204" s="540"/>
      <c r="KZ204" s="540"/>
      <c r="LA204" s="540"/>
      <c r="LB204" s="126" t="str">
        <f t="shared" ref="LB204" si="3499">KS204</f>
        <v>M</v>
      </c>
      <c r="LD204" s="127" t="str">
        <f t="shared" ref="LD204" si="3500">+KU204</f>
        <v>03-02-002</v>
      </c>
      <c r="LE204" s="540"/>
      <c r="LF204" s="540"/>
      <c r="LG204" s="540"/>
      <c r="LH204" s="540"/>
      <c r="LI204" s="540"/>
      <c r="LJ204" s="540"/>
      <c r="LK204" s="126" t="str">
        <f t="shared" ref="LK204" si="3501">LB204</f>
        <v>M</v>
      </c>
      <c r="LM204" s="127" t="str">
        <f t="shared" ref="LM204" si="3502">+LD204</f>
        <v>03-02-002</v>
      </c>
      <c r="LN204" s="540"/>
      <c r="LO204" s="540"/>
      <c r="LP204" s="540"/>
      <c r="LQ204" s="540"/>
      <c r="LR204" s="540"/>
      <c r="LS204" s="540"/>
      <c r="LT204" s="126" t="str">
        <f t="shared" ref="LT204" si="3503">LK204</f>
        <v>M</v>
      </c>
      <c r="LV204" s="127" t="str">
        <f t="shared" ref="LV204" si="3504">+LM204</f>
        <v>03-02-002</v>
      </c>
      <c r="LW204" s="540"/>
      <c r="LX204" s="540"/>
      <c r="LY204" s="540"/>
      <c r="LZ204" s="540"/>
      <c r="MA204" s="540"/>
      <c r="MB204" s="540"/>
      <c r="MC204" s="126" t="str">
        <f t="shared" ref="MC204" si="3505">LT204</f>
        <v>M</v>
      </c>
      <c r="ME204" s="127" t="str">
        <f t="shared" ref="ME204" si="3506">+LV204</f>
        <v>03-02-002</v>
      </c>
      <c r="MF204" s="540"/>
      <c r="MG204" s="540"/>
      <c r="MH204" s="540"/>
      <c r="MI204" s="540"/>
      <c r="MJ204" s="540"/>
      <c r="MK204" s="540"/>
      <c r="ML204" s="126" t="str">
        <f t="shared" ref="ML204" si="3507">MC204</f>
        <v>M</v>
      </c>
      <c r="MN204" s="127" t="str">
        <f t="shared" ref="MN204" si="3508">+ME204</f>
        <v>03-02-002</v>
      </c>
      <c r="MO204" s="540"/>
      <c r="MP204" s="540"/>
      <c r="MQ204" s="540"/>
      <c r="MR204" s="540"/>
      <c r="MS204" s="540"/>
      <c r="MT204" s="540"/>
      <c r="MU204" s="126" t="str">
        <f t="shared" ref="MU204" si="3509">ML204</f>
        <v>M</v>
      </c>
      <c r="MW204" s="127" t="str">
        <f t="shared" ref="MW204" si="3510">+MN204</f>
        <v>03-02-002</v>
      </c>
      <c r="MX204" s="540"/>
      <c r="MY204" s="540"/>
      <c r="MZ204" s="540"/>
      <c r="NA204" s="540"/>
      <c r="NB204" s="540"/>
      <c r="NC204" s="540"/>
      <c r="ND204" s="126" t="str">
        <f t="shared" ref="ND204" si="3511">MU204</f>
        <v>M</v>
      </c>
      <c r="NF204" s="127" t="str">
        <f t="shared" ref="NF204" si="3512">+MW204</f>
        <v>03-02-002</v>
      </c>
      <c r="NG204" s="540"/>
      <c r="NH204" s="540"/>
      <c r="NI204" s="540"/>
      <c r="NJ204" s="540"/>
      <c r="NK204" s="540"/>
      <c r="NL204" s="540"/>
      <c r="NM204" s="126" t="str">
        <f t="shared" ref="NM204" si="3513">ND204</f>
        <v>M</v>
      </c>
      <c r="NO204" s="127" t="str">
        <f t="shared" ref="NO204" si="3514">+NF204</f>
        <v>03-02-002</v>
      </c>
      <c r="NP204" s="540"/>
      <c r="NQ204" s="540"/>
      <c r="NR204" s="540"/>
      <c r="NS204" s="540"/>
      <c r="NT204" s="540"/>
      <c r="NU204" s="540"/>
      <c r="NV204" s="126" t="str">
        <f t="shared" ref="NV204" si="3515">NM204</f>
        <v>M</v>
      </c>
      <c r="NX204" s="127" t="str">
        <f t="shared" ref="NX204" si="3516">+NO204</f>
        <v>03-02-002</v>
      </c>
      <c r="NY204" s="540"/>
      <c r="NZ204" s="540"/>
      <c r="OA204" s="540"/>
      <c r="OB204" s="540"/>
      <c r="OC204" s="540"/>
      <c r="OD204" s="540"/>
      <c r="OE204" s="126" t="str">
        <f t="shared" ref="OE204" si="3517">NV204</f>
        <v>M</v>
      </c>
      <c r="OG204" s="127" t="str">
        <f t="shared" ref="OG204" si="3518">+NX204</f>
        <v>03-02-002</v>
      </c>
      <c r="OH204" s="540"/>
      <c r="OI204" s="540"/>
      <c r="OJ204" s="540"/>
      <c r="OK204" s="540"/>
      <c r="OL204" s="540"/>
      <c r="OM204" s="540"/>
      <c r="ON204" s="126" t="str">
        <f t="shared" ref="ON204" si="3519">OE204</f>
        <v>M</v>
      </c>
      <c r="OP204" s="127" t="str">
        <f t="shared" ref="OP204" si="3520">+OG204</f>
        <v>03-02-002</v>
      </c>
      <c r="OQ204" s="540"/>
      <c r="OR204" s="540"/>
      <c r="OS204" s="540"/>
      <c r="OT204" s="540"/>
      <c r="OU204" s="540"/>
      <c r="OV204" s="540"/>
      <c r="OW204" s="126" t="str">
        <f t="shared" ref="OW204" si="3521">ON204</f>
        <v>M</v>
      </c>
      <c r="OY204" s="127" t="str">
        <f t="shared" ref="OY204" si="3522">+OP204</f>
        <v>03-02-002</v>
      </c>
      <c r="OZ204" s="540"/>
      <c r="PA204" s="540"/>
      <c r="PB204" s="540"/>
      <c r="PC204" s="540"/>
      <c r="PD204" s="540"/>
      <c r="PE204" s="540"/>
      <c r="PF204" s="126" t="str">
        <f t="shared" ref="PF204" si="3523">OW204</f>
        <v>M</v>
      </c>
    </row>
    <row r="205" spans="1:422">
      <c r="A205" s="129" t="s">
        <v>314</v>
      </c>
      <c r="B205" s="130"/>
      <c r="C205" s="130" t="s">
        <v>315</v>
      </c>
      <c r="D205" s="130" t="s">
        <v>316</v>
      </c>
      <c r="E205" s="130" t="s">
        <v>317</v>
      </c>
      <c r="F205" s="130" t="s">
        <v>318</v>
      </c>
      <c r="G205" s="128" t="s">
        <v>319</v>
      </c>
      <c r="H205" s="131" t="s">
        <v>44</v>
      </c>
      <c r="J205" s="129" t="s">
        <v>314</v>
      </c>
      <c r="K205" s="130"/>
      <c r="L205" s="130" t="s">
        <v>315</v>
      </c>
      <c r="M205" s="130" t="s">
        <v>316</v>
      </c>
      <c r="N205" s="130" t="s">
        <v>317</v>
      </c>
      <c r="O205" s="130" t="s">
        <v>318</v>
      </c>
      <c r="P205" s="128" t="s">
        <v>319</v>
      </c>
      <c r="Q205" s="131" t="s">
        <v>44</v>
      </c>
      <c r="S205" s="129" t="s">
        <v>314</v>
      </c>
      <c r="T205" s="130"/>
      <c r="U205" s="130" t="s">
        <v>315</v>
      </c>
      <c r="V205" s="130" t="s">
        <v>316</v>
      </c>
      <c r="W205" s="130" t="s">
        <v>317</v>
      </c>
      <c r="X205" s="130" t="s">
        <v>318</v>
      </c>
      <c r="Y205" s="128" t="s">
        <v>319</v>
      </c>
      <c r="Z205" s="131" t="s">
        <v>44</v>
      </c>
      <c r="AB205" s="129" t="s">
        <v>314</v>
      </c>
      <c r="AC205" s="130"/>
      <c r="AD205" s="130" t="s">
        <v>315</v>
      </c>
      <c r="AE205" s="130" t="s">
        <v>316</v>
      </c>
      <c r="AF205" s="130" t="s">
        <v>317</v>
      </c>
      <c r="AG205" s="130" t="s">
        <v>318</v>
      </c>
      <c r="AH205" s="128" t="s">
        <v>319</v>
      </c>
      <c r="AI205" s="131" t="s">
        <v>44</v>
      </c>
      <c r="AK205" s="129" t="s">
        <v>314</v>
      </c>
      <c r="AL205" s="130"/>
      <c r="AM205" s="130" t="s">
        <v>315</v>
      </c>
      <c r="AN205" s="130" t="s">
        <v>316</v>
      </c>
      <c r="AO205" s="130" t="s">
        <v>317</v>
      </c>
      <c r="AP205" s="130" t="s">
        <v>318</v>
      </c>
      <c r="AQ205" s="128" t="s">
        <v>319</v>
      </c>
      <c r="AR205" s="131" t="s">
        <v>44</v>
      </c>
      <c r="AT205" s="129" t="s">
        <v>314</v>
      </c>
      <c r="AU205" s="130"/>
      <c r="AV205" s="130" t="s">
        <v>315</v>
      </c>
      <c r="AW205" s="130" t="s">
        <v>316</v>
      </c>
      <c r="AX205" s="130" t="s">
        <v>317</v>
      </c>
      <c r="AY205" s="130" t="s">
        <v>318</v>
      </c>
      <c r="AZ205" s="128" t="s">
        <v>319</v>
      </c>
      <c r="BA205" s="131" t="s">
        <v>44</v>
      </c>
      <c r="BC205" s="129" t="s">
        <v>314</v>
      </c>
      <c r="BD205" s="130"/>
      <c r="BE205" s="130" t="s">
        <v>315</v>
      </c>
      <c r="BF205" s="130" t="s">
        <v>316</v>
      </c>
      <c r="BG205" s="130" t="s">
        <v>317</v>
      </c>
      <c r="BH205" s="130" t="s">
        <v>318</v>
      </c>
      <c r="BI205" s="128" t="s">
        <v>319</v>
      </c>
      <c r="BJ205" s="131" t="s">
        <v>44</v>
      </c>
      <c r="BL205" s="129" t="s">
        <v>314</v>
      </c>
      <c r="BM205" s="130"/>
      <c r="BN205" s="130" t="s">
        <v>315</v>
      </c>
      <c r="BO205" s="130" t="s">
        <v>316</v>
      </c>
      <c r="BP205" s="130" t="s">
        <v>317</v>
      </c>
      <c r="BQ205" s="130" t="s">
        <v>318</v>
      </c>
      <c r="BR205" s="128" t="s">
        <v>319</v>
      </c>
      <c r="BS205" s="131" t="s">
        <v>44</v>
      </c>
      <c r="BU205" s="129" t="s">
        <v>314</v>
      </c>
      <c r="BV205" s="130"/>
      <c r="BW205" s="130" t="s">
        <v>315</v>
      </c>
      <c r="BX205" s="130" t="s">
        <v>316</v>
      </c>
      <c r="BY205" s="130" t="s">
        <v>317</v>
      </c>
      <c r="BZ205" s="130" t="s">
        <v>318</v>
      </c>
      <c r="CA205" s="128" t="s">
        <v>319</v>
      </c>
      <c r="CB205" s="131" t="s">
        <v>44</v>
      </c>
      <c r="CD205" s="129" t="s">
        <v>314</v>
      </c>
      <c r="CE205" s="130"/>
      <c r="CF205" s="130" t="s">
        <v>315</v>
      </c>
      <c r="CG205" s="130" t="s">
        <v>316</v>
      </c>
      <c r="CH205" s="130" t="s">
        <v>317</v>
      </c>
      <c r="CI205" s="130" t="s">
        <v>318</v>
      </c>
      <c r="CJ205" s="128" t="s">
        <v>319</v>
      </c>
      <c r="CK205" s="131" t="s">
        <v>44</v>
      </c>
      <c r="CM205" s="129" t="s">
        <v>314</v>
      </c>
      <c r="CN205" s="130"/>
      <c r="CO205" s="130" t="s">
        <v>315</v>
      </c>
      <c r="CP205" s="130" t="s">
        <v>316</v>
      </c>
      <c r="CQ205" s="130" t="s">
        <v>317</v>
      </c>
      <c r="CR205" s="130" t="s">
        <v>318</v>
      </c>
      <c r="CS205" s="128" t="s">
        <v>319</v>
      </c>
      <c r="CT205" s="131" t="s">
        <v>44</v>
      </c>
      <c r="CV205" s="129" t="s">
        <v>314</v>
      </c>
      <c r="CW205" s="130"/>
      <c r="CX205" s="130" t="s">
        <v>315</v>
      </c>
      <c r="CY205" s="130" t="s">
        <v>316</v>
      </c>
      <c r="CZ205" s="130" t="s">
        <v>317</v>
      </c>
      <c r="DA205" s="130" t="s">
        <v>318</v>
      </c>
      <c r="DB205" s="128" t="s">
        <v>319</v>
      </c>
      <c r="DC205" s="131" t="s">
        <v>44</v>
      </c>
      <c r="DE205" s="129" t="s">
        <v>314</v>
      </c>
      <c r="DF205" s="130"/>
      <c r="DG205" s="130" t="s">
        <v>315</v>
      </c>
      <c r="DH205" s="130" t="s">
        <v>316</v>
      </c>
      <c r="DI205" s="130" t="s">
        <v>317</v>
      </c>
      <c r="DJ205" s="130" t="s">
        <v>318</v>
      </c>
      <c r="DK205" s="128" t="s">
        <v>319</v>
      </c>
      <c r="DL205" s="131" t="s">
        <v>44</v>
      </c>
      <c r="DN205" s="129" t="s">
        <v>314</v>
      </c>
      <c r="DO205" s="130"/>
      <c r="DP205" s="130" t="s">
        <v>315</v>
      </c>
      <c r="DQ205" s="130" t="s">
        <v>316</v>
      </c>
      <c r="DR205" s="130" t="s">
        <v>317</v>
      </c>
      <c r="DS205" s="130" t="s">
        <v>318</v>
      </c>
      <c r="DT205" s="128" t="s">
        <v>319</v>
      </c>
      <c r="DU205" s="131" t="s">
        <v>44</v>
      </c>
      <c r="DW205" s="129" t="s">
        <v>314</v>
      </c>
      <c r="DX205" s="130"/>
      <c r="DY205" s="130" t="s">
        <v>315</v>
      </c>
      <c r="DZ205" s="130" t="s">
        <v>316</v>
      </c>
      <c r="EA205" s="130" t="s">
        <v>317</v>
      </c>
      <c r="EB205" s="130" t="s">
        <v>318</v>
      </c>
      <c r="EC205" s="128" t="s">
        <v>319</v>
      </c>
      <c r="ED205" s="131" t="s">
        <v>44</v>
      </c>
      <c r="EF205" s="129" t="s">
        <v>314</v>
      </c>
      <c r="EG205" s="130"/>
      <c r="EH205" s="130" t="s">
        <v>315</v>
      </c>
      <c r="EI205" s="130" t="s">
        <v>316</v>
      </c>
      <c r="EJ205" s="130" t="s">
        <v>317</v>
      </c>
      <c r="EK205" s="130" t="s">
        <v>318</v>
      </c>
      <c r="EL205" s="128" t="s">
        <v>319</v>
      </c>
      <c r="EM205" s="131" t="s">
        <v>44</v>
      </c>
      <c r="EO205" s="129" t="s">
        <v>314</v>
      </c>
      <c r="EP205" s="130"/>
      <c r="EQ205" s="130" t="s">
        <v>315</v>
      </c>
      <c r="ER205" s="130" t="s">
        <v>316</v>
      </c>
      <c r="ES205" s="130" t="s">
        <v>317</v>
      </c>
      <c r="ET205" s="130" t="s">
        <v>318</v>
      </c>
      <c r="EU205" s="128" t="s">
        <v>319</v>
      </c>
      <c r="EV205" s="131" t="s">
        <v>44</v>
      </c>
      <c r="EX205" s="129" t="s">
        <v>314</v>
      </c>
      <c r="EY205" s="130"/>
      <c r="EZ205" s="130" t="s">
        <v>315</v>
      </c>
      <c r="FA205" s="130" t="s">
        <v>316</v>
      </c>
      <c r="FB205" s="130" t="s">
        <v>317</v>
      </c>
      <c r="FC205" s="130" t="s">
        <v>318</v>
      </c>
      <c r="FD205" s="128" t="s">
        <v>319</v>
      </c>
      <c r="FE205" s="131" t="s">
        <v>44</v>
      </c>
      <c r="FG205" s="129" t="s">
        <v>314</v>
      </c>
      <c r="FH205" s="130"/>
      <c r="FI205" s="130" t="s">
        <v>315</v>
      </c>
      <c r="FJ205" s="130" t="s">
        <v>316</v>
      </c>
      <c r="FK205" s="130" t="s">
        <v>317</v>
      </c>
      <c r="FL205" s="130" t="s">
        <v>318</v>
      </c>
      <c r="FM205" s="128" t="s">
        <v>319</v>
      </c>
      <c r="FN205" s="131" t="s">
        <v>44</v>
      </c>
      <c r="FP205" s="129" t="s">
        <v>314</v>
      </c>
      <c r="FQ205" s="130"/>
      <c r="FR205" s="130" t="s">
        <v>315</v>
      </c>
      <c r="FS205" s="130" t="s">
        <v>316</v>
      </c>
      <c r="FT205" s="130" t="s">
        <v>317</v>
      </c>
      <c r="FU205" s="130" t="s">
        <v>318</v>
      </c>
      <c r="FV205" s="128" t="s">
        <v>319</v>
      </c>
      <c r="FW205" s="131" t="s">
        <v>44</v>
      </c>
      <c r="FY205" s="129" t="s">
        <v>314</v>
      </c>
      <c r="FZ205" s="130"/>
      <c r="GA205" s="130" t="s">
        <v>315</v>
      </c>
      <c r="GB205" s="130" t="s">
        <v>316</v>
      </c>
      <c r="GC205" s="130" t="s">
        <v>317</v>
      </c>
      <c r="GD205" s="130" t="s">
        <v>318</v>
      </c>
      <c r="GE205" s="128" t="s">
        <v>319</v>
      </c>
      <c r="GF205" s="131" t="s">
        <v>44</v>
      </c>
      <c r="GH205" s="129" t="s">
        <v>314</v>
      </c>
      <c r="GI205" s="130"/>
      <c r="GJ205" s="130" t="s">
        <v>315</v>
      </c>
      <c r="GK205" s="130" t="s">
        <v>316</v>
      </c>
      <c r="GL205" s="130" t="s">
        <v>317</v>
      </c>
      <c r="GM205" s="130" t="s">
        <v>318</v>
      </c>
      <c r="GN205" s="128" t="s">
        <v>319</v>
      </c>
      <c r="GO205" s="131" t="s">
        <v>44</v>
      </c>
      <c r="GQ205" s="129" t="s">
        <v>314</v>
      </c>
      <c r="GR205" s="130"/>
      <c r="GS205" s="130" t="s">
        <v>315</v>
      </c>
      <c r="GT205" s="130" t="s">
        <v>316</v>
      </c>
      <c r="GU205" s="130" t="s">
        <v>317</v>
      </c>
      <c r="GV205" s="130" t="s">
        <v>318</v>
      </c>
      <c r="GW205" s="128" t="s">
        <v>319</v>
      </c>
      <c r="GX205" s="131" t="s">
        <v>44</v>
      </c>
      <c r="GZ205" s="129" t="s">
        <v>314</v>
      </c>
      <c r="HA205" s="130"/>
      <c r="HB205" s="130" t="s">
        <v>315</v>
      </c>
      <c r="HC205" s="130" t="s">
        <v>316</v>
      </c>
      <c r="HD205" s="130" t="s">
        <v>317</v>
      </c>
      <c r="HE205" s="130" t="s">
        <v>318</v>
      </c>
      <c r="HF205" s="128" t="s">
        <v>319</v>
      </c>
      <c r="HG205" s="131" t="s">
        <v>44</v>
      </c>
      <c r="HI205" s="129" t="s">
        <v>314</v>
      </c>
      <c r="HJ205" s="130"/>
      <c r="HK205" s="130" t="s">
        <v>315</v>
      </c>
      <c r="HL205" s="130" t="s">
        <v>316</v>
      </c>
      <c r="HM205" s="130" t="s">
        <v>317</v>
      </c>
      <c r="HN205" s="130" t="s">
        <v>318</v>
      </c>
      <c r="HO205" s="128" t="s">
        <v>319</v>
      </c>
      <c r="HP205" s="131" t="s">
        <v>44</v>
      </c>
      <c r="HR205" s="129" t="s">
        <v>314</v>
      </c>
      <c r="HS205" s="130"/>
      <c r="HT205" s="130" t="s">
        <v>315</v>
      </c>
      <c r="HU205" s="130" t="s">
        <v>316</v>
      </c>
      <c r="HV205" s="130" t="s">
        <v>317</v>
      </c>
      <c r="HW205" s="130" t="s">
        <v>318</v>
      </c>
      <c r="HX205" s="128" t="s">
        <v>319</v>
      </c>
      <c r="HY205" s="131" t="s">
        <v>44</v>
      </c>
      <c r="IA205" s="129" t="s">
        <v>314</v>
      </c>
      <c r="IB205" s="130"/>
      <c r="IC205" s="130" t="s">
        <v>315</v>
      </c>
      <c r="ID205" s="130" t="s">
        <v>316</v>
      </c>
      <c r="IE205" s="130" t="s">
        <v>317</v>
      </c>
      <c r="IF205" s="130" t="s">
        <v>318</v>
      </c>
      <c r="IG205" s="128" t="s">
        <v>319</v>
      </c>
      <c r="IH205" s="131" t="s">
        <v>44</v>
      </c>
      <c r="IJ205" s="129" t="s">
        <v>314</v>
      </c>
      <c r="IK205" s="130"/>
      <c r="IL205" s="130" t="s">
        <v>315</v>
      </c>
      <c r="IM205" s="130" t="s">
        <v>316</v>
      </c>
      <c r="IN205" s="130" t="s">
        <v>317</v>
      </c>
      <c r="IO205" s="130" t="s">
        <v>318</v>
      </c>
      <c r="IP205" s="128" t="s">
        <v>319</v>
      </c>
      <c r="IQ205" s="131" t="s">
        <v>44</v>
      </c>
      <c r="IS205" s="129" t="s">
        <v>314</v>
      </c>
      <c r="IT205" s="130"/>
      <c r="IU205" s="130" t="s">
        <v>315</v>
      </c>
      <c r="IV205" s="130" t="s">
        <v>316</v>
      </c>
      <c r="IW205" s="130" t="s">
        <v>317</v>
      </c>
      <c r="IX205" s="130" t="s">
        <v>318</v>
      </c>
      <c r="IY205" s="128" t="s">
        <v>319</v>
      </c>
      <c r="IZ205" s="131" t="s">
        <v>44</v>
      </c>
      <c r="JB205" s="129" t="s">
        <v>314</v>
      </c>
      <c r="JC205" s="130"/>
      <c r="JD205" s="130" t="s">
        <v>315</v>
      </c>
      <c r="JE205" s="130" t="s">
        <v>316</v>
      </c>
      <c r="JF205" s="130" t="s">
        <v>317</v>
      </c>
      <c r="JG205" s="130" t="s">
        <v>318</v>
      </c>
      <c r="JH205" s="128" t="s">
        <v>319</v>
      </c>
      <c r="JI205" s="131" t="s">
        <v>44</v>
      </c>
      <c r="JK205" s="129" t="s">
        <v>314</v>
      </c>
      <c r="JL205" s="130"/>
      <c r="JM205" s="130" t="s">
        <v>315</v>
      </c>
      <c r="JN205" s="130" t="s">
        <v>316</v>
      </c>
      <c r="JO205" s="130" t="s">
        <v>317</v>
      </c>
      <c r="JP205" s="130" t="s">
        <v>318</v>
      </c>
      <c r="JQ205" s="128" t="s">
        <v>319</v>
      </c>
      <c r="JR205" s="131" t="s">
        <v>44</v>
      </c>
      <c r="JT205" s="129" t="s">
        <v>314</v>
      </c>
      <c r="JU205" s="130"/>
      <c r="JV205" s="130" t="s">
        <v>315</v>
      </c>
      <c r="JW205" s="130" t="s">
        <v>316</v>
      </c>
      <c r="JX205" s="130" t="s">
        <v>317</v>
      </c>
      <c r="JY205" s="130" t="s">
        <v>318</v>
      </c>
      <c r="JZ205" s="128" t="s">
        <v>319</v>
      </c>
      <c r="KA205" s="131" t="s">
        <v>44</v>
      </c>
      <c r="KC205" s="129" t="s">
        <v>314</v>
      </c>
      <c r="KD205" s="130"/>
      <c r="KE205" s="130" t="s">
        <v>315</v>
      </c>
      <c r="KF205" s="130" t="s">
        <v>316</v>
      </c>
      <c r="KG205" s="130" t="s">
        <v>317</v>
      </c>
      <c r="KH205" s="130" t="s">
        <v>318</v>
      </c>
      <c r="KI205" s="128" t="s">
        <v>319</v>
      </c>
      <c r="KJ205" s="131" t="s">
        <v>44</v>
      </c>
      <c r="KL205" s="129" t="s">
        <v>314</v>
      </c>
      <c r="KM205" s="130"/>
      <c r="KN205" s="130" t="s">
        <v>315</v>
      </c>
      <c r="KO205" s="130" t="s">
        <v>316</v>
      </c>
      <c r="KP205" s="130" t="s">
        <v>317</v>
      </c>
      <c r="KQ205" s="130" t="s">
        <v>318</v>
      </c>
      <c r="KR205" s="128" t="s">
        <v>319</v>
      </c>
      <c r="KS205" s="131" t="s">
        <v>44</v>
      </c>
      <c r="KU205" s="129" t="s">
        <v>314</v>
      </c>
      <c r="KV205" s="130"/>
      <c r="KW205" s="130" t="s">
        <v>315</v>
      </c>
      <c r="KX205" s="130" t="s">
        <v>316</v>
      </c>
      <c r="KY205" s="130" t="s">
        <v>317</v>
      </c>
      <c r="KZ205" s="130" t="s">
        <v>318</v>
      </c>
      <c r="LA205" s="128" t="s">
        <v>319</v>
      </c>
      <c r="LB205" s="131" t="s">
        <v>44</v>
      </c>
      <c r="LD205" s="129" t="s">
        <v>314</v>
      </c>
      <c r="LE205" s="130"/>
      <c r="LF205" s="130" t="s">
        <v>315</v>
      </c>
      <c r="LG205" s="130" t="s">
        <v>316</v>
      </c>
      <c r="LH205" s="130" t="s">
        <v>317</v>
      </c>
      <c r="LI205" s="130" t="s">
        <v>318</v>
      </c>
      <c r="LJ205" s="128" t="s">
        <v>319</v>
      </c>
      <c r="LK205" s="131" t="s">
        <v>44</v>
      </c>
      <c r="LM205" s="129" t="s">
        <v>314</v>
      </c>
      <c r="LN205" s="130"/>
      <c r="LO205" s="130" t="s">
        <v>315</v>
      </c>
      <c r="LP205" s="130" t="s">
        <v>316</v>
      </c>
      <c r="LQ205" s="130" t="s">
        <v>317</v>
      </c>
      <c r="LR205" s="130" t="s">
        <v>318</v>
      </c>
      <c r="LS205" s="128" t="s">
        <v>319</v>
      </c>
      <c r="LT205" s="131" t="s">
        <v>44</v>
      </c>
      <c r="LV205" s="129" t="s">
        <v>314</v>
      </c>
      <c r="LW205" s="130"/>
      <c r="LX205" s="130" t="s">
        <v>315</v>
      </c>
      <c r="LY205" s="130" t="s">
        <v>316</v>
      </c>
      <c r="LZ205" s="130" t="s">
        <v>317</v>
      </c>
      <c r="MA205" s="130" t="s">
        <v>318</v>
      </c>
      <c r="MB205" s="128" t="s">
        <v>319</v>
      </c>
      <c r="MC205" s="131" t="s">
        <v>44</v>
      </c>
      <c r="ME205" s="129" t="s">
        <v>314</v>
      </c>
      <c r="MF205" s="130"/>
      <c r="MG205" s="130" t="s">
        <v>315</v>
      </c>
      <c r="MH205" s="130" t="s">
        <v>316</v>
      </c>
      <c r="MI205" s="130" t="s">
        <v>317</v>
      </c>
      <c r="MJ205" s="130" t="s">
        <v>318</v>
      </c>
      <c r="MK205" s="128" t="s">
        <v>319</v>
      </c>
      <c r="ML205" s="131" t="s">
        <v>44</v>
      </c>
      <c r="MN205" s="129" t="s">
        <v>314</v>
      </c>
      <c r="MO205" s="130"/>
      <c r="MP205" s="130" t="s">
        <v>315</v>
      </c>
      <c r="MQ205" s="130" t="s">
        <v>316</v>
      </c>
      <c r="MR205" s="130" t="s">
        <v>317</v>
      </c>
      <c r="MS205" s="130" t="s">
        <v>318</v>
      </c>
      <c r="MT205" s="128" t="s">
        <v>319</v>
      </c>
      <c r="MU205" s="131" t="s">
        <v>44</v>
      </c>
      <c r="MW205" s="129" t="s">
        <v>314</v>
      </c>
      <c r="MX205" s="130"/>
      <c r="MY205" s="130" t="s">
        <v>315</v>
      </c>
      <c r="MZ205" s="130" t="s">
        <v>316</v>
      </c>
      <c r="NA205" s="130" t="s">
        <v>317</v>
      </c>
      <c r="NB205" s="130" t="s">
        <v>318</v>
      </c>
      <c r="NC205" s="128" t="s">
        <v>319</v>
      </c>
      <c r="ND205" s="131" t="s">
        <v>44</v>
      </c>
      <c r="NF205" s="129" t="s">
        <v>314</v>
      </c>
      <c r="NG205" s="130"/>
      <c r="NH205" s="130" t="s">
        <v>315</v>
      </c>
      <c r="NI205" s="130" t="s">
        <v>316</v>
      </c>
      <c r="NJ205" s="130" t="s">
        <v>317</v>
      </c>
      <c r="NK205" s="130" t="s">
        <v>318</v>
      </c>
      <c r="NL205" s="128" t="s">
        <v>319</v>
      </c>
      <c r="NM205" s="131" t="s">
        <v>44</v>
      </c>
      <c r="NO205" s="129" t="s">
        <v>314</v>
      </c>
      <c r="NP205" s="130"/>
      <c r="NQ205" s="130" t="s">
        <v>315</v>
      </c>
      <c r="NR205" s="130" t="s">
        <v>316</v>
      </c>
      <c r="NS205" s="130" t="s">
        <v>317</v>
      </c>
      <c r="NT205" s="130" t="s">
        <v>318</v>
      </c>
      <c r="NU205" s="128" t="s">
        <v>319</v>
      </c>
      <c r="NV205" s="131" t="s">
        <v>44</v>
      </c>
      <c r="NX205" s="129" t="s">
        <v>314</v>
      </c>
      <c r="NY205" s="130"/>
      <c r="NZ205" s="130" t="s">
        <v>315</v>
      </c>
      <c r="OA205" s="130" t="s">
        <v>316</v>
      </c>
      <c r="OB205" s="130" t="s">
        <v>317</v>
      </c>
      <c r="OC205" s="130" t="s">
        <v>318</v>
      </c>
      <c r="OD205" s="128" t="s">
        <v>319</v>
      </c>
      <c r="OE205" s="131" t="s">
        <v>44</v>
      </c>
      <c r="OG205" s="129" t="s">
        <v>314</v>
      </c>
      <c r="OH205" s="130"/>
      <c r="OI205" s="130" t="s">
        <v>315</v>
      </c>
      <c r="OJ205" s="130" t="s">
        <v>316</v>
      </c>
      <c r="OK205" s="130" t="s">
        <v>317</v>
      </c>
      <c r="OL205" s="130" t="s">
        <v>318</v>
      </c>
      <c r="OM205" s="128" t="s">
        <v>319</v>
      </c>
      <c r="ON205" s="131" t="s">
        <v>44</v>
      </c>
      <c r="OP205" s="129" t="s">
        <v>314</v>
      </c>
      <c r="OQ205" s="130"/>
      <c r="OR205" s="130" t="s">
        <v>315</v>
      </c>
      <c r="OS205" s="130" t="s">
        <v>316</v>
      </c>
      <c r="OT205" s="130" t="s">
        <v>317</v>
      </c>
      <c r="OU205" s="130" t="s">
        <v>318</v>
      </c>
      <c r="OV205" s="128" t="s">
        <v>319</v>
      </c>
      <c r="OW205" s="131" t="s">
        <v>44</v>
      </c>
      <c r="OY205" s="129" t="s">
        <v>314</v>
      </c>
      <c r="OZ205" s="130"/>
      <c r="PA205" s="130" t="s">
        <v>315</v>
      </c>
      <c r="PB205" s="130" t="s">
        <v>316</v>
      </c>
      <c r="PC205" s="130" t="s">
        <v>317</v>
      </c>
      <c r="PD205" s="130" t="s">
        <v>318</v>
      </c>
      <c r="PE205" s="128" t="s">
        <v>319</v>
      </c>
      <c r="PF205" s="131" t="s">
        <v>44</v>
      </c>
    </row>
    <row r="206" spans="1:422">
      <c r="A206" s="118"/>
      <c r="B206" s="118"/>
      <c r="C206" s="115"/>
      <c r="D206" s="115"/>
      <c r="E206" s="115"/>
      <c r="F206" s="115"/>
      <c r="G206" s="115"/>
      <c r="H206" s="115">
        <f>PRODUCT(C206:G206)</f>
        <v>0</v>
      </c>
      <c r="J206" s="121"/>
      <c r="K206" s="118"/>
      <c r="L206" s="115"/>
      <c r="M206" s="115"/>
      <c r="N206" s="115"/>
      <c r="O206" s="115"/>
      <c r="P206" s="115"/>
      <c r="Q206" s="115">
        <f>PRODUCT(L206:P206)</f>
        <v>0</v>
      </c>
      <c r="S206" s="121"/>
      <c r="T206" s="118"/>
      <c r="U206" s="115"/>
      <c r="V206" s="115"/>
      <c r="W206" s="115"/>
      <c r="X206" s="115"/>
      <c r="Y206" s="115"/>
      <c r="Z206" s="115"/>
      <c r="AB206" s="121"/>
      <c r="AC206" s="118"/>
      <c r="AD206" s="115"/>
      <c r="AE206" s="115"/>
      <c r="AF206" s="115"/>
      <c r="AG206" s="115"/>
      <c r="AH206" s="115"/>
      <c r="AI206" s="115"/>
      <c r="AK206" s="121"/>
      <c r="AL206" s="118"/>
      <c r="AM206" s="115"/>
      <c r="AN206" s="115"/>
      <c r="AO206" s="115"/>
      <c r="AP206" s="115"/>
      <c r="AQ206" s="115"/>
      <c r="AR206" s="115"/>
      <c r="AT206" s="121"/>
      <c r="AU206" s="118"/>
      <c r="AV206" s="115"/>
      <c r="AW206" s="115"/>
      <c r="AX206" s="115"/>
      <c r="AY206" s="115"/>
      <c r="AZ206" s="115"/>
      <c r="BA206" s="115"/>
      <c r="BC206" s="121"/>
      <c r="BD206" s="118"/>
      <c r="BE206" s="115"/>
      <c r="BF206" s="115"/>
      <c r="BG206" s="115"/>
      <c r="BH206" s="115"/>
      <c r="BI206" s="115"/>
      <c r="BJ206" s="115"/>
      <c r="BL206" s="121"/>
      <c r="BM206" s="118"/>
      <c r="BN206" s="115"/>
      <c r="BO206" s="115"/>
      <c r="BP206" s="115"/>
      <c r="BQ206" s="115"/>
      <c r="BR206" s="115"/>
      <c r="BS206" s="115"/>
      <c r="BU206" s="121"/>
      <c r="BV206" s="118"/>
      <c r="BW206" s="115"/>
      <c r="BX206" s="115"/>
      <c r="BY206" s="115"/>
      <c r="BZ206" s="115"/>
      <c r="CA206" s="115"/>
      <c r="CB206" s="115"/>
      <c r="CD206" s="121"/>
      <c r="CE206" s="118"/>
      <c r="CF206" s="115"/>
      <c r="CG206" s="115"/>
      <c r="CH206" s="115"/>
      <c r="CI206" s="115"/>
      <c r="CJ206" s="115"/>
      <c r="CK206" s="115"/>
      <c r="CM206" s="121"/>
      <c r="CN206" s="118"/>
      <c r="CO206" s="115"/>
      <c r="CP206" s="115"/>
      <c r="CQ206" s="115"/>
      <c r="CR206" s="115"/>
      <c r="CS206" s="115"/>
      <c r="CT206" s="115"/>
      <c r="CV206" s="121"/>
      <c r="CW206" s="118"/>
      <c r="CX206" s="115"/>
      <c r="CY206" s="115"/>
      <c r="CZ206" s="115"/>
      <c r="DA206" s="115"/>
      <c r="DB206" s="115"/>
      <c r="DC206" s="115"/>
      <c r="DE206" s="121"/>
      <c r="DF206" s="118"/>
      <c r="DG206" s="115"/>
      <c r="DH206" s="115"/>
      <c r="DI206" s="115"/>
      <c r="DJ206" s="115"/>
      <c r="DK206" s="115"/>
      <c r="DL206" s="115"/>
      <c r="DN206" s="121"/>
      <c r="DO206" s="118"/>
      <c r="DP206" s="115"/>
      <c r="DQ206" s="115"/>
      <c r="DR206" s="115"/>
      <c r="DS206" s="115"/>
      <c r="DT206" s="115"/>
      <c r="DU206" s="115"/>
      <c r="DW206" s="121"/>
      <c r="DX206" s="118"/>
      <c r="DY206" s="115"/>
      <c r="DZ206" s="115"/>
      <c r="EA206" s="115"/>
      <c r="EB206" s="115"/>
      <c r="EC206" s="115"/>
      <c r="ED206" s="115"/>
      <c r="EF206" s="121"/>
      <c r="EG206" s="118"/>
      <c r="EH206" s="115"/>
      <c r="EI206" s="115"/>
      <c r="EJ206" s="115"/>
      <c r="EK206" s="115"/>
      <c r="EL206" s="115"/>
      <c r="EM206" s="115"/>
      <c r="EO206" s="121"/>
      <c r="EP206" s="118"/>
      <c r="EQ206" s="115"/>
      <c r="ER206" s="115"/>
      <c r="ES206" s="115"/>
      <c r="ET206" s="115"/>
      <c r="EU206" s="115"/>
      <c r="EV206" s="115"/>
      <c r="EX206" s="121"/>
      <c r="EY206" s="118"/>
      <c r="EZ206" s="115"/>
      <c r="FA206" s="115"/>
      <c r="FB206" s="115"/>
      <c r="FC206" s="115"/>
      <c r="FD206" s="115"/>
      <c r="FE206" s="115"/>
      <c r="FG206" s="121"/>
      <c r="FH206" s="118"/>
      <c r="FI206" s="115"/>
      <c r="FJ206" s="115"/>
      <c r="FK206" s="115"/>
      <c r="FL206" s="115"/>
      <c r="FM206" s="115"/>
      <c r="FN206" s="115"/>
      <c r="FP206" s="121"/>
      <c r="FQ206" s="118"/>
      <c r="FR206" s="115"/>
      <c r="FS206" s="115"/>
      <c r="FT206" s="115"/>
      <c r="FU206" s="115"/>
      <c r="FV206" s="115"/>
      <c r="FW206" s="115"/>
      <c r="FY206" s="121"/>
      <c r="FZ206" s="118"/>
      <c r="GA206" s="115"/>
      <c r="GB206" s="115"/>
      <c r="GC206" s="115"/>
      <c r="GD206" s="115"/>
      <c r="GE206" s="115"/>
      <c r="GF206" s="115"/>
      <c r="GH206" s="121"/>
      <c r="GI206" s="118"/>
      <c r="GJ206" s="115"/>
      <c r="GK206" s="115"/>
      <c r="GL206" s="115"/>
      <c r="GM206" s="115"/>
      <c r="GN206" s="115"/>
      <c r="GO206" s="115"/>
      <c r="GQ206" s="121"/>
      <c r="GR206" s="118"/>
      <c r="GS206" s="115"/>
      <c r="GT206" s="115"/>
      <c r="GU206" s="115"/>
      <c r="GV206" s="115"/>
      <c r="GW206" s="115"/>
      <c r="GX206" s="115"/>
      <c r="GZ206" s="121"/>
      <c r="HA206" s="118"/>
      <c r="HB206" s="115"/>
      <c r="HC206" s="115"/>
      <c r="HD206" s="115"/>
      <c r="HE206" s="115"/>
      <c r="HF206" s="115"/>
      <c r="HG206" s="115"/>
      <c r="HI206" s="121"/>
      <c r="HJ206" s="118"/>
      <c r="HK206" s="115"/>
      <c r="HL206" s="115"/>
      <c r="HM206" s="115"/>
      <c r="HN206" s="115"/>
      <c r="HO206" s="115"/>
      <c r="HP206" s="115"/>
      <c r="HR206" s="121"/>
      <c r="HS206" s="118"/>
      <c r="HT206" s="115"/>
      <c r="HU206" s="115"/>
      <c r="HV206" s="115"/>
      <c r="HW206" s="115"/>
      <c r="HX206" s="115"/>
      <c r="HY206" s="115"/>
      <c r="IA206" s="121"/>
      <c r="IB206" s="118"/>
      <c r="IC206" s="115"/>
      <c r="ID206" s="115"/>
      <c r="IE206" s="115"/>
      <c r="IF206" s="115"/>
      <c r="IG206" s="115"/>
      <c r="IH206" s="115"/>
      <c r="IJ206" s="121"/>
      <c r="IK206" s="118"/>
      <c r="IL206" s="115"/>
      <c r="IM206" s="115"/>
      <c r="IN206" s="115"/>
      <c r="IO206" s="115"/>
      <c r="IP206" s="115"/>
      <c r="IQ206" s="115"/>
      <c r="IS206" s="121"/>
      <c r="IT206" s="118"/>
      <c r="IU206" s="115"/>
      <c r="IV206" s="115"/>
      <c r="IW206" s="115"/>
      <c r="IX206" s="115"/>
      <c r="IY206" s="115"/>
      <c r="IZ206" s="115"/>
      <c r="JB206" s="121"/>
      <c r="JC206" s="118"/>
      <c r="JD206" s="115"/>
      <c r="JE206" s="115"/>
      <c r="JF206" s="115"/>
      <c r="JG206" s="115"/>
      <c r="JH206" s="115"/>
      <c r="JI206" s="115"/>
      <c r="JK206" s="121"/>
      <c r="JL206" s="118"/>
      <c r="JM206" s="115"/>
      <c r="JN206" s="115"/>
      <c r="JO206" s="115"/>
      <c r="JP206" s="115"/>
      <c r="JQ206" s="115"/>
      <c r="JR206" s="115"/>
      <c r="JT206" s="121"/>
      <c r="JU206" s="118"/>
      <c r="JV206" s="115"/>
      <c r="JW206" s="115"/>
      <c r="JX206" s="115"/>
      <c r="JY206" s="115"/>
      <c r="JZ206" s="115"/>
      <c r="KA206" s="115"/>
      <c r="KC206" s="121"/>
      <c r="KD206" s="118"/>
      <c r="KE206" s="115"/>
      <c r="KF206" s="115"/>
      <c r="KG206" s="115"/>
      <c r="KH206" s="115"/>
      <c r="KI206" s="115"/>
      <c r="KJ206" s="115"/>
      <c r="KL206" s="121"/>
      <c r="KM206" s="118"/>
      <c r="KN206" s="115"/>
      <c r="KO206" s="115"/>
      <c r="KP206" s="115"/>
      <c r="KQ206" s="115"/>
      <c r="KR206" s="115"/>
      <c r="KS206" s="115"/>
      <c r="KU206" s="121"/>
      <c r="KV206" s="118"/>
      <c r="KW206" s="115"/>
      <c r="KX206" s="115"/>
      <c r="KY206" s="115"/>
      <c r="KZ206" s="115"/>
      <c r="LA206" s="115"/>
      <c r="LB206" s="115"/>
      <c r="LD206" s="121"/>
      <c r="LE206" s="118"/>
      <c r="LF206" s="115"/>
      <c r="LG206" s="115"/>
      <c r="LH206" s="115"/>
      <c r="LI206" s="115"/>
      <c r="LJ206" s="115"/>
      <c r="LK206" s="115"/>
      <c r="LM206" s="121"/>
      <c r="LN206" s="118"/>
      <c r="LO206" s="115"/>
      <c r="LP206" s="115"/>
      <c r="LQ206" s="115"/>
      <c r="LR206" s="115"/>
      <c r="LS206" s="115"/>
      <c r="LT206" s="115"/>
      <c r="LV206" s="121"/>
      <c r="LW206" s="118"/>
      <c r="LX206" s="115"/>
      <c r="LY206" s="115"/>
      <c r="LZ206" s="115"/>
      <c r="MA206" s="115"/>
      <c r="MB206" s="115"/>
      <c r="MC206" s="115"/>
      <c r="ME206" s="121"/>
      <c r="MF206" s="118"/>
      <c r="MG206" s="115"/>
      <c r="MH206" s="115"/>
      <c r="MI206" s="115"/>
      <c r="MJ206" s="115"/>
      <c r="MK206" s="115"/>
      <c r="ML206" s="115"/>
      <c r="MN206" s="121"/>
      <c r="MO206" s="118"/>
      <c r="MP206" s="115"/>
      <c r="MQ206" s="115"/>
      <c r="MR206" s="115"/>
      <c r="MS206" s="115"/>
      <c r="MT206" s="115"/>
      <c r="MU206" s="115"/>
      <c r="MW206" s="121"/>
      <c r="MX206" s="118"/>
      <c r="MY206" s="115"/>
      <c r="MZ206" s="115"/>
      <c r="NA206" s="115"/>
      <c r="NB206" s="115"/>
      <c r="NC206" s="115"/>
      <c r="ND206" s="115"/>
      <c r="NF206" s="121"/>
      <c r="NG206" s="118"/>
      <c r="NH206" s="115"/>
      <c r="NI206" s="115"/>
      <c r="NJ206" s="115"/>
      <c r="NK206" s="115"/>
      <c r="NL206" s="115"/>
      <c r="NM206" s="115"/>
      <c r="NO206" s="121"/>
      <c r="NP206" s="118"/>
      <c r="NQ206" s="115"/>
      <c r="NR206" s="115"/>
      <c r="NS206" s="115"/>
      <c r="NT206" s="115"/>
      <c r="NU206" s="115"/>
      <c r="NV206" s="115"/>
      <c r="NX206" s="121"/>
      <c r="NY206" s="118"/>
      <c r="NZ206" s="115"/>
      <c r="OA206" s="115"/>
      <c r="OB206" s="115"/>
      <c r="OC206" s="115"/>
      <c r="OD206" s="115"/>
      <c r="OE206" s="115"/>
      <c r="OG206" s="121"/>
      <c r="OH206" s="118"/>
      <c r="OI206" s="115"/>
      <c r="OJ206" s="115"/>
      <c r="OK206" s="115"/>
      <c r="OL206" s="115"/>
      <c r="OM206" s="115"/>
      <c r="ON206" s="115"/>
      <c r="OP206" s="121"/>
      <c r="OQ206" s="118"/>
      <c r="OR206" s="115"/>
      <c r="OS206" s="115"/>
      <c r="OT206" s="115"/>
      <c r="OU206" s="115"/>
      <c r="OV206" s="115"/>
      <c r="OW206" s="115"/>
      <c r="OY206" s="121"/>
      <c r="OZ206" s="118"/>
      <c r="PA206" s="115"/>
      <c r="PB206" s="115"/>
      <c r="PC206" s="115"/>
      <c r="PD206" s="115"/>
      <c r="PE206" s="115"/>
      <c r="PF206" s="115"/>
    </row>
    <row r="207" spans="1:422">
      <c r="A207" s="118"/>
      <c r="B207" s="118"/>
      <c r="C207" s="115"/>
      <c r="D207" s="115"/>
      <c r="E207" s="115"/>
      <c r="F207" s="115"/>
      <c r="G207" s="115"/>
      <c r="H207" s="115">
        <f t="shared" ref="H207:H213" si="3524">PRODUCT(C207:G207)</f>
        <v>0</v>
      </c>
      <c r="J207" s="121"/>
      <c r="K207" s="118"/>
      <c r="L207" s="115"/>
      <c r="M207" s="115"/>
      <c r="N207" s="115"/>
      <c r="O207" s="115"/>
      <c r="P207" s="115"/>
      <c r="Q207" s="115">
        <f t="shared" ref="Q207:Q213" si="3525">PRODUCT(L207:P207)</f>
        <v>0</v>
      </c>
      <c r="S207" s="121"/>
      <c r="T207" s="118"/>
      <c r="U207" s="115"/>
      <c r="V207" s="115"/>
      <c r="W207" s="115"/>
      <c r="X207" s="115"/>
      <c r="Y207" s="115"/>
      <c r="Z207" s="115"/>
      <c r="AB207" s="121"/>
      <c r="AC207" s="118"/>
      <c r="AD207" s="115"/>
      <c r="AE207" s="115"/>
      <c r="AF207" s="115"/>
      <c r="AG207" s="115"/>
      <c r="AH207" s="115"/>
      <c r="AI207" s="115"/>
      <c r="AK207" s="121"/>
      <c r="AL207" s="118"/>
      <c r="AM207" s="115"/>
      <c r="AN207" s="115"/>
      <c r="AO207" s="115"/>
      <c r="AP207" s="115"/>
      <c r="AQ207" s="115"/>
      <c r="AR207" s="115"/>
      <c r="AT207" s="121"/>
      <c r="AU207" s="118"/>
      <c r="AV207" s="115"/>
      <c r="AW207" s="115"/>
      <c r="AX207" s="115"/>
      <c r="AY207" s="115"/>
      <c r="AZ207" s="115"/>
      <c r="BA207" s="115"/>
      <c r="BC207" s="121"/>
      <c r="BD207" s="118"/>
      <c r="BE207" s="115"/>
      <c r="BF207" s="115"/>
      <c r="BG207" s="115"/>
      <c r="BH207" s="115"/>
      <c r="BI207" s="115"/>
      <c r="BJ207" s="115"/>
      <c r="BL207" s="121"/>
      <c r="BM207" s="118"/>
      <c r="BN207" s="115"/>
      <c r="BO207" s="115"/>
      <c r="BP207" s="115"/>
      <c r="BQ207" s="115"/>
      <c r="BR207" s="115"/>
      <c r="BS207" s="115"/>
      <c r="BU207" s="121"/>
      <c r="BV207" s="118"/>
      <c r="BW207" s="115"/>
      <c r="BX207" s="115"/>
      <c r="BY207" s="115"/>
      <c r="BZ207" s="115"/>
      <c r="CA207" s="115"/>
      <c r="CB207" s="115"/>
      <c r="CD207" s="121"/>
      <c r="CE207" s="118"/>
      <c r="CF207" s="115"/>
      <c r="CG207" s="115"/>
      <c r="CH207" s="115"/>
      <c r="CI207" s="115"/>
      <c r="CJ207" s="115"/>
      <c r="CK207" s="115"/>
      <c r="CM207" s="121"/>
      <c r="CN207" s="118"/>
      <c r="CO207" s="115"/>
      <c r="CP207" s="115"/>
      <c r="CQ207" s="115"/>
      <c r="CR207" s="115"/>
      <c r="CS207" s="115"/>
      <c r="CT207" s="115"/>
      <c r="CV207" s="121"/>
      <c r="CW207" s="118"/>
      <c r="CX207" s="115"/>
      <c r="CY207" s="115"/>
      <c r="CZ207" s="115"/>
      <c r="DA207" s="115"/>
      <c r="DB207" s="115"/>
      <c r="DC207" s="115"/>
      <c r="DE207" s="121"/>
      <c r="DF207" s="118"/>
      <c r="DG207" s="115"/>
      <c r="DH207" s="115"/>
      <c r="DI207" s="115"/>
      <c r="DJ207" s="115"/>
      <c r="DK207" s="115"/>
      <c r="DL207" s="115"/>
      <c r="DN207" s="121"/>
      <c r="DO207" s="118"/>
      <c r="DP207" s="115"/>
      <c r="DQ207" s="115"/>
      <c r="DR207" s="115"/>
      <c r="DS207" s="115"/>
      <c r="DT207" s="115"/>
      <c r="DU207" s="115"/>
      <c r="DW207" s="121"/>
      <c r="DX207" s="118"/>
      <c r="DY207" s="115"/>
      <c r="DZ207" s="115"/>
      <c r="EA207" s="115"/>
      <c r="EB207" s="115"/>
      <c r="EC207" s="115"/>
      <c r="ED207" s="115"/>
      <c r="EF207" s="121"/>
      <c r="EG207" s="118"/>
      <c r="EH207" s="115"/>
      <c r="EI207" s="115"/>
      <c r="EJ207" s="115"/>
      <c r="EK207" s="115"/>
      <c r="EL207" s="115"/>
      <c r="EM207" s="115"/>
      <c r="EO207" s="121"/>
      <c r="EP207" s="118"/>
      <c r="EQ207" s="115"/>
      <c r="ER207" s="115"/>
      <c r="ES207" s="115"/>
      <c r="ET207" s="115"/>
      <c r="EU207" s="115"/>
      <c r="EV207" s="115"/>
      <c r="EX207" s="121"/>
      <c r="EY207" s="118"/>
      <c r="EZ207" s="115"/>
      <c r="FA207" s="115"/>
      <c r="FB207" s="115"/>
      <c r="FC207" s="115"/>
      <c r="FD207" s="115"/>
      <c r="FE207" s="115"/>
      <c r="FG207" s="121"/>
      <c r="FH207" s="118"/>
      <c r="FI207" s="115"/>
      <c r="FJ207" s="115"/>
      <c r="FK207" s="115"/>
      <c r="FL207" s="115"/>
      <c r="FM207" s="115"/>
      <c r="FN207" s="115"/>
      <c r="FP207" s="121"/>
      <c r="FQ207" s="118"/>
      <c r="FR207" s="115"/>
      <c r="FS207" s="115"/>
      <c r="FT207" s="115"/>
      <c r="FU207" s="115"/>
      <c r="FV207" s="115"/>
      <c r="FW207" s="115"/>
      <c r="FY207" s="121"/>
      <c r="FZ207" s="118"/>
      <c r="GA207" s="115"/>
      <c r="GB207" s="115"/>
      <c r="GC207" s="115"/>
      <c r="GD207" s="115"/>
      <c r="GE207" s="115"/>
      <c r="GF207" s="115"/>
      <c r="GH207" s="121"/>
      <c r="GI207" s="118"/>
      <c r="GJ207" s="115"/>
      <c r="GK207" s="115"/>
      <c r="GL207" s="115"/>
      <c r="GM207" s="115"/>
      <c r="GN207" s="115"/>
      <c r="GO207" s="115"/>
      <c r="GQ207" s="121"/>
      <c r="GR207" s="118"/>
      <c r="GS207" s="115"/>
      <c r="GT207" s="115"/>
      <c r="GU207" s="115"/>
      <c r="GV207" s="115"/>
      <c r="GW207" s="115"/>
      <c r="GX207" s="115"/>
      <c r="GZ207" s="121"/>
      <c r="HA207" s="118"/>
      <c r="HB207" s="115"/>
      <c r="HC207" s="115"/>
      <c r="HD207" s="115"/>
      <c r="HE207" s="115"/>
      <c r="HF207" s="115"/>
      <c r="HG207" s="115"/>
      <c r="HI207" s="121"/>
      <c r="HJ207" s="118"/>
      <c r="HK207" s="115"/>
      <c r="HL207" s="115"/>
      <c r="HM207" s="115"/>
      <c r="HN207" s="115"/>
      <c r="HO207" s="115"/>
      <c r="HP207" s="115"/>
      <c r="HR207" s="121"/>
      <c r="HS207" s="118"/>
      <c r="HT207" s="115"/>
      <c r="HU207" s="115"/>
      <c r="HV207" s="115"/>
      <c r="HW207" s="115"/>
      <c r="HX207" s="115"/>
      <c r="HY207" s="115"/>
      <c r="IA207" s="121"/>
      <c r="IB207" s="118"/>
      <c r="IC207" s="115"/>
      <c r="ID207" s="115"/>
      <c r="IE207" s="115"/>
      <c r="IF207" s="115"/>
      <c r="IG207" s="115"/>
      <c r="IH207" s="115"/>
      <c r="IJ207" s="121"/>
      <c r="IK207" s="118"/>
      <c r="IL207" s="115"/>
      <c r="IM207" s="115"/>
      <c r="IN207" s="115"/>
      <c r="IO207" s="115"/>
      <c r="IP207" s="115"/>
      <c r="IQ207" s="115"/>
      <c r="IS207" s="121"/>
      <c r="IT207" s="118"/>
      <c r="IU207" s="115"/>
      <c r="IV207" s="115"/>
      <c r="IW207" s="115"/>
      <c r="IX207" s="115"/>
      <c r="IY207" s="115"/>
      <c r="IZ207" s="115"/>
      <c r="JB207" s="121"/>
      <c r="JC207" s="118"/>
      <c r="JD207" s="115"/>
      <c r="JE207" s="115"/>
      <c r="JF207" s="115"/>
      <c r="JG207" s="115"/>
      <c r="JH207" s="115"/>
      <c r="JI207" s="115"/>
      <c r="JK207" s="121"/>
      <c r="JL207" s="118"/>
      <c r="JM207" s="115"/>
      <c r="JN207" s="115"/>
      <c r="JO207" s="115"/>
      <c r="JP207" s="115"/>
      <c r="JQ207" s="115"/>
      <c r="JR207" s="115"/>
      <c r="JT207" s="121"/>
      <c r="JU207" s="118"/>
      <c r="JV207" s="115"/>
      <c r="JW207" s="115"/>
      <c r="JX207" s="115"/>
      <c r="JY207" s="115"/>
      <c r="JZ207" s="115"/>
      <c r="KA207" s="115"/>
      <c r="KC207" s="121"/>
      <c r="KD207" s="118"/>
      <c r="KE207" s="115"/>
      <c r="KF207" s="115"/>
      <c r="KG207" s="115"/>
      <c r="KH207" s="115"/>
      <c r="KI207" s="115"/>
      <c r="KJ207" s="115"/>
      <c r="KL207" s="121"/>
      <c r="KM207" s="118"/>
      <c r="KN207" s="115"/>
      <c r="KO207" s="115"/>
      <c r="KP207" s="115"/>
      <c r="KQ207" s="115"/>
      <c r="KR207" s="115"/>
      <c r="KS207" s="115"/>
      <c r="KU207" s="121"/>
      <c r="KV207" s="118"/>
      <c r="KW207" s="115"/>
      <c r="KX207" s="115"/>
      <c r="KY207" s="115"/>
      <c r="KZ207" s="115"/>
      <c r="LA207" s="115"/>
      <c r="LB207" s="115"/>
      <c r="LD207" s="121"/>
      <c r="LE207" s="118"/>
      <c r="LF207" s="115"/>
      <c r="LG207" s="115"/>
      <c r="LH207" s="115"/>
      <c r="LI207" s="115"/>
      <c r="LJ207" s="115"/>
      <c r="LK207" s="115"/>
      <c r="LM207" s="121"/>
      <c r="LN207" s="118"/>
      <c r="LO207" s="115"/>
      <c r="LP207" s="115"/>
      <c r="LQ207" s="115"/>
      <c r="LR207" s="115"/>
      <c r="LS207" s="115"/>
      <c r="LT207" s="115"/>
      <c r="LV207" s="121"/>
      <c r="LW207" s="118"/>
      <c r="LX207" s="115"/>
      <c r="LY207" s="115"/>
      <c r="LZ207" s="115"/>
      <c r="MA207" s="115"/>
      <c r="MB207" s="115"/>
      <c r="MC207" s="115"/>
      <c r="ME207" s="121"/>
      <c r="MF207" s="118"/>
      <c r="MG207" s="115"/>
      <c r="MH207" s="115"/>
      <c r="MI207" s="115"/>
      <c r="MJ207" s="115"/>
      <c r="MK207" s="115"/>
      <c r="ML207" s="115"/>
      <c r="MN207" s="121"/>
      <c r="MO207" s="118"/>
      <c r="MP207" s="115"/>
      <c r="MQ207" s="115"/>
      <c r="MR207" s="115"/>
      <c r="MS207" s="115"/>
      <c r="MT207" s="115"/>
      <c r="MU207" s="115"/>
      <c r="MW207" s="121"/>
      <c r="MX207" s="118"/>
      <c r="MY207" s="115"/>
      <c r="MZ207" s="115"/>
      <c r="NA207" s="115"/>
      <c r="NB207" s="115"/>
      <c r="NC207" s="115"/>
      <c r="ND207" s="115"/>
      <c r="NF207" s="121"/>
      <c r="NG207" s="118"/>
      <c r="NH207" s="115"/>
      <c r="NI207" s="115"/>
      <c r="NJ207" s="115"/>
      <c r="NK207" s="115"/>
      <c r="NL207" s="115"/>
      <c r="NM207" s="115"/>
      <c r="NO207" s="121"/>
      <c r="NP207" s="118"/>
      <c r="NQ207" s="115"/>
      <c r="NR207" s="115"/>
      <c r="NS207" s="115"/>
      <c r="NT207" s="115"/>
      <c r="NU207" s="115"/>
      <c r="NV207" s="115"/>
      <c r="NX207" s="121"/>
      <c r="NY207" s="118"/>
      <c r="NZ207" s="115"/>
      <c r="OA207" s="115"/>
      <c r="OB207" s="115"/>
      <c r="OC207" s="115"/>
      <c r="OD207" s="115"/>
      <c r="OE207" s="115"/>
      <c r="OG207" s="121"/>
      <c r="OH207" s="118"/>
      <c r="OI207" s="115"/>
      <c r="OJ207" s="115"/>
      <c r="OK207" s="115"/>
      <c r="OL207" s="115"/>
      <c r="OM207" s="115"/>
      <c r="ON207" s="115"/>
      <c r="OP207" s="121"/>
      <c r="OQ207" s="118"/>
      <c r="OR207" s="115"/>
      <c r="OS207" s="115"/>
      <c r="OT207" s="115"/>
      <c r="OU207" s="115"/>
      <c r="OV207" s="115"/>
      <c r="OW207" s="115"/>
      <c r="OY207" s="121"/>
      <c r="OZ207" s="118"/>
      <c r="PA207" s="115"/>
      <c r="PB207" s="115"/>
      <c r="PC207" s="115"/>
      <c r="PD207" s="115"/>
      <c r="PE207" s="115"/>
      <c r="PF207" s="115"/>
    </row>
    <row r="208" spans="1:422">
      <c r="A208" s="118"/>
      <c r="B208" s="118"/>
      <c r="C208" s="115"/>
      <c r="D208" s="115"/>
      <c r="E208" s="115"/>
      <c r="F208" s="115"/>
      <c r="G208" s="115"/>
      <c r="H208" s="115">
        <f t="shared" si="3524"/>
        <v>0</v>
      </c>
      <c r="J208" s="121"/>
      <c r="K208" s="118"/>
      <c r="L208" s="115"/>
      <c r="M208" s="115"/>
      <c r="N208" s="115"/>
      <c r="O208" s="115"/>
      <c r="P208" s="115"/>
      <c r="Q208" s="115">
        <f t="shared" si="3525"/>
        <v>0</v>
      </c>
      <c r="S208" s="121"/>
      <c r="T208" s="118"/>
      <c r="U208" s="115"/>
      <c r="V208" s="115"/>
      <c r="W208" s="115"/>
      <c r="X208" s="115"/>
      <c r="Y208" s="115"/>
      <c r="Z208" s="115"/>
      <c r="AB208" s="121"/>
      <c r="AC208" s="118"/>
      <c r="AD208" s="115"/>
      <c r="AE208" s="115"/>
      <c r="AF208" s="115"/>
      <c r="AG208" s="115"/>
      <c r="AH208" s="115"/>
      <c r="AI208" s="115"/>
      <c r="AK208" s="121"/>
      <c r="AL208" s="118"/>
      <c r="AM208" s="115"/>
      <c r="AN208" s="115"/>
      <c r="AO208" s="115"/>
      <c r="AP208" s="115"/>
      <c r="AQ208" s="115"/>
      <c r="AR208" s="115"/>
      <c r="AT208" s="121"/>
      <c r="AU208" s="118"/>
      <c r="AV208" s="115"/>
      <c r="AW208" s="115"/>
      <c r="AX208" s="115"/>
      <c r="AY208" s="115"/>
      <c r="AZ208" s="115"/>
      <c r="BA208" s="115"/>
      <c r="BC208" s="121"/>
      <c r="BD208" s="118"/>
      <c r="BE208" s="115"/>
      <c r="BF208" s="115"/>
      <c r="BG208" s="115"/>
      <c r="BH208" s="115"/>
      <c r="BI208" s="115"/>
      <c r="BJ208" s="115"/>
      <c r="BL208" s="121"/>
      <c r="BM208" s="118"/>
      <c r="BN208" s="115"/>
      <c r="BO208" s="115"/>
      <c r="BP208" s="115"/>
      <c r="BQ208" s="115"/>
      <c r="BR208" s="115"/>
      <c r="BS208" s="115"/>
      <c r="BU208" s="121"/>
      <c r="BV208" s="118"/>
      <c r="BW208" s="115"/>
      <c r="BX208" s="115"/>
      <c r="BY208" s="115"/>
      <c r="BZ208" s="115"/>
      <c r="CA208" s="115"/>
      <c r="CB208" s="115"/>
      <c r="CD208" s="121"/>
      <c r="CE208" s="118"/>
      <c r="CF208" s="115"/>
      <c r="CG208" s="115"/>
      <c r="CH208" s="115"/>
      <c r="CI208" s="115"/>
      <c r="CJ208" s="115"/>
      <c r="CK208" s="115"/>
      <c r="CM208" s="121"/>
      <c r="CN208" s="118"/>
      <c r="CO208" s="115"/>
      <c r="CP208" s="115"/>
      <c r="CQ208" s="115"/>
      <c r="CR208" s="115"/>
      <c r="CS208" s="115"/>
      <c r="CT208" s="115"/>
      <c r="CV208" s="121"/>
      <c r="CW208" s="118"/>
      <c r="CX208" s="115"/>
      <c r="CY208" s="115"/>
      <c r="CZ208" s="115"/>
      <c r="DA208" s="115"/>
      <c r="DB208" s="115"/>
      <c r="DC208" s="115"/>
      <c r="DE208" s="121"/>
      <c r="DF208" s="118"/>
      <c r="DG208" s="115"/>
      <c r="DH208" s="115"/>
      <c r="DI208" s="115"/>
      <c r="DJ208" s="115"/>
      <c r="DK208" s="115"/>
      <c r="DL208" s="115"/>
      <c r="DN208" s="121"/>
      <c r="DO208" s="118"/>
      <c r="DP208" s="115"/>
      <c r="DQ208" s="115"/>
      <c r="DR208" s="115"/>
      <c r="DS208" s="115"/>
      <c r="DT208" s="115"/>
      <c r="DU208" s="115"/>
      <c r="DW208" s="121"/>
      <c r="DX208" s="118"/>
      <c r="DY208" s="115"/>
      <c r="DZ208" s="115"/>
      <c r="EA208" s="115"/>
      <c r="EB208" s="115"/>
      <c r="EC208" s="115"/>
      <c r="ED208" s="115"/>
      <c r="EF208" s="121"/>
      <c r="EG208" s="118"/>
      <c r="EH208" s="115"/>
      <c r="EI208" s="115"/>
      <c r="EJ208" s="115"/>
      <c r="EK208" s="115"/>
      <c r="EL208" s="115"/>
      <c r="EM208" s="115"/>
      <c r="EO208" s="121"/>
      <c r="EP208" s="118"/>
      <c r="EQ208" s="115"/>
      <c r="ER208" s="115"/>
      <c r="ES208" s="115"/>
      <c r="ET208" s="115"/>
      <c r="EU208" s="115"/>
      <c r="EV208" s="115"/>
      <c r="EX208" s="121"/>
      <c r="EY208" s="118"/>
      <c r="EZ208" s="115"/>
      <c r="FA208" s="115"/>
      <c r="FB208" s="115"/>
      <c r="FC208" s="115"/>
      <c r="FD208" s="115"/>
      <c r="FE208" s="115"/>
      <c r="FG208" s="121"/>
      <c r="FH208" s="118"/>
      <c r="FI208" s="115"/>
      <c r="FJ208" s="115"/>
      <c r="FK208" s="115"/>
      <c r="FL208" s="115"/>
      <c r="FM208" s="115"/>
      <c r="FN208" s="115"/>
      <c r="FP208" s="121"/>
      <c r="FQ208" s="118"/>
      <c r="FR208" s="115"/>
      <c r="FS208" s="115"/>
      <c r="FT208" s="115"/>
      <c r="FU208" s="115"/>
      <c r="FV208" s="115"/>
      <c r="FW208" s="115"/>
      <c r="FY208" s="121"/>
      <c r="FZ208" s="118"/>
      <c r="GA208" s="115"/>
      <c r="GB208" s="115"/>
      <c r="GC208" s="115"/>
      <c r="GD208" s="115"/>
      <c r="GE208" s="115"/>
      <c r="GF208" s="115"/>
      <c r="GH208" s="121"/>
      <c r="GI208" s="118"/>
      <c r="GJ208" s="115"/>
      <c r="GK208" s="115"/>
      <c r="GL208" s="115"/>
      <c r="GM208" s="115"/>
      <c r="GN208" s="115"/>
      <c r="GO208" s="115"/>
      <c r="GQ208" s="121"/>
      <c r="GR208" s="118"/>
      <c r="GS208" s="115"/>
      <c r="GT208" s="115"/>
      <c r="GU208" s="115"/>
      <c r="GV208" s="115"/>
      <c r="GW208" s="115"/>
      <c r="GX208" s="115"/>
      <c r="GZ208" s="121"/>
      <c r="HA208" s="118"/>
      <c r="HB208" s="115"/>
      <c r="HC208" s="115"/>
      <c r="HD208" s="115"/>
      <c r="HE208" s="115"/>
      <c r="HF208" s="115"/>
      <c r="HG208" s="115"/>
      <c r="HI208" s="121"/>
      <c r="HJ208" s="118"/>
      <c r="HK208" s="115"/>
      <c r="HL208" s="115"/>
      <c r="HM208" s="115"/>
      <c r="HN208" s="115"/>
      <c r="HO208" s="115"/>
      <c r="HP208" s="115"/>
      <c r="HR208" s="121"/>
      <c r="HS208" s="118"/>
      <c r="HT208" s="115"/>
      <c r="HU208" s="115"/>
      <c r="HV208" s="115"/>
      <c r="HW208" s="115"/>
      <c r="HX208" s="115"/>
      <c r="HY208" s="115"/>
      <c r="IA208" s="121"/>
      <c r="IB208" s="118"/>
      <c r="IC208" s="115"/>
      <c r="ID208" s="115"/>
      <c r="IE208" s="115"/>
      <c r="IF208" s="115"/>
      <c r="IG208" s="115"/>
      <c r="IH208" s="115"/>
      <c r="IJ208" s="121"/>
      <c r="IK208" s="118"/>
      <c r="IL208" s="115"/>
      <c r="IM208" s="115"/>
      <c r="IN208" s="115"/>
      <c r="IO208" s="115"/>
      <c r="IP208" s="115"/>
      <c r="IQ208" s="115"/>
      <c r="IS208" s="121"/>
      <c r="IT208" s="118"/>
      <c r="IU208" s="115"/>
      <c r="IV208" s="115"/>
      <c r="IW208" s="115"/>
      <c r="IX208" s="115"/>
      <c r="IY208" s="115"/>
      <c r="IZ208" s="115"/>
      <c r="JB208" s="121"/>
      <c r="JC208" s="118"/>
      <c r="JD208" s="115"/>
      <c r="JE208" s="115"/>
      <c r="JF208" s="115"/>
      <c r="JG208" s="115"/>
      <c r="JH208" s="115"/>
      <c r="JI208" s="115"/>
      <c r="JK208" s="121"/>
      <c r="JL208" s="118"/>
      <c r="JM208" s="115"/>
      <c r="JN208" s="115"/>
      <c r="JO208" s="115"/>
      <c r="JP208" s="115"/>
      <c r="JQ208" s="115"/>
      <c r="JR208" s="115"/>
      <c r="JT208" s="121"/>
      <c r="JU208" s="118"/>
      <c r="JV208" s="115"/>
      <c r="JW208" s="115"/>
      <c r="JX208" s="115"/>
      <c r="JY208" s="115"/>
      <c r="JZ208" s="115"/>
      <c r="KA208" s="115"/>
      <c r="KC208" s="121"/>
      <c r="KD208" s="118"/>
      <c r="KE208" s="115"/>
      <c r="KF208" s="115"/>
      <c r="KG208" s="115"/>
      <c r="KH208" s="115"/>
      <c r="KI208" s="115"/>
      <c r="KJ208" s="115"/>
      <c r="KL208" s="121"/>
      <c r="KM208" s="118"/>
      <c r="KN208" s="115"/>
      <c r="KO208" s="115"/>
      <c r="KP208" s="115"/>
      <c r="KQ208" s="115"/>
      <c r="KR208" s="115"/>
      <c r="KS208" s="115"/>
      <c r="KU208" s="121"/>
      <c r="KV208" s="118"/>
      <c r="KW208" s="115"/>
      <c r="KX208" s="115"/>
      <c r="KY208" s="115"/>
      <c r="KZ208" s="115"/>
      <c r="LA208" s="115"/>
      <c r="LB208" s="115"/>
      <c r="LD208" s="121"/>
      <c r="LE208" s="118"/>
      <c r="LF208" s="115"/>
      <c r="LG208" s="115"/>
      <c r="LH208" s="115"/>
      <c r="LI208" s="115"/>
      <c r="LJ208" s="115"/>
      <c r="LK208" s="115"/>
      <c r="LM208" s="121"/>
      <c r="LN208" s="118"/>
      <c r="LO208" s="115"/>
      <c r="LP208" s="115"/>
      <c r="LQ208" s="115"/>
      <c r="LR208" s="115"/>
      <c r="LS208" s="115"/>
      <c r="LT208" s="115"/>
      <c r="LV208" s="121"/>
      <c r="LW208" s="118"/>
      <c r="LX208" s="115"/>
      <c r="LY208" s="115"/>
      <c r="LZ208" s="115"/>
      <c r="MA208" s="115"/>
      <c r="MB208" s="115"/>
      <c r="MC208" s="115"/>
      <c r="ME208" s="121"/>
      <c r="MF208" s="118"/>
      <c r="MG208" s="115"/>
      <c r="MH208" s="115"/>
      <c r="MI208" s="115"/>
      <c r="MJ208" s="115"/>
      <c r="MK208" s="115"/>
      <c r="ML208" s="115"/>
      <c r="MN208" s="121"/>
      <c r="MO208" s="118"/>
      <c r="MP208" s="115"/>
      <c r="MQ208" s="115"/>
      <c r="MR208" s="115"/>
      <c r="MS208" s="115"/>
      <c r="MT208" s="115"/>
      <c r="MU208" s="115"/>
      <c r="MW208" s="121"/>
      <c r="MX208" s="118"/>
      <c r="MY208" s="115"/>
      <c r="MZ208" s="115"/>
      <c r="NA208" s="115"/>
      <c r="NB208" s="115"/>
      <c r="NC208" s="115"/>
      <c r="ND208" s="115"/>
      <c r="NF208" s="121"/>
      <c r="NG208" s="118"/>
      <c r="NH208" s="115"/>
      <c r="NI208" s="115"/>
      <c r="NJ208" s="115"/>
      <c r="NK208" s="115"/>
      <c r="NL208" s="115"/>
      <c r="NM208" s="115"/>
      <c r="NO208" s="121"/>
      <c r="NP208" s="118"/>
      <c r="NQ208" s="115"/>
      <c r="NR208" s="115"/>
      <c r="NS208" s="115"/>
      <c r="NT208" s="115"/>
      <c r="NU208" s="115"/>
      <c r="NV208" s="115"/>
      <c r="NX208" s="121"/>
      <c r="NY208" s="118"/>
      <c r="NZ208" s="115"/>
      <c r="OA208" s="115"/>
      <c r="OB208" s="115"/>
      <c r="OC208" s="115"/>
      <c r="OD208" s="115"/>
      <c r="OE208" s="115"/>
      <c r="OG208" s="121"/>
      <c r="OH208" s="118"/>
      <c r="OI208" s="115"/>
      <c r="OJ208" s="115"/>
      <c r="OK208" s="115"/>
      <c r="OL208" s="115"/>
      <c r="OM208" s="115"/>
      <c r="ON208" s="115"/>
      <c r="OP208" s="121"/>
      <c r="OQ208" s="118"/>
      <c r="OR208" s="115"/>
      <c r="OS208" s="115"/>
      <c r="OT208" s="115"/>
      <c r="OU208" s="115"/>
      <c r="OV208" s="115"/>
      <c r="OW208" s="115"/>
      <c r="OY208" s="121"/>
      <c r="OZ208" s="118"/>
      <c r="PA208" s="115"/>
      <c r="PB208" s="115"/>
      <c r="PC208" s="115"/>
      <c r="PD208" s="115"/>
      <c r="PE208" s="115"/>
      <c r="PF208" s="115"/>
    </row>
    <row r="209" spans="1:422">
      <c r="A209" s="118"/>
      <c r="B209" s="118"/>
      <c r="C209" s="115"/>
      <c r="D209" s="115"/>
      <c r="E209" s="115"/>
      <c r="F209" s="115"/>
      <c r="G209" s="115"/>
      <c r="H209" s="115">
        <f t="shared" si="3524"/>
        <v>0</v>
      </c>
      <c r="J209" s="118"/>
      <c r="K209" s="118"/>
      <c r="L209" s="115"/>
      <c r="M209" s="115"/>
      <c r="N209" s="115"/>
      <c r="O209" s="115"/>
      <c r="P209" s="115"/>
      <c r="Q209" s="115">
        <f t="shared" si="3525"/>
        <v>0</v>
      </c>
      <c r="S209" s="118"/>
      <c r="T209" s="118"/>
      <c r="U209" s="115"/>
      <c r="V209" s="115"/>
      <c r="W209" s="115"/>
      <c r="X209" s="115"/>
      <c r="Y209" s="115"/>
      <c r="Z209" s="115">
        <f t="shared" ref="Z209:Z213" si="3526">PRODUCT(U209:Y209)</f>
        <v>0</v>
      </c>
      <c r="AB209" s="118"/>
      <c r="AC209" s="118"/>
      <c r="AD209" s="115"/>
      <c r="AE209" s="115"/>
      <c r="AF209" s="115"/>
      <c r="AG209" s="115"/>
      <c r="AH209" s="115"/>
      <c r="AI209" s="115">
        <f t="shared" ref="AI209:AI213" si="3527">PRODUCT(AD209:AH209)</f>
        <v>0</v>
      </c>
      <c r="AK209" s="118"/>
      <c r="AL209" s="118"/>
      <c r="AM209" s="115"/>
      <c r="AN209" s="115"/>
      <c r="AO209" s="115"/>
      <c r="AP209" s="115"/>
      <c r="AQ209" s="115"/>
      <c r="AR209" s="115">
        <f t="shared" ref="AR209:AR213" si="3528">PRODUCT(AM209:AQ209)</f>
        <v>0</v>
      </c>
      <c r="AT209" s="118"/>
      <c r="AU209" s="118"/>
      <c r="AV209" s="115"/>
      <c r="AW209" s="115"/>
      <c r="AX209" s="115"/>
      <c r="AY209" s="115"/>
      <c r="AZ209" s="115"/>
      <c r="BA209" s="115">
        <f t="shared" ref="BA209:BA213" si="3529">PRODUCT(AV209:AZ209)</f>
        <v>0</v>
      </c>
      <c r="BC209" s="118"/>
      <c r="BD209" s="118"/>
      <c r="BE209" s="115"/>
      <c r="BF209" s="115"/>
      <c r="BG209" s="115"/>
      <c r="BH209" s="115"/>
      <c r="BI209" s="115"/>
      <c r="BJ209" s="115">
        <f t="shared" ref="BJ209:BJ213" si="3530">PRODUCT(BE209:BI209)</f>
        <v>0</v>
      </c>
      <c r="BL209" s="118"/>
      <c r="BM209" s="118"/>
      <c r="BN209" s="115"/>
      <c r="BO209" s="115"/>
      <c r="BP209" s="115"/>
      <c r="BQ209" s="115"/>
      <c r="BR209" s="115"/>
      <c r="BS209" s="115">
        <f t="shared" ref="BS209:BS213" si="3531">PRODUCT(BN209:BR209)</f>
        <v>0</v>
      </c>
      <c r="BU209" s="118"/>
      <c r="BV209" s="118"/>
      <c r="BW209" s="115"/>
      <c r="BX209" s="115"/>
      <c r="BY209" s="115"/>
      <c r="BZ209" s="115"/>
      <c r="CA209" s="115"/>
      <c r="CB209" s="115">
        <f t="shared" ref="CB209:CB213" si="3532">PRODUCT(BW209:CA209)</f>
        <v>0</v>
      </c>
      <c r="CD209" s="118"/>
      <c r="CE209" s="118"/>
      <c r="CF209" s="115"/>
      <c r="CG209" s="115"/>
      <c r="CH209" s="115"/>
      <c r="CI209" s="115"/>
      <c r="CJ209" s="115"/>
      <c r="CK209" s="115">
        <f t="shared" ref="CK209:CK213" si="3533">PRODUCT(CF209:CJ209)</f>
        <v>0</v>
      </c>
      <c r="CM209" s="118"/>
      <c r="CN209" s="118"/>
      <c r="CO209" s="115"/>
      <c r="CP209" s="115"/>
      <c r="CQ209" s="115"/>
      <c r="CR209" s="115"/>
      <c r="CS209" s="115"/>
      <c r="CT209" s="115">
        <f t="shared" ref="CT209:CT213" si="3534">PRODUCT(CO209:CS209)</f>
        <v>0</v>
      </c>
      <c r="CV209" s="118"/>
      <c r="CW209" s="118"/>
      <c r="CX209" s="115"/>
      <c r="CY209" s="115"/>
      <c r="CZ209" s="115"/>
      <c r="DA209" s="115"/>
      <c r="DB209" s="115"/>
      <c r="DC209" s="115">
        <f t="shared" ref="DC209:DC213" si="3535">PRODUCT(CX209:DB209)</f>
        <v>0</v>
      </c>
      <c r="DE209" s="118"/>
      <c r="DF209" s="118"/>
      <c r="DG209" s="115"/>
      <c r="DH209" s="115"/>
      <c r="DI209" s="115"/>
      <c r="DJ209" s="115"/>
      <c r="DK209" s="115"/>
      <c r="DL209" s="115">
        <f t="shared" ref="DL209:DL213" si="3536">PRODUCT(DG209:DK209)</f>
        <v>0</v>
      </c>
      <c r="DN209" s="118"/>
      <c r="DO209" s="118"/>
      <c r="DP209" s="115"/>
      <c r="DQ209" s="115"/>
      <c r="DR209" s="115"/>
      <c r="DS209" s="115"/>
      <c r="DT209" s="115"/>
      <c r="DU209" s="115">
        <f t="shared" ref="DU209:DU213" si="3537">PRODUCT(DP209:DT209)</f>
        <v>0</v>
      </c>
      <c r="DW209" s="118"/>
      <c r="DX209" s="118"/>
      <c r="DY209" s="115"/>
      <c r="DZ209" s="115"/>
      <c r="EA209" s="115"/>
      <c r="EB209" s="115"/>
      <c r="EC209" s="115"/>
      <c r="ED209" s="115">
        <f t="shared" ref="ED209:ED213" si="3538">PRODUCT(DY209:EC209)</f>
        <v>0</v>
      </c>
      <c r="EF209" s="118"/>
      <c r="EG209" s="118"/>
      <c r="EH209" s="115"/>
      <c r="EI209" s="115"/>
      <c r="EJ209" s="115"/>
      <c r="EK209" s="115"/>
      <c r="EL209" s="115"/>
      <c r="EM209" s="115">
        <f t="shared" ref="EM209:EM213" si="3539">PRODUCT(EH209:EL209)</f>
        <v>0</v>
      </c>
      <c r="EO209" s="118"/>
      <c r="EP209" s="118"/>
      <c r="EQ209" s="115"/>
      <c r="ER209" s="115"/>
      <c r="ES209" s="115"/>
      <c r="ET209" s="115"/>
      <c r="EU209" s="115"/>
      <c r="EV209" s="115">
        <f t="shared" ref="EV209:EV213" si="3540">PRODUCT(EQ209:EU209)</f>
        <v>0</v>
      </c>
      <c r="EX209" s="118"/>
      <c r="EY209" s="118"/>
      <c r="EZ209" s="115"/>
      <c r="FA209" s="115"/>
      <c r="FB209" s="115"/>
      <c r="FC209" s="115"/>
      <c r="FD209" s="115"/>
      <c r="FE209" s="115">
        <f t="shared" ref="FE209:FE213" si="3541">PRODUCT(EZ209:FD209)</f>
        <v>0</v>
      </c>
      <c r="FG209" s="118"/>
      <c r="FH209" s="118"/>
      <c r="FI209" s="115"/>
      <c r="FJ209" s="115"/>
      <c r="FK209" s="115"/>
      <c r="FL209" s="115"/>
      <c r="FM209" s="115"/>
      <c r="FN209" s="115">
        <f t="shared" ref="FN209:FN213" si="3542">PRODUCT(FI209:FM209)</f>
        <v>0</v>
      </c>
      <c r="FP209" s="118"/>
      <c r="FQ209" s="118"/>
      <c r="FR209" s="115"/>
      <c r="FS209" s="115"/>
      <c r="FT209" s="115"/>
      <c r="FU209" s="115"/>
      <c r="FV209" s="115"/>
      <c r="FW209" s="115">
        <f t="shared" ref="FW209:FW213" si="3543">PRODUCT(FR209:FV209)</f>
        <v>0</v>
      </c>
      <c r="FY209" s="118"/>
      <c r="FZ209" s="118"/>
      <c r="GA209" s="115"/>
      <c r="GB209" s="115"/>
      <c r="GC209" s="115"/>
      <c r="GD209" s="115"/>
      <c r="GE209" s="115"/>
      <c r="GF209" s="115">
        <f t="shared" ref="GF209:GF213" si="3544">PRODUCT(GA209:GE209)</f>
        <v>0</v>
      </c>
      <c r="GH209" s="118"/>
      <c r="GI209" s="118"/>
      <c r="GJ209" s="115"/>
      <c r="GK209" s="115"/>
      <c r="GL209" s="115"/>
      <c r="GM209" s="115"/>
      <c r="GN209" s="115"/>
      <c r="GO209" s="115">
        <f t="shared" ref="GO209:GO213" si="3545">PRODUCT(GJ209:GN209)</f>
        <v>0</v>
      </c>
      <c r="GQ209" s="118"/>
      <c r="GR209" s="118"/>
      <c r="GS209" s="115"/>
      <c r="GT209" s="115"/>
      <c r="GU209" s="115"/>
      <c r="GV209" s="115"/>
      <c r="GW209" s="115"/>
      <c r="GX209" s="115">
        <f t="shared" ref="GX209:GX213" si="3546">PRODUCT(GS209:GW209)</f>
        <v>0</v>
      </c>
      <c r="GZ209" s="118"/>
      <c r="HA209" s="118"/>
      <c r="HB209" s="115"/>
      <c r="HC209" s="115"/>
      <c r="HD209" s="115"/>
      <c r="HE209" s="115"/>
      <c r="HF209" s="115"/>
      <c r="HG209" s="115">
        <f t="shared" ref="HG209:HG213" si="3547">PRODUCT(HB209:HF209)</f>
        <v>0</v>
      </c>
      <c r="HI209" s="118"/>
      <c r="HJ209" s="118"/>
      <c r="HK209" s="115"/>
      <c r="HL209" s="115"/>
      <c r="HM209" s="115"/>
      <c r="HN209" s="115"/>
      <c r="HO209" s="115"/>
      <c r="HP209" s="115">
        <f t="shared" ref="HP209:HP213" si="3548">PRODUCT(HK209:HO209)</f>
        <v>0</v>
      </c>
      <c r="HR209" s="118"/>
      <c r="HS209" s="118"/>
      <c r="HT209" s="115"/>
      <c r="HU209" s="115"/>
      <c r="HV209" s="115"/>
      <c r="HW209" s="115"/>
      <c r="HX209" s="115"/>
      <c r="HY209" s="115">
        <f t="shared" ref="HY209:HY213" si="3549">PRODUCT(HT209:HX209)</f>
        <v>0</v>
      </c>
      <c r="IA209" s="118"/>
      <c r="IB209" s="118"/>
      <c r="IC209" s="115"/>
      <c r="ID209" s="115"/>
      <c r="IE209" s="115"/>
      <c r="IF209" s="115"/>
      <c r="IG209" s="115"/>
      <c r="IH209" s="115">
        <f t="shared" ref="IH209:IH213" si="3550">PRODUCT(IC209:IG209)</f>
        <v>0</v>
      </c>
      <c r="IJ209" s="118"/>
      <c r="IK209" s="118"/>
      <c r="IL209" s="115"/>
      <c r="IM209" s="115"/>
      <c r="IN209" s="115"/>
      <c r="IO209" s="115"/>
      <c r="IP209" s="115"/>
      <c r="IQ209" s="115">
        <f t="shared" ref="IQ209:IQ213" si="3551">PRODUCT(IL209:IP209)</f>
        <v>0</v>
      </c>
      <c r="IS209" s="118"/>
      <c r="IT209" s="118"/>
      <c r="IU209" s="115"/>
      <c r="IV209" s="115"/>
      <c r="IW209" s="115"/>
      <c r="IX209" s="115"/>
      <c r="IY209" s="115"/>
      <c r="IZ209" s="115">
        <f t="shared" ref="IZ209:IZ213" si="3552">PRODUCT(IU209:IY209)</f>
        <v>0</v>
      </c>
      <c r="JB209" s="118"/>
      <c r="JC209" s="118"/>
      <c r="JD209" s="115"/>
      <c r="JE209" s="115"/>
      <c r="JF209" s="115"/>
      <c r="JG209" s="115"/>
      <c r="JH209" s="115"/>
      <c r="JI209" s="115">
        <f t="shared" ref="JI209:JI213" si="3553">PRODUCT(JD209:JH209)</f>
        <v>0</v>
      </c>
      <c r="JK209" s="118"/>
      <c r="JL209" s="118"/>
      <c r="JM209" s="115"/>
      <c r="JN209" s="115"/>
      <c r="JO209" s="115"/>
      <c r="JP209" s="115"/>
      <c r="JQ209" s="115"/>
      <c r="JR209" s="115">
        <f t="shared" ref="JR209:JR213" si="3554">PRODUCT(JM209:JQ209)</f>
        <v>0</v>
      </c>
      <c r="JT209" s="118"/>
      <c r="JU209" s="118"/>
      <c r="JV209" s="115"/>
      <c r="JW209" s="115"/>
      <c r="JX209" s="115"/>
      <c r="JY209" s="115"/>
      <c r="JZ209" s="115"/>
      <c r="KA209" s="115">
        <f t="shared" ref="KA209:KA213" si="3555">PRODUCT(JV209:JZ209)</f>
        <v>0</v>
      </c>
      <c r="KC209" s="118"/>
      <c r="KD209" s="118"/>
      <c r="KE209" s="115"/>
      <c r="KF209" s="115"/>
      <c r="KG209" s="115"/>
      <c r="KH209" s="115"/>
      <c r="KI209" s="115"/>
      <c r="KJ209" s="115">
        <f t="shared" ref="KJ209:KJ213" si="3556">PRODUCT(KE209:KI209)</f>
        <v>0</v>
      </c>
      <c r="KL209" s="118"/>
      <c r="KM209" s="118"/>
      <c r="KN209" s="115"/>
      <c r="KO209" s="115"/>
      <c r="KP209" s="115"/>
      <c r="KQ209" s="115"/>
      <c r="KR209" s="115"/>
      <c r="KS209" s="115">
        <f t="shared" ref="KS209:KS213" si="3557">PRODUCT(KN209:KR209)</f>
        <v>0</v>
      </c>
      <c r="KU209" s="118"/>
      <c r="KV209" s="118"/>
      <c r="KW209" s="115"/>
      <c r="KX209" s="115"/>
      <c r="KY209" s="115"/>
      <c r="KZ209" s="115"/>
      <c r="LA209" s="115"/>
      <c r="LB209" s="115">
        <f t="shared" ref="LB209:LB213" si="3558">PRODUCT(KW209:LA209)</f>
        <v>0</v>
      </c>
      <c r="LD209" s="118"/>
      <c r="LE209" s="118"/>
      <c r="LF209" s="115"/>
      <c r="LG209" s="115"/>
      <c r="LH209" s="115"/>
      <c r="LI209" s="115"/>
      <c r="LJ209" s="115"/>
      <c r="LK209" s="115">
        <f t="shared" ref="LK209:LK213" si="3559">PRODUCT(LF209:LJ209)</f>
        <v>0</v>
      </c>
      <c r="LM209" s="118"/>
      <c r="LN209" s="118"/>
      <c r="LO209" s="115"/>
      <c r="LP209" s="115"/>
      <c r="LQ209" s="115"/>
      <c r="LR209" s="115"/>
      <c r="LS209" s="115"/>
      <c r="LT209" s="115">
        <f t="shared" ref="LT209:LT213" si="3560">PRODUCT(LO209:LS209)</f>
        <v>0</v>
      </c>
      <c r="LV209" s="118"/>
      <c r="LW209" s="118"/>
      <c r="LX209" s="115"/>
      <c r="LY209" s="115"/>
      <c r="LZ209" s="115"/>
      <c r="MA209" s="115"/>
      <c r="MB209" s="115"/>
      <c r="MC209" s="115">
        <f t="shared" ref="MC209:MC213" si="3561">PRODUCT(LX209:MB209)</f>
        <v>0</v>
      </c>
      <c r="ME209" s="118"/>
      <c r="MF209" s="118"/>
      <c r="MG209" s="115"/>
      <c r="MH209" s="115"/>
      <c r="MI209" s="115"/>
      <c r="MJ209" s="115"/>
      <c r="MK209" s="115"/>
      <c r="ML209" s="115">
        <f t="shared" ref="ML209:ML213" si="3562">PRODUCT(MG209:MK209)</f>
        <v>0</v>
      </c>
      <c r="MN209" s="118"/>
      <c r="MO209" s="118"/>
      <c r="MP209" s="115"/>
      <c r="MQ209" s="115"/>
      <c r="MR209" s="115"/>
      <c r="MS209" s="115"/>
      <c r="MT209" s="115"/>
      <c r="MU209" s="115">
        <f t="shared" ref="MU209:MU213" si="3563">PRODUCT(MP209:MT209)</f>
        <v>0</v>
      </c>
      <c r="MW209" s="118"/>
      <c r="MX209" s="118"/>
      <c r="MY209" s="115"/>
      <c r="MZ209" s="115"/>
      <c r="NA209" s="115"/>
      <c r="NB209" s="115"/>
      <c r="NC209" s="115"/>
      <c r="ND209" s="115">
        <f t="shared" ref="ND209:ND213" si="3564">PRODUCT(MY209:NC209)</f>
        <v>0</v>
      </c>
      <c r="NF209" s="118"/>
      <c r="NG209" s="118"/>
      <c r="NH209" s="115"/>
      <c r="NI209" s="115"/>
      <c r="NJ209" s="115"/>
      <c r="NK209" s="115"/>
      <c r="NL209" s="115"/>
      <c r="NM209" s="115">
        <f t="shared" ref="NM209:NM213" si="3565">PRODUCT(NH209:NL209)</f>
        <v>0</v>
      </c>
      <c r="NO209" s="118"/>
      <c r="NP209" s="118"/>
      <c r="NQ209" s="115"/>
      <c r="NR209" s="115"/>
      <c r="NS209" s="115"/>
      <c r="NT209" s="115"/>
      <c r="NU209" s="115"/>
      <c r="NV209" s="115">
        <f t="shared" ref="NV209:NV213" si="3566">PRODUCT(NQ209:NU209)</f>
        <v>0</v>
      </c>
      <c r="NX209" s="118"/>
      <c r="NY209" s="118"/>
      <c r="NZ209" s="115"/>
      <c r="OA209" s="115"/>
      <c r="OB209" s="115"/>
      <c r="OC209" s="115"/>
      <c r="OD209" s="115"/>
      <c r="OE209" s="115">
        <f t="shared" ref="OE209:OE213" si="3567">PRODUCT(NZ209:OD209)</f>
        <v>0</v>
      </c>
      <c r="OG209" s="118"/>
      <c r="OH209" s="118"/>
      <c r="OI209" s="115"/>
      <c r="OJ209" s="115"/>
      <c r="OK209" s="115"/>
      <c r="OL209" s="115"/>
      <c r="OM209" s="115"/>
      <c r="ON209" s="115">
        <f t="shared" ref="ON209:ON213" si="3568">PRODUCT(OI209:OM209)</f>
        <v>0</v>
      </c>
      <c r="OP209" s="118"/>
      <c r="OQ209" s="118"/>
      <c r="OR209" s="115"/>
      <c r="OS209" s="115"/>
      <c r="OT209" s="115"/>
      <c r="OU209" s="115"/>
      <c r="OV209" s="115"/>
      <c r="OW209" s="115">
        <f t="shared" ref="OW209:OW213" si="3569">PRODUCT(OR209:OV209)</f>
        <v>0</v>
      </c>
      <c r="OY209" s="118"/>
      <c r="OZ209" s="118"/>
      <c r="PA209" s="115"/>
      <c r="PB209" s="115"/>
      <c r="PC209" s="115"/>
      <c r="PD209" s="115"/>
      <c r="PE209" s="115"/>
      <c r="PF209" s="115">
        <f t="shared" ref="PF209:PF213" si="3570">PRODUCT(PA209:PE209)</f>
        <v>0</v>
      </c>
    </row>
    <row r="210" spans="1:422">
      <c r="A210" s="118"/>
      <c r="B210" s="118"/>
      <c r="C210" s="115"/>
      <c r="D210" s="115"/>
      <c r="E210" s="115"/>
      <c r="F210" s="115"/>
      <c r="G210" s="115"/>
      <c r="H210" s="115">
        <f t="shared" si="3524"/>
        <v>0</v>
      </c>
      <c r="J210" s="118"/>
      <c r="K210" s="118"/>
      <c r="L210" s="115"/>
      <c r="M210" s="115"/>
      <c r="N210" s="115"/>
      <c r="O210" s="115"/>
      <c r="P210" s="115"/>
      <c r="Q210" s="115">
        <f t="shared" si="3525"/>
        <v>0</v>
      </c>
      <c r="S210" s="118"/>
      <c r="T210" s="118"/>
      <c r="U210" s="115"/>
      <c r="V210" s="115"/>
      <c r="W210" s="115"/>
      <c r="X210" s="115"/>
      <c r="Y210" s="115"/>
      <c r="Z210" s="115">
        <f t="shared" si="3526"/>
        <v>0</v>
      </c>
      <c r="AB210" s="118"/>
      <c r="AC210" s="118"/>
      <c r="AD210" s="115"/>
      <c r="AE210" s="115"/>
      <c r="AF210" s="115"/>
      <c r="AG210" s="115"/>
      <c r="AH210" s="115"/>
      <c r="AI210" s="115">
        <f t="shared" si="3527"/>
        <v>0</v>
      </c>
      <c r="AK210" s="118"/>
      <c r="AL210" s="118"/>
      <c r="AM210" s="115"/>
      <c r="AN210" s="115"/>
      <c r="AO210" s="115"/>
      <c r="AP210" s="115"/>
      <c r="AQ210" s="115"/>
      <c r="AR210" s="115">
        <f t="shared" si="3528"/>
        <v>0</v>
      </c>
      <c r="AT210" s="118"/>
      <c r="AU210" s="118"/>
      <c r="AV210" s="115"/>
      <c r="AW210" s="115"/>
      <c r="AX210" s="115"/>
      <c r="AY210" s="115"/>
      <c r="AZ210" s="115"/>
      <c r="BA210" s="115">
        <f t="shared" si="3529"/>
        <v>0</v>
      </c>
      <c r="BC210" s="118"/>
      <c r="BD210" s="118"/>
      <c r="BE210" s="115"/>
      <c r="BF210" s="115"/>
      <c r="BG210" s="115"/>
      <c r="BH210" s="115"/>
      <c r="BI210" s="115"/>
      <c r="BJ210" s="115">
        <f t="shared" si="3530"/>
        <v>0</v>
      </c>
      <c r="BL210" s="118"/>
      <c r="BM210" s="118"/>
      <c r="BN210" s="115"/>
      <c r="BO210" s="115"/>
      <c r="BP210" s="115"/>
      <c r="BQ210" s="115"/>
      <c r="BR210" s="115"/>
      <c r="BS210" s="115">
        <f t="shared" si="3531"/>
        <v>0</v>
      </c>
      <c r="BU210" s="118"/>
      <c r="BV210" s="118"/>
      <c r="BW210" s="115"/>
      <c r="BX210" s="115"/>
      <c r="BY210" s="115"/>
      <c r="BZ210" s="115"/>
      <c r="CA210" s="115"/>
      <c r="CB210" s="115">
        <f t="shared" si="3532"/>
        <v>0</v>
      </c>
      <c r="CD210" s="118"/>
      <c r="CE210" s="118"/>
      <c r="CF210" s="115"/>
      <c r="CG210" s="115"/>
      <c r="CH210" s="115"/>
      <c r="CI210" s="115"/>
      <c r="CJ210" s="115"/>
      <c r="CK210" s="115">
        <f t="shared" si="3533"/>
        <v>0</v>
      </c>
      <c r="CM210" s="118"/>
      <c r="CN210" s="118"/>
      <c r="CO210" s="115"/>
      <c r="CP210" s="115"/>
      <c r="CQ210" s="115"/>
      <c r="CR210" s="115"/>
      <c r="CS210" s="115"/>
      <c r="CT210" s="115">
        <f t="shared" si="3534"/>
        <v>0</v>
      </c>
      <c r="CV210" s="118"/>
      <c r="CW210" s="118"/>
      <c r="CX210" s="115"/>
      <c r="CY210" s="115"/>
      <c r="CZ210" s="115"/>
      <c r="DA210" s="115"/>
      <c r="DB210" s="115"/>
      <c r="DC210" s="115">
        <f t="shared" si="3535"/>
        <v>0</v>
      </c>
      <c r="DE210" s="118"/>
      <c r="DF210" s="118"/>
      <c r="DG210" s="115"/>
      <c r="DH210" s="115"/>
      <c r="DI210" s="115"/>
      <c r="DJ210" s="115"/>
      <c r="DK210" s="115"/>
      <c r="DL210" s="115">
        <f t="shared" si="3536"/>
        <v>0</v>
      </c>
      <c r="DN210" s="118"/>
      <c r="DO210" s="118"/>
      <c r="DP210" s="115"/>
      <c r="DQ210" s="115"/>
      <c r="DR210" s="115"/>
      <c r="DS210" s="115"/>
      <c r="DT210" s="115"/>
      <c r="DU210" s="115">
        <f t="shared" si="3537"/>
        <v>0</v>
      </c>
      <c r="DW210" s="118"/>
      <c r="DX210" s="118"/>
      <c r="DY210" s="115"/>
      <c r="DZ210" s="115"/>
      <c r="EA210" s="115"/>
      <c r="EB210" s="115"/>
      <c r="EC210" s="115"/>
      <c r="ED210" s="115">
        <f t="shared" si="3538"/>
        <v>0</v>
      </c>
      <c r="EF210" s="118"/>
      <c r="EG210" s="118"/>
      <c r="EH210" s="115"/>
      <c r="EI210" s="115"/>
      <c r="EJ210" s="115"/>
      <c r="EK210" s="115"/>
      <c r="EL210" s="115"/>
      <c r="EM210" s="115">
        <f t="shared" si="3539"/>
        <v>0</v>
      </c>
      <c r="EO210" s="118"/>
      <c r="EP210" s="118"/>
      <c r="EQ210" s="115"/>
      <c r="ER210" s="115"/>
      <c r="ES210" s="115"/>
      <c r="ET210" s="115"/>
      <c r="EU210" s="115"/>
      <c r="EV210" s="115">
        <f t="shared" si="3540"/>
        <v>0</v>
      </c>
      <c r="EX210" s="118"/>
      <c r="EY210" s="118"/>
      <c r="EZ210" s="115"/>
      <c r="FA210" s="115"/>
      <c r="FB210" s="115"/>
      <c r="FC210" s="115"/>
      <c r="FD210" s="115"/>
      <c r="FE210" s="115">
        <f t="shared" si="3541"/>
        <v>0</v>
      </c>
      <c r="FG210" s="118"/>
      <c r="FH210" s="118"/>
      <c r="FI210" s="115"/>
      <c r="FJ210" s="115"/>
      <c r="FK210" s="115"/>
      <c r="FL210" s="115"/>
      <c r="FM210" s="115"/>
      <c r="FN210" s="115">
        <f t="shared" si="3542"/>
        <v>0</v>
      </c>
      <c r="FP210" s="118"/>
      <c r="FQ210" s="118"/>
      <c r="FR210" s="115"/>
      <c r="FS210" s="115"/>
      <c r="FT210" s="115"/>
      <c r="FU210" s="115"/>
      <c r="FV210" s="115"/>
      <c r="FW210" s="115">
        <f t="shared" si="3543"/>
        <v>0</v>
      </c>
      <c r="FY210" s="118"/>
      <c r="FZ210" s="118"/>
      <c r="GA210" s="115"/>
      <c r="GB210" s="115"/>
      <c r="GC210" s="115"/>
      <c r="GD210" s="115"/>
      <c r="GE210" s="115"/>
      <c r="GF210" s="115">
        <f t="shared" si="3544"/>
        <v>0</v>
      </c>
      <c r="GH210" s="118"/>
      <c r="GI210" s="118"/>
      <c r="GJ210" s="115"/>
      <c r="GK210" s="115"/>
      <c r="GL210" s="115"/>
      <c r="GM210" s="115"/>
      <c r="GN210" s="115"/>
      <c r="GO210" s="115">
        <f t="shared" si="3545"/>
        <v>0</v>
      </c>
      <c r="GQ210" s="118"/>
      <c r="GR210" s="118"/>
      <c r="GS210" s="115"/>
      <c r="GT210" s="115"/>
      <c r="GU210" s="115"/>
      <c r="GV210" s="115"/>
      <c r="GW210" s="115"/>
      <c r="GX210" s="115">
        <f t="shared" si="3546"/>
        <v>0</v>
      </c>
      <c r="GZ210" s="118"/>
      <c r="HA210" s="118"/>
      <c r="HB210" s="115"/>
      <c r="HC210" s="115"/>
      <c r="HD210" s="115"/>
      <c r="HE210" s="115"/>
      <c r="HF210" s="115"/>
      <c r="HG210" s="115">
        <f t="shared" si="3547"/>
        <v>0</v>
      </c>
      <c r="HI210" s="118"/>
      <c r="HJ210" s="118"/>
      <c r="HK210" s="115"/>
      <c r="HL210" s="115"/>
      <c r="HM210" s="115"/>
      <c r="HN210" s="115"/>
      <c r="HO210" s="115"/>
      <c r="HP210" s="115">
        <f t="shared" si="3548"/>
        <v>0</v>
      </c>
      <c r="HR210" s="118"/>
      <c r="HS210" s="118"/>
      <c r="HT210" s="115"/>
      <c r="HU210" s="115"/>
      <c r="HV210" s="115"/>
      <c r="HW210" s="115"/>
      <c r="HX210" s="115"/>
      <c r="HY210" s="115">
        <f t="shared" si="3549"/>
        <v>0</v>
      </c>
      <c r="IA210" s="118"/>
      <c r="IB210" s="118"/>
      <c r="IC210" s="115"/>
      <c r="ID210" s="115"/>
      <c r="IE210" s="115"/>
      <c r="IF210" s="115"/>
      <c r="IG210" s="115"/>
      <c r="IH210" s="115">
        <f t="shared" si="3550"/>
        <v>0</v>
      </c>
      <c r="IJ210" s="118"/>
      <c r="IK210" s="118"/>
      <c r="IL210" s="115"/>
      <c r="IM210" s="115"/>
      <c r="IN210" s="115"/>
      <c r="IO210" s="115"/>
      <c r="IP210" s="115"/>
      <c r="IQ210" s="115">
        <f t="shared" si="3551"/>
        <v>0</v>
      </c>
      <c r="IS210" s="118"/>
      <c r="IT210" s="118"/>
      <c r="IU210" s="115"/>
      <c r="IV210" s="115"/>
      <c r="IW210" s="115"/>
      <c r="IX210" s="115"/>
      <c r="IY210" s="115"/>
      <c r="IZ210" s="115">
        <f t="shared" si="3552"/>
        <v>0</v>
      </c>
      <c r="JB210" s="118"/>
      <c r="JC210" s="118"/>
      <c r="JD210" s="115"/>
      <c r="JE210" s="115"/>
      <c r="JF210" s="115"/>
      <c r="JG210" s="115"/>
      <c r="JH210" s="115"/>
      <c r="JI210" s="115">
        <f t="shared" si="3553"/>
        <v>0</v>
      </c>
      <c r="JK210" s="118"/>
      <c r="JL210" s="118"/>
      <c r="JM210" s="115"/>
      <c r="JN210" s="115"/>
      <c r="JO210" s="115"/>
      <c r="JP210" s="115"/>
      <c r="JQ210" s="115"/>
      <c r="JR210" s="115">
        <f t="shared" si="3554"/>
        <v>0</v>
      </c>
      <c r="JT210" s="118"/>
      <c r="JU210" s="118"/>
      <c r="JV210" s="115"/>
      <c r="JW210" s="115"/>
      <c r="JX210" s="115"/>
      <c r="JY210" s="115"/>
      <c r="JZ210" s="115"/>
      <c r="KA210" s="115">
        <f t="shared" si="3555"/>
        <v>0</v>
      </c>
      <c r="KC210" s="118"/>
      <c r="KD210" s="118"/>
      <c r="KE210" s="115"/>
      <c r="KF210" s="115"/>
      <c r="KG210" s="115"/>
      <c r="KH210" s="115"/>
      <c r="KI210" s="115"/>
      <c r="KJ210" s="115">
        <f t="shared" si="3556"/>
        <v>0</v>
      </c>
      <c r="KL210" s="118"/>
      <c r="KM210" s="118"/>
      <c r="KN210" s="115"/>
      <c r="KO210" s="115"/>
      <c r="KP210" s="115"/>
      <c r="KQ210" s="115"/>
      <c r="KR210" s="115"/>
      <c r="KS210" s="115">
        <f t="shared" si="3557"/>
        <v>0</v>
      </c>
      <c r="KU210" s="118"/>
      <c r="KV210" s="118"/>
      <c r="KW210" s="115"/>
      <c r="KX210" s="115"/>
      <c r="KY210" s="115"/>
      <c r="KZ210" s="115"/>
      <c r="LA210" s="115"/>
      <c r="LB210" s="115">
        <f t="shared" si="3558"/>
        <v>0</v>
      </c>
      <c r="LD210" s="118"/>
      <c r="LE210" s="118"/>
      <c r="LF210" s="115"/>
      <c r="LG210" s="115"/>
      <c r="LH210" s="115"/>
      <c r="LI210" s="115"/>
      <c r="LJ210" s="115"/>
      <c r="LK210" s="115">
        <f t="shared" si="3559"/>
        <v>0</v>
      </c>
      <c r="LM210" s="118"/>
      <c r="LN210" s="118"/>
      <c r="LO210" s="115"/>
      <c r="LP210" s="115"/>
      <c r="LQ210" s="115"/>
      <c r="LR210" s="115"/>
      <c r="LS210" s="115"/>
      <c r="LT210" s="115">
        <f t="shared" si="3560"/>
        <v>0</v>
      </c>
      <c r="LV210" s="118"/>
      <c r="LW210" s="118"/>
      <c r="LX210" s="115"/>
      <c r="LY210" s="115"/>
      <c r="LZ210" s="115"/>
      <c r="MA210" s="115"/>
      <c r="MB210" s="115"/>
      <c r="MC210" s="115">
        <f t="shared" si="3561"/>
        <v>0</v>
      </c>
      <c r="ME210" s="118"/>
      <c r="MF210" s="118"/>
      <c r="MG210" s="115"/>
      <c r="MH210" s="115"/>
      <c r="MI210" s="115"/>
      <c r="MJ210" s="115"/>
      <c r="MK210" s="115"/>
      <c r="ML210" s="115">
        <f t="shared" si="3562"/>
        <v>0</v>
      </c>
      <c r="MN210" s="118"/>
      <c r="MO210" s="118"/>
      <c r="MP210" s="115"/>
      <c r="MQ210" s="115"/>
      <c r="MR210" s="115"/>
      <c r="MS210" s="115"/>
      <c r="MT210" s="115"/>
      <c r="MU210" s="115">
        <f t="shared" si="3563"/>
        <v>0</v>
      </c>
      <c r="MW210" s="118"/>
      <c r="MX210" s="118"/>
      <c r="MY210" s="115"/>
      <c r="MZ210" s="115"/>
      <c r="NA210" s="115"/>
      <c r="NB210" s="115"/>
      <c r="NC210" s="115"/>
      <c r="ND210" s="115">
        <f t="shared" si="3564"/>
        <v>0</v>
      </c>
      <c r="NF210" s="118"/>
      <c r="NG210" s="118"/>
      <c r="NH210" s="115"/>
      <c r="NI210" s="115"/>
      <c r="NJ210" s="115"/>
      <c r="NK210" s="115"/>
      <c r="NL210" s="115"/>
      <c r="NM210" s="115">
        <f t="shared" si="3565"/>
        <v>0</v>
      </c>
      <c r="NO210" s="118"/>
      <c r="NP210" s="118"/>
      <c r="NQ210" s="115"/>
      <c r="NR210" s="115"/>
      <c r="NS210" s="115"/>
      <c r="NT210" s="115"/>
      <c r="NU210" s="115"/>
      <c r="NV210" s="115">
        <f t="shared" si="3566"/>
        <v>0</v>
      </c>
      <c r="NX210" s="118"/>
      <c r="NY210" s="118"/>
      <c r="NZ210" s="115"/>
      <c r="OA210" s="115"/>
      <c r="OB210" s="115"/>
      <c r="OC210" s="115"/>
      <c r="OD210" s="115"/>
      <c r="OE210" s="115">
        <f t="shared" si="3567"/>
        <v>0</v>
      </c>
      <c r="OG210" s="118"/>
      <c r="OH210" s="118"/>
      <c r="OI210" s="115"/>
      <c r="OJ210" s="115"/>
      <c r="OK210" s="115"/>
      <c r="OL210" s="115"/>
      <c r="OM210" s="115"/>
      <c r="ON210" s="115">
        <f t="shared" si="3568"/>
        <v>0</v>
      </c>
      <c r="OP210" s="118"/>
      <c r="OQ210" s="118"/>
      <c r="OR210" s="115"/>
      <c r="OS210" s="115"/>
      <c r="OT210" s="115"/>
      <c r="OU210" s="115"/>
      <c r="OV210" s="115"/>
      <c r="OW210" s="115">
        <f t="shared" si="3569"/>
        <v>0</v>
      </c>
      <c r="OY210" s="118"/>
      <c r="OZ210" s="118"/>
      <c r="PA210" s="115"/>
      <c r="PB210" s="115"/>
      <c r="PC210" s="115"/>
      <c r="PD210" s="115"/>
      <c r="PE210" s="115"/>
      <c r="PF210" s="115">
        <f t="shared" si="3570"/>
        <v>0</v>
      </c>
    </row>
    <row r="211" spans="1:422">
      <c r="A211" s="118"/>
      <c r="B211" s="118"/>
      <c r="C211" s="115"/>
      <c r="D211" s="115"/>
      <c r="E211" s="115"/>
      <c r="F211" s="115"/>
      <c r="G211" s="115"/>
      <c r="H211" s="115">
        <f t="shared" si="3524"/>
        <v>0</v>
      </c>
      <c r="J211" s="118"/>
      <c r="K211" s="118"/>
      <c r="L211" s="115"/>
      <c r="M211" s="115"/>
      <c r="N211" s="115"/>
      <c r="O211" s="115"/>
      <c r="P211" s="115"/>
      <c r="Q211" s="115">
        <f t="shared" si="3525"/>
        <v>0</v>
      </c>
      <c r="S211" s="118"/>
      <c r="T211" s="118"/>
      <c r="U211" s="115"/>
      <c r="V211" s="115"/>
      <c r="W211" s="115"/>
      <c r="X211" s="115"/>
      <c r="Y211" s="115"/>
      <c r="Z211" s="115">
        <f t="shared" si="3526"/>
        <v>0</v>
      </c>
      <c r="AB211" s="118"/>
      <c r="AC211" s="118"/>
      <c r="AD211" s="115"/>
      <c r="AE211" s="115"/>
      <c r="AF211" s="115"/>
      <c r="AG211" s="115"/>
      <c r="AH211" s="115"/>
      <c r="AI211" s="115">
        <f t="shared" si="3527"/>
        <v>0</v>
      </c>
      <c r="AK211" s="118"/>
      <c r="AL211" s="118"/>
      <c r="AM211" s="115"/>
      <c r="AN211" s="115"/>
      <c r="AO211" s="115"/>
      <c r="AP211" s="115"/>
      <c r="AQ211" s="115"/>
      <c r="AR211" s="115">
        <f t="shared" si="3528"/>
        <v>0</v>
      </c>
      <c r="AT211" s="118"/>
      <c r="AU211" s="118"/>
      <c r="AV211" s="115"/>
      <c r="AW211" s="115"/>
      <c r="AX211" s="115"/>
      <c r="AY211" s="115"/>
      <c r="AZ211" s="115"/>
      <c r="BA211" s="115">
        <f t="shared" si="3529"/>
        <v>0</v>
      </c>
      <c r="BC211" s="118"/>
      <c r="BD211" s="118"/>
      <c r="BE211" s="115"/>
      <c r="BF211" s="115"/>
      <c r="BG211" s="115"/>
      <c r="BH211" s="115"/>
      <c r="BI211" s="115"/>
      <c r="BJ211" s="115">
        <f t="shared" si="3530"/>
        <v>0</v>
      </c>
      <c r="BL211" s="118"/>
      <c r="BM211" s="118"/>
      <c r="BN211" s="115"/>
      <c r="BO211" s="115"/>
      <c r="BP211" s="115"/>
      <c r="BQ211" s="115"/>
      <c r="BR211" s="115"/>
      <c r="BS211" s="115">
        <f t="shared" si="3531"/>
        <v>0</v>
      </c>
      <c r="BU211" s="118"/>
      <c r="BV211" s="118"/>
      <c r="BW211" s="115"/>
      <c r="BX211" s="115"/>
      <c r="BY211" s="115"/>
      <c r="BZ211" s="115"/>
      <c r="CA211" s="115"/>
      <c r="CB211" s="115">
        <f t="shared" si="3532"/>
        <v>0</v>
      </c>
      <c r="CD211" s="118"/>
      <c r="CE211" s="118"/>
      <c r="CF211" s="115"/>
      <c r="CG211" s="115"/>
      <c r="CH211" s="115"/>
      <c r="CI211" s="115"/>
      <c r="CJ211" s="115"/>
      <c r="CK211" s="115">
        <f t="shared" si="3533"/>
        <v>0</v>
      </c>
      <c r="CM211" s="118"/>
      <c r="CN211" s="118"/>
      <c r="CO211" s="115"/>
      <c r="CP211" s="115"/>
      <c r="CQ211" s="115"/>
      <c r="CR211" s="115"/>
      <c r="CS211" s="115"/>
      <c r="CT211" s="115">
        <f t="shared" si="3534"/>
        <v>0</v>
      </c>
      <c r="CV211" s="118"/>
      <c r="CW211" s="118"/>
      <c r="CX211" s="115"/>
      <c r="CY211" s="115"/>
      <c r="CZ211" s="115"/>
      <c r="DA211" s="115"/>
      <c r="DB211" s="115"/>
      <c r="DC211" s="115">
        <f t="shared" si="3535"/>
        <v>0</v>
      </c>
      <c r="DE211" s="118"/>
      <c r="DF211" s="118"/>
      <c r="DG211" s="115"/>
      <c r="DH211" s="115"/>
      <c r="DI211" s="115"/>
      <c r="DJ211" s="115"/>
      <c r="DK211" s="115"/>
      <c r="DL211" s="115">
        <f t="shared" si="3536"/>
        <v>0</v>
      </c>
      <c r="DN211" s="118"/>
      <c r="DO211" s="118"/>
      <c r="DP211" s="115"/>
      <c r="DQ211" s="115"/>
      <c r="DR211" s="115"/>
      <c r="DS211" s="115"/>
      <c r="DT211" s="115"/>
      <c r="DU211" s="115">
        <f t="shared" si="3537"/>
        <v>0</v>
      </c>
      <c r="DW211" s="118"/>
      <c r="DX211" s="118"/>
      <c r="DY211" s="115"/>
      <c r="DZ211" s="115"/>
      <c r="EA211" s="115"/>
      <c r="EB211" s="115"/>
      <c r="EC211" s="115"/>
      <c r="ED211" s="115">
        <f t="shared" si="3538"/>
        <v>0</v>
      </c>
      <c r="EF211" s="118"/>
      <c r="EG211" s="118"/>
      <c r="EH211" s="115"/>
      <c r="EI211" s="115"/>
      <c r="EJ211" s="115"/>
      <c r="EK211" s="115"/>
      <c r="EL211" s="115"/>
      <c r="EM211" s="115">
        <f t="shared" si="3539"/>
        <v>0</v>
      </c>
      <c r="EO211" s="118"/>
      <c r="EP211" s="118"/>
      <c r="EQ211" s="115"/>
      <c r="ER211" s="115"/>
      <c r="ES211" s="115"/>
      <c r="ET211" s="115"/>
      <c r="EU211" s="115"/>
      <c r="EV211" s="115">
        <f t="shared" si="3540"/>
        <v>0</v>
      </c>
      <c r="EX211" s="118"/>
      <c r="EY211" s="118"/>
      <c r="EZ211" s="115"/>
      <c r="FA211" s="115"/>
      <c r="FB211" s="115"/>
      <c r="FC211" s="115"/>
      <c r="FD211" s="115"/>
      <c r="FE211" s="115">
        <f t="shared" si="3541"/>
        <v>0</v>
      </c>
      <c r="FG211" s="118"/>
      <c r="FH211" s="118"/>
      <c r="FI211" s="115"/>
      <c r="FJ211" s="115"/>
      <c r="FK211" s="115"/>
      <c r="FL211" s="115"/>
      <c r="FM211" s="115"/>
      <c r="FN211" s="115">
        <f t="shared" si="3542"/>
        <v>0</v>
      </c>
      <c r="FP211" s="118"/>
      <c r="FQ211" s="118"/>
      <c r="FR211" s="115"/>
      <c r="FS211" s="115"/>
      <c r="FT211" s="115"/>
      <c r="FU211" s="115"/>
      <c r="FV211" s="115"/>
      <c r="FW211" s="115">
        <f t="shared" si="3543"/>
        <v>0</v>
      </c>
      <c r="FY211" s="118"/>
      <c r="FZ211" s="118"/>
      <c r="GA211" s="115"/>
      <c r="GB211" s="115"/>
      <c r="GC211" s="115"/>
      <c r="GD211" s="115"/>
      <c r="GE211" s="115"/>
      <c r="GF211" s="115">
        <f t="shared" si="3544"/>
        <v>0</v>
      </c>
      <c r="GH211" s="118"/>
      <c r="GI211" s="118"/>
      <c r="GJ211" s="115"/>
      <c r="GK211" s="115"/>
      <c r="GL211" s="115"/>
      <c r="GM211" s="115"/>
      <c r="GN211" s="115"/>
      <c r="GO211" s="115">
        <f t="shared" si="3545"/>
        <v>0</v>
      </c>
      <c r="GQ211" s="118"/>
      <c r="GR211" s="118"/>
      <c r="GS211" s="115"/>
      <c r="GT211" s="115"/>
      <c r="GU211" s="115"/>
      <c r="GV211" s="115"/>
      <c r="GW211" s="115"/>
      <c r="GX211" s="115">
        <f t="shared" si="3546"/>
        <v>0</v>
      </c>
      <c r="GZ211" s="118"/>
      <c r="HA211" s="118"/>
      <c r="HB211" s="115"/>
      <c r="HC211" s="115"/>
      <c r="HD211" s="115"/>
      <c r="HE211" s="115"/>
      <c r="HF211" s="115"/>
      <c r="HG211" s="115">
        <f t="shared" si="3547"/>
        <v>0</v>
      </c>
      <c r="HI211" s="118"/>
      <c r="HJ211" s="118"/>
      <c r="HK211" s="115"/>
      <c r="HL211" s="115"/>
      <c r="HM211" s="115"/>
      <c r="HN211" s="115"/>
      <c r="HO211" s="115"/>
      <c r="HP211" s="115">
        <f t="shared" si="3548"/>
        <v>0</v>
      </c>
      <c r="HR211" s="118"/>
      <c r="HS211" s="118"/>
      <c r="HT211" s="115"/>
      <c r="HU211" s="115"/>
      <c r="HV211" s="115"/>
      <c r="HW211" s="115"/>
      <c r="HX211" s="115"/>
      <c r="HY211" s="115">
        <f t="shared" si="3549"/>
        <v>0</v>
      </c>
      <c r="IA211" s="118"/>
      <c r="IB211" s="118"/>
      <c r="IC211" s="115"/>
      <c r="ID211" s="115"/>
      <c r="IE211" s="115"/>
      <c r="IF211" s="115"/>
      <c r="IG211" s="115"/>
      <c r="IH211" s="115">
        <f t="shared" si="3550"/>
        <v>0</v>
      </c>
      <c r="IJ211" s="118"/>
      <c r="IK211" s="118"/>
      <c r="IL211" s="115"/>
      <c r="IM211" s="115"/>
      <c r="IN211" s="115"/>
      <c r="IO211" s="115"/>
      <c r="IP211" s="115"/>
      <c r="IQ211" s="115">
        <f t="shared" si="3551"/>
        <v>0</v>
      </c>
      <c r="IS211" s="118"/>
      <c r="IT211" s="118"/>
      <c r="IU211" s="115"/>
      <c r="IV211" s="115"/>
      <c r="IW211" s="115"/>
      <c r="IX211" s="115"/>
      <c r="IY211" s="115"/>
      <c r="IZ211" s="115">
        <f t="shared" si="3552"/>
        <v>0</v>
      </c>
      <c r="JB211" s="118"/>
      <c r="JC211" s="118"/>
      <c r="JD211" s="115"/>
      <c r="JE211" s="115"/>
      <c r="JF211" s="115"/>
      <c r="JG211" s="115"/>
      <c r="JH211" s="115"/>
      <c r="JI211" s="115">
        <f t="shared" si="3553"/>
        <v>0</v>
      </c>
      <c r="JK211" s="118"/>
      <c r="JL211" s="118"/>
      <c r="JM211" s="115"/>
      <c r="JN211" s="115"/>
      <c r="JO211" s="115"/>
      <c r="JP211" s="115"/>
      <c r="JQ211" s="115"/>
      <c r="JR211" s="115">
        <f t="shared" si="3554"/>
        <v>0</v>
      </c>
      <c r="JT211" s="118"/>
      <c r="JU211" s="118"/>
      <c r="JV211" s="115"/>
      <c r="JW211" s="115"/>
      <c r="JX211" s="115"/>
      <c r="JY211" s="115"/>
      <c r="JZ211" s="115"/>
      <c r="KA211" s="115">
        <f t="shared" si="3555"/>
        <v>0</v>
      </c>
      <c r="KC211" s="118"/>
      <c r="KD211" s="118"/>
      <c r="KE211" s="115"/>
      <c r="KF211" s="115"/>
      <c r="KG211" s="115"/>
      <c r="KH211" s="115"/>
      <c r="KI211" s="115"/>
      <c r="KJ211" s="115">
        <f t="shared" si="3556"/>
        <v>0</v>
      </c>
      <c r="KL211" s="118"/>
      <c r="KM211" s="118"/>
      <c r="KN211" s="115"/>
      <c r="KO211" s="115"/>
      <c r="KP211" s="115"/>
      <c r="KQ211" s="115"/>
      <c r="KR211" s="115"/>
      <c r="KS211" s="115">
        <f t="shared" si="3557"/>
        <v>0</v>
      </c>
      <c r="KU211" s="118"/>
      <c r="KV211" s="118"/>
      <c r="KW211" s="115"/>
      <c r="KX211" s="115"/>
      <c r="KY211" s="115"/>
      <c r="KZ211" s="115"/>
      <c r="LA211" s="115"/>
      <c r="LB211" s="115">
        <f t="shared" si="3558"/>
        <v>0</v>
      </c>
      <c r="LD211" s="118"/>
      <c r="LE211" s="118"/>
      <c r="LF211" s="115"/>
      <c r="LG211" s="115"/>
      <c r="LH211" s="115"/>
      <c r="LI211" s="115"/>
      <c r="LJ211" s="115"/>
      <c r="LK211" s="115">
        <f t="shared" si="3559"/>
        <v>0</v>
      </c>
      <c r="LM211" s="118"/>
      <c r="LN211" s="118"/>
      <c r="LO211" s="115"/>
      <c r="LP211" s="115"/>
      <c r="LQ211" s="115"/>
      <c r="LR211" s="115"/>
      <c r="LS211" s="115"/>
      <c r="LT211" s="115">
        <f t="shared" si="3560"/>
        <v>0</v>
      </c>
      <c r="LV211" s="118"/>
      <c r="LW211" s="118"/>
      <c r="LX211" s="115"/>
      <c r="LY211" s="115"/>
      <c r="LZ211" s="115"/>
      <c r="MA211" s="115"/>
      <c r="MB211" s="115"/>
      <c r="MC211" s="115">
        <f t="shared" si="3561"/>
        <v>0</v>
      </c>
      <c r="ME211" s="118"/>
      <c r="MF211" s="118"/>
      <c r="MG211" s="115"/>
      <c r="MH211" s="115"/>
      <c r="MI211" s="115"/>
      <c r="MJ211" s="115"/>
      <c r="MK211" s="115"/>
      <c r="ML211" s="115">
        <f t="shared" si="3562"/>
        <v>0</v>
      </c>
      <c r="MN211" s="118"/>
      <c r="MO211" s="118"/>
      <c r="MP211" s="115"/>
      <c r="MQ211" s="115"/>
      <c r="MR211" s="115"/>
      <c r="MS211" s="115"/>
      <c r="MT211" s="115"/>
      <c r="MU211" s="115">
        <f t="shared" si="3563"/>
        <v>0</v>
      </c>
      <c r="MW211" s="118"/>
      <c r="MX211" s="118"/>
      <c r="MY211" s="115"/>
      <c r="MZ211" s="115"/>
      <c r="NA211" s="115"/>
      <c r="NB211" s="115"/>
      <c r="NC211" s="115"/>
      <c r="ND211" s="115">
        <f t="shared" si="3564"/>
        <v>0</v>
      </c>
      <c r="NF211" s="118"/>
      <c r="NG211" s="118"/>
      <c r="NH211" s="115"/>
      <c r="NI211" s="115"/>
      <c r="NJ211" s="115"/>
      <c r="NK211" s="115"/>
      <c r="NL211" s="115"/>
      <c r="NM211" s="115">
        <f t="shared" si="3565"/>
        <v>0</v>
      </c>
      <c r="NO211" s="118"/>
      <c r="NP211" s="118"/>
      <c r="NQ211" s="115"/>
      <c r="NR211" s="115"/>
      <c r="NS211" s="115"/>
      <c r="NT211" s="115"/>
      <c r="NU211" s="115"/>
      <c r="NV211" s="115">
        <f t="shared" si="3566"/>
        <v>0</v>
      </c>
      <c r="NX211" s="118"/>
      <c r="NY211" s="118"/>
      <c r="NZ211" s="115"/>
      <c r="OA211" s="115"/>
      <c r="OB211" s="115"/>
      <c r="OC211" s="115"/>
      <c r="OD211" s="115"/>
      <c r="OE211" s="115">
        <f t="shared" si="3567"/>
        <v>0</v>
      </c>
      <c r="OG211" s="118"/>
      <c r="OH211" s="118"/>
      <c r="OI211" s="115"/>
      <c r="OJ211" s="115"/>
      <c r="OK211" s="115"/>
      <c r="OL211" s="115"/>
      <c r="OM211" s="115"/>
      <c r="ON211" s="115">
        <f t="shared" si="3568"/>
        <v>0</v>
      </c>
      <c r="OP211" s="118"/>
      <c r="OQ211" s="118"/>
      <c r="OR211" s="115"/>
      <c r="OS211" s="115"/>
      <c r="OT211" s="115"/>
      <c r="OU211" s="115"/>
      <c r="OV211" s="115"/>
      <c r="OW211" s="115">
        <f t="shared" si="3569"/>
        <v>0</v>
      </c>
      <c r="OY211" s="118"/>
      <c r="OZ211" s="118"/>
      <c r="PA211" s="115"/>
      <c r="PB211" s="115"/>
      <c r="PC211" s="115"/>
      <c r="PD211" s="115"/>
      <c r="PE211" s="115"/>
      <c r="PF211" s="115">
        <f t="shared" si="3570"/>
        <v>0</v>
      </c>
    </row>
    <row r="212" spans="1:422">
      <c r="A212" s="118"/>
      <c r="B212" s="118"/>
      <c r="C212" s="115"/>
      <c r="D212" s="115"/>
      <c r="E212" s="115"/>
      <c r="F212" s="115"/>
      <c r="G212" s="115"/>
      <c r="H212" s="115">
        <f t="shared" si="3524"/>
        <v>0</v>
      </c>
      <c r="J212" s="118"/>
      <c r="K212" s="118"/>
      <c r="L212" s="115"/>
      <c r="M212" s="115"/>
      <c r="N212" s="115"/>
      <c r="O212" s="115"/>
      <c r="P212" s="115"/>
      <c r="Q212" s="115">
        <f t="shared" si="3525"/>
        <v>0</v>
      </c>
      <c r="S212" s="118"/>
      <c r="T212" s="118"/>
      <c r="U212" s="115"/>
      <c r="V212" s="115"/>
      <c r="W212" s="115"/>
      <c r="X212" s="115"/>
      <c r="Y212" s="115"/>
      <c r="Z212" s="115">
        <f t="shared" si="3526"/>
        <v>0</v>
      </c>
      <c r="AB212" s="118"/>
      <c r="AC212" s="118"/>
      <c r="AD212" s="115"/>
      <c r="AE212" s="115"/>
      <c r="AF212" s="115"/>
      <c r="AG212" s="115"/>
      <c r="AH212" s="115"/>
      <c r="AI212" s="115">
        <f t="shared" si="3527"/>
        <v>0</v>
      </c>
      <c r="AK212" s="118"/>
      <c r="AL212" s="118"/>
      <c r="AM212" s="115"/>
      <c r="AN212" s="115"/>
      <c r="AO212" s="115"/>
      <c r="AP212" s="115"/>
      <c r="AQ212" s="115"/>
      <c r="AR212" s="115">
        <f t="shared" si="3528"/>
        <v>0</v>
      </c>
      <c r="AT212" s="118"/>
      <c r="AU212" s="118"/>
      <c r="AV212" s="115"/>
      <c r="AW212" s="115"/>
      <c r="AX212" s="115"/>
      <c r="AY212" s="115"/>
      <c r="AZ212" s="115"/>
      <c r="BA212" s="115">
        <f t="shared" si="3529"/>
        <v>0</v>
      </c>
      <c r="BC212" s="118"/>
      <c r="BD212" s="118"/>
      <c r="BE212" s="115"/>
      <c r="BF212" s="115"/>
      <c r="BG212" s="115"/>
      <c r="BH212" s="115"/>
      <c r="BI212" s="115"/>
      <c r="BJ212" s="115">
        <f t="shared" si="3530"/>
        <v>0</v>
      </c>
      <c r="BL212" s="118"/>
      <c r="BM212" s="118"/>
      <c r="BN212" s="115"/>
      <c r="BO212" s="115"/>
      <c r="BP212" s="115"/>
      <c r="BQ212" s="115"/>
      <c r="BR212" s="115"/>
      <c r="BS212" s="115">
        <f t="shared" si="3531"/>
        <v>0</v>
      </c>
      <c r="BU212" s="118"/>
      <c r="BV212" s="118"/>
      <c r="BW212" s="115"/>
      <c r="BX212" s="115"/>
      <c r="BY212" s="115"/>
      <c r="BZ212" s="115"/>
      <c r="CA212" s="115"/>
      <c r="CB212" s="115">
        <f t="shared" si="3532"/>
        <v>0</v>
      </c>
      <c r="CD212" s="118"/>
      <c r="CE212" s="118"/>
      <c r="CF212" s="115"/>
      <c r="CG212" s="115"/>
      <c r="CH212" s="115"/>
      <c r="CI212" s="115"/>
      <c r="CJ212" s="115"/>
      <c r="CK212" s="115">
        <f t="shared" si="3533"/>
        <v>0</v>
      </c>
      <c r="CM212" s="118"/>
      <c r="CN212" s="118"/>
      <c r="CO212" s="115"/>
      <c r="CP212" s="115"/>
      <c r="CQ212" s="115"/>
      <c r="CR212" s="115"/>
      <c r="CS212" s="115"/>
      <c r="CT212" s="115">
        <f t="shared" si="3534"/>
        <v>0</v>
      </c>
      <c r="CV212" s="118"/>
      <c r="CW212" s="118"/>
      <c r="CX212" s="115"/>
      <c r="CY212" s="115"/>
      <c r="CZ212" s="115"/>
      <c r="DA212" s="115"/>
      <c r="DB212" s="115"/>
      <c r="DC212" s="115">
        <f t="shared" si="3535"/>
        <v>0</v>
      </c>
      <c r="DE212" s="118"/>
      <c r="DF212" s="118"/>
      <c r="DG212" s="115"/>
      <c r="DH212" s="115"/>
      <c r="DI212" s="115"/>
      <c r="DJ212" s="115"/>
      <c r="DK212" s="115"/>
      <c r="DL212" s="115">
        <f t="shared" si="3536"/>
        <v>0</v>
      </c>
      <c r="DN212" s="118"/>
      <c r="DO212" s="118"/>
      <c r="DP212" s="115"/>
      <c r="DQ212" s="115"/>
      <c r="DR212" s="115"/>
      <c r="DS212" s="115"/>
      <c r="DT212" s="115"/>
      <c r="DU212" s="115">
        <f t="shared" si="3537"/>
        <v>0</v>
      </c>
      <c r="DW212" s="118"/>
      <c r="DX212" s="118"/>
      <c r="DY212" s="115"/>
      <c r="DZ212" s="115"/>
      <c r="EA212" s="115"/>
      <c r="EB212" s="115"/>
      <c r="EC212" s="115"/>
      <c r="ED212" s="115">
        <f t="shared" si="3538"/>
        <v>0</v>
      </c>
      <c r="EF212" s="118"/>
      <c r="EG212" s="118"/>
      <c r="EH212" s="115"/>
      <c r="EI212" s="115"/>
      <c r="EJ212" s="115"/>
      <c r="EK212" s="115"/>
      <c r="EL212" s="115"/>
      <c r="EM212" s="115">
        <f t="shared" si="3539"/>
        <v>0</v>
      </c>
      <c r="EO212" s="118"/>
      <c r="EP212" s="118"/>
      <c r="EQ212" s="115"/>
      <c r="ER212" s="115"/>
      <c r="ES212" s="115"/>
      <c r="ET212" s="115"/>
      <c r="EU212" s="115"/>
      <c r="EV212" s="115">
        <f t="shared" si="3540"/>
        <v>0</v>
      </c>
      <c r="EX212" s="118"/>
      <c r="EY212" s="118"/>
      <c r="EZ212" s="115"/>
      <c r="FA212" s="115"/>
      <c r="FB212" s="115"/>
      <c r="FC212" s="115"/>
      <c r="FD212" s="115"/>
      <c r="FE212" s="115">
        <f t="shared" si="3541"/>
        <v>0</v>
      </c>
      <c r="FG212" s="118"/>
      <c r="FH212" s="118"/>
      <c r="FI212" s="115"/>
      <c r="FJ212" s="115"/>
      <c r="FK212" s="115"/>
      <c r="FL212" s="115"/>
      <c r="FM212" s="115"/>
      <c r="FN212" s="115">
        <f t="shared" si="3542"/>
        <v>0</v>
      </c>
      <c r="FP212" s="118"/>
      <c r="FQ212" s="118"/>
      <c r="FR212" s="115"/>
      <c r="FS212" s="115"/>
      <c r="FT212" s="115"/>
      <c r="FU212" s="115"/>
      <c r="FV212" s="115"/>
      <c r="FW212" s="115">
        <f t="shared" si="3543"/>
        <v>0</v>
      </c>
      <c r="FY212" s="118"/>
      <c r="FZ212" s="118"/>
      <c r="GA212" s="115"/>
      <c r="GB212" s="115"/>
      <c r="GC212" s="115"/>
      <c r="GD212" s="115"/>
      <c r="GE212" s="115"/>
      <c r="GF212" s="115">
        <f t="shared" si="3544"/>
        <v>0</v>
      </c>
      <c r="GH212" s="118"/>
      <c r="GI212" s="118"/>
      <c r="GJ212" s="115"/>
      <c r="GK212" s="115"/>
      <c r="GL212" s="115"/>
      <c r="GM212" s="115"/>
      <c r="GN212" s="115"/>
      <c r="GO212" s="115">
        <f t="shared" si="3545"/>
        <v>0</v>
      </c>
      <c r="GQ212" s="118"/>
      <c r="GR212" s="118"/>
      <c r="GS212" s="115"/>
      <c r="GT212" s="115"/>
      <c r="GU212" s="115"/>
      <c r="GV212" s="115"/>
      <c r="GW212" s="115"/>
      <c r="GX212" s="115">
        <f t="shared" si="3546"/>
        <v>0</v>
      </c>
      <c r="GZ212" s="118"/>
      <c r="HA212" s="118"/>
      <c r="HB212" s="115"/>
      <c r="HC212" s="115"/>
      <c r="HD212" s="115"/>
      <c r="HE212" s="115"/>
      <c r="HF212" s="115"/>
      <c r="HG212" s="115">
        <f t="shared" si="3547"/>
        <v>0</v>
      </c>
      <c r="HI212" s="118"/>
      <c r="HJ212" s="118"/>
      <c r="HK212" s="115"/>
      <c r="HL212" s="115"/>
      <c r="HM212" s="115"/>
      <c r="HN212" s="115"/>
      <c r="HO212" s="115"/>
      <c r="HP212" s="115">
        <f t="shared" si="3548"/>
        <v>0</v>
      </c>
      <c r="HR212" s="118"/>
      <c r="HS212" s="118"/>
      <c r="HT212" s="115"/>
      <c r="HU212" s="115"/>
      <c r="HV212" s="115"/>
      <c r="HW212" s="115"/>
      <c r="HX212" s="115"/>
      <c r="HY212" s="115">
        <f t="shared" si="3549"/>
        <v>0</v>
      </c>
      <c r="IA212" s="118"/>
      <c r="IB212" s="118"/>
      <c r="IC212" s="115"/>
      <c r="ID212" s="115"/>
      <c r="IE212" s="115"/>
      <c r="IF212" s="115"/>
      <c r="IG212" s="115"/>
      <c r="IH212" s="115">
        <f t="shared" si="3550"/>
        <v>0</v>
      </c>
      <c r="IJ212" s="118"/>
      <c r="IK212" s="118"/>
      <c r="IL212" s="115"/>
      <c r="IM212" s="115"/>
      <c r="IN212" s="115"/>
      <c r="IO212" s="115"/>
      <c r="IP212" s="115"/>
      <c r="IQ212" s="115">
        <f t="shared" si="3551"/>
        <v>0</v>
      </c>
      <c r="IS212" s="118"/>
      <c r="IT212" s="118"/>
      <c r="IU212" s="115"/>
      <c r="IV212" s="115"/>
      <c r="IW212" s="115"/>
      <c r="IX212" s="115"/>
      <c r="IY212" s="115"/>
      <c r="IZ212" s="115">
        <f t="shared" si="3552"/>
        <v>0</v>
      </c>
      <c r="JB212" s="118"/>
      <c r="JC212" s="118"/>
      <c r="JD212" s="115"/>
      <c r="JE212" s="115"/>
      <c r="JF212" s="115"/>
      <c r="JG212" s="115"/>
      <c r="JH212" s="115"/>
      <c r="JI212" s="115">
        <f t="shared" si="3553"/>
        <v>0</v>
      </c>
      <c r="JK212" s="118"/>
      <c r="JL212" s="118"/>
      <c r="JM212" s="115"/>
      <c r="JN212" s="115"/>
      <c r="JO212" s="115"/>
      <c r="JP212" s="115"/>
      <c r="JQ212" s="115"/>
      <c r="JR212" s="115">
        <f t="shared" si="3554"/>
        <v>0</v>
      </c>
      <c r="JT212" s="118"/>
      <c r="JU212" s="118"/>
      <c r="JV212" s="115"/>
      <c r="JW212" s="115"/>
      <c r="JX212" s="115"/>
      <c r="JY212" s="115"/>
      <c r="JZ212" s="115"/>
      <c r="KA212" s="115">
        <f t="shared" si="3555"/>
        <v>0</v>
      </c>
      <c r="KC212" s="118"/>
      <c r="KD212" s="118"/>
      <c r="KE212" s="115"/>
      <c r="KF212" s="115"/>
      <c r="KG212" s="115"/>
      <c r="KH212" s="115"/>
      <c r="KI212" s="115"/>
      <c r="KJ212" s="115">
        <f t="shared" si="3556"/>
        <v>0</v>
      </c>
      <c r="KL212" s="118"/>
      <c r="KM212" s="118"/>
      <c r="KN212" s="115"/>
      <c r="KO212" s="115"/>
      <c r="KP212" s="115"/>
      <c r="KQ212" s="115"/>
      <c r="KR212" s="115"/>
      <c r="KS212" s="115">
        <f t="shared" si="3557"/>
        <v>0</v>
      </c>
      <c r="KU212" s="118"/>
      <c r="KV212" s="118"/>
      <c r="KW212" s="115"/>
      <c r="KX212" s="115"/>
      <c r="KY212" s="115"/>
      <c r="KZ212" s="115"/>
      <c r="LA212" s="115"/>
      <c r="LB212" s="115">
        <f t="shared" si="3558"/>
        <v>0</v>
      </c>
      <c r="LD212" s="118"/>
      <c r="LE212" s="118"/>
      <c r="LF212" s="115"/>
      <c r="LG212" s="115"/>
      <c r="LH212" s="115"/>
      <c r="LI212" s="115"/>
      <c r="LJ212" s="115"/>
      <c r="LK212" s="115">
        <f t="shared" si="3559"/>
        <v>0</v>
      </c>
      <c r="LM212" s="118"/>
      <c r="LN212" s="118"/>
      <c r="LO212" s="115"/>
      <c r="LP212" s="115"/>
      <c r="LQ212" s="115"/>
      <c r="LR212" s="115"/>
      <c r="LS212" s="115"/>
      <c r="LT212" s="115">
        <f t="shared" si="3560"/>
        <v>0</v>
      </c>
      <c r="LV212" s="118"/>
      <c r="LW212" s="118"/>
      <c r="LX212" s="115"/>
      <c r="LY212" s="115"/>
      <c r="LZ212" s="115"/>
      <c r="MA212" s="115"/>
      <c r="MB212" s="115"/>
      <c r="MC212" s="115">
        <f t="shared" si="3561"/>
        <v>0</v>
      </c>
      <c r="ME212" s="118"/>
      <c r="MF212" s="118"/>
      <c r="MG212" s="115"/>
      <c r="MH212" s="115"/>
      <c r="MI212" s="115"/>
      <c r="MJ212" s="115"/>
      <c r="MK212" s="115"/>
      <c r="ML212" s="115">
        <f t="shared" si="3562"/>
        <v>0</v>
      </c>
      <c r="MN212" s="118"/>
      <c r="MO212" s="118"/>
      <c r="MP212" s="115"/>
      <c r="MQ212" s="115"/>
      <c r="MR212" s="115"/>
      <c r="MS212" s="115"/>
      <c r="MT212" s="115"/>
      <c r="MU212" s="115">
        <f t="shared" si="3563"/>
        <v>0</v>
      </c>
      <c r="MW212" s="118"/>
      <c r="MX212" s="118"/>
      <c r="MY212" s="115"/>
      <c r="MZ212" s="115"/>
      <c r="NA212" s="115"/>
      <c r="NB212" s="115"/>
      <c r="NC212" s="115"/>
      <c r="ND212" s="115">
        <f t="shared" si="3564"/>
        <v>0</v>
      </c>
      <c r="NF212" s="118"/>
      <c r="NG212" s="118"/>
      <c r="NH212" s="115"/>
      <c r="NI212" s="115"/>
      <c r="NJ212" s="115"/>
      <c r="NK212" s="115"/>
      <c r="NL212" s="115"/>
      <c r="NM212" s="115">
        <f t="shared" si="3565"/>
        <v>0</v>
      </c>
      <c r="NO212" s="118"/>
      <c r="NP212" s="118"/>
      <c r="NQ212" s="115"/>
      <c r="NR212" s="115"/>
      <c r="NS212" s="115"/>
      <c r="NT212" s="115"/>
      <c r="NU212" s="115"/>
      <c r="NV212" s="115">
        <f t="shared" si="3566"/>
        <v>0</v>
      </c>
      <c r="NX212" s="118"/>
      <c r="NY212" s="118"/>
      <c r="NZ212" s="115"/>
      <c r="OA212" s="115"/>
      <c r="OB212" s="115"/>
      <c r="OC212" s="115"/>
      <c r="OD212" s="115"/>
      <c r="OE212" s="115">
        <f t="shared" si="3567"/>
        <v>0</v>
      </c>
      <c r="OG212" s="118"/>
      <c r="OH212" s="118"/>
      <c r="OI212" s="115"/>
      <c r="OJ212" s="115"/>
      <c r="OK212" s="115"/>
      <c r="OL212" s="115"/>
      <c r="OM212" s="115"/>
      <c r="ON212" s="115">
        <f t="shared" si="3568"/>
        <v>0</v>
      </c>
      <c r="OP212" s="118"/>
      <c r="OQ212" s="118"/>
      <c r="OR212" s="115"/>
      <c r="OS212" s="115"/>
      <c r="OT212" s="115"/>
      <c r="OU212" s="115"/>
      <c r="OV212" s="115"/>
      <c r="OW212" s="115">
        <f t="shared" si="3569"/>
        <v>0</v>
      </c>
      <c r="OY212" s="118"/>
      <c r="OZ212" s="118"/>
      <c r="PA212" s="115"/>
      <c r="PB212" s="115"/>
      <c r="PC212" s="115"/>
      <c r="PD212" s="115"/>
      <c r="PE212" s="115"/>
      <c r="PF212" s="115">
        <f t="shared" si="3570"/>
        <v>0</v>
      </c>
    </row>
    <row r="213" spans="1:422">
      <c r="A213" s="118"/>
      <c r="B213" s="118"/>
      <c r="C213" s="115"/>
      <c r="D213" s="115"/>
      <c r="E213" s="115"/>
      <c r="F213" s="115"/>
      <c r="G213" s="115"/>
      <c r="H213" s="115">
        <f t="shared" si="3524"/>
        <v>0</v>
      </c>
      <c r="J213" s="118"/>
      <c r="K213" s="118"/>
      <c r="L213" s="115"/>
      <c r="M213" s="115"/>
      <c r="N213" s="115"/>
      <c r="O213" s="115"/>
      <c r="P213" s="115"/>
      <c r="Q213" s="115">
        <f t="shared" si="3525"/>
        <v>0</v>
      </c>
      <c r="S213" s="118"/>
      <c r="T213" s="118"/>
      <c r="U213" s="115"/>
      <c r="V213" s="115"/>
      <c r="W213" s="115"/>
      <c r="X213" s="115"/>
      <c r="Y213" s="115"/>
      <c r="Z213" s="115">
        <f t="shared" si="3526"/>
        <v>0</v>
      </c>
      <c r="AB213" s="118"/>
      <c r="AC213" s="118"/>
      <c r="AD213" s="115"/>
      <c r="AE213" s="115"/>
      <c r="AF213" s="115"/>
      <c r="AG213" s="115"/>
      <c r="AH213" s="115"/>
      <c r="AI213" s="115">
        <f t="shared" si="3527"/>
        <v>0</v>
      </c>
      <c r="AK213" s="118"/>
      <c r="AL213" s="118"/>
      <c r="AM213" s="115"/>
      <c r="AN213" s="115"/>
      <c r="AO213" s="115"/>
      <c r="AP213" s="115"/>
      <c r="AQ213" s="115"/>
      <c r="AR213" s="115">
        <f t="shared" si="3528"/>
        <v>0</v>
      </c>
      <c r="AT213" s="118"/>
      <c r="AU213" s="118"/>
      <c r="AV213" s="115"/>
      <c r="AW213" s="115"/>
      <c r="AX213" s="115"/>
      <c r="AY213" s="115"/>
      <c r="AZ213" s="115"/>
      <c r="BA213" s="115">
        <f t="shared" si="3529"/>
        <v>0</v>
      </c>
      <c r="BC213" s="118"/>
      <c r="BD213" s="118"/>
      <c r="BE213" s="115"/>
      <c r="BF213" s="115"/>
      <c r="BG213" s="115"/>
      <c r="BH213" s="115"/>
      <c r="BI213" s="115"/>
      <c r="BJ213" s="115">
        <f t="shared" si="3530"/>
        <v>0</v>
      </c>
      <c r="BL213" s="118"/>
      <c r="BM213" s="118"/>
      <c r="BN213" s="115"/>
      <c r="BO213" s="115"/>
      <c r="BP213" s="115"/>
      <c r="BQ213" s="115"/>
      <c r="BR213" s="115"/>
      <c r="BS213" s="115">
        <f t="shared" si="3531"/>
        <v>0</v>
      </c>
      <c r="BU213" s="118"/>
      <c r="BV213" s="118"/>
      <c r="BW213" s="115"/>
      <c r="BX213" s="115"/>
      <c r="BY213" s="115"/>
      <c r="BZ213" s="115"/>
      <c r="CA213" s="115"/>
      <c r="CB213" s="115">
        <f t="shared" si="3532"/>
        <v>0</v>
      </c>
      <c r="CD213" s="118"/>
      <c r="CE213" s="118"/>
      <c r="CF213" s="115"/>
      <c r="CG213" s="115"/>
      <c r="CH213" s="115"/>
      <c r="CI213" s="115"/>
      <c r="CJ213" s="115"/>
      <c r="CK213" s="115">
        <f t="shared" si="3533"/>
        <v>0</v>
      </c>
      <c r="CM213" s="118"/>
      <c r="CN213" s="118"/>
      <c r="CO213" s="115"/>
      <c r="CP213" s="115"/>
      <c r="CQ213" s="115"/>
      <c r="CR213" s="115"/>
      <c r="CS213" s="115"/>
      <c r="CT213" s="115">
        <f t="shared" si="3534"/>
        <v>0</v>
      </c>
      <c r="CV213" s="118"/>
      <c r="CW213" s="118"/>
      <c r="CX213" s="115"/>
      <c r="CY213" s="115"/>
      <c r="CZ213" s="115"/>
      <c r="DA213" s="115"/>
      <c r="DB213" s="115"/>
      <c r="DC213" s="115">
        <f t="shared" si="3535"/>
        <v>0</v>
      </c>
      <c r="DE213" s="118"/>
      <c r="DF213" s="118"/>
      <c r="DG213" s="115"/>
      <c r="DH213" s="115"/>
      <c r="DI213" s="115"/>
      <c r="DJ213" s="115"/>
      <c r="DK213" s="115"/>
      <c r="DL213" s="115">
        <f t="shared" si="3536"/>
        <v>0</v>
      </c>
      <c r="DN213" s="118"/>
      <c r="DO213" s="118"/>
      <c r="DP213" s="115"/>
      <c r="DQ213" s="115"/>
      <c r="DR213" s="115"/>
      <c r="DS213" s="115"/>
      <c r="DT213" s="115"/>
      <c r="DU213" s="115">
        <f t="shared" si="3537"/>
        <v>0</v>
      </c>
      <c r="DW213" s="118"/>
      <c r="DX213" s="118"/>
      <c r="DY213" s="115"/>
      <c r="DZ213" s="115"/>
      <c r="EA213" s="115"/>
      <c r="EB213" s="115"/>
      <c r="EC213" s="115"/>
      <c r="ED213" s="115">
        <f t="shared" si="3538"/>
        <v>0</v>
      </c>
      <c r="EF213" s="118"/>
      <c r="EG213" s="118"/>
      <c r="EH213" s="115"/>
      <c r="EI213" s="115"/>
      <c r="EJ213" s="115"/>
      <c r="EK213" s="115"/>
      <c r="EL213" s="115"/>
      <c r="EM213" s="115">
        <f t="shared" si="3539"/>
        <v>0</v>
      </c>
      <c r="EO213" s="118"/>
      <c r="EP213" s="118"/>
      <c r="EQ213" s="115"/>
      <c r="ER213" s="115"/>
      <c r="ES213" s="115"/>
      <c r="ET213" s="115"/>
      <c r="EU213" s="115"/>
      <c r="EV213" s="115">
        <f t="shared" si="3540"/>
        <v>0</v>
      </c>
      <c r="EX213" s="118"/>
      <c r="EY213" s="118"/>
      <c r="EZ213" s="115"/>
      <c r="FA213" s="115"/>
      <c r="FB213" s="115"/>
      <c r="FC213" s="115"/>
      <c r="FD213" s="115"/>
      <c r="FE213" s="115">
        <f t="shared" si="3541"/>
        <v>0</v>
      </c>
      <c r="FG213" s="118"/>
      <c r="FH213" s="118"/>
      <c r="FI213" s="115"/>
      <c r="FJ213" s="115"/>
      <c r="FK213" s="115"/>
      <c r="FL213" s="115"/>
      <c r="FM213" s="115"/>
      <c r="FN213" s="115">
        <f t="shared" si="3542"/>
        <v>0</v>
      </c>
      <c r="FP213" s="118"/>
      <c r="FQ213" s="118"/>
      <c r="FR213" s="115"/>
      <c r="FS213" s="115"/>
      <c r="FT213" s="115"/>
      <c r="FU213" s="115"/>
      <c r="FV213" s="115"/>
      <c r="FW213" s="115">
        <f t="shared" si="3543"/>
        <v>0</v>
      </c>
      <c r="FY213" s="118"/>
      <c r="FZ213" s="118"/>
      <c r="GA213" s="115"/>
      <c r="GB213" s="115"/>
      <c r="GC213" s="115"/>
      <c r="GD213" s="115"/>
      <c r="GE213" s="115"/>
      <c r="GF213" s="115">
        <f t="shared" si="3544"/>
        <v>0</v>
      </c>
      <c r="GH213" s="118"/>
      <c r="GI213" s="118"/>
      <c r="GJ213" s="115"/>
      <c r="GK213" s="115"/>
      <c r="GL213" s="115"/>
      <c r="GM213" s="115"/>
      <c r="GN213" s="115"/>
      <c r="GO213" s="115">
        <f t="shared" si="3545"/>
        <v>0</v>
      </c>
      <c r="GQ213" s="118"/>
      <c r="GR213" s="118"/>
      <c r="GS213" s="115"/>
      <c r="GT213" s="115"/>
      <c r="GU213" s="115"/>
      <c r="GV213" s="115"/>
      <c r="GW213" s="115"/>
      <c r="GX213" s="115">
        <f t="shared" si="3546"/>
        <v>0</v>
      </c>
      <c r="GZ213" s="118"/>
      <c r="HA213" s="118"/>
      <c r="HB213" s="115"/>
      <c r="HC213" s="115"/>
      <c r="HD213" s="115"/>
      <c r="HE213" s="115"/>
      <c r="HF213" s="115"/>
      <c r="HG213" s="115">
        <f t="shared" si="3547"/>
        <v>0</v>
      </c>
      <c r="HI213" s="118"/>
      <c r="HJ213" s="118"/>
      <c r="HK213" s="115"/>
      <c r="HL213" s="115"/>
      <c r="HM213" s="115"/>
      <c r="HN213" s="115"/>
      <c r="HO213" s="115"/>
      <c r="HP213" s="115">
        <f t="shared" si="3548"/>
        <v>0</v>
      </c>
      <c r="HR213" s="118"/>
      <c r="HS213" s="118"/>
      <c r="HT213" s="115"/>
      <c r="HU213" s="115"/>
      <c r="HV213" s="115"/>
      <c r="HW213" s="115"/>
      <c r="HX213" s="115"/>
      <c r="HY213" s="115">
        <f t="shared" si="3549"/>
        <v>0</v>
      </c>
      <c r="IA213" s="118"/>
      <c r="IB213" s="118"/>
      <c r="IC213" s="115"/>
      <c r="ID213" s="115"/>
      <c r="IE213" s="115"/>
      <c r="IF213" s="115"/>
      <c r="IG213" s="115"/>
      <c r="IH213" s="115">
        <f t="shared" si="3550"/>
        <v>0</v>
      </c>
      <c r="IJ213" s="118"/>
      <c r="IK213" s="118"/>
      <c r="IL213" s="115"/>
      <c r="IM213" s="115"/>
      <c r="IN213" s="115"/>
      <c r="IO213" s="115"/>
      <c r="IP213" s="115"/>
      <c r="IQ213" s="115">
        <f t="shared" si="3551"/>
        <v>0</v>
      </c>
      <c r="IS213" s="118"/>
      <c r="IT213" s="118"/>
      <c r="IU213" s="115"/>
      <c r="IV213" s="115"/>
      <c r="IW213" s="115"/>
      <c r="IX213" s="115"/>
      <c r="IY213" s="115"/>
      <c r="IZ213" s="115">
        <f t="shared" si="3552"/>
        <v>0</v>
      </c>
      <c r="JB213" s="118"/>
      <c r="JC213" s="118"/>
      <c r="JD213" s="115"/>
      <c r="JE213" s="115"/>
      <c r="JF213" s="115"/>
      <c r="JG213" s="115"/>
      <c r="JH213" s="115"/>
      <c r="JI213" s="115">
        <f t="shared" si="3553"/>
        <v>0</v>
      </c>
      <c r="JK213" s="118"/>
      <c r="JL213" s="118"/>
      <c r="JM213" s="115"/>
      <c r="JN213" s="115"/>
      <c r="JO213" s="115"/>
      <c r="JP213" s="115"/>
      <c r="JQ213" s="115"/>
      <c r="JR213" s="115">
        <f t="shared" si="3554"/>
        <v>0</v>
      </c>
      <c r="JT213" s="118"/>
      <c r="JU213" s="118"/>
      <c r="JV213" s="115"/>
      <c r="JW213" s="115"/>
      <c r="JX213" s="115"/>
      <c r="JY213" s="115"/>
      <c r="JZ213" s="115"/>
      <c r="KA213" s="115">
        <f t="shared" si="3555"/>
        <v>0</v>
      </c>
      <c r="KC213" s="118"/>
      <c r="KD213" s="118"/>
      <c r="KE213" s="115"/>
      <c r="KF213" s="115"/>
      <c r="KG213" s="115"/>
      <c r="KH213" s="115"/>
      <c r="KI213" s="115"/>
      <c r="KJ213" s="115">
        <f t="shared" si="3556"/>
        <v>0</v>
      </c>
      <c r="KL213" s="118"/>
      <c r="KM213" s="118"/>
      <c r="KN213" s="115"/>
      <c r="KO213" s="115"/>
      <c r="KP213" s="115"/>
      <c r="KQ213" s="115"/>
      <c r="KR213" s="115"/>
      <c r="KS213" s="115">
        <f t="shared" si="3557"/>
        <v>0</v>
      </c>
      <c r="KU213" s="118"/>
      <c r="KV213" s="118"/>
      <c r="KW213" s="115"/>
      <c r="KX213" s="115"/>
      <c r="KY213" s="115"/>
      <c r="KZ213" s="115"/>
      <c r="LA213" s="115"/>
      <c r="LB213" s="115">
        <f t="shared" si="3558"/>
        <v>0</v>
      </c>
      <c r="LD213" s="118"/>
      <c r="LE213" s="118"/>
      <c r="LF213" s="115"/>
      <c r="LG213" s="115"/>
      <c r="LH213" s="115"/>
      <c r="LI213" s="115"/>
      <c r="LJ213" s="115"/>
      <c r="LK213" s="115">
        <f t="shared" si="3559"/>
        <v>0</v>
      </c>
      <c r="LM213" s="118"/>
      <c r="LN213" s="118"/>
      <c r="LO213" s="115"/>
      <c r="LP213" s="115"/>
      <c r="LQ213" s="115"/>
      <c r="LR213" s="115"/>
      <c r="LS213" s="115"/>
      <c r="LT213" s="115">
        <f t="shared" si="3560"/>
        <v>0</v>
      </c>
      <c r="LV213" s="118"/>
      <c r="LW213" s="118"/>
      <c r="LX213" s="115"/>
      <c r="LY213" s="115"/>
      <c r="LZ213" s="115"/>
      <c r="MA213" s="115"/>
      <c r="MB213" s="115"/>
      <c r="MC213" s="115">
        <f t="shared" si="3561"/>
        <v>0</v>
      </c>
      <c r="ME213" s="118"/>
      <c r="MF213" s="118"/>
      <c r="MG213" s="115"/>
      <c r="MH213" s="115"/>
      <c r="MI213" s="115"/>
      <c r="MJ213" s="115"/>
      <c r="MK213" s="115"/>
      <c r="ML213" s="115">
        <f t="shared" si="3562"/>
        <v>0</v>
      </c>
      <c r="MN213" s="118"/>
      <c r="MO213" s="118"/>
      <c r="MP213" s="115"/>
      <c r="MQ213" s="115"/>
      <c r="MR213" s="115"/>
      <c r="MS213" s="115"/>
      <c r="MT213" s="115"/>
      <c r="MU213" s="115">
        <f t="shared" si="3563"/>
        <v>0</v>
      </c>
      <c r="MW213" s="118"/>
      <c r="MX213" s="118"/>
      <c r="MY213" s="115"/>
      <c r="MZ213" s="115"/>
      <c r="NA213" s="115"/>
      <c r="NB213" s="115"/>
      <c r="NC213" s="115"/>
      <c r="ND213" s="115">
        <f t="shared" si="3564"/>
        <v>0</v>
      </c>
      <c r="NF213" s="118"/>
      <c r="NG213" s="118"/>
      <c r="NH213" s="115"/>
      <c r="NI213" s="115"/>
      <c r="NJ213" s="115"/>
      <c r="NK213" s="115"/>
      <c r="NL213" s="115"/>
      <c r="NM213" s="115">
        <f t="shared" si="3565"/>
        <v>0</v>
      </c>
      <c r="NO213" s="118"/>
      <c r="NP213" s="118"/>
      <c r="NQ213" s="115"/>
      <c r="NR213" s="115"/>
      <c r="NS213" s="115"/>
      <c r="NT213" s="115"/>
      <c r="NU213" s="115"/>
      <c r="NV213" s="115">
        <f t="shared" si="3566"/>
        <v>0</v>
      </c>
      <c r="NX213" s="118"/>
      <c r="NY213" s="118"/>
      <c r="NZ213" s="115"/>
      <c r="OA213" s="115"/>
      <c r="OB213" s="115"/>
      <c r="OC213" s="115"/>
      <c r="OD213" s="115"/>
      <c r="OE213" s="115">
        <f t="shared" si="3567"/>
        <v>0</v>
      </c>
      <c r="OG213" s="118"/>
      <c r="OH213" s="118"/>
      <c r="OI213" s="115"/>
      <c r="OJ213" s="115"/>
      <c r="OK213" s="115"/>
      <c r="OL213" s="115"/>
      <c r="OM213" s="115"/>
      <c r="ON213" s="115">
        <f t="shared" si="3568"/>
        <v>0</v>
      </c>
      <c r="OP213" s="118"/>
      <c r="OQ213" s="118"/>
      <c r="OR213" s="115"/>
      <c r="OS213" s="115"/>
      <c r="OT213" s="115"/>
      <c r="OU213" s="115"/>
      <c r="OV213" s="115"/>
      <c r="OW213" s="115">
        <f t="shared" si="3569"/>
        <v>0</v>
      </c>
      <c r="OY213" s="118"/>
      <c r="OZ213" s="118"/>
      <c r="PA213" s="115"/>
      <c r="PB213" s="115"/>
      <c r="PC213" s="115"/>
      <c r="PD213" s="115"/>
      <c r="PE213" s="115"/>
      <c r="PF213" s="115">
        <f t="shared" si="3570"/>
        <v>0</v>
      </c>
    </row>
    <row r="214" spans="1:422">
      <c r="A214" s="118"/>
      <c r="B214" s="118"/>
      <c r="C214" s="119"/>
      <c r="D214" s="119"/>
      <c r="E214" s="119"/>
      <c r="F214" s="119"/>
      <c r="G214" s="120" t="s">
        <v>44</v>
      </c>
      <c r="H214" s="132">
        <f>SUM(H206:H213)</f>
        <v>0</v>
      </c>
      <c r="J214" s="118"/>
      <c r="K214" s="118"/>
      <c r="L214" s="119"/>
      <c r="M214" s="119"/>
      <c r="N214" s="119"/>
      <c r="O214" s="119"/>
      <c r="P214" s="120" t="s">
        <v>44</v>
      </c>
      <c r="Q214" s="132">
        <f>SUM(Q206:Q213)</f>
        <v>0</v>
      </c>
      <c r="S214" s="118"/>
      <c r="T214" s="118"/>
      <c r="U214" s="119"/>
      <c r="V214" s="119"/>
      <c r="W214" s="119"/>
      <c r="X214" s="119"/>
      <c r="Y214" s="120" t="s">
        <v>44</v>
      </c>
      <c r="Z214" s="132">
        <f>SUM(Z206:Z213)</f>
        <v>0</v>
      </c>
      <c r="AB214" s="118"/>
      <c r="AC214" s="118"/>
      <c r="AD214" s="119"/>
      <c r="AE214" s="119"/>
      <c r="AF214" s="119"/>
      <c r="AG214" s="119"/>
      <c r="AH214" s="120" t="s">
        <v>44</v>
      </c>
      <c r="AI214" s="132">
        <f>SUM(AI206:AI213)</f>
        <v>0</v>
      </c>
      <c r="AK214" s="118"/>
      <c r="AL214" s="118"/>
      <c r="AM214" s="119"/>
      <c r="AN214" s="119"/>
      <c r="AO214" s="119"/>
      <c r="AP214" s="119"/>
      <c r="AQ214" s="120" t="s">
        <v>44</v>
      </c>
      <c r="AR214" s="132">
        <f>SUM(AR206:AR213)</f>
        <v>0</v>
      </c>
      <c r="AT214" s="118"/>
      <c r="AU214" s="118"/>
      <c r="AV214" s="119"/>
      <c r="AW214" s="119"/>
      <c r="AX214" s="119"/>
      <c r="AY214" s="119"/>
      <c r="AZ214" s="120" t="s">
        <v>44</v>
      </c>
      <c r="BA214" s="132">
        <f>SUM(BA206:BA213)</f>
        <v>0</v>
      </c>
      <c r="BC214" s="118"/>
      <c r="BD214" s="118"/>
      <c r="BE214" s="119"/>
      <c r="BF214" s="119"/>
      <c r="BG214" s="119"/>
      <c r="BH214" s="119"/>
      <c r="BI214" s="120" t="s">
        <v>44</v>
      </c>
      <c r="BJ214" s="132">
        <f t="shared" ref="BJ214" si="3571">SUM(BJ206:BJ213)</f>
        <v>0</v>
      </c>
      <c r="BL214" s="118"/>
      <c r="BM214" s="118"/>
      <c r="BN214" s="119"/>
      <c r="BO214" s="119"/>
      <c r="BP214" s="119"/>
      <c r="BQ214" s="119"/>
      <c r="BR214" s="120" t="s">
        <v>44</v>
      </c>
      <c r="BS214" s="132">
        <f t="shared" ref="BS214" si="3572">SUM(BS206:BS213)</f>
        <v>0</v>
      </c>
      <c r="BU214" s="118"/>
      <c r="BV214" s="118"/>
      <c r="BW214" s="119"/>
      <c r="BX214" s="119"/>
      <c r="BY214" s="119"/>
      <c r="BZ214" s="119"/>
      <c r="CA214" s="120" t="s">
        <v>44</v>
      </c>
      <c r="CB214" s="132">
        <f t="shared" ref="CB214" si="3573">SUM(CB206:CB213)</f>
        <v>0</v>
      </c>
      <c r="CD214" s="118"/>
      <c r="CE214" s="118"/>
      <c r="CF214" s="119"/>
      <c r="CG214" s="119"/>
      <c r="CH214" s="119"/>
      <c r="CI214" s="119"/>
      <c r="CJ214" s="120" t="s">
        <v>44</v>
      </c>
      <c r="CK214" s="132">
        <f t="shared" ref="CK214" si="3574">SUM(CK206:CK213)</f>
        <v>0</v>
      </c>
      <c r="CM214" s="118"/>
      <c r="CN214" s="118"/>
      <c r="CO214" s="119"/>
      <c r="CP214" s="119"/>
      <c r="CQ214" s="119"/>
      <c r="CR214" s="119"/>
      <c r="CS214" s="120" t="s">
        <v>44</v>
      </c>
      <c r="CT214" s="132">
        <f t="shared" ref="CT214" si="3575">SUM(CT206:CT213)</f>
        <v>0</v>
      </c>
      <c r="CV214" s="118"/>
      <c r="CW214" s="118"/>
      <c r="CX214" s="119"/>
      <c r="CY214" s="119"/>
      <c r="CZ214" s="119"/>
      <c r="DA214" s="119"/>
      <c r="DB214" s="120" t="s">
        <v>44</v>
      </c>
      <c r="DC214" s="132">
        <f t="shared" ref="DC214" si="3576">SUM(DC206:DC213)</f>
        <v>0</v>
      </c>
      <c r="DE214" s="118"/>
      <c r="DF214" s="118"/>
      <c r="DG214" s="119"/>
      <c r="DH214" s="119"/>
      <c r="DI214" s="119"/>
      <c r="DJ214" s="119"/>
      <c r="DK214" s="120" t="s">
        <v>44</v>
      </c>
      <c r="DL214" s="132">
        <f t="shared" ref="DL214" si="3577">SUM(DL206:DL213)</f>
        <v>0</v>
      </c>
      <c r="DN214" s="118"/>
      <c r="DO214" s="118"/>
      <c r="DP214" s="119"/>
      <c r="DQ214" s="119"/>
      <c r="DR214" s="119"/>
      <c r="DS214" s="119"/>
      <c r="DT214" s="120" t="s">
        <v>44</v>
      </c>
      <c r="DU214" s="132">
        <f t="shared" ref="DU214" si="3578">SUM(DU206:DU213)</f>
        <v>0</v>
      </c>
      <c r="DW214" s="118"/>
      <c r="DX214" s="118"/>
      <c r="DY214" s="119"/>
      <c r="DZ214" s="119"/>
      <c r="EA214" s="119"/>
      <c r="EB214" s="119"/>
      <c r="EC214" s="120" t="s">
        <v>44</v>
      </c>
      <c r="ED214" s="132">
        <f t="shared" ref="ED214" si="3579">SUM(ED206:ED213)</f>
        <v>0</v>
      </c>
      <c r="EF214" s="118"/>
      <c r="EG214" s="118"/>
      <c r="EH214" s="119"/>
      <c r="EI214" s="119"/>
      <c r="EJ214" s="119"/>
      <c r="EK214" s="119"/>
      <c r="EL214" s="120" t="s">
        <v>44</v>
      </c>
      <c r="EM214" s="132">
        <f t="shared" ref="EM214" si="3580">SUM(EM206:EM213)</f>
        <v>0</v>
      </c>
      <c r="EO214" s="118"/>
      <c r="EP214" s="118"/>
      <c r="EQ214" s="119"/>
      <c r="ER214" s="119"/>
      <c r="ES214" s="119"/>
      <c r="ET214" s="119"/>
      <c r="EU214" s="120" t="s">
        <v>44</v>
      </c>
      <c r="EV214" s="132">
        <f t="shared" ref="EV214" si="3581">SUM(EV206:EV213)</f>
        <v>0</v>
      </c>
      <c r="EX214" s="118"/>
      <c r="EY214" s="118"/>
      <c r="EZ214" s="119"/>
      <c r="FA214" s="119"/>
      <c r="FB214" s="119"/>
      <c r="FC214" s="119"/>
      <c r="FD214" s="120" t="s">
        <v>44</v>
      </c>
      <c r="FE214" s="132">
        <f t="shared" ref="FE214" si="3582">SUM(FE206:FE213)</f>
        <v>0</v>
      </c>
      <c r="FG214" s="118"/>
      <c r="FH214" s="118"/>
      <c r="FI214" s="119"/>
      <c r="FJ214" s="119"/>
      <c r="FK214" s="119"/>
      <c r="FL214" s="119"/>
      <c r="FM214" s="120" t="s">
        <v>44</v>
      </c>
      <c r="FN214" s="132">
        <f t="shared" ref="FN214" si="3583">SUM(FN206:FN213)</f>
        <v>0</v>
      </c>
      <c r="FP214" s="118"/>
      <c r="FQ214" s="118"/>
      <c r="FR214" s="119"/>
      <c r="FS214" s="119"/>
      <c r="FT214" s="119"/>
      <c r="FU214" s="119"/>
      <c r="FV214" s="120" t="s">
        <v>44</v>
      </c>
      <c r="FW214" s="132">
        <f t="shared" ref="FW214" si="3584">SUM(FW206:FW213)</f>
        <v>0</v>
      </c>
      <c r="FY214" s="118"/>
      <c r="FZ214" s="118"/>
      <c r="GA214" s="119"/>
      <c r="GB214" s="119"/>
      <c r="GC214" s="119"/>
      <c r="GD214" s="119"/>
      <c r="GE214" s="120" t="s">
        <v>44</v>
      </c>
      <c r="GF214" s="132">
        <f t="shared" ref="GF214" si="3585">SUM(GF206:GF213)</f>
        <v>0</v>
      </c>
      <c r="GH214" s="118"/>
      <c r="GI214" s="118"/>
      <c r="GJ214" s="119"/>
      <c r="GK214" s="119"/>
      <c r="GL214" s="119"/>
      <c r="GM214" s="119"/>
      <c r="GN214" s="120" t="s">
        <v>44</v>
      </c>
      <c r="GO214" s="132">
        <f t="shared" ref="GO214" si="3586">SUM(GO206:GO213)</f>
        <v>0</v>
      </c>
      <c r="GQ214" s="118"/>
      <c r="GR214" s="118"/>
      <c r="GS214" s="119"/>
      <c r="GT214" s="119"/>
      <c r="GU214" s="119"/>
      <c r="GV214" s="119"/>
      <c r="GW214" s="120" t="s">
        <v>44</v>
      </c>
      <c r="GX214" s="132">
        <f t="shared" ref="GX214" si="3587">SUM(GX206:GX213)</f>
        <v>0</v>
      </c>
      <c r="GZ214" s="118"/>
      <c r="HA214" s="118"/>
      <c r="HB214" s="119"/>
      <c r="HC214" s="119"/>
      <c r="HD214" s="119"/>
      <c r="HE214" s="119"/>
      <c r="HF214" s="120" t="s">
        <v>44</v>
      </c>
      <c r="HG214" s="132">
        <f t="shared" ref="HG214" si="3588">SUM(HG206:HG213)</f>
        <v>0</v>
      </c>
      <c r="HI214" s="118"/>
      <c r="HJ214" s="118"/>
      <c r="HK214" s="119"/>
      <c r="HL214" s="119"/>
      <c r="HM214" s="119"/>
      <c r="HN214" s="119"/>
      <c r="HO214" s="120" t="s">
        <v>44</v>
      </c>
      <c r="HP214" s="132">
        <f t="shared" ref="HP214" si="3589">SUM(HP206:HP213)</f>
        <v>0</v>
      </c>
      <c r="HR214" s="118"/>
      <c r="HS214" s="118"/>
      <c r="HT214" s="119"/>
      <c r="HU214" s="119"/>
      <c r="HV214" s="119"/>
      <c r="HW214" s="119"/>
      <c r="HX214" s="120" t="s">
        <v>44</v>
      </c>
      <c r="HY214" s="132">
        <f t="shared" ref="HY214" si="3590">SUM(HY206:HY213)</f>
        <v>0</v>
      </c>
      <c r="IA214" s="118"/>
      <c r="IB214" s="118"/>
      <c r="IC214" s="119"/>
      <c r="ID214" s="119"/>
      <c r="IE214" s="119"/>
      <c r="IF214" s="119"/>
      <c r="IG214" s="120" t="s">
        <v>44</v>
      </c>
      <c r="IH214" s="132">
        <f t="shared" ref="IH214" si="3591">SUM(IH206:IH213)</f>
        <v>0</v>
      </c>
      <c r="IJ214" s="118"/>
      <c r="IK214" s="118"/>
      <c r="IL214" s="119"/>
      <c r="IM214" s="119"/>
      <c r="IN214" s="119"/>
      <c r="IO214" s="119"/>
      <c r="IP214" s="120" t="s">
        <v>44</v>
      </c>
      <c r="IQ214" s="132">
        <f t="shared" ref="IQ214" si="3592">SUM(IQ206:IQ213)</f>
        <v>0</v>
      </c>
      <c r="IS214" s="118"/>
      <c r="IT214" s="118"/>
      <c r="IU214" s="119"/>
      <c r="IV214" s="119"/>
      <c r="IW214" s="119"/>
      <c r="IX214" s="119"/>
      <c r="IY214" s="120" t="s">
        <v>44</v>
      </c>
      <c r="IZ214" s="132">
        <f t="shared" ref="IZ214" si="3593">SUM(IZ206:IZ213)</f>
        <v>0</v>
      </c>
      <c r="JB214" s="118"/>
      <c r="JC214" s="118"/>
      <c r="JD214" s="119"/>
      <c r="JE214" s="119"/>
      <c r="JF214" s="119"/>
      <c r="JG214" s="119"/>
      <c r="JH214" s="120" t="s">
        <v>44</v>
      </c>
      <c r="JI214" s="132">
        <f t="shared" ref="JI214" si="3594">SUM(JI206:JI213)</f>
        <v>0</v>
      </c>
      <c r="JK214" s="118"/>
      <c r="JL214" s="118"/>
      <c r="JM214" s="119"/>
      <c r="JN214" s="119"/>
      <c r="JO214" s="119"/>
      <c r="JP214" s="119"/>
      <c r="JQ214" s="120" t="s">
        <v>44</v>
      </c>
      <c r="JR214" s="132">
        <f t="shared" ref="JR214" si="3595">SUM(JR206:JR213)</f>
        <v>0</v>
      </c>
      <c r="JT214" s="118"/>
      <c r="JU214" s="118"/>
      <c r="JV214" s="119"/>
      <c r="JW214" s="119"/>
      <c r="JX214" s="119"/>
      <c r="JY214" s="119"/>
      <c r="JZ214" s="120" t="s">
        <v>44</v>
      </c>
      <c r="KA214" s="132">
        <f t="shared" ref="KA214" si="3596">SUM(KA206:KA213)</f>
        <v>0</v>
      </c>
      <c r="KC214" s="118"/>
      <c r="KD214" s="118"/>
      <c r="KE214" s="119"/>
      <c r="KF214" s="119"/>
      <c r="KG214" s="119"/>
      <c r="KH214" s="119"/>
      <c r="KI214" s="120" t="s">
        <v>44</v>
      </c>
      <c r="KJ214" s="132">
        <f t="shared" ref="KJ214" si="3597">SUM(KJ206:KJ213)</f>
        <v>0</v>
      </c>
      <c r="KL214" s="118"/>
      <c r="KM214" s="118"/>
      <c r="KN214" s="119"/>
      <c r="KO214" s="119"/>
      <c r="KP214" s="119"/>
      <c r="KQ214" s="119"/>
      <c r="KR214" s="120" t="s">
        <v>44</v>
      </c>
      <c r="KS214" s="132">
        <f t="shared" ref="KS214" si="3598">SUM(KS206:KS213)</f>
        <v>0</v>
      </c>
      <c r="KU214" s="118"/>
      <c r="KV214" s="118"/>
      <c r="KW214" s="119"/>
      <c r="KX214" s="119"/>
      <c r="KY214" s="119"/>
      <c r="KZ214" s="119"/>
      <c r="LA214" s="120" t="s">
        <v>44</v>
      </c>
      <c r="LB214" s="132">
        <f t="shared" ref="LB214" si="3599">SUM(LB206:LB213)</f>
        <v>0</v>
      </c>
      <c r="LD214" s="118"/>
      <c r="LE214" s="118"/>
      <c r="LF214" s="119"/>
      <c r="LG214" s="119"/>
      <c r="LH214" s="119"/>
      <c r="LI214" s="119"/>
      <c r="LJ214" s="120" t="s">
        <v>44</v>
      </c>
      <c r="LK214" s="132">
        <f t="shared" ref="LK214" si="3600">SUM(LK206:LK213)</f>
        <v>0</v>
      </c>
      <c r="LM214" s="118"/>
      <c r="LN214" s="118"/>
      <c r="LO214" s="119"/>
      <c r="LP214" s="119"/>
      <c r="LQ214" s="119"/>
      <c r="LR214" s="119"/>
      <c r="LS214" s="120" t="s">
        <v>44</v>
      </c>
      <c r="LT214" s="132">
        <f t="shared" ref="LT214" si="3601">SUM(LT206:LT213)</f>
        <v>0</v>
      </c>
      <c r="LV214" s="118"/>
      <c r="LW214" s="118"/>
      <c r="LX214" s="119"/>
      <c r="LY214" s="119"/>
      <c r="LZ214" s="119"/>
      <c r="MA214" s="119"/>
      <c r="MB214" s="120" t="s">
        <v>44</v>
      </c>
      <c r="MC214" s="132">
        <f t="shared" ref="MC214" si="3602">SUM(MC206:MC213)</f>
        <v>0</v>
      </c>
      <c r="ME214" s="118"/>
      <c r="MF214" s="118"/>
      <c r="MG214" s="119"/>
      <c r="MH214" s="119"/>
      <c r="MI214" s="119"/>
      <c r="MJ214" s="119"/>
      <c r="MK214" s="120" t="s">
        <v>44</v>
      </c>
      <c r="ML214" s="132">
        <f t="shared" ref="ML214" si="3603">SUM(ML206:ML213)</f>
        <v>0</v>
      </c>
      <c r="MN214" s="118"/>
      <c r="MO214" s="118"/>
      <c r="MP214" s="119"/>
      <c r="MQ214" s="119"/>
      <c r="MR214" s="119"/>
      <c r="MS214" s="119"/>
      <c r="MT214" s="120" t="s">
        <v>44</v>
      </c>
      <c r="MU214" s="132">
        <f t="shared" ref="MU214" si="3604">SUM(MU206:MU213)</f>
        <v>0</v>
      </c>
      <c r="MW214" s="118"/>
      <c r="MX214" s="118"/>
      <c r="MY214" s="119"/>
      <c r="MZ214" s="119"/>
      <c r="NA214" s="119"/>
      <c r="NB214" s="119"/>
      <c r="NC214" s="120" t="s">
        <v>44</v>
      </c>
      <c r="ND214" s="132">
        <f t="shared" ref="ND214" si="3605">SUM(ND206:ND213)</f>
        <v>0</v>
      </c>
      <c r="NF214" s="118"/>
      <c r="NG214" s="118"/>
      <c r="NH214" s="119"/>
      <c r="NI214" s="119"/>
      <c r="NJ214" s="119"/>
      <c r="NK214" s="119"/>
      <c r="NL214" s="120" t="s">
        <v>44</v>
      </c>
      <c r="NM214" s="132">
        <f t="shared" ref="NM214" si="3606">SUM(NM206:NM213)</f>
        <v>0</v>
      </c>
      <c r="NO214" s="118"/>
      <c r="NP214" s="118"/>
      <c r="NQ214" s="119"/>
      <c r="NR214" s="119"/>
      <c r="NS214" s="119"/>
      <c r="NT214" s="119"/>
      <c r="NU214" s="120" t="s">
        <v>44</v>
      </c>
      <c r="NV214" s="132">
        <f t="shared" ref="NV214" si="3607">SUM(NV206:NV213)</f>
        <v>0</v>
      </c>
      <c r="NX214" s="118"/>
      <c r="NY214" s="118"/>
      <c r="NZ214" s="119"/>
      <c r="OA214" s="119"/>
      <c r="OB214" s="119"/>
      <c r="OC214" s="119"/>
      <c r="OD214" s="120" t="s">
        <v>44</v>
      </c>
      <c r="OE214" s="132">
        <f>SUM(OE206:OE213)</f>
        <v>0</v>
      </c>
      <c r="OG214" s="118"/>
      <c r="OH214" s="118"/>
      <c r="OI214" s="119"/>
      <c r="OJ214" s="119"/>
      <c r="OK214" s="119"/>
      <c r="OL214" s="119"/>
      <c r="OM214" s="120" t="s">
        <v>44</v>
      </c>
      <c r="ON214" s="132">
        <f t="shared" ref="ON214" si="3608">SUM(ON206:ON213)</f>
        <v>0</v>
      </c>
      <c r="OP214" s="118"/>
      <c r="OQ214" s="118"/>
      <c r="OR214" s="119"/>
      <c r="OS214" s="119"/>
      <c r="OT214" s="119"/>
      <c r="OU214" s="119"/>
      <c r="OV214" s="120" t="s">
        <v>44</v>
      </c>
      <c r="OW214" s="132">
        <f t="shared" ref="OW214" si="3609">SUM(OW206:OW213)</f>
        <v>0</v>
      </c>
      <c r="OY214" s="118"/>
      <c r="OZ214" s="118"/>
      <c r="PA214" s="119"/>
      <c r="PB214" s="119"/>
      <c r="PC214" s="119"/>
      <c r="PD214" s="119"/>
      <c r="PE214" s="120" t="s">
        <v>44</v>
      </c>
      <c r="PF214" s="132">
        <f t="shared" ref="PF214" si="3610">SUM(PF206:PF213)</f>
        <v>0</v>
      </c>
    </row>
    <row r="215" spans="1:422" s="139" customFormat="1">
      <c r="A215" s="134"/>
      <c r="B215" s="135"/>
      <c r="C215" s="136"/>
      <c r="D215" s="136"/>
      <c r="E215" s="136"/>
      <c r="F215" s="136"/>
      <c r="G215" s="137"/>
      <c r="H215" s="138"/>
      <c r="J215" s="134"/>
      <c r="K215" s="135"/>
      <c r="L215" s="136"/>
      <c r="M215" s="136"/>
      <c r="N215" s="136"/>
      <c r="O215" s="136"/>
      <c r="P215" s="137"/>
      <c r="Q215" s="138"/>
      <c r="S215" s="134"/>
      <c r="T215" s="135"/>
      <c r="U215" s="136"/>
      <c r="V215" s="136"/>
      <c r="W215" s="136"/>
      <c r="X215" s="136"/>
      <c r="Y215" s="137"/>
      <c r="Z215" s="138"/>
      <c r="AB215" s="134"/>
      <c r="AC215" s="135"/>
      <c r="AD215" s="136"/>
      <c r="AE215" s="136"/>
      <c r="AF215" s="136"/>
      <c r="AG215" s="136"/>
      <c r="AH215" s="137"/>
      <c r="AI215" s="138"/>
      <c r="AK215" s="134"/>
      <c r="AL215" s="135"/>
      <c r="AM215" s="136"/>
      <c r="AN215" s="136"/>
      <c r="AO215" s="136"/>
      <c r="AP215" s="136"/>
      <c r="AQ215" s="137"/>
      <c r="AR215" s="138"/>
      <c r="AT215" s="134"/>
      <c r="AU215" s="135"/>
      <c r="AV215" s="136"/>
      <c r="AW215" s="136"/>
      <c r="AX215" s="136"/>
      <c r="AY215" s="136"/>
      <c r="AZ215" s="137"/>
      <c r="BA215" s="138"/>
      <c r="BC215" s="134"/>
      <c r="BD215" s="135"/>
      <c r="BE215" s="136"/>
      <c r="BF215" s="136"/>
      <c r="BG215" s="136"/>
      <c r="BH215" s="136"/>
      <c r="BI215" s="137"/>
      <c r="BJ215" s="138"/>
      <c r="BL215" s="134"/>
      <c r="BM215" s="135"/>
      <c r="BN215" s="136"/>
      <c r="BO215" s="136"/>
      <c r="BP215" s="136"/>
      <c r="BQ215" s="136"/>
      <c r="BR215" s="137"/>
      <c r="BS215" s="138"/>
      <c r="BU215" s="134"/>
      <c r="BV215" s="135"/>
      <c r="BW215" s="136"/>
      <c r="BX215" s="136"/>
      <c r="BY215" s="136"/>
      <c r="BZ215" s="136"/>
      <c r="CA215" s="137"/>
      <c r="CB215" s="138"/>
      <c r="CD215" s="134"/>
      <c r="CE215" s="135"/>
      <c r="CF215" s="136"/>
      <c r="CG215" s="136"/>
      <c r="CH215" s="136"/>
      <c r="CI215" s="136"/>
      <c r="CJ215" s="137"/>
      <c r="CK215" s="138"/>
      <c r="CM215" s="134"/>
      <c r="CN215" s="135"/>
      <c r="CO215" s="136"/>
      <c r="CP215" s="136"/>
      <c r="CQ215" s="136"/>
      <c r="CR215" s="136"/>
      <c r="CS215" s="137"/>
      <c r="CT215" s="138"/>
      <c r="CV215" s="134"/>
      <c r="CW215" s="135"/>
      <c r="CX215" s="136"/>
      <c r="CY215" s="136"/>
      <c r="CZ215" s="136"/>
      <c r="DA215" s="136"/>
      <c r="DB215" s="137"/>
      <c r="DC215" s="138"/>
      <c r="DE215" s="134"/>
      <c r="DF215" s="135"/>
      <c r="DG215" s="136"/>
      <c r="DH215" s="136"/>
      <c r="DI215" s="136"/>
      <c r="DJ215" s="136"/>
      <c r="DK215" s="137"/>
      <c r="DL215" s="138"/>
      <c r="DN215" s="134"/>
      <c r="DO215" s="135"/>
      <c r="DP215" s="136"/>
      <c r="DQ215" s="136"/>
      <c r="DR215" s="136"/>
      <c r="DS215" s="136"/>
      <c r="DT215" s="137"/>
      <c r="DU215" s="138"/>
      <c r="DW215" s="134"/>
      <c r="DX215" s="135"/>
      <c r="DY215" s="136"/>
      <c r="DZ215" s="136"/>
      <c r="EA215" s="136"/>
      <c r="EB215" s="136"/>
      <c r="EC215" s="137"/>
      <c r="ED215" s="138"/>
      <c r="EF215" s="134"/>
      <c r="EG215" s="135"/>
      <c r="EH215" s="136"/>
      <c r="EI215" s="136"/>
      <c r="EJ215" s="136"/>
      <c r="EK215" s="136"/>
      <c r="EL215" s="137"/>
      <c r="EM215" s="138"/>
      <c r="EO215" s="134"/>
      <c r="EP215" s="135"/>
      <c r="EQ215" s="136"/>
      <c r="ER215" s="136"/>
      <c r="ES215" s="136"/>
      <c r="ET215" s="136"/>
      <c r="EU215" s="137"/>
      <c r="EV215" s="138"/>
      <c r="EX215" s="134"/>
      <c r="EY215" s="135"/>
      <c r="EZ215" s="136"/>
      <c r="FA215" s="136"/>
      <c r="FB215" s="136"/>
      <c r="FC215" s="136"/>
      <c r="FD215" s="137"/>
      <c r="FE215" s="138"/>
      <c r="FG215" s="134"/>
      <c r="FH215" s="135"/>
      <c r="FI215" s="136"/>
      <c r="FJ215" s="136"/>
      <c r="FK215" s="136"/>
      <c r="FL215" s="136"/>
      <c r="FM215" s="137"/>
      <c r="FN215" s="138"/>
      <c r="FP215" s="134"/>
      <c r="FQ215" s="135"/>
      <c r="FR215" s="136"/>
      <c r="FS215" s="136"/>
      <c r="FT215" s="136"/>
      <c r="FU215" s="136"/>
      <c r="FV215" s="137"/>
      <c r="FW215" s="138"/>
      <c r="FY215" s="134"/>
      <c r="FZ215" s="135"/>
      <c r="GA215" s="136"/>
      <c r="GB215" s="136"/>
      <c r="GC215" s="136"/>
      <c r="GD215" s="136"/>
      <c r="GE215" s="137"/>
      <c r="GF215" s="138"/>
      <c r="GH215" s="134"/>
      <c r="GI215" s="135"/>
      <c r="GJ215" s="136"/>
      <c r="GK215" s="136"/>
      <c r="GL215" s="136"/>
      <c r="GM215" s="136"/>
      <c r="GN215" s="137"/>
      <c r="GO215" s="138"/>
      <c r="GQ215" s="134"/>
      <c r="GR215" s="135"/>
      <c r="GS215" s="136"/>
      <c r="GT215" s="136"/>
      <c r="GU215" s="136"/>
      <c r="GV215" s="136"/>
      <c r="GW215" s="137"/>
      <c r="GX215" s="138"/>
      <c r="GZ215" s="134"/>
      <c r="HA215" s="135"/>
      <c r="HB215" s="136"/>
      <c r="HC215" s="136"/>
      <c r="HD215" s="136"/>
      <c r="HE215" s="136"/>
      <c r="HF215" s="137"/>
      <c r="HG215" s="138"/>
      <c r="HI215" s="134"/>
      <c r="HJ215" s="135"/>
      <c r="HK215" s="136"/>
      <c r="HL215" s="136"/>
      <c r="HM215" s="136"/>
      <c r="HN215" s="136"/>
      <c r="HO215" s="137"/>
      <c r="HP215" s="138"/>
      <c r="HR215" s="134"/>
      <c r="HS215" s="135"/>
      <c r="HT215" s="136"/>
      <c r="HU215" s="136"/>
      <c r="HV215" s="136"/>
      <c r="HW215" s="136"/>
      <c r="HX215" s="137"/>
      <c r="HY215" s="138"/>
      <c r="IA215" s="134"/>
      <c r="IB215" s="135"/>
      <c r="IC215" s="136"/>
      <c r="ID215" s="136"/>
      <c r="IE215" s="136"/>
      <c r="IF215" s="136"/>
      <c r="IG215" s="137"/>
      <c r="IH215" s="138"/>
      <c r="IJ215" s="134"/>
      <c r="IK215" s="135"/>
      <c r="IL215" s="136"/>
      <c r="IM215" s="136"/>
      <c r="IN215" s="136"/>
      <c r="IO215" s="136"/>
      <c r="IP215" s="137"/>
      <c r="IQ215" s="138"/>
      <c r="IS215" s="134"/>
      <c r="IT215" s="135"/>
      <c r="IU215" s="136"/>
      <c r="IV215" s="136"/>
      <c r="IW215" s="136"/>
      <c r="IX215" s="136"/>
      <c r="IY215" s="137"/>
      <c r="IZ215" s="138"/>
      <c r="JB215" s="134"/>
      <c r="JC215" s="135"/>
      <c r="JD215" s="136"/>
      <c r="JE215" s="136"/>
      <c r="JF215" s="136"/>
      <c r="JG215" s="136"/>
      <c r="JH215" s="137"/>
      <c r="JI215" s="138"/>
      <c r="JK215" s="134"/>
      <c r="JL215" s="135"/>
      <c r="JM215" s="136"/>
      <c r="JN215" s="136"/>
      <c r="JO215" s="136"/>
      <c r="JP215" s="136"/>
      <c r="JQ215" s="137"/>
      <c r="JR215" s="138"/>
      <c r="JT215" s="134"/>
      <c r="JU215" s="135"/>
      <c r="JV215" s="136"/>
      <c r="JW215" s="136"/>
      <c r="JX215" s="136"/>
      <c r="JY215" s="136"/>
      <c r="JZ215" s="137"/>
      <c r="KA215" s="138"/>
      <c r="KC215" s="134"/>
      <c r="KD215" s="135"/>
      <c r="KE215" s="136"/>
      <c r="KF215" s="136"/>
      <c r="KG215" s="136"/>
      <c r="KH215" s="136"/>
      <c r="KI215" s="137"/>
      <c r="KJ215" s="138"/>
      <c r="KL215" s="134"/>
      <c r="KM215" s="135"/>
      <c r="KN215" s="136"/>
      <c r="KO215" s="136"/>
      <c r="KP215" s="136"/>
      <c r="KQ215" s="136"/>
      <c r="KR215" s="137"/>
      <c r="KS215" s="138"/>
      <c r="KU215" s="134"/>
      <c r="KV215" s="135"/>
      <c r="KW215" s="136"/>
      <c r="KX215" s="136"/>
      <c r="KY215" s="136"/>
      <c r="KZ215" s="136"/>
      <c r="LA215" s="137"/>
      <c r="LB215" s="138"/>
      <c r="LD215" s="134"/>
      <c r="LE215" s="135"/>
      <c r="LF215" s="136"/>
      <c r="LG215" s="136"/>
      <c r="LH215" s="136"/>
      <c r="LI215" s="136"/>
      <c r="LJ215" s="137"/>
      <c r="LK215" s="138"/>
      <c r="LM215" s="134"/>
      <c r="LN215" s="135"/>
      <c r="LO215" s="136"/>
      <c r="LP215" s="136"/>
      <c r="LQ215" s="136"/>
      <c r="LR215" s="136"/>
      <c r="LS215" s="137"/>
      <c r="LT215" s="138"/>
      <c r="LV215" s="134"/>
      <c r="LW215" s="135"/>
      <c r="LX215" s="136"/>
      <c r="LY215" s="136"/>
      <c r="LZ215" s="136"/>
      <c r="MA215" s="136"/>
      <c r="MB215" s="137"/>
      <c r="MC215" s="138"/>
      <c r="ME215" s="134"/>
      <c r="MF215" s="135"/>
      <c r="MG215" s="136"/>
      <c r="MH215" s="136"/>
      <c r="MI215" s="136"/>
      <c r="MJ215" s="136"/>
      <c r="MK215" s="137"/>
      <c r="ML215" s="138"/>
      <c r="MN215" s="134"/>
      <c r="MO215" s="135"/>
      <c r="MP215" s="136"/>
      <c r="MQ215" s="136"/>
      <c r="MR215" s="136"/>
      <c r="MS215" s="136"/>
      <c r="MT215" s="137"/>
      <c r="MU215" s="138"/>
      <c r="MW215" s="134"/>
      <c r="MX215" s="135"/>
      <c r="MY215" s="136"/>
      <c r="MZ215" s="136"/>
      <c r="NA215" s="136"/>
      <c r="NB215" s="136"/>
      <c r="NC215" s="137"/>
      <c r="ND215" s="138"/>
      <c r="NF215" s="134"/>
      <c r="NG215" s="135"/>
      <c r="NH215" s="136"/>
      <c r="NI215" s="136"/>
      <c r="NJ215" s="136"/>
      <c r="NK215" s="136"/>
      <c r="NL215" s="137"/>
      <c r="NM215" s="138"/>
      <c r="NO215" s="134"/>
      <c r="NP215" s="135"/>
      <c r="NQ215" s="136"/>
      <c r="NR215" s="136"/>
      <c r="NS215" s="136"/>
      <c r="NT215" s="136"/>
      <c r="NU215" s="137"/>
      <c r="NV215" s="138"/>
      <c r="NX215" s="134"/>
      <c r="NY215" s="135"/>
      <c r="NZ215" s="136"/>
      <c r="OA215" s="136"/>
      <c r="OB215" s="136"/>
      <c r="OC215" s="136"/>
      <c r="OD215" s="137"/>
      <c r="OE215" s="138"/>
      <c r="OG215" s="134"/>
      <c r="OH215" s="135"/>
      <c r="OI215" s="136"/>
      <c r="OJ215" s="136"/>
      <c r="OK215" s="136"/>
      <c r="OL215" s="136"/>
      <c r="OM215" s="137"/>
      <c r="ON215" s="138"/>
      <c r="OP215" s="134"/>
      <c r="OQ215" s="135"/>
      <c r="OR215" s="136"/>
      <c r="OS215" s="136"/>
      <c r="OT215" s="136"/>
      <c r="OU215" s="136"/>
      <c r="OV215" s="137"/>
      <c r="OW215" s="138"/>
      <c r="OY215" s="134"/>
      <c r="OZ215" s="135"/>
      <c r="PA215" s="136"/>
      <c r="PB215" s="136"/>
      <c r="PC215" s="136"/>
      <c r="PD215" s="136"/>
      <c r="PE215" s="137"/>
      <c r="PF215" s="138"/>
    </row>
    <row r="216" spans="1:422">
      <c r="A216" s="116" t="s">
        <v>312</v>
      </c>
      <c r="B216" s="533" t="str">
        <f>APU!B109</f>
        <v>ACERO DE REFUERZO</v>
      </c>
      <c r="C216" s="534"/>
      <c r="D216" s="534"/>
      <c r="E216" s="534"/>
      <c r="F216" s="534"/>
      <c r="G216" s="535"/>
      <c r="H216" s="116"/>
      <c r="J216" s="116" t="s">
        <v>312</v>
      </c>
      <c r="K216" s="533" t="str">
        <f>B216</f>
        <v>ACERO DE REFUERZO</v>
      </c>
      <c r="L216" s="534"/>
      <c r="M216" s="534"/>
      <c r="N216" s="534"/>
      <c r="O216" s="534"/>
      <c r="P216" s="535"/>
      <c r="Q216" s="116"/>
      <c r="S216" s="116" t="s">
        <v>312</v>
      </c>
      <c r="T216" s="533" t="str">
        <f>K216</f>
        <v>ACERO DE REFUERZO</v>
      </c>
      <c r="U216" s="534"/>
      <c r="V216" s="534"/>
      <c r="W216" s="534"/>
      <c r="X216" s="534"/>
      <c r="Y216" s="535"/>
      <c r="Z216" s="116"/>
      <c r="AB216" s="116" t="s">
        <v>312</v>
      </c>
      <c r="AC216" s="533" t="str">
        <f>T216</f>
        <v>ACERO DE REFUERZO</v>
      </c>
      <c r="AD216" s="534"/>
      <c r="AE216" s="534"/>
      <c r="AF216" s="534"/>
      <c r="AG216" s="534"/>
      <c r="AH216" s="535"/>
      <c r="AI216" s="116"/>
      <c r="AK216" s="116" t="s">
        <v>312</v>
      </c>
      <c r="AL216" s="533" t="str">
        <f>AC216</f>
        <v>ACERO DE REFUERZO</v>
      </c>
      <c r="AM216" s="534"/>
      <c r="AN216" s="534"/>
      <c r="AO216" s="534"/>
      <c r="AP216" s="534"/>
      <c r="AQ216" s="535"/>
      <c r="AR216" s="116"/>
      <c r="AT216" s="116" t="s">
        <v>312</v>
      </c>
      <c r="AU216" s="533" t="str">
        <f>AL216</f>
        <v>ACERO DE REFUERZO</v>
      </c>
      <c r="AV216" s="534"/>
      <c r="AW216" s="534"/>
      <c r="AX216" s="534"/>
      <c r="AY216" s="534"/>
      <c r="AZ216" s="535"/>
      <c r="BA216" s="116"/>
      <c r="BC216" s="116" t="s">
        <v>312</v>
      </c>
      <c r="BD216" s="533" t="str">
        <f t="shared" ref="BD216" si="3611">AU216</f>
        <v>ACERO DE REFUERZO</v>
      </c>
      <c r="BE216" s="534"/>
      <c r="BF216" s="534"/>
      <c r="BG216" s="534"/>
      <c r="BH216" s="534"/>
      <c r="BI216" s="535"/>
      <c r="BJ216" s="116"/>
      <c r="BL216" s="116" t="s">
        <v>312</v>
      </c>
      <c r="BM216" s="533" t="str">
        <f t="shared" ref="BM216" si="3612">BD216</f>
        <v>ACERO DE REFUERZO</v>
      </c>
      <c r="BN216" s="534"/>
      <c r="BO216" s="534"/>
      <c r="BP216" s="534"/>
      <c r="BQ216" s="534"/>
      <c r="BR216" s="535"/>
      <c r="BS216" s="116"/>
      <c r="BU216" s="116" t="s">
        <v>312</v>
      </c>
      <c r="BV216" s="533" t="str">
        <f t="shared" ref="BV216" si="3613">BM216</f>
        <v>ACERO DE REFUERZO</v>
      </c>
      <c r="BW216" s="534"/>
      <c r="BX216" s="534"/>
      <c r="BY216" s="534"/>
      <c r="BZ216" s="534"/>
      <c r="CA216" s="535"/>
      <c r="CB216" s="116"/>
      <c r="CD216" s="116" t="s">
        <v>312</v>
      </c>
      <c r="CE216" s="533" t="str">
        <f t="shared" ref="CE216" si="3614">BV216</f>
        <v>ACERO DE REFUERZO</v>
      </c>
      <c r="CF216" s="534"/>
      <c r="CG216" s="534"/>
      <c r="CH216" s="534"/>
      <c r="CI216" s="534"/>
      <c r="CJ216" s="535"/>
      <c r="CK216" s="116"/>
      <c r="CM216" s="116" t="s">
        <v>312</v>
      </c>
      <c r="CN216" s="533" t="str">
        <f t="shared" ref="CN216" si="3615">CE216</f>
        <v>ACERO DE REFUERZO</v>
      </c>
      <c r="CO216" s="534"/>
      <c r="CP216" s="534"/>
      <c r="CQ216" s="534"/>
      <c r="CR216" s="534"/>
      <c r="CS216" s="535"/>
      <c r="CT216" s="116"/>
      <c r="CV216" s="116" t="s">
        <v>312</v>
      </c>
      <c r="CW216" s="533" t="str">
        <f t="shared" ref="CW216" si="3616">CN216</f>
        <v>ACERO DE REFUERZO</v>
      </c>
      <c r="CX216" s="534"/>
      <c r="CY216" s="534"/>
      <c r="CZ216" s="534"/>
      <c r="DA216" s="534"/>
      <c r="DB216" s="535"/>
      <c r="DC216" s="116"/>
      <c r="DE216" s="116" t="s">
        <v>312</v>
      </c>
      <c r="DF216" s="533" t="str">
        <f t="shared" ref="DF216" si="3617">CW216</f>
        <v>ACERO DE REFUERZO</v>
      </c>
      <c r="DG216" s="534"/>
      <c r="DH216" s="534"/>
      <c r="DI216" s="534"/>
      <c r="DJ216" s="534"/>
      <c r="DK216" s="535"/>
      <c r="DL216" s="116"/>
      <c r="DN216" s="116" t="s">
        <v>312</v>
      </c>
      <c r="DO216" s="533" t="str">
        <f t="shared" ref="DO216" si="3618">DF216</f>
        <v>ACERO DE REFUERZO</v>
      </c>
      <c r="DP216" s="534"/>
      <c r="DQ216" s="534"/>
      <c r="DR216" s="534"/>
      <c r="DS216" s="534"/>
      <c r="DT216" s="535"/>
      <c r="DU216" s="116"/>
      <c r="DW216" s="116" t="s">
        <v>312</v>
      </c>
      <c r="DX216" s="533" t="str">
        <f t="shared" ref="DX216" si="3619">DO216</f>
        <v>ACERO DE REFUERZO</v>
      </c>
      <c r="DY216" s="534"/>
      <c r="DZ216" s="534"/>
      <c r="EA216" s="534"/>
      <c r="EB216" s="534"/>
      <c r="EC216" s="535"/>
      <c r="ED216" s="116"/>
      <c r="EF216" s="116" t="s">
        <v>312</v>
      </c>
      <c r="EG216" s="533" t="str">
        <f t="shared" ref="EG216" si="3620">DX216</f>
        <v>ACERO DE REFUERZO</v>
      </c>
      <c r="EH216" s="534"/>
      <c r="EI216" s="534"/>
      <c r="EJ216" s="534"/>
      <c r="EK216" s="534"/>
      <c r="EL216" s="535"/>
      <c r="EM216" s="116"/>
      <c r="EO216" s="116" t="s">
        <v>312</v>
      </c>
      <c r="EP216" s="533" t="str">
        <f t="shared" ref="EP216" si="3621">EG216</f>
        <v>ACERO DE REFUERZO</v>
      </c>
      <c r="EQ216" s="534"/>
      <c r="ER216" s="534"/>
      <c r="ES216" s="534"/>
      <c r="ET216" s="534"/>
      <c r="EU216" s="535"/>
      <c r="EV216" s="116"/>
      <c r="EX216" s="116" t="s">
        <v>312</v>
      </c>
      <c r="EY216" s="533" t="str">
        <f t="shared" ref="EY216" si="3622">EP216</f>
        <v>ACERO DE REFUERZO</v>
      </c>
      <c r="EZ216" s="534"/>
      <c r="FA216" s="534"/>
      <c r="FB216" s="534"/>
      <c r="FC216" s="534"/>
      <c r="FD216" s="535"/>
      <c r="FE216" s="116"/>
      <c r="FG216" s="116" t="s">
        <v>312</v>
      </c>
      <c r="FH216" s="533" t="str">
        <f t="shared" ref="FH216" si="3623">EY216</f>
        <v>ACERO DE REFUERZO</v>
      </c>
      <c r="FI216" s="534"/>
      <c r="FJ216" s="534"/>
      <c r="FK216" s="534"/>
      <c r="FL216" s="534"/>
      <c r="FM216" s="535"/>
      <c r="FN216" s="116"/>
      <c r="FP216" s="116" t="s">
        <v>312</v>
      </c>
      <c r="FQ216" s="533" t="str">
        <f t="shared" ref="FQ216" si="3624">FH216</f>
        <v>ACERO DE REFUERZO</v>
      </c>
      <c r="FR216" s="534"/>
      <c r="FS216" s="534"/>
      <c r="FT216" s="534"/>
      <c r="FU216" s="534"/>
      <c r="FV216" s="535"/>
      <c r="FW216" s="116"/>
      <c r="FY216" s="116" t="s">
        <v>312</v>
      </c>
      <c r="FZ216" s="533" t="str">
        <f t="shared" ref="FZ216" si="3625">FQ216</f>
        <v>ACERO DE REFUERZO</v>
      </c>
      <c r="GA216" s="534"/>
      <c r="GB216" s="534"/>
      <c r="GC216" s="534"/>
      <c r="GD216" s="534"/>
      <c r="GE216" s="535"/>
      <c r="GF216" s="116"/>
      <c r="GH216" s="116" t="s">
        <v>312</v>
      </c>
      <c r="GI216" s="533" t="str">
        <f t="shared" ref="GI216" si="3626">FZ216</f>
        <v>ACERO DE REFUERZO</v>
      </c>
      <c r="GJ216" s="534"/>
      <c r="GK216" s="534"/>
      <c r="GL216" s="534"/>
      <c r="GM216" s="534"/>
      <c r="GN216" s="535"/>
      <c r="GO216" s="116"/>
      <c r="GQ216" s="116" t="s">
        <v>312</v>
      </c>
      <c r="GR216" s="533" t="str">
        <f t="shared" ref="GR216" si="3627">GI216</f>
        <v>ACERO DE REFUERZO</v>
      </c>
      <c r="GS216" s="534"/>
      <c r="GT216" s="534"/>
      <c r="GU216" s="534"/>
      <c r="GV216" s="534"/>
      <c r="GW216" s="535"/>
      <c r="GX216" s="116"/>
      <c r="GZ216" s="116" t="s">
        <v>312</v>
      </c>
      <c r="HA216" s="533" t="str">
        <f t="shared" ref="HA216" si="3628">GR216</f>
        <v>ACERO DE REFUERZO</v>
      </c>
      <c r="HB216" s="534"/>
      <c r="HC216" s="534"/>
      <c r="HD216" s="534"/>
      <c r="HE216" s="534"/>
      <c r="HF216" s="535"/>
      <c r="HG216" s="116"/>
      <c r="HI216" s="116" t="s">
        <v>312</v>
      </c>
      <c r="HJ216" s="533" t="str">
        <f t="shared" ref="HJ216" si="3629">HA216</f>
        <v>ACERO DE REFUERZO</v>
      </c>
      <c r="HK216" s="534"/>
      <c r="HL216" s="534"/>
      <c r="HM216" s="534"/>
      <c r="HN216" s="534"/>
      <c r="HO216" s="535"/>
      <c r="HP216" s="116"/>
      <c r="HR216" s="116" t="s">
        <v>312</v>
      </c>
      <c r="HS216" s="533" t="str">
        <f t="shared" ref="HS216" si="3630">HJ216</f>
        <v>ACERO DE REFUERZO</v>
      </c>
      <c r="HT216" s="534"/>
      <c r="HU216" s="534"/>
      <c r="HV216" s="534"/>
      <c r="HW216" s="534"/>
      <c r="HX216" s="535"/>
      <c r="HY216" s="116"/>
      <c r="IA216" s="116" t="s">
        <v>312</v>
      </c>
      <c r="IB216" s="533" t="str">
        <f t="shared" ref="IB216" si="3631">HS216</f>
        <v>ACERO DE REFUERZO</v>
      </c>
      <c r="IC216" s="534"/>
      <c r="ID216" s="534"/>
      <c r="IE216" s="534"/>
      <c r="IF216" s="534"/>
      <c r="IG216" s="535"/>
      <c r="IH216" s="116"/>
      <c r="IJ216" s="116" t="s">
        <v>312</v>
      </c>
      <c r="IK216" s="533" t="str">
        <f t="shared" ref="IK216" si="3632">IB216</f>
        <v>ACERO DE REFUERZO</v>
      </c>
      <c r="IL216" s="534"/>
      <c r="IM216" s="534"/>
      <c r="IN216" s="534"/>
      <c r="IO216" s="534"/>
      <c r="IP216" s="535"/>
      <c r="IQ216" s="116"/>
      <c r="IS216" s="116" t="s">
        <v>312</v>
      </c>
      <c r="IT216" s="533" t="str">
        <f t="shared" ref="IT216" si="3633">IK216</f>
        <v>ACERO DE REFUERZO</v>
      </c>
      <c r="IU216" s="534"/>
      <c r="IV216" s="534"/>
      <c r="IW216" s="534"/>
      <c r="IX216" s="534"/>
      <c r="IY216" s="535"/>
      <c r="IZ216" s="116"/>
      <c r="JB216" s="116" t="s">
        <v>312</v>
      </c>
      <c r="JC216" s="533" t="str">
        <f t="shared" ref="JC216" si="3634">IT216</f>
        <v>ACERO DE REFUERZO</v>
      </c>
      <c r="JD216" s="534"/>
      <c r="JE216" s="534"/>
      <c r="JF216" s="534"/>
      <c r="JG216" s="534"/>
      <c r="JH216" s="535"/>
      <c r="JI216" s="116"/>
      <c r="JK216" s="116" t="s">
        <v>312</v>
      </c>
      <c r="JL216" s="533" t="str">
        <f t="shared" ref="JL216" si="3635">JC216</f>
        <v>ACERO DE REFUERZO</v>
      </c>
      <c r="JM216" s="534"/>
      <c r="JN216" s="534"/>
      <c r="JO216" s="534"/>
      <c r="JP216" s="534"/>
      <c r="JQ216" s="535"/>
      <c r="JR216" s="116"/>
      <c r="JT216" s="116" t="s">
        <v>312</v>
      </c>
      <c r="JU216" s="533" t="str">
        <f t="shared" ref="JU216" si="3636">JL216</f>
        <v>ACERO DE REFUERZO</v>
      </c>
      <c r="JV216" s="534"/>
      <c r="JW216" s="534"/>
      <c r="JX216" s="534"/>
      <c r="JY216" s="534"/>
      <c r="JZ216" s="535"/>
      <c r="KA216" s="116"/>
      <c r="KC216" s="116" t="s">
        <v>312</v>
      </c>
      <c r="KD216" s="533" t="str">
        <f t="shared" ref="KD216" si="3637">JU216</f>
        <v>ACERO DE REFUERZO</v>
      </c>
      <c r="KE216" s="534"/>
      <c r="KF216" s="534"/>
      <c r="KG216" s="534"/>
      <c r="KH216" s="534"/>
      <c r="KI216" s="535"/>
      <c r="KJ216" s="116"/>
      <c r="KL216" s="116" t="s">
        <v>312</v>
      </c>
      <c r="KM216" s="533" t="str">
        <f t="shared" ref="KM216" si="3638">KD216</f>
        <v>ACERO DE REFUERZO</v>
      </c>
      <c r="KN216" s="534"/>
      <c r="KO216" s="534"/>
      <c r="KP216" s="534"/>
      <c r="KQ216" s="534"/>
      <c r="KR216" s="535"/>
      <c r="KS216" s="116"/>
      <c r="KU216" s="116" t="s">
        <v>312</v>
      </c>
      <c r="KV216" s="533" t="str">
        <f t="shared" ref="KV216" si="3639">KM216</f>
        <v>ACERO DE REFUERZO</v>
      </c>
      <c r="KW216" s="534"/>
      <c r="KX216" s="534"/>
      <c r="KY216" s="534"/>
      <c r="KZ216" s="534"/>
      <c r="LA216" s="535"/>
      <c r="LB216" s="116"/>
      <c r="LD216" s="116" t="s">
        <v>312</v>
      </c>
      <c r="LE216" s="533" t="str">
        <f t="shared" ref="LE216" si="3640">KV216</f>
        <v>ACERO DE REFUERZO</v>
      </c>
      <c r="LF216" s="534"/>
      <c r="LG216" s="534"/>
      <c r="LH216" s="534"/>
      <c r="LI216" s="534"/>
      <c r="LJ216" s="535"/>
      <c r="LK216" s="116"/>
      <c r="LM216" s="116" t="s">
        <v>312</v>
      </c>
      <c r="LN216" s="533" t="str">
        <f t="shared" ref="LN216" si="3641">LE216</f>
        <v>ACERO DE REFUERZO</v>
      </c>
      <c r="LO216" s="534"/>
      <c r="LP216" s="534"/>
      <c r="LQ216" s="534"/>
      <c r="LR216" s="534"/>
      <c r="LS216" s="535"/>
      <c r="LT216" s="116"/>
      <c r="LV216" s="116" t="s">
        <v>312</v>
      </c>
      <c r="LW216" s="533" t="str">
        <f t="shared" ref="LW216" si="3642">LN216</f>
        <v>ACERO DE REFUERZO</v>
      </c>
      <c r="LX216" s="534"/>
      <c r="LY216" s="534"/>
      <c r="LZ216" s="534"/>
      <c r="MA216" s="534"/>
      <c r="MB216" s="535"/>
      <c r="MC216" s="116"/>
      <c r="ME216" s="116" t="s">
        <v>312</v>
      </c>
      <c r="MF216" s="533" t="str">
        <f t="shared" ref="MF216" si="3643">LW216</f>
        <v>ACERO DE REFUERZO</v>
      </c>
      <c r="MG216" s="534"/>
      <c r="MH216" s="534"/>
      <c r="MI216" s="534"/>
      <c r="MJ216" s="534"/>
      <c r="MK216" s="535"/>
      <c r="ML216" s="116"/>
      <c r="MN216" s="116" t="s">
        <v>312</v>
      </c>
      <c r="MO216" s="533" t="str">
        <f t="shared" ref="MO216" si="3644">MF216</f>
        <v>ACERO DE REFUERZO</v>
      </c>
      <c r="MP216" s="534"/>
      <c r="MQ216" s="534"/>
      <c r="MR216" s="534"/>
      <c r="MS216" s="534"/>
      <c r="MT216" s="535"/>
      <c r="MU216" s="116"/>
      <c r="MW216" s="116" t="s">
        <v>312</v>
      </c>
      <c r="MX216" s="533" t="str">
        <f t="shared" ref="MX216" si="3645">MO216</f>
        <v>ACERO DE REFUERZO</v>
      </c>
      <c r="MY216" s="534"/>
      <c r="MZ216" s="534"/>
      <c r="NA216" s="534"/>
      <c r="NB216" s="534"/>
      <c r="NC216" s="535"/>
      <c r="ND216" s="116"/>
      <c r="NF216" s="116" t="s">
        <v>312</v>
      </c>
      <c r="NG216" s="533" t="str">
        <f t="shared" ref="NG216" si="3646">MX216</f>
        <v>ACERO DE REFUERZO</v>
      </c>
      <c r="NH216" s="534"/>
      <c r="NI216" s="534"/>
      <c r="NJ216" s="534"/>
      <c r="NK216" s="534"/>
      <c r="NL216" s="535"/>
      <c r="NM216" s="116"/>
      <c r="NO216" s="116" t="s">
        <v>312</v>
      </c>
      <c r="NP216" s="533" t="str">
        <f t="shared" ref="NP216" si="3647">NG216</f>
        <v>ACERO DE REFUERZO</v>
      </c>
      <c r="NQ216" s="534"/>
      <c r="NR216" s="534"/>
      <c r="NS216" s="534"/>
      <c r="NT216" s="534"/>
      <c r="NU216" s="535"/>
      <c r="NV216" s="116"/>
      <c r="NX216" s="116" t="s">
        <v>312</v>
      </c>
      <c r="NY216" s="533" t="str">
        <f t="shared" ref="NY216" si="3648">NP216</f>
        <v>ACERO DE REFUERZO</v>
      </c>
      <c r="NZ216" s="534"/>
      <c r="OA216" s="534"/>
      <c r="OB216" s="534"/>
      <c r="OC216" s="534"/>
      <c r="OD216" s="535"/>
      <c r="OE216" s="116"/>
      <c r="OG216" s="116" t="s">
        <v>312</v>
      </c>
      <c r="OH216" s="533" t="str">
        <f t="shared" ref="OH216" si="3649">NY216</f>
        <v>ACERO DE REFUERZO</v>
      </c>
      <c r="OI216" s="534"/>
      <c r="OJ216" s="534"/>
      <c r="OK216" s="534"/>
      <c r="OL216" s="534"/>
      <c r="OM216" s="535"/>
      <c r="ON216" s="116"/>
      <c r="OP216" s="116" t="s">
        <v>312</v>
      </c>
      <c r="OQ216" s="533" t="str">
        <f t="shared" ref="OQ216" si="3650">OH216</f>
        <v>ACERO DE REFUERZO</v>
      </c>
      <c r="OR216" s="534"/>
      <c r="OS216" s="534"/>
      <c r="OT216" s="534"/>
      <c r="OU216" s="534"/>
      <c r="OV216" s="535"/>
      <c r="OW216" s="116"/>
      <c r="OY216" s="116" t="s">
        <v>312</v>
      </c>
      <c r="OZ216" s="533" t="str">
        <f t="shared" ref="OZ216" si="3651">OQ216</f>
        <v>ACERO DE REFUERZO</v>
      </c>
      <c r="PA216" s="534"/>
      <c r="PB216" s="534"/>
      <c r="PC216" s="534"/>
      <c r="PD216" s="534"/>
      <c r="PE216" s="535"/>
      <c r="PF216" s="116"/>
    </row>
    <row r="217" spans="1:422">
      <c r="A217" s="116"/>
      <c r="B217" s="536"/>
      <c r="C217" s="537"/>
      <c r="D217" s="537"/>
      <c r="E217" s="537"/>
      <c r="F217" s="537"/>
      <c r="G217" s="538"/>
      <c r="H217" s="116"/>
      <c r="J217" s="116"/>
      <c r="K217" s="536"/>
      <c r="L217" s="537"/>
      <c r="M217" s="537"/>
      <c r="N217" s="537"/>
      <c r="O217" s="537"/>
      <c r="P217" s="538"/>
      <c r="Q217" s="116"/>
      <c r="S217" s="116"/>
      <c r="T217" s="536"/>
      <c r="U217" s="537"/>
      <c r="V217" s="537"/>
      <c r="W217" s="537"/>
      <c r="X217" s="537"/>
      <c r="Y217" s="538"/>
      <c r="Z217" s="116"/>
      <c r="AB217" s="116"/>
      <c r="AC217" s="536"/>
      <c r="AD217" s="537"/>
      <c r="AE217" s="537"/>
      <c r="AF217" s="537"/>
      <c r="AG217" s="537"/>
      <c r="AH217" s="538"/>
      <c r="AI217" s="116"/>
      <c r="AK217" s="116"/>
      <c r="AL217" s="536"/>
      <c r="AM217" s="537"/>
      <c r="AN217" s="537"/>
      <c r="AO217" s="537"/>
      <c r="AP217" s="537"/>
      <c r="AQ217" s="538"/>
      <c r="AR217" s="116"/>
      <c r="AT217" s="116"/>
      <c r="AU217" s="536"/>
      <c r="AV217" s="537"/>
      <c r="AW217" s="537"/>
      <c r="AX217" s="537"/>
      <c r="AY217" s="537"/>
      <c r="AZ217" s="538"/>
      <c r="BA217" s="116"/>
      <c r="BC217" s="116"/>
      <c r="BD217" s="536"/>
      <c r="BE217" s="537"/>
      <c r="BF217" s="537"/>
      <c r="BG217" s="537"/>
      <c r="BH217" s="537"/>
      <c r="BI217" s="538"/>
      <c r="BJ217" s="116"/>
      <c r="BL217" s="116"/>
      <c r="BM217" s="536"/>
      <c r="BN217" s="537"/>
      <c r="BO217" s="537"/>
      <c r="BP217" s="537"/>
      <c r="BQ217" s="537"/>
      <c r="BR217" s="538"/>
      <c r="BS217" s="116"/>
      <c r="BU217" s="116"/>
      <c r="BV217" s="536"/>
      <c r="BW217" s="537"/>
      <c r="BX217" s="537"/>
      <c r="BY217" s="537"/>
      <c r="BZ217" s="537"/>
      <c r="CA217" s="538"/>
      <c r="CB217" s="116"/>
      <c r="CD217" s="116"/>
      <c r="CE217" s="536"/>
      <c r="CF217" s="537"/>
      <c r="CG217" s="537"/>
      <c r="CH217" s="537"/>
      <c r="CI217" s="537"/>
      <c r="CJ217" s="538"/>
      <c r="CK217" s="116"/>
      <c r="CM217" s="116"/>
      <c r="CN217" s="536"/>
      <c r="CO217" s="537"/>
      <c r="CP217" s="537"/>
      <c r="CQ217" s="537"/>
      <c r="CR217" s="537"/>
      <c r="CS217" s="538"/>
      <c r="CT217" s="116"/>
      <c r="CV217" s="116"/>
      <c r="CW217" s="536"/>
      <c r="CX217" s="537"/>
      <c r="CY217" s="537"/>
      <c r="CZ217" s="537"/>
      <c r="DA217" s="537"/>
      <c r="DB217" s="538"/>
      <c r="DC217" s="116"/>
      <c r="DE217" s="116"/>
      <c r="DF217" s="536"/>
      <c r="DG217" s="537"/>
      <c r="DH217" s="537"/>
      <c r="DI217" s="537"/>
      <c r="DJ217" s="537"/>
      <c r="DK217" s="538"/>
      <c r="DL217" s="116"/>
      <c r="DN217" s="116"/>
      <c r="DO217" s="536"/>
      <c r="DP217" s="537"/>
      <c r="DQ217" s="537"/>
      <c r="DR217" s="537"/>
      <c r="DS217" s="537"/>
      <c r="DT217" s="538"/>
      <c r="DU217" s="116"/>
      <c r="DW217" s="116"/>
      <c r="DX217" s="536"/>
      <c r="DY217" s="537"/>
      <c r="DZ217" s="537"/>
      <c r="EA217" s="537"/>
      <c r="EB217" s="537"/>
      <c r="EC217" s="538"/>
      <c r="ED217" s="116"/>
      <c r="EF217" s="116"/>
      <c r="EG217" s="536"/>
      <c r="EH217" s="537"/>
      <c r="EI217" s="537"/>
      <c r="EJ217" s="537"/>
      <c r="EK217" s="537"/>
      <c r="EL217" s="538"/>
      <c r="EM217" s="116"/>
      <c r="EO217" s="116"/>
      <c r="EP217" s="536"/>
      <c r="EQ217" s="537"/>
      <c r="ER217" s="537"/>
      <c r="ES217" s="537"/>
      <c r="ET217" s="537"/>
      <c r="EU217" s="538"/>
      <c r="EV217" s="116"/>
      <c r="EX217" s="116"/>
      <c r="EY217" s="536"/>
      <c r="EZ217" s="537"/>
      <c r="FA217" s="537"/>
      <c r="FB217" s="537"/>
      <c r="FC217" s="537"/>
      <c r="FD217" s="538"/>
      <c r="FE217" s="116"/>
      <c r="FG217" s="116"/>
      <c r="FH217" s="536"/>
      <c r="FI217" s="537"/>
      <c r="FJ217" s="537"/>
      <c r="FK217" s="537"/>
      <c r="FL217" s="537"/>
      <c r="FM217" s="538"/>
      <c r="FN217" s="116"/>
      <c r="FP217" s="116"/>
      <c r="FQ217" s="536"/>
      <c r="FR217" s="537"/>
      <c r="FS217" s="537"/>
      <c r="FT217" s="537"/>
      <c r="FU217" s="537"/>
      <c r="FV217" s="538"/>
      <c r="FW217" s="116"/>
      <c r="FY217" s="116"/>
      <c r="FZ217" s="536"/>
      <c r="GA217" s="537"/>
      <c r="GB217" s="537"/>
      <c r="GC217" s="537"/>
      <c r="GD217" s="537"/>
      <c r="GE217" s="538"/>
      <c r="GF217" s="116"/>
      <c r="GH217" s="116"/>
      <c r="GI217" s="536"/>
      <c r="GJ217" s="537"/>
      <c r="GK217" s="537"/>
      <c r="GL217" s="537"/>
      <c r="GM217" s="537"/>
      <c r="GN217" s="538"/>
      <c r="GO217" s="116"/>
      <c r="GQ217" s="116"/>
      <c r="GR217" s="536"/>
      <c r="GS217" s="537"/>
      <c r="GT217" s="537"/>
      <c r="GU217" s="537"/>
      <c r="GV217" s="537"/>
      <c r="GW217" s="538"/>
      <c r="GX217" s="116"/>
      <c r="GZ217" s="116"/>
      <c r="HA217" s="536"/>
      <c r="HB217" s="537"/>
      <c r="HC217" s="537"/>
      <c r="HD217" s="537"/>
      <c r="HE217" s="537"/>
      <c r="HF217" s="538"/>
      <c r="HG217" s="116"/>
      <c r="HI217" s="116"/>
      <c r="HJ217" s="536"/>
      <c r="HK217" s="537"/>
      <c r="HL217" s="537"/>
      <c r="HM217" s="537"/>
      <c r="HN217" s="537"/>
      <c r="HO217" s="538"/>
      <c r="HP217" s="116"/>
      <c r="HR217" s="116"/>
      <c r="HS217" s="536"/>
      <c r="HT217" s="537"/>
      <c r="HU217" s="537"/>
      <c r="HV217" s="537"/>
      <c r="HW217" s="537"/>
      <c r="HX217" s="538"/>
      <c r="HY217" s="116"/>
      <c r="IA217" s="116"/>
      <c r="IB217" s="536"/>
      <c r="IC217" s="537"/>
      <c r="ID217" s="537"/>
      <c r="IE217" s="537"/>
      <c r="IF217" s="537"/>
      <c r="IG217" s="538"/>
      <c r="IH217" s="116"/>
      <c r="IJ217" s="116"/>
      <c r="IK217" s="536"/>
      <c r="IL217" s="537"/>
      <c r="IM217" s="537"/>
      <c r="IN217" s="537"/>
      <c r="IO217" s="537"/>
      <c r="IP217" s="538"/>
      <c r="IQ217" s="116"/>
      <c r="IS217" s="116"/>
      <c r="IT217" s="536"/>
      <c r="IU217" s="537"/>
      <c r="IV217" s="537"/>
      <c r="IW217" s="537"/>
      <c r="IX217" s="537"/>
      <c r="IY217" s="538"/>
      <c r="IZ217" s="116"/>
      <c r="JB217" s="116"/>
      <c r="JC217" s="536"/>
      <c r="JD217" s="537"/>
      <c r="JE217" s="537"/>
      <c r="JF217" s="537"/>
      <c r="JG217" s="537"/>
      <c r="JH217" s="538"/>
      <c r="JI217" s="116"/>
      <c r="JK217" s="116"/>
      <c r="JL217" s="536"/>
      <c r="JM217" s="537"/>
      <c r="JN217" s="537"/>
      <c r="JO217" s="537"/>
      <c r="JP217" s="537"/>
      <c r="JQ217" s="538"/>
      <c r="JR217" s="116"/>
      <c r="JT217" s="116"/>
      <c r="JU217" s="536"/>
      <c r="JV217" s="537"/>
      <c r="JW217" s="537"/>
      <c r="JX217" s="537"/>
      <c r="JY217" s="537"/>
      <c r="JZ217" s="538"/>
      <c r="KA217" s="116"/>
      <c r="KC217" s="116"/>
      <c r="KD217" s="536"/>
      <c r="KE217" s="537"/>
      <c r="KF217" s="537"/>
      <c r="KG217" s="537"/>
      <c r="KH217" s="537"/>
      <c r="KI217" s="538"/>
      <c r="KJ217" s="116"/>
      <c r="KL217" s="116"/>
      <c r="KM217" s="536"/>
      <c r="KN217" s="537"/>
      <c r="KO217" s="537"/>
      <c r="KP217" s="537"/>
      <c r="KQ217" s="537"/>
      <c r="KR217" s="538"/>
      <c r="KS217" s="116"/>
      <c r="KU217" s="116"/>
      <c r="KV217" s="536"/>
      <c r="KW217" s="537"/>
      <c r="KX217" s="537"/>
      <c r="KY217" s="537"/>
      <c r="KZ217" s="537"/>
      <c r="LA217" s="538"/>
      <c r="LB217" s="116"/>
      <c r="LD217" s="116"/>
      <c r="LE217" s="536"/>
      <c r="LF217" s="537"/>
      <c r="LG217" s="537"/>
      <c r="LH217" s="537"/>
      <c r="LI217" s="537"/>
      <c r="LJ217" s="538"/>
      <c r="LK217" s="116"/>
      <c r="LM217" s="116"/>
      <c r="LN217" s="536"/>
      <c r="LO217" s="537"/>
      <c r="LP217" s="537"/>
      <c r="LQ217" s="537"/>
      <c r="LR217" s="537"/>
      <c r="LS217" s="538"/>
      <c r="LT217" s="116"/>
      <c r="LV217" s="116"/>
      <c r="LW217" s="536"/>
      <c r="LX217" s="537"/>
      <c r="LY217" s="537"/>
      <c r="LZ217" s="537"/>
      <c r="MA217" s="537"/>
      <c r="MB217" s="538"/>
      <c r="MC217" s="116"/>
      <c r="ME217" s="116"/>
      <c r="MF217" s="536"/>
      <c r="MG217" s="537"/>
      <c r="MH217" s="537"/>
      <c r="MI217" s="537"/>
      <c r="MJ217" s="537"/>
      <c r="MK217" s="538"/>
      <c r="ML217" s="116"/>
      <c r="MN217" s="116"/>
      <c r="MO217" s="536"/>
      <c r="MP217" s="537"/>
      <c r="MQ217" s="537"/>
      <c r="MR217" s="537"/>
      <c r="MS217" s="537"/>
      <c r="MT217" s="538"/>
      <c r="MU217" s="116"/>
      <c r="MW217" s="116"/>
      <c r="MX217" s="536"/>
      <c r="MY217" s="537"/>
      <c r="MZ217" s="537"/>
      <c r="NA217" s="537"/>
      <c r="NB217" s="537"/>
      <c r="NC217" s="538"/>
      <c r="ND217" s="116"/>
      <c r="NF217" s="116"/>
      <c r="NG217" s="536"/>
      <c r="NH217" s="537"/>
      <c r="NI217" s="537"/>
      <c r="NJ217" s="537"/>
      <c r="NK217" s="537"/>
      <c r="NL217" s="538"/>
      <c r="NM217" s="116"/>
      <c r="NO217" s="116"/>
      <c r="NP217" s="536"/>
      <c r="NQ217" s="537"/>
      <c r="NR217" s="537"/>
      <c r="NS217" s="537"/>
      <c r="NT217" s="537"/>
      <c r="NU217" s="538"/>
      <c r="NV217" s="116"/>
      <c r="NX217" s="116"/>
      <c r="NY217" s="536"/>
      <c r="NZ217" s="537"/>
      <c r="OA217" s="537"/>
      <c r="OB217" s="537"/>
      <c r="OC217" s="537"/>
      <c r="OD217" s="538"/>
      <c r="OE217" s="116"/>
      <c r="OG217" s="116"/>
      <c r="OH217" s="536"/>
      <c r="OI217" s="537"/>
      <c r="OJ217" s="537"/>
      <c r="OK217" s="537"/>
      <c r="OL217" s="537"/>
      <c r="OM217" s="538"/>
      <c r="ON217" s="116"/>
      <c r="OP217" s="116"/>
      <c r="OQ217" s="536"/>
      <c r="OR217" s="537"/>
      <c r="OS217" s="537"/>
      <c r="OT217" s="537"/>
      <c r="OU217" s="537"/>
      <c r="OV217" s="538"/>
      <c r="OW217" s="116"/>
      <c r="OY217" s="116"/>
      <c r="OZ217" s="536"/>
      <c r="PA217" s="537"/>
      <c r="PB217" s="537"/>
      <c r="PC217" s="537"/>
      <c r="PD217" s="537"/>
      <c r="PE217" s="538"/>
      <c r="PF217" s="116"/>
    </row>
    <row r="218" spans="1:422" ht="15" customHeight="1">
      <c r="A218" s="117" t="s">
        <v>1</v>
      </c>
      <c r="B218" s="544" t="str">
        <f>+APU!B110</f>
        <v>ACERO DE REFUERZO DE FY=420 MPa. COMPRENDE EL SUMINISTRO, TRANSPORTE, CORTE, DOBLAJE, FIGURACION Y COLOCACION DE BARRAS DE ACERO PARA EL REFUERZO DE ESTRUCTURAS Y DEMAS OBRAS QUE REQUIERAN DE ESTE ELEMENTO.</v>
      </c>
      <c r="C218" s="545"/>
      <c r="D218" s="545"/>
      <c r="E218" s="545"/>
      <c r="F218" s="545"/>
      <c r="G218" s="545"/>
      <c r="H218" s="117" t="s">
        <v>313</v>
      </c>
      <c r="J218" s="117" t="s">
        <v>1</v>
      </c>
      <c r="K218" s="539" t="str">
        <f>B218</f>
        <v>ACERO DE REFUERZO DE FY=420 MPa. COMPRENDE EL SUMINISTRO, TRANSPORTE, CORTE, DOBLAJE, FIGURACION Y COLOCACION DE BARRAS DE ACERO PARA EL REFUERZO DE ESTRUCTURAS Y DEMAS OBRAS QUE REQUIERAN DE ESTE ELEMENTO.</v>
      </c>
      <c r="L218" s="540"/>
      <c r="M218" s="540"/>
      <c r="N218" s="540"/>
      <c r="O218" s="540"/>
      <c r="P218" s="540"/>
      <c r="Q218" s="117" t="s">
        <v>313</v>
      </c>
      <c r="S218" s="117" t="s">
        <v>1</v>
      </c>
      <c r="T218" s="539" t="str">
        <f>K218</f>
        <v>ACERO DE REFUERZO DE FY=420 MPa. COMPRENDE EL SUMINISTRO, TRANSPORTE, CORTE, DOBLAJE, FIGURACION Y COLOCACION DE BARRAS DE ACERO PARA EL REFUERZO DE ESTRUCTURAS Y DEMAS OBRAS QUE REQUIERAN DE ESTE ELEMENTO.</v>
      </c>
      <c r="U218" s="540"/>
      <c r="V218" s="540"/>
      <c r="W218" s="540"/>
      <c r="X218" s="540"/>
      <c r="Y218" s="540"/>
      <c r="Z218" s="117" t="s">
        <v>313</v>
      </c>
      <c r="AB218" s="117" t="s">
        <v>1</v>
      </c>
      <c r="AC218" s="539" t="str">
        <f>T218</f>
        <v>ACERO DE REFUERZO DE FY=420 MPa. COMPRENDE EL SUMINISTRO, TRANSPORTE, CORTE, DOBLAJE, FIGURACION Y COLOCACION DE BARRAS DE ACERO PARA EL REFUERZO DE ESTRUCTURAS Y DEMAS OBRAS QUE REQUIERAN DE ESTE ELEMENTO.</v>
      </c>
      <c r="AD218" s="540"/>
      <c r="AE218" s="540"/>
      <c r="AF218" s="540"/>
      <c r="AG218" s="540"/>
      <c r="AH218" s="540"/>
      <c r="AI218" s="117" t="s">
        <v>313</v>
      </c>
      <c r="AK218" s="117" t="s">
        <v>1</v>
      </c>
      <c r="AL218" s="539" t="str">
        <f>AC218</f>
        <v>ACERO DE REFUERZO DE FY=420 MPa. COMPRENDE EL SUMINISTRO, TRANSPORTE, CORTE, DOBLAJE, FIGURACION Y COLOCACION DE BARRAS DE ACERO PARA EL REFUERZO DE ESTRUCTURAS Y DEMAS OBRAS QUE REQUIERAN DE ESTE ELEMENTO.</v>
      </c>
      <c r="AM218" s="540"/>
      <c r="AN218" s="540"/>
      <c r="AO218" s="540"/>
      <c r="AP218" s="540"/>
      <c r="AQ218" s="540"/>
      <c r="AR218" s="117" t="s">
        <v>313</v>
      </c>
      <c r="AT218" s="117" t="s">
        <v>1</v>
      </c>
      <c r="AU218" s="539" t="str">
        <f>AL218</f>
        <v>ACERO DE REFUERZO DE FY=420 MPa. COMPRENDE EL SUMINISTRO, TRANSPORTE, CORTE, DOBLAJE, FIGURACION Y COLOCACION DE BARRAS DE ACERO PARA EL REFUERZO DE ESTRUCTURAS Y DEMAS OBRAS QUE REQUIERAN DE ESTE ELEMENTO.</v>
      </c>
      <c r="AV218" s="540"/>
      <c r="AW218" s="540"/>
      <c r="AX218" s="540"/>
      <c r="AY218" s="540"/>
      <c r="AZ218" s="540"/>
      <c r="BA218" s="117" t="s">
        <v>313</v>
      </c>
      <c r="BC218" s="117" t="s">
        <v>1</v>
      </c>
      <c r="BD218" s="539" t="str">
        <f t="shared" ref="BD218" si="3652">AU218</f>
        <v>ACERO DE REFUERZO DE FY=420 MPa. COMPRENDE EL SUMINISTRO, TRANSPORTE, CORTE, DOBLAJE, FIGURACION Y COLOCACION DE BARRAS DE ACERO PARA EL REFUERZO DE ESTRUCTURAS Y DEMAS OBRAS QUE REQUIERAN DE ESTE ELEMENTO.</v>
      </c>
      <c r="BE218" s="540"/>
      <c r="BF218" s="540"/>
      <c r="BG218" s="540"/>
      <c r="BH218" s="540"/>
      <c r="BI218" s="540"/>
      <c r="BJ218" s="117" t="s">
        <v>313</v>
      </c>
      <c r="BL218" s="117" t="s">
        <v>1</v>
      </c>
      <c r="BM218" s="539" t="str">
        <f t="shared" ref="BM218" si="3653">BD218</f>
        <v>ACERO DE REFUERZO DE FY=420 MPa. COMPRENDE EL SUMINISTRO, TRANSPORTE, CORTE, DOBLAJE, FIGURACION Y COLOCACION DE BARRAS DE ACERO PARA EL REFUERZO DE ESTRUCTURAS Y DEMAS OBRAS QUE REQUIERAN DE ESTE ELEMENTO.</v>
      </c>
      <c r="BN218" s="540"/>
      <c r="BO218" s="540"/>
      <c r="BP218" s="540"/>
      <c r="BQ218" s="540"/>
      <c r="BR218" s="540"/>
      <c r="BS218" s="117" t="s">
        <v>313</v>
      </c>
      <c r="BU218" s="117" t="s">
        <v>1</v>
      </c>
      <c r="BV218" s="539" t="str">
        <f t="shared" ref="BV218" si="3654">BM218</f>
        <v>ACERO DE REFUERZO DE FY=420 MPa. COMPRENDE EL SUMINISTRO, TRANSPORTE, CORTE, DOBLAJE, FIGURACION Y COLOCACION DE BARRAS DE ACERO PARA EL REFUERZO DE ESTRUCTURAS Y DEMAS OBRAS QUE REQUIERAN DE ESTE ELEMENTO.</v>
      </c>
      <c r="BW218" s="540"/>
      <c r="BX218" s="540"/>
      <c r="BY218" s="540"/>
      <c r="BZ218" s="540"/>
      <c r="CA218" s="540"/>
      <c r="CB218" s="117" t="s">
        <v>313</v>
      </c>
      <c r="CD218" s="117" t="s">
        <v>1</v>
      </c>
      <c r="CE218" s="539" t="str">
        <f t="shared" ref="CE218" si="3655">BV218</f>
        <v>ACERO DE REFUERZO DE FY=420 MPa. COMPRENDE EL SUMINISTRO, TRANSPORTE, CORTE, DOBLAJE, FIGURACION Y COLOCACION DE BARRAS DE ACERO PARA EL REFUERZO DE ESTRUCTURAS Y DEMAS OBRAS QUE REQUIERAN DE ESTE ELEMENTO.</v>
      </c>
      <c r="CF218" s="540"/>
      <c r="CG218" s="540"/>
      <c r="CH218" s="540"/>
      <c r="CI218" s="540"/>
      <c r="CJ218" s="540"/>
      <c r="CK218" s="117" t="s">
        <v>313</v>
      </c>
      <c r="CM218" s="117" t="s">
        <v>1</v>
      </c>
      <c r="CN218" s="539" t="str">
        <f t="shared" ref="CN218" si="3656">CE218</f>
        <v>ACERO DE REFUERZO DE FY=420 MPa. COMPRENDE EL SUMINISTRO, TRANSPORTE, CORTE, DOBLAJE, FIGURACION Y COLOCACION DE BARRAS DE ACERO PARA EL REFUERZO DE ESTRUCTURAS Y DEMAS OBRAS QUE REQUIERAN DE ESTE ELEMENTO.</v>
      </c>
      <c r="CO218" s="540"/>
      <c r="CP218" s="540"/>
      <c r="CQ218" s="540"/>
      <c r="CR218" s="540"/>
      <c r="CS218" s="540"/>
      <c r="CT218" s="117" t="s">
        <v>313</v>
      </c>
      <c r="CV218" s="117" t="s">
        <v>1</v>
      </c>
      <c r="CW218" s="539" t="str">
        <f t="shared" ref="CW218" si="3657">CN218</f>
        <v>ACERO DE REFUERZO DE FY=420 MPa. COMPRENDE EL SUMINISTRO, TRANSPORTE, CORTE, DOBLAJE, FIGURACION Y COLOCACION DE BARRAS DE ACERO PARA EL REFUERZO DE ESTRUCTURAS Y DEMAS OBRAS QUE REQUIERAN DE ESTE ELEMENTO.</v>
      </c>
      <c r="CX218" s="540"/>
      <c r="CY218" s="540"/>
      <c r="CZ218" s="540"/>
      <c r="DA218" s="540"/>
      <c r="DB218" s="540"/>
      <c r="DC218" s="117" t="s">
        <v>313</v>
      </c>
      <c r="DE218" s="117" t="s">
        <v>1</v>
      </c>
      <c r="DF218" s="539" t="str">
        <f t="shared" ref="DF218" si="3658">CW218</f>
        <v>ACERO DE REFUERZO DE FY=420 MPa. COMPRENDE EL SUMINISTRO, TRANSPORTE, CORTE, DOBLAJE, FIGURACION Y COLOCACION DE BARRAS DE ACERO PARA EL REFUERZO DE ESTRUCTURAS Y DEMAS OBRAS QUE REQUIERAN DE ESTE ELEMENTO.</v>
      </c>
      <c r="DG218" s="540"/>
      <c r="DH218" s="540"/>
      <c r="DI218" s="540"/>
      <c r="DJ218" s="540"/>
      <c r="DK218" s="540"/>
      <c r="DL218" s="117" t="s">
        <v>313</v>
      </c>
      <c r="DN218" s="117" t="s">
        <v>1</v>
      </c>
      <c r="DO218" s="539" t="str">
        <f t="shared" ref="DO218" si="3659">DF218</f>
        <v>ACERO DE REFUERZO DE FY=420 MPa. COMPRENDE EL SUMINISTRO, TRANSPORTE, CORTE, DOBLAJE, FIGURACION Y COLOCACION DE BARRAS DE ACERO PARA EL REFUERZO DE ESTRUCTURAS Y DEMAS OBRAS QUE REQUIERAN DE ESTE ELEMENTO.</v>
      </c>
      <c r="DP218" s="540"/>
      <c r="DQ218" s="540"/>
      <c r="DR218" s="540"/>
      <c r="DS218" s="540"/>
      <c r="DT218" s="540"/>
      <c r="DU218" s="117" t="s">
        <v>313</v>
      </c>
      <c r="DW218" s="117" t="s">
        <v>1</v>
      </c>
      <c r="DX218" s="539" t="str">
        <f t="shared" ref="DX218" si="3660">DO218</f>
        <v>ACERO DE REFUERZO DE FY=420 MPa. COMPRENDE EL SUMINISTRO, TRANSPORTE, CORTE, DOBLAJE, FIGURACION Y COLOCACION DE BARRAS DE ACERO PARA EL REFUERZO DE ESTRUCTURAS Y DEMAS OBRAS QUE REQUIERAN DE ESTE ELEMENTO.</v>
      </c>
      <c r="DY218" s="540"/>
      <c r="DZ218" s="540"/>
      <c r="EA218" s="540"/>
      <c r="EB218" s="540"/>
      <c r="EC218" s="540"/>
      <c r="ED218" s="117" t="s">
        <v>313</v>
      </c>
      <c r="EF218" s="117" t="s">
        <v>1</v>
      </c>
      <c r="EG218" s="539" t="str">
        <f t="shared" ref="EG218" si="3661">DX218</f>
        <v>ACERO DE REFUERZO DE FY=420 MPa. COMPRENDE EL SUMINISTRO, TRANSPORTE, CORTE, DOBLAJE, FIGURACION Y COLOCACION DE BARRAS DE ACERO PARA EL REFUERZO DE ESTRUCTURAS Y DEMAS OBRAS QUE REQUIERAN DE ESTE ELEMENTO.</v>
      </c>
      <c r="EH218" s="540"/>
      <c r="EI218" s="540"/>
      <c r="EJ218" s="540"/>
      <c r="EK218" s="540"/>
      <c r="EL218" s="540"/>
      <c r="EM218" s="117" t="s">
        <v>313</v>
      </c>
      <c r="EO218" s="117" t="s">
        <v>1</v>
      </c>
      <c r="EP218" s="539" t="str">
        <f t="shared" ref="EP218" si="3662">EG218</f>
        <v>ACERO DE REFUERZO DE FY=420 MPa. COMPRENDE EL SUMINISTRO, TRANSPORTE, CORTE, DOBLAJE, FIGURACION Y COLOCACION DE BARRAS DE ACERO PARA EL REFUERZO DE ESTRUCTURAS Y DEMAS OBRAS QUE REQUIERAN DE ESTE ELEMENTO.</v>
      </c>
      <c r="EQ218" s="540"/>
      <c r="ER218" s="540"/>
      <c r="ES218" s="540"/>
      <c r="ET218" s="540"/>
      <c r="EU218" s="540"/>
      <c r="EV218" s="117" t="s">
        <v>313</v>
      </c>
      <c r="EX218" s="117" t="s">
        <v>1</v>
      </c>
      <c r="EY218" s="539" t="str">
        <f t="shared" ref="EY218" si="3663">EP218</f>
        <v>ACERO DE REFUERZO DE FY=420 MPa. COMPRENDE EL SUMINISTRO, TRANSPORTE, CORTE, DOBLAJE, FIGURACION Y COLOCACION DE BARRAS DE ACERO PARA EL REFUERZO DE ESTRUCTURAS Y DEMAS OBRAS QUE REQUIERAN DE ESTE ELEMENTO.</v>
      </c>
      <c r="EZ218" s="540"/>
      <c r="FA218" s="540"/>
      <c r="FB218" s="540"/>
      <c r="FC218" s="540"/>
      <c r="FD218" s="540"/>
      <c r="FE218" s="117" t="s">
        <v>313</v>
      </c>
      <c r="FG218" s="117" t="s">
        <v>1</v>
      </c>
      <c r="FH218" s="539" t="str">
        <f t="shared" ref="FH218" si="3664">EY218</f>
        <v>ACERO DE REFUERZO DE FY=420 MPa. COMPRENDE EL SUMINISTRO, TRANSPORTE, CORTE, DOBLAJE, FIGURACION Y COLOCACION DE BARRAS DE ACERO PARA EL REFUERZO DE ESTRUCTURAS Y DEMAS OBRAS QUE REQUIERAN DE ESTE ELEMENTO.</v>
      </c>
      <c r="FI218" s="540"/>
      <c r="FJ218" s="540"/>
      <c r="FK218" s="540"/>
      <c r="FL218" s="540"/>
      <c r="FM218" s="540"/>
      <c r="FN218" s="117" t="s">
        <v>313</v>
      </c>
      <c r="FP218" s="117" t="s">
        <v>1</v>
      </c>
      <c r="FQ218" s="539" t="str">
        <f t="shared" ref="FQ218" si="3665">FH218</f>
        <v>ACERO DE REFUERZO DE FY=420 MPa. COMPRENDE EL SUMINISTRO, TRANSPORTE, CORTE, DOBLAJE, FIGURACION Y COLOCACION DE BARRAS DE ACERO PARA EL REFUERZO DE ESTRUCTURAS Y DEMAS OBRAS QUE REQUIERAN DE ESTE ELEMENTO.</v>
      </c>
      <c r="FR218" s="540"/>
      <c r="FS218" s="540"/>
      <c r="FT218" s="540"/>
      <c r="FU218" s="540"/>
      <c r="FV218" s="540"/>
      <c r="FW218" s="117" t="s">
        <v>313</v>
      </c>
      <c r="FY218" s="117" t="s">
        <v>1</v>
      </c>
      <c r="FZ218" s="539" t="str">
        <f t="shared" ref="FZ218" si="3666">FQ218</f>
        <v>ACERO DE REFUERZO DE FY=420 MPa. COMPRENDE EL SUMINISTRO, TRANSPORTE, CORTE, DOBLAJE, FIGURACION Y COLOCACION DE BARRAS DE ACERO PARA EL REFUERZO DE ESTRUCTURAS Y DEMAS OBRAS QUE REQUIERAN DE ESTE ELEMENTO.</v>
      </c>
      <c r="GA218" s="540"/>
      <c r="GB218" s="540"/>
      <c r="GC218" s="540"/>
      <c r="GD218" s="540"/>
      <c r="GE218" s="540"/>
      <c r="GF218" s="117" t="s">
        <v>313</v>
      </c>
      <c r="GH218" s="117" t="s">
        <v>1</v>
      </c>
      <c r="GI218" s="539" t="str">
        <f t="shared" ref="GI218" si="3667">FZ218</f>
        <v>ACERO DE REFUERZO DE FY=420 MPa. COMPRENDE EL SUMINISTRO, TRANSPORTE, CORTE, DOBLAJE, FIGURACION Y COLOCACION DE BARRAS DE ACERO PARA EL REFUERZO DE ESTRUCTURAS Y DEMAS OBRAS QUE REQUIERAN DE ESTE ELEMENTO.</v>
      </c>
      <c r="GJ218" s="540"/>
      <c r="GK218" s="540"/>
      <c r="GL218" s="540"/>
      <c r="GM218" s="540"/>
      <c r="GN218" s="540"/>
      <c r="GO218" s="117" t="s">
        <v>313</v>
      </c>
      <c r="GQ218" s="117" t="s">
        <v>1</v>
      </c>
      <c r="GR218" s="539" t="str">
        <f t="shared" ref="GR218" si="3668">GI218</f>
        <v>ACERO DE REFUERZO DE FY=420 MPa. COMPRENDE EL SUMINISTRO, TRANSPORTE, CORTE, DOBLAJE, FIGURACION Y COLOCACION DE BARRAS DE ACERO PARA EL REFUERZO DE ESTRUCTURAS Y DEMAS OBRAS QUE REQUIERAN DE ESTE ELEMENTO.</v>
      </c>
      <c r="GS218" s="540"/>
      <c r="GT218" s="540"/>
      <c r="GU218" s="540"/>
      <c r="GV218" s="540"/>
      <c r="GW218" s="540"/>
      <c r="GX218" s="117" t="s">
        <v>313</v>
      </c>
      <c r="GZ218" s="117" t="s">
        <v>1</v>
      </c>
      <c r="HA218" s="539" t="str">
        <f t="shared" ref="HA218" si="3669">GR218</f>
        <v>ACERO DE REFUERZO DE FY=420 MPa. COMPRENDE EL SUMINISTRO, TRANSPORTE, CORTE, DOBLAJE, FIGURACION Y COLOCACION DE BARRAS DE ACERO PARA EL REFUERZO DE ESTRUCTURAS Y DEMAS OBRAS QUE REQUIERAN DE ESTE ELEMENTO.</v>
      </c>
      <c r="HB218" s="540"/>
      <c r="HC218" s="540"/>
      <c r="HD218" s="540"/>
      <c r="HE218" s="540"/>
      <c r="HF218" s="540"/>
      <c r="HG218" s="117" t="s">
        <v>313</v>
      </c>
      <c r="HI218" s="117" t="s">
        <v>1</v>
      </c>
      <c r="HJ218" s="539" t="str">
        <f t="shared" ref="HJ218" si="3670">HA218</f>
        <v>ACERO DE REFUERZO DE FY=420 MPa. COMPRENDE EL SUMINISTRO, TRANSPORTE, CORTE, DOBLAJE, FIGURACION Y COLOCACION DE BARRAS DE ACERO PARA EL REFUERZO DE ESTRUCTURAS Y DEMAS OBRAS QUE REQUIERAN DE ESTE ELEMENTO.</v>
      </c>
      <c r="HK218" s="540"/>
      <c r="HL218" s="540"/>
      <c r="HM218" s="540"/>
      <c r="HN218" s="540"/>
      <c r="HO218" s="540"/>
      <c r="HP218" s="117" t="s">
        <v>313</v>
      </c>
      <c r="HR218" s="117" t="s">
        <v>1</v>
      </c>
      <c r="HS218" s="539" t="str">
        <f t="shared" ref="HS218" si="3671">HJ218</f>
        <v>ACERO DE REFUERZO DE FY=420 MPa. COMPRENDE EL SUMINISTRO, TRANSPORTE, CORTE, DOBLAJE, FIGURACION Y COLOCACION DE BARRAS DE ACERO PARA EL REFUERZO DE ESTRUCTURAS Y DEMAS OBRAS QUE REQUIERAN DE ESTE ELEMENTO.</v>
      </c>
      <c r="HT218" s="540"/>
      <c r="HU218" s="540"/>
      <c r="HV218" s="540"/>
      <c r="HW218" s="540"/>
      <c r="HX218" s="540"/>
      <c r="HY218" s="117" t="s">
        <v>313</v>
      </c>
      <c r="IA218" s="117" t="s">
        <v>1</v>
      </c>
      <c r="IB218" s="539" t="str">
        <f t="shared" ref="IB218" si="3672">HS218</f>
        <v>ACERO DE REFUERZO DE FY=420 MPa. COMPRENDE EL SUMINISTRO, TRANSPORTE, CORTE, DOBLAJE, FIGURACION Y COLOCACION DE BARRAS DE ACERO PARA EL REFUERZO DE ESTRUCTURAS Y DEMAS OBRAS QUE REQUIERAN DE ESTE ELEMENTO.</v>
      </c>
      <c r="IC218" s="540"/>
      <c r="ID218" s="540"/>
      <c r="IE218" s="540"/>
      <c r="IF218" s="540"/>
      <c r="IG218" s="540"/>
      <c r="IH218" s="117" t="s">
        <v>313</v>
      </c>
      <c r="IJ218" s="117" t="s">
        <v>1</v>
      </c>
      <c r="IK218" s="539" t="str">
        <f t="shared" ref="IK218" si="3673">IB218</f>
        <v>ACERO DE REFUERZO DE FY=420 MPa. COMPRENDE EL SUMINISTRO, TRANSPORTE, CORTE, DOBLAJE, FIGURACION Y COLOCACION DE BARRAS DE ACERO PARA EL REFUERZO DE ESTRUCTURAS Y DEMAS OBRAS QUE REQUIERAN DE ESTE ELEMENTO.</v>
      </c>
      <c r="IL218" s="540"/>
      <c r="IM218" s="540"/>
      <c r="IN218" s="540"/>
      <c r="IO218" s="540"/>
      <c r="IP218" s="540"/>
      <c r="IQ218" s="117" t="s">
        <v>313</v>
      </c>
      <c r="IS218" s="117" t="s">
        <v>1</v>
      </c>
      <c r="IT218" s="539" t="str">
        <f t="shared" ref="IT218" si="3674">IK218</f>
        <v>ACERO DE REFUERZO DE FY=420 MPa. COMPRENDE EL SUMINISTRO, TRANSPORTE, CORTE, DOBLAJE, FIGURACION Y COLOCACION DE BARRAS DE ACERO PARA EL REFUERZO DE ESTRUCTURAS Y DEMAS OBRAS QUE REQUIERAN DE ESTE ELEMENTO.</v>
      </c>
      <c r="IU218" s="540"/>
      <c r="IV218" s="540"/>
      <c r="IW218" s="540"/>
      <c r="IX218" s="540"/>
      <c r="IY218" s="540"/>
      <c r="IZ218" s="117" t="s">
        <v>313</v>
      </c>
      <c r="JB218" s="117" t="s">
        <v>1</v>
      </c>
      <c r="JC218" s="539" t="str">
        <f t="shared" ref="JC218" si="3675">IT218</f>
        <v>ACERO DE REFUERZO DE FY=420 MPa. COMPRENDE EL SUMINISTRO, TRANSPORTE, CORTE, DOBLAJE, FIGURACION Y COLOCACION DE BARRAS DE ACERO PARA EL REFUERZO DE ESTRUCTURAS Y DEMAS OBRAS QUE REQUIERAN DE ESTE ELEMENTO.</v>
      </c>
      <c r="JD218" s="540"/>
      <c r="JE218" s="540"/>
      <c r="JF218" s="540"/>
      <c r="JG218" s="540"/>
      <c r="JH218" s="540"/>
      <c r="JI218" s="117" t="s">
        <v>313</v>
      </c>
      <c r="JK218" s="117" t="s">
        <v>1</v>
      </c>
      <c r="JL218" s="539" t="str">
        <f t="shared" ref="JL218" si="3676">JC218</f>
        <v>ACERO DE REFUERZO DE FY=420 MPa. COMPRENDE EL SUMINISTRO, TRANSPORTE, CORTE, DOBLAJE, FIGURACION Y COLOCACION DE BARRAS DE ACERO PARA EL REFUERZO DE ESTRUCTURAS Y DEMAS OBRAS QUE REQUIERAN DE ESTE ELEMENTO.</v>
      </c>
      <c r="JM218" s="540"/>
      <c r="JN218" s="540"/>
      <c r="JO218" s="540"/>
      <c r="JP218" s="540"/>
      <c r="JQ218" s="540"/>
      <c r="JR218" s="117" t="s">
        <v>313</v>
      </c>
      <c r="JT218" s="117" t="s">
        <v>1</v>
      </c>
      <c r="JU218" s="539" t="str">
        <f t="shared" ref="JU218" si="3677">JL218</f>
        <v>ACERO DE REFUERZO DE FY=420 MPa. COMPRENDE EL SUMINISTRO, TRANSPORTE, CORTE, DOBLAJE, FIGURACION Y COLOCACION DE BARRAS DE ACERO PARA EL REFUERZO DE ESTRUCTURAS Y DEMAS OBRAS QUE REQUIERAN DE ESTE ELEMENTO.</v>
      </c>
      <c r="JV218" s="540"/>
      <c r="JW218" s="540"/>
      <c r="JX218" s="540"/>
      <c r="JY218" s="540"/>
      <c r="JZ218" s="540"/>
      <c r="KA218" s="117" t="s">
        <v>313</v>
      </c>
      <c r="KC218" s="117" t="s">
        <v>1</v>
      </c>
      <c r="KD218" s="539" t="str">
        <f t="shared" ref="KD218" si="3678">JU218</f>
        <v>ACERO DE REFUERZO DE FY=420 MPa. COMPRENDE EL SUMINISTRO, TRANSPORTE, CORTE, DOBLAJE, FIGURACION Y COLOCACION DE BARRAS DE ACERO PARA EL REFUERZO DE ESTRUCTURAS Y DEMAS OBRAS QUE REQUIERAN DE ESTE ELEMENTO.</v>
      </c>
      <c r="KE218" s="540"/>
      <c r="KF218" s="540"/>
      <c r="KG218" s="540"/>
      <c r="KH218" s="540"/>
      <c r="KI218" s="540"/>
      <c r="KJ218" s="117" t="s">
        <v>313</v>
      </c>
      <c r="KL218" s="117" t="s">
        <v>1</v>
      </c>
      <c r="KM218" s="539" t="str">
        <f t="shared" ref="KM218" si="3679">KD218</f>
        <v>ACERO DE REFUERZO DE FY=420 MPa. COMPRENDE EL SUMINISTRO, TRANSPORTE, CORTE, DOBLAJE, FIGURACION Y COLOCACION DE BARRAS DE ACERO PARA EL REFUERZO DE ESTRUCTURAS Y DEMAS OBRAS QUE REQUIERAN DE ESTE ELEMENTO.</v>
      </c>
      <c r="KN218" s="540"/>
      <c r="KO218" s="540"/>
      <c r="KP218" s="540"/>
      <c r="KQ218" s="540"/>
      <c r="KR218" s="540"/>
      <c r="KS218" s="117" t="s">
        <v>313</v>
      </c>
      <c r="KU218" s="117" t="s">
        <v>1</v>
      </c>
      <c r="KV218" s="539" t="str">
        <f t="shared" ref="KV218" si="3680">KM218</f>
        <v>ACERO DE REFUERZO DE FY=420 MPa. COMPRENDE EL SUMINISTRO, TRANSPORTE, CORTE, DOBLAJE, FIGURACION Y COLOCACION DE BARRAS DE ACERO PARA EL REFUERZO DE ESTRUCTURAS Y DEMAS OBRAS QUE REQUIERAN DE ESTE ELEMENTO.</v>
      </c>
      <c r="KW218" s="540"/>
      <c r="KX218" s="540"/>
      <c r="KY218" s="540"/>
      <c r="KZ218" s="540"/>
      <c r="LA218" s="540"/>
      <c r="LB218" s="117" t="s">
        <v>313</v>
      </c>
      <c r="LD218" s="117" t="s">
        <v>1</v>
      </c>
      <c r="LE218" s="539" t="str">
        <f t="shared" ref="LE218" si="3681">KV218</f>
        <v>ACERO DE REFUERZO DE FY=420 MPa. COMPRENDE EL SUMINISTRO, TRANSPORTE, CORTE, DOBLAJE, FIGURACION Y COLOCACION DE BARRAS DE ACERO PARA EL REFUERZO DE ESTRUCTURAS Y DEMAS OBRAS QUE REQUIERAN DE ESTE ELEMENTO.</v>
      </c>
      <c r="LF218" s="540"/>
      <c r="LG218" s="540"/>
      <c r="LH218" s="540"/>
      <c r="LI218" s="540"/>
      <c r="LJ218" s="540"/>
      <c r="LK218" s="117" t="s">
        <v>313</v>
      </c>
      <c r="LM218" s="117" t="s">
        <v>1</v>
      </c>
      <c r="LN218" s="539" t="str">
        <f t="shared" ref="LN218" si="3682">LE218</f>
        <v>ACERO DE REFUERZO DE FY=420 MPa. COMPRENDE EL SUMINISTRO, TRANSPORTE, CORTE, DOBLAJE, FIGURACION Y COLOCACION DE BARRAS DE ACERO PARA EL REFUERZO DE ESTRUCTURAS Y DEMAS OBRAS QUE REQUIERAN DE ESTE ELEMENTO.</v>
      </c>
      <c r="LO218" s="540"/>
      <c r="LP218" s="540"/>
      <c r="LQ218" s="540"/>
      <c r="LR218" s="540"/>
      <c r="LS218" s="540"/>
      <c r="LT218" s="117" t="s">
        <v>313</v>
      </c>
      <c r="LV218" s="117" t="s">
        <v>1</v>
      </c>
      <c r="LW218" s="539" t="str">
        <f t="shared" ref="LW218" si="3683">LN218</f>
        <v>ACERO DE REFUERZO DE FY=420 MPa. COMPRENDE EL SUMINISTRO, TRANSPORTE, CORTE, DOBLAJE, FIGURACION Y COLOCACION DE BARRAS DE ACERO PARA EL REFUERZO DE ESTRUCTURAS Y DEMAS OBRAS QUE REQUIERAN DE ESTE ELEMENTO.</v>
      </c>
      <c r="LX218" s="540"/>
      <c r="LY218" s="540"/>
      <c r="LZ218" s="540"/>
      <c r="MA218" s="540"/>
      <c r="MB218" s="540"/>
      <c r="MC218" s="117" t="s">
        <v>313</v>
      </c>
      <c r="ME218" s="117" t="s">
        <v>1</v>
      </c>
      <c r="MF218" s="539" t="str">
        <f t="shared" ref="MF218" si="3684">LW218</f>
        <v>ACERO DE REFUERZO DE FY=420 MPa. COMPRENDE EL SUMINISTRO, TRANSPORTE, CORTE, DOBLAJE, FIGURACION Y COLOCACION DE BARRAS DE ACERO PARA EL REFUERZO DE ESTRUCTURAS Y DEMAS OBRAS QUE REQUIERAN DE ESTE ELEMENTO.</v>
      </c>
      <c r="MG218" s="540"/>
      <c r="MH218" s="540"/>
      <c r="MI218" s="540"/>
      <c r="MJ218" s="540"/>
      <c r="MK218" s="540"/>
      <c r="ML218" s="117" t="s">
        <v>313</v>
      </c>
      <c r="MN218" s="117" t="s">
        <v>1</v>
      </c>
      <c r="MO218" s="539" t="str">
        <f t="shared" ref="MO218" si="3685">MF218</f>
        <v>ACERO DE REFUERZO DE FY=420 MPa. COMPRENDE EL SUMINISTRO, TRANSPORTE, CORTE, DOBLAJE, FIGURACION Y COLOCACION DE BARRAS DE ACERO PARA EL REFUERZO DE ESTRUCTURAS Y DEMAS OBRAS QUE REQUIERAN DE ESTE ELEMENTO.</v>
      </c>
      <c r="MP218" s="540"/>
      <c r="MQ218" s="540"/>
      <c r="MR218" s="540"/>
      <c r="MS218" s="540"/>
      <c r="MT218" s="540"/>
      <c r="MU218" s="117" t="s">
        <v>313</v>
      </c>
      <c r="MW218" s="117" t="s">
        <v>1</v>
      </c>
      <c r="MX218" s="539" t="str">
        <f t="shared" ref="MX218" si="3686">MO218</f>
        <v>ACERO DE REFUERZO DE FY=420 MPa. COMPRENDE EL SUMINISTRO, TRANSPORTE, CORTE, DOBLAJE, FIGURACION Y COLOCACION DE BARRAS DE ACERO PARA EL REFUERZO DE ESTRUCTURAS Y DEMAS OBRAS QUE REQUIERAN DE ESTE ELEMENTO.</v>
      </c>
      <c r="MY218" s="540"/>
      <c r="MZ218" s="540"/>
      <c r="NA218" s="540"/>
      <c r="NB218" s="540"/>
      <c r="NC218" s="540"/>
      <c r="ND218" s="117" t="s">
        <v>313</v>
      </c>
      <c r="NF218" s="117" t="s">
        <v>1</v>
      </c>
      <c r="NG218" s="539" t="str">
        <f t="shared" ref="NG218" si="3687">MX218</f>
        <v>ACERO DE REFUERZO DE FY=420 MPa. COMPRENDE EL SUMINISTRO, TRANSPORTE, CORTE, DOBLAJE, FIGURACION Y COLOCACION DE BARRAS DE ACERO PARA EL REFUERZO DE ESTRUCTURAS Y DEMAS OBRAS QUE REQUIERAN DE ESTE ELEMENTO.</v>
      </c>
      <c r="NH218" s="540"/>
      <c r="NI218" s="540"/>
      <c r="NJ218" s="540"/>
      <c r="NK218" s="540"/>
      <c r="NL218" s="540"/>
      <c r="NM218" s="117" t="s">
        <v>313</v>
      </c>
      <c r="NO218" s="117" t="s">
        <v>1</v>
      </c>
      <c r="NP218" s="539" t="str">
        <f t="shared" ref="NP218" si="3688">NG218</f>
        <v>ACERO DE REFUERZO DE FY=420 MPa. COMPRENDE EL SUMINISTRO, TRANSPORTE, CORTE, DOBLAJE, FIGURACION Y COLOCACION DE BARRAS DE ACERO PARA EL REFUERZO DE ESTRUCTURAS Y DEMAS OBRAS QUE REQUIERAN DE ESTE ELEMENTO.</v>
      </c>
      <c r="NQ218" s="540"/>
      <c r="NR218" s="540"/>
      <c r="NS218" s="540"/>
      <c r="NT218" s="540"/>
      <c r="NU218" s="540"/>
      <c r="NV218" s="117" t="s">
        <v>313</v>
      </c>
      <c r="NX218" s="117" t="s">
        <v>1</v>
      </c>
      <c r="NY218" s="539" t="str">
        <f t="shared" ref="NY218" si="3689">NP218</f>
        <v>ACERO DE REFUERZO DE FY=420 MPa. COMPRENDE EL SUMINISTRO, TRANSPORTE, CORTE, DOBLAJE, FIGURACION Y COLOCACION DE BARRAS DE ACERO PARA EL REFUERZO DE ESTRUCTURAS Y DEMAS OBRAS QUE REQUIERAN DE ESTE ELEMENTO.</v>
      </c>
      <c r="NZ218" s="540"/>
      <c r="OA218" s="540"/>
      <c r="OB218" s="540"/>
      <c r="OC218" s="540"/>
      <c r="OD218" s="540"/>
      <c r="OE218" s="117" t="s">
        <v>313</v>
      </c>
      <c r="OG218" s="117" t="s">
        <v>1</v>
      </c>
      <c r="OH218" s="539" t="str">
        <f t="shared" ref="OH218" si="3690">NY218</f>
        <v>ACERO DE REFUERZO DE FY=420 MPa. COMPRENDE EL SUMINISTRO, TRANSPORTE, CORTE, DOBLAJE, FIGURACION Y COLOCACION DE BARRAS DE ACERO PARA EL REFUERZO DE ESTRUCTURAS Y DEMAS OBRAS QUE REQUIERAN DE ESTE ELEMENTO.</v>
      </c>
      <c r="OI218" s="540"/>
      <c r="OJ218" s="540"/>
      <c r="OK218" s="540"/>
      <c r="OL218" s="540"/>
      <c r="OM218" s="540"/>
      <c r="ON218" s="117" t="s">
        <v>313</v>
      </c>
      <c r="OP218" s="117" t="s">
        <v>1</v>
      </c>
      <c r="OQ218" s="539" t="str">
        <f t="shared" ref="OQ218" si="3691">OH218</f>
        <v>ACERO DE REFUERZO DE FY=420 MPa. COMPRENDE EL SUMINISTRO, TRANSPORTE, CORTE, DOBLAJE, FIGURACION Y COLOCACION DE BARRAS DE ACERO PARA EL REFUERZO DE ESTRUCTURAS Y DEMAS OBRAS QUE REQUIERAN DE ESTE ELEMENTO.</v>
      </c>
      <c r="OR218" s="540"/>
      <c r="OS218" s="540"/>
      <c r="OT218" s="540"/>
      <c r="OU218" s="540"/>
      <c r="OV218" s="540"/>
      <c r="OW218" s="117" t="s">
        <v>313</v>
      </c>
      <c r="OY218" s="117" t="s">
        <v>1</v>
      </c>
      <c r="OZ218" s="539" t="str">
        <f t="shared" ref="OZ218" si="3692">OQ218</f>
        <v>ACERO DE REFUERZO DE FY=420 MPa. COMPRENDE EL SUMINISTRO, TRANSPORTE, CORTE, DOBLAJE, FIGURACION Y COLOCACION DE BARRAS DE ACERO PARA EL REFUERZO DE ESTRUCTURAS Y DEMAS OBRAS QUE REQUIERAN DE ESTE ELEMENTO.</v>
      </c>
      <c r="PA218" s="540"/>
      <c r="PB218" s="540"/>
      <c r="PC218" s="540"/>
      <c r="PD218" s="540"/>
      <c r="PE218" s="540"/>
      <c r="PF218" s="117" t="s">
        <v>313</v>
      </c>
    </row>
    <row r="219" spans="1:422" ht="24" customHeight="1">
      <c r="A219" s="127" t="str">
        <f>+APU!A110</f>
        <v>04-01-001</v>
      </c>
      <c r="B219" s="545"/>
      <c r="C219" s="545"/>
      <c r="D219" s="545"/>
      <c r="E219" s="545"/>
      <c r="F219" s="545"/>
      <c r="G219" s="545"/>
      <c r="H219" s="133" t="str">
        <f>+APU!C110</f>
        <v>KG</v>
      </c>
      <c r="J219" s="127" t="str">
        <f>+A219</f>
        <v>04-01-001</v>
      </c>
      <c r="K219" s="540"/>
      <c r="L219" s="540"/>
      <c r="M219" s="540"/>
      <c r="N219" s="540"/>
      <c r="O219" s="540"/>
      <c r="P219" s="540"/>
      <c r="Q219" s="126" t="str">
        <f>H219</f>
        <v>KG</v>
      </c>
      <c r="S219" s="127" t="str">
        <f>+J219</f>
        <v>04-01-001</v>
      </c>
      <c r="T219" s="540"/>
      <c r="U219" s="540"/>
      <c r="V219" s="540"/>
      <c r="W219" s="540"/>
      <c r="X219" s="540"/>
      <c r="Y219" s="540"/>
      <c r="Z219" s="126" t="str">
        <f>Q219</f>
        <v>KG</v>
      </c>
      <c r="AB219" s="127" t="str">
        <f>+S219</f>
        <v>04-01-001</v>
      </c>
      <c r="AC219" s="540"/>
      <c r="AD219" s="540"/>
      <c r="AE219" s="540"/>
      <c r="AF219" s="540"/>
      <c r="AG219" s="540"/>
      <c r="AH219" s="540"/>
      <c r="AI219" s="126" t="str">
        <f>Z219</f>
        <v>KG</v>
      </c>
      <c r="AK219" s="127" t="str">
        <f>+AB219</f>
        <v>04-01-001</v>
      </c>
      <c r="AL219" s="540"/>
      <c r="AM219" s="540"/>
      <c r="AN219" s="540"/>
      <c r="AO219" s="540"/>
      <c r="AP219" s="540"/>
      <c r="AQ219" s="540"/>
      <c r="AR219" s="126" t="str">
        <f>AI219</f>
        <v>KG</v>
      </c>
      <c r="AT219" s="127" t="str">
        <f>+AK219</f>
        <v>04-01-001</v>
      </c>
      <c r="AU219" s="540"/>
      <c r="AV219" s="540"/>
      <c r="AW219" s="540"/>
      <c r="AX219" s="540"/>
      <c r="AY219" s="540"/>
      <c r="AZ219" s="540"/>
      <c r="BA219" s="126" t="str">
        <f>AR219</f>
        <v>KG</v>
      </c>
      <c r="BC219" s="127" t="str">
        <f t="shared" ref="BC219" si="3693">+AT219</f>
        <v>04-01-001</v>
      </c>
      <c r="BD219" s="540"/>
      <c r="BE219" s="540"/>
      <c r="BF219" s="540"/>
      <c r="BG219" s="540"/>
      <c r="BH219" s="540"/>
      <c r="BI219" s="540"/>
      <c r="BJ219" s="126" t="str">
        <f t="shared" ref="BJ219" si="3694">BA219</f>
        <v>KG</v>
      </c>
      <c r="BL219" s="127" t="str">
        <f t="shared" ref="BL219" si="3695">+BC219</f>
        <v>04-01-001</v>
      </c>
      <c r="BM219" s="540"/>
      <c r="BN219" s="540"/>
      <c r="BO219" s="540"/>
      <c r="BP219" s="540"/>
      <c r="BQ219" s="540"/>
      <c r="BR219" s="540"/>
      <c r="BS219" s="126" t="str">
        <f t="shared" ref="BS219" si="3696">BJ219</f>
        <v>KG</v>
      </c>
      <c r="BU219" s="127" t="str">
        <f t="shared" ref="BU219" si="3697">+BL219</f>
        <v>04-01-001</v>
      </c>
      <c r="BV219" s="540"/>
      <c r="BW219" s="540"/>
      <c r="BX219" s="540"/>
      <c r="BY219" s="540"/>
      <c r="BZ219" s="540"/>
      <c r="CA219" s="540"/>
      <c r="CB219" s="126" t="str">
        <f t="shared" ref="CB219" si="3698">BS219</f>
        <v>KG</v>
      </c>
      <c r="CD219" s="127" t="str">
        <f t="shared" ref="CD219" si="3699">+BU219</f>
        <v>04-01-001</v>
      </c>
      <c r="CE219" s="540"/>
      <c r="CF219" s="540"/>
      <c r="CG219" s="540"/>
      <c r="CH219" s="540"/>
      <c r="CI219" s="540"/>
      <c r="CJ219" s="540"/>
      <c r="CK219" s="126" t="str">
        <f t="shared" ref="CK219" si="3700">CB219</f>
        <v>KG</v>
      </c>
      <c r="CM219" s="127" t="str">
        <f t="shared" ref="CM219" si="3701">+CD219</f>
        <v>04-01-001</v>
      </c>
      <c r="CN219" s="540"/>
      <c r="CO219" s="540"/>
      <c r="CP219" s="540"/>
      <c r="CQ219" s="540"/>
      <c r="CR219" s="540"/>
      <c r="CS219" s="540"/>
      <c r="CT219" s="126" t="str">
        <f t="shared" ref="CT219" si="3702">CK219</f>
        <v>KG</v>
      </c>
      <c r="CV219" s="127" t="str">
        <f t="shared" ref="CV219" si="3703">+CM219</f>
        <v>04-01-001</v>
      </c>
      <c r="CW219" s="540"/>
      <c r="CX219" s="540"/>
      <c r="CY219" s="540"/>
      <c r="CZ219" s="540"/>
      <c r="DA219" s="540"/>
      <c r="DB219" s="540"/>
      <c r="DC219" s="126" t="str">
        <f t="shared" ref="DC219" si="3704">CT219</f>
        <v>KG</v>
      </c>
      <c r="DE219" s="127" t="str">
        <f t="shared" ref="DE219" si="3705">+CV219</f>
        <v>04-01-001</v>
      </c>
      <c r="DF219" s="540"/>
      <c r="DG219" s="540"/>
      <c r="DH219" s="540"/>
      <c r="DI219" s="540"/>
      <c r="DJ219" s="540"/>
      <c r="DK219" s="540"/>
      <c r="DL219" s="126" t="str">
        <f t="shared" ref="DL219" si="3706">DC219</f>
        <v>KG</v>
      </c>
      <c r="DN219" s="127" t="str">
        <f t="shared" ref="DN219" si="3707">+DE219</f>
        <v>04-01-001</v>
      </c>
      <c r="DO219" s="540"/>
      <c r="DP219" s="540"/>
      <c r="DQ219" s="540"/>
      <c r="DR219" s="540"/>
      <c r="DS219" s="540"/>
      <c r="DT219" s="540"/>
      <c r="DU219" s="126" t="str">
        <f t="shared" ref="DU219" si="3708">DL219</f>
        <v>KG</v>
      </c>
      <c r="DW219" s="127" t="str">
        <f t="shared" ref="DW219" si="3709">+DN219</f>
        <v>04-01-001</v>
      </c>
      <c r="DX219" s="540"/>
      <c r="DY219" s="540"/>
      <c r="DZ219" s="540"/>
      <c r="EA219" s="540"/>
      <c r="EB219" s="540"/>
      <c r="EC219" s="540"/>
      <c r="ED219" s="126" t="str">
        <f t="shared" ref="ED219" si="3710">DU219</f>
        <v>KG</v>
      </c>
      <c r="EF219" s="127" t="str">
        <f t="shared" ref="EF219" si="3711">+DW219</f>
        <v>04-01-001</v>
      </c>
      <c r="EG219" s="540"/>
      <c r="EH219" s="540"/>
      <c r="EI219" s="540"/>
      <c r="EJ219" s="540"/>
      <c r="EK219" s="540"/>
      <c r="EL219" s="540"/>
      <c r="EM219" s="126" t="str">
        <f t="shared" ref="EM219" si="3712">ED219</f>
        <v>KG</v>
      </c>
      <c r="EO219" s="127" t="str">
        <f t="shared" ref="EO219" si="3713">+EF219</f>
        <v>04-01-001</v>
      </c>
      <c r="EP219" s="540"/>
      <c r="EQ219" s="540"/>
      <c r="ER219" s="540"/>
      <c r="ES219" s="540"/>
      <c r="ET219" s="540"/>
      <c r="EU219" s="540"/>
      <c r="EV219" s="126" t="str">
        <f t="shared" ref="EV219" si="3714">EM219</f>
        <v>KG</v>
      </c>
      <c r="EX219" s="127" t="str">
        <f t="shared" ref="EX219" si="3715">+EO219</f>
        <v>04-01-001</v>
      </c>
      <c r="EY219" s="540"/>
      <c r="EZ219" s="540"/>
      <c r="FA219" s="540"/>
      <c r="FB219" s="540"/>
      <c r="FC219" s="540"/>
      <c r="FD219" s="540"/>
      <c r="FE219" s="126" t="str">
        <f t="shared" ref="FE219" si="3716">EV219</f>
        <v>KG</v>
      </c>
      <c r="FG219" s="127" t="str">
        <f t="shared" ref="FG219" si="3717">+EX219</f>
        <v>04-01-001</v>
      </c>
      <c r="FH219" s="540"/>
      <c r="FI219" s="540"/>
      <c r="FJ219" s="540"/>
      <c r="FK219" s="540"/>
      <c r="FL219" s="540"/>
      <c r="FM219" s="540"/>
      <c r="FN219" s="126" t="str">
        <f t="shared" ref="FN219" si="3718">FE219</f>
        <v>KG</v>
      </c>
      <c r="FP219" s="127" t="str">
        <f t="shared" ref="FP219" si="3719">+FG219</f>
        <v>04-01-001</v>
      </c>
      <c r="FQ219" s="540"/>
      <c r="FR219" s="540"/>
      <c r="FS219" s="540"/>
      <c r="FT219" s="540"/>
      <c r="FU219" s="540"/>
      <c r="FV219" s="540"/>
      <c r="FW219" s="126" t="str">
        <f t="shared" ref="FW219" si="3720">FN219</f>
        <v>KG</v>
      </c>
      <c r="FY219" s="127" t="str">
        <f t="shared" ref="FY219" si="3721">+FP219</f>
        <v>04-01-001</v>
      </c>
      <c r="FZ219" s="540"/>
      <c r="GA219" s="540"/>
      <c r="GB219" s="540"/>
      <c r="GC219" s="540"/>
      <c r="GD219" s="540"/>
      <c r="GE219" s="540"/>
      <c r="GF219" s="126" t="str">
        <f t="shared" ref="GF219" si="3722">FW219</f>
        <v>KG</v>
      </c>
      <c r="GH219" s="127" t="str">
        <f t="shared" ref="GH219" si="3723">+FY219</f>
        <v>04-01-001</v>
      </c>
      <c r="GI219" s="540"/>
      <c r="GJ219" s="540"/>
      <c r="GK219" s="540"/>
      <c r="GL219" s="540"/>
      <c r="GM219" s="540"/>
      <c r="GN219" s="540"/>
      <c r="GO219" s="126" t="str">
        <f t="shared" ref="GO219" si="3724">GF219</f>
        <v>KG</v>
      </c>
      <c r="GQ219" s="127" t="str">
        <f t="shared" ref="GQ219" si="3725">+GH219</f>
        <v>04-01-001</v>
      </c>
      <c r="GR219" s="540"/>
      <c r="GS219" s="540"/>
      <c r="GT219" s="540"/>
      <c r="GU219" s="540"/>
      <c r="GV219" s="540"/>
      <c r="GW219" s="540"/>
      <c r="GX219" s="126" t="str">
        <f t="shared" ref="GX219" si="3726">GO219</f>
        <v>KG</v>
      </c>
      <c r="GZ219" s="127" t="str">
        <f t="shared" ref="GZ219" si="3727">+GQ219</f>
        <v>04-01-001</v>
      </c>
      <c r="HA219" s="540"/>
      <c r="HB219" s="540"/>
      <c r="HC219" s="540"/>
      <c r="HD219" s="540"/>
      <c r="HE219" s="540"/>
      <c r="HF219" s="540"/>
      <c r="HG219" s="126" t="str">
        <f t="shared" ref="HG219" si="3728">GX219</f>
        <v>KG</v>
      </c>
      <c r="HI219" s="127" t="str">
        <f t="shared" ref="HI219" si="3729">+GZ219</f>
        <v>04-01-001</v>
      </c>
      <c r="HJ219" s="540"/>
      <c r="HK219" s="540"/>
      <c r="HL219" s="540"/>
      <c r="HM219" s="540"/>
      <c r="HN219" s="540"/>
      <c r="HO219" s="540"/>
      <c r="HP219" s="126" t="str">
        <f t="shared" ref="HP219" si="3730">HG219</f>
        <v>KG</v>
      </c>
      <c r="HR219" s="127" t="str">
        <f t="shared" ref="HR219" si="3731">+HI219</f>
        <v>04-01-001</v>
      </c>
      <c r="HS219" s="540"/>
      <c r="HT219" s="540"/>
      <c r="HU219" s="540"/>
      <c r="HV219" s="540"/>
      <c r="HW219" s="540"/>
      <c r="HX219" s="540"/>
      <c r="HY219" s="126" t="str">
        <f t="shared" ref="HY219" si="3732">HP219</f>
        <v>KG</v>
      </c>
      <c r="IA219" s="127" t="str">
        <f t="shared" ref="IA219" si="3733">+HR219</f>
        <v>04-01-001</v>
      </c>
      <c r="IB219" s="540"/>
      <c r="IC219" s="540"/>
      <c r="ID219" s="540"/>
      <c r="IE219" s="540"/>
      <c r="IF219" s="540"/>
      <c r="IG219" s="540"/>
      <c r="IH219" s="126" t="str">
        <f t="shared" ref="IH219" si="3734">HY219</f>
        <v>KG</v>
      </c>
      <c r="IJ219" s="127" t="str">
        <f t="shared" ref="IJ219" si="3735">+IA219</f>
        <v>04-01-001</v>
      </c>
      <c r="IK219" s="540"/>
      <c r="IL219" s="540"/>
      <c r="IM219" s="540"/>
      <c r="IN219" s="540"/>
      <c r="IO219" s="540"/>
      <c r="IP219" s="540"/>
      <c r="IQ219" s="126" t="str">
        <f t="shared" ref="IQ219" si="3736">IH219</f>
        <v>KG</v>
      </c>
      <c r="IS219" s="127" t="str">
        <f t="shared" ref="IS219" si="3737">+IJ219</f>
        <v>04-01-001</v>
      </c>
      <c r="IT219" s="540"/>
      <c r="IU219" s="540"/>
      <c r="IV219" s="540"/>
      <c r="IW219" s="540"/>
      <c r="IX219" s="540"/>
      <c r="IY219" s="540"/>
      <c r="IZ219" s="126" t="str">
        <f t="shared" ref="IZ219" si="3738">IQ219</f>
        <v>KG</v>
      </c>
      <c r="JB219" s="127" t="str">
        <f t="shared" ref="JB219" si="3739">+IS219</f>
        <v>04-01-001</v>
      </c>
      <c r="JC219" s="540"/>
      <c r="JD219" s="540"/>
      <c r="JE219" s="540"/>
      <c r="JF219" s="540"/>
      <c r="JG219" s="540"/>
      <c r="JH219" s="540"/>
      <c r="JI219" s="126" t="str">
        <f t="shared" ref="JI219" si="3740">IZ219</f>
        <v>KG</v>
      </c>
      <c r="JK219" s="127" t="str">
        <f t="shared" ref="JK219" si="3741">+JB219</f>
        <v>04-01-001</v>
      </c>
      <c r="JL219" s="540"/>
      <c r="JM219" s="540"/>
      <c r="JN219" s="540"/>
      <c r="JO219" s="540"/>
      <c r="JP219" s="540"/>
      <c r="JQ219" s="540"/>
      <c r="JR219" s="126" t="str">
        <f t="shared" ref="JR219" si="3742">JI219</f>
        <v>KG</v>
      </c>
      <c r="JT219" s="127" t="str">
        <f t="shared" ref="JT219" si="3743">+JK219</f>
        <v>04-01-001</v>
      </c>
      <c r="JU219" s="540"/>
      <c r="JV219" s="540"/>
      <c r="JW219" s="540"/>
      <c r="JX219" s="540"/>
      <c r="JY219" s="540"/>
      <c r="JZ219" s="540"/>
      <c r="KA219" s="126" t="str">
        <f t="shared" ref="KA219" si="3744">JR219</f>
        <v>KG</v>
      </c>
      <c r="KC219" s="127" t="str">
        <f t="shared" ref="KC219" si="3745">+JT219</f>
        <v>04-01-001</v>
      </c>
      <c r="KD219" s="540"/>
      <c r="KE219" s="540"/>
      <c r="KF219" s="540"/>
      <c r="KG219" s="540"/>
      <c r="KH219" s="540"/>
      <c r="KI219" s="540"/>
      <c r="KJ219" s="126" t="str">
        <f t="shared" ref="KJ219" si="3746">KA219</f>
        <v>KG</v>
      </c>
      <c r="KL219" s="127" t="str">
        <f t="shared" ref="KL219" si="3747">+KC219</f>
        <v>04-01-001</v>
      </c>
      <c r="KM219" s="540"/>
      <c r="KN219" s="540"/>
      <c r="KO219" s="540"/>
      <c r="KP219" s="540"/>
      <c r="KQ219" s="540"/>
      <c r="KR219" s="540"/>
      <c r="KS219" s="126" t="str">
        <f t="shared" ref="KS219" si="3748">KJ219</f>
        <v>KG</v>
      </c>
      <c r="KU219" s="127" t="str">
        <f t="shared" ref="KU219" si="3749">+KL219</f>
        <v>04-01-001</v>
      </c>
      <c r="KV219" s="540"/>
      <c r="KW219" s="540"/>
      <c r="KX219" s="540"/>
      <c r="KY219" s="540"/>
      <c r="KZ219" s="540"/>
      <c r="LA219" s="540"/>
      <c r="LB219" s="126" t="str">
        <f t="shared" ref="LB219" si="3750">KS219</f>
        <v>KG</v>
      </c>
      <c r="LD219" s="127" t="str">
        <f t="shared" ref="LD219" si="3751">+KU219</f>
        <v>04-01-001</v>
      </c>
      <c r="LE219" s="540"/>
      <c r="LF219" s="540"/>
      <c r="LG219" s="540"/>
      <c r="LH219" s="540"/>
      <c r="LI219" s="540"/>
      <c r="LJ219" s="540"/>
      <c r="LK219" s="126" t="str">
        <f t="shared" ref="LK219" si="3752">LB219</f>
        <v>KG</v>
      </c>
      <c r="LM219" s="127" t="str">
        <f t="shared" ref="LM219" si="3753">+LD219</f>
        <v>04-01-001</v>
      </c>
      <c r="LN219" s="540"/>
      <c r="LO219" s="540"/>
      <c r="LP219" s="540"/>
      <c r="LQ219" s="540"/>
      <c r="LR219" s="540"/>
      <c r="LS219" s="540"/>
      <c r="LT219" s="126" t="str">
        <f t="shared" ref="LT219" si="3754">LK219</f>
        <v>KG</v>
      </c>
      <c r="LV219" s="127" t="str">
        <f t="shared" ref="LV219" si="3755">+LM219</f>
        <v>04-01-001</v>
      </c>
      <c r="LW219" s="540"/>
      <c r="LX219" s="540"/>
      <c r="LY219" s="540"/>
      <c r="LZ219" s="540"/>
      <c r="MA219" s="540"/>
      <c r="MB219" s="540"/>
      <c r="MC219" s="126" t="str">
        <f t="shared" ref="MC219" si="3756">LT219</f>
        <v>KG</v>
      </c>
      <c r="ME219" s="127" t="str">
        <f t="shared" ref="ME219" si="3757">+LV219</f>
        <v>04-01-001</v>
      </c>
      <c r="MF219" s="540"/>
      <c r="MG219" s="540"/>
      <c r="MH219" s="540"/>
      <c r="MI219" s="540"/>
      <c r="MJ219" s="540"/>
      <c r="MK219" s="540"/>
      <c r="ML219" s="126" t="str">
        <f t="shared" ref="ML219" si="3758">MC219</f>
        <v>KG</v>
      </c>
      <c r="MN219" s="127" t="str">
        <f t="shared" ref="MN219" si="3759">+ME219</f>
        <v>04-01-001</v>
      </c>
      <c r="MO219" s="540"/>
      <c r="MP219" s="540"/>
      <c r="MQ219" s="540"/>
      <c r="MR219" s="540"/>
      <c r="MS219" s="540"/>
      <c r="MT219" s="540"/>
      <c r="MU219" s="126" t="str">
        <f t="shared" ref="MU219" si="3760">ML219</f>
        <v>KG</v>
      </c>
      <c r="MW219" s="127" t="str">
        <f t="shared" ref="MW219" si="3761">+MN219</f>
        <v>04-01-001</v>
      </c>
      <c r="MX219" s="540"/>
      <c r="MY219" s="540"/>
      <c r="MZ219" s="540"/>
      <c r="NA219" s="540"/>
      <c r="NB219" s="540"/>
      <c r="NC219" s="540"/>
      <c r="ND219" s="126" t="str">
        <f t="shared" ref="ND219" si="3762">MU219</f>
        <v>KG</v>
      </c>
      <c r="NF219" s="127" t="str">
        <f t="shared" ref="NF219" si="3763">+MW219</f>
        <v>04-01-001</v>
      </c>
      <c r="NG219" s="540"/>
      <c r="NH219" s="540"/>
      <c r="NI219" s="540"/>
      <c r="NJ219" s="540"/>
      <c r="NK219" s="540"/>
      <c r="NL219" s="540"/>
      <c r="NM219" s="126" t="str">
        <f t="shared" ref="NM219" si="3764">ND219</f>
        <v>KG</v>
      </c>
      <c r="NO219" s="127" t="str">
        <f t="shared" ref="NO219" si="3765">+NF219</f>
        <v>04-01-001</v>
      </c>
      <c r="NP219" s="540"/>
      <c r="NQ219" s="540"/>
      <c r="NR219" s="540"/>
      <c r="NS219" s="540"/>
      <c r="NT219" s="540"/>
      <c r="NU219" s="540"/>
      <c r="NV219" s="126" t="str">
        <f t="shared" ref="NV219" si="3766">NM219</f>
        <v>KG</v>
      </c>
      <c r="NX219" s="127" t="str">
        <f t="shared" ref="NX219" si="3767">+NO219</f>
        <v>04-01-001</v>
      </c>
      <c r="NY219" s="540"/>
      <c r="NZ219" s="540"/>
      <c r="OA219" s="540"/>
      <c r="OB219" s="540"/>
      <c r="OC219" s="540"/>
      <c r="OD219" s="540"/>
      <c r="OE219" s="126" t="str">
        <f t="shared" ref="OE219" si="3768">NV219</f>
        <v>KG</v>
      </c>
      <c r="OG219" s="127" t="str">
        <f t="shared" ref="OG219" si="3769">+NX219</f>
        <v>04-01-001</v>
      </c>
      <c r="OH219" s="540"/>
      <c r="OI219" s="540"/>
      <c r="OJ219" s="540"/>
      <c r="OK219" s="540"/>
      <c r="OL219" s="540"/>
      <c r="OM219" s="540"/>
      <c r="ON219" s="126" t="str">
        <f t="shared" ref="ON219" si="3770">OE219</f>
        <v>KG</v>
      </c>
      <c r="OP219" s="127" t="str">
        <f t="shared" ref="OP219" si="3771">+OG219</f>
        <v>04-01-001</v>
      </c>
      <c r="OQ219" s="540"/>
      <c r="OR219" s="540"/>
      <c r="OS219" s="540"/>
      <c r="OT219" s="540"/>
      <c r="OU219" s="540"/>
      <c r="OV219" s="540"/>
      <c r="OW219" s="126" t="str">
        <f t="shared" ref="OW219" si="3772">ON219</f>
        <v>KG</v>
      </c>
      <c r="OY219" s="127" t="str">
        <f t="shared" ref="OY219" si="3773">+OP219</f>
        <v>04-01-001</v>
      </c>
      <c r="OZ219" s="540"/>
      <c r="PA219" s="540"/>
      <c r="PB219" s="540"/>
      <c r="PC219" s="540"/>
      <c r="PD219" s="540"/>
      <c r="PE219" s="540"/>
      <c r="PF219" s="126" t="str">
        <f t="shared" ref="PF219" si="3774">OW219</f>
        <v>KG</v>
      </c>
    </row>
    <row r="220" spans="1:422">
      <c r="A220" s="129" t="s">
        <v>314</v>
      </c>
      <c r="B220" s="130"/>
      <c r="C220" s="130" t="s">
        <v>315</v>
      </c>
      <c r="D220" s="130" t="s">
        <v>316</v>
      </c>
      <c r="E220" s="130" t="s">
        <v>317</v>
      </c>
      <c r="F220" s="130" t="s">
        <v>318</v>
      </c>
      <c r="G220" s="128" t="s">
        <v>462</v>
      </c>
      <c r="H220" s="131" t="s">
        <v>44</v>
      </c>
      <c r="J220" s="129" t="s">
        <v>314</v>
      </c>
      <c r="K220" s="130"/>
      <c r="L220" s="130" t="s">
        <v>315</v>
      </c>
      <c r="M220" s="130" t="s">
        <v>316</v>
      </c>
      <c r="N220" s="130" t="s">
        <v>317</v>
      </c>
      <c r="O220" s="130" t="s">
        <v>318</v>
      </c>
      <c r="P220" s="128" t="s">
        <v>462</v>
      </c>
      <c r="Q220" s="131" t="s">
        <v>44</v>
      </c>
      <c r="S220" s="129" t="s">
        <v>314</v>
      </c>
      <c r="T220" s="130"/>
      <c r="U220" s="130" t="s">
        <v>315</v>
      </c>
      <c r="V220" s="130" t="s">
        <v>316</v>
      </c>
      <c r="W220" s="130" t="s">
        <v>317</v>
      </c>
      <c r="X220" s="130" t="s">
        <v>318</v>
      </c>
      <c r="Y220" s="128" t="s">
        <v>462</v>
      </c>
      <c r="Z220" s="131" t="s">
        <v>44</v>
      </c>
      <c r="AB220" s="129" t="s">
        <v>314</v>
      </c>
      <c r="AC220" s="130"/>
      <c r="AD220" s="130" t="s">
        <v>315</v>
      </c>
      <c r="AE220" s="130" t="s">
        <v>316</v>
      </c>
      <c r="AF220" s="130" t="s">
        <v>317</v>
      </c>
      <c r="AG220" s="130" t="s">
        <v>318</v>
      </c>
      <c r="AH220" s="128" t="s">
        <v>462</v>
      </c>
      <c r="AI220" s="131" t="s">
        <v>44</v>
      </c>
      <c r="AK220" s="129" t="s">
        <v>314</v>
      </c>
      <c r="AL220" s="130"/>
      <c r="AM220" s="130" t="s">
        <v>315</v>
      </c>
      <c r="AN220" s="130" t="s">
        <v>316</v>
      </c>
      <c r="AO220" s="130" t="s">
        <v>317</v>
      </c>
      <c r="AP220" s="130" t="s">
        <v>318</v>
      </c>
      <c r="AQ220" s="128" t="s">
        <v>462</v>
      </c>
      <c r="AR220" s="131" t="s">
        <v>44</v>
      </c>
      <c r="AT220" s="129" t="s">
        <v>314</v>
      </c>
      <c r="AU220" s="130"/>
      <c r="AV220" s="130" t="s">
        <v>315</v>
      </c>
      <c r="AW220" s="130" t="s">
        <v>316</v>
      </c>
      <c r="AX220" s="130" t="s">
        <v>317</v>
      </c>
      <c r="AY220" s="130" t="s">
        <v>318</v>
      </c>
      <c r="AZ220" s="128" t="s">
        <v>462</v>
      </c>
      <c r="BA220" s="131" t="s">
        <v>44</v>
      </c>
      <c r="BC220" s="129" t="s">
        <v>314</v>
      </c>
      <c r="BD220" s="130"/>
      <c r="BE220" s="130" t="s">
        <v>315</v>
      </c>
      <c r="BF220" s="130" t="s">
        <v>316</v>
      </c>
      <c r="BG220" s="130" t="s">
        <v>317</v>
      </c>
      <c r="BH220" s="130" t="s">
        <v>318</v>
      </c>
      <c r="BI220" s="128" t="s">
        <v>462</v>
      </c>
      <c r="BJ220" s="131" t="s">
        <v>44</v>
      </c>
      <c r="BL220" s="129" t="s">
        <v>314</v>
      </c>
      <c r="BM220" s="130"/>
      <c r="BN220" s="130" t="s">
        <v>315</v>
      </c>
      <c r="BO220" s="130" t="s">
        <v>316</v>
      </c>
      <c r="BP220" s="130" t="s">
        <v>317</v>
      </c>
      <c r="BQ220" s="130" t="s">
        <v>318</v>
      </c>
      <c r="BR220" s="128" t="s">
        <v>462</v>
      </c>
      <c r="BS220" s="131" t="s">
        <v>44</v>
      </c>
      <c r="BU220" s="129" t="s">
        <v>314</v>
      </c>
      <c r="BV220" s="130"/>
      <c r="BW220" s="130" t="s">
        <v>315</v>
      </c>
      <c r="BX220" s="130" t="s">
        <v>316</v>
      </c>
      <c r="BY220" s="130" t="s">
        <v>317</v>
      </c>
      <c r="BZ220" s="130" t="s">
        <v>318</v>
      </c>
      <c r="CA220" s="128" t="s">
        <v>462</v>
      </c>
      <c r="CB220" s="131" t="s">
        <v>44</v>
      </c>
      <c r="CD220" s="129" t="s">
        <v>314</v>
      </c>
      <c r="CE220" s="130"/>
      <c r="CF220" s="130" t="s">
        <v>315</v>
      </c>
      <c r="CG220" s="130" t="s">
        <v>316</v>
      </c>
      <c r="CH220" s="130" t="s">
        <v>317</v>
      </c>
      <c r="CI220" s="130" t="s">
        <v>318</v>
      </c>
      <c r="CJ220" s="128" t="s">
        <v>462</v>
      </c>
      <c r="CK220" s="131" t="s">
        <v>44</v>
      </c>
      <c r="CM220" s="129" t="s">
        <v>314</v>
      </c>
      <c r="CN220" s="130"/>
      <c r="CO220" s="130" t="s">
        <v>315</v>
      </c>
      <c r="CP220" s="130" t="s">
        <v>316</v>
      </c>
      <c r="CQ220" s="130" t="s">
        <v>317</v>
      </c>
      <c r="CR220" s="130" t="s">
        <v>318</v>
      </c>
      <c r="CS220" s="128" t="s">
        <v>462</v>
      </c>
      <c r="CT220" s="131" t="s">
        <v>44</v>
      </c>
      <c r="CV220" s="129" t="s">
        <v>314</v>
      </c>
      <c r="CW220" s="130"/>
      <c r="CX220" s="130" t="s">
        <v>315</v>
      </c>
      <c r="CY220" s="130" t="s">
        <v>316</v>
      </c>
      <c r="CZ220" s="130" t="s">
        <v>317</v>
      </c>
      <c r="DA220" s="130" t="s">
        <v>318</v>
      </c>
      <c r="DB220" s="128" t="s">
        <v>462</v>
      </c>
      <c r="DC220" s="131" t="s">
        <v>44</v>
      </c>
      <c r="DE220" s="129" t="s">
        <v>314</v>
      </c>
      <c r="DF220" s="130"/>
      <c r="DG220" s="130" t="s">
        <v>315</v>
      </c>
      <c r="DH220" s="130" t="s">
        <v>316</v>
      </c>
      <c r="DI220" s="130" t="s">
        <v>317</v>
      </c>
      <c r="DJ220" s="130" t="s">
        <v>318</v>
      </c>
      <c r="DK220" s="128" t="s">
        <v>462</v>
      </c>
      <c r="DL220" s="131" t="s">
        <v>44</v>
      </c>
      <c r="DN220" s="129" t="s">
        <v>314</v>
      </c>
      <c r="DO220" s="130"/>
      <c r="DP220" s="130" t="s">
        <v>315</v>
      </c>
      <c r="DQ220" s="130" t="s">
        <v>316</v>
      </c>
      <c r="DR220" s="130" t="s">
        <v>317</v>
      </c>
      <c r="DS220" s="130" t="s">
        <v>318</v>
      </c>
      <c r="DT220" s="128" t="s">
        <v>462</v>
      </c>
      <c r="DU220" s="131" t="s">
        <v>44</v>
      </c>
      <c r="DW220" s="129" t="s">
        <v>314</v>
      </c>
      <c r="DX220" s="130"/>
      <c r="DY220" s="130" t="s">
        <v>315</v>
      </c>
      <c r="DZ220" s="130" t="s">
        <v>316</v>
      </c>
      <c r="EA220" s="130" t="s">
        <v>317</v>
      </c>
      <c r="EB220" s="130" t="s">
        <v>318</v>
      </c>
      <c r="EC220" s="128" t="s">
        <v>462</v>
      </c>
      <c r="ED220" s="131" t="s">
        <v>44</v>
      </c>
      <c r="EF220" s="129" t="s">
        <v>314</v>
      </c>
      <c r="EG220" s="130"/>
      <c r="EH220" s="130" t="s">
        <v>315</v>
      </c>
      <c r="EI220" s="130" t="s">
        <v>316</v>
      </c>
      <c r="EJ220" s="130" t="s">
        <v>317</v>
      </c>
      <c r="EK220" s="130" t="s">
        <v>318</v>
      </c>
      <c r="EL220" s="128" t="s">
        <v>462</v>
      </c>
      <c r="EM220" s="131" t="s">
        <v>44</v>
      </c>
      <c r="EO220" s="129" t="s">
        <v>314</v>
      </c>
      <c r="EP220" s="130"/>
      <c r="EQ220" s="130" t="s">
        <v>315</v>
      </c>
      <c r="ER220" s="130" t="s">
        <v>316</v>
      </c>
      <c r="ES220" s="130" t="s">
        <v>317</v>
      </c>
      <c r="ET220" s="130" t="s">
        <v>318</v>
      </c>
      <c r="EU220" s="128" t="s">
        <v>462</v>
      </c>
      <c r="EV220" s="131" t="s">
        <v>44</v>
      </c>
      <c r="EX220" s="129" t="s">
        <v>314</v>
      </c>
      <c r="EY220" s="130"/>
      <c r="EZ220" s="130" t="s">
        <v>315</v>
      </c>
      <c r="FA220" s="130" t="s">
        <v>316</v>
      </c>
      <c r="FB220" s="130" t="s">
        <v>317</v>
      </c>
      <c r="FC220" s="130" t="s">
        <v>318</v>
      </c>
      <c r="FD220" s="128" t="s">
        <v>462</v>
      </c>
      <c r="FE220" s="131" t="s">
        <v>44</v>
      </c>
      <c r="FG220" s="129" t="s">
        <v>314</v>
      </c>
      <c r="FH220" s="130"/>
      <c r="FI220" s="130" t="s">
        <v>315</v>
      </c>
      <c r="FJ220" s="130" t="s">
        <v>316</v>
      </c>
      <c r="FK220" s="130" t="s">
        <v>317</v>
      </c>
      <c r="FL220" s="130" t="s">
        <v>318</v>
      </c>
      <c r="FM220" s="128" t="s">
        <v>462</v>
      </c>
      <c r="FN220" s="131" t="s">
        <v>44</v>
      </c>
      <c r="FP220" s="129" t="s">
        <v>314</v>
      </c>
      <c r="FQ220" s="130"/>
      <c r="FR220" s="130" t="s">
        <v>315</v>
      </c>
      <c r="FS220" s="130" t="s">
        <v>316</v>
      </c>
      <c r="FT220" s="130" t="s">
        <v>317</v>
      </c>
      <c r="FU220" s="130" t="s">
        <v>318</v>
      </c>
      <c r="FV220" s="128" t="s">
        <v>462</v>
      </c>
      <c r="FW220" s="131" t="s">
        <v>44</v>
      </c>
      <c r="FY220" s="129" t="s">
        <v>314</v>
      </c>
      <c r="FZ220" s="130"/>
      <c r="GA220" s="130" t="s">
        <v>315</v>
      </c>
      <c r="GB220" s="130" t="s">
        <v>316</v>
      </c>
      <c r="GC220" s="130" t="s">
        <v>317</v>
      </c>
      <c r="GD220" s="130" t="s">
        <v>318</v>
      </c>
      <c r="GE220" s="128" t="s">
        <v>462</v>
      </c>
      <c r="GF220" s="131" t="s">
        <v>44</v>
      </c>
      <c r="GH220" s="129" t="s">
        <v>314</v>
      </c>
      <c r="GI220" s="130"/>
      <c r="GJ220" s="130" t="s">
        <v>315</v>
      </c>
      <c r="GK220" s="130" t="s">
        <v>316</v>
      </c>
      <c r="GL220" s="130" t="s">
        <v>317</v>
      </c>
      <c r="GM220" s="130" t="s">
        <v>318</v>
      </c>
      <c r="GN220" s="128" t="s">
        <v>462</v>
      </c>
      <c r="GO220" s="131" t="s">
        <v>44</v>
      </c>
      <c r="GQ220" s="129" t="s">
        <v>314</v>
      </c>
      <c r="GR220" s="130"/>
      <c r="GS220" s="130" t="s">
        <v>315</v>
      </c>
      <c r="GT220" s="130" t="s">
        <v>316</v>
      </c>
      <c r="GU220" s="130" t="s">
        <v>317</v>
      </c>
      <c r="GV220" s="130" t="s">
        <v>318</v>
      </c>
      <c r="GW220" s="128" t="s">
        <v>462</v>
      </c>
      <c r="GX220" s="131" t="s">
        <v>44</v>
      </c>
      <c r="GZ220" s="129" t="s">
        <v>314</v>
      </c>
      <c r="HA220" s="130"/>
      <c r="HB220" s="130" t="s">
        <v>315</v>
      </c>
      <c r="HC220" s="130" t="s">
        <v>316</v>
      </c>
      <c r="HD220" s="130" t="s">
        <v>317</v>
      </c>
      <c r="HE220" s="130" t="s">
        <v>318</v>
      </c>
      <c r="HF220" s="128" t="s">
        <v>462</v>
      </c>
      <c r="HG220" s="131" t="s">
        <v>44</v>
      </c>
      <c r="HI220" s="129" t="s">
        <v>314</v>
      </c>
      <c r="HJ220" s="130"/>
      <c r="HK220" s="130" t="s">
        <v>315</v>
      </c>
      <c r="HL220" s="130" t="s">
        <v>316</v>
      </c>
      <c r="HM220" s="130" t="s">
        <v>317</v>
      </c>
      <c r="HN220" s="130" t="s">
        <v>318</v>
      </c>
      <c r="HO220" s="128" t="s">
        <v>462</v>
      </c>
      <c r="HP220" s="131" t="s">
        <v>44</v>
      </c>
      <c r="HR220" s="129" t="s">
        <v>314</v>
      </c>
      <c r="HS220" s="130"/>
      <c r="HT220" s="130" t="s">
        <v>315</v>
      </c>
      <c r="HU220" s="130" t="s">
        <v>316</v>
      </c>
      <c r="HV220" s="130" t="s">
        <v>317</v>
      </c>
      <c r="HW220" s="130" t="s">
        <v>318</v>
      </c>
      <c r="HX220" s="128" t="s">
        <v>462</v>
      </c>
      <c r="HY220" s="131" t="s">
        <v>44</v>
      </c>
      <c r="IA220" s="129" t="s">
        <v>314</v>
      </c>
      <c r="IB220" s="130"/>
      <c r="IC220" s="130" t="s">
        <v>315</v>
      </c>
      <c r="ID220" s="130" t="s">
        <v>316</v>
      </c>
      <c r="IE220" s="130" t="s">
        <v>317</v>
      </c>
      <c r="IF220" s="130" t="s">
        <v>318</v>
      </c>
      <c r="IG220" s="128" t="s">
        <v>462</v>
      </c>
      <c r="IH220" s="131" t="s">
        <v>44</v>
      </c>
      <c r="IJ220" s="129" t="s">
        <v>314</v>
      </c>
      <c r="IK220" s="130"/>
      <c r="IL220" s="130" t="s">
        <v>315</v>
      </c>
      <c r="IM220" s="130" t="s">
        <v>316</v>
      </c>
      <c r="IN220" s="130" t="s">
        <v>317</v>
      </c>
      <c r="IO220" s="130" t="s">
        <v>318</v>
      </c>
      <c r="IP220" s="128" t="s">
        <v>462</v>
      </c>
      <c r="IQ220" s="131" t="s">
        <v>44</v>
      </c>
      <c r="IS220" s="129" t="s">
        <v>314</v>
      </c>
      <c r="IT220" s="130"/>
      <c r="IU220" s="130" t="s">
        <v>315</v>
      </c>
      <c r="IV220" s="130" t="s">
        <v>316</v>
      </c>
      <c r="IW220" s="130" t="s">
        <v>317</v>
      </c>
      <c r="IX220" s="130" t="s">
        <v>318</v>
      </c>
      <c r="IY220" s="128" t="s">
        <v>462</v>
      </c>
      <c r="IZ220" s="131" t="s">
        <v>44</v>
      </c>
      <c r="JB220" s="129" t="s">
        <v>314</v>
      </c>
      <c r="JC220" s="130"/>
      <c r="JD220" s="130" t="s">
        <v>315</v>
      </c>
      <c r="JE220" s="130" t="s">
        <v>316</v>
      </c>
      <c r="JF220" s="130" t="s">
        <v>317</v>
      </c>
      <c r="JG220" s="130" t="s">
        <v>318</v>
      </c>
      <c r="JH220" s="128" t="s">
        <v>462</v>
      </c>
      <c r="JI220" s="131" t="s">
        <v>44</v>
      </c>
      <c r="JK220" s="129" t="s">
        <v>314</v>
      </c>
      <c r="JL220" s="130"/>
      <c r="JM220" s="130" t="s">
        <v>315</v>
      </c>
      <c r="JN220" s="130" t="s">
        <v>316</v>
      </c>
      <c r="JO220" s="130" t="s">
        <v>317</v>
      </c>
      <c r="JP220" s="130" t="s">
        <v>318</v>
      </c>
      <c r="JQ220" s="128" t="s">
        <v>462</v>
      </c>
      <c r="JR220" s="131" t="s">
        <v>44</v>
      </c>
      <c r="JT220" s="129" t="s">
        <v>314</v>
      </c>
      <c r="JU220" s="130"/>
      <c r="JV220" s="130" t="s">
        <v>315</v>
      </c>
      <c r="JW220" s="130" t="s">
        <v>316</v>
      </c>
      <c r="JX220" s="130" t="s">
        <v>317</v>
      </c>
      <c r="JY220" s="130" t="s">
        <v>318</v>
      </c>
      <c r="JZ220" s="128" t="s">
        <v>462</v>
      </c>
      <c r="KA220" s="131" t="s">
        <v>44</v>
      </c>
      <c r="KC220" s="129" t="s">
        <v>314</v>
      </c>
      <c r="KD220" s="130"/>
      <c r="KE220" s="130" t="s">
        <v>315</v>
      </c>
      <c r="KF220" s="130" t="s">
        <v>316</v>
      </c>
      <c r="KG220" s="130" t="s">
        <v>317</v>
      </c>
      <c r="KH220" s="130" t="s">
        <v>318</v>
      </c>
      <c r="KI220" s="128" t="s">
        <v>462</v>
      </c>
      <c r="KJ220" s="131" t="s">
        <v>44</v>
      </c>
      <c r="KL220" s="129" t="s">
        <v>314</v>
      </c>
      <c r="KM220" s="130"/>
      <c r="KN220" s="130" t="s">
        <v>315</v>
      </c>
      <c r="KO220" s="130" t="s">
        <v>316</v>
      </c>
      <c r="KP220" s="130" t="s">
        <v>317</v>
      </c>
      <c r="KQ220" s="130" t="s">
        <v>318</v>
      </c>
      <c r="KR220" s="128" t="s">
        <v>462</v>
      </c>
      <c r="KS220" s="131" t="s">
        <v>44</v>
      </c>
      <c r="KU220" s="129" t="s">
        <v>314</v>
      </c>
      <c r="KV220" s="130"/>
      <c r="KW220" s="130" t="s">
        <v>315</v>
      </c>
      <c r="KX220" s="130" t="s">
        <v>316</v>
      </c>
      <c r="KY220" s="130" t="s">
        <v>317</v>
      </c>
      <c r="KZ220" s="130" t="s">
        <v>318</v>
      </c>
      <c r="LA220" s="128" t="s">
        <v>462</v>
      </c>
      <c r="LB220" s="131" t="s">
        <v>44</v>
      </c>
      <c r="LD220" s="129" t="s">
        <v>314</v>
      </c>
      <c r="LE220" s="130"/>
      <c r="LF220" s="130" t="s">
        <v>315</v>
      </c>
      <c r="LG220" s="130" t="s">
        <v>316</v>
      </c>
      <c r="LH220" s="130" t="s">
        <v>317</v>
      </c>
      <c r="LI220" s="130" t="s">
        <v>318</v>
      </c>
      <c r="LJ220" s="128" t="s">
        <v>462</v>
      </c>
      <c r="LK220" s="131" t="s">
        <v>44</v>
      </c>
      <c r="LM220" s="129" t="s">
        <v>314</v>
      </c>
      <c r="LN220" s="130"/>
      <c r="LO220" s="130" t="s">
        <v>315</v>
      </c>
      <c r="LP220" s="130" t="s">
        <v>316</v>
      </c>
      <c r="LQ220" s="130" t="s">
        <v>317</v>
      </c>
      <c r="LR220" s="130" t="s">
        <v>318</v>
      </c>
      <c r="LS220" s="128" t="s">
        <v>462</v>
      </c>
      <c r="LT220" s="131" t="s">
        <v>44</v>
      </c>
      <c r="LV220" s="129" t="s">
        <v>314</v>
      </c>
      <c r="LW220" s="130"/>
      <c r="LX220" s="130" t="s">
        <v>315</v>
      </c>
      <c r="LY220" s="130" t="s">
        <v>316</v>
      </c>
      <c r="LZ220" s="130" t="s">
        <v>317</v>
      </c>
      <c r="MA220" s="130" t="s">
        <v>318</v>
      </c>
      <c r="MB220" s="128" t="s">
        <v>462</v>
      </c>
      <c r="MC220" s="131" t="s">
        <v>44</v>
      </c>
      <c r="ME220" s="129" t="s">
        <v>314</v>
      </c>
      <c r="MF220" s="130"/>
      <c r="MG220" s="130" t="s">
        <v>315</v>
      </c>
      <c r="MH220" s="130" t="s">
        <v>316</v>
      </c>
      <c r="MI220" s="130" t="s">
        <v>317</v>
      </c>
      <c r="MJ220" s="130" t="s">
        <v>318</v>
      </c>
      <c r="MK220" s="128" t="s">
        <v>462</v>
      </c>
      <c r="ML220" s="131" t="s">
        <v>44</v>
      </c>
      <c r="MN220" s="129" t="s">
        <v>314</v>
      </c>
      <c r="MO220" s="130"/>
      <c r="MP220" s="130" t="s">
        <v>315</v>
      </c>
      <c r="MQ220" s="130" t="s">
        <v>316</v>
      </c>
      <c r="MR220" s="130" t="s">
        <v>317</v>
      </c>
      <c r="MS220" s="130" t="s">
        <v>318</v>
      </c>
      <c r="MT220" s="128" t="s">
        <v>462</v>
      </c>
      <c r="MU220" s="131" t="s">
        <v>44</v>
      </c>
      <c r="MW220" s="129" t="s">
        <v>314</v>
      </c>
      <c r="MX220" s="130"/>
      <c r="MY220" s="130" t="s">
        <v>315</v>
      </c>
      <c r="MZ220" s="130" t="s">
        <v>316</v>
      </c>
      <c r="NA220" s="130" t="s">
        <v>317</v>
      </c>
      <c r="NB220" s="130" t="s">
        <v>318</v>
      </c>
      <c r="NC220" s="128" t="s">
        <v>462</v>
      </c>
      <c r="ND220" s="131" t="s">
        <v>44</v>
      </c>
      <c r="NF220" s="129" t="s">
        <v>314</v>
      </c>
      <c r="NG220" s="130"/>
      <c r="NH220" s="130" t="s">
        <v>315</v>
      </c>
      <c r="NI220" s="130" t="s">
        <v>316</v>
      </c>
      <c r="NJ220" s="130" t="s">
        <v>317</v>
      </c>
      <c r="NK220" s="130" t="s">
        <v>318</v>
      </c>
      <c r="NL220" s="128" t="s">
        <v>462</v>
      </c>
      <c r="NM220" s="131" t="s">
        <v>44</v>
      </c>
      <c r="NO220" s="129" t="s">
        <v>314</v>
      </c>
      <c r="NP220" s="130"/>
      <c r="NQ220" s="130" t="s">
        <v>315</v>
      </c>
      <c r="NR220" s="130" t="s">
        <v>316</v>
      </c>
      <c r="NS220" s="130" t="s">
        <v>317</v>
      </c>
      <c r="NT220" s="130" t="s">
        <v>318</v>
      </c>
      <c r="NU220" s="128" t="s">
        <v>462</v>
      </c>
      <c r="NV220" s="131" t="s">
        <v>44</v>
      </c>
      <c r="NX220" s="129" t="s">
        <v>314</v>
      </c>
      <c r="NY220" s="130"/>
      <c r="NZ220" s="130" t="s">
        <v>315</v>
      </c>
      <c r="OA220" s="130" t="s">
        <v>316</v>
      </c>
      <c r="OB220" s="130" t="s">
        <v>317</v>
      </c>
      <c r="OC220" s="130" t="s">
        <v>318</v>
      </c>
      <c r="OD220" s="128" t="s">
        <v>462</v>
      </c>
      <c r="OE220" s="131" t="s">
        <v>44</v>
      </c>
      <c r="OG220" s="129" t="s">
        <v>314</v>
      </c>
      <c r="OH220" s="130"/>
      <c r="OI220" s="130" t="s">
        <v>315</v>
      </c>
      <c r="OJ220" s="130" t="s">
        <v>316</v>
      </c>
      <c r="OK220" s="130" t="s">
        <v>317</v>
      </c>
      <c r="OL220" s="130" t="s">
        <v>318</v>
      </c>
      <c r="OM220" s="128" t="s">
        <v>462</v>
      </c>
      <c r="ON220" s="131" t="s">
        <v>44</v>
      </c>
      <c r="OP220" s="129" t="s">
        <v>314</v>
      </c>
      <c r="OQ220" s="130"/>
      <c r="OR220" s="130" t="s">
        <v>315</v>
      </c>
      <c r="OS220" s="130" t="s">
        <v>316</v>
      </c>
      <c r="OT220" s="130" t="s">
        <v>317</v>
      </c>
      <c r="OU220" s="130" t="s">
        <v>318</v>
      </c>
      <c r="OV220" s="128" t="s">
        <v>462</v>
      </c>
      <c r="OW220" s="131" t="s">
        <v>44</v>
      </c>
      <c r="OY220" s="129" t="s">
        <v>314</v>
      </c>
      <c r="OZ220" s="130"/>
      <c r="PA220" s="130" t="s">
        <v>315</v>
      </c>
      <c r="PB220" s="130" t="s">
        <v>316</v>
      </c>
      <c r="PC220" s="130" t="s">
        <v>317</v>
      </c>
      <c r="PD220" s="130" t="s">
        <v>318</v>
      </c>
      <c r="PE220" s="128" t="s">
        <v>462</v>
      </c>
      <c r="PF220" s="131" t="s">
        <v>44</v>
      </c>
    </row>
    <row r="221" spans="1:422">
      <c r="A221" s="118"/>
      <c r="B221" s="118"/>
      <c r="C221" s="115"/>
      <c r="D221" s="115"/>
      <c r="E221" s="115"/>
      <c r="F221" s="115"/>
      <c r="G221" s="115"/>
      <c r="H221" s="115">
        <f>PRODUCT(C221:G221)</f>
        <v>0</v>
      </c>
      <c r="J221" s="529"/>
      <c r="K221" s="118"/>
      <c r="L221" s="115"/>
      <c r="M221" s="115"/>
      <c r="N221" s="115"/>
      <c r="O221" s="115"/>
      <c r="P221" s="184"/>
      <c r="Q221" s="115">
        <f>PRODUCT(L221:P221)</f>
        <v>0</v>
      </c>
      <c r="S221" s="529"/>
      <c r="T221" s="118"/>
      <c r="U221" s="115"/>
      <c r="V221" s="115"/>
      <c r="W221" s="115"/>
      <c r="X221" s="115"/>
      <c r="Y221" s="184"/>
      <c r="Z221" s="115"/>
      <c r="AB221" s="529"/>
      <c r="AC221" s="118"/>
      <c r="AD221" s="115"/>
      <c r="AE221" s="115"/>
      <c r="AF221" s="115"/>
      <c r="AG221" s="115"/>
      <c r="AH221" s="184"/>
      <c r="AI221" s="115"/>
      <c r="AK221" s="529"/>
      <c r="AL221" s="118"/>
      <c r="AM221" s="115"/>
      <c r="AN221" s="115"/>
      <c r="AO221" s="115"/>
      <c r="AP221" s="115"/>
      <c r="AQ221" s="184"/>
      <c r="AR221" s="115"/>
      <c r="AT221" s="529"/>
      <c r="AU221" s="118"/>
      <c r="AV221" s="115"/>
      <c r="AW221" s="115"/>
      <c r="AX221" s="115"/>
      <c r="AY221" s="115"/>
      <c r="AZ221" s="184"/>
      <c r="BA221" s="115"/>
      <c r="BC221" s="529"/>
      <c r="BD221" s="118"/>
      <c r="BE221" s="115"/>
      <c r="BF221" s="115"/>
      <c r="BG221" s="115"/>
      <c r="BH221" s="115"/>
      <c r="BI221" s="184"/>
      <c r="BJ221" s="115"/>
      <c r="BL221" s="529"/>
      <c r="BM221" s="118"/>
      <c r="BN221" s="115"/>
      <c r="BO221" s="115"/>
      <c r="BP221" s="115"/>
      <c r="BQ221" s="115"/>
      <c r="BR221" s="184"/>
      <c r="BS221" s="115"/>
      <c r="BU221" s="529"/>
      <c r="BV221" s="118"/>
      <c r="BW221" s="115"/>
      <c r="BX221" s="115"/>
      <c r="BY221" s="115"/>
      <c r="BZ221" s="115"/>
      <c r="CA221" s="184"/>
      <c r="CB221" s="115"/>
      <c r="CD221" s="529"/>
      <c r="CE221" s="118"/>
      <c r="CF221" s="115"/>
      <c r="CG221" s="115"/>
      <c r="CH221" s="115"/>
      <c r="CI221" s="115"/>
      <c r="CJ221" s="184"/>
      <c r="CK221" s="115"/>
      <c r="CM221" s="529"/>
      <c r="CN221" s="118"/>
      <c r="CO221" s="115"/>
      <c r="CP221" s="115"/>
      <c r="CQ221" s="115"/>
      <c r="CR221" s="115"/>
      <c r="CS221" s="184"/>
      <c r="CT221" s="115"/>
      <c r="CV221" s="529"/>
      <c r="CW221" s="118"/>
      <c r="CX221" s="115"/>
      <c r="CY221" s="115"/>
      <c r="CZ221" s="115"/>
      <c r="DA221" s="115"/>
      <c r="DB221" s="184"/>
      <c r="DC221" s="115"/>
      <c r="DE221" s="529"/>
      <c r="DF221" s="118"/>
      <c r="DG221" s="115"/>
      <c r="DH221" s="115"/>
      <c r="DI221" s="115"/>
      <c r="DJ221" s="115"/>
      <c r="DK221" s="184"/>
      <c r="DL221" s="115"/>
      <c r="DN221" s="529"/>
      <c r="DO221" s="118"/>
      <c r="DP221" s="115"/>
      <c r="DQ221" s="115"/>
      <c r="DR221" s="115"/>
      <c r="DS221" s="115"/>
      <c r="DT221" s="184"/>
      <c r="DU221" s="115"/>
      <c r="DW221" s="529"/>
      <c r="DX221" s="118"/>
      <c r="DY221" s="115"/>
      <c r="DZ221" s="115"/>
      <c r="EA221" s="115"/>
      <c r="EB221" s="115"/>
      <c r="EC221" s="184"/>
      <c r="ED221" s="115"/>
      <c r="EF221" s="529"/>
      <c r="EG221" s="118"/>
      <c r="EH221" s="115"/>
      <c r="EI221" s="115"/>
      <c r="EJ221" s="115"/>
      <c r="EK221" s="115"/>
      <c r="EL221" s="184"/>
      <c r="EM221" s="115"/>
      <c r="EO221" s="529"/>
      <c r="EP221" s="118"/>
      <c r="EQ221" s="115"/>
      <c r="ER221" s="115"/>
      <c r="ES221" s="115"/>
      <c r="ET221" s="115"/>
      <c r="EU221" s="184"/>
      <c r="EV221" s="115"/>
      <c r="EX221" s="529"/>
      <c r="EY221" s="118"/>
      <c r="EZ221" s="115"/>
      <c r="FA221" s="115"/>
      <c r="FB221" s="115"/>
      <c r="FC221" s="115"/>
      <c r="FD221" s="184"/>
      <c r="FE221" s="115"/>
      <c r="FG221" s="529"/>
      <c r="FH221" s="118"/>
      <c r="FI221" s="115"/>
      <c r="FJ221" s="115"/>
      <c r="FK221" s="115"/>
      <c r="FL221" s="115"/>
      <c r="FM221" s="184"/>
      <c r="FN221" s="115"/>
      <c r="FP221" s="529"/>
      <c r="FQ221" s="118"/>
      <c r="FR221" s="115"/>
      <c r="FS221" s="115"/>
      <c r="FT221" s="115"/>
      <c r="FU221" s="115"/>
      <c r="FV221" s="184"/>
      <c r="FW221" s="115"/>
      <c r="FY221" s="529"/>
      <c r="FZ221" s="118"/>
      <c r="GA221" s="115"/>
      <c r="GB221" s="115"/>
      <c r="GC221" s="115"/>
      <c r="GD221" s="115"/>
      <c r="GE221" s="184"/>
      <c r="GF221" s="115"/>
      <c r="GH221" s="529"/>
      <c r="GI221" s="118"/>
      <c r="GJ221" s="115"/>
      <c r="GK221" s="115"/>
      <c r="GL221" s="115"/>
      <c r="GM221" s="115"/>
      <c r="GN221" s="184"/>
      <c r="GO221" s="115"/>
      <c r="GQ221" s="529"/>
      <c r="GR221" s="118"/>
      <c r="GS221" s="115"/>
      <c r="GT221" s="115"/>
      <c r="GU221" s="115"/>
      <c r="GV221" s="115"/>
      <c r="GW221" s="184"/>
      <c r="GX221" s="115"/>
      <c r="GZ221" s="529"/>
      <c r="HA221" s="118"/>
      <c r="HB221" s="115"/>
      <c r="HC221" s="115"/>
      <c r="HD221" s="115"/>
      <c r="HE221" s="115"/>
      <c r="HF221" s="184"/>
      <c r="HG221" s="115"/>
      <c r="HI221" s="529"/>
      <c r="HJ221" s="118"/>
      <c r="HK221" s="115"/>
      <c r="HL221" s="115"/>
      <c r="HM221" s="115"/>
      <c r="HN221" s="115"/>
      <c r="HO221" s="184"/>
      <c r="HP221" s="115"/>
      <c r="HR221" s="529"/>
      <c r="HS221" s="118"/>
      <c r="HT221" s="115"/>
      <c r="HU221" s="115"/>
      <c r="HV221" s="115"/>
      <c r="HW221" s="115"/>
      <c r="HX221" s="184"/>
      <c r="HY221" s="115"/>
      <c r="IA221" s="529"/>
      <c r="IB221" s="118"/>
      <c r="IC221" s="115"/>
      <c r="ID221" s="115"/>
      <c r="IE221" s="115"/>
      <c r="IF221" s="115"/>
      <c r="IG221" s="184"/>
      <c r="IH221" s="115"/>
      <c r="IJ221" s="529"/>
      <c r="IK221" s="118"/>
      <c r="IL221" s="115"/>
      <c r="IM221" s="115"/>
      <c r="IN221" s="115"/>
      <c r="IO221" s="115"/>
      <c r="IP221" s="184"/>
      <c r="IQ221" s="115"/>
      <c r="IS221" s="529"/>
      <c r="IT221" s="118"/>
      <c r="IU221" s="115"/>
      <c r="IV221" s="115"/>
      <c r="IW221" s="115"/>
      <c r="IX221" s="115"/>
      <c r="IY221" s="184"/>
      <c r="IZ221" s="115"/>
      <c r="JB221" s="529"/>
      <c r="JC221" s="118"/>
      <c r="JD221" s="115"/>
      <c r="JE221" s="115"/>
      <c r="JF221" s="115"/>
      <c r="JG221" s="115"/>
      <c r="JH221" s="184"/>
      <c r="JI221" s="115"/>
      <c r="JK221" s="529"/>
      <c r="JL221" s="118"/>
      <c r="JM221" s="115"/>
      <c r="JN221" s="115"/>
      <c r="JO221" s="115"/>
      <c r="JP221" s="115"/>
      <c r="JQ221" s="184"/>
      <c r="JR221" s="115"/>
      <c r="JT221" s="529"/>
      <c r="JU221" s="118"/>
      <c r="JV221" s="115"/>
      <c r="JW221" s="115"/>
      <c r="JX221" s="115"/>
      <c r="JY221" s="115"/>
      <c r="JZ221" s="184"/>
      <c r="KA221" s="115"/>
      <c r="KC221" s="529"/>
      <c r="KD221" s="118"/>
      <c r="KE221" s="115"/>
      <c r="KF221" s="115"/>
      <c r="KG221" s="115"/>
      <c r="KH221" s="115"/>
      <c r="KI221" s="184"/>
      <c r="KJ221" s="115"/>
      <c r="KL221" s="529"/>
      <c r="KM221" s="118"/>
      <c r="KN221" s="115"/>
      <c r="KO221" s="115"/>
      <c r="KP221" s="115"/>
      <c r="KQ221" s="115"/>
      <c r="KR221" s="184"/>
      <c r="KS221" s="115"/>
      <c r="KU221" s="529"/>
      <c r="KV221" s="118"/>
      <c r="KW221" s="115"/>
      <c r="KX221" s="115"/>
      <c r="KY221" s="115"/>
      <c r="KZ221" s="115"/>
      <c r="LA221" s="184"/>
      <c r="LB221" s="115"/>
      <c r="LD221" s="529"/>
      <c r="LE221" s="118"/>
      <c r="LF221" s="115"/>
      <c r="LG221" s="115"/>
      <c r="LH221" s="115"/>
      <c r="LI221" s="115"/>
      <c r="LJ221" s="184"/>
      <c r="LK221" s="115"/>
      <c r="LM221" s="529"/>
      <c r="LN221" s="118"/>
      <c r="LO221" s="115"/>
      <c r="LP221" s="115"/>
      <c r="LQ221" s="115"/>
      <c r="LR221" s="115"/>
      <c r="LS221" s="184"/>
      <c r="LT221" s="115"/>
      <c r="LV221" s="529"/>
      <c r="LW221" s="118"/>
      <c r="LX221" s="115"/>
      <c r="LY221" s="115"/>
      <c r="LZ221" s="115"/>
      <c r="MA221" s="115"/>
      <c r="MB221" s="184"/>
      <c r="MC221" s="115"/>
      <c r="ME221" s="529"/>
      <c r="MF221" s="118"/>
      <c r="MG221" s="115"/>
      <c r="MH221" s="115"/>
      <c r="MI221" s="115"/>
      <c r="MJ221" s="115"/>
      <c r="MK221" s="184"/>
      <c r="ML221" s="115"/>
      <c r="MN221" s="529"/>
      <c r="MO221" s="118"/>
      <c r="MP221" s="115"/>
      <c r="MQ221" s="115"/>
      <c r="MR221" s="115"/>
      <c r="MS221" s="115"/>
      <c r="MT221" s="184"/>
      <c r="MU221" s="115"/>
      <c r="MW221" s="529"/>
      <c r="MX221" s="118"/>
      <c r="MY221" s="115"/>
      <c r="MZ221" s="115"/>
      <c r="NA221" s="115"/>
      <c r="NB221" s="115"/>
      <c r="NC221" s="184"/>
      <c r="ND221" s="115"/>
      <c r="NF221" s="529"/>
      <c r="NG221" s="118"/>
      <c r="NH221" s="115"/>
      <c r="NI221" s="115"/>
      <c r="NJ221" s="115"/>
      <c r="NK221" s="115"/>
      <c r="NL221" s="184"/>
      <c r="NM221" s="115"/>
      <c r="NO221" s="529"/>
      <c r="NP221" s="118"/>
      <c r="NQ221" s="115"/>
      <c r="NR221" s="115"/>
      <c r="NS221" s="115"/>
      <c r="NT221" s="115"/>
      <c r="NU221" s="184"/>
      <c r="NV221" s="115"/>
      <c r="NX221" s="529"/>
      <c r="NY221" s="118"/>
      <c r="NZ221" s="115"/>
      <c r="OA221" s="115"/>
      <c r="OB221" s="115"/>
      <c r="OC221" s="115"/>
      <c r="OD221" s="184"/>
      <c r="OE221" s="115"/>
      <c r="OG221" s="529"/>
      <c r="OH221" s="118"/>
      <c r="OI221" s="115"/>
      <c r="OJ221" s="115"/>
      <c r="OK221" s="115"/>
      <c r="OL221" s="115"/>
      <c r="OM221" s="184"/>
      <c r="ON221" s="115"/>
      <c r="OP221" s="529"/>
      <c r="OQ221" s="118"/>
      <c r="OR221" s="115"/>
      <c r="OS221" s="115"/>
      <c r="OT221" s="115"/>
      <c r="OU221" s="115"/>
      <c r="OV221" s="184"/>
      <c r="OW221" s="115"/>
      <c r="OY221" s="529"/>
      <c r="OZ221" s="118"/>
      <c r="PA221" s="115"/>
      <c r="PB221" s="115"/>
      <c r="PC221" s="115"/>
      <c r="PD221" s="115"/>
      <c r="PE221" s="184"/>
      <c r="PF221" s="115"/>
    </row>
    <row r="222" spans="1:422">
      <c r="A222" s="118"/>
      <c r="B222" s="118"/>
      <c r="C222" s="115"/>
      <c r="D222" s="115"/>
      <c r="E222" s="115"/>
      <c r="F222" s="115"/>
      <c r="G222" s="115"/>
      <c r="H222" s="115">
        <f t="shared" ref="H222:H235" si="3775">PRODUCT(C222:G222)</f>
        <v>0</v>
      </c>
      <c r="J222" s="529"/>
      <c r="K222" s="118"/>
      <c r="L222" s="115"/>
      <c r="M222" s="115"/>
      <c r="N222" s="115"/>
      <c r="O222" s="115"/>
      <c r="P222" s="184"/>
      <c r="Q222" s="115">
        <f t="shared" ref="Q222:Q235" si="3776">PRODUCT(L222:P222)</f>
        <v>0</v>
      </c>
      <c r="S222" s="529"/>
      <c r="T222" s="118"/>
      <c r="U222" s="115"/>
      <c r="V222" s="115"/>
      <c r="W222" s="115"/>
      <c r="X222" s="115"/>
      <c r="Y222" s="184"/>
      <c r="Z222" s="115"/>
      <c r="AB222" s="529"/>
      <c r="AC222" s="118"/>
      <c r="AD222" s="115"/>
      <c r="AE222" s="115"/>
      <c r="AF222" s="115"/>
      <c r="AG222" s="115"/>
      <c r="AH222" s="184"/>
      <c r="AI222" s="115"/>
      <c r="AK222" s="529"/>
      <c r="AL222" s="118"/>
      <c r="AM222" s="115"/>
      <c r="AN222" s="115"/>
      <c r="AO222" s="115"/>
      <c r="AP222" s="115"/>
      <c r="AQ222" s="184"/>
      <c r="AR222" s="115"/>
      <c r="AT222" s="529"/>
      <c r="AU222" s="118"/>
      <c r="AV222" s="115"/>
      <c r="AW222" s="115"/>
      <c r="AX222" s="115"/>
      <c r="AY222" s="115"/>
      <c r="AZ222" s="184"/>
      <c r="BA222" s="115"/>
      <c r="BC222" s="529"/>
      <c r="BD222" s="118"/>
      <c r="BE222" s="115"/>
      <c r="BF222" s="115"/>
      <c r="BG222" s="115"/>
      <c r="BH222" s="115"/>
      <c r="BI222" s="184"/>
      <c r="BJ222" s="115"/>
      <c r="BL222" s="529"/>
      <c r="BM222" s="118"/>
      <c r="BN222" s="115"/>
      <c r="BO222" s="115"/>
      <c r="BP222" s="115"/>
      <c r="BQ222" s="115"/>
      <c r="BR222" s="184"/>
      <c r="BS222" s="115"/>
      <c r="BU222" s="529"/>
      <c r="BV222" s="118"/>
      <c r="BW222" s="115"/>
      <c r="BX222" s="115"/>
      <c r="BY222" s="115"/>
      <c r="BZ222" s="115"/>
      <c r="CA222" s="184"/>
      <c r="CB222" s="115"/>
      <c r="CD222" s="529"/>
      <c r="CE222" s="118"/>
      <c r="CF222" s="115"/>
      <c r="CG222" s="115"/>
      <c r="CH222" s="115"/>
      <c r="CI222" s="115"/>
      <c r="CJ222" s="184"/>
      <c r="CK222" s="115"/>
      <c r="CM222" s="529"/>
      <c r="CN222" s="118"/>
      <c r="CO222" s="115"/>
      <c r="CP222" s="115"/>
      <c r="CQ222" s="115"/>
      <c r="CR222" s="115"/>
      <c r="CS222" s="184"/>
      <c r="CT222" s="115"/>
      <c r="CV222" s="529"/>
      <c r="CW222" s="118"/>
      <c r="CX222" s="115"/>
      <c r="CY222" s="115"/>
      <c r="CZ222" s="115"/>
      <c r="DA222" s="115"/>
      <c r="DB222" s="184"/>
      <c r="DC222" s="115"/>
      <c r="DE222" s="529"/>
      <c r="DF222" s="118"/>
      <c r="DG222" s="115"/>
      <c r="DH222" s="115"/>
      <c r="DI222" s="115"/>
      <c r="DJ222" s="115"/>
      <c r="DK222" s="184"/>
      <c r="DL222" s="115"/>
      <c r="DN222" s="529"/>
      <c r="DO222" s="118"/>
      <c r="DP222" s="115"/>
      <c r="DQ222" s="115"/>
      <c r="DR222" s="115"/>
      <c r="DS222" s="115"/>
      <c r="DT222" s="184"/>
      <c r="DU222" s="115"/>
      <c r="DW222" s="529"/>
      <c r="DX222" s="118"/>
      <c r="DY222" s="115"/>
      <c r="DZ222" s="115"/>
      <c r="EA222" s="115"/>
      <c r="EB222" s="115"/>
      <c r="EC222" s="184"/>
      <c r="ED222" s="115"/>
      <c r="EF222" s="529"/>
      <c r="EG222" s="118"/>
      <c r="EH222" s="115"/>
      <c r="EI222" s="115"/>
      <c r="EJ222" s="115"/>
      <c r="EK222" s="115"/>
      <c r="EL222" s="184"/>
      <c r="EM222" s="115"/>
      <c r="EO222" s="529"/>
      <c r="EP222" s="118"/>
      <c r="EQ222" s="115"/>
      <c r="ER222" s="115"/>
      <c r="ES222" s="115"/>
      <c r="ET222" s="115"/>
      <c r="EU222" s="184"/>
      <c r="EV222" s="115"/>
      <c r="EX222" s="529"/>
      <c r="EY222" s="118"/>
      <c r="EZ222" s="115"/>
      <c r="FA222" s="115"/>
      <c r="FB222" s="115"/>
      <c r="FC222" s="115"/>
      <c r="FD222" s="184"/>
      <c r="FE222" s="115"/>
      <c r="FG222" s="529"/>
      <c r="FH222" s="118"/>
      <c r="FI222" s="115"/>
      <c r="FJ222" s="115"/>
      <c r="FK222" s="115"/>
      <c r="FL222" s="115"/>
      <c r="FM222" s="184"/>
      <c r="FN222" s="115"/>
      <c r="FP222" s="529"/>
      <c r="FQ222" s="118"/>
      <c r="FR222" s="115"/>
      <c r="FS222" s="115"/>
      <c r="FT222" s="115"/>
      <c r="FU222" s="115"/>
      <c r="FV222" s="184"/>
      <c r="FW222" s="115"/>
      <c r="FY222" s="529"/>
      <c r="FZ222" s="118"/>
      <c r="GA222" s="115"/>
      <c r="GB222" s="115"/>
      <c r="GC222" s="115"/>
      <c r="GD222" s="115"/>
      <c r="GE222" s="184"/>
      <c r="GF222" s="115"/>
      <c r="GH222" s="529"/>
      <c r="GI222" s="118"/>
      <c r="GJ222" s="115"/>
      <c r="GK222" s="115"/>
      <c r="GL222" s="115"/>
      <c r="GM222" s="115"/>
      <c r="GN222" s="184"/>
      <c r="GO222" s="115"/>
      <c r="GQ222" s="529"/>
      <c r="GR222" s="118"/>
      <c r="GS222" s="115"/>
      <c r="GT222" s="115"/>
      <c r="GU222" s="115"/>
      <c r="GV222" s="115"/>
      <c r="GW222" s="184"/>
      <c r="GX222" s="115"/>
      <c r="GZ222" s="529"/>
      <c r="HA222" s="118"/>
      <c r="HB222" s="115"/>
      <c r="HC222" s="115"/>
      <c r="HD222" s="115"/>
      <c r="HE222" s="115"/>
      <c r="HF222" s="184"/>
      <c r="HG222" s="115"/>
      <c r="HI222" s="529"/>
      <c r="HJ222" s="118"/>
      <c r="HK222" s="115"/>
      <c r="HL222" s="115"/>
      <c r="HM222" s="115"/>
      <c r="HN222" s="115"/>
      <c r="HO222" s="184"/>
      <c r="HP222" s="115"/>
      <c r="HR222" s="529"/>
      <c r="HS222" s="118"/>
      <c r="HT222" s="115"/>
      <c r="HU222" s="115"/>
      <c r="HV222" s="115"/>
      <c r="HW222" s="115"/>
      <c r="HX222" s="184"/>
      <c r="HY222" s="115"/>
      <c r="IA222" s="529"/>
      <c r="IB222" s="118"/>
      <c r="IC222" s="115"/>
      <c r="ID222" s="115"/>
      <c r="IE222" s="115"/>
      <c r="IF222" s="115"/>
      <c r="IG222" s="184"/>
      <c r="IH222" s="115"/>
      <c r="IJ222" s="529"/>
      <c r="IK222" s="118"/>
      <c r="IL222" s="115"/>
      <c r="IM222" s="115"/>
      <c r="IN222" s="115"/>
      <c r="IO222" s="115"/>
      <c r="IP222" s="184"/>
      <c r="IQ222" s="115"/>
      <c r="IS222" s="529"/>
      <c r="IT222" s="118"/>
      <c r="IU222" s="115"/>
      <c r="IV222" s="115"/>
      <c r="IW222" s="115"/>
      <c r="IX222" s="115"/>
      <c r="IY222" s="184"/>
      <c r="IZ222" s="115"/>
      <c r="JB222" s="529"/>
      <c r="JC222" s="118"/>
      <c r="JD222" s="115"/>
      <c r="JE222" s="115"/>
      <c r="JF222" s="115"/>
      <c r="JG222" s="115"/>
      <c r="JH222" s="184"/>
      <c r="JI222" s="115"/>
      <c r="JK222" s="529"/>
      <c r="JL222" s="118"/>
      <c r="JM222" s="115"/>
      <c r="JN222" s="115"/>
      <c r="JO222" s="115"/>
      <c r="JP222" s="115"/>
      <c r="JQ222" s="184"/>
      <c r="JR222" s="115"/>
      <c r="JT222" s="529"/>
      <c r="JU222" s="118"/>
      <c r="JV222" s="115"/>
      <c r="JW222" s="115"/>
      <c r="JX222" s="115"/>
      <c r="JY222" s="115"/>
      <c r="JZ222" s="184"/>
      <c r="KA222" s="115"/>
      <c r="KC222" s="529"/>
      <c r="KD222" s="118"/>
      <c r="KE222" s="115"/>
      <c r="KF222" s="115"/>
      <c r="KG222" s="115"/>
      <c r="KH222" s="115"/>
      <c r="KI222" s="184"/>
      <c r="KJ222" s="115"/>
      <c r="KL222" s="529"/>
      <c r="KM222" s="118"/>
      <c r="KN222" s="115"/>
      <c r="KO222" s="115"/>
      <c r="KP222" s="115"/>
      <c r="KQ222" s="115"/>
      <c r="KR222" s="184"/>
      <c r="KS222" s="115"/>
      <c r="KU222" s="529"/>
      <c r="KV222" s="118"/>
      <c r="KW222" s="115"/>
      <c r="KX222" s="115"/>
      <c r="KY222" s="115"/>
      <c r="KZ222" s="115"/>
      <c r="LA222" s="184"/>
      <c r="LB222" s="115"/>
      <c r="LD222" s="529"/>
      <c r="LE222" s="118"/>
      <c r="LF222" s="115"/>
      <c r="LG222" s="115"/>
      <c r="LH222" s="115"/>
      <c r="LI222" s="115"/>
      <c r="LJ222" s="184"/>
      <c r="LK222" s="115"/>
      <c r="LM222" s="529"/>
      <c r="LN222" s="118"/>
      <c r="LO222" s="115"/>
      <c r="LP222" s="115"/>
      <c r="LQ222" s="115"/>
      <c r="LR222" s="115"/>
      <c r="LS222" s="184"/>
      <c r="LT222" s="115"/>
      <c r="LV222" s="529"/>
      <c r="LW222" s="118"/>
      <c r="LX222" s="115"/>
      <c r="LY222" s="115"/>
      <c r="LZ222" s="115"/>
      <c r="MA222" s="115"/>
      <c r="MB222" s="184"/>
      <c r="MC222" s="115"/>
      <c r="ME222" s="529"/>
      <c r="MF222" s="118"/>
      <c r="MG222" s="115"/>
      <c r="MH222" s="115"/>
      <c r="MI222" s="115"/>
      <c r="MJ222" s="115"/>
      <c r="MK222" s="184"/>
      <c r="ML222" s="115"/>
      <c r="MN222" s="529"/>
      <c r="MO222" s="118"/>
      <c r="MP222" s="115"/>
      <c r="MQ222" s="115"/>
      <c r="MR222" s="115"/>
      <c r="MS222" s="115"/>
      <c r="MT222" s="184"/>
      <c r="MU222" s="115"/>
      <c r="MW222" s="529"/>
      <c r="MX222" s="118"/>
      <c r="MY222" s="115"/>
      <c r="MZ222" s="115"/>
      <c r="NA222" s="115"/>
      <c r="NB222" s="115"/>
      <c r="NC222" s="184"/>
      <c r="ND222" s="115"/>
      <c r="NF222" s="529"/>
      <c r="NG222" s="118"/>
      <c r="NH222" s="115"/>
      <c r="NI222" s="115"/>
      <c r="NJ222" s="115"/>
      <c r="NK222" s="115"/>
      <c r="NL222" s="184"/>
      <c r="NM222" s="115"/>
      <c r="NO222" s="529"/>
      <c r="NP222" s="118"/>
      <c r="NQ222" s="115"/>
      <c r="NR222" s="115"/>
      <c r="NS222" s="115"/>
      <c r="NT222" s="115"/>
      <c r="NU222" s="184"/>
      <c r="NV222" s="115"/>
      <c r="NX222" s="529"/>
      <c r="NY222" s="118"/>
      <c r="NZ222" s="115"/>
      <c r="OA222" s="115"/>
      <c r="OB222" s="115"/>
      <c r="OC222" s="115"/>
      <c r="OD222" s="184"/>
      <c r="OE222" s="115"/>
      <c r="OG222" s="529"/>
      <c r="OH222" s="118"/>
      <c r="OI222" s="115"/>
      <c r="OJ222" s="115"/>
      <c r="OK222" s="115"/>
      <c r="OL222" s="115"/>
      <c r="OM222" s="184"/>
      <c r="ON222" s="115"/>
      <c r="OP222" s="529"/>
      <c r="OQ222" s="118"/>
      <c r="OR222" s="115"/>
      <c r="OS222" s="115"/>
      <c r="OT222" s="115"/>
      <c r="OU222" s="115"/>
      <c r="OV222" s="184"/>
      <c r="OW222" s="115"/>
      <c r="OY222" s="529"/>
      <c r="OZ222" s="118"/>
      <c r="PA222" s="115"/>
      <c r="PB222" s="115"/>
      <c r="PC222" s="115"/>
      <c r="PD222" s="115"/>
      <c r="PE222" s="184"/>
      <c r="PF222" s="115"/>
    </row>
    <row r="223" spans="1:422">
      <c r="A223" s="118"/>
      <c r="B223" s="118"/>
      <c r="C223" s="115"/>
      <c r="D223" s="115"/>
      <c r="E223" s="115"/>
      <c r="F223" s="115"/>
      <c r="G223" s="115"/>
      <c r="H223" s="115">
        <f t="shared" si="3775"/>
        <v>0</v>
      </c>
      <c r="J223" s="530"/>
      <c r="K223" s="118"/>
      <c r="L223" s="115"/>
      <c r="M223" s="115"/>
      <c r="N223" s="115"/>
      <c r="O223" s="115"/>
      <c r="P223" s="184"/>
      <c r="Q223" s="115">
        <f t="shared" si="3776"/>
        <v>0</v>
      </c>
      <c r="S223" s="530"/>
      <c r="T223" s="118"/>
      <c r="U223" s="115"/>
      <c r="V223" s="115"/>
      <c r="W223" s="115"/>
      <c r="X223" s="115"/>
      <c r="Y223" s="184"/>
      <c r="Z223" s="115"/>
      <c r="AB223" s="530"/>
      <c r="AC223" s="118"/>
      <c r="AD223" s="115"/>
      <c r="AE223" s="115"/>
      <c r="AF223" s="115"/>
      <c r="AG223" s="115"/>
      <c r="AH223" s="184"/>
      <c r="AI223" s="115"/>
      <c r="AK223" s="530"/>
      <c r="AL223" s="118"/>
      <c r="AM223" s="115"/>
      <c r="AN223" s="115"/>
      <c r="AO223" s="115"/>
      <c r="AP223" s="115"/>
      <c r="AQ223" s="184"/>
      <c r="AR223" s="115"/>
      <c r="AT223" s="530"/>
      <c r="AU223" s="118"/>
      <c r="AV223" s="115"/>
      <c r="AW223" s="115"/>
      <c r="AX223" s="115"/>
      <c r="AY223" s="115"/>
      <c r="AZ223" s="184"/>
      <c r="BA223" s="115"/>
      <c r="BC223" s="530"/>
      <c r="BD223" s="118"/>
      <c r="BE223" s="115"/>
      <c r="BF223" s="115"/>
      <c r="BG223" s="115"/>
      <c r="BH223" s="115"/>
      <c r="BI223" s="184"/>
      <c r="BJ223" s="115"/>
      <c r="BL223" s="530"/>
      <c r="BM223" s="118"/>
      <c r="BN223" s="115"/>
      <c r="BO223" s="115"/>
      <c r="BP223" s="115"/>
      <c r="BQ223" s="115"/>
      <c r="BR223" s="184"/>
      <c r="BS223" s="115"/>
      <c r="BU223" s="530"/>
      <c r="BV223" s="118"/>
      <c r="BW223" s="115"/>
      <c r="BX223" s="115"/>
      <c r="BY223" s="115"/>
      <c r="BZ223" s="115"/>
      <c r="CA223" s="184"/>
      <c r="CB223" s="115"/>
      <c r="CD223" s="530"/>
      <c r="CE223" s="118"/>
      <c r="CF223" s="115"/>
      <c r="CG223" s="115"/>
      <c r="CH223" s="115"/>
      <c r="CI223" s="115"/>
      <c r="CJ223" s="184"/>
      <c r="CK223" s="115"/>
      <c r="CM223" s="530"/>
      <c r="CN223" s="118"/>
      <c r="CO223" s="115"/>
      <c r="CP223" s="115"/>
      <c r="CQ223" s="115"/>
      <c r="CR223" s="115"/>
      <c r="CS223" s="184"/>
      <c r="CT223" s="115"/>
      <c r="CV223" s="530"/>
      <c r="CW223" s="118"/>
      <c r="CX223" s="115"/>
      <c r="CY223" s="115"/>
      <c r="CZ223" s="115"/>
      <c r="DA223" s="115"/>
      <c r="DB223" s="184"/>
      <c r="DC223" s="115"/>
      <c r="DE223" s="530"/>
      <c r="DF223" s="118"/>
      <c r="DG223" s="115"/>
      <c r="DH223" s="115"/>
      <c r="DI223" s="115"/>
      <c r="DJ223" s="115"/>
      <c r="DK223" s="184"/>
      <c r="DL223" s="115"/>
      <c r="DN223" s="530"/>
      <c r="DO223" s="118"/>
      <c r="DP223" s="115"/>
      <c r="DQ223" s="115"/>
      <c r="DR223" s="115"/>
      <c r="DS223" s="115"/>
      <c r="DT223" s="184"/>
      <c r="DU223" s="115"/>
      <c r="DW223" s="530"/>
      <c r="DX223" s="118"/>
      <c r="DY223" s="115"/>
      <c r="DZ223" s="115"/>
      <c r="EA223" s="115"/>
      <c r="EB223" s="115"/>
      <c r="EC223" s="184"/>
      <c r="ED223" s="115"/>
      <c r="EF223" s="530"/>
      <c r="EG223" s="118"/>
      <c r="EH223" s="115"/>
      <c r="EI223" s="115"/>
      <c r="EJ223" s="115"/>
      <c r="EK223" s="115"/>
      <c r="EL223" s="184"/>
      <c r="EM223" s="115"/>
      <c r="EO223" s="530"/>
      <c r="EP223" s="118"/>
      <c r="EQ223" s="115"/>
      <c r="ER223" s="115"/>
      <c r="ES223" s="115"/>
      <c r="ET223" s="115"/>
      <c r="EU223" s="184"/>
      <c r="EV223" s="115"/>
      <c r="EX223" s="530"/>
      <c r="EY223" s="118"/>
      <c r="EZ223" s="115"/>
      <c r="FA223" s="115"/>
      <c r="FB223" s="115"/>
      <c r="FC223" s="115"/>
      <c r="FD223" s="184"/>
      <c r="FE223" s="115"/>
      <c r="FG223" s="530"/>
      <c r="FH223" s="118"/>
      <c r="FI223" s="115"/>
      <c r="FJ223" s="115"/>
      <c r="FK223" s="115"/>
      <c r="FL223" s="115"/>
      <c r="FM223" s="184"/>
      <c r="FN223" s="115"/>
      <c r="FP223" s="530"/>
      <c r="FQ223" s="118"/>
      <c r="FR223" s="115"/>
      <c r="FS223" s="115"/>
      <c r="FT223" s="115"/>
      <c r="FU223" s="115"/>
      <c r="FV223" s="184"/>
      <c r="FW223" s="115"/>
      <c r="FY223" s="530"/>
      <c r="FZ223" s="118"/>
      <c r="GA223" s="115"/>
      <c r="GB223" s="115"/>
      <c r="GC223" s="115"/>
      <c r="GD223" s="115"/>
      <c r="GE223" s="184"/>
      <c r="GF223" s="115"/>
      <c r="GH223" s="530"/>
      <c r="GI223" s="118"/>
      <c r="GJ223" s="115"/>
      <c r="GK223" s="115"/>
      <c r="GL223" s="115"/>
      <c r="GM223" s="115"/>
      <c r="GN223" s="184"/>
      <c r="GO223" s="115"/>
      <c r="GQ223" s="530"/>
      <c r="GR223" s="118"/>
      <c r="GS223" s="115"/>
      <c r="GT223" s="115"/>
      <c r="GU223" s="115"/>
      <c r="GV223" s="115"/>
      <c r="GW223" s="184"/>
      <c r="GX223" s="115"/>
      <c r="GZ223" s="530"/>
      <c r="HA223" s="118"/>
      <c r="HB223" s="115"/>
      <c r="HC223" s="115"/>
      <c r="HD223" s="115"/>
      <c r="HE223" s="115"/>
      <c r="HF223" s="184"/>
      <c r="HG223" s="115"/>
      <c r="HI223" s="530"/>
      <c r="HJ223" s="118"/>
      <c r="HK223" s="115"/>
      <c r="HL223" s="115"/>
      <c r="HM223" s="115"/>
      <c r="HN223" s="115"/>
      <c r="HO223" s="184"/>
      <c r="HP223" s="115"/>
      <c r="HR223" s="530"/>
      <c r="HS223" s="118"/>
      <c r="HT223" s="115"/>
      <c r="HU223" s="115"/>
      <c r="HV223" s="115"/>
      <c r="HW223" s="115"/>
      <c r="HX223" s="184"/>
      <c r="HY223" s="115"/>
      <c r="IA223" s="530"/>
      <c r="IB223" s="118"/>
      <c r="IC223" s="115"/>
      <c r="ID223" s="115"/>
      <c r="IE223" s="115"/>
      <c r="IF223" s="115"/>
      <c r="IG223" s="184"/>
      <c r="IH223" s="115"/>
      <c r="IJ223" s="530"/>
      <c r="IK223" s="118"/>
      <c r="IL223" s="115"/>
      <c r="IM223" s="115"/>
      <c r="IN223" s="115"/>
      <c r="IO223" s="115"/>
      <c r="IP223" s="184"/>
      <c r="IQ223" s="115"/>
      <c r="IS223" s="530"/>
      <c r="IT223" s="118"/>
      <c r="IU223" s="115"/>
      <c r="IV223" s="115"/>
      <c r="IW223" s="115"/>
      <c r="IX223" s="115"/>
      <c r="IY223" s="184"/>
      <c r="IZ223" s="115"/>
      <c r="JB223" s="530"/>
      <c r="JC223" s="118"/>
      <c r="JD223" s="115"/>
      <c r="JE223" s="115"/>
      <c r="JF223" s="115"/>
      <c r="JG223" s="115"/>
      <c r="JH223" s="184"/>
      <c r="JI223" s="115"/>
      <c r="JK223" s="530"/>
      <c r="JL223" s="118"/>
      <c r="JM223" s="115"/>
      <c r="JN223" s="115"/>
      <c r="JO223" s="115"/>
      <c r="JP223" s="115"/>
      <c r="JQ223" s="184"/>
      <c r="JR223" s="115"/>
      <c r="JT223" s="530"/>
      <c r="JU223" s="118"/>
      <c r="JV223" s="115"/>
      <c r="JW223" s="115"/>
      <c r="JX223" s="115"/>
      <c r="JY223" s="115"/>
      <c r="JZ223" s="184"/>
      <c r="KA223" s="115"/>
      <c r="KC223" s="530"/>
      <c r="KD223" s="118"/>
      <c r="KE223" s="115"/>
      <c r="KF223" s="115"/>
      <c r="KG223" s="115"/>
      <c r="KH223" s="115"/>
      <c r="KI223" s="184"/>
      <c r="KJ223" s="115"/>
      <c r="KL223" s="530"/>
      <c r="KM223" s="118"/>
      <c r="KN223" s="115"/>
      <c r="KO223" s="115"/>
      <c r="KP223" s="115"/>
      <c r="KQ223" s="115"/>
      <c r="KR223" s="184"/>
      <c r="KS223" s="115"/>
      <c r="KU223" s="530"/>
      <c r="KV223" s="118"/>
      <c r="KW223" s="115"/>
      <c r="KX223" s="115"/>
      <c r="KY223" s="115"/>
      <c r="KZ223" s="115"/>
      <c r="LA223" s="184"/>
      <c r="LB223" s="115"/>
      <c r="LD223" s="530"/>
      <c r="LE223" s="118"/>
      <c r="LF223" s="115"/>
      <c r="LG223" s="115"/>
      <c r="LH223" s="115"/>
      <c r="LI223" s="115"/>
      <c r="LJ223" s="184"/>
      <c r="LK223" s="115"/>
      <c r="LM223" s="530"/>
      <c r="LN223" s="118"/>
      <c r="LO223" s="115"/>
      <c r="LP223" s="115"/>
      <c r="LQ223" s="115"/>
      <c r="LR223" s="115"/>
      <c r="LS223" s="184"/>
      <c r="LT223" s="115"/>
      <c r="LV223" s="530"/>
      <c r="LW223" s="118"/>
      <c r="LX223" s="115"/>
      <c r="LY223" s="115"/>
      <c r="LZ223" s="115"/>
      <c r="MA223" s="115"/>
      <c r="MB223" s="184"/>
      <c r="MC223" s="115"/>
      <c r="ME223" s="530"/>
      <c r="MF223" s="118"/>
      <c r="MG223" s="115"/>
      <c r="MH223" s="115"/>
      <c r="MI223" s="115"/>
      <c r="MJ223" s="115"/>
      <c r="MK223" s="184"/>
      <c r="ML223" s="115"/>
      <c r="MN223" s="530"/>
      <c r="MO223" s="118"/>
      <c r="MP223" s="115"/>
      <c r="MQ223" s="115"/>
      <c r="MR223" s="115"/>
      <c r="MS223" s="115"/>
      <c r="MT223" s="184"/>
      <c r="MU223" s="115"/>
      <c r="MW223" s="530"/>
      <c r="MX223" s="118"/>
      <c r="MY223" s="115"/>
      <c r="MZ223" s="115"/>
      <c r="NA223" s="115"/>
      <c r="NB223" s="115"/>
      <c r="NC223" s="184"/>
      <c r="ND223" s="115"/>
      <c r="NF223" s="530"/>
      <c r="NG223" s="118"/>
      <c r="NH223" s="115"/>
      <c r="NI223" s="115"/>
      <c r="NJ223" s="115"/>
      <c r="NK223" s="115"/>
      <c r="NL223" s="184"/>
      <c r="NM223" s="115"/>
      <c r="NO223" s="530"/>
      <c r="NP223" s="118"/>
      <c r="NQ223" s="115"/>
      <c r="NR223" s="115"/>
      <c r="NS223" s="115"/>
      <c r="NT223" s="115"/>
      <c r="NU223" s="184"/>
      <c r="NV223" s="115"/>
      <c r="NX223" s="530"/>
      <c r="NY223" s="118"/>
      <c r="NZ223" s="115"/>
      <c r="OA223" s="115"/>
      <c r="OB223" s="115"/>
      <c r="OC223" s="115"/>
      <c r="OD223" s="184"/>
      <c r="OE223" s="115"/>
      <c r="OG223" s="530"/>
      <c r="OH223" s="118"/>
      <c r="OI223" s="115"/>
      <c r="OJ223" s="115"/>
      <c r="OK223" s="115"/>
      <c r="OL223" s="115"/>
      <c r="OM223" s="184"/>
      <c r="ON223" s="115"/>
      <c r="OP223" s="530"/>
      <c r="OQ223" s="118"/>
      <c r="OR223" s="115"/>
      <c r="OS223" s="115"/>
      <c r="OT223" s="115"/>
      <c r="OU223" s="115"/>
      <c r="OV223" s="184"/>
      <c r="OW223" s="115"/>
      <c r="OY223" s="530"/>
      <c r="OZ223" s="118"/>
      <c r="PA223" s="115"/>
      <c r="PB223" s="115"/>
      <c r="PC223" s="115"/>
      <c r="PD223" s="115"/>
      <c r="PE223" s="184"/>
      <c r="PF223" s="115"/>
    </row>
    <row r="224" spans="1:422">
      <c r="A224" s="118"/>
      <c r="B224" s="118"/>
      <c r="C224" s="115"/>
      <c r="D224" s="115"/>
      <c r="E224" s="115"/>
      <c r="F224" s="115"/>
      <c r="G224" s="115"/>
      <c r="H224" s="115">
        <f t="shared" si="3775"/>
        <v>0</v>
      </c>
      <c r="J224" s="530"/>
      <c r="K224" s="118"/>
      <c r="L224" s="115"/>
      <c r="M224" s="115"/>
      <c r="N224" s="115"/>
      <c r="O224" s="115"/>
      <c r="P224" s="184"/>
      <c r="Q224" s="115">
        <f t="shared" si="3776"/>
        <v>0</v>
      </c>
      <c r="S224" s="530"/>
      <c r="T224" s="118"/>
      <c r="U224" s="115"/>
      <c r="V224" s="115"/>
      <c r="W224" s="115"/>
      <c r="X224" s="115"/>
      <c r="Y224" s="184"/>
      <c r="Z224" s="115"/>
      <c r="AB224" s="530"/>
      <c r="AC224" s="118"/>
      <c r="AD224" s="115"/>
      <c r="AE224" s="115"/>
      <c r="AF224" s="115"/>
      <c r="AG224" s="115"/>
      <c r="AH224" s="184"/>
      <c r="AI224" s="115"/>
      <c r="AK224" s="530"/>
      <c r="AL224" s="118"/>
      <c r="AM224" s="115"/>
      <c r="AN224" s="115"/>
      <c r="AO224" s="115"/>
      <c r="AP224" s="115"/>
      <c r="AQ224" s="184"/>
      <c r="AR224" s="115"/>
      <c r="AT224" s="530"/>
      <c r="AU224" s="118"/>
      <c r="AV224" s="115"/>
      <c r="AW224" s="115"/>
      <c r="AX224" s="115"/>
      <c r="AY224" s="115"/>
      <c r="AZ224" s="184"/>
      <c r="BA224" s="115"/>
      <c r="BC224" s="530"/>
      <c r="BD224" s="118"/>
      <c r="BE224" s="115"/>
      <c r="BF224" s="115"/>
      <c r="BG224" s="115"/>
      <c r="BH224" s="115"/>
      <c r="BI224" s="184"/>
      <c r="BJ224" s="115"/>
      <c r="BL224" s="530"/>
      <c r="BM224" s="118"/>
      <c r="BN224" s="115"/>
      <c r="BO224" s="115"/>
      <c r="BP224" s="115"/>
      <c r="BQ224" s="115"/>
      <c r="BR224" s="184"/>
      <c r="BS224" s="115"/>
      <c r="BU224" s="530"/>
      <c r="BV224" s="118"/>
      <c r="BW224" s="115"/>
      <c r="BX224" s="115"/>
      <c r="BY224" s="115"/>
      <c r="BZ224" s="115"/>
      <c r="CA224" s="184"/>
      <c r="CB224" s="115"/>
      <c r="CD224" s="530"/>
      <c r="CE224" s="118"/>
      <c r="CF224" s="115"/>
      <c r="CG224" s="115"/>
      <c r="CH224" s="115"/>
      <c r="CI224" s="115"/>
      <c r="CJ224" s="184"/>
      <c r="CK224" s="115"/>
      <c r="CM224" s="530"/>
      <c r="CN224" s="118"/>
      <c r="CO224" s="115"/>
      <c r="CP224" s="115"/>
      <c r="CQ224" s="115"/>
      <c r="CR224" s="115"/>
      <c r="CS224" s="184"/>
      <c r="CT224" s="115"/>
      <c r="CV224" s="530"/>
      <c r="CW224" s="118"/>
      <c r="CX224" s="115"/>
      <c r="CY224" s="115"/>
      <c r="CZ224" s="115"/>
      <c r="DA224" s="115"/>
      <c r="DB224" s="184"/>
      <c r="DC224" s="115"/>
      <c r="DE224" s="530"/>
      <c r="DF224" s="118"/>
      <c r="DG224" s="115"/>
      <c r="DH224" s="115"/>
      <c r="DI224" s="115"/>
      <c r="DJ224" s="115"/>
      <c r="DK224" s="184"/>
      <c r="DL224" s="115"/>
      <c r="DN224" s="530"/>
      <c r="DO224" s="118"/>
      <c r="DP224" s="115"/>
      <c r="DQ224" s="115"/>
      <c r="DR224" s="115"/>
      <c r="DS224" s="115"/>
      <c r="DT224" s="184"/>
      <c r="DU224" s="115"/>
      <c r="DW224" s="530"/>
      <c r="DX224" s="118"/>
      <c r="DY224" s="115"/>
      <c r="DZ224" s="115"/>
      <c r="EA224" s="115"/>
      <c r="EB224" s="115"/>
      <c r="EC224" s="184"/>
      <c r="ED224" s="115"/>
      <c r="EF224" s="530"/>
      <c r="EG224" s="118"/>
      <c r="EH224" s="115"/>
      <c r="EI224" s="115"/>
      <c r="EJ224" s="115"/>
      <c r="EK224" s="115"/>
      <c r="EL224" s="184"/>
      <c r="EM224" s="115"/>
      <c r="EO224" s="530"/>
      <c r="EP224" s="118"/>
      <c r="EQ224" s="115"/>
      <c r="ER224" s="115"/>
      <c r="ES224" s="115"/>
      <c r="ET224" s="115"/>
      <c r="EU224" s="184"/>
      <c r="EV224" s="115"/>
      <c r="EX224" s="530"/>
      <c r="EY224" s="118"/>
      <c r="EZ224" s="115"/>
      <c r="FA224" s="115"/>
      <c r="FB224" s="115"/>
      <c r="FC224" s="115"/>
      <c r="FD224" s="184"/>
      <c r="FE224" s="115"/>
      <c r="FG224" s="530"/>
      <c r="FH224" s="118"/>
      <c r="FI224" s="115"/>
      <c r="FJ224" s="115"/>
      <c r="FK224" s="115"/>
      <c r="FL224" s="115"/>
      <c r="FM224" s="184"/>
      <c r="FN224" s="115"/>
      <c r="FP224" s="530"/>
      <c r="FQ224" s="118"/>
      <c r="FR224" s="115"/>
      <c r="FS224" s="115"/>
      <c r="FT224" s="115"/>
      <c r="FU224" s="115"/>
      <c r="FV224" s="184"/>
      <c r="FW224" s="115"/>
      <c r="FY224" s="530"/>
      <c r="FZ224" s="118"/>
      <c r="GA224" s="115"/>
      <c r="GB224" s="115"/>
      <c r="GC224" s="115"/>
      <c r="GD224" s="115"/>
      <c r="GE224" s="184"/>
      <c r="GF224" s="115"/>
      <c r="GH224" s="530"/>
      <c r="GI224" s="118"/>
      <c r="GJ224" s="115"/>
      <c r="GK224" s="115"/>
      <c r="GL224" s="115"/>
      <c r="GM224" s="115"/>
      <c r="GN224" s="184"/>
      <c r="GO224" s="115"/>
      <c r="GQ224" s="530"/>
      <c r="GR224" s="118"/>
      <c r="GS224" s="115"/>
      <c r="GT224" s="115"/>
      <c r="GU224" s="115"/>
      <c r="GV224" s="115"/>
      <c r="GW224" s="184"/>
      <c r="GX224" s="115"/>
      <c r="GZ224" s="530"/>
      <c r="HA224" s="118"/>
      <c r="HB224" s="115"/>
      <c r="HC224" s="115"/>
      <c r="HD224" s="115"/>
      <c r="HE224" s="115"/>
      <c r="HF224" s="184"/>
      <c r="HG224" s="115"/>
      <c r="HI224" s="530"/>
      <c r="HJ224" s="118"/>
      <c r="HK224" s="115"/>
      <c r="HL224" s="115"/>
      <c r="HM224" s="115"/>
      <c r="HN224" s="115"/>
      <c r="HO224" s="184"/>
      <c r="HP224" s="115"/>
      <c r="HR224" s="530"/>
      <c r="HS224" s="118"/>
      <c r="HT224" s="115"/>
      <c r="HU224" s="115"/>
      <c r="HV224" s="115"/>
      <c r="HW224" s="115"/>
      <c r="HX224" s="184"/>
      <c r="HY224" s="115"/>
      <c r="IA224" s="530"/>
      <c r="IB224" s="118"/>
      <c r="IC224" s="115"/>
      <c r="ID224" s="115"/>
      <c r="IE224" s="115"/>
      <c r="IF224" s="115"/>
      <c r="IG224" s="184"/>
      <c r="IH224" s="115"/>
      <c r="IJ224" s="530"/>
      <c r="IK224" s="118"/>
      <c r="IL224" s="115"/>
      <c r="IM224" s="115"/>
      <c r="IN224" s="115"/>
      <c r="IO224" s="115"/>
      <c r="IP224" s="184"/>
      <c r="IQ224" s="115"/>
      <c r="IS224" s="530"/>
      <c r="IT224" s="118"/>
      <c r="IU224" s="115"/>
      <c r="IV224" s="115"/>
      <c r="IW224" s="115"/>
      <c r="IX224" s="115"/>
      <c r="IY224" s="184"/>
      <c r="IZ224" s="115"/>
      <c r="JB224" s="530"/>
      <c r="JC224" s="118"/>
      <c r="JD224" s="115"/>
      <c r="JE224" s="115"/>
      <c r="JF224" s="115"/>
      <c r="JG224" s="115"/>
      <c r="JH224" s="184"/>
      <c r="JI224" s="115"/>
      <c r="JK224" s="530"/>
      <c r="JL224" s="118"/>
      <c r="JM224" s="115"/>
      <c r="JN224" s="115"/>
      <c r="JO224" s="115"/>
      <c r="JP224" s="115"/>
      <c r="JQ224" s="184"/>
      <c r="JR224" s="115"/>
      <c r="JT224" s="530"/>
      <c r="JU224" s="118"/>
      <c r="JV224" s="115"/>
      <c r="JW224" s="115"/>
      <c r="JX224" s="115"/>
      <c r="JY224" s="115"/>
      <c r="JZ224" s="184"/>
      <c r="KA224" s="115"/>
      <c r="KC224" s="530"/>
      <c r="KD224" s="118"/>
      <c r="KE224" s="115"/>
      <c r="KF224" s="115"/>
      <c r="KG224" s="115"/>
      <c r="KH224" s="115"/>
      <c r="KI224" s="184"/>
      <c r="KJ224" s="115"/>
      <c r="KL224" s="530"/>
      <c r="KM224" s="118"/>
      <c r="KN224" s="115"/>
      <c r="KO224" s="115"/>
      <c r="KP224" s="115"/>
      <c r="KQ224" s="115"/>
      <c r="KR224" s="184"/>
      <c r="KS224" s="115"/>
      <c r="KU224" s="530"/>
      <c r="KV224" s="118"/>
      <c r="KW224" s="115"/>
      <c r="KX224" s="115"/>
      <c r="KY224" s="115"/>
      <c r="KZ224" s="115"/>
      <c r="LA224" s="184"/>
      <c r="LB224" s="115"/>
      <c r="LD224" s="530"/>
      <c r="LE224" s="118"/>
      <c r="LF224" s="115"/>
      <c r="LG224" s="115"/>
      <c r="LH224" s="115"/>
      <c r="LI224" s="115"/>
      <c r="LJ224" s="184"/>
      <c r="LK224" s="115"/>
      <c r="LM224" s="530"/>
      <c r="LN224" s="118"/>
      <c r="LO224" s="115"/>
      <c r="LP224" s="115"/>
      <c r="LQ224" s="115"/>
      <c r="LR224" s="115"/>
      <c r="LS224" s="184"/>
      <c r="LT224" s="115"/>
      <c r="LV224" s="530"/>
      <c r="LW224" s="118"/>
      <c r="LX224" s="115"/>
      <c r="LY224" s="115"/>
      <c r="LZ224" s="115"/>
      <c r="MA224" s="115"/>
      <c r="MB224" s="184"/>
      <c r="MC224" s="115"/>
      <c r="ME224" s="530"/>
      <c r="MF224" s="118"/>
      <c r="MG224" s="115"/>
      <c r="MH224" s="115"/>
      <c r="MI224" s="115"/>
      <c r="MJ224" s="115"/>
      <c r="MK224" s="184"/>
      <c r="ML224" s="115"/>
      <c r="MN224" s="530"/>
      <c r="MO224" s="118"/>
      <c r="MP224" s="115"/>
      <c r="MQ224" s="115"/>
      <c r="MR224" s="115"/>
      <c r="MS224" s="115"/>
      <c r="MT224" s="184"/>
      <c r="MU224" s="115"/>
      <c r="MW224" s="530"/>
      <c r="MX224" s="118"/>
      <c r="MY224" s="115"/>
      <c r="MZ224" s="115"/>
      <c r="NA224" s="115"/>
      <c r="NB224" s="115"/>
      <c r="NC224" s="184"/>
      <c r="ND224" s="115"/>
      <c r="NF224" s="530"/>
      <c r="NG224" s="118"/>
      <c r="NH224" s="115"/>
      <c r="NI224" s="115"/>
      <c r="NJ224" s="115"/>
      <c r="NK224" s="115"/>
      <c r="NL224" s="184"/>
      <c r="NM224" s="115"/>
      <c r="NO224" s="530"/>
      <c r="NP224" s="118"/>
      <c r="NQ224" s="115"/>
      <c r="NR224" s="115"/>
      <c r="NS224" s="115"/>
      <c r="NT224" s="115"/>
      <c r="NU224" s="184"/>
      <c r="NV224" s="115"/>
      <c r="NX224" s="530"/>
      <c r="NY224" s="118"/>
      <c r="NZ224" s="115"/>
      <c r="OA224" s="115"/>
      <c r="OB224" s="115"/>
      <c r="OC224" s="115"/>
      <c r="OD224" s="184"/>
      <c r="OE224" s="115"/>
      <c r="OG224" s="530"/>
      <c r="OH224" s="118"/>
      <c r="OI224" s="115"/>
      <c r="OJ224" s="115"/>
      <c r="OK224" s="115"/>
      <c r="OL224" s="115"/>
      <c r="OM224" s="184"/>
      <c r="ON224" s="115"/>
      <c r="OP224" s="530"/>
      <c r="OQ224" s="118"/>
      <c r="OR224" s="115"/>
      <c r="OS224" s="115"/>
      <c r="OT224" s="115"/>
      <c r="OU224" s="115"/>
      <c r="OV224" s="184"/>
      <c r="OW224" s="115"/>
      <c r="OY224" s="530"/>
      <c r="OZ224" s="118"/>
      <c r="PA224" s="115"/>
      <c r="PB224" s="115"/>
      <c r="PC224" s="115"/>
      <c r="PD224" s="115"/>
      <c r="PE224" s="184"/>
      <c r="PF224" s="115"/>
    </row>
    <row r="225" spans="1:422">
      <c r="A225" s="118"/>
      <c r="B225" s="118"/>
      <c r="C225" s="115"/>
      <c r="D225" s="115"/>
      <c r="E225" s="115"/>
      <c r="F225" s="115"/>
      <c r="G225" s="115"/>
      <c r="H225" s="115">
        <f t="shared" si="3775"/>
        <v>0</v>
      </c>
      <c r="J225" s="530"/>
      <c r="K225" s="118"/>
      <c r="L225" s="115"/>
      <c r="M225" s="115"/>
      <c r="N225" s="115"/>
      <c r="O225" s="115"/>
      <c r="P225" s="184"/>
      <c r="Q225" s="115">
        <f t="shared" si="3776"/>
        <v>0</v>
      </c>
      <c r="S225" s="530"/>
      <c r="T225" s="118"/>
      <c r="U225" s="115"/>
      <c r="V225" s="115"/>
      <c r="W225" s="115"/>
      <c r="X225" s="115"/>
      <c r="Y225" s="184"/>
      <c r="Z225" s="115"/>
      <c r="AB225" s="530"/>
      <c r="AC225" s="118"/>
      <c r="AD225" s="115"/>
      <c r="AE225" s="115"/>
      <c r="AF225" s="115"/>
      <c r="AG225" s="115"/>
      <c r="AH225" s="184"/>
      <c r="AI225" s="115"/>
      <c r="AK225" s="530"/>
      <c r="AL225" s="118"/>
      <c r="AM225" s="115"/>
      <c r="AN225" s="115"/>
      <c r="AO225" s="115"/>
      <c r="AP225" s="115"/>
      <c r="AQ225" s="184"/>
      <c r="AR225" s="115"/>
      <c r="AT225" s="530"/>
      <c r="AU225" s="118"/>
      <c r="AV225" s="115"/>
      <c r="AW225" s="115"/>
      <c r="AX225" s="115"/>
      <c r="AY225" s="115"/>
      <c r="AZ225" s="184"/>
      <c r="BA225" s="115"/>
      <c r="BC225" s="530"/>
      <c r="BD225" s="118"/>
      <c r="BE225" s="115"/>
      <c r="BF225" s="115"/>
      <c r="BG225" s="115"/>
      <c r="BH225" s="115"/>
      <c r="BI225" s="184"/>
      <c r="BJ225" s="115"/>
      <c r="BL225" s="530"/>
      <c r="BM225" s="118"/>
      <c r="BN225" s="115"/>
      <c r="BO225" s="115"/>
      <c r="BP225" s="115"/>
      <c r="BQ225" s="115"/>
      <c r="BR225" s="184"/>
      <c r="BS225" s="115"/>
      <c r="BU225" s="530"/>
      <c r="BV225" s="118"/>
      <c r="BW225" s="115"/>
      <c r="BX225" s="115"/>
      <c r="BY225" s="115"/>
      <c r="BZ225" s="115"/>
      <c r="CA225" s="184"/>
      <c r="CB225" s="115"/>
      <c r="CD225" s="530"/>
      <c r="CE225" s="118"/>
      <c r="CF225" s="115"/>
      <c r="CG225" s="115"/>
      <c r="CH225" s="115"/>
      <c r="CI225" s="115"/>
      <c r="CJ225" s="184"/>
      <c r="CK225" s="115"/>
      <c r="CM225" s="530"/>
      <c r="CN225" s="118"/>
      <c r="CO225" s="115"/>
      <c r="CP225" s="115"/>
      <c r="CQ225" s="115"/>
      <c r="CR225" s="115"/>
      <c r="CS225" s="184"/>
      <c r="CT225" s="115"/>
      <c r="CV225" s="530"/>
      <c r="CW225" s="118"/>
      <c r="CX225" s="115"/>
      <c r="CY225" s="115"/>
      <c r="CZ225" s="115"/>
      <c r="DA225" s="115"/>
      <c r="DB225" s="184"/>
      <c r="DC225" s="115"/>
      <c r="DE225" s="530"/>
      <c r="DF225" s="118"/>
      <c r="DG225" s="115"/>
      <c r="DH225" s="115"/>
      <c r="DI225" s="115"/>
      <c r="DJ225" s="115"/>
      <c r="DK225" s="184"/>
      <c r="DL225" s="115"/>
      <c r="DN225" s="530"/>
      <c r="DO225" s="118"/>
      <c r="DP225" s="115"/>
      <c r="DQ225" s="115"/>
      <c r="DR225" s="115"/>
      <c r="DS225" s="115"/>
      <c r="DT225" s="184"/>
      <c r="DU225" s="115"/>
      <c r="DW225" s="530"/>
      <c r="DX225" s="118"/>
      <c r="DY225" s="115"/>
      <c r="DZ225" s="115"/>
      <c r="EA225" s="115"/>
      <c r="EB225" s="115"/>
      <c r="EC225" s="184"/>
      <c r="ED225" s="115"/>
      <c r="EF225" s="530"/>
      <c r="EG225" s="118"/>
      <c r="EH225" s="115"/>
      <c r="EI225" s="115"/>
      <c r="EJ225" s="115"/>
      <c r="EK225" s="115"/>
      <c r="EL225" s="184"/>
      <c r="EM225" s="115"/>
      <c r="EO225" s="530"/>
      <c r="EP225" s="118"/>
      <c r="EQ225" s="115"/>
      <c r="ER225" s="115"/>
      <c r="ES225" s="115"/>
      <c r="ET225" s="115"/>
      <c r="EU225" s="184"/>
      <c r="EV225" s="115"/>
      <c r="EX225" s="530"/>
      <c r="EY225" s="118"/>
      <c r="EZ225" s="115"/>
      <c r="FA225" s="115"/>
      <c r="FB225" s="115"/>
      <c r="FC225" s="115"/>
      <c r="FD225" s="184"/>
      <c r="FE225" s="115"/>
      <c r="FG225" s="530"/>
      <c r="FH225" s="118"/>
      <c r="FI225" s="115"/>
      <c r="FJ225" s="115"/>
      <c r="FK225" s="115"/>
      <c r="FL225" s="115"/>
      <c r="FM225" s="184"/>
      <c r="FN225" s="115"/>
      <c r="FP225" s="530"/>
      <c r="FQ225" s="118"/>
      <c r="FR225" s="115"/>
      <c r="FS225" s="115"/>
      <c r="FT225" s="115"/>
      <c r="FU225" s="115"/>
      <c r="FV225" s="184"/>
      <c r="FW225" s="115"/>
      <c r="FY225" s="530"/>
      <c r="FZ225" s="118"/>
      <c r="GA225" s="115"/>
      <c r="GB225" s="115"/>
      <c r="GC225" s="115"/>
      <c r="GD225" s="115"/>
      <c r="GE225" s="184"/>
      <c r="GF225" s="115"/>
      <c r="GH225" s="530"/>
      <c r="GI225" s="118"/>
      <c r="GJ225" s="115"/>
      <c r="GK225" s="115"/>
      <c r="GL225" s="115"/>
      <c r="GM225" s="115"/>
      <c r="GN225" s="184"/>
      <c r="GO225" s="115"/>
      <c r="GQ225" s="530"/>
      <c r="GR225" s="118"/>
      <c r="GS225" s="115"/>
      <c r="GT225" s="115"/>
      <c r="GU225" s="115"/>
      <c r="GV225" s="115"/>
      <c r="GW225" s="184"/>
      <c r="GX225" s="115"/>
      <c r="GZ225" s="530"/>
      <c r="HA225" s="118"/>
      <c r="HB225" s="115"/>
      <c r="HC225" s="115"/>
      <c r="HD225" s="115"/>
      <c r="HE225" s="115"/>
      <c r="HF225" s="184"/>
      <c r="HG225" s="115"/>
      <c r="HI225" s="530"/>
      <c r="HJ225" s="118"/>
      <c r="HK225" s="115"/>
      <c r="HL225" s="115"/>
      <c r="HM225" s="115"/>
      <c r="HN225" s="115"/>
      <c r="HO225" s="184"/>
      <c r="HP225" s="115"/>
      <c r="HR225" s="530"/>
      <c r="HS225" s="118"/>
      <c r="HT225" s="115"/>
      <c r="HU225" s="115"/>
      <c r="HV225" s="115"/>
      <c r="HW225" s="115"/>
      <c r="HX225" s="184"/>
      <c r="HY225" s="115"/>
      <c r="IA225" s="530"/>
      <c r="IB225" s="118"/>
      <c r="IC225" s="115"/>
      <c r="ID225" s="115"/>
      <c r="IE225" s="115"/>
      <c r="IF225" s="115"/>
      <c r="IG225" s="184"/>
      <c r="IH225" s="115"/>
      <c r="IJ225" s="530"/>
      <c r="IK225" s="118"/>
      <c r="IL225" s="115"/>
      <c r="IM225" s="115"/>
      <c r="IN225" s="115"/>
      <c r="IO225" s="115"/>
      <c r="IP225" s="184"/>
      <c r="IQ225" s="115"/>
      <c r="IS225" s="530"/>
      <c r="IT225" s="118"/>
      <c r="IU225" s="115"/>
      <c r="IV225" s="115"/>
      <c r="IW225" s="115"/>
      <c r="IX225" s="115"/>
      <c r="IY225" s="184"/>
      <c r="IZ225" s="115"/>
      <c r="JB225" s="530"/>
      <c r="JC225" s="118"/>
      <c r="JD225" s="115"/>
      <c r="JE225" s="115"/>
      <c r="JF225" s="115"/>
      <c r="JG225" s="115"/>
      <c r="JH225" s="184"/>
      <c r="JI225" s="115"/>
      <c r="JK225" s="530"/>
      <c r="JL225" s="118"/>
      <c r="JM225" s="115"/>
      <c r="JN225" s="115"/>
      <c r="JO225" s="115"/>
      <c r="JP225" s="115"/>
      <c r="JQ225" s="184"/>
      <c r="JR225" s="115"/>
      <c r="JT225" s="530"/>
      <c r="JU225" s="118"/>
      <c r="JV225" s="115"/>
      <c r="JW225" s="115"/>
      <c r="JX225" s="115"/>
      <c r="JY225" s="115"/>
      <c r="JZ225" s="184"/>
      <c r="KA225" s="115"/>
      <c r="KC225" s="530"/>
      <c r="KD225" s="118"/>
      <c r="KE225" s="115"/>
      <c r="KF225" s="115"/>
      <c r="KG225" s="115"/>
      <c r="KH225" s="115"/>
      <c r="KI225" s="184"/>
      <c r="KJ225" s="115"/>
      <c r="KL225" s="530"/>
      <c r="KM225" s="118"/>
      <c r="KN225" s="115"/>
      <c r="KO225" s="115"/>
      <c r="KP225" s="115"/>
      <c r="KQ225" s="115"/>
      <c r="KR225" s="184"/>
      <c r="KS225" s="115"/>
      <c r="KU225" s="530"/>
      <c r="KV225" s="118"/>
      <c r="KW225" s="115"/>
      <c r="KX225" s="115"/>
      <c r="KY225" s="115"/>
      <c r="KZ225" s="115"/>
      <c r="LA225" s="184"/>
      <c r="LB225" s="115"/>
      <c r="LD225" s="530"/>
      <c r="LE225" s="118"/>
      <c r="LF225" s="115"/>
      <c r="LG225" s="115"/>
      <c r="LH225" s="115"/>
      <c r="LI225" s="115"/>
      <c r="LJ225" s="184"/>
      <c r="LK225" s="115"/>
      <c r="LM225" s="530"/>
      <c r="LN225" s="118"/>
      <c r="LO225" s="115"/>
      <c r="LP225" s="115"/>
      <c r="LQ225" s="115"/>
      <c r="LR225" s="115"/>
      <c r="LS225" s="184"/>
      <c r="LT225" s="115"/>
      <c r="LV225" s="530"/>
      <c r="LW225" s="118"/>
      <c r="LX225" s="115"/>
      <c r="LY225" s="115"/>
      <c r="LZ225" s="115"/>
      <c r="MA225" s="115"/>
      <c r="MB225" s="184"/>
      <c r="MC225" s="115"/>
      <c r="ME225" s="530"/>
      <c r="MF225" s="118"/>
      <c r="MG225" s="115"/>
      <c r="MH225" s="115"/>
      <c r="MI225" s="115"/>
      <c r="MJ225" s="115"/>
      <c r="MK225" s="184"/>
      <c r="ML225" s="115"/>
      <c r="MN225" s="530"/>
      <c r="MO225" s="118"/>
      <c r="MP225" s="115"/>
      <c r="MQ225" s="115"/>
      <c r="MR225" s="115"/>
      <c r="MS225" s="115"/>
      <c r="MT225" s="184"/>
      <c r="MU225" s="115"/>
      <c r="MW225" s="530"/>
      <c r="MX225" s="118"/>
      <c r="MY225" s="115"/>
      <c r="MZ225" s="115"/>
      <c r="NA225" s="115"/>
      <c r="NB225" s="115"/>
      <c r="NC225" s="184"/>
      <c r="ND225" s="115"/>
      <c r="NF225" s="530"/>
      <c r="NG225" s="118"/>
      <c r="NH225" s="115"/>
      <c r="NI225" s="115"/>
      <c r="NJ225" s="115"/>
      <c r="NK225" s="115"/>
      <c r="NL225" s="184"/>
      <c r="NM225" s="115"/>
      <c r="NO225" s="530"/>
      <c r="NP225" s="118"/>
      <c r="NQ225" s="115"/>
      <c r="NR225" s="115"/>
      <c r="NS225" s="115"/>
      <c r="NT225" s="115"/>
      <c r="NU225" s="184"/>
      <c r="NV225" s="115"/>
      <c r="NX225" s="530"/>
      <c r="NY225" s="118"/>
      <c r="NZ225" s="115"/>
      <c r="OA225" s="115"/>
      <c r="OB225" s="115"/>
      <c r="OC225" s="115"/>
      <c r="OD225" s="184"/>
      <c r="OE225" s="115"/>
      <c r="OG225" s="530"/>
      <c r="OH225" s="118"/>
      <c r="OI225" s="115"/>
      <c r="OJ225" s="115"/>
      <c r="OK225" s="115"/>
      <c r="OL225" s="115"/>
      <c r="OM225" s="184"/>
      <c r="ON225" s="115"/>
      <c r="OP225" s="530"/>
      <c r="OQ225" s="118"/>
      <c r="OR225" s="115"/>
      <c r="OS225" s="115"/>
      <c r="OT225" s="115"/>
      <c r="OU225" s="115"/>
      <c r="OV225" s="184"/>
      <c r="OW225" s="115"/>
      <c r="OY225" s="530"/>
      <c r="OZ225" s="118"/>
      <c r="PA225" s="115"/>
      <c r="PB225" s="115"/>
      <c r="PC225" s="115"/>
      <c r="PD225" s="115"/>
      <c r="PE225" s="184"/>
      <c r="PF225" s="115"/>
    </row>
    <row r="226" spans="1:422">
      <c r="A226" s="118"/>
      <c r="B226" s="118"/>
      <c r="C226" s="115"/>
      <c r="D226" s="115"/>
      <c r="E226" s="115"/>
      <c r="F226" s="115"/>
      <c r="G226" s="115"/>
      <c r="H226" s="115">
        <f t="shared" si="3775"/>
        <v>0</v>
      </c>
      <c r="J226" s="530"/>
      <c r="K226" s="118"/>
      <c r="L226" s="115"/>
      <c r="M226" s="115"/>
      <c r="N226" s="115"/>
      <c r="O226" s="115"/>
      <c r="P226" s="184"/>
      <c r="Q226" s="115">
        <f t="shared" si="3776"/>
        <v>0</v>
      </c>
      <c r="S226" s="530"/>
      <c r="T226" s="118"/>
      <c r="U226" s="115"/>
      <c r="V226" s="115"/>
      <c r="W226" s="115"/>
      <c r="X226" s="115"/>
      <c r="Y226" s="184"/>
      <c r="Z226" s="115"/>
      <c r="AB226" s="530"/>
      <c r="AC226" s="118"/>
      <c r="AD226" s="115"/>
      <c r="AE226" s="115"/>
      <c r="AF226" s="115"/>
      <c r="AG226" s="115"/>
      <c r="AH226" s="184"/>
      <c r="AI226" s="115"/>
      <c r="AK226" s="530"/>
      <c r="AL226" s="118"/>
      <c r="AM226" s="115"/>
      <c r="AN226" s="115"/>
      <c r="AO226" s="115"/>
      <c r="AP226" s="115"/>
      <c r="AQ226" s="184"/>
      <c r="AR226" s="115"/>
      <c r="AT226" s="530"/>
      <c r="AU226" s="118"/>
      <c r="AV226" s="115"/>
      <c r="AW226" s="115"/>
      <c r="AX226" s="115"/>
      <c r="AY226" s="115"/>
      <c r="AZ226" s="184"/>
      <c r="BA226" s="115"/>
      <c r="BC226" s="530"/>
      <c r="BD226" s="118"/>
      <c r="BE226" s="115"/>
      <c r="BF226" s="115"/>
      <c r="BG226" s="115"/>
      <c r="BH226" s="115"/>
      <c r="BI226" s="184"/>
      <c r="BJ226" s="115"/>
      <c r="BL226" s="530"/>
      <c r="BM226" s="118"/>
      <c r="BN226" s="115"/>
      <c r="BO226" s="115"/>
      <c r="BP226" s="115"/>
      <c r="BQ226" s="115"/>
      <c r="BR226" s="184"/>
      <c r="BS226" s="115"/>
      <c r="BU226" s="530"/>
      <c r="BV226" s="118"/>
      <c r="BW226" s="115"/>
      <c r="BX226" s="115"/>
      <c r="BY226" s="115"/>
      <c r="BZ226" s="115"/>
      <c r="CA226" s="184"/>
      <c r="CB226" s="115"/>
      <c r="CD226" s="530"/>
      <c r="CE226" s="118"/>
      <c r="CF226" s="115"/>
      <c r="CG226" s="115"/>
      <c r="CH226" s="115"/>
      <c r="CI226" s="115"/>
      <c r="CJ226" s="184"/>
      <c r="CK226" s="115"/>
      <c r="CM226" s="530"/>
      <c r="CN226" s="118"/>
      <c r="CO226" s="115"/>
      <c r="CP226" s="115"/>
      <c r="CQ226" s="115"/>
      <c r="CR226" s="115"/>
      <c r="CS226" s="184"/>
      <c r="CT226" s="115"/>
      <c r="CV226" s="530"/>
      <c r="CW226" s="118"/>
      <c r="CX226" s="115"/>
      <c r="CY226" s="115"/>
      <c r="CZ226" s="115"/>
      <c r="DA226" s="115"/>
      <c r="DB226" s="184"/>
      <c r="DC226" s="115"/>
      <c r="DE226" s="530"/>
      <c r="DF226" s="118"/>
      <c r="DG226" s="115"/>
      <c r="DH226" s="115"/>
      <c r="DI226" s="115"/>
      <c r="DJ226" s="115"/>
      <c r="DK226" s="184"/>
      <c r="DL226" s="115"/>
      <c r="DN226" s="530"/>
      <c r="DO226" s="118"/>
      <c r="DP226" s="115"/>
      <c r="DQ226" s="115"/>
      <c r="DR226" s="115"/>
      <c r="DS226" s="115"/>
      <c r="DT226" s="184"/>
      <c r="DU226" s="115"/>
      <c r="DW226" s="530"/>
      <c r="DX226" s="118"/>
      <c r="DY226" s="115"/>
      <c r="DZ226" s="115"/>
      <c r="EA226" s="115"/>
      <c r="EB226" s="115"/>
      <c r="EC226" s="184"/>
      <c r="ED226" s="115"/>
      <c r="EF226" s="530"/>
      <c r="EG226" s="118"/>
      <c r="EH226" s="115"/>
      <c r="EI226" s="115"/>
      <c r="EJ226" s="115"/>
      <c r="EK226" s="115"/>
      <c r="EL226" s="184"/>
      <c r="EM226" s="115"/>
      <c r="EO226" s="530"/>
      <c r="EP226" s="118"/>
      <c r="EQ226" s="115"/>
      <c r="ER226" s="115"/>
      <c r="ES226" s="115"/>
      <c r="ET226" s="115"/>
      <c r="EU226" s="184"/>
      <c r="EV226" s="115"/>
      <c r="EX226" s="530"/>
      <c r="EY226" s="118"/>
      <c r="EZ226" s="115"/>
      <c r="FA226" s="115"/>
      <c r="FB226" s="115"/>
      <c r="FC226" s="115"/>
      <c r="FD226" s="184"/>
      <c r="FE226" s="115"/>
      <c r="FG226" s="530"/>
      <c r="FH226" s="118"/>
      <c r="FI226" s="115"/>
      <c r="FJ226" s="115"/>
      <c r="FK226" s="115"/>
      <c r="FL226" s="115"/>
      <c r="FM226" s="184"/>
      <c r="FN226" s="115"/>
      <c r="FP226" s="530"/>
      <c r="FQ226" s="118"/>
      <c r="FR226" s="115"/>
      <c r="FS226" s="115"/>
      <c r="FT226" s="115"/>
      <c r="FU226" s="115"/>
      <c r="FV226" s="184"/>
      <c r="FW226" s="115"/>
      <c r="FY226" s="530"/>
      <c r="FZ226" s="118"/>
      <c r="GA226" s="115"/>
      <c r="GB226" s="115"/>
      <c r="GC226" s="115"/>
      <c r="GD226" s="115"/>
      <c r="GE226" s="184"/>
      <c r="GF226" s="115"/>
      <c r="GH226" s="530"/>
      <c r="GI226" s="118"/>
      <c r="GJ226" s="115"/>
      <c r="GK226" s="115"/>
      <c r="GL226" s="115"/>
      <c r="GM226" s="115"/>
      <c r="GN226" s="184"/>
      <c r="GO226" s="115"/>
      <c r="GQ226" s="530"/>
      <c r="GR226" s="118"/>
      <c r="GS226" s="115"/>
      <c r="GT226" s="115"/>
      <c r="GU226" s="115"/>
      <c r="GV226" s="115"/>
      <c r="GW226" s="184"/>
      <c r="GX226" s="115"/>
      <c r="GZ226" s="530"/>
      <c r="HA226" s="118"/>
      <c r="HB226" s="115"/>
      <c r="HC226" s="115"/>
      <c r="HD226" s="115"/>
      <c r="HE226" s="115"/>
      <c r="HF226" s="184"/>
      <c r="HG226" s="115"/>
      <c r="HI226" s="530"/>
      <c r="HJ226" s="118"/>
      <c r="HK226" s="115"/>
      <c r="HL226" s="115"/>
      <c r="HM226" s="115"/>
      <c r="HN226" s="115"/>
      <c r="HO226" s="184"/>
      <c r="HP226" s="115"/>
      <c r="HR226" s="530"/>
      <c r="HS226" s="118"/>
      <c r="HT226" s="115"/>
      <c r="HU226" s="115"/>
      <c r="HV226" s="115"/>
      <c r="HW226" s="115"/>
      <c r="HX226" s="184"/>
      <c r="HY226" s="115"/>
      <c r="IA226" s="530"/>
      <c r="IB226" s="118"/>
      <c r="IC226" s="115"/>
      <c r="ID226" s="115"/>
      <c r="IE226" s="115"/>
      <c r="IF226" s="115"/>
      <c r="IG226" s="184"/>
      <c r="IH226" s="115"/>
      <c r="IJ226" s="530"/>
      <c r="IK226" s="118"/>
      <c r="IL226" s="115"/>
      <c r="IM226" s="115"/>
      <c r="IN226" s="115"/>
      <c r="IO226" s="115"/>
      <c r="IP226" s="184"/>
      <c r="IQ226" s="115"/>
      <c r="IS226" s="530"/>
      <c r="IT226" s="118"/>
      <c r="IU226" s="115"/>
      <c r="IV226" s="115"/>
      <c r="IW226" s="115"/>
      <c r="IX226" s="115"/>
      <c r="IY226" s="184"/>
      <c r="IZ226" s="115"/>
      <c r="JB226" s="530"/>
      <c r="JC226" s="118"/>
      <c r="JD226" s="115"/>
      <c r="JE226" s="115"/>
      <c r="JF226" s="115"/>
      <c r="JG226" s="115"/>
      <c r="JH226" s="184"/>
      <c r="JI226" s="115"/>
      <c r="JK226" s="530"/>
      <c r="JL226" s="118"/>
      <c r="JM226" s="115"/>
      <c r="JN226" s="115"/>
      <c r="JO226" s="115"/>
      <c r="JP226" s="115"/>
      <c r="JQ226" s="184"/>
      <c r="JR226" s="115"/>
      <c r="JT226" s="530"/>
      <c r="JU226" s="118"/>
      <c r="JV226" s="115"/>
      <c r="JW226" s="115"/>
      <c r="JX226" s="115"/>
      <c r="JY226" s="115"/>
      <c r="JZ226" s="184"/>
      <c r="KA226" s="115"/>
      <c r="KC226" s="530"/>
      <c r="KD226" s="118"/>
      <c r="KE226" s="115"/>
      <c r="KF226" s="115"/>
      <c r="KG226" s="115"/>
      <c r="KH226" s="115"/>
      <c r="KI226" s="184"/>
      <c r="KJ226" s="115"/>
      <c r="KL226" s="530"/>
      <c r="KM226" s="118"/>
      <c r="KN226" s="115"/>
      <c r="KO226" s="115"/>
      <c r="KP226" s="115"/>
      <c r="KQ226" s="115"/>
      <c r="KR226" s="184"/>
      <c r="KS226" s="115"/>
      <c r="KU226" s="530"/>
      <c r="KV226" s="118"/>
      <c r="KW226" s="115"/>
      <c r="KX226" s="115"/>
      <c r="KY226" s="115"/>
      <c r="KZ226" s="115"/>
      <c r="LA226" s="184"/>
      <c r="LB226" s="115"/>
      <c r="LD226" s="530"/>
      <c r="LE226" s="118"/>
      <c r="LF226" s="115"/>
      <c r="LG226" s="115"/>
      <c r="LH226" s="115"/>
      <c r="LI226" s="115"/>
      <c r="LJ226" s="184"/>
      <c r="LK226" s="115"/>
      <c r="LM226" s="530"/>
      <c r="LN226" s="118"/>
      <c r="LO226" s="115"/>
      <c r="LP226" s="115"/>
      <c r="LQ226" s="115"/>
      <c r="LR226" s="115"/>
      <c r="LS226" s="184"/>
      <c r="LT226" s="115"/>
      <c r="LV226" s="530"/>
      <c r="LW226" s="118"/>
      <c r="LX226" s="115"/>
      <c r="LY226" s="115"/>
      <c r="LZ226" s="115"/>
      <c r="MA226" s="115"/>
      <c r="MB226" s="184"/>
      <c r="MC226" s="115"/>
      <c r="ME226" s="530"/>
      <c r="MF226" s="118"/>
      <c r="MG226" s="115"/>
      <c r="MH226" s="115"/>
      <c r="MI226" s="115"/>
      <c r="MJ226" s="115"/>
      <c r="MK226" s="184"/>
      <c r="ML226" s="115"/>
      <c r="MN226" s="530"/>
      <c r="MO226" s="118"/>
      <c r="MP226" s="115"/>
      <c r="MQ226" s="115"/>
      <c r="MR226" s="115"/>
      <c r="MS226" s="115"/>
      <c r="MT226" s="184"/>
      <c r="MU226" s="115"/>
      <c r="MW226" s="530"/>
      <c r="MX226" s="118"/>
      <c r="MY226" s="115"/>
      <c r="MZ226" s="115"/>
      <c r="NA226" s="115"/>
      <c r="NB226" s="115"/>
      <c r="NC226" s="184"/>
      <c r="ND226" s="115"/>
      <c r="NF226" s="530"/>
      <c r="NG226" s="118"/>
      <c r="NH226" s="115"/>
      <c r="NI226" s="115"/>
      <c r="NJ226" s="115"/>
      <c r="NK226" s="115"/>
      <c r="NL226" s="184"/>
      <c r="NM226" s="115"/>
      <c r="NO226" s="530"/>
      <c r="NP226" s="118"/>
      <c r="NQ226" s="115"/>
      <c r="NR226" s="115"/>
      <c r="NS226" s="115"/>
      <c r="NT226" s="115"/>
      <c r="NU226" s="184"/>
      <c r="NV226" s="115"/>
      <c r="NX226" s="530"/>
      <c r="NY226" s="118"/>
      <c r="NZ226" s="115"/>
      <c r="OA226" s="115"/>
      <c r="OB226" s="115"/>
      <c r="OC226" s="115"/>
      <c r="OD226" s="184"/>
      <c r="OE226" s="115"/>
      <c r="OG226" s="530"/>
      <c r="OH226" s="118"/>
      <c r="OI226" s="115"/>
      <c r="OJ226" s="115"/>
      <c r="OK226" s="115"/>
      <c r="OL226" s="115"/>
      <c r="OM226" s="184"/>
      <c r="ON226" s="115"/>
      <c r="OP226" s="530"/>
      <c r="OQ226" s="118"/>
      <c r="OR226" s="115"/>
      <c r="OS226" s="115"/>
      <c r="OT226" s="115"/>
      <c r="OU226" s="115"/>
      <c r="OV226" s="184"/>
      <c r="OW226" s="115"/>
      <c r="OY226" s="530"/>
      <c r="OZ226" s="118"/>
      <c r="PA226" s="115"/>
      <c r="PB226" s="115"/>
      <c r="PC226" s="115"/>
      <c r="PD226" s="115"/>
      <c r="PE226" s="184"/>
      <c r="PF226" s="115"/>
    </row>
    <row r="227" spans="1:422">
      <c r="A227" s="118"/>
      <c r="B227" s="118"/>
      <c r="C227" s="115"/>
      <c r="D227" s="115"/>
      <c r="E227" s="115"/>
      <c r="F227" s="115"/>
      <c r="G227" s="115"/>
      <c r="H227" s="115">
        <f t="shared" si="3775"/>
        <v>0</v>
      </c>
      <c r="J227" s="531"/>
      <c r="K227" s="118"/>
      <c r="L227" s="115"/>
      <c r="M227" s="115"/>
      <c r="N227" s="115"/>
      <c r="O227" s="115"/>
      <c r="P227" s="184"/>
      <c r="Q227" s="115">
        <f t="shared" si="3776"/>
        <v>0</v>
      </c>
      <c r="S227" s="531"/>
      <c r="T227" s="118"/>
      <c r="U227" s="115"/>
      <c r="V227" s="115"/>
      <c r="W227" s="115"/>
      <c r="X227" s="115"/>
      <c r="Y227" s="184"/>
      <c r="Z227" s="115"/>
      <c r="AB227" s="531"/>
      <c r="AC227" s="118"/>
      <c r="AD227" s="115"/>
      <c r="AE227" s="115"/>
      <c r="AF227" s="115"/>
      <c r="AG227" s="115"/>
      <c r="AH227" s="184"/>
      <c r="AI227" s="115"/>
      <c r="AK227" s="531"/>
      <c r="AL227" s="118"/>
      <c r="AM227" s="115"/>
      <c r="AN227" s="115"/>
      <c r="AO227" s="115"/>
      <c r="AP227" s="115"/>
      <c r="AQ227" s="184"/>
      <c r="AR227" s="115"/>
      <c r="AT227" s="531"/>
      <c r="AU227" s="118"/>
      <c r="AV227" s="115"/>
      <c r="AW227" s="115"/>
      <c r="AX227" s="115"/>
      <c r="AY227" s="115"/>
      <c r="AZ227" s="184"/>
      <c r="BA227" s="115"/>
      <c r="BC227" s="531"/>
      <c r="BD227" s="118"/>
      <c r="BE227" s="115"/>
      <c r="BF227" s="115"/>
      <c r="BG227" s="115"/>
      <c r="BH227" s="115"/>
      <c r="BI227" s="184"/>
      <c r="BJ227" s="115"/>
      <c r="BL227" s="531"/>
      <c r="BM227" s="118"/>
      <c r="BN227" s="115"/>
      <c r="BO227" s="115"/>
      <c r="BP227" s="115"/>
      <c r="BQ227" s="115"/>
      <c r="BR227" s="184"/>
      <c r="BS227" s="115"/>
      <c r="BU227" s="531"/>
      <c r="BV227" s="118"/>
      <c r="BW227" s="115"/>
      <c r="BX227" s="115"/>
      <c r="BY227" s="115"/>
      <c r="BZ227" s="115"/>
      <c r="CA227" s="184"/>
      <c r="CB227" s="115"/>
      <c r="CD227" s="531"/>
      <c r="CE227" s="118"/>
      <c r="CF227" s="115"/>
      <c r="CG227" s="115"/>
      <c r="CH227" s="115"/>
      <c r="CI227" s="115"/>
      <c r="CJ227" s="184"/>
      <c r="CK227" s="115"/>
      <c r="CM227" s="531"/>
      <c r="CN227" s="118"/>
      <c r="CO227" s="115"/>
      <c r="CP227" s="115"/>
      <c r="CQ227" s="115"/>
      <c r="CR227" s="115"/>
      <c r="CS227" s="184"/>
      <c r="CT227" s="115"/>
      <c r="CV227" s="531"/>
      <c r="CW227" s="118"/>
      <c r="CX227" s="115"/>
      <c r="CY227" s="115"/>
      <c r="CZ227" s="115"/>
      <c r="DA227" s="115"/>
      <c r="DB227" s="184"/>
      <c r="DC227" s="115"/>
      <c r="DE227" s="531"/>
      <c r="DF227" s="118"/>
      <c r="DG227" s="115"/>
      <c r="DH227" s="115"/>
      <c r="DI227" s="115"/>
      <c r="DJ227" s="115"/>
      <c r="DK227" s="184"/>
      <c r="DL227" s="115"/>
      <c r="DN227" s="531"/>
      <c r="DO227" s="118"/>
      <c r="DP227" s="115"/>
      <c r="DQ227" s="115"/>
      <c r="DR227" s="115"/>
      <c r="DS227" s="115"/>
      <c r="DT227" s="184"/>
      <c r="DU227" s="115"/>
      <c r="DW227" s="531"/>
      <c r="DX227" s="118"/>
      <c r="DY227" s="115"/>
      <c r="DZ227" s="115"/>
      <c r="EA227" s="115"/>
      <c r="EB227" s="115"/>
      <c r="EC227" s="184"/>
      <c r="ED227" s="115"/>
      <c r="EF227" s="531"/>
      <c r="EG227" s="118"/>
      <c r="EH227" s="115"/>
      <c r="EI227" s="115"/>
      <c r="EJ227" s="115"/>
      <c r="EK227" s="115"/>
      <c r="EL227" s="184"/>
      <c r="EM227" s="115"/>
      <c r="EO227" s="531"/>
      <c r="EP227" s="118"/>
      <c r="EQ227" s="115"/>
      <c r="ER227" s="115"/>
      <c r="ES227" s="115"/>
      <c r="ET227" s="115"/>
      <c r="EU227" s="184"/>
      <c r="EV227" s="115"/>
      <c r="EX227" s="531"/>
      <c r="EY227" s="118"/>
      <c r="EZ227" s="115"/>
      <c r="FA227" s="115"/>
      <c r="FB227" s="115"/>
      <c r="FC227" s="115"/>
      <c r="FD227" s="184"/>
      <c r="FE227" s="115"/>
      <c r="FG227" s="531"/>
      <c r="FH227" s="118"/>
      <c r="FI227" s="115"/>
      <c r="FJ227" s="115"/>
      <c r="FK227" s="115"/>
      <c r="FL227" s="115"/>
      <c r="FM227" s="184"/>
      <c r="FN227" s="115"/>
      <c r="FP227" s="531"/>
      <c r="FQ227" s="118"/>
      <c r="FR227" s="115"/>
      <c r="FS227" s="115"/>
      <c r="FT227" s="115"/>
      <c r="FU227" s="115"/>
      <c r="FV227" s="184"/>
      <c r="FW227" s="115"/>
      <c r="FY227" s="531"/>
      <c r="FZ227" s="118"/>
      <c r="GA227" s="115"/>
      <c r="GB227" s="115"/>
      <c r="GC227" s="115"/>
      <c r="GD227" s="115"/>
      <c r="GE227" s="184"/>
      <c r="GF227" s="115"/>
      <c r="GH227" s="531"/>
      <c r="GI227" s="118"/>
      <c r="GJ227" s="115"/>
      <c r="GK227" s="115"/>
      <c r="GL227" s="115"/>
      <c r="GM227" s="115"/>
      <c r="GN227" s="184"/>
      <c r="GO227" s="115"/>
      <c r="GQ227" s="531"/>
      <c r="GR227" s="118"/>
      <c r="GS227" s="115"/>
      <c r="GT227" s="115"/>
      <c r="GU227" s="115"/>
      <c r="GV227" s="115"/>
      <c r="GW227" s="184"/>
      <c r="GX227" s="115"/>
      <c r="GZ227" s="531"/>
      <c r="HA227" s="118"/>
      <c r="HB227" s="115"/>
      <c r="HC227" s="115"/>
      <c r="HD227" s="115"/>
      <c r="HE227" s="115"/>
      <c r="HF227" s="184"/>
      <c r="HG227" s="115"/>
      <c r="HI227" s="531"/>
      <c r="HJ227" s="118"/>
      <c r="HK227" s="115"/>
      <c r="HL227" s="115"/>
      <c r="HM227" s="115"/>
      <c r="HN227" s="115"/>
      <c r="HO227" s="184"/>
      <c r="HP227" s="115"/>
      <c r="HR227" s="531"/>
      <c r="HS227" s="118"/>
      <c r="HT227" s="115"/>
      <c r="HU227" s="115"/>
      <c r="HV227" s="115"/>
      <c r="HW227" s="115"/>
      <c r="HX227" s="184"/>
      <c r="HY227" s="115"/>
      <c r="IA227" s="531"/>
      <c r="IB227" s="118"/>
      <c r="IC227" s="115"/>
      <c r="ID227" s="115"/>
      <c r="IE227" s="115"/>
      <c r="IF227" s="115"/>
      <c r="IG227" s="184"/>
      <c r="IH227" s="115"/>
      <c r="IJ227" s="531"/>
      <c r="IK227" s="118"/>
      <c r="IL227" s="115"/>
      <c r="IM227" s="115"/>
      <c r="IN227" s="115"/>
      <c r="IO227" s="115"/>
      <c r="IP227" s="184"/>
      <c r="IQ227" s="115"/>
      <c r="IS227" s="531"/>
      <c r="IT227" s="118"/>
      <c r="IU227" s="115"/>
      <c r="IV227" s="115"/>
      <c r="IW227" s="115"/>
      <c r="IX227" s="115"/>
      <c r="IY227" s="184"/>
      <c r="IZ227" s="115"/>
      <c r="JB227" s="531"/>
      <c r="JC227" s="118"/>
      <c r="JD227" s="115"/>
      <c r="JE227" s="115"/>
      <c r="JF227" s="115"/>
      <c r="JG227" s="115"/>
      <c r="JH227" s="184"/>
      <c r="JI227" s="115"/>
      <c r="JK227" s="531"/>
      <c r="JL227" s="118"/>
      <c r="JM227" s="115"/>
      <c r="JN227" s="115"/>
      <c r="JO227" s="115"/>
      <c r="JP227" s="115"/>
      <c r="JQ227" s="184"/>
      <c r="JR227" s="115"/>
      <c r="JT227" s="531"/>
      <c r="JU227" s="118"/>
      <c r="JV227" s="115"/>
      <c r="JW227" s="115"/>
      <c r="JX227" s="115"/>
      <c r="JY227" s="115"/>
      <c r="JZ227" s="184"/>
      <c r="KA227" s="115"/>
      <c r="KC227" s="531"/>
      <c r="KD227" s="118"/>
      <c r="KE227" s="115"/>
      <c r="KF227" s="115"/>
      <c r="KG227" s="115"/>
      <c r="KH227" s="115"/>
      <c r="KI227" s="184"/>
      <c r="KJ227" s="115"/>
      <c r="KL227" s="531"/>
      <c r="KM227" s="118"/>
      <c r="KN227" s="115"/>
      <c r="KO227" s="115"/>
      <c r="KP227" s="115"/>
      <c r="KQ227" s="115"/>
      <c r="KR227" s="184"/>
      <c r="KS227" s="115"/>
      <c r="KU227" s="531"/>
      <c r="KV227" s="118"/>
      <c r="KW227" s="115"/>
      <c r="KX227" s="115"/>
      <c r="KY227" s="115"/>
      <c r="KZ227" s="115"/>
      <c r="LA227" s="184"/>
      <c r="LB227" s="115"/>
      <c r="LD227" s="531"/>
      <c r="LE227" s="118"/>
      <c r="LF227" s="115"/>
      <c r="LG227" s="115"/>
      <c r="LH227" s="115"/>
      <c r="LI227" s="115"/>
      <c r="LJ227" s="184"/>
      <c r="LK227" s="115"/>
      <c r="LM227" s="531"/>
      <c r="LN227" s="118"/>
      <c r="LO227" s="115"/>
      <c r="LP227" s="115"/>
      <c r="LQ227" s="115"/>
      <c r="LR227" s="115"/>
      <c r="LS227" s="184"/>
      <c r="LT227" s="115"/>
      <c r="LV227" s="531"/>
      <c r="LW227" s="118"/>
      <c r="LX227" s="115"/>
      <c r="LY227" s="115"/>
      <c r="LZ227" s="115"/>
      <c r="MA227" s="115"/>
      <c r="MB227" s="184"/>
      <c r="MC227" s="115"/>
      <c r="ME227" s="531"/>
      <c r="MF227" s="118"/>
      <c r="MG227" s="115"/>
      <c r="MH227" s="115"/>
      <c r="MI227" s="115"/>
      <c r="MJ227" s="115"/>
      <c r="MK227" s="184"/>
      <c r="ML227" s="115"/>
      <c r="MN227" s="531"/>
      <c r="MO227" s="118"/>
      <c r="MP227" s="115"/>
      <c r="MQ227" s="115"/>
      <c r="MR227" s="115"/>
      <c r="MS227" s="115"/>
      <c r="MT227" s="184"/>
      <c r="MU227" s="115"/>
      <c r="MW227" s="531"/>
      <c r="MX227" s="118"/>
      <c r="MY227" s="115"/>
      <c r="MZ227" s="115"/>
      <c r="NA227" s="115"/>
      <c r="NB227" s="115"/>
      <c r="NC227" s="184"/>
      <c r="ND227" s="115"/>
      <c r="NF227" s="531"/>
      <c r="NG227" s="118"/>
      <c r="NH227" s="115"/>
      <c r="NI227" s="115"/>
      <c r="NJ227" s="115"/>
      <c r="NK227" s="115"/>
      <c r="NL227" s="184"/>
      <c r="NM227" s="115"/>
      <c r="NO227" s="531"/>
      <c r="NP227" s="118"/>
      <c r="NQ227" s="115"/>
      <c r="NR227" s="115"/>
      <c r="NS227" s="115"/>
      <c r="NT227" s="115"/>
      <c r="NU227" s="184"/>
      <c r="NV227" s="115"/>
      <c r="NX227" s="531"/>
      <c r="NY227" s="118"/>
      <c r="NZ227" s="115"/>
      <c r="OA227" s="115"/>
      <c r="OB227" s="115"/>
      <c r="OC227" s="115"/>
      <c r="OD227" s="184"/>
      <c r="OE227" s="115"/>
      <c r="OG227" s="531"/>
      <c r="OH227" s="118"/>
      <c r="OI227" s="115"/>
      <c r="OJ227" s="115"/>
      <c r="OK227" s="115"/>
      <c r="OL227" s="115"/>
      <c r="OM227" s="184"/>
      <c r="ON227" s="115"/>
      <c r="OP227" s="531"/>
      <c r="OQ227" s="118"/>
      <c r="OR227" s="115"/>
      <c r="OS227" s="115"/>
      <c r="OT227" s="115"/>
      <c r="OU227" s="115"/>
      <c r="OV227" s="184"/>
      <c r="OW227" s="115"/>
      <c r="OY227" s="531"/>
      <c r="OZ227" s="118"/>
      <c r="PA227" s="115"/>
      <c r="PB227" s="115"/>
      <c r="PC227" s="115"/>
      <c r="PD227" s="115"/>
      <c r="PE227" s="184"/>
      <c r="PF227" s="115"/>
    </row>
    <row r="228" spans="1:422">
      <c r="A228" s="118"/>
      <c r="B228" s="118"/>
      <c r="C228" s="115"/>
      <c r="D228" s="115"/>
      <c r="E228" s="115"/>
      <c r="F228" s="115"/>
      <c r="G228" s="115"/>
      <c r="H228" s="115">
        <f t="shared" si="3775"/>
        <v>0</v>
      </c>
      <c r="J228" s="532"/>
      <c r="K228" s="118"/>
      <c r="L228" s="115"/>
      <c r="M228" s="115"/>
      <c r="N228" s="115"/>
      <c r="O228" s="115"/>
      <c r="P228" s="184"/>
      <c r="Q228" s="115">
        <f t="shared" si="3776"/>
        <v>0</v>
      </c>
      <c r="S228" s="532"/>
      <c r="T228" s="118"/>
      <c r="U228" s="115"/>
      <c r="V228" s="115"/>
      <c r="W228" s="115"/>
      <c r="X228" s="115"/>
      <c r="Y228" s="184"/>
      <c r="Z228" s="115"/>
      <c r="AB228" s="532"/>
      <c r="AC228" s="118"/>
      <c r="AD228" s="115"/>
      <c r="AE228" s="115"/>
      <c r="AF228" s="115"/>
      <c r="AG228" s="115"/>
      <c r="AH228" s="184"/>
      <c r="AI228" s="115"/>
      <c r="AK228" s="532"/>
      <c r="AL228" s="118"/>
      <c r="AM228" s="115"/>
      <c r="AN228" s="115"/>
      <c r="AO228" s="115"/>
      <c r="AP228" s="115"/>
      <c r="AQ228" s="184"/>
      <c r="AR228" s="115"/>
      <c r="AT228" s="532"/>
      <c r="AU228" s="118"/>
      <c r="AV228" s="115"/>
      <c r="AW228" s="115"/>
      <c r="AX228" s="115"/>
      <c r="AY228" s="115"/>
      <c r="AZ228" s="184"/>
      <c r="BA228" s="115"/>
      <c r="BC228" s="532"/>
      <c r="BD228" s="118"/>
      <c r="BE228" s="115"/>
      <c r="BF228" s="115"/>
      <c r="BG228" s="115"/>
      <c r="BH228" s="115"/>
      <c r="BI228" s="184"/>
      <c r="BJ228" s="115"/>
      <c r="BL228" s="532"/>
      <c r="BM228" s="118"/>
      <c r="BN228" s="115"/>
      <c r="BO228" s="115"/>
      <c r="BP228" s="115"/>
      <c r="BQ228" s="115"/>
      <c r="BR228" s="184"/>
      <c r="BS228" s="115"/>
      <c r="BU228" s="532"/>
      <c r="BV228" s="118"/>
      <c r="BW228" s="115"/>
      <c r="BX228" s="115"/>
      <c r="BY228" s="115"/>
      <c r="BZ228" s="115"/>
      <c r="CA228" s="184"/>
      <c r="CB228" s="115"/>
      <c r="CD228" s="532"/>
      <c r="CE228" s="118"/>
      <c r="CF228" s="115"/>
      <c r="CG228" s="115"/>
      <c r="CH228" s="115"/>
      <c r="CI228" s="115"/>
      <c r="CJ228" s="184"/>
      <c r="CK228" s="115"/>
      <c r="CM228" s="532"/>
      <c r="CN228" s="118"/>
      <c r="CO228" s="115"/>
      <c r="CP228" s="115"/>
      <c r="CQ228" s="115"/>
      <c r="CR228" s="115"/>
      <c r="CS228" s="184"/>
      <c r="CT228" s="115"/>
      <c r="CV228" s="532"/>
      <c r="CW228" s="118"/>
      <c r="CX228" s="115"/>
      <c r="CY228" s="115"/>
      <c r="CZ228" s="115"/>
      <c r="DA228" s="115"/>
      <c r="DB228" s="184"/>
      <c r="DC228" s="115"/>
      <c r="DE228" s="532"/>
      <c r="DF228" s="118"/>
      <c r="DG228" s="115"/>
      <c r="DH228" s="115"/>
      <c r="DI228" s="115"/>
      <c r="DJ228" s="115"/>
      <c r="DK228" s="184"/>
      <c r="DL228" s="115"/>
      <c r="DN228" s="532"/>
      <c r="DO228" s="118"/>
      <c r="DP228" s="115"/>
      <c r="DQ228" s="115"/>
      <c r="DR228" s="115"/>
      <c r="DS228" s="115"/>
      <c r="DT228" s="184"/>
      <c r="DU228" s="115"/>
      <c r="DW228" s="532"/>
      <c r="DX228" s="118"/>
      <c r="DY228" s="115"/>
      <c r="DZ228" s="115"/>
      <c r="EA228" s="115"/>
      <c r="EB228" s="115"/>
      <c r="EC228" s="184"/>
      <c r="ED228" s="115"/>
      <c r="EF228" s="532"/>
      <c r="EG228" s="118"/>
      <c r="EH228" s="115"/>
      <c r="EI228" s="115"/>
      <c r="EJ228" s="115"/>
      <c r="EK228" s="115"/>
      <c r="EL228" s="184"/>
      <c r="EM228" s="115"/>
      <c r="EO228" s="532"/>
      <c r="EP228" s="118"/>
      <c r="EQ228" s="115"/>
      <c r="ER228" s="115"/>
      <c r="ES228" s="115"/>
      <c r="ET228" s="115"/>
      <c r="EU228" s="184"/>
      <c r="EV228" s="115"/>
      <c r="EX228" s="532"/>
      <c r="EY228" s="118"/>
      <c r="EZ228" s="115"/>
      <c r="FA228" s="115"/>
      <c r="FB228" s="115"/>
      <c r="FC228" s="115"/>
      <c r="FD228" s="184"/>
      <c r="FE228" s="115"/>
      <c r="FG228" s="532"/>
      <c r="FH228" s="118"/>
      <c r="FI228" s="115"/>
      <c r="FJ228" s="115"/>
      <c r="FK228" s="115"/>
      <c r="FL228" s="115"/>
      <c r="FM228" s="184"/>
      <c r="FN228" s="115"/>
      <c r="FP228" s="532"/>
      <c r="FQ228" s="118"/>
      <c r="FR228" s="115"/>
      <c r="FS228" s="115"/>
      <c r="FT228" s="115"/>
      <c r="FU228" s="115"/>
      <c r="FV228" s="184"/>
      <c r="FW228" s="115"/>
      <c r="FY228" s="532"/>
      <c r="FZ228" s="118"/>
      <c r="GA228" s="115"/>
      <c r="GB228" s="115"/>
      <c r="GC228" s="115"/>
      <c r="GD228" s="115"/>
      <c r="GE228" s="184"/>
      <c r="GF228" s="115"/>
      <c r="GH228" s="532"/>
      <c r="GI228" s="118"/>
      <c r="GJ228" s="115"/>
      <c r="GK228" s="115"/>
      <c r="GL228" s="115"/>
      <c r="GM228" s="115"/>
      <c r="GN228" s="184"/>
      <c r="GO228" s="115"/>
      <c r="GQ228" s="532"/>
      <c r="GR228" s="118"/>
      <c r="GS228" s="115"/>
      <c r="GT228" s="115"/>
      <c r="GU228" s="115"/>
      <c r="GV228" s="115"/>
      <c r="GW228" s="184"/>
      <c r="GX228" s="115"/>
      <c r="GZ228" s="532"/>
      <c r="HA228" s="118"/>
      <c r="HB228" s="115"/>
      <c r="HC228" s="115"/>
      <c r="HD228" s="115"/>
      <c r="HE228" s="115"/>
      <c r="HF228" s="184"/>
      <c r="HG228" s="115"/>
      <c r="HI228" s="532"/>
      <c r="HJ228" s="118"/>
      <c r="HK228" s="115"/>
      <c r="HL228" s="115"/>
      <c r="HM228" s="115"/>
      <c r="HN228" s="115"/>
      <c r="HO228" s="184"/>
      <c r="HP228" s="115"/>
      <c r="HR228" s="532"/>
      <c r="HS228" s="118"/>
      <c r="HT228" s="115"/>
      <c r="HU228" s="115"/>
      <c r="HV228" s="115"/>
      <c r="HW228" s="115"/>
      <c r="HX228" s="184"/>
      <c r="HY228" s="115"/>
      <c r="IA228" s="532"/>
      <c r="IB228" s="118"/>
      <c r="IC228" s="115"/>
      <c r="ID228" s="115"/>
      <c r="IE228" s="115"/>
      <c r="IF228" s="115"/>
      <c r="IG228" s="184"/>
      <c r="IH228" s="115"/>
      <c r="IJ228" s="532"/>
      <c r="IK228" s="118"/>
      <c r="IL228" s="115"/>
      <c r="IM228" s="115"/>
      <c r="IN228" s="115"/>
      <c r="IO228" s="115"/>
      <c r="IP228" s="184"/>
      <c r="IQ228" s="115"/>
      <c r="IS228" s="532"/>
      <c r="IT228" s="118"/>
      <c r="IU228" s="115"/>
      <c r="IV228" s="115"/>
      <c r="IW228" s="115"/>
      <c r="IX228" s="115"/>
      <c r="IY228" s="184"/>
      <c r="IZ228" s="115"/>
      <c r="JB228" s="532"/>
      <c r="JC228" s="118"/>
      <c r="JD228" s="115"/>
      <c r="JE228" s="115"/>
      <c r="JF228" s="115"/>
      <c r="JG228" s="115"/>
      <c r="JH228" s="184"/>
      <c r="JI228" s="115"/>
      <c r="JK228" s="532"/>
      <c r="JL228" s="118"/>
      <c r="JM228" s="115"/>
      <c r="JN228" s="115"/>
      <c r="JO228" s="115"/>
      <c r="JP228" s="115"/>
      <c r="JQ228" s="184"/>
      <c r="JR228" s="115"/>
      <c r="JT228" s="532"/>
      <c r="JU228" s="118"/>
      <c r="JV228" s="115"/>
      <c r="JW228" s="115"/>
      <c r="JX228" s="115"/>
      <c r="JY228" s="115"/>
      <c r="JZ228" s="184"/>
      <c r="KA228" s="115"/>
      <c r="KC228" s="532"/>
      <c r="KD228" s="118"/>
      <c r="KE228" s="115"/>
      <c r="KF228" s="115"/>
      <c r="KG228" s="115"/>
      <c r="KH228" s="115"/>
      <c r="KI228" s="184"/>
      <c r="KJ228" s="115"/>
      <c r="KL228" s="532"/>
      <c r="KM228" s="118"/>
      <c r="KN228" s="115"/>
      <c r="KO228" s="115"/>
      <c r="KP228" s="115"/>
      <c r="KQ228" s="115"/>
      <c r="KR228" s="184"/>
      <c r="KS228" s="115"/>
      <c r="KU228" s="532"/>
      <c r="KV228" s="118"/>
      <c r="KW228" s="115"/>
      <c r="KX228" s="115"/>
      <c r="KY228" s="115"/>
      <c r="KZ228" s="115"/>
      <c r="LA228" s="184"/>
      <c r="LB228" s="115"/>
      <c r="LD228" s="532"/>
      <c r="LE228" s="118"/>
      <c r="LF228" s="115"/>
      <c r="LG228" s="115"/>
      <c r="LH228" s="115"/>
      <c r="LI228" s="115"/>
      <c r="LJ228" s="184"/>
      <c r="LK228" s="115"/>
      <c r="LM228" s="532"/>
      <c r="LN228" s="118"/>
      <c r="LO228" s="115"/>
      <c r="LP228" s="115"/>
      <c r="LQ228" s="115"/>
      <c r="LR228" s="115"/>
      <c r="LS228" s="184"/>
      <c r="LT228" s="115"/>
      <c r="LV228" s="532"/>
      <c r="LW228" s="118"/>
      <c r="LX228" s="115"/>
      <c r="LY228" s="115"/>
      <c r="LZ228" s="115"/>
      <c r="MA228" s="115"/>
      <c r="MB228" s="184"/>
      <c r="MC228" s="115"/>
      <c r="ME228" s="532"/>
      <c r="MF228" s="118"/>
      <c r="MG228" s="115"/>
      <c r="MH228" s="115"/>
      <c r="MI228" s="115"/>
      <c r="MJ228" s="115"/>
      <c r="MK228" s="184"/>
      <c r="ML228" s="115"/>
      <c r="MN228" s="532"/>
      <c r="MO228" s="118"/>
      <c r="MP228" s="115"/>
      <c r="MQ228" s="115"/>
      <c r="MR228" s="115"/>
      <c r="MS228" s="115"/>
      <c r="MT228" s="184"/>
      <c r="MU228" s="115"/>
      <c r="MW228" s="532"/>
      <c r="MX228" s="118"/>
      <c r="MY228" s="115"/>
      <c r="MZ228" s="115"/>
      <c r="NA228" s="115"/>
      <c r="NB228" s="115"/>
      <c r="NC228" s="184"/>
      <c r="ND228" s="115"/>
      <c r="NF228" s="532"/>
      <c r="NG228" s="118"/>
      <c r="NH228" s="115"/>
      <c r="NI228" s="115"/>
      <c r="NJ228" s="115"/>
      <c r="NK228" s="115"/>
      <c r="NL228" s="184"/>
      <c r="NM228" s="115"/>
      <c r="NO228" s="532"/>
      <c r="NP228" s="118"/>
      <c r="NQ228" s="115"/>
      <c r="NR228" s="115"/>
      <c r="NS228" s="115"/>
      <c r="NT228" s="115"/>
      <c r="NU228" s="184"/>
      <c r="NV228" s="115"/>
      <c r="NX228" s="532"/>
      <c r="NY228" s="118"/>
      <c r="NZ228" s="115"/>
      <c r="OA228" s="115"/>
      <c r="OB228" s="115"/>
      <c r="OC228" s="115"/>
      <c r="OD228" s="184"/>
      <c r="OE228" s="115"/>
      <c r="OG228" s="532"/>
      <c r="OH228" s="118"/>
      <c r="OI228" s="115"/>
      <c r="OJ228" s="115"/>
      <c r="OK228" s="115"/>
      <c r="OL228" s="115"/>
      <c r="OM228" s="184"/>
      <c r="ON228" s="115"/>
      <c r="OP228" s="532"/>
      <c r="OQ228" s="118"/>
      <c r="OR228" s="115"/>
      <c r="OS228" s="115"/>
      <c r="OT228" s="115"/>
      <c r="OU228" s="115"/>
      <c r="OV228" s="184"/>
      <c r="OW228" s="115"/>
      <c r="OY228" s="532"/>
      <c r="OZ228" s="118"/>
      <c r="PA228" s="115"/>
      <c r="PB228" s="115"/>
      <c r="PC228" s="115"/>
      <c r="PD228" s="115"/>
      <c r="PE228" s="184"/>
      <c r="PF228" s="115"/>
    </row>
    <row r="229" spans="1:422">
      <c r="A229" s="118"/>
      <c r="B229" s="118"/>
      <c r="C229" s="115"/>
      <c r="D229" s="115"/>
      <c r="E229" s="115"/>
      <c r="F229" s="115"/>
      <c r="G229" s="115"/>
      <c r="H229" s="115">
        <f t="shared" si="3775"/>
        <v>0</v>
      </c>
      <c r="J229" s="531"/>
      <c r="K229" s="118"/>
      <c r="L229" s="115"/>
      <c r="M229" s="115"/>
      <c r="N229" s="115"/>
      <c r="O229" s="115"/>
      <c r="P229" s="184"/>
      <c r="Q229" s="115">
        <f t="shared" si="3776"/>
        <v>0</v>
      </c>
      <c r="S229" s="531"/>
      <c r="T229" s="118"/>
      <c r="U229" s="115"/>
      <c r="V229" s="115"/>
      <c r="W229" s="115"/>
      <c r="X229" s="115"/>
      <c r="Y229" s="184"/>
      <c r="Z229" s="115"/>
      <c r="AB229" s="531"/>
      <c r="AC229" s="118"/>
      <c r="AD229" s="115"/>
      <c r="AE229" s="115"/>
      <c r="AF229" s="115"/>
      <c r="AG229" s="115"/>
      <c r="AH229" s="184"/>
      <c r="AI229" s="115"/>
      <c r="AK229" s="531"/>
      <c r="AL229" s="118"/>
      <c r="AM229" s="115"/>
      <c r="AN229" s="115"/>
      <c r="AO229" s="115"/>
      <c r="AP229" s="115"/>
      <c r="AQ229" s="184"/>
      <c r="AR229" s="115"/>
      <c r="AT229" s="531"/>
      <c r="AU229" s="118"/>
      <c r="AV229" s="115"/>
      <c r="AW229" s="115"/>
      <c r="AX229" s="115"/>
      <c r="AY229" s="115"/>
      <c r="AZ229" s="184"/>
      <c r="BA229" s="115"/>
      <c r="BC229" s="531"/>
      <c r="BD229" s="118"/>
      <c r="BE229" s="115"/>
      <c r="BF229" s="115"/>
      <c r="BG229" s="115"/>
      <c r="BH229" s="115"/>
      <c r="BI229" s="184"/>
      <c r="BJ229" s="115"/>
      <c r="BL229" s="531"/>
      <c r="BM229" s="118"/>
      <c r="BN229" s="115"/>
      <c r="BO229" s="115"/>
      <c r="BP229" s="115"/>
      <c r="BQ229" s="115"/>
      <c r="BR229" s="184"/>
      <c r="BS229" s="115"/>
      <c r="BU229" s="531"/>
      <c r="BV229" s="118"/>
      <c r="BW229" s="115"/>
      <c r="BX229" s="115"/>
      <c r="BY229" s="115"/>
      <c r="BZ229" s="115"/>
      <c r="CA229" s="184"/>
      <c r="CB229" s="115"/>
      <c r="CD229" s="531"/>
      <c r="CE229" s="118"/>
      <c r="CF229" s="115"/>
      <c r="CG229" s="115"/>
      <c r="CH229" s="115"/>
      <c r="CI229" s="115"/>
      <c r="CJ229" s="184"/>
      <c r="CK229" s="115"/>
      <c r="CM229" s="531"/>
      <c r="CN229" s="118"/>
      <c r="CO229" s="115"/>
      <c r="CP229" s="115"/>
      <c r="CQ229" s="115"/>
      <c r="CR229" s="115"/>
      <c r="CS229" s="184"/>
      <c r="CT229" s="115"/>
      <c r="CV229" s="531"/>
      <c r="CW229" s="118"/>
      <c r="CX229" s="115"/>
      <c r="CY229" s="115"/>
      <c r="CZ229" s="115"/>
      <c r="DA229" s="115"/>
      <c r="DB229" s="184"/>
      <c r="DC229" s="115"/>
      <c r="DE229" s="531"/>
      <c r="DF229" s="118"/>
      <c r="DG229" s="115"/>
      <c r="DH229" s="115"/>
      <c r="DI229" s="115"/>
      <c r="DJ229" s="115"/>
      <c r="DK229" s="184"/>
      <c r="DL229" s="115"/>
      <c r="DN229" s="531"/>
      <c r="DO229" s="118"/>
      <c r="DP229" s="115"/>
      <c r="DQ229" s="115"/>
      <c r="DR229" s="115"/>
      <c r="DS229" s="115"/>
      <c r="DT229" s="184"/>
      <c r="DU229" s="115"/>
      <c r="DW229" s="531"/>
      <c r="DX229" s="118"/>
      <c r="DY229" s="115"/>
      <c r="DZ229" s="115"/>
      <c r="EA229" s="115"/>
      <c r="EB229" s="115"/>
      <c r="EC229" s="184"/>
      <c r="ED229" s="115"/>
      <c r="EF229" s="531"/>
      <c r="EG229" s="118"/>
      <c r="EH229" s="115"/>
      <c r="EI229" s="115"/>
      <c r="EJ229" s="115"/>
      <c r="EK229" s="115"/>
      <c r="EL229" s="184"/>
      <c r="EM229" s="115"/>
      <c r="EO229" s="531"/>
      <c r="EP229" s="118"/>
      <c r="EQ229" s="115"/>
      <c r="ER229" s="115"/>
      <c r="ES229" s="115"/>
      <c r="ET229" s="115"/>
      <c r="EU229" s="184"/>
      <c r="EV229" s="115"/>
      <c r="EX229" s="531"/>
      <c r="EY229" s="118"/>
      <c r="EZ229" s="115"/>
      <c r="FA229" s="115"/>
      <c r="FB229" s="115"/>
      <c r="FC229" s="115"/>
      <c r="FD229" s="184"/>
      <c r="FE229" s="115"/>
      <c r="FG229" s="531"/>
      <c r="FH229" s="118"/>
      <c r="FI229" s="115"/>
      <c r="FJ229" s="115"/>
      <c r="FK229" s="115"/>
      <c r="FL229" s="115"/>
      <c r="FM229" s="184"/>
      <c r="FN229" s="115"/>
      <c r="FP229" s="531"/>
      <c r="FQ229" s="118"/>
      <c r="FR229" s="115"/>
      <c r="FS229" s="115"/>
      <c r="FT229" s="115"/>
      <c r="FU229" s="115"/>
      <c r="FV229" s="184"/>
      <c r="FW229" s="115"/>
      <c r="FY229" s="531"/>
      <c r="FZ229" s="118"/>
      <c r="GA229" s="115"/>
      <c r="GB229" s="115"/>
      <c r="GC229" s="115"/>
      <c r="GD229" s="115"/>
      <c r="GE229" s="184"/>
      <c r="GF229" s="115"/>
      <c r="GH229" s="531"/>
      <c r="GI229" s="118"/>
      <c r="GJ229" s="115"/>
      <c r="GK229" s="115"/>
      <c r="GL229" s="115"/>
      <c r="GM229" s="115"/>
      <c r="GN229" s="184"/>
      <c r="GO229" s="115"/>
      <c r="GQ229" s="531"/>
      <c r="GR229" s="118"/>
      <c r="GS229" s="115"/>
      <c r="GT229" s="115"/>
      <c r="GU229" s="115"/>
      <c r="GV229" s="115"/>
      <c r="GW229" s="184"/>
      <c r="GX229" s="115"/>
      <c r="GZ229" s="531"/>
      <c r="HA229" s="118"/>
      <c r="HB229" s="115"/>
      <c r="HC229" s="115"/>
      <c r="HD229" s="115"/>
      <c r="HE229" s="115"/>
      <c r="HF229" s="184"/>
      <c r="HG229" s="115"/>
      <c r="HI229" s="531"/>
      <c r="HJ229" s="118"/>
      <c r="HK229" s="115"/>
      <c r="HL229" s="115"/>
      <c r="HM229" s="115"/>
      <c r="HN229" s="115"/>
      <c r="HO229" s="184"/>
      <c r="HP229" s="115"/>
      <c r="HR229" s="531"/>
      <c r="HS229" s="118"/>
      <c r="HT229" s="115"/>
      <c r="HU229" s="115"/>
      <c r="HV229" s="115"/>
      <c r="HW229" s="115"/>
      <c r="HX229" s="184"/>
      <c r="HY229" s="115"/>
      <c r="IA229" s="531"/>
      <c r="IB229" s="118"/>
      <c r="IC229" s="115"/>
      <c r="ID229" s="115"/>
      <c r="IE229" s="115"/>
      <c r="IF229" s="115"/>
      <c r="IG229" s="184"/>
      <c r="IH229" s="115"/>
      <c r="IJ229" s="531"/>
      <c r="IK229" s="118"/>
      <c r="IL229" s="115"/>
      <c r="IM229" s="115"/>
      <c r="IN229" s="115"/>
      <c r="IO229" s="115"/>
      <c r="IP229" s="184"/>
      <c r="IQ229" s="115"/>
      <c r="IS229" s="531"/>
      <c r="IT229" s="118"/>
      <c r="IU229" s="115"/>
      <c r="IV229" s="115"/>
      <c r="IW229" s="115"/>
      <c r="IX229" s="115"/>
      <c r="IY229" s="184"/>
      <c r="IZ229" s="115"/>
      <c r="JB229" s="531"/>
      <c r="JC229" s="118"/>
      <c r="JD229" s="115"/>
      <c r="JE229" s="115"/>
      <c r="JF229" s="115"/>
      <c r="JG229" s="115"/>
      <c r="JH229" s="184"/>
      <c r="JI229" s="115"/>
      <c r="JK229" s="531"/>
      <c r="JL229" s="118"/>
      <c r="JM229" s="115"/>
      <c r="JN229" s="115"/>
      <c r="JO229" s="115"/>
      <c r="JP229" s="115"/>
      <c r="JQ229" s="184"/>
      <c r="JR229" s="115"/>
      <c r="JT229" s="531"/>
      <c r="JU229" s="118"/>
      <c r="JV229" s="115"/>
      <c r="JW229" s="115"/>
      <c r="JX229" s="115"/>
      <c r="JY229" s="115"/>
      <c r="JZ229" s="184"/>
      <c r="KA229" s="115"/>
      <c r="KC229" s="531"/>
      <c r="KD229" s="118"/>
      <c r="KE229" s="115"/>
      <c r="KF229" s="115"/>
      <c r="KG229" s="115"/>
      <c r="KH229" s="115"/>
      <c r="KI229" s="184"/>
      <c r="KJ229" s="115"/>
      <c r="KL229" s="531"/>
      <c r="KM229" s="118"/>
      <c r="KN229" s="115"/>
      <c r="KO229" s="115"/>
      <c r="KP229" s="115"/>
      <c r="KQ229" s="115"/>
      <c r="KR229" s="184"/>
      <c r="KS229" s="115"/>
      <c r="KU229" s="531"/>
      <c r="KV229" s="118"/>
      <c r="KW229" s="115"/>
      <c r="KX229" s="115"/>
      <c r="KY229" s="115"/>
      <c r="KZ229" s="115"/>
      <c r="LA229" s="184"/>
      <c r="LB229" s="115"/>
      <c r="LD229" s="531"/>
      <c r="LE229" s="118"/>
      <c r="LF229" s="115"/>
      <c r="LG229" s="115"/>
      <c r="LH229" s="115"/>
      <c r="LI229" s="115"/>
      <c r="LJ229" s="184"/>
      <c r="LK229" s="115"/>
      <c r="LM229" s="531"/>
      <c r="LN229" s="118"/>
      <c r="LO229" s="115"/>
      <c r="LP229" s="115"/>
      <c r="LQ229" s="115"/>
      <c r="LR229" s="115"/>
      <c r="LS229" s="184"/>
      <c r="LT229" s="115"/>
      <c r="LV229" s="531"/>
      <c r="LW229" s="118"/>
      <c r="LX229" s="115"/>
      <c r="LY229" s="115"/>
      <c r="LZ229" s="115"/>
      <c r="MA229" s="115"/>
      <c r="MB229" s="184"/>
      <c r="MC229" s="115"/>
      <c r="ME229" s="531"/>
      <c r="MF229" s="118"/>
      <c r="MG229" s="115"/>
      <c r="MH229" s="115"/>
      <c r="MI229" s="115"/>
      <c r="MJ229" s="115"/>
      <c r="MK229" s="184"/>
      <c r="ML229" s="115"/>
      <c r="MN229" s="531"/>
      <c r="MO229" s="118"/>
      <c r="MP229" s="115"/>
      <c r="MQ229" s="115"/>
      <c r="MR229" s="115"/>
      <c r="MS229" s="115"/>
      <c r="MT229" s="184"/>
      <c r="MU229" s="115"/>
      <c r="MW229" s="531"/>
      <c r="MX229" s="118"/>
      <c r="MY229" s="115"/>
      <c r="MZ229" s="115"/>
      <c r="NA229" s="115"/>
      <c r="NB229" s="115"/>
      <c r="NC229" s="184"/>
      <c r="ND229" s="115"/>
      <c r="NF229" s="531"/>
      <c r="NG229" s="118"/>
      <c r="NH229" s="115"/>
      <c r="NI229" s="115"/>
      <c r="NJ229" s="115"/>
      <c r="NK229" s="115"/>
      <c r="NL229" s="184"/>
      <c r="NM229" s="115"/>
      <c r="NO229" s="531"/>
      <c r="NP229" s="118"/>
      <c r="NQ229" s="115"/>
      <c r="NR229" s="115"/>
      <c r="NS229" s="115"/>
      <c r="NT229" s="115"/>
      <c r="NU229" s="184"/>
      <c r="NV229" s="115"/>
      <c r="NX229" s="531"/>
      <c r="NY229" s="118"/>
      <c r="NZ229" s="115"/>
      <c r="OA229" s="115"/>
      <c r="OB229" s="115"/>
      <c r="OC229" s="115"/>
      <c r="OD229" s="184"/>
      <c r="OE229" s="115"/>
      <c r="OG229" s="531"/>
      <c r="OH229" s="118"/>
      <c r="OI229" s="115"/>
      <c r="OJ229" s="115"/>
      <c r="OK229" s="115"/>
      <c r="OL229" s="115"/>
      <c r="OM229" s="184"/>
      <c r="ON229" s="115"/>
      <c r="OP229" s="531"/>
      <c r="OQ229" s="118"/>
      <c r="OR229" s="115"/>
      <c r="OS229" s="115"/>
      <c r="OT229" s="115"/>
      <c r="OU229" s="115"/>
      <c r="OV229" s="184"/>
      <c r="OW229" s="115"/>
      <c r="OY229" s="531"/>
      <c r="OZ229" s="118"/>
      <c r="PA229" s="115"/>
      <c r="PB229" s="115"/>
      <c r="PC229" s="115"/>
      <c r="PD229" s="115"/>
      <c r="PE229" s="184"/>
      <c r="PF229" s="115"/>
    </row>
    <row r="230" spans="1:422">
      <c r="A230" s="118"/>
      <c r="B230" s="118"/>
      <c r="C230" s="115"/>
      <c r="D230" s="115"/>
      <c r="E230" s="115"/>
      <c r="F230" s="115"/>
      <c r="G230" s="115"/>
      <c r="H230" s="115">
        <f t="shared" si="3775"/>
        <v>0</v>
      </c>
      <c r="J230" s="532"/>
      <c r="K230" s="118"/>
      <c r="L230" s="115"/>
      <c r="M230" s="115"/>
      <c r="N230" s="115"/>
      <c r="O230" s="115"/>
      <c r="P230" s="184"/>
      <c r="Q230" s="115">
        <f t="shared" si="3776"/>
        <v>0</v>
      </c>
      <c r="S230" s="532"/>
      <c r="T230" s="118"/>
      <c r="U230" s="115"/>
      <c r="V230" s="115"/>
      <c r="W230" s="115"/>
      <c r="X230" s="115"/>
      <c r="Y230" s="184"/>
      <c r="Z230" s="115"/>
      <c r="AB230" s="532"/>
      <c r="AC230" s="118"/>
      <c r="AD230" s="115"/>
      <c r="AE230" s="115"/>
      <c r="AF230" s="115"/>
      <c r="AG230" s="115"/>
      <c r="AH230" s="184"/>
      <c r="AI230" s="115"/>
      <c r="AK230" s="532"/>
      <c r="AL230" s="118"/>
      <c r="AM230" s="115"/>
      <c r="AN230" s="115"/>
      <c r="AO230" s="115"/>
      <c r="AP230" s="115"/>
      <c r="AQ230" s="184"/>
      <c r="AR230" s="115"/>
      <c r="AT230" s="532"/>
      <c r="AU230" s="118"/>
      <c r="AV230" s="115"/>
      <c r="AW230" s="115"/>
      <c r="AX230" s="115"/>
      <c r="AY230" s="115"/>
      <c r="AZ230" s="184"/>
      <c r="BA230" s="115"/>
      <c r="BC230" s="532"/>
      <c r="BD230" s="118"/>
      <c r="BE230" s="115"/>
      <c r="BF230" s="115"/>
      <c r="BG230" s="115"/>
      <c r="BH230" s="115"/>
      <c r="BI230" s="184"/>
      <c r="BJ230" s="115"/>
      <c r="BL230" s="532"/>
      <c r="BM230" s="118"/>
      <c r="BN230" s="115"/>
      <c r="BO230" s="115"/>
      <c r="BP230" s="115"/>
      <c r="BQ230" s="115"/>
      <c r="BR230" s="184"/>
      <c r="BS230" s="115"/>
      <c r="BU230" s="532"/>
      <c r="BV230" s="118"/>
      <c r="BW230" s="115"/>
      <c r="BX230" s="115"/>
      <c r="BY230" s="115"/>
      <c r="BZ230" s="115"/>
      <c r="CA230" s="184"/>
      <c r="CB230" s="115"/>
      <c r="CD230" s="532"/>
      <c r="CE230" s="118"/>
      <c r="CF230" s="115"/>
      <c r="CG230" s="115"/>
      <c r="CH230" s="115"/>
      <c r="CI230" s="115"/>
      <c r="CJ230" s="184"/>
      <c r="CK230" s="115"/>
      <c r="CM230" s="532"/>
      <c r="CN230" s="118"/>
      <c r="CO230" s="115"/>
      <c r="CP230" s="115"/>
      <c r="CQ230" s="115"/>
      <c r="CR230" s="115"/>
      <c r="CS230" s="184"/>
      <c r="CT230" s="115"/>
      <c r="CV230" s="532"/>
      <c r="CW230" s="118"/>
      <c r="CX230" s="115"/>
      <c r="CY230" s="115"/>
      <c r="CZ230" s="115"/>
      <c r="DA230" s="115"/>
      <c r="DB230" s="184"/>
      <c r="DC230" s="115"/>
      <c r="DE230" s="532"/>
      <c r="DF230" s="118"/>
      <c r="DG230" s="115"/>
      <c r="DH230" s="115"/>
      <c r="DI230" s="115"/>
      <c r="DJ230" s="115"/>
      <c r="DK230" s="184"/>
      <c r="DL230" s="115"/>
      <c r="DN230" s="532"/>
      <c r="DO230" s="118"/>
      <c r="DP230" s="115"/>
      <c r="DQ230" s="115"/>
      <c r="DR230" s="115"/>
      <c r="DS230" s="115"/>
      <c r="DT230" s="184"/>
      <c r="DU230" s="115"/>
      <c r="DW230" s="532"/>
      <c r="DX230" s="118"/>
      <c r="DY230" s="115"/>
      <c r="DZ230" s="115"/>
      <c r="EA230" s="115"/>
      <c r="EB230" s="115"/>
      <c r="EC230" s="184"/>
      <c r="ED230" s="115"/>
      <c r="EF230" s="532"/>
      <c r="EG230" s="118"/>
      <c r="EH230" s="115"/>
      <c r="EI230" s="115"/>
      <c r="EJ230" s="115"/>
      <c r="EK230" s="115"/>
      <c r="EL230" s="184"/>
      <c r="EM230" s="115"/>
      <c r="EO230" s="532"/>
      <c r="EP230" s="118"/>
      <c r="EQ230" s="115"/>
      <c r="ER230" s="115"/>
      <c r="ES230" s="115"/>
      <c r="ET230" s="115"/>
      <c r="EU230" s="184"/>
      <c r="EV230" s="115"/>
      <c r="EX230" s="532"/>
      <c r="EY230" s="118"/>
      <c r="EZ230" s="115"/>
      <c r="FA230" s="115"/>
      <c r="FB230" s="115"/>
      <c r="FC230" s="115"/>
      <c r="FD230" s="184"/>
      <c r="FE230" s="115"/>
      <c r="FG230" s="532"/>
      <c r="FH230" s="118"/>
      <c r="FI230" s="115"/>
      <c r="FJ230" s="115"/>
      <c r="FK230" s="115"/>
      <c r="FL230" s="115"/>
      <c r="FM230" s="184"/>
      <c r="FN230" s="115"/>
      <c r="FP230" s="532"/>
      <c r="FQ230" s="118"/>
      <c r="FR230" s="115"/>
      <c r="FS230" s="115"/>
      <c r="FT230" s="115"/>
      <c r="FU230" s="115"/>
      <c r="FV230" s="184"/>
      <c r="FW230" s="115"/>
      <c r="FY230" s="532"/>
      <c r="FZ230" s="118"/>
      <c r="GA230" s="115"/>
      <c r="GB230" s="115"/>
      <c r="GC230" s="115"/>
      <c r="GD230" s="115"/>
      <c r="GE230" s="184"/>
      <c r="GF230" s="115"/>
      <c r="GH230" s="532"/>
      <c r="GI230" s="118"/>
      <c r="GJ230" s="115"/>
      <c r="GK230" s="115"/>
      <c r="GL230" s="115"/>
      <c r="GM230" s="115"/>
      <c r="GN230" s="184"/>
      <c r="GO230" s="115"/>
      <c r="GQ230" s="532"/>
      <c r="GR230" s="118"/>
      <c r="GS230" s="115"/>
      <c r="GT230" s="115"/>
      <c r="GU230" s="115"/>
      <c r="GV230" s="115"/>
      <c r="GW230" s="184"/>
      <c r="GX230" s="115"/>
      <c r="GZ230" s="532"/>
      <c r="HA230" s="118"/>
      <c r="HB230" s="115"/>
      <c r="HC230" s="115"/>
      <c r="HD230" s="115"/>
      <c r="HE230" s="115"/>
      <c r="HF230" s="184"/>
      <c r="HG230" s="115"/>
      <c r="HI230" s="532"/>
      <c r="HJ230" s="118"/>
      <c r="HK230" s="115"/>
      <c r="HL230" s="115"/>
      <c r="HM230" s="115"/>
      <c r="HN230" s="115"/>
      <c r="HO230" s="184"/>
      <c r="HP230" s="115"/>
      <c r="HR230" s="532"/>
      <c r="HS230" s="118"/>
      <c r="HT230" s="115"/>
      <c r="HU230" s="115"/>
      <c r="HV230" s="115"/>
      <c r="HW230" s="115"/>
      <c r="HX230" s="184"/>
      <c r="HY230" s="115"/>
      <c r="IA230" s="532"/>
      <c r="IB230" s="118"/>
      <c r="IC230" s="115"/>
      <c r="ID230" s="115"/>
      <c r="IE230" s="115"/>
      <c r="IF230" s="115"/>
      <c r="IG230" s="184"/>
      <c r="IH230" s="115"/>
      <c r="IJ230" s="532"/>
      <c r="IK230" s="118"/>
      <c r="IL230" s="115"/>
      <c r="IM230" s="115"/>
      <c r="IN230" s="115"/>
      <c r="IO230" s="115"/>
      <c r="IP230" s="184"/>
      <c r="IQ230" s="115"/>
      <c r="IS230" s="532"/>
      <c r="IT230" s="118"/>
      <c r="IU230" s="115"/>
      <c r="IV230" s="115"/>
      <c r="IW230" s="115"/>
      <c r="IX230" s="115"/>
      <c r="IY230" s="184"/>
      <c r="IZ230" s="115"/>
      <c r="JB230" s="532"/>
      <c r="JC230" s="118"/>
      <c r="JD230" s="115"/>
      <c r="JE230" s="115"/>
      <c r="JF230" s="115"/>
      <c r="JG230" s="115"/>
      <c r="JH230" s="184"/>
      <c r="JI230" s="115"/>
      <c r="JK230" s="532"/>
      <c r="JL230" s="118"/>
      <c r="JM230" s="115"/>
      <c r="JN230" s="115"/>
      <c r="JO230" s="115"/>
      <c r="JP230" s="115"/>
      <c r="JQ230" s="184"/>
      <c r="JR230" s="115"/>
      <c r="JT230" s="532"/>
      <c r="JU230" s="118"/>
      <c r="JV230" s="115"/>
      <c r="JW230" s="115"/>
      <c r="JX230" s="115"/>
      <c r="JY230" s="115"/>
      <c r="JZ230" s="184"/>
      <c r="KA230" s="115"/>
      <c r="KC230" s="532"/>
      <c r="KD230" s="118"/>
      <c r="KE230" s="115"/>
      <c r="KF230" s="115"/>
      <c r="KG230" s="115"/>
      <c r="KH230" s="115"/>
      <c r="KI230" s="184"/>
      <c r="KJ230" s="115"/>
      <c r="KL230" s="532"/>
      <c r="KM230" s="118"/>
      <c r="KN230" s="115"/>
      <c r="KO230" s="115"/>
      <c r="KP230" s="115"/>
      <c r="KQ230" s="115"/>
      <c r="KR230" s="184"/>
      <c r="KS230" s="115"/>
      <c r="KU230" s="532"/>
      <c r="KV230" s="118"/>
      <c r="KW230" s="115"/>
      <c r="KX230" s="115"/>
      <c r="KY230" s="115"/>
      <c r="KZ230" s="115"/>
      <c r="LA230" s="184"/>
      <c r="LB230" s="115"/>
      <c r="LD230" s="532"/>
      <c r="LE230" s="118"/>
      <c r="LF230" s="115"/>
      <c r="LG230" s="115"/>
      <c r="LH230" s="115"/>
      <c r="LI230" s="115"/>
      <c r="LJ230" s="184"/>
      <c r="LK230" s="115"/>
      <c r="LM230" s="532"/>
      <c r="LN230" s="118"/>
      <c r="LO230" s="115"/>
      <c r="LP230" s="115"/>
      <c r="LQ230" s="115"/>
      <c r="LR230" s="115"/>
      <c r="LS230" s="184"/>
      <c r="LT230" s="115"/>
      <c r="LV230" s="532"/>
      <c r="LW230" s="118"/>
      <c r="LX230" s="115"/>
      <c r="LY230" s="115"/>
      <c r="LZ230" s="115"/>
      <c r="MA230" s="115"/>
      <c r="MB230" s="184"/>
      <c r="MC230" s="115"/>
      <c r="ME230" s="532"/>
      <c r="MF230" s="118"/>
      <c r="MG230" s="115"/>
      <c r="MH230" s="115"/>
      <c r="MI230" s="115"/>
      <c r="MJ230" s="115"/>
      <c r="MK230" s="184"/>
      <c r="ML230" s="115"/>
      <c r="MN230" s="532"/>
      <c r="MO230" s="118"/>
      <c r="MP230" s="115"/>
      <c r="MQ230" s="115"/>
      <c r="MR230" s="115"/>
      <c r="MS230" s="115"/>
      <c r="MT230" s="184"/>
      <c r="MU230" s="115"/>
      <c r="MW230" s="532"/>
      <c r="MX230" s="118"/>
      <c r="MY230" s="115"/>
      <c r="MZ230" s="115"/>
      <c r="NA230" s="115"/>
      <c r="NB230" s="115"/>
      <c r="NC230" s="184"/>
      <c r="ND230" s="115"/>
      <c r="NF230" s="532"/>
      <c r="NG230" s="118"/>
      <c r="NH230" s="115"/>
      <c r="NI230" s="115"/>
      <c r="NJ230" s="115"/>
      <c r="NK230" s="115"/>
      <c r="NL230" s="184"/>
      <c r="NM230" s="115"/>
      <c r="NO230" s="532"/>
      <c r="NP230" s="118"/>
      <c r="NQ230" s="115"/>
      <c r="NR230" s="115"/>
      <c r="NS230" s="115"/>
      <c r="NT230" s="115"/>
      <c r="NU230" s="184"/>
      <c r="NV230" s="115"/>
      <c r="NX230" s="532"/>
      <c r="NY230" s="118"/>
      <c r="NZ230" s="115"/>
      <c r="OA230" s="115"/>
      <c r="OB230" s="115"/>
      <c r="OC230" s="115"/>
      <c r="OD230" s="184"/>
      <c r="OE230" s="115"/>
      <c r="OG230" s="532"/>
      <c r="OH230" s="118"/>
      <c r="OI230" s="115"/>
      <c r="OJ230" s="115"/>
      <c r="OK230" s="115"/>
      <c r="OL230" s="115"/>
      <c r="OM230" s="184"/>
      <c r="ON230" s="115"/>
      <c r="OP230" s="532"/>
      <c r="OQ230" s="118"/>
      <c r="OR230" s="115"/>
      <c r="OS230" s="115"/>
      <c r="OT230" s="115"/>
      <c r="OU230" s="115"/>
      <c r="OV230" s="184"/>
      <c r="OW230" s="115"/>
      <c r="OY230" s="532"/>
      <c r="OZ230" s="118"/>
      <c r="PA230" s="115"/>
      <c r="PB230" s="115"/>
      <c r="PC230" s="115"/>
      <c r="PD230" s="115"/>
      <c r="PE230" s="184"/>
      <c r="PF230" s="115"/>
    </row>
    <row r="231" spans="1:422">
      <c r="A231" s="118"/>
      <c r="B231" s="118"/>
      <c r="C231" s="115"/>
      <c r="D231" s="115"/>
      <c r="E231" s="115"/>
      <c r="F231" s="115"/>
      <c r="G231" s="115"/>
      <c r="H231" s="115">
        <f t="shared" si="3775"/>
        <v>0</v>
      </c>
      <c r="J231" s="531"/>
      <c r="K231" s="118"/>
      <c r="L231" s="115"/>
      <c r="M231" s="115"/>
      <c r="N231" s="115"/>
      <c r="O231" s="115"/>
      <c r="P231" s="184"/>
      <c r="Q231" s="115">
        <f t="shared" si="3776"/>
        <v>0</v>
      </c>
      <c r="S231" s="531"/>
      <c r="T231" s="118"/>
      <c r="U231" s="115"/>
      <c r="V231" s="115"/>
      <c r="W231" s="115"/>
      <c r="X231" s="115"/>
      <c r="Y231" s="184"/>
      <c r="Z231" s="115"/>
      <c r="AB231" s="531"/>
      <c r="AC231" s="118"/>
      <c r="AD231" s="115"/>
      <c r="AE231" s="115"/>
      <c r="AF231" s="115"/>
      <c r="AG231" s="115"/>
      <c r="AH231" s="184"/>
      <c r="AI231" s="115"/>
      <c r="AK231" s="531"/>
      <c r="AL231" s="118"/>
      <c r="AM231" s="115"/>
      <c r="AN231" s="115"/>
      <c r="AO231" s="115"/>
      <c r="AP231" s="115"/>
      <c r="AQ231" s="184"/>
      <c r="AR231" s="115"/>
      <c r="AT231" s="531"/>
      <c r="AU231" s="118"/>
      <c r="AV231" s="115"/>
      <c r="AW231" s="115"/>
      <c r="AX231" s="115"/>
      <c r="AY231" s="115"/>
      <c r="AZ231" s="184"/>
      <c r="BA231" s="115"/>
      <c r="BC231" s="531"/>
      <c r="BD231" s="118"/>
      <c r="BE231" s="115"/>
      <c r="BF231" s="115"/>
      <c r="BG231" s="115"/>
      <c r="BH231" s="115"/>
      <c r="BI231" s="184"/>
      <c r="BJ231" s="115"/>
      <c r="BL231" s="531"/>
      <c r="BM231" s="118"/>
      <c r="BN231" s="115"/>
      <c r="BO231" s="115"/>
      <c r="BP231" s="115"/>
      <c r="BQ231" s="115"/>
      <c r="BR231" s="184"/>
      <c r="BS231" s="115"/>
      <c r="BU231" s="531"/>
      <c r="BV231" s="118"/>
      <c r="BW231" s="115"/>
      <c r="BX231" s="115"/>
      <c r="BY231" s="115"/>
      <c r="BZ231" s="115"/>
      <c r="CA231" s="184"/>
      <c r="CB231" s="115"/>
      <c r="CD231" s="531"/>
      <c r="CE231" s="118"/>
      <c r="CF231" s="115"/>
      <c r="CG231" s="115"/>
      <c r="CH231" s="115"/>
      <c r="CI231" s="115"/>
      <c r="CJ231" s="184"/>
      <c r="CK231" s="115"/>
      <c r="CM231" s="531"/>
      <c r="CN231" s="118"/>
      <c r="CO231" s="115"/>
      <c r="CP231" s="115"/>
      <c r="CQ231" s="115"/>
      <c r="CR231" s="115"/>
      <c r="CS231" s="184"/>
      <c r="CT231" s="115"/>
      <c r="CV231" s="531"/>
      <c r="CW231" s="118"/>
      <c r="CX231" s="115"/>
      <c r="CY231" s="115"/>
      <c r="CZ231" s="115"/>
      <c r="DA231" s="115"/>
      <c r="DB231" s="184"/>
      <c r="DC231" s="115"/>
      <c r="DE231" s="531"/>
      <c r="DF231" s="118"/>
      <c r="DG231" s="115"/>
      <c r="DH231" s="115"/>
      <c r="DI231" s="115"/>
      <c r="DJ231" s="115"/>
      <c r="DK231" s="184"/>
      <c r="DL231" s="115"/>
      <c r="DN231" s="531"/>
      <c r="DO231" s="118"/>
      <c r="DP231" s="115"/>
      <c r="DQ231" s="115"/>
      <c r="DR231" s="115"/>
      <c r="DS231" s="115"/>
      <c r="DT231" s="184"/>
      <c r="DU231" s="115"/>
      <c r="DW231" s="531"/>
      <c r="DX231" s="118"/>
      <c r="DY231" s="115"/>
      <c r="DZ231" s="115"/>
      <c r="EA231" s="115"/>
      <c r="EB231" s="115"/>
      <c r="EC231" s="184"/>
      <c r="ED231" s="115"/>
      <c r="EF231" s="531"/>
      <c r="EG231" s="118"/>
      <c r="EH231" s="115"/>
      <c r="EI231" s="115"/>
      <c r="EJ231" s="115"/>
      <c r="EK231" s="115"/>
      <c r="EL231" s="184"/>
      <c r="EM231" s="115"/>
      <c r="EO231" s="531"/>
      <c r="EP231" s="118"/>
      <c r="EQ231" s="115"/>
      <c r="ER231" s="115"/>
      <c r="ES231" s="115"/>
      <c r="ET231" s="115"/>
      <c r="EU231" s="184"/>
      <c r="EV231" s="115"/>
      <c r="EX231" s="531"/>
      <c r="EY231" s="118"/>
      <c r="EZ231" s="115"/>
      <c r="FA231" s="115"/>
      <c r="FB231" s="115"/>
      <c r="FC231" s="115"/>
      <c r="FD231" s="184"/>
      <c r="FE231" s="115"/>
      <c r="FG231" s="531"/>
      <c r="FH231" s="118"/>
      <c r="FI231" s="115"/>
      <c r="FJ231" s="115"/>
      <c r="FK231" s="115"/>
      <c r="FL231" s="115"/>
      <c r="FM231" s="184"/>
      <c r="FN231" s="115"/>
      <c r="FP231" s="531"/>
      <c r="FQ231" s="118"/>
      <c r="FR231" s="115"/>
      <c r="FS231" s="115"/>
      <c r="FT231" s="115"/>
      <c r="FU231" s="115"/>
      <c r="FV231" s="184"/>
      <c r="FW231" s="115"/>
      <c r="FY231" s="531"/>
      <c r="FZ231" s="118"/>
      <c r="GA231" s="115"/>
      <c r="GB231" s="115"/>
      <c r="GC231" s="115"/>
      <c r="GD231" s="115"/>
      <c r="GE231" s="184"/>
      <c r="GF231" s="115"/>
      <c r="GH231" s="531"/>
      <c r="GI231" s="118"/>
      <c r="GJ231" s="115"/>
      <c r="GK231" s="115"/>
      <c r="GL231" s="115"/>
      <c r="GM231" s="115"/>
      <c r="GN231" s="184"/>
      <c r="GO231" s="115"/>
      <c r="GQ231" s="531"/>
      <c r="GR231" s="118"/>
      <c r="GS231" s="115"/>
      <c r="GT231" s="115"/>
      <c r="GU231" s="115"/>
      <c r="GV231" s="115"/>
      <c r="GW231" s="184"/>
      <c r="GX231" s="115"/>
      <c r="GZ231" s="531"/>
      <c r="HA231" s="118"/>
      <c r="HB231" s="115"/>
      <c r="HC231" s="115"/>
      <c r="HD231" s="115"/>
      <c r="HE231" s="115"/>
      <c r="HF231" s="184"/>
      <c r="HG231" s="115"/>
      <c r="HI231" s="531"/>
      <c r="HJ231" s="118"/>
      <c r="HK231" s="115"/>
      <c r="HL231" s="115"/>
      <c r="HM231" s="115"/>
      <c r="HN231" s="115"/>
      <c r="HO231" s="184"/>
      <c r="HP231" s="115"/>
      <c r="HR231" s="531"/>
      <c r="HS231" s="118"/>
      <c r="HT231" s="115"/>
      <c r="HU231" s="115"/>
      <c r="HV231" s="115"/>
      <c r="HW231" s="115"/>
      <c r="HX231" s="184"/>
      <c r="HY231" s="115"/>
      <c r="IA231" s="531"/>
      <c r="IB231" s="118"/>
      <c r="IC231" s="115"/>
      <c r="ID231" s="115"/>
      <c r="IE231" s="115"/>
      <c r="IF231" s="115"/>
      <c r="IG231" s="184"/>
      <c r="IH231" s="115"/>
      <c r="IJ231" s="531"/>
      <c r="IK231" s="118"/>
      <c r="IL231" s="115"/>
      <c r="IM231" s="115"/>
      <c r="IN231" s="115"/>
      <c r="IO231" s="115"/>
      <c r="IP231" s="184"/>
      <c r="IQ231" s="115"/>
      <c r="IS231" s="531"/>
      <c r="IT231" s="118"/>
      <c r="IU231" s="115"/>
      <c r="IV231" s="115"/>
      <c r="IW231" s="115"/>
      <c r="IX231" s="115"/>
      <c r="IY231" s="184"/>
      <c r="IZ231" s="115"/>
      <c r="JB231" s="531"/>
      <c r="JC231" s="118"/>
      <c r="JD231" s="115"/>
      <c r="JE231" s="115"/>
      <c r="JF231" s="115"/>
      <c r="JG231" s="115"/>
      <c r="JH231" s="184"/>
      <c r="JI231" s="115"/>
      <c r="JK231" s="531"/>
      <c r="JL231" s="118"/>
      <c r="JM231" s="115"/>
      <c r="JN231" s="115"/>
      <c r="JO231" s="115"/>
      <c r="JP231" s="115"/>
      <c r="JQ231" s="184"/>
      <c r="JR231" s="115"/>
      <c r="JT231" s="531"/>
      <c r="JU231" s="118"/>
      <c r="JV231" s="115"/>
      <c r="JW231" s="115"/>
      <c r="JX231" s="115"/>
      <c r="JY231" s="115"/>
      <c r="JZ231" s="184"/>
      <c r="KA231" s="115"/>
      <c r="KC231" s="531"/>
      <c r="KD231" s="118"/>
      <c r="KE231" s="115"/>
      <c r="KF231" s="115"/>
      <c r="KG231" s="115"/>
      <c r="KH231" s="115"/>
      <c r="KI231" s="184"/>
      <c r="KJ231" s="115"/>
      <c r="KL231" s="531"/>
      <c r="KM231" s="118"/>
      <c r="KN231" s="115"/>
      <c r="KO231" s="115"/>
      <c r="KP231" s="115"/>
      <c r="KQ231" s="115"/>
      <c r="KR231" s="184"/>
      <c r="KS231" s="115"/>
      <c r="KU231" s="531"/>
      <c r="KV231" s="118"/>
      <c r="KW231" s="115"/>
      <c r="KX231" s="115"/>
      <c r="KY231" s="115"/>
      <c r="KZ231" s="115"/>
      <c r="LA231" s="184"/>
      <c r="LB231" s="115"/>
      <c r="LD231" s="531"/>
      <c r="LE231" s="118"/>
      <c r="LF231" s="115"/>
      <c r="LG231" s="115"/>
      <c r="LH231" s="115"/>
      <c r="LI231" s="115"/>
      <c r="LJ231" s="184"/>
      <c r="LK231" s="115"/>
      <c r="LM231" s="531"/>
      <c r="LN231" s="118"/>
      <c r="LO231" s="115"/>
      <c r="LP231" s="115"/>
      <c r="LQ231" s="115"/>
      <c r="LR231" s="115"/>
      <c r="LS231" s="184"/>
      <c r="LT231" s="115"/>
      <c r="LV231" s="531"/>
      <c r="LW231" s="118"/>
      <c r="LX231" s="115"/>
      <c r="LY231" s="115"/>
      <c r="LZ231" s="115"/>
      <c r="MA231" s="115"/>
      <c r="MB231" s="184"/>
      <c r="MC231" s="115"/>
      <c r="ME231" s="531"/>
      <c r="MF231" s="118"/>
      <c r="MG231" s="115"/>
      <c r="MH231" s="115"/>
      <c r="MI231" s="115"/>
      <c r="MJ231" s="115"/>
      <c r="MK231" s="184"/>
      <c r="ML231" s="115"/>
      <c r="MN231" s="531"/>
      <c r="MO231" s="118"/>
      <c r="MP231" s="115"/>
      <c r="MQ231" s="115"/>
      <c r="MR231" s="115"/>
      <c r="MS231" s="115"/>
      <c r="MT231" s="184"/>
      <c r="MU231" s="115"/>
      <c r="MW231" s="531"/>
      <c r="MX231" s="118"/>
      <c r="MY231" s="115"/>
      <c r="MZ231" s="115"/>
      <c r="NA231" s="115"/>
      <c r="NB231" s="115"/>
      <c r="NC231" s="184"/>
      <c r="ND231" s="115"/>
      <c r="NF231" s="531"/>
      <c r="NG231" s="118"/>
      <c r="NH231" s="115"/>
      <c r="NI231" s="115"/>
      <c r="NJ231" s="115"/>
      <c r="NK231" s="115"/>
      <c r="NL231" s="184"/>
      <c r="NM231" s="115"/>
      <c r="NO231" s="531"/>
      <c r="NP231" s="118"/>
      <c r="NQ231" s="115"/>
      <c r="NR231" s="115"/>
      <c r="NS231" s="115"/>
      <c r="NT231" s="115"/>
      <c r="NU231" s="184"/>
      <c r="NV231" s="115"/>
      <c r="NX231" s="531"/>
      <c r="NY231" s="118"/>
      <c r="NZ231" s="115"/>
      <c r="OA231" s="115"/>
      <c r="OB231" s="115"/>
      <c r="OC231" s="115"/>
      <c r="OD231" s="184"/>
      <c r="OE231" s="115"/>
      <c r="OG231" s="531"/>
      <c r="OH231" s="118"/>
      <c r="OI231" s="115"/>
      <c r="OJ231" s="115"/>
      <c r="OK231" s="115"/>
      <c r="OL231" s="115"/>
      <c r="OM231" s="184"/>
      <c r="ON231" s="115"/>
      <c r="OP231" s="531"/>
      <c r="OQ231" s="118"/>
      <c r="OR231" s="115"/>
      <c r="OS231" s="115"/>
      <c r="OT231" s="115"/>
      <c r="OU231" s="115"/>
      <c r="OV231" s="184"/>
      <c r="OW231" s="115"/>
      <c r="OY231" s="531"/>
      <c r="OZ231" s="118"/>
      <c r="PA231" s="115"/>
      <c r="PB231" s="115"/>
      <c r="PC231" s="115"/>
      <c r="PD231" s="115"/>
      <c r="PE231" s="184"/>
      <c r="PF231" s="115"/>
    </row>
    <row r="232" spans="1:422">
      <c r="A232" s="118"/>
      <c r="B232" s="118"/>
      <c r="C232" s="115"/>
      <c r="D232" s="115"/>
      <c r="E232" s="115"/>
      <c r="F232" s="115"/>
      <c r="G232" s="115"/>
      <c r="H232" s="115">
        <f t="shared" si="3775"/>
        <v>0</v>
      </c>
      <c r="J232" s="532"/>
      <c r="K232" s="118"/>
      <c r="L232" s="115"/>
      <c r="M232" s="115"/>
      <c r="N232" s="115"/>
      <c r="O232" s="115"/>
      <c r="P232" s="184"/>
      <c r="Q232" s="115">
        <f t="shared" si="3776"/>
        <v>0</v>
      </c>
      <c r="S232" s="532"/>
      <c r="T232" s="118"/>
      <c r="U232" s="115"/>
      <c r="V232" s="115"/>
      <c r="W232" s="115"/>
      <c r="X232" s="115"/>
      <c r="Y232" s="184"/>
      <c r="Z232" s="115"/>
      <c r="AB232" s="532"/>
      <c r="AC232" s="118"/>
      <c r="AD232" s="115"/>
      <c r="AE232" s="115"/>
      <c r="AF232" s="115"/>
      <c r="AG232" s="115"/>
      <c r="AH232" s="184"/>
      <c r="AI232" s="115"/>
      <c r="AK232" s="532"/>
      <c r="AL232" s="118"/>
      <c r="AM232" s="115"/>
      <c r="AN232" s="115"/>
      <c r="AO232" s="115"/>
      <c r="AP232" s="115"/>
      <c r="AQ232" s="184"/>
      <c r="AR232" s="115"/>
      <c r="AT232" s="532"/>
      <c r="AU232" s="118"/>
      <c r="AV232" s="115"/>
      <c r="AW232" s="115"/>
      <c r="AX232" s="115"/>
      <c r="AY232" s="115"/>
      <c r="AZ232" s="184"/>
      <c r="BA232" s="115"/>
      <c r="BC232" s="532"/>
      <c r="BD232" s="118"/>
      <c r="BE232" s="115"/>
      <c r="BF232" s="115"/>
      <c r="BG232" s="115"/>
      <c r="BH232" s="115"/>
      <c r="BI232" s="184"/>
      <c r="BJ232" s="115"/>
      <c r="BL232" s="532"/>
      <c r="BM232" s="118"/>
      <c r="BN232" s="115"/>
      <c r="BO232" s="115"/>
      <c r="BP232" s="115"/>
      <c r="BQ232" s="115"/>
      <c r="BR232" s="184"/>
      <c r="BS232" s="115"/>
      <c r="BU232" s="532"/>
      <c r="BV232" s="118"/>
      <c r="BW232" s="115"/>
      <c r="BX232" s="115"/>
      <c r="BY232" s="115"/>
      <c r="BZ232" s="115"/>
      <c r="CA232" s="184"/>
      <c r="CB232" s="115"/>
      <c r="CD232" s="532"/>
      <c r="CE232" s="118"/>
      <c r="CF232" s="115"/>
      <c r="CG232" s="115"/>
      <c r="CH232" s="115"/>
      <c r="CI232" s="115"/>
      <c r="CJ232" s="184"/>
      <c r="CK232" s="115"/>
      <c r="CM232" s="532"/>
      <c r="CN232" s="118"/>
      <c r="CO232" s="115"/>
      <c r="CP232" s="115"/>
      <c r="CQ232" s="115"/>
      <c r="CR232" s="115"/>
      <c r="CS232" s="184"/>
      <c r="CT232" s="115"/>
      <c r="CV232" s="532"/>
      <c r="CW232" s="118"/>
      <c r="CX232" s="115"/>
      <c r="CY232" s="115"/>
      <c r="CZ232" s="115"/>
      <c r="DA232" s="115"/>
      <c r="DB232" s="184"/>
      <c r="DC232" s="115"/>
      <c r="DE232" s="532"/>
      <c r="DF232" s="118"/>
      <c r="DG232" s="115"/>
      <c r="DH232" s="115"/>
      <c r="DI232" s="115"/>
      <c r="DJ232" s="115"/>
      <c r="DK232" s="184"/>
      <c r="DL232" s="115"/>
      <c r="DN232" s="532"/>
      <c r="DO232" s="118"/>
      <c r="DP232" s="115"/>
      <c r="DQ232" s="115"/>
      <c r="DR232" s="115"/>
      <c r="DS232" s="115"/>
      <c r="DT232" s="184"/>
      <c r="DU232" s="115"/>
      <c r="DW232" s="532"/>
      <c r="DX232" s="118"/>
      <c r="DY232" s="115"/>
      <c r="DZ232" s="115"/>
      <c r="EA232" s="115"/>
      <c r="EB232" s="115"/>
      <c r="EC232" s="184"/>
      <c r="ED232" s="115"/>
      <c r="EF232" s="532"/>
      <c r="EG232" s="118"/>
      <c r="EH232" s="115"/>
      <c r="EI232" s="115"/>
      <c r="EJ232" s="115"/>
      <c r="EK232" s="115"/>
      <c r="EL232" s="184"/>
      <c r="EM232" s="115"/>
      <c r="EO232" s="532"/>
      <c r="EP232" s="118"/>
      <c r="EQ232" s="115"/>
      <c r="ER232" s="115"/>
      <c r="ES232" s="115"/>
      <c r="ET232" s="115"/>
      <c r="EU232" s="184"/>
      <c r="EV232" s="115"/>
      <c r="EX232" s="532"/>
      <c r="EY232" s="118"/>
      <c r="EZ232" s="115"/>
      <c r="FA232" s="115"/>
      <c r="FB232" s="115"/>
      <c r="FC232" s="115"/>
      <c r="FD232" s="184"/>
      <c r="FE232" s="115"/>
      <c r="FG232" s="532"/>
      <c r="FH232" s="118"/>
      <c r="FI232" s="115"/>
      <c r="FJ232" s="115"/>
      <c r="FK232" s="115"/>
      <c r="FL232" s="115"/>
      <c r="FM232" s="184"/>
      <c r="FN232" s="115"/>
      <c r="FP232" s="532"/>
      <c r="FQ232" s="118"/>
      <c r="FR232" s="115"/>
      <c r="FS232" s="115"/>
      <c r="FT232" s="115"/>
      <c r="FU232" s="115"/>
      <c r="FV232" s="184"/>
      <c r="FW232" s="115"/>
      <c r="FY232" s="532"/>
      <c r="FZ232" s="118"/>
      <c r="GA232" s="115"/>
      <c r="GB232" s="115"/>
      <c r="GC232" s="115"/>
      <c r="GD232" s="115"/>
      <c r="GE232" s="184"/>
      <c r="GF232" s="115"/>
      <c r="GH232" s="532"/>
      <c r="GI232" s="118"/>
      <c r="GJ232" s="115"/>
      <c r="GK232" s="115"/>
      <c r="GL232" s="115"/>
      <c r="GM232" s="115"/>
      <c r="GN232" s="184"/>
      <c r="GO232" s="115"/>
      <c r="GQ232" s="532"/>
      <c r="GR232" s="118"/>
      <c r="GS232" s="115"/>
      <c r="GT232" s="115"/>
      <c r="GU232" s="115"/>
      <c r="GV232" s="115"/>
      <c r="GW232" s="184"/>
      <c r="GX232" s="115"/>
      <c r="GZ232" s="532"/>
      <c r="HA232" s="118"/>
      <c r="HB232" s="115"/>
      <c r="HC232" s="115"/>
      <c r="HD232" s="115"/>
      <c r="HE232" s="115"/>
      <c r="HF232" s="184"/>
      <c r="HG232" s="115"/>
      <c r="HI232" s="532"/>
      <c r="HJ232" s="118"/>
      <c r="HK232" s="115"/>
      <c r="HL232" s="115"/>
      <c r="HM232" s="115"/>
      <c r="HN232" s="115"/>
      <c r="HO232" s="184"/>
      <c r="HP232" s="115"/>
      <c r="HR232" s="532"/>
      <c r="HS232" s="118"/>
      <c r="HT232" s="115"/>
      <c r="HU232" s="115"/>
      <c r="HV232" s="115"/>
      <c r="HW232" s="115"/>
      <c r="HX232" s="184"/>
      <c r="HY232" s="115"/>
      <c r="IA232" s="532"/>
      <c r="IB232" s="118"/>
      <c r="IC232" s="115"/>
      <c r="ID232" s="115"/>
      <c r="IE232" s="115"/>
      <c r="IF232" s="115"/>
      <c r="IG232" s="184"/>
      <c r="IH232" s="115"/>
      <c r="IJ232" s="532"/>
      <c r="IK232" s="118"/>
      <c r="IL232" s="115"/>
      <c r="IM232" s="115"/>
      <c r="IN232" s="115"/>
      <c r="IO232" s="115"/>
      <c r="IP232" s="184"/>
      <c r="IQ232" s="115"/>
      <c r="IS232" s="532"/>
      <c r="IT232" s="118"/>
      <c r="IU232" s="115"/>
      <c r="IV232" s="115"/>
      <c r="IW232" s="115"/>
      <c r="IX232" s="115"/>
      <c r="IY232" s="184"/>
      <c r="IZ232" s="115"/>
      <c r="JB232" s="532"/>
      <c r="JC232" s="118"/>
      <c r="JD232" s="115"/>
      <c r="JE232" s="115"/>
      <c r="JF232" s="115"/>
      <c r="JG232" s="115"/>
      <c r="JH232" s="184"/>
      <c r="JI232" s="115"/>
      <c r="JK232" s="532"/>
      <c r="JL232" s="118"/>
      <c r="JM232" s="115"/>
      <c r="JN232" s="115"/>
      <c r="JO232" s="115"/>
      <c r="JP232" s="115"/>
      <c r="JQ232" s="184"/>
      <c r="JR232" s="115"/>
      <c r="JT232" s="532"/>
      <c r="JU232" s="118"/>
      <c r="JV232" s="115"/>
      <c r="JW232" s="115"/>
      <c r="JX232" s="115"/>
      <c r="JY232" s="115"/>
      <c r="JZ232" s="184"/>
      <c r="KA232" s="115"/>
      <c r="KC232" s="532"/>
      <c r="KD232" s="118"/>
      <c r="KE232" s="115"/>
      <c r="KF232" s="115"/>
      <c r="KG232" s="115"/>
      <c r="KH232" s="115"/>
      <c r="KI232" s="184"/>
      <c r="KJ232" s="115"/>
      <c r="KL232" s="532"/>
      <c r="KM232" s="118"/>
      <c r="KN232" s="115"/>
      <c r="KO232" s="115"/>
      <c r="KP232" s="115"/>
      <c r="KQ232" s="115"/>
      <c r="KR232" s="184"/>
      <c r="KS232" s="115"/>
      <c r="KU232" s="532"/>
      <c r="KV232" s="118"/>
      <c r="KW232" s="115"/>
      <c r="KX232" s="115"/>
      <c r="KY232" s="115"/>
      <c r="KZ232" s="115"/>
      <c r="LA232" s="184"/>
      <c r="LB232" s="115"/>
      <c r="LD232" s="532"/>
      <c r="LE232" s="118"/>
      <c r="LF232" s="115"/>
      <c r="LG232" s="115"/>
      <c r="LH232" s="115"/>
      <c r="LI232" s="115"/>
      <c r="LJ232" s="184"/>
      <c r="LK232" s="115"/>
      <c r="LM232" s="532"/>
      <c r="LN232" s="118"/>
      <c r="LO232" s="115"/>
      <c r="LP232" s="115"/>
      <c r="LQ232" s="115"/>
      <c r="LR232" s="115"/>
      <c r="LS232" s="184"/>
      <c r="LT232" s="115"/>
      <c r="LV232" s="532"/>
      <c r="LW232" s="118"/>
      <c r="LX232" s="115"/>
      <c r="LY232" s="115"/>
      <c r="LZ232" s="115"/>
      <c r="MA232" s="115"/>
      <c r="MB232" s="184"/>
      <c r="MC232" s="115"/>
      <c r="ME232" s="532"/>
      <c r="MF232" s="118"/>
      <c r="MG232" s="115"/>
      <c r="MH232" s="115"/>
      <c r="MI232" s="115"/>
      <c r="MJ232" s="115"/>
      <c r="MK232" s="184"/>
      <c r="ML232" s="115"/>
      <c r="MN232" s="532"/>
      <c r="MO232" s="118"/>
      <c r="MP232" s="115"/>
      <c r="MQ232" s="115"/>
      <c r="MR232" s="115"/>
      <c r="MS232" s="115"/>
      <c r="MT232" s="184"/>
      <c r="MU232" s="115"/>
      <c r="MW232" s="532"/>
      <c r="MX232" s="118"/>
      <c r="MY232" s="115"/>
      <c r="MZ232" s="115"/>
      <c r="NA232" s="115"/>
      <c r="NB232" s="115"/>
      <c r="NC232" s="184"/>
      <c r="ND232" s="115"/>
      <c r="NF232" s="532"/>
      <c r="NG232" s="118"/>
      <c r="NH232" s="115"/>
      <c r="NI232" s="115"/>
      <c r="NJ232" s="115"/>
      <c r="NK232" s="115"/>
      <c r="NL232" s="184"/>
      <c r="NM232" s="115"/>
      <c r="NO232" s="532"/>
      <c r="NP232" s="118"/>
      <c r="NQ232" s="115"/>
      <c r="NR232" s="115"/>
      <c r="NS232" s="115"/>
      <c r="NT232" s="115"/>
      <c r="NU232" s="184"/>
      <c r="NV232" s="115"/>
      <c r="NX232" s="532"/>
      <c r="NY232" s="118"/>
      <c r="NZ232" s="115"/>
      <c r="OA232" s="115"/>
      <c r="OB232" s="115"/>
      <c r="OC232" s="115"/>
      <c r="OD232" s="184"/>
      <c r="OE232" s="115"/>
      <c r="OG232" s="532"/>
      <c r="OH232" s="118"/>
      <c r="OI232" s="115"/>
      <c r="OJ232" s="115"/>
      <c r="OK232" s="115"/>
      <c r="OL232" s="115"/>
      <c r="OM232" s="184"/>
      <c r="ON232" s="115"/>
      <c r="OP232" s="532"/>
      <c r="OQ232" s="118"/>
      <c r="OR232" s="115"/>
      <c r="OS232" s="115"/>
      <c r="OT232" s="115"/>
      <c r="OU232" s="115"/>
      <c r="OV232" s="184"/>
      <c r="OW232" s="115"/>
      <c r="OY232" s="532"/>
      <c r="OZ232" s="118"/>
      <c r="PA232" s="115"/>
      <c r="PB232" s="115"/>
      <c r="PC232" s="115"/>
      <c r="PD232" s="115"/>
      <c r="PE232" s="184"/>
      <c r="PF232" s="115"/>
    </row>
    <row r="233" spans="1:422">
      <c r="A233" s="118"/>
      <c r="B233" s="118"/>
      <c r="C233" s="115"/>
      <c r="D233" s="115"/>
      <c r="E233" s="115"/>
      <c r="F233" s="115"/>
      <c r="G233" s="115"/>
      <c r="H233" s="115">
        <f t="shared" si="3775"/>
        <v>0</v>
      </c>
      <c r="J233" s="531"/>
      <c r="K233" s="118"/>
      <c r="L233" s="115"/>
      <c r="M233" s="115"/>
      <c r="N233" s="115"/>
      <c r="O233" s="115"/>
      <c r="P233" s="184"/>
      <c r="Q233" s="115">
        <f t="shared" si="3776"/>
        <v>0</v>
      </c>
      <c r="S233" s="531"/>
      <c r="T233" s="118"/>
      <c r="U233" s="115"/>
      <c r="V233" s="115"/>
      <c r="W233" s="115"/>
      <c r="X233" s="115"/>
      <c r="Y233" s="184"/>
      <c r="Z233" s="115"/>
      <c r="AB233" s="531"/>
      <c r="AC233" s="118"/>
      <c r="AD233" s="115"/>
      <c r="AE233" s="115"/>
      <c r="AF233" s="115"/>
      <c r="AG233" s="115"/>
      <c r="AH233" s="184"/>
      <c r="AI233" s="115"/>
      <c r="AK233" s="531"/>
      <c r="AL233" s="118"/>
      <c r="AM233" s="115"/>
      <c r="AN233" s="115"/>
      <c r="AO233" s="115"/>
      <c r="AP233" s="115"/>
      <c r="AQ233" s="184"/>
      <c r="AR233" s="115"/>
      <c r="AT233" s="531"/>
      <c r="AU233" s="118"/>
      <c r="AV233" s="115"/>
      <c r="AW233" s="115"/>
      <c r="AX233" s="115"/>
      <c r="AY233" s="115"/>
      <c r="AZ233" s="184"/>
      <c r="BA233" s="115"/>
      <c r="BC233" s="531"/>
      <c r="BD233" s="118"/>
      <c r="BE233" s="115"/>
      <c r="BF233" s="115"/>
      <c r="BG233" s="115"/>
      <c r="BH233" s="115"/>
      <c r="BI233" s="184"/>
      <c r="BJ233" s="115"/>
      <c r="BL233" s="531"/>
      <c r="BM233" s="118"/>
      <c r="BN233" s="115"/>
      <c r="BO233" s="115"/>
      <c r="BP233" s="115"/>
      <c r="BQ233" s="115"/>
      <c r="BR233" s="184"/>
      <c r="BS233" s="115"/>
      <c r="BU233" s="531"/>
      <c r="BV233" s="118"/>
      <c r="BW233" s="115"/>
      <c r="BX233" s="115"/>
      <c r="BY233" s="115"/>
      <c r="BZ233" s="115"/>
      <c r="CA233" s="184"/>
      <c r="CB233" s="115"/>
      <c r="CD233" s="531"/>
      <c r="CE233" s="118"/>
      <c r="CF233" s="115"/>
      <c r="CG233" s="115"/>
      <c r="CH233" s="115"/>
      <c r="CI233" s="115"/>
      <c r="CJ233" s="184"/>
      <c r="CK233" s="115"/>
      <c r="CM233" s="531"/>
      <c r="CN233" s="118"/>
      <c r="CO233" s="115"/>
      <c r="CP233" s="115"/>
      <c r="CQ233" s="115"/>
      <c r="CR233" s="115"/>
      <c r="CS233" s="184"/>
      <c r="CT233" s="115"/>
      <c r="CV233" s="531"/>
      <c r="CW233" s="118"/>
      <c r="CX233" s="115"/>
      <c r="CY233" s="115"/>
      <c r="CZ233" s="115"/>
      <c r="DA233" s="115"/>
      <c r="DB233" s="184"/>
      <c r="DC233" s="115"/>
      <c r="DE233" s="531"/>
      <c r="DF233" s="118"/>
      <c r="DG233" s="115"/>
      <c r="DH233" s="115"/>
      <c r="DI233" s="115"/>
      <c r="DJ233" s="115"/>
      <c r="DK233" s="184"/>
      <c r="DL233" s="115"/>
      <c r="DN233" s="531"/>
      <c r="DO233" s="118"/>
      <c r="DP233" s="115"/>
      <c r="DQ233" s="115"/>
      <c r="DR233" s="115"/>
      <c r="DS233" s="115"/>
      <c r="DT233" s="184"/>
      <c r="DU233" s="115"/>
      <c r="DW233" s="531"/>
      <c r="DX233" s="118"/>
      <c r="DY233" s="115"/>
      <c r="DZ233" s="115"/>
      <c r="EA233" s="115"/>
      <c r="EB233" s="115"/>
      <c r="EC233" s="184"/>
      <c r="ED233" s="115"/>
      <c r="EF233" s="531"/>
      <c r="EG233" s="118"/>
      <c r="EH233" s="115"/>
      <c r="EI233" s="115"/>
      <c r="EJ233" s="115"/>
      <c r="EK233" s="115"/>
      <c r="EL233" s="184"/>
      <c r="EM233" s="115"/>
      <c r="EO233" s="531"/>
      <c r="EP233" s="118"/>
      <c r="EQ233" s="115"/>
      <c r="ER233" s="115"/>
      <c r="ES233" s="115"/>
      <c r="ET233" s="115"/>
      <c r="EU233" s="184"/>
      <c r="EV233" s="115"/>
      <c r="EX233" s="531"/>
      <c r="EY233" s="118"/>
      <c r="EZ233" s="115"/>
      <c r="FA233" s="115"/>
      <c r="FB233" s="115"/>
      <c r="FC233" s="115"/>
      <c r="FD233" s="184"/>
      <c r="FE233" s="115"/>
      <c r="FG233" s="531"/>
      <c r="FH233" s="118"/>
      <c r="FI233" s="115"/>
      <c r="FJ233" s="115"/>
      <c r="FK233" s="115"/>
      <c r="FL233" s="115"/>
      <c r="FM233" s="184"/>
      <c r="FN233" s="115"/>
      <c r="FP233" s="531"/>
      <c r="FQ233" s="118"/>
      <c r="FR233" s="115"/>
      <c r="FS233" s="115"/>
      <c r="FT233" s="115"/>
      <c r="FU233" s="115"/>
      <c r="FV233" s="184"/>
      <c r="FW233" s="115"/>
      <c r="FY233" s="531"/>
      <c r="FZ233" s="118"/>
      <c r="GA233" s="115"/>
      <c r="GB233" s="115"/>
      <c r="GC233" s="115"/>
      <c r="GD233" s="115"/>
      <c r="GE233" s="184"/>
      <c r="GF233" s="115"/>
      <c r="GH233" s="531"/>
      <c r="GI233" s="118"/>
      <c r="GJ233" s="115"/>
      <c r="GK233" s="115"/>
      <c r="GL233" s="115"/>
      <c r="GM233" s="115"/>
      <c r="GN233" s="184"/>
      <c r="GO233" s="115"/>
      <c r="GQ233" s="531"/>
      <c r="GR233" s="118"/>
      <c r="GS233" s="115"/>
      <c r="GT233" s="115"/>
      <c r="GU233" s="115"/>
      <c r="GV233" s="115"/>
      <c r="GW233" s="184"/>
      <c r="GX233" s="115"/>
      <c r="GZ233" s="531"/>
      <c r="HA233" s="118"/>
      <c r="HB233" s="115"/>
      <c r="HC233" s="115"/>
      <c r="HD233" s="115"/>
      <c r="HE233" s="115"/>
      <c r="HF233" s="184"/>
      <c r="HG233" s="115"/>
      <c r="HI233" s="531"/>
      <c r="HJ233" s="118"/>
      <c r="HK233" s="115"/>
      <c r="HL233" s="115"/>
      <c r="HM233" s="115"/>
      <c r="HN233" s="115"/>
      <c r="HO233" s="184"/>
      <c r="HP233" s="115"/>
      <c r="HR233" s="531"/>
      <c r="HS233" s="118"/>
      <c r="HT233" s="115"/>
      <c r="HU233" s="115"/>
      <c r="HV233" s="115"/>
      <c r="HW233" s="115"/>
      <c r="HX233" s="184"/>
      <c r="HY233" s="115"/>
      <c r="IA233" s="531"/>
      <c r="IB233" s="118"/>
      <c r="IC233" s="115"/>
      <c r="ID233" s="115"/>
      <c r="IE233" s="115"/>
      <c r="IF233" s="115"/>
      <c r="IG233" s="184"/>
      <c r="IH233" s="115"/>
      <c r="IJ233" s="531"/>
      <c r="IK233" s="118"/>
      <c r="IL233" s="115"/>
      <c r="IM233" s="115"/>
      <c r="IN233" s="115"/>
      <c r="IO233" s="115"/>
      <c r="IP233" s="184"/>
      <c r="IQ233" s="115"/>
      <c r="IS233" s="531"/>
      <c r="IT233" s="118"/>
      <c r="IU233" s="115"/>
      <c r="IV233" s="115"/>
      <c r="IW233" s="115"/>
      <c r="IX233" s="115"/>
      <c r="IY233" s="184"/>
      <c r="IZ233" s="115"/>
      <c r="JB233" s="531"/>
      <c r="JC233" s="118"/>
      <c r="JD233" s="115"/>
      <c r="JE233" s="115"/>
      <c r="JF233" s="115"/>
      <c r="JG233" s="115"/>
      <c r="JH233" s="184"/>
      <c r="JI233" s="115"/>
      <c r="JK233" s="531"/>
      <c r="JL233" s="118"/>
      <c r="JM233" s="115"/>
      <c r="JN233" s="115"/>
      <c r="JO233" s="115"/>
      <c r="JP233" s="115"/>
      <c r="JQ233" s="184"/>
      <c r="JR233" s="115"/>
      <c r="JT233" s="531"/>
      <c r="JU233" s="118"/>
      <c r="JV233" s="115"/>
      <c r="JW233" s="115"/>
      <c r="JX233" s="115"/>
      <c r="JY233" s="115"/>
      <c r="JZ233" s="184"/>
      <c r="KA233" s="115"/>
      <c r="KC233" s="531"/>
      <c r="KD233" s="118"/>
      <c r="KE233" s="115"/>
      <c r="KF233" s="115"/>
      <c r="KG233" s="115"/>
      <c r="KH233" s="115"/>
      <c r="KI233" s="184"/>
      <c r="KJ233" s="115"/>
      <c r="KL233" s="531"/>
      <c r="KM233" s="118"/>
      <c r="KN233" s="115"/>
      <c r="KO233" s="115"/>
      <c r="KP233" s="115"/>
      <c r="KQ233" s="115"/>
      <c r="KR233" s="184"/>
      <c r="KS233" s="115"/>
      <c r="KU233" s="531"/>
      <c r="KV233" s="118"/>
      <c r="KW233" s="115"/>
      <c r="KX233" s="115"/>
      <c r="KY233" s="115"/>
      <c r="KZ233" s="115"/>
      <c r="LA233" s="184"/>
      <c r="LB233" s="115"/>
      <c r="LD233" s="531"/>
      <c r="LE233" s="118"/>
      <c r="LF233" s="115"/>
      <c r="LG233" s="115"/>
      <c r="LH233" s="115"/>
      <c r="LI233" s="115"/>
      <c r="LJ233" s="184"/>
      <c r="LK233" s="115"/>
      <c r="LM233" s="531"/>
      <c r="LN233" s="118"/>
      <c r="LO233" s="115"/>
      <c r="LP233" s="115"/>
      <c r="LQ233" s="115"/>
      <c r="LR233" s="115"/>
      <c r="LS233" s="184"/>
      <c r="LT233" s="115"/>
      <c r="LV233" s="531"/>
      <c r="LW233" s="118"/>
      <c r="LX233" s="115"/>
      <c r="LY233" s="115"/>
      <c r="LZ233" s="115"/>
      <c r="MA233" s="115"/>
      <c r="MB233" s="184"/>
      <c r="MC233" s="115"/>
      <c r="ME233" s="531"/>
      <c r="MF233" s="118"/>
      <c r="MG233" s="115"/>
      <c r="MH233" s="115"/>
      <c r="MI233" s="115"/>
      <c r="MJ233" s="115"/>
      <c r="MK233" s="184"/>
      <c r="ML233" s="115"/>
      <c r="MN233" s="531"/>
      <c r="MO233" s="118"/>
      <c r="MP233" s="115"/>
      <c r="MQ233" s="115"/>
      <c r="MR233" s="115"/>
      <c r="MS233" s="115"/>
      <c r="MT233" s="184"/>
      <c r="MU233" s="115"/>
      <c r="MW233" s="531"/>
      <c r="MX233" s="118"/>
      <c r="MY233" s="115"/>
      <c r="MZ233" s="115"/>
      <c r="NA233" s="115"/>
      <c r="NB233" s="115"/>
      <c r="NC233" s="184"/>
      <c r="ND233" s="115"/>
      <c r="NF233" s="531"/>
      <c r="NG233" s="118"/>
      <c r="NH233" s="115"/>
      <c r="NI233" s="115"/>
      <c r="NJ233" s="115"/>
      <c r="NK233" s="115"/>
      <c r="NL233" s="184"/>
      <c r="NM233" s="115"/>
      <c r="NO233" s="531"/>
      <c r="NP233" s="118"/>
      <c r="NQ233" s="115"/>
      <c r="NR233" s="115"/>
      <c r="NS233" s="115"/>
      <c r="NT233" s="115"/>
      <c r="NU233" s="184"/>
      <c r="NV233" s="115"/>
      <c r="NX233" s="531"/>
      <c r="NY233" s="118"/>
      <c r="NZ233" s="115"/>
      <c r="OA233" s="115"/>
      <c r="OB233" s="115"/>
      <c r="OC233" s="115"/>
      <c r="OD233" s="184"/>
      <c r="OE233" s="115"/>
      <c r="OG233" s="531"/>
      <c r="OH233" s="118"/>
      <c r="OI233" s="115"/>
      <c r="OJ233" s="115"/>
      <c r="OK233" s="115"/>
      <c r="OL233" s="115"/>
      <c r="OM233" s="184"/>
      <c r="ON233" s="115"/>
      <c r="OP233" s="531"/>
      <c r="OQ233" s="118"/>
      <c r="OR233" s="115"/>
      <c r="OS233" s="115"/>
      <c r="OT233" s="115"/>
      <c r="OU233" s="115"/>
      <c r="OV233" s="184"/>
      <c r="OW233" s="115"/>
      <c r="OY233" s="531"/>
      <c r="OZ233" s="118"/>
      <c r="PA233" s="115"/>
      <c r="PB233" s="115"/>
      <c r="PC233" s="115"/>
      <c r="PD233" s="115"/>
      <c r="PE233" s="184"/>
      <c r="PF233" s="115"/>
    </row>
    <row r="234" spans="1:422">
      <c r="A234" s="118"/>
      <c r="B234" s="118"/>
      <c r="C234" s="115"/>
      <c r="D234" s="115"/>
      <c r="E234" s="115"/>
      <c r="F234" s="115"/>
      <c r="G234" s="115"/>
      <c r="H234" s="115">
        <f t="shared" si="3775"/>
        <v>0</v>
      </c>
      <c r="J234" s="532"/>
      <c r="K234" s="118"/>
      <c r="L234" s="115"/>
      <c r="M234" s="115"/>
      <c r="N234" s="115"/>
      <c r="O234" s="115"/>
      <c r="P234" s="184"/>
      <c r="Q234" s="115">
        <f t="shared" si="3776"/>
        <v>0</v>
      </c>
      <c r="S234" s="532"/>
      <c r="T234" s="118"/>
      <c r="U234" s="115"/>
      <c r="V234" s="115"/>
      <c r="W234" s="115"/>
      <c r="X234" s="115"/>
      <c r="Y234" s="184"/>
      <c r="Z234" s="115"/>
      <c r="AB234" s="532"/>
      <c r="AC234" s="118"/>
      <c r="AD234" s="115"/>
      <c r="AE234" s="115"/>
      <c r="AF234" s="115"/>
      <c r="AG234" s="115"/>
      <c r="AH234" s="184"/>
      <c r="AI234" s="115"/>
      <c r="AK234" s="532"/>
      <c r="AL234" s="118"/>
      <c r="AM234" s="115"/>
      <c r="AN234" s="115"/>
      <c r="AO234" s="115"/>
      <c r="AP234" s="115"/>
      <c r="AQ234" s="184"/>
      <c r="AR234" s="115"/>
      <c r="AT234" s="532"/>
      <c r="AU234" s="118"/>
      <c r="AV234" s="115"/>
      <c r="AW234" s="115"/>
      <c r="AX234" s="115"/>
      <c r="AY234" s="115"/>
      <c r="AZ234" s="184"/>
      <c r="BA234" s="115"/>
      <c r="BC234" s="532"/>
      <c r="BD234" s="118"/>
      <c r="BE234" s="115"/>
      <c r="BF234" s="115"/>
      <c r="BG234" s="115"/>
      <c r="BH234" s="115"/>
      <c r="BI234" s="184"/>
      <c r="BJ234" s="115"/>
      <c r="BL234" s="532"/>
      <c r="BM234" s="118"/>
      <c r="BN234" s="115"/>
      <c r="BO234" s="115"/>
      <c r="BP234" s="115"/>
      <c r="BQ234" s="115"/>
      <c r="BR234" s="184"/>
      <c r="BS234" s="115"/>
      <c r="BU234" s="532"/>
      <c r="BV234" s="118"/>
      <c r="BW234" s="115"/>
      <c r="BX234" s="115"/>
      <c r="BY234" s="115"/>
      <c r="BZ234" s="115"/>
      <c r="CA234" s="184"/>
      <c r="CB234" s="115"/>
      <c r="CD234" s="532"/>
      <c r="CE234" s="118"/>
      <c r="CF234" s="115"/>
      <c r="CG234" s="115"/>
      <c r="CH234" s="115"/>
      <c r="CI234" s="115"/>
      <c r="CJ234" s="184"/>
      <c r="CK234" s="115"/>
      <c r="CM234" s="532"/>
      <c r="CN234" s="118"/>
      <c r="CO234" s="115"/>
      <c r="CP234" s="115"/>
      <c r="CQ234" s="115"/>
      <c r="CR234" s="115"/>
      <c r="CS234" s="184"/>
      <c r="CT234" s="115"/>
      <c r="CV234" s="532"/>
      <c r="CW234" s="118"/>
      <c r="CX234" s="115"/>
      <c r="CY234" s="115"/>
      <c r="CZ234" s="115"/>
      <c r="DA234" s="115"/>
      <c r="DB234" s="184"/>
      <c r="DC234" s="115"/>
      <c r="DE234" s="532"/>
      <c r="DF234" s="118"/>
      <c r="DG234" s="115"/>
      <c r="DH234" s="115"/>
      <c r="DI234" s="115"/>
      <c r="DJ234" s="115"/>
      <c r="DK234" s="184"/>
      <c r="DL234" s="115"/>
      <c r="DN234" s="532"/>
      <c r="DO234" s="118"/>
      <c r="DP234" s="115"/>
      <c r="DQ234" s="115"/>
      <c r="DR234" s="115"/>
      <c r="DS234" s="115"/>
      <c r="DT234" s="184"/>
      <c r="DU234" s="115"/>
      <c r="DW234" s="532"/>
      <c r="DX234" s="118"/>
      <c r="DY234" s="115"/>
      <c r="DZ234" s="115"/>
      <c r="EA234" s="115"/>
      <c r="EB234" s="115"/>
      <c r="EC234" s="184"/>
      <c r="ED234" s="115"/>
      <c r="EF234" s="532"/>
      <c r="EG234" s="118"/>
      <c r="EH234" s="115"/>
      <c r="EI234" s="115"/>
      <c r="EJ234" s="115"/>
      <c r="EK234" s="115"/>
      <c r="EL234" s="184"/>
      <c r="EM234" s="115"/>
      <c r="EO234" s="532"/>
      <c r="EP234" s="118"/>
      <c r="EQ234" s="115"/>
      <c r="ER234" s="115"/>
      <c r="ES234" s="115"/>
      <c r="ET234" s="115"/>
      <c r="EU234" s="184"/>
      <c r="EV234" s="115"/>
      <c r="EX234" s="532"/>
      <c r="EY234" s="118"/>
      <c r="EZ234" s="115"/>
      <c r="FA234" s="115"/>
      <c r="FB234" s="115"/>
      <c r="FC234" s="115"/>
      <c r="FD234" s="184"/>
      <c r="FE234" s="115"/>
      <c r="FG234" s="532"/>
      <c r="FH234" s="118"/>
      <c r="FI234" s="115"/>
      <c r="FJ234" s="115"/>
      <c r="FK234" s="115"/>
      <c r="FL234" s="115"/>
      <c r="FM234" s="184"/>
      <c r="FN234" s="115"/>
      <c r="FP234" s="532"/>
      <c r="FQ234" s="118"/>
      <c r="FR234" s="115"/>
      <c r="FS234" s="115"/>
      <c r="FT234" s="115"/>
      <c r="FU234" s="115"/>
      <c r="FV234" s="184"/>
      <c r="FW234" s="115"/>
      <c r="FY234" s="532"/>
      <c r="FZ234" s="118"/>
      <c r="GA234" s="115"/>
      <c r="GB234" s="115"/>
      <c r="GC234" s="115"/>
      <c r="GD234" s="115"/>
      <c r="GE234" s="184"/>
      <c r="GF234" s="115"/>
      <c r="GH234" s="532"/>
      <c r="GI234" s="118"/>
      <c r="GJ234" s="115"/>
      <c r="GK234" s="115"/>
      <c r="GL234" s="115"/>
      <c r="GM234" s="115"/>
      <c r="GN234" s="184"/>
      <c r="GO234" s="115"/>
      <c r="GQ234" s="532"/>
      <c r="GR234" s="118"/>
      <c r="GS234" s="115"/>
      <c r="GT234" s="115"/>
      <c r="GU234" s="115"/>
      <c r="GV234" s="115"/>
      <c r="GW234" s="184"/>
      <c r="GX234" s="115"/>
      <c r="GZ234" s="532"/>
      <c r="HA234" s="118"/>
      <c r="HB234" s="115"/>
      <c r="HC234" s="115"/>
      <c r="HD234" s="115"/>
      <c r="HE234" s="115"/>
      <c r="HF234" s="184"/>
      <c r="HG234" s="115"/>
      <c r="HI234" s="532"/>
      <c r="HJ234" s="118"/>
      <c r="HK234" s="115"/>
      <c r="HL234" s="115"/>
      <c r="HM234" s="115"/>
      <c r="HN234" s="115"/>
      <c r="HO234" s="184"/>
      <c r="HP234" s="115"/>
      <c r="HR234" s="532"/>
      <c r="HS234" s="118"/>
      <c r="HT234" s="115"/>
      <c r="HU234" s="115"/>
      <c r="HV234" s="115"/>
      <c r="HW234" s="115"/>
      <c r="HX234" s="184"/>
      <c r="HY234" s="115"/>
      <c r="IA234" s="532"/>
      <c r="IB234" s="118"/>
      <c r="IC234" s="115"/>
      <c r="ID234" s="115"/>
      <c r="IE234" s="115"/>
      <c r="IF234" s="115"/>
      <c r="IG234" s="184"/>
      <c r="IH234" s="115"/>
      <c r="IJ234" s="532"/>
      <c r="IK234" s="118"/>
      <c r="IL234" s="115"/>
      <c r="IM234" s="115"/>
      <c r="IN234" s="115"/>
      <c r="IO234" s="115"/>
      <c r="IP234" s="184"/>
      <c r="IQ234" s="115"/>
      <c r="IS234" s="532"/>
      <c r="IT234" s="118"/>
      <c r="IU234" s="115"/>
      <c r="IV234" s="115"/>
      <c r="IW234" s="115"/>
      <c r="IX234" s="115"/>
      <c r="IY234" s="184"/>
      <c r="IZ234" s="115"/>
      <c r="JB234" s="532"/>
      <c r="JC234" s="118"/>
      <c r="JD234" s="115"/>
      <c r="JE234" s="115"/>
      <c r="JF234" s="115"/>
      <c r="JG234" s="115"/>
      <c r="JH234" s="184"/>
      <c r="JI234" s="115"/>
      <c r="JK234" s="532"/>
      <c r="JL234" s="118"/>
      <c r="JM234" s="115"/>
      <c r="JN234" s="115"/>
      <c r="JO234" s="115"/>
      <c r="JP234" s="115"/>
      <c r="JQ234" s="184"/>
      <c r="JR234" s="115"/>
      <c r="JT234" s="532"/>
      <c r="JU234" s="118"/>
      <c r="JV234" s="115"/>
      <c r="JW234" s="115"/>
      <c r="JX234" s="115"/>
      <c r="JY234" s="115"/>
      <c r="JZ234" s="184"/>
      <c r="KA234" s="115"/>
      <c r="KC234" s="532"/>
      <c r="KD234" s="118"/>
      <c r="KE234" s="115"/>
      <c r="KF234" s="115"/>
      <c r="KG234" s="115"/>
      <c r="KH234" s="115"/>
      <c r="KI234" s="184"/>
      <c r="KJ234" s="115"/>
      <c r="KL234" s="532"/>
      <c r="KM234" s="118"/>
      <c r="KN234" s="115"/>
      <c r="KO234" s="115"/>
      <c r="KP234" s="115"/>
      <c r="KQ234" s="115"/>
      <c r="KR234" s="184"/>
      <c r="KS234" s="115"/>
      <c r="KU234" s="532"/>
      <c r="KV234" s="118"/>
      <c r="KW234" s="115"/>
      <c r="KX234" s="115"/>
      <c r="KY234" s="115"/>
      <c r="KZ234" s="115"/>
      <c r="LA234" s="184"/>
      <c r="LB234" s="115"/>
      <c r="LD234" s="532"/>
      <c r="LE234" s="118"/>
      <c r="LF234" s="115"/>
      <c r="LG234" s="115"/>
      <c r="LH234" s="115"/>
      <c r="LI234" s="115"/>
      <c r="LJ234" s="184"/>
      <c r="LK234" s="115"/>
      <c r="LM234" s="532"/>
      <c r="LN234" s="118"/>
      <c r="LO234" s="115"/>
      <c r="LP234" s="115"/>
      <c r="LQ234" s="115"/>
      <c r="LR234" s="115"/>
      <c r="LS234" s="184"/>
      <c r="LT234" s="115"/>
      <c r="LV234" s="532"/>
      <c r="LW234" s="118"/>
      <c r="LX234" s="115"/>
      <c r="LY234" s="115"/>
      <c r="LZ234" s="115"/>
      <c r="MA234" s="115"/>
      <c r="MB234" s="184"/>
      <c r="MC234" s="115"/>
      <c r="ME234" s="532"/>
      <c r="MF234" s="118"/>
      <c r="MG234" s="115"/>
      <c r="MH234" s="115"/>
      <c r="MI234" s="115"/>
      <c r="MJ234" s="115"/>
      <c r="MK234" s="184"/>
      <c r="ML234" s="115"/>
      <c r="MN234" s="532"/>
      <c r="MO234" s="118"/>
      <c r="MP234" s="115"/>
      <c r="MQ234" s="115"/>
      <c r="MR234" s="115"/>
      <c r="MS234" s="115"/>
      <c r="MT234" s="184"/>
      <c r="MU234" s="115"/>
      <c r="MW234" s="532"/>
      <c r="MX234" s="118"/>
      <c r="MY234" s="115"/>
      <c r="MZ234" s="115"/>
      <c r="NA234" s="115"/>
      <c r="NB234" s="115"/>
      <c r="NC234" s="184"/>
      <c r="ND234" s="115"/>
      <c r="NF234" s="532"/>
      <c r="NG234" s="118"/>
      <c r="NH234" s="115"/>
      <c r="NI234" s="115"/>
      <c r="NJ234" s="115"/>
      <c r="NK234" s="115"/>
      <c r="NL234" s="184"/>
      <c r="NM234" s="115"/>
      <c r="NO234" s="532"/>
      <c r="NP234" s="118"/>
      <c r="NQ234" s="115"/>
      <c r="NR234" s="115"/>
      <c r="NS234" s="115"/>
      <c r="NT234" s="115"/>
      <c r="NU234" s="184"/>
      <c r="NV234" s="115"/>
      <c r="NX234" s="532"/>
      <c r="NY234" s="118"/>
      <c r="NZ234" s="115"/>
      <c r="OA234" s="115"/>
      <c r="OB234" s="115"/>
      <c r="OC234" s="115"/>
      <c r="OD234" s="184"/>
      <c r="OE234" s="115"/>
      <c r="OG234" s="532"/>
      <c r="OH234" s="118"/>
      <c r="OI234" s="115"/>
      <c r="OJ234" s="115"/>
      <c r="OK234" s="115"/>
      <c r="OL234" s="115"/>
      <c r="OM234" s="184"/>
      <c r="ON234" s="115"/>
      <c r="OP234" s="532"/>
      <c r="OQ234" s="118"/>
      <c r="OR234" s="115"/>
      <c r="OS234" s="115"/>
      <c r="OT234" s="115"/>
      <c r="OU234" s="115"/>
      <c r="OV234" s="184"/>
      <c r="OW234" s="115"/>
      <c r="OY234" s="532"/>
      <c r="OZ234" s="118"/>
      <c r="PA234" s="115"/>
      <c r="PB234" s="115"/>
      <c r="PC234" s="115"/>
      <c r="PD234" s="115"/>
      <c r="PE234" s="184"/>
      <c r="PF234" s="115"/>
    </row>
    <row r="235" spans="1:422">
      <c r="A235" s="118"/>
      <c r="B235" s="118"/>
      <c r="C235" s="115"/>
      <c r="D235" s="115"/>
      <c r="E235" s="115"/>
      <c r="F235" s="115"/>
      <c r="G235" s="115"/>
      <c r="H235" s="115">
        <f t="shared" si="3775"/>
        <v>0</v>
      </c>
      <c r="J235" s="531"/>
      <c r="K235" s="118"/>
      <c r="L235" s="115"/>
      <c r="M235" s="115"/>
      <c r="N235" s="115"/>
      <c r="O235" s="115"/>
      <c r="P235" s="184"/>
      <c r="Q235" s="115">
        <f t="shared" si="3776"/>
        <v>0</v>
      </c>
      <c r="S235" s="531"/>
      <c r="T235" s="118"/>
      <c r="U235" s="115"/>
      <c r="V235" s="115"/>
      <c r="W235" s="115"/>
      <c r="X235" s="115"/>
      <c r="Y235" s="184"/>
      <c r="Z235" s="115"/>
      <c r="AB235" s="531"/>
      <c r="AC235" s="118"/>
      <c r="AD235" s="115"/>
      <c r="AE235" s="115"/>
      <c r="AF235" s="115"/>
      <c r="AG235" s="115"/>
      <c r="AH235" s="184"/>
      <c r="AI235" s="115"/>
      <c r="AK235" s="531"/>
      <c r="AL235" s="118"/>
      <c r="AM235" s="115"/>
      <c r="AN235" s="115"/>
      <c r="AO235" s="115"/>
      <c r="AP235" s="115"/>
      <c r="AQ235" s="184"/>
      <c r="AR235" s="115"/>
      <c r="AT235" s="531"/>
      <c r="AU235" s="118"/>
      <c r="AV235" s="115"/>
      <c r="AW235" s="115"/>
      <c r="AX235" s="115"/>
      <c r="AY235" s="115"/>
      <c r="AZ235" s="184"/>
      <c r="BA235" s="115"/>
      <c r="BC235" s="531"/>
      <c r="BD235" s="118"/>
      <c r="BE235" s="115"/>
      <c r="BF235" s="115"/>
      <c r="BG235" s="115"/>
      <c r="BH235" s="115"/>
      <c r="BI235" s="184"/>
      <c r="BJ235" s="115"/>
      <c r="BL235" s="531"/>
      <c r="BM235" s="118"/>
      <c r="BN235" s="115"/>
      <c r="BO235" s="115"/>
      <c r="BP235" s="115"/>
      <c r="BQ235" s="115"/>
      <c r="BR235" s="184"/>
      <c r="BS235" s="115"/>
      <c r="BU235" s="531"/>
      <c r="BV235" s="118"/>
      <c r="BW235" s="115"/>
      <c r="BX235" s="115"/>
      <c r="BY235" s="115"/>
      <c r="BZ235" s="115"/>
      <c r="CA235" s="184"/>
      <c r="CB235" s="115"/>
      <c r="CD235" s="531"/>
      <c r="CE235" s="118"/>
      <c r="CF235" s="115"/>
      <c r="CG235" s="115"/>
      <c r="CH235" s="115"/>
      <c r="CI235" s="115"/>
      <c r="CJ235" s="184"/>
      <c r="CK235" s="115"/>
      <c r="CM235" s="531"/>
      <c r="CN235" s="118"/>
      <c r="CO235" s="115"/>
      <c r="CP235" s="115"/>
      <c r="CQ235" s="115"/>
      <c r="CR235" s="115"/>
      <c r="CS235" s="184"/>
      <c r="CT235" s="115"/>
      <c r="CV235" s="531"/>
      <c r="CW235" s="118"/>
      <c r="CX235" s="115"/>
      <c r="CY235" s="115"/>
      <c r="CZ235" s="115"/>
      <c r="DA235" s="115"/>
      <c r="DB235" s="184"/>
      <c r="DC235" s="115"/>
      <c r="DE235" s="531"/>
      <c r="DF235" s="118"/>
      <c r="DG235" s="115"/>
      <c r="DH235" s="115"/>
      <c r="DI235" s="115"/>
      <c r="DJ235" s="115"/>
      <c r="DK235" s="184"/>
      <c r="DL235" s="115"/>
      <c r="DN235" s="531"/>
      <c r="DO235" s="118"/>
      <c r="DP235" s="115"/>
      <c r="DQ235" s="115"/>
      <c r="DR235" s="115"/>
      <c r="DS235" s="115"/>
      <c r="DT235" s="184"/>
      <c r="DU235" s="115"/>
      <c r="DW235" s="531"/>
      <c r="DX235" s="118"/>
      <c r="DY235" s="115"/>
      <c r="DZ235" s="115"/>
      <c r="EA235" s="115"/>
      <c r="EB235" s="115"/>
      <c r="EC235" s="184"/>
      <c r="ED235" s="115"/>
      <c r="EF235" s="531"/>
      <c r="EG235" s="118"/>
      <c r="EH235" s="115"/>
      <c r="EI235" s="115"/>
      <c r="EJ235" s="115"/>
      <c r="EK235" s="115"/>
      <c r="EL235" s="184"/>
      <c r="EM235" s="115"/>
      <c r="EO235" s="531"/>
      <c r="EP235" s="118"/>
      <c r="EQ235" s="115"/>
      <c r="ER235" s="115"/>
      <c r="ES235" s="115"/>
      <c r="ET235" s="115"/>
      <c r="EU235" s="184"/>
      <c r="EV235" s="115"/>
      <c r="EX235" s="531"/>
      <c r="EY235" s="118"/>
      <c r="EZ235" s="115"/>
      <c r="FA235" s="115"/>
      <c r="FB235" s="115"/>
      <c r="FC235" s="115"/>
      <c r="FD235" s="184"/>
      <c r="FE235" s="115"/>
      <c r="FG235" s="531"/>
      <c r="FH235" s="118"/>
      <c r="FI235" s="115"/>
      <c r="FJ235" s="115"/>
      <c r="FK235" s="115"/>
      <c r="FL235" s="115"/>
      <c r="FM235" s="184"/>
      <c r="FN235" s="115"/>
      <c r="FP235" s="531"/>
      <c r="FQ235" s="118"/>
      <c r="FR235" s="115"/>
      <c r="FS235" s="115"/>
      <c r="FT235" s="115"/>
      <c r="FU235" s="115"/>
      <c r="FV235" s="184"/>
      <c r="FW235" s="115"/>
      <c r="FY235" s="531"/>
      <c r="FZ235" s="118"/>
      <c r="GA235" s="115"/>
      <c r="GB235" s="115"/>
      <c r="GC235" s="115"/>
      <c r="GD235" s="115"/>
      <c r="GE235" s="184"/>
      <c r="GF235" s="115"/>
      <c r="GH235" s="531"/>
      <c r="GI235" s="118"/>
      <c r="GJ235" s="115"/>
      <c r="GK235" s="115"/>
      <c r="GL235" s="115"/>
      <c r="GM235" s="115"/>
      <c r="GN235" s="184"/>
      <c r="GO235" s="115"/>
      <c r="GQ235" s="531"/>
      <c r="GR235" s="118"/>
      <c r="GS235" s="115"/>
      <c r="GT235" s="115"/>
      <c r="GU235" s="115"/>
      <c r="GV235" s="115"/>
      <c r="GW235" s="184"/>
      <c r="GX235" s="115"/>
      <c r="GZ235" s="531"/>
      <c r="HA235" s="118"/>
      <c r="HB235" s="115"/>
      <c r="HC235" s="115"/>
      <c r="HD235" s="115"/>
      <c r="HE235" s="115"/>
      <c r="HF235" s="184"/>
      <c r="HG235" s="115"/>
      <c r="HI235" s="531"/>
      <c r="HJ235" s="118"/>
      <c r="HK235" s="115"/>
      <c r="HL235" s="115"/>
      <c r="HM235" s="115"/>
      <c r="HN235" s="115"/>
      <c r="HO235" s="184"/>
      <c r="HP235" s="115"/>
      <c r="HR235" s="531"/>
      <c r="HS235" s="118"/>
      <c r="HT235" s="115"/>
      <c r="HU235" s="115"/>
      <c r="HV235" s="115"/>
      <c r="HW235" s="115"/>
      <c r="HX235" s="184"/>
      <c r="HY235" s="115"/>
      <c r="IA235" s="531"/>
      <c r="IB235" s="118"/>
      <c r="IC235" s="115"/>
      <c r="ID235" s="115"/>
      <c r="IE235" s="115"/>
      <c r="IF235" s="115"/>
      <c r="IG235" s="184"/>
      <c r="IH235" s="115"/>
      <c r="IJ235" s="531"/>
      <c r="IK235" s="118"/>
      <c r="IL235" s="115"/>
      <c r="IM235" s="115"/>
      <c r="IN235" s="115"/>
      <c r="IO235" s="115"/>
      <c r="IP235" s="184"/>
      <c r="IQ235" s="115"/>
      <c r="IS235" s="531"/>
      <c r="IT235" s="118"/>
      <c r="IU235" s="115"/>
      <c r="IV235" s="115"/>
      <c r="IW235" s="115"/>
      <c r="IX235" s="115"/>
      <c r="IY235" s="184"/>
      <c r="IZ235" s="115"/>
      <c r="JB235" s="531"/>
      <c r="JC235" s="118"/>
      <c r="JD235" s="115"/>
      <c r="JE235" s="115"/>
      <c r="JF235" s="115"/>
      <c r="JG235" s="115"/>
      <c r="JH235" s="184"/>
      <c r="JI235" s="115"/>
      <c r="JK235" s="531"/>
      <c r="JL235" s="118"/>
      <c r="JM235" s="115"/>
      <c r="JN235" s="115"/>
      <c r="JO235" s="115"/>
      <c r="JP235" s="115"/>
      <c r="JQ235" s="184"/>
      <c r="JR235" s="115"/>
      <c r="JT235" s="531"/>
      <c r="JU235" s="118"/>
      <c r="JV235" s="115"/>
      <c r="JW235" s="115"/>
      <c r="JX235" s="115"/>
      <c r="JY235" s="115"/>
      <c r="JZ235" s="184"/>
      <c r="KA235" s="115"/>
      <c r="KC235" s="531"/>
      <c r="KD235" s="118"/>
      <c r="KE235" s="115"/>
      <c r="KF235" s="115"/>
      <c r="KG235" s="115"/>
      <c r="KH235" s="115"/>
      <c r="KI235" s="184"/>
      <c r="KJ235" s="115"/>
      <c r="KL235" s="531"/>
      <c r="KM235" s="118"/>
      <c r="KN235" s="115"/>
      <c r="KO235" s="115"/>
      <c r="KP235" s="115"/>
      <c r="KQ235" s="115"/>
      <c r="KR235" s="184"/>
      <c r="KS235" s="115"/>
      <c r="KU235" s="531"/>
      <c r="KV235" s="118"/>
      <c r="KW235" s="115"/>
      <c r="KX235" s="115"/>
      <c r="KY235" s="115"/>
      <c r="KZ235" s="115"/>
      <c r="LA235" s="184"/>
      <c r="LB235" s="115"/>
      <c r="LD235" s="531"/>
      <c r="LE235" s="118"/>
      <c r="LF235" s="115"/>
      <c r="LG235" s="115"/>
      <c r="LH235" s="115"/>
      <c r="LI235" s="115"/>
      <c r="LJ235" s="184"/>
      <c r="LK235" s="115"/>
      <c r="LM235" s="531"/>
      <c r="LN235" s="118"/>
      <c r="LO235" s="115"/>
      <c r="LP235" s="115"/>
      <c r="LQ235" s="115"/>
      <c r="LR235" s="115"/>
      <c r="LS235" s="184"/>
      <c r="LT235" s="115"/>
      <c r="LV235" s="531"/>
      <c r="LW235" s="118"/>
      <c r="LX235" s="115"/>
      <c r="LY235" s="115"/>
      <c r="LZ235" s="115"/>
      <c r="MA235" s="115"/>
      <c r="MB235" s="184"/>
      <c r="MC235" s="115"/>
      <c r="ME235" s="531"/>
      <c r="MF235" s="118"/>
      <c r="MG235" s="115"/>
      <c r="MH235" s="115"/>
      <c r="MI235" s="115"/>
      <c r="MJ235" s="115"/>
      <c r="MK235" s="184"/>
      <c r="ML235" s="115"/>
      <c r="MN235" s="531"/>
      <c r="MO235" s="118"/>
      <c r="MP235" s="115"/>
      <c r="MQ235" s="115"/>
      <c r="MR235" s="115"/>
      <c r="MS235" s="115"/>
      <c r="MT235" s="184"/>
      <c r="MU235" s="115"/>
      <c r="MW235" s="531"/>
      <c r="MX235" s="118"/>
      <c r="MY235" s="115"/>
      <c r="MZ235" s="115"/>
      <c r="NA235" s="115"/>
      <c r="NB235" s="115"/>
      <c r="NC235" s="184"/>
      <c r="ND235" s="115"/>
      <c r="NF235" s="531"/>
      <c r="NG235" s="118"/>
      <c r="NH235" s="115"/>
      <c r="NI235" s="115"/>
      <c r="NJ235" s="115"/>
      <c r="NK235" s="115"/>
      <c r="NL235" s="184"/>
      <c r="NM235" s="115"/>
      <c r="NO235" s="531"/>
      <c r="NP235" s="118"/>
      <c r="NQ235" s="115"/>
      <c r="NR235" s="115"/>
      <c r="NS235" s="115"/>
      <c r="NT235" s="115"/>
      <c r="NU235" s="184"/>
      <c r="NV235" s="115"/>
      <c r="NX235" s="531"/>
      <c r="NY235" s="118"/>
      <c r="NZ235" s="115"/>
      <c r="OA235" s="115"/>
      <c r="OB235" s="115"/>
      <c r="OC235" s="115"/>
      <c r="OD235" s="184"/>
      <c r="OE235" s="115"/>
      <c r="OG235" s="531"/>
      <c r="OH235" s="118"/>
      <c r="OI235" s="115"/>
      <c r="OJ235" s="115"/>
      <c r="OK235" s="115"/>
      <c r="OL235" s="115"/>
      <c r="OM235" s="184"/>
      <c r="ON235" s="115"/>
      <c r="OP235" s="531"/>
      <c r="OQ235" s="118"/>
      <c r="OR235" s="115"/>
      <c r="OS235" s="115"/>
      <c r="OT235" s="115"/>
      <c r="OU235" s="115"/>
      <c r="OV235" s="184"/>
      <c r="OW235" s="115"/>
      <c r="OY235" s="531"/>
      <c r="OZ235" s="118"/>
      <c r="PA235" s="115"/>
      <c r="PB235" s="115"/>
      <c r="PC235" s="115"/>
      <c r="PD235" s="115"/>
      <c r="PE235" s="184"/>
      <c r="PF235" s="115"/>
    </row>
    <row r="236" spans="1:422">
      <c r="A236" s="118"/>
      <c r="B236" s="118"/>
      <c r="C236" s="115"/>
      <c r="D236" s="115"/>
      <c r="E236" s="115"/>
      <c r="F236" s="115"/>
      <c r="G236" s="115"/>
      <c r="H236" s="115">
        <f t="shared" ref="H236:H242" si="3777">PRODUCT(C236:G236)</f>
        <v>0</v>
      </c>
      <c r="J236" s="532"/>
      <c r="K236" s="118"/>
      <c r="L236" s="115"/>
      <c r="M236" s="115"/>
      <c r="N236" s="115"/>
      <c r="O236" s="115"/>
      <c r="P236" s="184"/>
      <c r="Q236" s="115">
        <f t="shared" ref="Q236:Q242" si="3778">PRODUCT(L236:P236)</f>
        <v>0</v>
      </c>
      <c r="S236" s="532"/>
      <c r="T236" s="118"/>
      <c r="U236" s="115"/>
      <c r="V236" s="115"/>
      <c r="W236" s="115"/>
      <c r="X236" s="115"/>
      <c r="Y236" s="184"/>
      <c r="Z236" s="115"/>
      <c r="AB236" s="532"/>
      <c r="AC236" s="118"/>
      <c r="AD236" s="115"/>
      <c r="AE236" s="115"/>
      <c r="AF236" s="115"/>
      <c r="AG236" s="115"/>
      <c r="AH236" s="184"/>
      <c r="AI236" s="115"/>
      <c r="AK236" s="532"/>
      <c r="AL236" s="118"/>
      <c r="AM236" s="115"/>
      <c r="AN236" s="115"/>
      <c r="AO236" s="115"/>
      <c r="AP236" s="115"/>
      <c r="AQ236" s="184"/>
      <c r="AR236" s="115"/>
      <c r="AT236" s="532"/>
      <c r="AU236" s="118"/>
      <c r="AV236" s="115"/>
      <c r="AW236" s="115"/>
      <c r="AX236" s="115"/>
      <c r="AY236" s="115"/>
      <c r="AZ236" s="184"/>
      <c r="BA236" s="115"/>
      <c r="BC236" s="532"/>
      <c r="BD236" s="118"/>
      <c r="BE236" s="115"/>
      <c r="BF236" s="115"/>
      <c r="BG236" s="115"/>
      <c r="BH236" s="115"/>
      <c r="BI236" s="184"/>
      <c r="BJ236" s="115"/>
      <c r="BL236" s="532"/>
      <c r="BM236" s="118"/>
      <c r="BN236" s="115"/>
      <c r="BO236" s="115"/>
      <c r="BP236" s="115"/>
      <c r="BQ236" s="115"/>
      <c r="BR236" s="184"/>
      <c r="BS236" s="115"/>
      <c r="BU236" s="532"/>
      <c r="BV236" s="118"/>
      <c r="BW236" s="115"/>
      <c r="BX236" s="115"/>
      <c r="BY236" s="115"/>
      <c r="BZ236" s="115"/>
      <c r="CA236" s="184"/>
      <c r="CB236" s="115"/>
      <c r="CD236" s="532"/>
      <c r="CE236" s="118"/>
      <c r="CF236" s="115"/>
      <c r="CG236" s="115"/>
      <c r="CH236" s="115"/>
      <c r="CI236" s="115"/>
      <c r="CJ236" s="184"/>
      <c r="CK236" s="115"/>
      <c r="CM236" s="532"/>
      <c r="CN236" s="118"/>
      <c r="CO236" s="115"/>
      <c r="CP236" s="115"/>
      <c r="CQ236" s="115"/>
      <c r="CR236" s="115"/>
      <c r="CS236" s="184"/>
      <c r="CT236" s="115"/>
      <c r="CV236" s="532"/>
      <c r="CW236" s="118"/>
      <c r="CX236" s="115"/>
      <c r="CY236" s="115"/>
      <c r="CZ236" s="115"/>
      <c r="DA236" s="115"/>
      <c r="DB236" s="184"/>
      <c r="DC236" s="115"/>
      <c r="DE236" s="532"/>
      <c r="DF236" s="118"/>
      <c r="DG236" s="115"/>
      <c r="DH236" s="115"/>
      <c r="DI236" s="115"/>
      <c r="DJ236" s="115"/>
      <c r="DK236" s="184"/>
      <c r="DL236" s="115"/>
      <c r="DN236" s="532"/>
      <c r="DO236" s="118"/>
      <c r="DP236" s="115"/>
      <c r="DQ236" s="115"/>
      <c r="DR236" s="115"/>
      <c r="DS236" s="115"/>
      <c r="DT236" s="184"/>
      <c r="DU236" s="115"/>
      <c r="DW236" s="532"/>
      <c r="DX236" s="118"/>
      <c r="DY236" s="115"/>
      <c r="DZ236" s="115"/>
      <c r="EA236" s="115"/>
      <c r="EB236" s="115"/>
      <c r="EC236" s="184"/>
      <c r="ED236" s="115"/>
      <c r="EF236" s="532"/>
      <c r="EG236" s="118"/>
      <c r="EH236" s="115"/>
      <c r="EI236" s="115"/>
      <c r="EJ236" s="115"/>
      <c r="EK236" s="115"/>
      <c r="EL236" s="184"/>
      <c r="EM236" s="115"/>
      <c r="EO236" s="532"/>
      <c r="EP236" s="118"/>
      <c r="EQ236" s="115"/>
      <c r="ER236" s="115"/>
      <c r="ES236" s="115"/>
      <c r="ET236" s="115"/>
      <c r="EU236" s="184"/>
      <c r="EV236" s="115"/>
      <c r="EX236" s="532"/>
      <c r="EY236" s="118"/>
      <c r="EZ236" s="115"/>
      <c r="FA236" s="115"/>
      <c r="FB236" s="115"/>
      <c r="FC236" s="115"/>
      <c r="FD236" s="184"/>
      <c r="FE236" s="115"/>
      <c r="FG236" s="532"/>
      <c r="FH236" s="118"/>
      <c r="FI236" s="115"/>
      <c r="FJ236" s="115"/>
      <c r="FK236" s="115"/>
      <c r="FL236" s="115"/>
      <c r="FM236" s="184"/>
      <c r="FN236" s="115"/>
      <c r="FP236" s="532"/>
      <c r="FQ236" s="118"/>
      <c r="FR236" s="115"/>
      <c r="FS236" s="115"/>
      <c r="FT236" s="115"/>
      <c r="FU236" s="115"/>
      <c r="FV236" s="184"/>
      <c r="FW236" s="115"/>
      <c r="FY236" s="532"/>
      <c r="FZ236" s="118"/>
      <c r="GA236" s="115"/>
      <c r="GB236" s="115"/>
      <c r="GC236" s="115"/>
      <c r="GD236" s="115"/>
      <c r="GE236" s="184"/>
      <c r="GF236" s="115"/>
      <c r="GH236" s="532"/>
      <c r="GI236" s="118"/>
      <c r="GJ236" s="115"/>
      <c r="GK236" s="115"/>
      <c r="GL236" s="115"/>
      <c r="GM236" s="115"/>
      <c r="GN236" s="184"/>
      <c r="GO236" s="115"/>
      <c r="GQ236" s="532"/>
      <c r="GR236" s="118"/>
      <c r="GS236" s="115"/>
      <c r="GT236" s="115"/>
      <c r="GU236" s="115"/>
      <c r="GV236" s="115"/>
      <c r="GW236" s="184"/>
      <c r="GX236" s="115"/>
      <c r="GZ236" s="532"/>
      <c r="HA236" s="118"/>
      <c r="HB236" s="115"/>
      <c r="HC236" s="115"/>
      <c r="HD236" s="115"/>
      <c r="HE236" s="115"/>
      <c r="HF236" s="184"/>
      <c r="HG236" s="115"/>
      <c r="HI236" s="532"/>
      <c r="HJ236" s="118"/>
      <c r="HK236" s="115"/>
      <c r="HL236" s="115"/>
      <c r="HM236" s="115"/>
      <c r="HN236" s="115"/>
      <c r="HO236" s="184"/>
      <c r="HP236" s="115"/>
      <c r="HR236" s="532"/>
      <c r="HS236" s="118"/>
      <c r="HT236" s="115"/>
      <c r="HU236" s="115"/>
      <c r="HV236" s="115"/>
      <c r="HW236" s="115"/>
      <c r="HX236" s="184"/>
      <c r="HY236" s="115"/>
      <c r="IA236" s="532"/>
      <c r="IB236" s="118"/>
      <c r="IC236" s="115"/>
      <c r="ID236" s="115"/>
      <c r="IE236" s="115"/>
      <c r="IF236" s="115"/>
      <c r="IG236" s="184"/>
      <c r="IH236" s="115"/>
      <c r="IJ236" s="532"/>
      <c r="IK236" s="118"/>
      <c r="IL236" s="115"/>
      <c r="IM236" s="115"/>
      <c r="IN236" s="115"/>
      <c r="IO236" s="115"/>
      <c r="IP236" s="184"/>
      <c r="IQ236" s="115"/>
      <c r="IS236" s="532"/>
      <c r="IT236" s="118"/>
      <c r="IU236" s="115"/>
      <c r="IV236" s="115"/>
      <c r="IW236" s="115"/>
      <c r="IX236" s="115"/>
      <c r="IY236" s="184"/>
      <c r="IZ236" s="115"/>
      <c r="JB236" s="532"/>
      <c r="JC236" s="118"/>
      <c r="JD236" s="115"/>
      <c r="JE236" s="115"/>
      <c r="JF236" s="115"/>
      <c r="JG236" s="115"/>
      <c r="JH236" s="184"/>
      <c r="JI236" s="115"/>
      <c r="JK236" s="532"/>
      <c r="JL236" s="118"/>
      <c r="JM236" s="115"/>
      <c r="JN236" s="115"/>
      <c r="JO236" s="115"/>
      <c r="JP236" s="115"/>
      <c r="JQ236" s="184"/>
      <c r="JR236" s="115"/>
      <c r="JT236" s="532"/>
      <c r="JU236" s="118"/>
      <c r="JV236" s="115"/>
      <c r="JW236" s="115"/>
      <c r="JX236" s="115"/>
      <c r="JY236" s="115"/>
      <c r="JZ236" s="184"/>
      <c r="KA236" s="115"/>
      <c r="KC236" s="532"/>
      <c r="KD236" s="118"/>
      <c r="KE236" s="115"/>
      <c r="KF236" s="115"/>
      <c r="KG236" s="115"/>
      <c r="KH236" s="115"/>
      <c r="KI236" s="184"/>
      <c r="KJ236" s="115"/>
      <c r="KL236" s="532"/>
      <c r="KM236" s="118"/>
      <c r="KN236" s="115"/>
      <c r="KO236" s="115"/>
      <c r="KP236" s="115"/>
      <c r="KQ236" s="115"/>
      <c r="KR236" s="184"/>
      <c r="KS236" s="115"/>
      <c r="KU236" s="532"/>
      <c r="KV236" s="118"/>
      <c r="KW236" s="115"/>
      <c r="KX236" s="115"/>
      <c r="KY236" s="115"/>
      <c r="KZ236" s="115"/>
      <c r="LA236" s="184"/>
      <c r="LB236" s="115"/>
      <c r="LD236" s="532"/>
      <c r="LE236" s="118"/>
      <c r="LF236" s="115"/>
      <c r="LG236" s="115"/>
      <c r="LH236" s="115"/>
      <c r="LI236" s="115"/>
      <c r="LJ236" s="184"/>
      <c r="LK236" s="115"/>
      <c r="LM236" s="532"/>
      <c r="LN236" s="118"/>
      <c r="LO236" s="115"/>
      <c r="LP236" s="115"/>
      <c r="LQ236" s="115"/>
      <c r="LR236" s="115"/>
      <c r="LS236" s="184"/>
      <c r="LT236" s="115"/>
      <c r="LV236" s="532"/>
      <c r="LW236" s="118"/>
      <c r="LX236" s="115"/>
      <c r="LY236" s="115"/>
      <c r="LZ236" s="115"/>
      <c r="MA236" s="115"/>
      <c r="MB236" s="184"/>
      <c r="MC236" s="115"/>
      <c r="ME236" s="532"/>
      <c r="MF236" s="118"/>
      <c r="MG236" s="115"/>
      <c r="MH236" s="115"/>
      <c r="MI236" s="115"/>
      <c r="MJ236" s="115"/>
      <c r="MK236" s="184"/>
      <c r="ML236" s="115"/>
      <c r="MN236" s="532"/>
      <c r="MO236" s="118"/>
      <c r="MP236" s="115"/>
      <c r="MQ236" s="115"/>
      <c r="MR236" s="115"/>
      <c r="MS236" s="115"/>
      <c r="MT236" s="184"/>
      <c r="MU236" s="115"/>
      <c r="MW236" s="532"/>
      <c r="MX236" s="118"/>
      <c r="MY236" s="115"/>
      <c r="MZ236" s="115"/>
      <c r="NA236" s="115"/>
      <c r="NB236" s="115"/>
      <c r="NC236" s="184"/>
      <c r="ND236" s="115"/>
      <c r="NF236" s="532"/>
      <c r="NG236" s="118"/>
      <c r="NH236" s="115"/>
      <c r="NI236" s="115"/>
      <c r="NJ236" s="115"/>
      <c r="NK236" s="115"/>
      <c r="NL236" s="184"/>
      <c r="NM236" s="115"/>
      <c r="NO236" s="532"/>
      <c r="NP236" s="118"/>
      <c r="NQ236" s="115"/>
      <c r="NR236" s="115"/>
      <c r="NS236" s="115"/>
      <c r="NT236" s="115"/>
      <c r="NU236" s="184"/>
      <c r="NV236" s="115"/>
      <c r="NX236" s="532"/>
      <c r="NY236" s="118"/>
      <c r="NZ236" s="115"/>
      <c r="OA236" s="115"/>
      <c r="OB236" s="115"/>
      <c r="OC236" s="115"/>
      <c r="OD236" s="184"/>
      <c r="OE236" s="115"/>
      <c r="OG236" s="532"/>
      <c r="OH236" s="118"/>
      <c r="OI236" s="115"/>
      <c r="OJ236" s="115"/>
      <c r="OK236" s="115"/>
      <c r="OL236" s="115"/>
      <c r="OM236" s="184"/>
      <c r="ON236" s="115"/>
      <c r="OP236" s="532"/>
      <c r="OQ236" s="118"/>
      <c r="OR236" s="115"/>
      <c r="OS236" s="115"/>
      <c r="OT236" s="115"/>
      <c r="OU236" s="115"/>
      <c r="OV236" s="184"/>
      <c r="OW236" s="115"/>
      <c r="OY236" s="532"/>
      <c r="OZ236" s="118"/>
      <c r="PA236" s="115"/>
      <c r="PB236" s="115"/>
      <c r="PC236" s="115"/>
      <c r="PD236" s="115"/>
      <c r="PE236" s="184"/>
      <c r="PF236" s="115"/>
    </row>
    <row r="237" spans="1:422">
      <c r="A237" s="118"/>
      <c r="B237" s="118"/>
      <c r="C237" s="115"/>
      <c r="D237" s="115"/>
      <c r="E237" s="115"/>
      <c r="F237" s="115"/>
      <c r="G237" s="115"/>
      <c r="H237" s="115">
        <f t="shared" si="3777"/>
        <v>0</v>
      </c>
      <c r="J237" s="531"/>
      <c r="K237" s="118"/>
      <c r="L237" s="115"/>
      <c r="M237" s="115"/>
      <c r="N237" s="115"/>
      <c r="O237" s="115"/>
      <c r="P237" s="184"/>
      <c r="Q237" s="115">
        <f t="shared" si="3778"/>
        <v>0</v>
      </c>
      <c r="S237" s="531"/>
      <c r="T237" s="118"/>
      <c r="U237" s="115"/>
      <c r="V237" s="115"/>
      <c r="W237" s="115"/>
      <c r="X237" s="115"/>
      <c r="Y237" s="184"/>
      <c r="Z237" s="115"/>
      <c r="AB237" s="531"/>
      <c r="AC237" s="118"/>
      <c r="AD237" s="115"/>
      <c r="AE237" s="115"/>
      <c r="AF237" s="115"/>
      <c r="AG237" s="115"/>
      <c r="AH237" s="184"/>
      <c r="AI237" s="115"/>
      <c r="AK237" s="531"/>
      <c r="AL237" s="118"/>
      <c r="AM237" s="115"/>
      <c r="AN237" s="115"/>
      <c r="AO237" s="115"/>
      <c r="AP237" s="115"/>
      <c r="AQ237" s="184"/>
      <c r="AR237" s="115"/>
      <c r="AT237" s="531"/>
      <c r="AU237" s="118"/>
      <c r="AV237" s="115"/>
      <c r="AW237" s="115"/>
      <c r="AX237" s="115"/>
      <c r="AY237" s="115"/>
      <c r="AZ237" s="184"/>
      <c r="BA237" s="115"/>
      <c r="BC237" s="531"/>
      <c r="BD237" s="118"/>
      <c r="BE237" s="115"/>
      <c r="BF237" s="115"/>
      <c r="BG237" s="115"/>
      <c r="BH237" s="115"/>
      <c r="BI237" s="184"/>
      <c r="BJ237" s="115"/>
      <c r="BL237" s="531"/>
      <c r="BM237" s="118"/>
      <c r="BN237" s="115"/>
      <c r="BO237" s="115"/>
      <c r="BP237" s="115"/>
      <c r="BQ237" s="115"/>
      <c r="BR237" s="184"/>
      <c r="BS237" s="115"/>
      <c r="BU237" s="531"/>
      <c r="BV237" s="118"/>
      <c r="BW237" s="115"/>
      <c r="BX237" s="115"/>
      <c r="BY237" s="115"/>
      <c r="BZ237" s="115"/>
      <c r="CA237" s="184"/>
      <c r="CB237" s="115"/>
      <c r="CD237" s="531"/>
      <c r="CE237" s="118"/>
      <c r="CF237" s="115"/>
      <c r="CG237" s="115"/>
      <c r="CH237" s="115"/>
      <c r="CI237" s="115"/>
      <c r="CJ237" s="184"/>
      <c r="CK237" s="115"/>
      <c r="CM237" s="531"/>
      <c r="CN237" s="118"/>
      <c r="CO237" s="115"/>
      <c r="CP237" s="115"/>
      <c r="CQ237" s="115"/>
      <c r="CR237" s="115"/>
      <c r="CS237" s="184"/>
      <c r="CT237" s="115"/>
      <c r="CV237" s="531"/>
      <c r="CW237" s="118"/>
      <c r="CX237" s="115"/>
      <c r="CY237" s="115"/>
      <c r="CZ237" s="115"/>
      <c r="DA237" s="115"/>
      <c r="DB237" s="184"/>
      <c r="DC237" s="115"/>
      <c r="DE237" s="531"/>
      <c r="DF237" s="118"/>
      <c r="DG237" s="115"/>
      <c r="DH237" s="115"/>
      <c r="DI237" s="115"/>
      <c r="DJ237" s="115"/>
      <c r="DK237" s="184"/>
      <c r="DL237" s="115"/>
      <c r="DN237" s="531"/>
      <c r="DO237" s="118"/>
      <c r="DP237" s="115"/>
      <c r="DQ237" s="115"/>
      <c r="DR237" s="115"/>
      <c r="DS237" s="115"/>
      <c r="DT237" s="184"/>
      <c r="DU237" s="115"/>
      <c r="DW237" s="531"/>
      <c r="DX237" s="118"/>
      <c r="DY237" s="115"/>
      <c r="DZ237" s="115"/>
      <c r="EA237" s="115"/>
      <c r="EB237" s="115"/>
      <c r="EC237" s="184"/>
      <c r="ED237" s="115"/>
      <c r="EF237" s="531"/>
      <c r="EG237" s="118"/>
      <c r="EH237" s="115"/>
      <c r="EI237" s="115"/>
      <c r="EJ237" s="115"/>
      <c r="EK237" s="115"/>
      <c r="EL237" s="184"/>
      <c r="EM237" s="115"/>
      <c r="EO237" s="531"/>
      <c r="EP237" s="118"/>
      <c r="EQ237" s="115"/>
      <c r="ER237" s="115"/>
      <c r="ES237" s="115"/>
      <c r="ET237" s="115"/>
      <c r="EU237" s="184"/>
      <c r="EV237" s="115"/>
      <c r="EX237" s="531"/>
      <c r="EY237" s="118"/>
      <c r="EZ237" s="115"/>
      <c r="FA237" s="115"/>
      <c r="FB237" s="115"/>
      <c r="FC237" s="115"/>
      <c r="FD237" s="184"/>
      <c r="FE237" s="115"/>
      <c r="FG237" s="531"/>
      <c r="FH237" s="118"/>
      <c r="FI237" s="115"/>
      <c r="FJ237" s="115"/>
      <c r="FK237" s="115"/>
      <c r="FL237" s="115"/>
      <c r="FM237" s="184"/>
      <c r="FN237" s="115"/>
      <c r="FP237" s="531"/>
      <c r="FQ237" s="118"/>
      <c r="FR237" s="115"/>
      <c r="FS237" s="115"/>
      <c r="FT237" s="115"/>
      <c r="FU237" s="115"/>
      <c r="FV237" s="184"/>
      <c r="FW237" s="115"/>
      <c r="FY237" s="531"/>
      <c r="FZ237" s="118"/>
      <c r="GA237" s="115"/>
      <c r="GB237" s="115"/>
      <c r="GC237" s="115"/>
      <c r="GD237" s="115"/>
      <c r="GE237" s="184"/>
      <c r="GF237" s="115"/>
      <c r="GH237" s="531"/>
      <c r="GI237" s="118"/>
      <c r="GJ237" s="115"/>
      <c r="GK237" s="115"/>
      <c r="GL237" s="115"/>
      <c r="GM237" s="115"/>
      <c r="GN237" s="184"/>
      <c r="GO237" s="115"/>
      <c r="GQ237" s="531"/>
      <c r="GR237" s="118"/>
      <c r="GS237" s="115"/>
      <c r="GT237" s="115"/>
      <c r="GU237" s="115"/>
      <c r="GV237" s="115"/>
      <c r="GW237" s="184"/>
      <c r="GX237" s="115"/>
      <c r="GZ237" s="531"/>
      <c r="HA237" s="118"/>
      <c r="HB237" s="115"/>
      <c r="HC237" s="115"/>
      <c r="HD237" s="115"/>
      <c r="HE237" s="115"/>
      <c r="HF237" s="184"/>
      <c r="HG237" s="115"/>
      <c r="HI237" s="531"/>
      <c r="HJ237" s="118"/>
      <c r="HK237" s="115"/>
      <c r="HL237" s="115"/>
      <c r="HM237" s="115"/>
      <c r="HN237" s="115"/>
      <c r="HO237" s="184"/>
      <c r="HP237" s="115"/>
      <c r="HR237" s="531"/>
      <c r="HS237" s="118"/>
      <c r="HT237" s="115"/>
      <c r="HU237" s="115"/>
      <c r="HV237" s="115"/>
      <c r="HW237" s="115"/>
      <c r="HX237" s="184"/>
      <c r="HY237" s="115"/>
      <c r="IA237" s="531"/>
      <c r="IB237" s="118"/>
      <c r="IC237" s="115"/>
      <c r="ID237" s="115"/>
      <c r="IE237" s="115"/>
      <c r="IF237" s="115"/>
      <c r="IG237" s="184"/>
      <c r="IH237" s="115"/>
      <c r="IJ237" s="531"/>
      <c r="IK237" s="118"/>
      <c r="IL237" s="115"/>
      <c r="IM237" s="115"/>
      <c r="IN237" s="115"/>
      <c r="IO237" s="115"/>
      <c r="IP237" s="184"/>
      <c r="IQ237" s="115"/>
      <c r="IS237" s="531"/>
      <c r="IT237" s="118"/>
      <c r="IU237" s="115"/>
      <c r="IV237" s="115"/>
      <c r="IW237" s="115"/>
      <c r="IX237" s="115"/>
      <c r="IY237" s="184"/>
      <c r="IZ237" s="115"/>
      <c r="JB237" s="531"/>
      <c r="JC237" s="118"/>
      <c r="JD237" s="115"/>
      <c r="JE237" s="115"/>
      <c r="JF237" s="115"/>
      <c r="JG237" s="115"/>
      <c r="JH237" s="184"/>
      <c r="JI237" s="115"/>
      <c r="JK237" s="531"/>
      <c r="JL237" s="118"/>
      <c r="JM237" s="115"/>
      <c r="JN237" s="115"/>
      <c r="JO237" s="115"/>
      <c r="JP237" s="115"/>
      <c r="JQ237" s="184"/>
      <c r="JR237" s="115"/>
      <c r="JT237" s="531"/>
      <c r="JU237" s="118"/>
      <c r="JV237" s="115"/>
      <c r="JW237" s="115"/>
      <c r="JX237" s="115"/>
      <c r="JY237" s="115"/>
      <c r="JZ237" s="184"/>
      <c r="KA237" s="115"/>
      <c r="KC237" s="531"/>
      <c r="KD237" s="118"/>
      <c r="KE237" s="115"/>
      <c r="KF237" s="115"/>
      <c r="KG237" s="115"/>
      <c r="KH237" s="115"/>
      <c r="KI237" s="184"/>
      <c r="KJ237" s="115"/>
      <c r="KL237" s="531"/>
      <c r="KM237" s="118"/>
      <c r="KN237" s="115"/>
      <c r="KO237" s="115"/>
      <c r="KP237" s="115"/>
      <c r="KQ237" s="115"/>
      <c r="KR237" s="184"/>
      <c r="KS237" s="115"/>
      <c r="KU237" s="531"/>
      <c r="KV237" s="118"/>
      <c r="KW237" s="115"/>
      <c r="KX237" s="115"/>
      <c r="KY237" s="115"/>
      <c r="KZ237" s="115"/>
      <c r="LA237" s="184"/>
      <c r="LB237" s="115"/>
      <c r="LD237" s="531"/>
      <c r="LE237" s="118"/>
      <c r="LF237" s="115"/>
      <c r="LG237" s="115"/>
      <c r="LH237" s="115"/>
      <c r="LI237" s="115"/>
      <c r="LJ237" s="184"/>
      <c r="LK237" s="115"/>
      <c r="LM237" s="531"/>
      <c r="LN237" s="118"/>
      <c r="LO237" s="115"/>
      <c r="LP237" s="115"/>
      <c r="LQ237" s="115"/>
      <c r="LR237" s="115"/>
      <c r="LS237" s="184"/>
      <c r="LT237" s="115"/>
      <c r="LV237" s="531"/>
      <c r="LW237" s="118"/>
      <c r="LX237" s="115"/>
      <c r="LY237" s="115"/>
      <c r="LZ237" s="115"/>
      <c r="MA237" s="115"/>
      <c r="MB237" s="184"/>
      <c r="MC237" s="115"/>
      <c r="ME237" s="531"/>
      <c r="MF237" s="118"/>
      <c r="MG237" s="115"/>
      <c r="MH237" s="115"/>
      <c r="MI237" s="115"/>
      <c r="MJ237" s="115"/>
      <c r="MK237" s="184"/>
      <c r="ML237" s="115"/>
      <c r="MN237" s="531"/>
      <c r="MO237" s="118"/>
      <c r="MP237" s="115"/>
      <c r="MQ237" s="115"/>
      <c r="MR237" s="115"/>
      <c r="MS237" s="115"/>
      <c r="MT237" s="184"/>
      <c r="MU237" s="115"/>
      <c r="MW237" s="531"/>
      <c r="MX237" s="118"/>
      <c r="MY237" s="115"/>
      <c r="MZ237" s="115"/>
      <c r="NA237" s="115"/>
      <c r="NB237" s="115"/>
      <c r="NC237" s="184"/>
      <c r="ND237" s="115"/>
      <c r="NF237" s="531"/>
      <c r="NG237" s="118"/>
      <c r="NH237" s="115"/>
      <c r="NI237" s="115"/>
      <c r="NJ237" s="115"/>
      <c r="NK237" s="115"/>
      <c r="NL237" s="184"/>
      <c r="NM237" s="115"/>
      <c r="NO237" s="531"/>
      <c r="NP237" s="118"/>
      <c r="NQ237" s="115"/>
      <c r="NR237" s="115"/>
      <c r="NS237" s="115"/>
      <c r="NT237" s="115"/>
      <c r="NU237" s="184"/>
      <c r="NV237" s="115"/>
      <c r="NX237" s="531"/>
      <c r="NY237" s="118"/>
      <c r="NZ237" s="115"/>
      <c r="OA237" s="115"/>
      <c r="OB237" s="115"/>
      <c r="OC237" s="115"/>
      <c r="OD237" s="184"/>
      <c r="OE237" s="115"/>
      <c r="OG237" s="531"/>
      <c r="OH237" s="118"/>
      <c r="OI237" s="115"/>
      <c r="OJ237" s="115"/>
      <c r="OK237" s="115"/>
      <c r="OL237" s="115"/>
      <c r="OM237" s="184"/>
      <c r="ON237" s="115"/>
      <c r="OP237" s="531"/>
      <c r="OQ237" s="118"/>
      <c r="OR237" s="115"/>
      <c r="OS237" s="115"/>
      <c r="OT237" s="115"/>
      <c r="OU237" s="115"/>
      <c r="OV237" s="184"/>
      <c r="OW237" s="115"/>
      <c r="OY237" s="531"/>
      <c r="OZ237" s="118"/>
      <c r="PA237" s="115"/>
      <c r="PB237" s="115"/>
      <c r="PC237" s="115"/>
      <c r="PD237" s="115"/>
      <c r="PE237" s="184"/>
      <c r="PF237" s="115"/>
    </row>
    <row r="238" spans="1:422">
      <c r="A238" s="118"/>
      <c r="B238" s="118"/>
      <c r="C238" s="115"/>
      <c r="D238" s="115"/>
      <c r="E238" s="115"/>
      <c r="F238" s="115"/>
      <c r="G238" s="115"/>
      <c r="H238" s="115">
        <f t="shared" si="3777"/>
        <v>0</v>
      </c>
      <c r="J238" s="532"/>
      <c r="K238" s="118"/>
      <c r="L238" s="115"/>
      <c r="M238" s="115"/>
      <c r="N238" s="115"/>
      <c r="O238" s="115"/>
      <c r="P238" s="184"/>
      <c r="Q238" s="115">
        <f t="shared" si="3778"/>
        <v>0</v>
      </c>
      <c r="S238" s="532"/>
      <c r="T238" s="118"/>
      <c r="U238" s="115"/>
      <c r="V238" s="115"/>
      <c r="W238" s="115"/>
      <c r="X238" s="115"/>
      <c r="Y238" s="184"/>
      <c r="Z238" s="115"/>
      <c r="AB238" s="532"/>
      <c r="AC238" s="118"/>
      <c r="AD238" s="115"/>
      <c r="AE238" s="115"/>
      <c r="AF238" s="115"/>
      <c r="AG238" s="115"/>
      <c r="AH238" s="184"/>
      <c r="AI238" s="115"/>
      <c r="AK238" s="532"/>
      <c r="AL238" s="118"/>
      <c r="AM238" s="115"/>
      <c r="AN238" s="115"/>
      <c r="AO238" s="115"/>
      <c r="AP238" s="115"/>
      <c r="AQ238" s="184"/>
      <c r="AR238" s="115"/>
      <c r="AT238" s="532"/>
      <c r="AU238" s="118"/>
      <c r="AV238" s="115"/>
      <c r="AW238" s="115"/>
      <c r="AX238" s="115"/>
      <c r="AY238" s="115"/>
      <c r="AZ238" s="184"/>
      <c r="BA238" s="115"/>
      <c r="BC238" s="532"/>
      <c r="BD238" s="118"/>
      <c r="BE238" s="115"/>
      <c r="BF238" s="115"/>
      <c r="BG238" s="115"/>
      <c r="BH238" s="115"/>
      <c r="BI238" s="184"/>
      <c r="BJ238" s="115"/>
      <c r="BL238" s="532"/>
      <c r="BM238" s="118"/>
      <c r="BN238" s="115"/>
      <c r="BO238" s="115"/>
      <c r="BP238" s="115"/>
      <c r="BQ238" s="115"/>
      <c r="BR238" s="184"/>
      <c r="BS238" s="115"/>
      <c r="BU238" s="532"/>
      <c r="BV238" s="118"/>
      <c r="BW238" s="115"/>
      <c r="BX238" s="115"/>
      <c r="BY238" s="115"/>
      <c r="BZ238" s="115"/>
      <c r="CA238" s="184"/>
      <c r="CB238" s="115"/>
      <c r="CD238" s="532"/>
      <c r="CE238" s="118"/>
      <c r="CF238" s="115"/>
      <c r="CG238" s="115"/>
      <c r="CH238" s="115"/>
      <c r="CI238" s="115"/>
      <c r="CJ238" s="184"/>
      <c r="CK238" s="115"/>
      <c r="CM238" s="532"/>
      <c r="CN238" s="118"/>
      <c r="CO238" s="115"/>
      <c r="CP238" s="115"/>
      <c r="CQ238" s="115"/>
      <c r="CR238" s="115"/>
      <c r="CS238" s="184"/>
      <c r="CT238" s="115"/>
      <c r="CV238" s="532"/>
      <c r="CW238" s="118"/>
      <c r="CX238" s="115"/>
      <c r="CY238" s="115"/>
      <c r="CZ238" s="115"/>
      <c r="DA238" s="115"/>
      <c r="DB238" s="184"/>
      <c r="DC238" s="115"/>
      <c r="DE238" s="532"/>
      <c r="DF238" s="118"/>
      <c r="DG238" s="115"/>
      <c r="DH238" s="115"/>
      <c r="DI238" s="115"/>
      <c r="DJ238" s="115"/>
      <c r="DK238" s="184"/>
      <c r="DL238" s="115"/>
      <c r="DN238" s="532"/>
      <c r="DO238" s="118"/>
      <c r="DP238" s="115"/>
      <c r="DQ238" s="115"/>
      <c r="DR238" s="115"/>
      <c r="DS238" s="115"/>
      <c r="DT238" s="184"/>
      <c r="DU238" s="115"/>
      <c r="DW238" s="532"/>
      <c r="DX238" s="118"/>
      <c r="DY238" s="115"/>
      <c r="DZ238" s="115"/>
      <c r="EA238" s="115"/>
      <c r="EB238" s="115"/>
      <c r="EC238" s="184"/>
      <c r="ED238" s="115"/>
      <c r="EF238" s="532"/>
      <c r="EG238" s="118"/>
      <c r="EH238" s="115"/>
      <c r="EI238" s="115"/>
      <c r="EJ238" s="115"/>
      <c r="EK238" s="115"/>
      <c r="EL238" s="184"/>
      <c r="EM238" s="115"/>
      <c r="EO238" s="532"/>
      <c r="EP238" s="118"/>
      <c r="EQ238" s="115"/>
      <c r="ER238" s="115"/>
      <c r="ES238" s="115"/>
      <c r="ET238" s="115"/>
      <c r="EU238" s="184"/>
      <c r="EV238" s="115"/>
      <c r="EX238" s="532"/>
      <c r="EY238" s="118"/>
      <c r="EZ238" s="115"/>
      <c r="FA238" s="115"/>
      <c r="FB238" s="115"/>
      <c r="FC238" s="115"/>
      <c r="FD238" s="184"/>
      <c r="FE238" s="115"/>
      <c r="FG238" s="532"/>
      <c r="FH238" s="118"/>
      <c r="FI238" s="115"/>
      <c r="FJ238" s="115"/>
      <c r="FK238" s="115"/>
      <c r="FL238" s="115"/>
      <c r="FM238" s="184"/>
      <c r="FN238" s="115"/>
      <c r="FP238" s="532"/>
      <c r="FQ238" s="118"/>
      <c r="FR238" s="115"/>
      <c r="FS238" s="115"/>
      <c r="FT238" s="115"/>
      <c r="FU238" s="115"/>
      <c r="FV238" s="184"/>
      <c r="FW238" s="115"/>
      <c r="FY238" s="532"/>
      <c r="FZ238" s="118"/>
      <c r="GA238" s="115"/>
      <c r="GB238" s="115"/>
      <c r="GC238" s="115"/>
      <c r="GD238" s="115"/>
      <c r="GE238" s="184"/>
      <c r="GF238" s="115"/>
      <c r="GH238" s="532"/>
      <c r="GI238" s="118"/>
      <c r="GJ238" s="115"/>
      <c r="GK238" s="115"/>
      <c r="GL238" s="115"/>
      <c r="GM238" s="115"/>
      <c r="GN238" s="184"/>
      <c r="GO238" s="115"/>
      <c r="GQ238" s="532"/>
      <c r="GR238" s="118"/>
      <c r="GS238" s="115"/>
      <c r="GT238" s="115"/>
      <c r="GU238" s="115"/>
      <c r="GV238" s="115"/>
      <c r="GW238" s="184"/>
      <c r="GX238" s="115"/>
      <c r="GZ238" s="532"/>
      <c r="HA238" s="118"/>
      <c r="HB238" s="115"/>
      <c r="HC238" s="115"/>
      <c r="HD238" s="115"/>
      <c r="HE238" s="115"/>
      <c r="HF238" s="184"/>
      <c r="HG238" s="115"/>
      <c r="HI238" s="532"/>
      <c r="HJ238" s="118"/>
      <c r="HK238" s="115"/>
      <c r="HL238" s="115"/>
      <c r="HM238" s="115"/>
      <c r="HN238" s="115"/>
      <c r="HO238" s="184"/>
      <c r="HP238" s="115"/>
      <c r="HR238" s="532"/>
      <c r="HS238" s="118"/>
      <c r="HT238" s="115"/>
      <c r="HU238" s="115"/>
      <c r="HV238" s="115"/>
      <c r="HW238" s="115"/>
      <c r="HX238" s="184"/>
      <c r="HY238" s="115"/>
      <c r="IA238" s="532"/>
      <c r="IB238" s="118"/>
      <c r="IC238" s="115"/>
      <c r="ID238" s="115"/>
      <c r="IE238" s="115"/>
      <c r="IF238" s="115"/>
      <c r="IG238" s="184"/>
      <c r="IH238" s="115"/>
      <c r="IJ238" s="532"/>
      <c r="IK238" s="118"/>
      <c r="IL238" s="115"/>
      <c r="IM238" s="115"/>
      <c r="IN238" s="115"/>
      <c r="IO238" s="115"/>
      <c r="IP238" s="184"/>
      <c r="IQ238" s="115"/>
      <c r="IS238" s="532"/>
      <c r="IT238" s="118"/>
      <c r="IU238" s="115"/>
      <c r="IV238" s="115"/>
      <c r="IW238" s="115"/>
      <c r="IX238" s="115"/>
      <c r="IY238" s="184"/>
      <c r="IZ238" s="115"/>
      <c r="JB238" s="532"/>
      <c r="JC238" s="118"/>
      <c r="JD238" s="115"/>
      <c r="JE238" s="115"/>
      <c r="JF238" s="115"/>
      <c r="JG238" s="115"/>
      <c r="JH238" s="184"/>
      <c r="JI238" s="115"/>
      <c r="JK238" s="532"/>
      <c r="JL238" s="118"/>
      <c r="JM238" s="115"/>
      <c r="JN238" s="115"/>
      <c r="JO238" s="115"/>
      <c r="JP238" s="115"/>
      <c r="JQ238" s="184"/>
      <c r="JR238" s="115"/>
      <c r="JT238" s="532"/>
      <c r="JU238" s="118"/>
      <c r="JV238" s="115"/>
      <c r="JW238" s="115"/>
      <c r="JX238" s="115"/>
      <c r="JY238" s="115"/>
      <c r="JZ238" s="184"/>
      <c r="KA238" s="115"/>
      <c r="KC238" s="532"/>
      <c r="KD238" s="118"/>
      <c r="KE238" s="115"/>
      <c r="KF238" s="115"/>
      <c r="KG238" s="115"/>
      <c r="KH238" s="115"/>
      <c r="KI238" s="184"/>
      <c r="KJ238" s="115"/>
      <c r="KL238" s="532"/>
      <c r="KM238" s="118"/>
      <c r="KN238" s="115"/>
      <c r="KO238" s="115"/>
      <c r="KP238" s="115"/>
      <c r="KQ238" s="115"/>
      <c r="KR238" s="184"/>
      <c r="KS238" s="115"/>
      <c r="KU238" s="532"/>
      <c r="KV238" s="118"/>
      <c r="KW238" s="115"/>
      <c r="KX238" s="115"/>
      <c r="KY238" s="115"/>
      <c r="KZ238" s="115"/>
      <c r="LA238" s="184"/>
      <c r="LB238" s="115"/>
      <c r="LD238" s="532"/>
      <c r="LE238" s="118"/>
      <c r="LF238" s="115"/>
      <c r="LG238" s="115"/>
      <c r="LH238" s="115"/>
      <c r="LI238" s="115"/>
      <c r="LJ238" s="184"/>
      <c r="LK238" s="115"/>
      <c r="LM238" s="532"/>
      <c r="LN238" s="118"/>
      <c r="LO238" s="115"/>
      <c r="LP238" s="115"/>
      <c r="LQ238" s="115"/>
      <c r="LR238" s="115"/>
      <c r="LS238" s="184"/>
      <c r="LT238" s="115"/>
      <c r="LV238" s="532"/>
      <c r="LW238" s="118"/>
      <c r="LX238" s="115"/>
      <c r="LY238" s="115"/>
      <c r="LZ238" s="115"/>
      <c r="MA238" s="115"/>
      <c r="MB238" s="184"/>
      <c r="MC238" s="115"/>
      <c r="ME238" s="532"/>
      <c r="MF238" s="118"/>
      <c r="MG238" s="115"/>
      <c r="MH238" s="115"/>
      <c r="MI238" s="115"/>
      <c r="MJ238" s="115"/>
      <c r="MK238" s="184"/>
      <c r="ML238" s="115"/>
      <c r="MN238" s="532"/>
      <c r="MO238" s="118"/>
      <c r="MP238" s="115"/>
      <c r="MQ238" s="115"/>
      <c r="MR238" s="115"/>
      <c r="MS238" s="115"/>
      <c r="MT238" s="184"/>
      <c r="MU238" s="115"/>
      <c r="MW238" s="532"/>
      <c r="MX238" s="118"/>
      <c r="MY238" s="115"/>
      <c r="MZ238" s="115"/>
      <c r="NA238" s="115"/>
      <c r="NB238" s="115"/>
      <c r="NC238" s="184"/>
      <c r="ND238" s="115"/>
      <c r="NF238" s="532"/>
      <c r="NG238" s="118"/>
      <c r="NH238" s="115"/>
      <c r="NI238" s="115"/>
      <c r="NJ238" s="115"/>
      <c r="NK238" s="115"/>
      <c r="NL238" s="184"/>
      <c r="NM238" s="115"/>
      <c r="NO238" s="532"/>
      <c r="NP238" s="118"/>
      <c r="NQ238" s="115"/>
      <c r="NR238" s="115"/>
      <c r="NS238" s="115"/>
      <c r="NT238" s="115"/>
      <c r="NU238" s="184"/>
      <c r="NV238" s="115"/>
      <c r="NX238" s="532"/>
      <c r="NY238" s="118"/>
      <c r="NZ238" s="115"/>
      <c r="OA238" s="115"/>
      <c r="OB238" s="115"/>
      <c r="OC238" s="115"/>
      <c r="OD238" s="184"/>
      <c r="OE238" s="115"/>
      <c r="OG238" s="532"/>
      <c r="OH238" s="118"/>
      <c r="OI238" s="115"/>
      <c r="OJ238" s="115"/>
      <c r="OK238" s="115"/>
      <c r="OL238" s="115"/>
      <c r="OM238" s="184"/>
      <c r="ON238" s="115"/>
      <c r="OP238" s="532"/>
      <c r="OQ238" s="118"/>
      <c r="OR238" s="115"/>
      <c r="OS238" s="115"/>
      <c r="OT238" s="115"/>
      <c r="OU238" s="115"/>
      <c r="OV238" s="184"/>
      <c r="OW238" s="115"/>
      <c r="OY238" s="532"/>
      <c r="OZ238" s="118"/>
      <c r="PA238" s="115"/>
      <c r="PB238" s="115"/>
      <c r="PC238" s="115"/>
      <c r="PD238" s="115"/>
      <c r="PE238" s="184"/>
      <c r="PF238" s="115"/>
    </row>
    <row r="239" spans="1:422">
      <c r="A239" s="118"/>
      <c r="B239" s="118"/>
      <c r="C239" s="115"/>
      <c r="D239" s="115"/>
      <c r="E239" s="115"/>
      <c r="F239" s="115"/>
      <c r="G239" s="115"/>
      <c r="H239" s="115">
        <f t="shared" si="3777"/>
        <v>0</v>
      </c>
      <c r="J239" s="531"/>
      <c r="K239" s="118"/>
      <c r="L239" s="115"/>
      <c r="M239" s="115"/>
      <c r="N239" s="115"/>
      <c r="O239" s="115"/>
      <c r="P239" s="184"/>
      <c r="Q239" s="115">
        <f t="shared" si="3778"/>
        <v>0</v>
      </c>
      <c r="S239" s="531"/>
      <c r="T239" s="118"/>
      <c r="U239" s="115"/>
      <c r="V239" s="115"/>
      <c r="W239" s="115"/>
      <c r="X239" s="115"/>
      <c r="Y239" s="184"/>
      <c r="Z239" s="115"/>
      <c r="AB239" s="531"/>
      <c r="AC239" s="118"/>
      <c r="AD239" s="115"/>
      <c r="AE239" s="115"/>
      <c r="AF239" s="115"/>
      <c r="AG239" s="115"/>
      <c r="AH239" s="184"/>
      <c r="AI239" s="115"/>
      <c r="AK239" s="531"/>
      <c r="AL239" s="118"/>
      <c r="AM239" s="115"/>
      <c r="AN239" s="115"/>
      <c r="AO239" s="115"/>
      <c r="AP239" s="115"/>
      <c r="AQ239" s="184"/>
      <c r="AR239" s="115"/>
      <c r="AT239" s="531"/>
      <c r="AU239" s="118"/>
      <c r="AV239" s="115"/>
      <c r="AW239" s="115"/>
      <c r="AX239" s="115"/>
      <c r="AY239" s="115"/>
      <c r="AZ239" s="184"/>
      <c r="BA239" s="115"/>
      <c r="BC239" s="531"/>
      <c r="BD239" s="118"/>
      <c r="BE239" s="115"/>
      <c r="BF239" s="115"/>
      <c r="BG239" s="115"/>
      <c r="BH239" s="115"/>
      <c r="BI239" s="184"/>
      <c r="BJ239" s="115"/>
      <c r="BL239" s="531"/>
      <c r="BM239" s="118"/>
      <c r="BN239" s="115"/>
      <c r="BO239" s="115"/>
      <c r="BP239" s="115"/>
      <c r="BQ239" s="115"/>
      <c r="BR239" s="184"/>
      <c r="BS239" s="115"/>
      <c r="BU239" s="531"/>
      <c r="BV239" s="118"/>
      <c r="BW239" s="115"/>
      <c r="BX239" s="115"/>
      <c r="BY239" s="115"/>
      <c r="BZ239" s="115"/>
      <c r="CA239" s="184"/>
      <c r="CB239" s="115"/>
      <c r="CD239" s="531"/>
      <c r="CE239" s="118"/>
      <c r="CF239" s="115"/>
      <c r="CG239" s="115"/>
      <c r="CH239" s="115"/>
      <c r="CI239" s="115"/>
      <c r="CJ239" s="184"/>
      <c r="CK239" s="115"/>
      <c r="CM239" s="531"/>
      <c r="CN239" s="118"/>
      <c r="CO239" s="115"/>
      <c r="CP239" s="115"/>
      <c r="CQ239" s="115"/>
      <c r="CR239" s="115"/>
      <c r="CS239" s="184"/>
      <c r="CT239" s="115"/>
      <c r="CV239" s="531"/>
      <c r="CW239" s="118"/>
      <c r="CX239" s="115"/>
      <c r="CY239" s="115"/>
      <c r="CZ239" s="115"/>
      <c r="DA239" s="115"/>
      <c r="DB239" s="184"/>
      <c r="DC239" s="115"/>
      <c r="DE239" s="531"/>
      <c r="DF239" s="118"/>
      <c r="DG239" s="115"/>
      <c r="DH239" s="115"/>
      <c r="DI239" s="115"/>
      <c r="DJ239" s="115"/>
      <c r="DK239" s="184"/>
      <c r="DL239" s="115"/>
      <c r="DN239" s="531"/>
      <c r="DO239" s="118"/>
      <c r="DP239" s="115"/>
      <c r="DQ239" s="115"/>
      <c r="DR239" s="115"/>
      <c r="DS239" s="115"/>
      <c r="DT239" s="184"/>
      <c r="DU239" s="115"/>
      <c r="DW239" s="531"/>
      <c r="DX239" s="118"/>
      <c r="DY239" s="115"/>
      <c r="DZ239" s="115"/>
      <c r="EA239" s="115"/>
      <c r="EB239" s="115"/>
      <c r="EC239" s="184"/>
      <c r="ED239" s="115"/>
      <c r="EF239" s="531"/>
      <c r="EG239" s="118"/>
      <c r="EH239" s="115"/>
      <c r="EI239" s="115"/>
      <c r="EJ239" s="115"/>
      <c r="EK239" s="115"/>
      <c r="EL239" s="184"/>
      <c r="EM239" s="115"/>
      <c r="EO239" s="531"/>
      <c r="EP239" s="118"/>
      <c r="EQ239" s="115"/>
      <c r="ER239" s="115"/>
      <c r="ES239" s="115"/>
      <c r="ET239" s="115"/>
      <c r="EU239" s="184"/>
      <c r="EV239" s="115"/>
      <c r="EX239" s="531"/>
      <c r="EY239" s="118"/>
      <c r="EZ239" s="115"/>
      <c r="FA239" s="115"/>
      <c r="FB239" s="115"/>
      <c r="FC239" s="115"/>
      <c r="FD239" s="184"/>
      <c r="FE239" s="115"/>
      <c r="FG239" s="531"/>
      <c r="FH239" s="118"/>
      <c r="FI239" s="115"/>
      <c r="FJ239" s="115"/>
      <c r="FK239" s="115"/>
      <c r="FL239" s="115"/>
      <c r="FM239" s="184"/>
      <c r="FN239" s="115"/>
      <c r="FP239" s="531"/>
      <c r="FQ239" s="118"/>
      <c r="FR239" s="115"/>
      <c r="FS239" s="115"/>
      <c r="FT239" s="115"/>
      <c r="FU239" s="115"/>
      <c r="FV239" s="184"/>
      <c r="FW239" s="115"/>
      <c r="FY239" s="531"/>
      <c r="FZ239" s="118"/>
      <c r="GA239" s="115"/>
      <c r="GB239" s="115"/>
      <c r="GC239" s="115"/>
      <c r="GD239" s="115"/>
      <c r="GE239" s="184"/>
      <c r="GF239" s="115"/>
      <c r="GH239" s="531"/>
      <c r="GI239" s="118"/>
      <c r="GJ239" s="115"/>
      <c r="GK239" s="115"/>
      <c r="GL239" s="115"/>
      <c r="GM239" s="115"/>
      <c r="GN239" s="184"/>
      <c r="GO239" s="115"/>
      <c r="GQ239" s="531"/>
      <c r="GR239" s="118"/>
      <c r="GS239" s="115"/>
      <c r="GT239" s="115"/>
      <c r="GU239" s="115"/>
      <c r="GV239" s="115"/>
      <c r="GW239" s="184"/>
      <c r="GX239" s="115"/>
      <c r="GZ239" s="531"/>
      <c r="HA239" s="118"/>
      <c r="HB239" s="115"/>
      <c r="HC239" s="115"/>
      <c r="HD239" s="115"/>
      <c r="HE239" s="115"/>
      <c r="HF239" s="184"/>
      <c r="HG239" s="115"/>
      <c r="HI239" s="531"/>
      <c r="HJ239" s="118"/>
      <c r="HK239" s="115"/>
      <c r="HL239" s="115"/>
      <c r="HM239" s="115"/>
      <c r="HN239" s="115"/>
      <c r="HO239" s="184"/>
      <c r="HP239" s="115"/>
      <c r="HR239" s="531"/>
      <c r="HS239" s="118"/>
      <c r="HT239" s="115"/>
      <c r="HU239" s="115"/>
      <c r="HV239" s="115"/>
      <c r="HW239" s="115"/>
      <c r="HX239" s="184"/>
      <c r="HY239" s="115"/>
      <c r="IA239" s="531"/>
      <c r="IB239" s="118"/>
      <c r="IC239" s="115"/>
      <c r="ID239" s="115"/>
      <c r="IE239" s="115"/>
      <c r="IF239" s="115"/>
      <c r="IG239" s="184"/>
      <c r="IH239" s="115"/>
      <c r="IJ239" s="531"/>
      <c r="IK239" s="118"/>
      <c r="IL239" s="115"/>
      <c r="IM239" s="115"/>
      <c r="IN239" s="115"/>
      <c r="IO239" s="115"/>
      <c r="IP239" s="184"/>
      <c r="IQ239" s="115"/>
      <c r="IS239" s="531"/>
      <c r="IT239" s="118"/>
      <c r="IU239" s="115"/>
      <c r="IV239" s="115"/>
      <c r="IW239" s="115"/>
      <c r="IX239" s="115"/>
      <c r="IY239" s="184"/>
      <c r="IZ239" s="115"/>
      <c r="JB239" s="531"/>
      <c r="JC239" s="118"/>
      <c r="JD239" s="115"/>
      <c r="JE239" s="115"/>
      <c r="JF239" s="115"/>
      <c r="JG239" s="115"/>
      <c r="JH239" s="184"/>
      <c r="JI239" s="115"/>
      <c r="JK239" s="531"/>
      <c r="JL239" s="118"/>
      <c r="JM239" s="115"/>
      <c r="JN239" s="115"/>
      <c r="JO239" s="115"/>
      <c r="JP239" s="115"/>
      <c r="JQ239" s="184"/>
      <c r="JR239" s="115"/>
      <c r="JT239" s="531"/>
      <c r="JU239" s="118"/>
      <c r="JV239" s="115"/>
      <c r="JW239" s="115"/>
      <c r="JX239" s="115"/>
      <c r="JY239" s="115"/>
      <c r="JZ239" s="184"/>
      <c r="KA239" s="115"/>
      <c r="KC239" s="531"/>
      <c r="KD239" s="118"/>
      <c r="KE239" s="115"/>
      <c r="KF239" s="115"/>
      <c r="KG239" s="115"/>
      <c r="KH239" s="115"/>
      <c r="KI239" s="184"/>
      <c r="KJ239" s="115"/>
      <c r="KL239" s="531"/>
      <c r="KM239" s="118"/>
      <c r="KN239" s="115"/>
      <c r="KO239" s="115"/>
      <c r="KP239" s="115"/>
      <c r="KQ239" s="115"/>
      <c r="KR239" s="184"/>
      <c r="KS239" s="115"/>
      <c r="KU239" s="531"/>
      <c r="KV239" s="118"/>
      <c r="KW239" s="115"/>
      <c r="KX239" s="115"/>
      <c r="KY239" s="115"/>
      <c r="KZ239" s="115"/>
      <c r="LA239" s="184"/>
      <c r="LB239" s="115"/>
      <c r="LD239" s="531"/>
      <c r="LE239" s="118"/>
      <c r="LF239" s="115"/>
      <c r="LG239" s="115"/>
      <c r="LH239" s="115"/>
      <c r="LI239" s="115"/>
      <c r="LJ239" s="184"/>
      <c r="LK239" s="115"/>
      <c r="LM239" s="531"/>
      <c r="LN239" s="118"/>
      <c r="LO239" s="115"/>
      <c r="LP239" s="115"/>
      <c r="LQ239" s="115"/>
      <c r="LR239" s="115"/>
      <c r="LS239" s="184"/>
      <c r="LT239" s="115"/>
      <c r="LV239" s="531"/>
      <c r="LW239" s="118"/>
      <c r="LX239" s="115"/>
      <c r="LY239" s="115"/>
      <c r="LZ239" s="115"/>
      <c r="MA239" s="115"/>
      <c r="MB239" s="184"/>
      <c r="MC239" s="115"/>
      <c r="ME239" s="531"/>
      <c r="MF239" s="118"/>
      <c r="MG239" s="115"/>
      <c r="MH239" s="115"/>
      <c r="MI239" s="115"/>
      <c r="MJ239" s="115"/>
      <c r="MK239" s="184"/>
      <c r="ML239" s="115"/>
      <c r="MN239" s="531"/>
      <c r="MO239" s="118"/>
      <c r="MP239" s="115"/>
      <c r="MQ239" s="115"/>
      <c r="MR239" s="115"/>
      <c r="MS239" s="115"/>
      <c r="MT239" s="184"/>
      <c r="MU239" s="115"/>
      <c r="MW239" s="531"/>
      <c r="MX239" s="118"/>
      <c r="MY239" s="115"/>
      <c r="MZ239" s="115"/>
      <c r="NA239" s="115"/>
      <c r="NB239" s="115"/>
      <c r="NC239" s="184"/>
      <c r="ND239" s="115"/>
      <c r="NF239" s="531"/>
      <c r="NG239" s="118"/>
      <c r="NH239" s="115"/>
      <c r="NI239" s="115"/>
      <c r="NJ239" s="115"/>
      <c r="NK239" s="115"/>
      <c r="NL239" s="184"/>
      <c r="NM239" s="115"/>
      <c r="NO239" s="531"/>
      <c r="NP239" s="118"/>
      <c r="NQ239" s="115"/>
      <c r="NR239" s="115"/>
      <c r="NS239" s="115"/>
      <c r="NT239" s="115"/>
      <c r="NU239" s="184"/>
      <c r="NV239" s="115"/>
      <c r="NX239" s="531"/>
      <c r="NY239" s="118"/>
      <c r="NZ239" s="115"/>
      <c r="OA239" s="115"/>
      <c r="OB239" s="115"/>
      <c r="OC239" s="115"/>
      <c r="OD239" s="184"/>
      <c r="OE239" s="115"/>
      <c r="OG239" s="531"/>
      <c r="OH239" s="118"/>
      <c r="OI239" s="115"/>
      <c r="OJ239" s="115"/>
      <c r="OK239" s="115"/>
      <c r="OL239" s="115"/>
      <c r="OM239" s="184"/>
      <c r="ON239" s="115"/>
      <c r="OP239" s="531"/>
      <c r="OQ239" s="118"/>
      <c r="OR239" s="115"/>
      <c r="OS239" s="115"/>
      <c r="OT239" s="115"/>
      <c r="OU239" s="115"/>
      <c r="OV239" s="184"/>
      <c r="OW239" s="115"/>
      <c r="OY239" s="531"/>
      <c r="OZ239" s="118"/>
      <c r="PA239" s="115"/>
      <c r="PB239" s="115"/>
      <c r="PC239" s="115"/>
      <c r="PD239" s="115"/>
      <c r="PE239" s="184"/>
      <c r="PF239" s="115"/>
    </row>
    <row r="240" spans="1:422">
      <c r="A240" s="118"/>
      <c r="B240" s="118"/>
      <c r="C240" s="115"/>
      <c r="D240" s="115"/>
      <c r="E240" s="115"/>
      <c r="F240" s="115"/>
      <c r="G240" s="115"/>
      <c r="H240" s="115">
        <f t="shared" si="3777"/>
        <v>0</v>
      </c>
      <c r="J240" s="532"/>
      <c r="K240" s="118"/>
      <c r="L240" s="115"/>
      <c r="M240" s="115"/>
      <c r="N240" s="115"/>
      <c r="O240" s="115"/>
      <c r="P240" s="184"/>
      <c r="Q240" s="115">
        <f t="shared" si="3778"/>
        <v>0</v>
      </c>
      <c r="S240" s="532"/>
      <c r="T240" s="118"/>
      <c r="U240" s="115"/>
      <c r="V240" s="115"/>
      <c r="W240" s="115"/>
      <c r="X240" s="115"/>
      <c r="Y240" s="184"/>
      <c r="Z240" s="115"/>
      <c r="AB240" s="532"/>
      <c r="AC240" s="118"/>
      <c r="AD240" s="115"/>
      <c r="AE240" s="115"/>
      <c r="AF240" s="115"/>
      <c r="AG240" s="115"/>
      <c r="AH240" s="184"/>
      <c r="AI240" s="115"/>
      <c r="AK240" s="532"/>
      <c r="AL240" s="118"/>
      <c r="AM240" s="115"/>
      <c r="AN240" s="115"/>
      <c r="AO240" s="115"/>
      <c r="AP240" s="115"/>
      <c r="AQ240" s="184"/>
      <c r="AR240" s="115"/>
      <c r="AT240" s="532"/>
      <c r="AU240" s="118"/>
      <c r="AV240" s="115"/>
      <c r="AW240" s="115"/>
      <c r="AX240" s="115"/>
      <c r="AY240" s="115"/>
      <c r="AZ240" s="184"/>
      <c r="BA240" s="115"/>
      <c r="BC240" s="532"/>
      <c r="BD240" s="118"/>
      <c r="BE240" s="115"/>
      <c r="BF240" s="115"/>
      <c r="BG240" s="115"/>
      <c r="BH240" s="115"/>
      <c r="BI240" s="184"/>
      <c r="BJ240" s="115"/>
      <c r="BL240" s="532"/>
      <c r="BM240" s="118"/>
      <c r="BN240" s="115"/>
      <c r="BO240" s="115"/>
      <c r="BP240" s="115"/>
      <c r="BQ240" s="115"/>
      <c r="BR240" s="184"/>
      <c r="BS240" s="115"/>
      <c r="BU240" s="532"/>
      <c r="BV240" s="118"/>
      <c r="BW240" s="115"/>
      <c r="BX240" s="115"/>
      <c r="BY240" s="115"/>
      <c r="BZ240" s="115"/>
      <c r="CA240" s="184"/>
      <c r="CB240" s="115"/>
      <c r="CD240" s="532"/>
      <c r="CE240" s="118"/>
      <c r="CF240" s="115"/>
      <c r="CG240" s="115"/>
      <c r="CH240" s="115"/>
      <c r="CI240" s="115"/>
      <c r="CJ240" s="184"/>
      <c r="CK240" s="115"/>
      <c r="CM240" s="532"/>
      <c r="CN240" s="118"/>
      <c r="CO240" s="115"/>
      <c r="CP240" s="115"/>
      <c r="CQ240" s="115"/>
      <c r="CR240" s="115"/>
      <c r="CS240" s="184"/>
      <c r="CT240" s="115"/>
      <c r="CV240" s="532"/>
      <c r="CW240" s="118"/>
      <c r="CX240" s="115"/>
      <c r="CY240" s="115"/>
      <c r="CZ240" s="115"/>
      <c r="DA240" s="115"/>
      <c r="DB240" s="184"/>
      <c r="DC240" s="115"/>
      <c r="DE240" s="532"/>
      <c r="DF240" s="118"/>
      <c r="DG240" s="115"/>
      <c r="DH240" s="115"/>
      <c r="DI240" s="115"/>
      <c r="DJ240" s="115"/>
      <c r="DK240" s="184"/>
      <c r="DL240" s="115"/>
      <c r="DN240" s="532"/>
      <c r="DO240" s="118"/>
      <c r="DP240" s="115"/>
      <c r="DQ240" s="115"/>
      <c r="DR240" s="115"/>
      <c r="DS240" s="115"/>
      <c r="DT240" s="184"/>
      <c r="DU240" s="115"/>
      <c r="DW240" s="532"/>
      <c r="DX240" s="118"/>
      <c r="DY240" s="115"/>
      <c r="DZ240" s="115"/>
      <c r="EA240" s="115"/>
      <c r="EB240" s="115"/>
      <c r="EC240" s="184"/>
      <c r="ED240" s="115"/>
      <c r="EF240" s="532"/>
      <c r="EG240" s="118"/>
      <c r="EH240" s="115"/>
      <c r="EI240" s="115"/>
      <c r="EJ240" s="115"/>
      <c r="EK240" s="115"/>
      <c r="EL240" s="184"/>
      <c r="EM240" s="115"/>
      <c r="EO240" s="532"/>
      <c r="EP240" s="118"/>
      <c r="EQ240" s="115"/>
      <c r="ER240" s="115"/>
      <c r="ES240" s="115"/>
      <c r="ET240" s="115"/>
      <c r="EU240" s="184"/>
      <c r="EV240" s="115"/>
      <c r="EX240" s="532"/>
      <c r="EY240" s="118"/>
      <c r="EZ240" s="115"/>
      <c r="FA240" s="115"/>
      <c r="FB240" s="115"/>
      <c r="FC240" s="115"/>
      <c r="FD240" s="184"/>
      <c r="FE240" s="115"/>
      <c r="FG240" s="532"/>
      <c r="FH240" s="118"/>
      <c r="FI240" s="115"/>
      <c r="FJ240" s="115"/>
      <c r="FK240" s="115"/>
      <c r="FL240" s="115"/>
      <c r="FM240" s="184"/>
      <c r="FN240" s="115"/>
      <c r="FP240" s="532"/>
      <c r="FQ240" s="118"/>
      <c r="FR240" s="115"/>
      <c r="FS240" s="115"/>
      <c r="FT240" s="115"/>
      <c r="FU240" s="115"/>
      <c r="FV240" s="184"/>
      <c r="FW240" s="115"/>
      <c r="FY240" s="532"/>
      <c r="FZ240" s="118"/>
      <c r="GA240" s="115"/>
      <c r="GB240" s="115"/>
      <c r="GC240" s="115"/>
      <c r="GD240" s="115"/>
      <c r="GE240" s="184"/>
      <c r="GF240" s="115"/>
      <c r="GH240" s="532"/>
      <c r="GI240" s="118"/>
      <c r="GJ240" s="115"/>
      <c r="GK240" s="115"/>
      <c r="GL240" s="115"/>
      <c r="GM240" s="115"/>
      <c r="GN240" s="184"/>
      <c r="GO240" s="115"/>
      <c r="GQ240" s="532"/>
      <c r="GR240" s="118"/>
      <c r="GS240" s="115"/>
      <c r="GT240" s="115"/>
      <c r="GU240" s="115"/>
      <c r="GV240" s="115"/>
      <c r="GW240" s="184"/>
      <c r="GX240" s="115"/>
      <c r="GZ240" s="532"/>
      <c r="HA240" s="118"/>
      <c r="HB240" s="115"/>
      <c r="HC240" s="115"/>
      <c r="HD240" s="115"/>
      <c r="HE240" s="115"/>
      <c r="HF240" s="184"/>
      <c r="HG240" s="115"/>
      <c r="HI240" s="532"/>
      <c r="HJ240" s="118"/>
      <c r="HK240" s="115"/>
      <c r="HL240" s="115"/>
      <c r="HM240" s="115"/>
      <c r="HN240" s="115"/>
      <c r="HO240" s="184"/>
      <c r="HP240" s="115"/>
      <c r="HR240" s="532"/>
      <c r="HS240" s="118"/>
      <c r="HT240" s="115"/>
      <c r="HU240" s="115"/>
      <c r="HV240" s="115"/>
      <c r="HW240" s="115"/>
      <c r="HX240" s="184"/>
      <c r="HY240" s="115"/>
      <c r="IA240" s="532"/>
      <c r="IB240" s="118"/>
      <c r="IC240" s="115"/>
      <c r="ID240" s="115"/>
      <c r="IE240" s="115"/>
      <c r="IF240" s="115"/>
      <c r="IG240" s="184"/>
      <c r="IH240" s="115"/>
      <c r="IJ240" s="532"/>
      <c r="IK240" s="118"/>
      <c r="IL240" s="115"/>
      <c r="IM240" s="115"/>
      <c r="IN240" s="115"/>
      <c r="IO240" s="115"/>
      <c r="IP240" s="184"/>
      <c r="IQ240" s="115"/>
      <c r="IS240" s="532"/>
      <c r="IT240" s="118"/>
      <c r="IU240" s="115"/>
      <c r="IV240" s="115"/>
      <c r="IW240" s="115"/>
      <c r="IX240" s="115"/>
      <c r="IY240" s="184"/>
      <c r="IZ240" s="115"/>
      <c r="JB240" s="532"/>
      <c r="JC240" s="118"/>
      <c r="JD240" s="115"/>
      <c r="JE240" s="115"/>
      <c r="JF240" s="115"/>
      <c r="JG240" s="115"/>
      <c r="JH240" s="184"/>
      <c r="JI240" s="115"/>
      <c r="JK240" s="532"/>
      <c r="JL240" s="118"/>
      <c r="JM240" s="115"/>
      <c r="JN240" s="115"/>
      <c r="JO240" s="115"/>
      <c r="JP240" s="115"/>
      <c r="JQ240" s="184"/>
      <c r="JR240" s="115"/>
      <c r="JT240" s="532"/>
      <c r="JU240" s="118"/>
      <c r="JV240" s="115"/>
      <c r="JW240" s="115"/>
      <c r="JX240" s="115"/>
      <c r="JY240" s="115"/>
      <c r="JZ240" s="184"/>
      <c r="KA240" s="115"/>
      <c r="KC240" s="532"/>
      <c r="KD240" s="118"/>
      <c r="KE240" s="115"/>
      <c r="KF240" s="115"/>
      <c r="KG240" s="115"/>
      <c r="KH240" s="115"/>
      <c r="KI240" s="184"/>
      <c r="KJ240" s="115"/>
      <c r="KL240" s="532"/>
      <c r="KM240" s="118"/>
      <c r="KN240" s="115"/>
      <c r="KO240" s="115"/>
      <c r="KP240" s="115"/>
      <c r="KQ240" s="115"/>
      <c r="KR240" s="184"/>
      <c r="KS240" s="115"/>
      <c r="KU240" s="532"/>
      <c r="KV240" s="118"/>
      <c r="KW240" s="115"/>
      <c r="KX240" s="115"/>
      <c r="KY240" s="115"/>
      <c r="KZ240" s="115"/>
      <c r="LA240" s="184"/>
      <c r="LB240" s="115"/>
      <c r="LD240" s="532"/>
      <c r="LE240" s="118"/>
      <c r="LF240" s="115"/>
      <c r="LG240" s="115"/>
      <c r="LH240" s="115"/>
      <c r="LI240" s="115"/>
      <c r="LJ240" s="184"/>
      <c r="LK240" s="115"/>
      <c r="LM240" s="532"/>
      <c r="LN240" s="118"/>
      <c r="LO240" s="115"/>
      <c r="LP240" s="115"/>
      <c r="LQ240" s="115"/>
      <c r="LR240" s="115"/>
      <c r="LS240" s="184"/>
      <c r="LT240" s="115"/>
      <c r="LV240" s="532"/>
      <c r="LW240" s="118"/>
      <c r="LX240" s="115"/>
      <c r="LY240" s="115"/>
      <c r="LZ240" s="115"/>
      <c r="MA240" s="115"/>
      <c r="MB240" s="184"/>
      <c r="MC240" s="115"/>
      <c r="ME240" s="532"/>
      <c r="MF240" s="118"/>
      <c r="MG240" s="115"/>
      <c r="MH240" s="115"/>
      <c r="MI240" s="115"/>
      <c r="MJ240" s="115"/>
      <c r="MK240" s="184"/>
      <c r="ML240" s="115"/>
      <c r="MN240" s="532"/>
      <c r="MO240" s="118"/>
      <c r="MP240" s="115"/>
      <c r="MQ240" s="115"/>
      <c r="MR240" s="115"/>
      <c r="MS240" s="115"/>
      <c r="MT240" s="184"/>
      <c r="MU240" s="115"/>
      <c r="MW240" s="532"/>
      <c r="MX240" s="118"/>
      <c r="MY240" s="115"/>
      <c r="MZ240" s="115"/>
      <c r="NA240" s="115"/>
      <c r="NB240" s="115"/>
      <c r="NC240" s="184"/>
      <c r="ND240" s="115"/>
      <c r="NF240" s="532"/>
      <c r="NG240" s="118"/>
      <c r="NH240" s="115"/>
      <c r="NI240" s="115"/>
      <c r="NJ240" s="115"/>
      <c r="NK240" s="115"/>
      <c r="NL240" s="184"/>
      <c r="NM240" s="115"/>
      <c r="NO240" s="532"/>
      <c r="NP240" s="118"/>
      <c r="NQ240" s="115"/>
      <c r="NR240" s="115"/>
      <c r="NS240" s="115"/>
      <c r="NT240" s="115"/>
      <c r="NU240" s="184"/>
      <c r="NV240" s="115"/>
      <c r="NX240" s="532"/>
      <c r="NY240" s="118"/>
      <c r="NZ240" s="115"/>
      <c r="OA240" s="115"/>
      <c r="OB240" s="115"/>
      <c r="OC240" s="115"/>
      <c r="OD240" s="184"/>
      <c r="OE240" s="115"/>
      <c r="OG240" s="532"/>
      <c r="OH240" s="118"/>
      <c r="OI240" s="115"/>
      <c r="OJ240" s="115"/>
      <c r="OK240" s="115"/>
      <c r="OL240" s="115"/>
      <c r="OM240" s="184"/>
      <c r="ON240" s="115"/>
      <c r="OP240" s="532"/>
      <c r="OQ240" s="118"/>
      <c r="OR240" s="115"/>
      <c r="OS240" s="115"/>
      <c r="OT240" s="115"/>
      <c r="OU240" s="115"/>
      <c r="OV240" s="184"/>
      <c r="OW240" s="115"/>
      <c r="OY240" s="532"/>
      <c r="OZ240" s="118"/>
      <c r="PA240" s="115"/>
      <c r="PB240" s="115"/>
      <c r="PC240" s="115"/>
      <c r="PD240" s="115"/>
      <c r="PE240" s="184"/>
      <c r="PF240" s="115"/>
    </row>
    <row r="241" spans="1:422">
      <c r="A241" s="118"/>
      <c r="B241" s="118"/>
      <c r="C241" s="115"/>
      <c r="D241" s="115"/>
      <c r="E241" s="115"/>
      <c r="F241" s="115"/>
      <c r="G241" s="115"/>
      <c r="H241" s="115">
        <f t="shared" si="3777"/>
        <v>0</v>
      </c>
      <c r="J241" s="531"/>
      <c r="K241" s="118"/>
      <c r="L241" s="115"/>
      <c r="M241" s="115"/>
      <c r="N241" s="115"/>
      <c r="O241" s="115"/>
      <c r="P241" s="184"/>
      <c r="Q241" s="115">
        <f t="shared" si="3778"/>
        <v>0</v>
      </c>
      <c r="S241" s="531"/>
      <c r="T241" s="118"/>
      <c r="U241" s="115"/>
      <c r="V241" s="115"/>
      <c r="W241" s="115"/>
      <c r="X241" s="115"/>
      <c r="Y241" s="184"/>
      <c r="Z241" s="115"/>
      <c r="AB241" s="531"/>
      <c r="AC241" s="118"/>
      <c r="AD241" s="115"/>
      <c r="AE241" s="115"/>
      <c r="AF241" s="115"/>
      <c r="AG241" s="115"/>
      <c r="AH241" s="184"/>
      <c r="AI241" s="115"/>
      <c r="AK241" s="531"/>
      <c r="AL241" s="118"/>
      <c r="AM241" s="115"/>
      <c r="AN241" s="115"/>
      <c r="AO241" s="115"/>
      <c r="AP241" s="115"/>
      <c r="AQ241" s="184"/>
      <c r="AR241" s="115"/>
      <c r="AT241" s="531"/>
      <c r="AU241" s="118"/>
      <c r="AV241" s="115"/>
      <c r="AW241" s="115"/>
      <c r="AX241" s="115"/>
      <c r="AY241" s="115"/>
      <c r="AZ241" s="184"/>
      <c r="BA241" s="115"/>
      <c r="BC241" s="531"/>
      <c r="BD241" s="118"/>
      <c r="BE241" s="115"/>
      <c r="BF241" s="115"/>
      <c r="BG241" s="115"/>
      <c r="BH241" s="115"/>
      <c r="BI241" s="184"/>
      <c r="BJ241" s="115"/>
      <c r="BL241" s="531"/>
      <c r="BM241" s="118"/>
      <c r="BN241" s="115"/>
      <c r="BO241" s="115"/>
      <c r="BP241" s="115"/>
      <c r="BQ241" s="115"/>
      <c r="BR241" s="184"/>
      <c r="BS241" s="115"/>
      <c r="BU241" s="531"/>
      <c r="BV241" s="118"/>
      <c r="BW241" s="115"/>
      <c r="BX241" s="115"/>
      <c r="BY241" s="115"/>
      <c r="BZ241" s="115"/>
      <c r="CA241" s="184"/>
      <c r="CB241" s="115"/>
      <c r="CD241" s="531"/>
      <c r="CE241" s="118"/>
      <c r="CF241" s="115"/>
      <c r="CG241" s="115"/>
      <c r="CH241" s="115"/>
      <c r="CI241" s="115"/>
      <c r="CJ241" s="184"/>
      <c r="CK241" s="115"/>
      <c r="CM241" s="531"/>
      <c r="CN241" s="118"/>
      <c r="CO241" s="115"/>
      <c r="CP241" s="115"/>
      <c r="CQ241" s="115"/>
      <c r="CR241" s="115"/>
      <c r="CS241" s="184"/>
      <c r="CT241" s="115"/>
      <c r="CV241" s="531"/>
      <c r="CW241" s="118"/>
      <c r="CX241" s="115"/>
      <c r="CY241" s="115"/>
      <c r="CZ241" s="115"/>
      <c r="DA241" s="115"/>
      <c r="DB241" s="184"/>
      <c r="DC241" s="115"/>
      <c r="DE241" s="531"/>
      <c r="DF241" s="118"/>
      <c r="DG241" s="115"/>
      <c r="DH241" s="115"/>
      <c r="DI241" s="115"/>
      <c r="DJ241" s="115"/>
      <c r="DK241" s="184"/>
      <c r="DL241" s="115"/>
      <c r="DN241" s="531"/>
      <c r="DO241" s="118"/>
      <c r="DP241" s="115"/>
      <c r="DQ241" s="115"/>
      <c r="DR241" s="115"/>
      <c r="DS241" s="115"/>
      <c r="DT241" s="184"/>
      <c r="DU241" s="115"/>
      <c r="DW241" s="531"/>
      <c r="DX241" s="118"/>
      <c r="DY241" s="115"/>
      <c r="DZ241" s="115"/>
      <c r="EA241" s="115"/>
      <c r="EB241" s="115"/>
      <c r="EC241" s="184"/>
      <c r="ED241" s="115"/>
      <c r="EF241" s="531"/>
      <c r="EG241" s="118"/>
      <c r="EH241" s="115"/>
      <c r="EI241" s="115"/>
      <c r="EJ241" s="115"/>
      <c r="EK241" s="115"/>
      <c r="EL241" s="184"/>
      <c r="EM241" s="115"/>
      <c r="EO241" s="531"/>
      <c r="EP241" s="118"/>
      <c r="EQ241" s="115"/>
      <c r="ER241" s="115"/>
      <c r="ES241" s="115"/>
      <c r="ET241" s="115"/>
      <c r="EU241" s="184"/>
      <c r="EV241" s="115"/>
      <c r="EX241" s="531"/>
      <c r="EY241" s="118"/>
      <c r="EZ241" s="115"/>
      <c r="FA241" s="115"/>
      <c r="FB241" s="115"/>
      <c r="FC241" s="115"/>
      <c r="FD241" s="184"/>
      <c r="FE241" s="115"/>
      <c r="FG241" s="531"/>
      <c r="FH241" s="118"/>
      <c r="FI241" s="115"/>
      <c r="FJ241" s="115"/>
      <c r="FK241" s="115"/>
      <c r="FL241" s="115"/>
      <c r="FM241" s="184"/>
      <c r="FN241" s="115"/>
      <c r="FP241" s="531"/>
      <c r="FQ241" s="118"/>
      <c r="FR241" s="115"/>
      <c r="FS241" s="115"/>
      <c r="FT241" s="115"/>
      <c r="FU241" s="115"/>
      <c r="FV241" s="184"/>
      <c r="FW241" s="115"/>
      <c r="FY241" s="531"/>
      <c r="FZ241" s="118"/>
      <c r="GA241" s="115"/>
      <c r="GB241" s="115"/>
      <c r="GC241" s="115"/>
      <c r="GD241" s="115"/>
      <c r="GE241" s="184"/>
      <c r="GF241" s="115"/>
      <c r="GH241" s="531"/>
      <c r="GI241" s="118"/>
      <c r="GJ241" s="115"/>
      <c r="GK241" s="115"/>
      <c r="GL241" s="115"/>
      <c r="GM241" s="115"/>
      <c r="GN241" s="184"/>
      <c r="GO241" s="115"/>
      <c r="GQ241" s="531"/>
      <c r="GR241" s="118"/>
      <c r="GS241" s="115"/>
      <c r="GT241" s="115"/>
      <c r="GU241" s="115"/>
      <c r="GV241" s="115"/>
      <c r="GW241" s="184"/>
      <c r="GX241" s="115"/>
      <c r="GZ241" s="531"/>
      <c r="HA241" s="118"/>
      <c r="HB241" s="115"/>
      <c r="HC241" s="115"/>
      <c r="HD241" s="115"/>
      <c r="HE241" s="115"/>
      <c r="HF241" s="184"/>
      <c r="HG241" s="115"/>
      <c r="HI241" s="531"/>
      <c r="HJ241" s="118"/>
      <c r="HK241" s="115"/>
      <c r="HL241" s="115"/>
      <c r="HM241" s="115"/>
      <c r="HN241" s="115"/>
      <c r="HO241" s="184"/>
      <c r="HP241" s="115"/>
      <c r="HR241" s="531"/>
      <c r="HS241" s="118"/>
      <c r="HT241" s="115"/>
      <c r="HU241" s="115"/>
      <c r="HV241" s="115"/>
      <c r="HW241" s="115"/>
      <c r="HX241" s="184"/>
      <c r="HY241" s="115"/>
      <c r="IA241" s="531"/>
      <c r="IB241" s="118"/>
      <c r="IC241" s="115"/>
      <c r="ID241" s="115"/>
      <c r="IE241" s="115"/>
      <c r="IF241" s="115"/>
      <c r="IG241" s="184"/>
      <c r="IH241" s="115"/>
      <c r="IJ241" s="531"/>
      <c r="IK241" s="118"/>
      <c r="IL241" s="115"/>
      <c r="IM241" s="115"/>
      <c r="IN241" s="115"/>
      <c r="IO241" s="115"/>
      <c r="IP241" s="184"/>
      <c r="IQ241" s="115"/>
      <c r="IS241" s="531"/>
      <c r="IT241" s="118"/>
      <c r="IU241" s="115"/>
      <c r="IV241" s="115"/>
      <c r="IW241" s="115"/>
      <c r="IX241" s="115"/>
      <c r="IY241" s="184"/>
      <c r="IZ241" s="115"/>
      <c r="JB241" s="531"/>
      <c r="JC241" s="118"/>
      <c r="JD241" s="115"/>
      <c r="JE241" s="115"/>
      <c r="JF241" s="115"/>
      <c r="JG241" s="115"/>
      <c r="JH241" s="184"/>
      <c r="JI241" s="115"/>
      <c r="JK241" s="531"/>
      <c r="JL241" s="118"/>
      <c r="JM241" s="115"/>
      <c r="JN241" s="115"/>
      <c r="JO241" s="115"/>
      <c r="JP241" s="115"/>
      <c r="JQ241" s="184"/>
      <c r="JR241" s="115"/>
      <c r="JT241" s="531"/>
      <c r="JU241" s="118"/>
      <c r="JV241" s="115"/>
      <c r="JW241" s="115"/>
      <c r="JX241" s="115"/>
      <c r="JY241" s="115"/>
      <c r="JZ241" s="184"/>
      <c r="KA241" s="115"/>
      <c r="KC241" s="531"/>
      <c r="KD241" s="118"/>
      <c r="KE241" s="115"/>
      <c r="KF241" s="115"/>
      <c r="KG241" s="115"/>
      <c r="KH241" s="115"/>
      <c r="KI241" s="184"/>
      <c r="KJ241" s="115"/>
      <c r="KL241" s="531"/>
      <c r="KM241" s="118"/>
      <c r="KN241" s="115"/>
      <c r="KO241" s="115"/>
      <c r="KP241" s="115"/>
      <c r="KQ241" s="115"/>
      <c r="KR241" s="184"/>
      <c r="KS241" s="115"/>
      <c r="KU241" s="531"/>
      <c r="KV241" s="118"/>
      <c r="KW241" s="115"/>
      <c r="KX241" s="115"/>
      <c r="KY241" s="115"/>
      <c r="KZ241" s="115"/>
      <c r="LA241" s="184"/>
      <c r="LB241" s="115"/>
      <c r="LD241" s="531"/>
      <c r="LE241" s="118"/>
      <c r="LF241" s="115"/>
      <c r="LG241" s="115"/>
      <c r="LH241" s="115"/>
      <c r="LI241" s="115"/>
      <c r="LJ241" s="184"/>
      <c r="LK241" s="115"/>
      <c r="LM241" s="531"/>
      <c r="LN241" s="118"/>
      <c r="LO241" s="115"/>
      <c r="LP241" s="115"/>
      <c r="LQ241" s="115"/>
      <c r="LR241" s="115"/>
      <c r="LS241" s="184"/>
      <c r="LT241" s="115"/>
      <c r="LV241" s="531"/>
      <c r="LW241" s="118"/>
      <c r="LX241" s="115"/>
      <c r="LY241" s="115"/>
      <c r="LZ241" s="115"/>
      <c r="MA241" s="115"/>
      <c r="MB241" s="184"/>
      <c r="MC241" s="115"/>
      <c r="ME241" s="531"/>
      <c r="MF241" s="118"/>
      <c r="MG241" s="115"/>
      <c r="MH241" s="115"/>
      <c r="MI241" s="115"/>
      <c r="MJ241" s="115"/>
      <c r="MK241" s="184"/>
      <c r="ML241" s="115"/>
      <c r="MN241" s="531"/>
      <c r="MO241" s="118"/>
      <c r="MP241" s="115"/>
      <c r="MQ241" s="115"/>
      <c r="MR241" s="115"/>
      <c r="MS241" s="115"/>
      <c r="MT241" s="184"/>
      <c r="MU241" s="115"/>
      <c r="MW241" s="531"/>
      <c r="MX241" s="118"/>
      <c r="MY241" s="115"/>
      <c r="MZ241" s="115"/>
      <c r="NA241" s="115"/>
      <c r="NB241" s="115"/>
      <c r="NC241" s="184"/>
      <c r="ND241" s="115"/>
      <c r="NF241" s="531"/>
      <c r="NG241" s="118"/>
      <c r="NH241" s="115"/>
      <c r="NI241" s="115"/>
      <c r="NJ241" s="115"/>
      <c r="NK241" s="115"/>
      <c r="NL241" s="184"/>
      <c r="NM241" s="115"/>
      <c r="NO241" s="531"/>
      <c r="NP241" s="118"/>
      <c r="NQ241" s="115"/>
      <c r="NR241" s="115"/>
      <c r="NS241" s="115"/>
      <c r="NT241" s="115"/>
      <c r="NU241" s="184"/>
      <c r="NV241" s="115"/>
      <c r="NX241" s="531"/>
      <c r="NY241" s="118"/>
      <c r="NZ241" s="115"/>
      <c r="OA241" s="115"/>
      <c r="OB241" s="115"/>
      <c r="OC241" s="115"/>
      <c r="OD241" s="184"/>
      <c r="OE241" s="115"/>
      <c r="OG241" s="531"/>
      <c r="OH241" s="118"/>
      <c r="OI241" s="115"/>
      <c r="OJ241" s="115"/>
      <c r="OK241" s="115"/>
      <c r="OL241" s="115"/>
      <c r="OM241" s="184"/>
      <c r="ON241" s="115"/>
      <c r="OP241" s="531"/>
      <c r="OQ241" s="118"/>
      <c r="OR241" s="115"/>
      <c r="OS241" s="115"/>
      <c r="OT241" s="115"/>
      <c r="OU241" s="115"/>
      <c r="OV241" s="184"/>
      <c r="OW241" s="115"/>
      <c r="OY241" s="531"/>
      <c r="OZ241" s="118"/>
      <c r="PA241" s="115"/>
      <c r="PB241" s="115"/>
      <c r="PC241" s="115"/>
      <c r="PD241" s="115"/>
      <c r="PE241" s="184"/>
      <c r="PF241" s="115"/>
    </row>
    <row r="242" spans="1:422">
      <c r="A242" s="118"/>
      <c r="B242" s="118"/>
      <c r="C242" s="115"/>
      <c r="D242" s="115"/>
      <c r="E242" s="115"/>
      <c r="F242" s="115"/>
      <c r="G242" s="115"/>
      <c r="H242" s="115">
        <f t="shared" si="3777"/>
        <v>0</v>
      </c>
      <c r="J242" s="532"/>
      <c r="K242" s="118"/>
      <c r="L242" s="115"/>
      <c r="M242" s="115"/>
      <c r="N242" s="115"/>
      <c r="O242" s="115"/>
      <c r="P242" s="184"/>
      <c r="Q242" s="115">
        <f t="shared" si="3778"/>
        <v>0</v>
      </c>
      <c r="S242" s="532"/>
      <c r="T242" s="118"/>
      <c r="U242" s="115"/>
      <c r="V242" s="115"/>
      <c r="W242" s="115"/>
      <c r="X242" s="115"/>
      <c r="Y242" s="184"/>
      <c r="Z242" s="115"/>
      <c r="AB242" s="532"/>
      <c r="AC242" s="118"/>
      <c r="AD242" s="115"/>
      <c r="AE242" s="115"/>
      <c r="AF242" s="115"/>
      <c r="AG242" s="115"/>
      <c r="AH242" s="184"/>
      <c r="AI242" s="115"/>
      <c r="AK242" s="532"/>
      <c r="AL242" s="118"/>
      <c r="AM242" s="115"/>
      <c r="AN242" s="115"/>
      <c r="AO242" s="115"/>
      <c r="AP242" s="115"/>
      <c r="AQ242" s="184"/>
      <c r="AR242" s="115"/>
      <c r="AT242" s="532"/>
      <c r="AU242" s="118"/>
      <c r="AV242" s="115"/>
      <c r="AW242" s="115"/>
      <c r="AX242" s="115"/>
      <c r="AY242" s="115"/>
      <c r="AZ242" s="184"/>
      <c r="BA242" s="115"/>
      <c r="BC242" s="532"/>
      <c r="BD242" s="118"/>
      <c r="BE242" s="115"/>
      <c r="BF242" s="115"/>
      <c r="BG242" s="115"/>
      <c r="BH242" s="115"/>
      <c r="BI242" s="184"/>
      <c r="BJ242" s="115"/>
      <c r="BL242" s="532"/>
      <c r="BM242" s="118"/>
      <c r="BN242" s="115"/>
      <c r="BO242" s="115"/>
      <c r="BP242" s="115"/>
      <c r="BQ242" s="115"/>
      <c r="BR242" s="184"/>
      <c r="BS242" s="115"/>
      <c r="BU242" s="532"/>
      <c r="BV242" s="118"/>
      <c r="BW242" s="115"/>
      <c r="BX242" s="115"/>
      <c r="BY242" s="115"/>
      <c r="BZ242" s="115"/>
      <c r="CA242" s="184"/>
      <c r="CB242" s="115"/>
      <c r="CD242" s="532"/>
      <c r="CE242" s="118"/>
      <c r="CF242" s="115"/>
      <c r="CG242" s="115"/>
      <c r="CH242" s="115"/>
      <c r="CI242" s="115"/>
      <c r="CJ242" s="184"/>
      <c r="CK242" s="115"/>
      <c r="CM242" s="532"/>
      <c r="CN242" s="118"/>
      <c r="CO242" s="115"/>
      <c r="CP242" s="115"/>
      <c r="CQ242" s="115"/>
      <c r="CR242" s="115"/>
      <c r="CS242" s="184"/>
      <c r="CT242" s="115"/>
      <c r="CV242" s="532"/>
      <c r="CW242" s="118"/>
      <c r="CX242" s="115"/>
      <c r="CY242" s="115"/>
      <c r="CZ242" s="115"/>
      <c r="DA242" s="115"/>
      <c r="DB242" s="184"/>
      <c r="DC242" s="115"/>
      <c r="DE242" s="532"/>
      <c r="DF242" s="118"/>
      <c r="DG242" s="115"/>
      <c r="DH242" s="115"/>
      <c r="DI242" s="115"/>
      <c r="DJ242" s="115"/>
      <c r="DK242" s="184"/>
      <c r="DL242" s="115"/>
      <c r="DN242" s="532"/>
      <c r="DO242" s="118"/>
      <c r="DP242" s="115"/>
      <c r="DQ242" s="115"/>
      <c r="DR242" s="115"/>
      <c r="DS242" s="115"/>
      <c r="DT242" s="184"/>
      <c r="DU242" s="115"/>
      <c r="DW242" s="532"/>
      <c r="DX242" s="118"/>
      <c r="DY242" s="115"/>
      <c r="DZ242" s="115"/>
      <c r="EA242" s="115"/>
      <c r="EB242" s="115"/>
      <c r="EC242" s="184"/>
      <c r="ED242" s="115"/>
      <c r="EF242" s="532"/>
      <c r="EG242" s="118"/>
      <c r="EH242" s="115"/>
      <c r="EI242" s="115"/>
      <c r="EJ242" s="115"/>
      <c r="EK242" s="115"/>
      <c r="EL242" s="184"/>
      <c r="EM242" s="115"/>
      <c r="EO242" s="532"/>
      <c r="EP242" s="118"/>
      <c r="EQ242" s="115"/>
      <c r="ER242" s="115"/>
      <c r="ES242" s="115"/>
      <c r="ET242" s="115"/>
      <c r="EU242" s="184"/>
      <c r="EV242" s="115"/>
      <c r="EX242" s="532"/>
      <c r="EY242" s="118"/>
      <c r="EZ242" s="115"/>
      <c r="FA242" s="115"/>
      <c r="FB242" s="115"/>
      <c r="FC242" s="115"/>
      <c r="FD242" s="184"/>
      <c r="FE242" s="115"/>
      <c r="FG242" s="532"/>
      <c r="FH242" s="118"/>
      <c r="FI242" s="115"/>
      <c r="FJ242" s="115"/>
      <c r="FK242" s="115"/>
      <c r="FL242" s="115"/>
      <c r="FM242" s="184"/>
      <c r="FN242" s="115"/>
      <c r="FP242" s="532"/>
      <c r="FQ242" s="118"/>
      <c r="FR242" s="115"/>
      <c r="FS242" s="115"/>
      <c r="FT242" s="115"/>
      <c r="FU242" s="115"/>
      <c r="FV242" s="184"/>
      <c r="FW242" s="115"/>
      <c r="FY242" s="532"/>
      <c r="FZ242" s="118"/>
      <c r="GA242" s="115"/>
      <c r="GB242" s="115"/>
      <c r="GC242" s="115"/>
      <c r="GD242" s="115"/>
      <c r="GE242" s="184"/>
      <c r="GF242" s="115"/>
      <c r="GH242" s="532"/>
      <c r="GI242" s="118"/>
      <c r="GJ242" s="115"/>
      <c r="GK242" s="115"/>
      <c r="GL242" s="115"/>
      <c r="GM242" s="115"/>
      <c r="GN242" s="184"/>
      <c r="GO242" s="115"/>
      <c r="GQ242" s="532"/>
      <c r="GR242" s="118"/>
      <c r="GS242" s="115"/>
      <c r="GT242" s="115"/>
      <c r="GU242" s="115"/>
      <c r="GV242" s="115"/>
      <c r="GW242" s="184"/>
      <c r="GX242" s="115"/>
      <c r="GZ242" s="532"/>
      <c r="HA242" s="118"/>
      <c r="HB242" s="115"/>
      <c r="HC242" s="115"/>
      <c r="HD242" s="115"/>
      <c r="HE242" s="115"/>
      <c r="HF242" s="184"/>
      <c r="HG242" s="115"/>
      <c r="HI242" s="532"/>
      <c r="HJ242" s="118"/>
      <c r="HK242" s="115"/>
      <c r="HL242" s="115"/>
      <c r="HM242" s="115"/>
      <c r="HN242" s="115"/>
      <c r="HO242" s="184"/>
      <c r="HP242" s="115"/>
      <c r="HR242" s="532"/>
      <c r="HS242" s="118"/>
      <c r="HT242" s="115"/>
      <c r="HU242" s="115"/>
      <c r="HV242" s="115"/>
      <c r="HW242" s="115"/>
      <c r="HX242" s="184"/>
      <c r="HY242" s="115"/>
      <c r="IA242" s="532"/>
      <c r="IB242" s="118"/>
      <c r="IC242" s="115"/>
      <c r="ID242" s="115"/>
      <c r="IE242" s="115"/>
      <c r="IF242" s="115"/>
      <c r="IG242" s="184"/>
      <c r="IH242" s="115"/>
      <c r="IJ242" s="532"/>
      <c r="IK242" s="118"/>
      <c r="IL242" s="115"/>
      <c r="IM242" s="115"/>
      <c r="IN242" s="115"/>
      <c r="IO242" s="115"/>
      <c r="IP242" s="184"/>
      <c r="IQ242" s="115"/>
      <c r="IS242" s="532"/>
      <c r="IT242" s="118"/>
      <c r="IU242" s="115"/>
      <c r="IV242" s="115"/>
      <c r="IW242" s="115"/>
      <c r="IX242" s="115"/>
      <c r="IY242" s="184"/>
      <c r="IZ242" s="115"/>
      <c r="JB242" s="532"/>
      <c r="JC242" s="118"/>
      <c r="JD242" s="115"/>
      <c r="JE242" s="115"/>
      <c r="JF242" s="115"/>
      <c r="JG242" s="115"/>
      <c r="JH242" s="184"/>
      <c r="JI242" s="115"/>
      <c r="JK242" s="532"/>
      <c r="JL242" s="118"/>
      <c r="JM242" s="115"/>
      <c r="JN242" s="115"/>
      <c r="JO242" s="115"/>
      <c r="JP242" s="115"/>
      <c r="JQ242" s="184"/>
      <c r="JR242" s="115"/>
      <c r="JT242" s="532"/>
      <c r="JU242" s="118"/>
      <c r="JV242" s="115"/>
      <c r="JW242" s="115"/>
      <c r="JX242" s="115"/>
      <c r="JY242" s="115"/>
      <c r="JZ242" s="184"/>
      <c r="KA242" s="115"/>
      <c r="KC242" s="532"/>
      <c r="KD242" s="118"/>
      <c r="KE242" s="115"/>
      <c r="KF242" s="115"/>
      <c r="KG242" s="115"/>
      <c r="KH242" s="115"/>
      <c r="KI242" s="184"/>
      <c r="KJ242" s="115"/>
      <c r="KL242" s="532"/>
      <c r="KM242" s="118"/>
      <c r="KN242" s="115"/>
      <c r="KO242" s="115"/>
      <c r="KP242" s="115"/>
      <c r="KQ242" s="115"/>
      <c r="KR242" s="184"/>
      <c r="KS242" s="115"/>
      <c r="KU242" s="532"/>
      <c r="KV242" s="118"/>
      <c r="KW242" s="115"/>
      <c r="KX242" s="115"/>
      <c r="KY242" s="115"/>
      <c r="KZ242" s="115"/>
      <c r="LA242" s="184"/>
      <c r="LB242" s="115"/>
      <c r="LD242" s="532"/>
      <c r="LE242" s="118"/>
      <c r="LF242" s="115"/>
      <c r="LG242" s="115"/>
      <c r="LH242" s="115"/>
      <c r="LI242" s="115"/>
      <c r="LJ242" s="184"/>
      <c r="LK242" s="115"/>
      <c r="LM242" s="532"/>
      <c r="LN242" s="118"/>
      <c r="LO242" s="115"/>
      <c r="LP242" s="115"/>
      <c r="LQ242" s="115"/>
      <c r="LR242" s="115"/>
      <c r="LS242" s="184"/>
      <c r="LT242" s="115"/>
      <c r="LV242" s="532"/>
      <c r="LW242" s="118"/>
      <c r="LX242" s="115"/>
      <c r="LY242" s="115"/>
      <c r="LZ242" s="115"/>
      <c r="MA242" s="115"/>
      <c r="MB242" s="184"/>
      <c r="MC242" s="115"/>
      <c r="ME242" s="532"/>
      <c r="MF242" s="118"/>
      <c r="MG242" s="115"/>
      <c r="MH242" s="115"/>
      <c r="MI242" s="115"/>
      <c r="MJ242" s="115"/>
      <c r="MK242" s="184"/>
      <c r="ML242" s="115"/>
      <c r="MN242" s="532"/>
      <c r="MO242" s="118"/>
      <c r="MP242" s="115"/>
      <c r="MQ242" s="115"/>
      <c r="MR242" s="115"/>
      <c r="MS242" s="115"/>
      <c r="MT242" s="184"/>
      <c r="MU242" s="115"/>
      <c r="MW242" s="532"/>
      <c r="MX242" s="118"/>
      <c r="MY242" s="115"/>
      <c r="MZ242" s="115"/>
      <c r="NA242" s="115"/>
      <c r="NB242" s="115"/>
      <c r="NC242" s="184"/>
      <c r="ND242" s="115"/>
      <c r="NF242" s="532"/>
      <c r="NG242" s="118"/>
      <c r="NH242" s="115"/>
      <c r="NI242" s="115"/>
      <c r="NJ242" s="115"/>
      <c r="NK242" s="115"/>
      <c r="NL242" s="184"/>
      <c r="NM242" s="115"/>
      <c r="NO242" s="532"/>
      <c r="NP242" s="118"/>
      <c r="NQ242" s="115"/>
      <c r="NR242" s="115"/>
      <c r="NS242" s="115"/>
      <c r="NT242" s="115"/>
      <c r="NU242" s="184"/>
      <c r="NV242" s="115"/>
      <c r="NX242" s="532"/>
      <c r="NY242" s="118"/>
      <c r="NZ242" s="115"/>
      <c r="OA242" s="115"/>
      <c r="OB242" s="115"/>
      <c r="OC242" s="115"/>
      <c r="OD242" s="184"/>
      <c r="OE242" s="115"/>
      <c r="OG242" s="532"/>
      <c r="OH242" s="118"/>
      <c r="OI242" s="115"/>
      <c r="OJ242" s="115"/>
      <c r="OK242" s="115"/>
      <c r="OL242" s="115"/>
      <c r="OM242" s="184"/>
      <c r="ON242" s="115"/>
      <c r="OP242" s="532"/>
      <c r="OQ242" s="118"/>
      <c r="OR242" s="115"/>
      <c r="OS242" s="115"/>
      <c r="OT242" s="115"/>
      <c r="OU242" s="115"/>
      <c r="OV242" s="184"/>
      <c r="OW242" s="115"/>
      <c r="OY242" s="532"/>
      <c r="OZ242" s="118"/>
      <c r="PA242" s="115"/>
      <c r="PB242" s="115"/>
      <c r="PC242" s="115"/>
      <c r="PD242" s="115"/>
      <c r="PE242" s="184"/>
      <c r="PF242" s="115"/>
    </row>
    <row r="243" spans="1:422">
      <c r="A243" s="118"/>
      <c r="B243" s="118"/>
      <c r="C243" s="119"/>
      <c r="D243" s="119"/>
      <c r="E243" s="119"/>
      <c r="F243" s="119"/>
      <c r="G243" s="120" t="s">
        <v>44</v>
      </c>
      <c r="H243" s="132">
        <f>SUM(H221:H242)</f>
        <v>0</v>
      </c>
      <c r="J243" s="118"/>
      <c r="K243" s="118"/>
      <c r="L243" s="119"/>
      <c r="M243" s="119"/>
      <c r="N243" s="119"/>
      <c r="O243" s="119"/>
      <c r="P243" s="120" t="s">
        <v>44</v>
      </c>
      <c r="Q243" s="132">
        <f>SUM(Q221:Q242)</f>
        <v>0</v>
      </c>
      <c r="S243" s="118"/>
      <c r="T243" s="118"/>
      <c r="U243" s="119"/>
      <c r="V243" s="119"/>
      <c r="W243" s="119"/>
      <c r="X243" s="119"/>
      <c r="Y243" s="120" t="s">
        <v>44</v>
      </c>
      <c r="Z243" s="132">
        <f>SUM(Z221:Z242)</f>
        <v>0</v>
      </c>
      <c r="AB243" s="118"/>
      <c r="AC243" s="118"/>
      <c r="AD243" s="119"/>
      <c r="AE243" s="119"/>
      <c r="AF243" s="119"/>
      <c r="AG243" s="119"/>
      <c r="AH243" s="120" t="s">
        <v>44</v>
      </c>
      <c r="AI243" s="132">
        <f>SUM(AI221:AI242)</f>
        <v>0</v>
      </c>
      <c r="AK243" s="118"/>
      <c r="AL243" s="118"/>
      <c r="AM243" s="119"/>
      <c r="AN243" s="119"/>
      <c r="AO243" s="119"/>
      <c r="AP243" s="119"/>
      <c r="AQ243" s="120" t="s">
        <v>44</v>
      </c>
      <c r="AR243" s="132">
        <f>SUM(AR221:AR242)</f>
        <v>0</v>
      </c>
      <c r="AT243" s="118"/>
      <c r="AU243" s="118"/>
      <c r="AV243" s="119"/>
      <c r="AW243" s="119"/>
      <c r="AX243" s="119"/>
      <c r="AY243" s="119"/>
      <c r="AZ243" s="120" t="s">
        <v>44</v>
      </c>
      <c r="BA243" s="132">
        <f>SUM(BA221:BA242)</f>
        <v>0</v>
      </c>
      <c r="BC243" s="118"/>
      <c r="BD243" s="118"/>
      <c r="BE243" s="119"/>
      <c r="BF243" s="119"/>
      <c r="BG243" s="119"/>
      <c r="BH243" s="119"/>
      <c r="BI243" s="120" t="s">
        <v>44</v>
      </c>
      <c r="BJ243" s="132">
        <f t="shared" ref="BJ243" si="3779">SUM(BJ221:BJ242)</f>
        <v>0</v>
      </c>
      <c r="BL243" s="118"/>
      <c r="BM243" s="118"/>
      <c r="BN243" s="119"/>
      <c r="BO243" s="119"/>
      <c r="BP243" s="119"/>
      <c r="BQ243" s="119"/>
      <c r="BR243" s="120" t="s">
        <v>44</v>
      </c>
      <c r="BS243" s="132">
        <f t="shared" ref="BS243" si="3780">SUM(BS221:BS242)</f>
        <v>0</v>
      </c>
      <c r="BU243" s="118"/>
      <c r="BV243" s="118"/>
      <c r="BW243" s="119"/>
      <c r="BX243" s="119"/>
      <c r="BY243" s="119"/>
      <c r="BZ243" s="119"/>
      <c r="CA243" s="120" t="s">
        <v>44</v>
      </c>
      <c r="CB243" s="132">
        <f t="shared" ref="CB243" si="3781">SUM(CB221:CB242)</f>
        <v>0</v>
      </c>
      <c r="CD243" s="118"/>
      <c r="CE243" s="118"/>
      <c r="CF243" s="119"/>
      <c r="CG243" s="119"/>
      <c r="CH243" s="119"/>
      <c r="CI243" s="119"/>
      <c r="CJ243" s="120" t="s">
        <v>44</v>
      </c>
      <c r="CK243" s="132">
        <f t="shared" ref="CK243" si="3782">SUM(CK221:CK242)</f>
        <v>0</v>
      </c>
      <c r="CM243" s="118"/>
      <c r="CN243" s="118"/>
      <c r="CO243" s="119"/>
      <c r="CP243" s="119"/>
      <c r="CQ243" s="119"/>
      <c r="CR243" s="119"/>
      <c r="CS243" s="120" t="s">
        <v>44</v>
      </c>
      <c r="CT243" s="132">
        <f t="shared" ref="CT243" si="3783">SUM(CT221:CT242)</f>
        <v>0</v>
      </c>
      <c r="CV243" s="118"/>
      <c r="CW243" s="118"/>
      <c r="CX243" s="119"/>
      <c r="CY243" s="119"/>
      <c r="CZ243" s="119"/>
      <c r="DA243" s="119"/>
      <c r="DB243" s="120" t="s">
        <v>44</v>
      </c>
      <c r="DC243" s="132">
        <f t="shared" ref="DC243" si="3784">SUM(DC221:DC242)</f>
        <v>0</v>
      </c>
      <c r="DE243" s="118"/>
      <c r="DF243" s="118"/>
      <c r="DG243" s="119"/>
      <c r="DH243" s="119"/>
      <c r="DI243" s="119"/>
      <c r="DJ243" s="119"/>
      <c r="DK243" s="120" t="s">
        <v>44</v>
      </c>
      <c r="DL243" s="132">
        <f t="shared" ref="DL243" si="3785">SUM(DL221:DL242)</f>
        <v>0</v>
      </c>
      <c r="DN243" s="118"/>
      <c r="DO243" s="118"/>
      <c r="DP243" s="119"/>
      <c r="DQ243" s="119"/>
      <c r="DR243" s="119"/>
      <c r="DS243" s="119"/>
      <c r="DT243" s="120" t="s">
        <v>44</v>
      </c>
      <c r="DU243" s="132">
        <f t="shared" ref="DU243" si="3786">SUM(DU221:DU242)</f>
        <v>0</v>
      </c>
      <c r="DW243" s="118"/>
      <c r="DX243" s="118"/>
      <c r="DY243" s="119"/>
      <c r="DZ243" s="119"/>
      <c r="EA243" s="119"/>
      <c r="EB243" s="119"/>
      <c r="EC243" s="120" t="s">
        <v>44</v>
      </c>
      <c r="ED243" s="132">
        <f t="shared" ref="ED243" si="3787">SUM(ED221:ED242)</f>
        <v>0</v>
      </c>
      <c r="EF243" s="118"/>
      <c r="EG243" s="118"/>
      <c r="EH243" s="119"/>
      <c r="EI243" s="119"/>
      <c r="EJ243" s="119"/>
      <c r="EK243" s="119"/>
      <c r="EL243" s="120" t="s">
        <v>44</v>
      </c>
      <c r="EM243" s="132">
        <f t="shared" ref="EM243" si="3788">SUM(EM221:EM242)</f>
        <v>0</v>
      </c>
      <c r="EO243" s="118"/>
      <c r="EP243" s="118"/>
      <c r="EQ243" s="119"/>
      <c r="ER243" s="119"/>
      <c r="ES243" s="119"/>
      <c r="ET243" s="119"/>
      <c r="EU243" s="120" t="s">
        <v>44</v>
      </c>
      <c r="EV243" s="132">
        <f t="shared" ref="EV243" si="3789">SUM(EV221:EV242)</f>
        <v>0</v>
      </c>
      <c r="EX243" s="118"/>
      <c r="EY243" s="118"/>
      <c r="EZ243" s="119"/>
      <c r="FA243" s="119"/>
      <c r="FB243" s="119"/>
      <c r="FC243" s="119"/>
      <c r="FD243" s="120" t="s">
        <v>44</v>
      </c>
      <c r="FE243" s="132">
        <f t="shared" ref="FE243" si="3790">SUM(FE221:FE242)</f>
        <v>0</v>
      </c>
      <c r="FG243" s="118"/>
      <c r="FH243" s="118"/>
      <c r="FI243" s="119"/>
      <c r="FJ243" s="119"/>
      <c r="FK243" s="119"/>
      <c r="FL243" s="119"/>
      <c r="FM243" s="120" t="s">
        <v>44</v>
      </c>
      <c r="FN243" s="132">
        <f t="shared" ref="FN243" si="3791">SUM(FN221:FN242)</f>
        <v>0</v>
      </c>
      <c r="FP243" s="118"/>
      <c r="FQ243" s="118"/>
      <c r="FR243" s="119"/>
      <c r="FS243" s="119"/>
      <c r="FT243" s="119"/>
      <c r="FU243" s="119"/>
      <c r="FV243" s="120" t="s">
        <v>44</v>
      </c>
      <c r="FW243" s="132">
        <f t="shared" ref="FW243" si="3792">SUM(FW221:FW242)</f>
        <v>0</v>
      </c>
      <c r="FY243" s="118"/>
      <c r="FZ243" s="118"/>
      <c r="GA243" s="119"/>
      <c r="GB243" s="119"/>
      <c r="GC243" s="119"/>
      <c r="GD243" s="119"/>
      <c r="GE243" s="120" t="s">
        <v>44</v>
      </c>
      <c r="GF243" s="132">
        <f t="shared" ref="GF243" si="3793">SUM(GF221:GF242)</f>
        <v>0</v>
      </c>
      <c r="GH243" s="118"/>
      <c r="GI243" s="118"/>
      <c r="GJ243" s="119"/>
      <c r="GK243" s="119"/>
      <c r="GL243" s="119"/>
      <c r="GM243" s="119"/>
      <c r="GN243" s="120" t="s">
        <v>44</v>
      </c>
      <c r="GO243" s="132">
        <f t="shared" ref="GO243" si="3794">SUM(GO221:GO242)</f>
        <v>0</v>
      </c>
      <c r="GQ243" s="118"/>
      <c r="GR243" s="118"/>
      <c r="GS243" s="119"/>
      <c r="GT243" s="119"/>
      <c r="GU243" s="119"/>
      <c r="GV243" s="119"/>
      <c r="GW243" s="120" t="s">
        <v>44</v>
      </c>
      <c r="GX243" s="132">
        <f t="shared" ref="GX243" si="3795">SUM(GX221:GX242)</f>
        <v>0</v>
      </c>
      <c r="GZ243" s="118"/>
      <c r="HA243" s="118"/>
      <c r="HB243" s="119"/>
      <c r="HC243" s="119"/>
      <c r="HD243" s="119"/>
      <c r="HE243" s="119"/>
      <c r="HF243" s="120" t="s">
        <v>44</v>
      </c>
      <c r="HG243" s="132">
        <f t="shared" ref="HG243" si="3796">SUM(HG221:HG242)</f>
        <v>0</v>
      </c>
      <c r="HI243" s="118"/>
      <c r="HJ243" s="118"/>
      <c r="HK243" s="119"/>
      <c r="HL243" s="119"/>
      <c r="HM243" s="119"/>
      <c r="HN243" s="119"/>
      <c r="HO243" s="120" t="s">
        <v>44</v>
      </c>
      <c r="HP243" s="132">
        <f t="shared" ref="HP243" si="3797">SUM(HP221:HP242)</f>
        <v>0</v>
      </c>
      <c r="HR243" s="118"/>
      <c r="HS243" s="118"/>
      <c r="HT243" s="119"/>
      <c r="HU243" s="119"/>
      <c r="HV243" s="119"/>
      <c r="HW243" s="119"/>
      <c r="HX243" s="120" t="s">
        <v>44</v>
      </c>
      <c r="HY243" s="132">
        <f t="shared" ref="HY243" si="3798">SUM(HY221:HY242)</f>
        <v>0</v>
      </c>
      <c r="IA243" s="118"/>
      <c r="IB243" s="118"/>
      <c r="IC243" s="119"/>
      <c r="ID243" s="119"/>
      <c r="IE243" s="119"/>
      <c r="IF243" s="119"/>
      <c r="IG243" s="120" t="s">
        <v>44</v>
      </c>
      <c r="IH243" s="132">
        <f t="shared" ref="IH243" si="3799">SUM(IH221:IH242)</f>
        <v>0</v>
      </c>
      <c r="IJ243" s="118"/>
      <c r="IK243" s="118"/>
      <c r="IL243" s="119"/>
      <c r="IM243" s="119"/>
      <c r="IN243" s="119"/>
      <c r="IO243" s="119"/>
      <c r="IP243" s="120" t="s">
        <v>44</v>
      </c>
      <c r="IQ243" s="132">
        <f t="shared" ref="IQ243" si="3800">SUM(IQ221:IQ242)</f>
        <v>0</v>
      </c>
      <c r="IS243" s="118"/>
      <c r="IT243" s="118"/>
      <c r="IU243" s="119"/>
      <c r="IV243" s="119"/>
      <c r="IW243" s="119"/>
      <c r="IX243" s="119"/>
      <c r="IY243" s="120" t="s">
        <v>44</v>
      </c>
      <c r="IZ243" s="132">
        <f t="shared" ref="IZ243" si="3801">SUM(IZ221:IZ242)</f>
        <v>0</v>
      </c>
      <c r="JB243" s="118"/>
      <c r="JC243" s="118"/>
      <c r="JD243" s="119"/>
      <c r="JE243" s="119"/>
      <c r="JF243" s="119"/>
      <c r="JG243" s="119"/>
      <c r="JH243" s="120" t="s">
        <v>44</v>
      </c>
      <c r="JI243" s="132">
        <f t="shared" ref="JI243" si="3802">SUM(JI221:JI242)</f>
        <v>0</v>
      </c>
      <c r="JK243" s="118"/>
      <c r="JL243" s="118"/>
      <c r="JM243" s="119"/>
      <c r="JN243" s="119"/>
      <c r="JO243" s="119"/>
      <c r="JP243" s="119"/>
      <c r="JQ243" s="120" t="s">
        <v>44</v>
      </c>
      <c r="JR243" s="132">
        <f t="shared" ref="JR243" si="3803">SUM(JR221:JR242)</f>
        <v>0</v>
      </c>
      <c r="JT243" s="118"/>
      <c r="JU243" s="118"/>
      <c r="JV243" s="119"/>
      <c r="JW243" s="119"/>
      <c r="JX243" s="119"/>
      <c r="JY243" s="119"/>
      <c r="JZ243" s="120" t="s">
        <v>44</v>
      </c>
      <c r="KA243" s="132">
        <f t="shared" ref="KA243" si="3804">SUM(KA221:KA242)</f>
        <v>0</v>
      </c>
      <c r="KC243" s="118"/>
      <c r="KD243" s="118"/>
      <c r="KE243" s="119"/>
      <c r="KF243" s="119"/>
      <c r="KG243" s="119"/>
      <c r="KH243" s="119"/>
      <c r="KI243" s="120" t="s">
        <v>44</v>
      </c>
      <c r="KJ243" s="132">
        <f t="shared" ref="KJ243" si="3805">SUM(KJ221:KJ242)</f>
        <v>0</v>
      </c>
      <c r="KL243" s="118"/>
      <c r="KM243" s="118"/>
      <c r="KN243" s="119"/>
      <c r="KO243" s="119"/>
      <c r="KP243" s="119"/>
      <c r="KQ243" s="119"/>
      <c r="KR243" s="120" t="s">
        <v>44</v>
      </c>
      <c r="KS243" s="132">
        <f t="shared" ref="KS243" si="3806">SUM(KS221:KS242)</f>
        <v>0</v>
      </c>
      <c r="KU243" s="118"/>
      <c r="KV243" s="118"/>
      <c r="KW243" s="119"/>
      <c r="KX243" s="119"/>
      <c r="KY243" s="119"/>
      <c r="KZ243" s="119"/>
      <c r="LA243" s="120" t="s">
        <v>44</v>
      </c>
      <c r="LB243" s="132">
        <f t="shared" ref="LB243" si="3807">SUM(LB221:LB242)</f>
        <v>0</v>
      </c>
      <c r="LD243" s="118"/>
      <c r="LE243" s="118"/>
      <c r="LF243" s="119"/>
      <c r="LG243" s="119"/>
      <c r="LH243" s="119"/>
      <c r="LI243" s="119"/>
      <c r="LJ243" s="120" t="s">
        <v>44</v>
      </c>
      <c r="LK243" s="132">
        <f t="shared" ref="LK243" si="3808">SUM(LK221:LK242)</f>
        <v>0</v>
      </c>
      <c r="LM243" s="118"/>
      <c r="LN243" s="118"/>
      <c r="LO243" s="119"/>
      <c r="LP243" s="119"/>
      <c r="LQ243" s="119"/>
      <c r="LR243" s="119"/>
      <c r="LS243" s="120" t="s">
        <v>44</v>
      </c>
      <c r="LT243" s="132">
        <f t="shared" ref="LT243" si="3809">SUM(LT221:LT242)</f>
        <v>0</v>
      </c>
      <c r="LV243" s="118"/>
      <c r="LW243" s="118"/>
      <c r="LX243" s="119"/>
      <c r="LY243" s="119"/>
      <c r="LZ243" s="119"/>
      <c r="MA243" s="119"/>
      <c r="MB243" s="120" t="s">
        <v>44</v>
      </c>
      <c r="MC243" s="132">
        <f t="shared" ref="MC243" si="3810">SUM(MC221:MC242)</f>
        <v>0</v>
      </c>
      <c r="ME243" s="118"/>
      <c r="MF243" s="118"/>
      <c r="MG243" s="119"/>
      <c r="MH243" s="119"/>
      <c r="MI243" s="119"/>
      <c r="MJ243" s="119"/>
      <c r="MK243" s="120" t="s">
        <v>44</v>
      </c>
      <c r="ML243" s="132">
        <f t="shared" ref="ML243" si="3811">SUM(ML221:ML242)</f>
        <v>0</v>
      </c>
      <c r="MN243" s="118"/>
      <c r="MO243" s="118"/>
      <c r="MP243" s="119"/>
      <c r="MQ243" s="119"/>
      <c r="MR243" s="119"/>
      <c r="MS243" s="119"/>
      <c r="MT243" s="120" t="s">
        <v>44</v>
      </c>
      <c r="MU243" s="132">
        <f t="shared" ref="MU243" si="3812">SUM(MU221:MU242)</f>
        <v>0</v>
      </c>
      <c r="MW243" s="118"/>
      <c r="MX243" s="118"/>
      <c r="MY243" s="119"/>
      <c r="MZ243" s="119"/>
      <c r="NA243" s="119"/>
      <c r="NB243" s="119"/>
      <c r="NC243" s="120" t="s">
        <v>44</v>
      </c>
      <c r="ND243" s="132">
        <f t="shared" ref="ND243" si="3813">SUM(ND221:ND242)</f>
        <v>0</v>
      </c>
      <c r="NF243" s="118"/>
      <c r="NG243" s="118"/>
      <c r="NH243" s="119"/>
      <c r="NI243" s="119"/>
      <c r="NJ243" s="119"/>
      <c r="NK243" s="119"/>
      <c r="NL243" s="120" t="s">
        <v>44</v>
      </c>
      <c r="NM243" s="132">
        <f t="shared" ref="NM243" si="3814">SUM(NM221:NM242)</f>
        <v>0</v>
      </c>
      <c r="NO243" s="118"/>
      <c r="NP243" s="118"/>
      <c r="NQ243" s="119"/>
      <c r="NR243" s="119"/>
      <c r="NS243" s="119"/>
      <c r="NT243" s="119"/>
      <c r="NU243" s="120" t="s">
        <v>44</v>
      </c>
      <c r="NV243" s="132">
        <f t="shared" ref="NV243" si="3815">SUM(NV221:NV242)</f>
        <v>0</v>
      </c>
      <c r="NX243" s="118"/>
      <c r="NY243" s="118"/>
      <c r="NZ243" s="119"/>
      <c r="OA243" s="119"/>
      <c r="OB243" s="119"/>
      <c r="OC243" s="119"/>
      <c r="OD243" s="120" t="s">
        <v>44</v>
      </c>
      <c r="OE243" s="132">
        <f t="shared" ref="OE243" si="3816">SUM(OE221:OE242)</f>
        <v>0</v>
      </c>
      <c r="OG243" s="118"/>
      <c r="OH243" s="118"/>
      <c r="OI243" s="119"/>
      <c r="OJ243" s="119"/>
      <c r="OK243" s="119"/>
      <c r="OL243" s="119"/>
      <c r="OM243" s="120" t="s">
        <v>44</v>
      </c>
      <c r="ON243" s="132">
        <f t="shared" ref="ON243" si="3817">SUM(ON221:ON242)</f>
        <v>0</v>
      </c>
      <c r="OP243" s="118"/>
      <c r="OQ243" s="118"/>
      <c r="OR243" s="119"/>
      <c r="OS243" s="119"/>
      <c r="OT243" s="119"/>
      <c r="OU243" s="119"/>
      <c r="OV243" s="120" t="s">
        <v>44</v>
      </c>
      <c r="OW243" s="132">
        <f t="shared" ref="OW243" si="3818">SUM(OW221:OW242)</f>
        <v>0</v>
      </c>
      <c r="OY243" s="118"/>
      <c r="OZ243" s="118"/>
      <c r="PA243" s="119"/>
      <c r="PB243" s="119"/>
      <c r="PC243" s="119"/>
      <c r="PD243" s="119"/>
      <c r="PE243" s="120" t="s">
        <v>44</v>
      </c>
      <c r="PF243" s="132">
        <f t="shared" ref="PF243" si="3819">SUM(PF221:PF242)</f>
        <v>0</v>
      </c>
    </row>
    <row r="244" spans="1:422" s="139" customFormat="1">
      <c r="A244" s="134"/>
      <c r="B244" s="135"/>
      <c r="C244" s="136"/>
      <c r="D244" s="136"/>
      <c r="E244" s="136"/>
      <c r="F244" s="136"/>
      <c r="G244" s="137"/>
      <c r="H244" s="138"/>
      <c r="J244" s="134"/>
      <c r="K244" s="135"/>
      <c r="L244" s="136"/>
      <c r="M244" s="136"/>
      <c r="N244" s="136"/>
      <c r="O244" s="136"/>
      <c r="P244" s="137"/>
      <c r="Q244" s="138"/>
      <c r="S244" s="134"/>
      <c r="T244" s="135"/>
      <c r="U244" s="136"/>
      <c r="V244" s="136"/>
      <c r="W244" s="136"/>
      <c r="X244" s="136"/>
      <c r="Y244" s="137"/>
      <c r="Z244" s="138"/>
      <c r="AB244" s="134"/>
      <c r="AC244" s="135"/>
      <c r="AD244" s="136"/>
      <c r="AE244" s="136"/>
      <c r="AF244" s="136"/>
      <c r="AG244" s="136"/>
      <c r="AH244" s="137"/>
      <c r="AI244" s="138"/>
      <c r="AK244" s="134"/>
      <c r="AL244" s="135"/>
      <c r="AM244" s="136"/>
      <c r="AN244" s="136"/>
      <c r="AO244" s="136"/>
      <c r="AP244" s="136"/>
      <c r="AQ244" s="137"/>
      <c r="AR244" s="138"/>
      <c r="AT244" s="134"/>
      <c r="AU244" s="135"/>
      <c r="AV244" s="136"/>
      <c r="AW244" s="136"/>
      <c r="AX244" s="136"/>
      <c r="AY244" s="136"/>
      <c r="AZ244" s="137"/>
      <c r="BA244" s="138"/>
      <c r="BC244" s="134"/>
      <c r="BD244" s="135"/>
      <c r="BE244" s="136"/>
      <c r="BF244" s="136"/>
      <c r="BG244" s="136"/>
      <c r="BH244" s="136"/>
      <c r="BI244" s="137"/>
      <c r="BJ244" s="138"/>
      <c r="BL244" s="134"/>
      <c r="BM244" s="135"/>
      <c r="BN244" s="136"/>
      <c r="BO244" s="136"/>
      <c r="BP244" s="136"/>
      <c r="BQ244" s="136"/>
      <c r="BR244" s="137"/>
      <c r="BS244" s="138"/>
      <c r="BU244" s="134"/>
      <c r="BV244" s="135"/>
      <c r="BW244" s="136"/>
      <c r="BX244" s="136"/>
      <c r="BY244" s="136"/>
      <c r="BZ244" s="136"/>
      <c r="CA244" s="137"/>
      <c r="CB244" s="138"/>
      <c r="CD244" s="134"/>
      <c r="CE244" s="135"/>
      <c r="CF244" s="136"/>
      <c r="CG244" s="136"/>
      <c r="CH244" s="136"/>
      <c r="CI244" s="136"/>
      <c r="CJ244" s="137"/>
      <c r="CK244" s="138"/>
      <c r="CM244" s="134"/>
      <c r="CN244" s="135"/>
      <c r="CO244" s="136"/>
      <c r="CP244" s="136"/>
      <c r="CQ244" s="136"/>
      <c r="CR244" s="136"/>
      <c r="CS244" s="137"/>
      <c r="CT244" s="138"/>
      <c r="CV244" s="134"/>
      <c r="CW244" s="135"/>
      <c r="CX244" s="136"/>
      <c r="CY244" s="136"/>
      <c r="CZ244" s="136"/>
      <c r="DA244" s="136"/>
      <c r="DB244" s="137"/>
      <c r="DC244" s="138"/>
      <c r="DE244" s="134"/>
      <c r="DF244" s="135"/>
      <c r="DG244" s="136"/>
      <c r="DH244" s="136"/>
      <c r="DI244" s="136"/>
      <c r="DJ244" s="136"/>
      <c r="DK244" s="137"/>
      <c r="DL244" s="138"/>
      <c r="DN244" s="134"/>
      <c r="DO244" s="135"/>
      <c r="DP244" s="136"/>
      <c r="DQ244" s="136"/>
      <c r="DR244" s="136"/>
      <c r="DS244" s="136"/>
      <c r="DT244" s="137"/>
      <c r="DU244" s="138"/>
      <c r="DW244" s="134"/>
      <c r="DX244" s="135"/>
      <c r="DY244" s="136"/>
      <c r="DZ244" s="136"/>
      <c r="EA244" s="136"/>
      <c r="EB244" s="136"/>
      <c r="EC244" s="137"/>
      <c r="ED244" s="138"/>
      <c r="EF244" s="134"/>
      <c r="EG244" s="135"/>
      <c r="EH244" s="136"/>
      <c r="EI244" s="136"/>
      <c r="EJ244" s="136"/>
      <c r="EK244" s="136"/>
      <c r="EL244" s="137"/>
      <c r="EM244" s="138"/>
      <c r="EO244" s="134"/>
      <c r="EP244" s="135"/>
      <c r="EQ244" s="136"/>
      <c r="ER244" s="136"/>
      <c r="ES244" s="136"/>
      <c r="ET244" s="136"/>
      <c r="EU244" s="137"/>
      <c r="EV244" s="138"/>
      <c r="EX244" s="134"/>
      <c r="EY244" s="135"/>
      <c r="EZ244" s="136"/>
      <c r="FA244" s="136"/>
      <c r="FB244" s="136"/>
      <c r="FC244" s="136"/>
      <c r="FD244" s="137"/>
      <c r="FE244" s="138"/>
      <c r="FG244" s="134"/>
      <c r="FH244" s="135"/>
      <c r="FI244" s="136"/>
      <c r="FJ244" s="136"/>
      <c r="FK244" s="136"/>
      <c r="FL244" s="136"/>
      <c r="FM244" s="137"/>
      <c r="FN244" s="138"/>
      <c r="FP244" s="134"/>
      <c r="FQ244" s="135"/>
      <c r="FR244" s="136"/>
      <c r="FS244" s="136"/>
      <c r="FT244" s="136"/>
      <c r="FU244" s="136"/>
      <c r="FV244" s="137"/>
      <c r="FW244" s="138"/>
      <c r="FY244" s="134"/>
      <c r="FZ244" s="135"/>
      <c r="GA244" s="136"/>
      <c r="GB244" s="136"/>
      <c r="GC244" s="136"/>
      <c r="GD244" s="136"/>
      <c r="GE244" s="137"/>
      <c r="GF244" s="138"/>
      <c r="GH244" s="134"/>
      <c r="GI244" s="135"/>
      <c r="GJ244" s="136"/>
      <c r="GK244" s="136"/>
      <c r="GL244" s="136"/>
      <c r="GM244" s="136"/>
      <c r="GN244" s="137"/>
      <c r="GO244" s="138"/>
      <c r="GQ244" s="134"/>
      <c r="GR244" s="135"/>
      <c r="GS244" s="136"/>
      <c r="GT244" s="136"/>
      <c r="GU244" s="136"/>
      <c r="GV244" s="136"/>
      <c r="GW244" s="137"/>
      <c r="GX244" s="138"/>
      <c r="GZ244" s="134"/>
      <c r="HA244" s="135"/>
      <c r="HB244" s="136"/>
      <c r="HC244" s="136"/>
      <c r="HD244" s="136"/>
      <c r="HE244" s="136"/>
      <c r="HF244" s="137"/>
      <c r="HG244" s="138"/>
      <c r="HI244" s="134"/>
      <c r="HJ244" s="135"/>
      <c r="HK244" s="136"/>
      <c r="HL244" s="136"/>
      <c r="HM244" s="136"/>
      <c r="HN244" s="136"/>
      <c r="HO244" s="137"/>
      <c r="HP244" s="138"/>
      <c r="HR244" s="134"/>
      <c r="HS244" s="135"/>
      <c r="HT244" s="136"/>
      <c r="HU244" s="136"/>
      <c r="HV244" s="136"/>
      <c r="HW244" s="136"/>
      <c r="HX244" s="137"/>
      <c r="HY244" s="138"/>
      <c r="IA244" s="134"/>
      <c r="IB244" s="135"/>
      <c r="IC244" s="136"/>
      <c r="ID244" s="136"/>
      <c r="IE244" s="136"/>
      <c r="IF244" s="136"/>
      <c r="IG244" s="137"/>
      <c r="IH244" s="138"/>
      <c r="IJ244" s="134"/>
      <c r="IK244" s="135"/>
      <c r="IL244" s="136"/>
      <c r="IM244" s="136"/>
      <c r="IN244" s="136"/>
      <c r="IO244" s="136"/>
      <c r="IP244" s="137"/>
      <c r="IQ244" s="138"/>
      <c r="IS244" s="134"/>
      <c r="IT244" s="135"/>
      <c r="IU244" s="136"/>
      <c r="IV244" s="136"/>
      <c r="IW244" s="136"/>
      <c r="IX244" s="136"/>
      <c r="IY244" s="137"/>
      <c r="IZ244" s="138"/>
      <c r="JB244" s="134"/>
      <c r="JC244" s="135"/>
      <c r="JD244" s="136"/>
      <c r="JE244" s="136"/>
      <c r="JF244" s="136"/>
      <c r="JG244" s="136"/>
      <c r="JH244" s="137"/>
      <c r="JI244" s="138"/>
      <c r="JK244" s="134"/>
      <c r="JL244" s="135"/>
      <c r="JM244" s="136"/>
      <c r="JN244" s="136"/>
      <c r="JO244" s="136"/>
      <c r="JP244" s="136"/>
      <c r="JQ244" s="137"/>
      <c r="JR244" s="138"/>
      <c r="JT244" s="134"/>
      <c r="JU244" s="135"/>
      <c r="JV244" s="136"/>
      <c r="JW244" s="136"/>
      <c r="JX244" s="136"/>
      <c r="JY244" s="136"/>
      <c r="JZ244" s="137"/>
      <c r="KA244" s="138"/>
      <c r="KC244" s="134"/>
      <c r="KD244" s="135"/>
      <c r="KE244" s="136"/>
      <c r="KF244" s="136"/>
      <c r="KG244" s="136"/>
      <c r="KH244" s="136"/>
      <c r="KI244" s="137"/>
      <c r="KJ244" s="138"/>
      <c r="KL244" s="134"/>
      <c r="KM244" s="135"/>
      <c r="KN244" s="136"/>
      <c r="KO244" s="136"/>
      <c r="KP244" s="136"/>
      <c r="KQ244" s="136"/>
      <c r="KR244" s="137"/>
      <c r="KS244" s="138"/>
      <c r="KU244" s="134"/>
      <c r="KV244" s="135"/>
      <c r="KW244" s="136"/>
      <c r="KX244" s="136"/>
      <c r="KY244" s="136"/>
      <c r="KZ244" s="136"/>
      <c r="LA244" s="137"/>
      <c r="LB244" s="138"/>
      <c r="LD244" s="134"/>
      <c r="LE244" s="135"/>
      <c r="LF244" s="136"/>
      <c r="LG244" s="136"/>
      <c r="LH244" s="136"/>
      <c r="LI244" s="136"/>
      <c r="LJ244" s="137"/>
      <c r="LK244" s="138"/>
      <c r="LM244" s="134"/>
      <c r="LN244" s="135"/>
      <c r="LO244" s="136"/>
      <c r="LP244" s="136"/>
      <c r="LQ244" s="136"/>
      <c r="LR244" s="136"/>
      <c r="LS244" s="137"/>
      <c r="LT244" s="138"/>
      <c r="LV244" s="134"/>
      <c r="LW244" s="135"/>
      <c r="LX244" s="136"/>
      <c r="LY244" s="136"/>
      <c r="LZ244" s="136"/>
      <c r="MA244" s="136"/>
      <c r="MB244" s="137"/>
      <c r="MC244" s="138"/>
      <c r="ME244" s="134"/>
      <c r="MF244" s="135"/>
      <c r="MG244" s="136"/>
      <c r="MH244" s="136"/>
      <c r="MI244" s="136"/>
      <c r="MJ244" s="136"/>
      <c r="MK244" s="137"/>
      <c r="ML244" s="138"/>
      <c r="MN244" s="134"/>
      <c r="MO244" s="135"/>
      <c r="MP244" s="136"/>
      <c r="MQ244" s="136"/>
      <c r="MR244" s="136"/>
      <c r="MS244" s="136"/>
      <c r="MT244" s="137"/>
      <c r="MU244" s="138"/>
      <c r="MW244" s="134"/>
      <c r="MX244" s="135"/>
      <c r="MY244" s="136"/>
      <c r="MZ244" s="136"/>
      <c r="NA244" s="136"/>
      <c r="NB244" s="136"/>
      <c r="NC244" s="137"/>
      <c r="ND244" s="138"/>
      <c r="NF244" s="134"/>
      <c r="NG244" s="135"/>
      <c r="NH244" s="136"/>
      <c r="NI244" s="136"/>
      <c r="NJ244" s="136"/>
      <c r="NK244" s="136"/>
      <c r="NL244" s="137"/>
      <c r="NM244" s="138"/>
      <c r="NO244" s="134"/>
      <c r="NP244" s="135"/>
      <c r="NQ244" s="136"/>
      <c r="NR244" s="136"/>
      <c r="NS244" s="136"/>
      <c r="NT244" s="136"/>
      <c r="NU244" s="137"/>
      <c r="NV244" s="138"/>
      <c r="NX244" s="134"/>
      <c r="NY244" s="135"/>
      <c r="NZ244" s="136"/>
      <c r="OA244" s="136"/>
      <c r="OB244" s="136"/>
      <c r="OC244" s="136"/>
      <c r="OD244" s="137"/>
      <c r="OE244" s="138"/>
      <c r="OG244" s="134"/>
      <c r="OH244" s="135"/>
      <c r="OI244" s="136"/>
      <c r="OJ244" s="136"/>
      <c r="OK244" s="136"/>
      <c r="OL244" s="136"/>
      <c r="OM244" s="137"/>
      <c r="ON244" s="138"/>
      <c r="OP244" s="134"/>
      <c r="OQ244" s="135"/>
      <c r="OR244" s="136"/>
      <c r="OS244" s="136"/>
      <c r="OT244" s="136"/>
      <c r="OU244" s="136"/>
      <c r="OV244" s="137"/>
      <c r="OW244" s="138"/>
      <c r="OY244" s="134"/>
      <c r="OZ244" s="135"/>
      <c r="PA244" s="136"/>
      <c r="PB244" s="136"/>
      <c r="PC244" s="136"/>
      <c r="PD244" s="136"/>
      <c r="PE244" s="137"/>
      <c r="PF244" s="138"/>
    </row>
    <row r="245" spans="1:422">
      <c r="A245" s="116" t="s">
        <v>312</v>
      </c>
      <c r="B245" s="533" t="str">
        <f>+APU!B117</f>
        <v>MAMPOSTERIAS, DIVISIONES Y ELEMENTOS NO ESTRUCTURALES</v>
      </c>
      <c r="C245" s="534"/>
      <c r="D245" s="534"/>
      <c r="E245" s="534"/>
      <c r="F245" s="534"/>
      <c r="G245" s="535"/>
      <c r="H245" s="116"/>
      <c r="J245" s="116" t="s">
        <v>312</v>
      </c>
      <c r="K245" s="533" t="str">
        <f>B245</f>
        <v>MAMPOSTERIAS, DIVISIONES Y ELEMENTOS NO ESTRUCTURALES</v>
      </c>
      <c r="L245" s="534"/>
      <c r="M245" s="534"/>
      <c r="N245" s="534"/>
      <c r="O245" s="534"/>
      <c r="P245" s="535"/>
      <c r="Q245" s="116"/>
      <c r="S245" s="116" t="s">
        <v>312</v>
      </c>
      <c r="T245" s="533" t="str">
        <f>K245</f>
        <v>MAMPOSTERIAS, DIVISIONES Y ELEMENTOS NO ESTRUCTURALES</v>
      </c>
      <c r="U245" s="534"/>
      <c r="V245" s="534"/>
      <c r="W245" s="534"/>
      <c r="X245" s="534"/>
      <c r="Y245" s="535"/>
      <c r="Z245" s="116"/>
      <c r="AB245" s="116" t="s">
        <v>312</v>
      </c>
      <c r="AC245" s="533" t="str">
        <f>T245</f>
        <v>MAMPOSTERIAS, DIVISIONES Y ELEMENTOS NO ESTRUCTURALES</v>
      </c>
      <c r="AD245" s="534"/>
      <c r="AE245" s="534"/>
      <c r="AF245" s="534"/>
      <c r="AG245" s="534"/>
      <c r="AH245" s="535"/>
      <c r="AI245" s="116"/>
      <c r="AK245" s="116" t="s">
        <v>312</v>
      </c>
      <c r="AL245" s="533" t="str">
        <f>AC245</f>
        <v>MAMPOSTERIAS, DIVISIONES Y ELEMENTOS NO ESTRUCTURALES</v>
      </c>
      <c r="AM245" s="534"/>
      <c r="AN245" s="534"/>
      <c r="AO245" s="534"/>
      <c r="AP245" s="534"/>
      <c r="AQ245" s="535"/>
      <c r="AR245" s="116"/>
      <c r="AT245" s="116" t="s">
        <v>312</v>
      </c>
      <c r="AU245" s="533" t="str">
        <f>AL245</f>
        <v>MAMPOSTERIAS, DIVISIONES Y ELEMENTOS NO ESTRUCTURALES</v>
      </c>
      <c r="AV245" s="534"/>
      <c r="AW245" s="534"/>
      <c r="AX245" s="534"/>
      <c r="AY245" s="534"/>
      <c r="AZ245" s="535"/>
      <c r="BA245" s="116"/>
      <c r="BC245" s="116" t="s">
        <v>312</v>
      </c>
      <c r="BD245" s="533" t="str">
        <f t="shared" ref="BD245" si="3820">AU245</f>
        <v>MAMPOSTERIAS, DIVISIONES Y ELEMENTOS NO ESTRUCTURALES</v>
      </c>
      <c r="BE245" s="534"/>
      <c r="BF245" s="534"/>
      <c r="BG245" s="534"/>
      <c r="BH245" s="534"/>
      <c r="BI245" s="535"/>
      <c r="BJ245" s="116"/>
      <c r="BL245" s="116" t="s">
        <v>312</v>
      </c>
      <c r="BM245" s="533" t="str">
        <f t="shared" ref="BM245" si="3821">BD245</f>
        <v>MAMPOSTERIAS, DIVISIONES Y ELEMENTOS NO ESTRUCTURALES</v>
      </c>
      <c r="BN245" s="534"/>
      <c r="BO245" s="534"/>
      <c r="BP245" s="534"/>
      <c r="BQ245" s="534"/>
      <c r="BR245" s="535"/>
      <c r="BS245" s="116"/>
      <c r="BU245" s="116" t="s">
        <v>312</v>
      </c>
      <c r="BV245" s="533" t="str">
        <f t="shared" ref="BV245" si="3822">BM245</f>
        <v>MAMPOSTERIAS, DIVISIONES Y ELEMENTOS NO ESTRUCTURALES</v>
      </c>
      <c r="BW245" s="534"/>
      <c r="BX245" s="534"/>
      <c r="BY245" s="534"/>
      <c r="BZ245" s="534"/>
      <c r="CA245" s="535"/>
      <c r="CB245" s="116"/>
      <c r="CD245" s="116" t="s">
        <v>312</v>
      </c>
      <c r="CE245" s="533" t="str">
        <f t="shared" ref="CE245" si="3823">BV245</f>
        <v>MAMPOSTERIAS, DIVISIONES Y ELEMENTOS NO ESTRUCTURALES</v>
      </c>
      <c r="CF245" s="534"/>
      <c r="CG245" s="534"/>
      <c r="CH245" s="534"/>
      <c r="CI245" s="534"/>
      <c r="CJ245" s="535"/>
      <c r="CK245" s="116"/>
      <c r="CM245" s="116" t="s">
        <v>312</v>
      </c>
      <c r="CN245" s="533" t="str">
        <f t="shared" ref="CN245" si="3824">CE245</f>
        <v>MAMPOSTERIAS, DIVISIONES Y ELEMENTOS NO ESTRUCTURALES</v>
      </c>
      <c r="CO245" s="534"/>
      <c r="CP245" s="534"/>
      <c r="CQ245" s="534"/>
      <c r="CR245" s="534"/>
      <c r="CS245" s="535"/>
      <c r="CT245" s="116"/>
      <c r="CV245" s="116" t="s">
        <v>312</v>
      </c>
      <c r="CW245" s="533" t="str">
        <f t="shared" ref="CW245" si="3825">CN245</f>
        <v>MAMPOSTERIAS, DIVISIONES Y ELEMENTOS NO ESTRUCTURALES</v>
      </c>
      <c r="CX245" s="534"/>
      <c r="CY245" s="534"/>
      <c r="CZ245" s="534"/>
      <c r="DA245" s="534"/>
      <c r="DB245" s="535"/>
      <c r="DC245" s="116"/>
      <c r="DE245" s="116" t="s">
        <v>312</v>
      </c>
      <c r="DF245" s="533" t="str">
        <f t="shared" ref="DF245" si="3826">CW245</f>
        <v>MAMPOSTERIAS, DIVISIONES Y ELEMENTOS NO ESTRUCTURALES</v>
      </c>
      <c r="DG245" s="534"/>
      <c r="DH245" s="534"/>
      <c r="DI245" s="534"/>
      <c r="DJ245" s="534"/>
      <c r="DK245" s="535"/>
      <c r="DL245" s="116"/>
      <c r="DN245" s="116" t="s">
        <v>312</v>
      </c>
      <c r="DO245" s="533" t="str">
        <f t="shared" ref="DO245" si="3827">DF245</f>
        <v>MAMPOSTERIAS, DIVISIONES Y ELEMENTOS NO ESTRUCTURALES</v>
      </c>
      <c r="DP245" s="534"/>
      <c r="DQ245" s="534"/>
      <c r="DR245" s="534"/>
      <c r="DS245" s="534"/>
      <c r="DT245" s="535"/>
      <c r="DU245" s="116"/>
      <c r="DW245" s="116" t="s">
        <v>312</v>
      </c>
      <c r="DX245" s="533" t="str">
        <f t="shared" ref="DX245" si="3828">DO245</f>
        <v>MAMPOSTERIAS, DIVISIONES Y ELEMENTOS NO ESTRUCTURALES</v>
      </c>
      <c r="DY245" s="534"/>
      <c r="DZ245" s="534"/>
      <c r="EA245" s="534"/>
      <c r="EB245" s="534"/>
      <c r="EC245" s="535"/>
      <c r="ED245" s="116"/>
      <c r="EF245" s="116" t="s">
        <v>312</v>
      </c>
      <c r="EG245" s="533" t="str">
        <f t="shared" ref="EG245" si="3829">DX245</f>
        <v>MAMPOSTERIAS, DIVISIONES Y ELEMENTOS NO ESTRUCTURALES</v>
      </c>
      <c r="EH245" s="534"/>
      <c r="EI245" s="534"/>
      <c r="EJ245" s="534"/>
      <c r="EK245" s="534"/>
      <c r="EL245" s="535"/>
      <c r="EM245" s="116"/>
      <c r="EO245" s="116" t="s">
        <v>312</v>
      </c>
      <c r="EP245" s="533" t="str">
        <f t="shared" ref="EP245" si="3830">EG245</f>
        <v>MAMPOSTERIAS, DIVISIONES Y ELEMENTOS NO ESTRUCTURALES</v>
      </c>
      <c r="EQ245" s="534"/>
      <c r="ER245" s="534"/>
      <c r="ES245" s="534"/>
      <c r="ET245" s="534"/>
      <c r="EU245" s="535"/>
      <c r="EV245" s="116"/>
      <c r="EX245" s="116" t="s">
        <v>312</v>
      </c>
      <c r="EY245" s="533" t="str">
        <f t="shared" ref="EY245" si="3831">EP245</f>
        <v>MAMPOSTERIAS, DIVISIONES Y ELEMENTOS NO ESTRUCTURALES</v>
      </c>
      <c r="EZ245" s="534"/>
      <c r="FA245" s="534"/>
      <c r="FB245" s="534"/>
      <c r="FC245" s="534"/>
      <c r="FD245" s="535"/>
      <c r="FE245" s="116"/>
      <c r="FG245" s="116" t="s">
        <v>312</v>
      </c>
      <c r="FH245" s="533" t="str">
        <f t="shared" ref="FH245" si="3832">EY245</f>
        <v>MAMPOSTERIAS, DIVISIONES Y ELEMENTOS NO ESTRUCTURALES</v>
      </c>
      <c r="FI245" s="534"/>
      <c r="FJ245" s="534"/>
      <c r="FK245" s="534"/>
      <c r="FL245" s="534"/>
      <c r="FM245" s="535"/>
      <c r="FN245" s="116"/>
      <c r="FP245" s="116" t="s">
        <v>312</v>
      </c>
      <c r="FQ245" s="533" t="str">
        <f t="shared" ref="FQ245" si="3833">FH245</f>
        <v>MAMPOSTERIAS, DIVISIONES Y ELEMENTOS NO ESTRUCTURALES</v>
      </c>
      <c r="FR245" s="534"/>
      <c r="FS245" s="534"/>
      <c r="FT245" s="534"/>
      <c r="FU245" s="534"/>
      <c r="FV245" s="535"/>
      <c r="FW245" s="116"/>
      <c r="FY245" s="116" t="s">
        <v>312</v>
      </c>
      <c r="FZ245" s="533" t="str">
        <f t="shared" ref="FZ245" si="3834">FQ245</f>
        <v>MAMPOSTERIAS, DIVISIONES Y ELEMENTOS NO ESTRUCTURALES</v>
      </c>
      <c r="GA245" s="534"/>
      <c r="GB245" s="534"/>
      <c r="GC245" s="534"/>
      <c r="GD245" s="534"/>
      <c r="GE245" s="535"/>
      <c r="GF245" s="116"/>
      <c r="GH245" s="116" t="s">
        <v>312</v>
      </c>
      <c r="GI245" s="533" t="str">
        <f t="shared" ref="GI245" si="3835">FZ245</f>
        <v>MAMPOSTERIAS, DIVISIONES Y ELEMENTOS NO ESTRUCTURALES</v>
      </c>
      <c r="GJ245" s="534"/>
      <c r="GK245" s="534"/>
      <c r="GL245" s="534"/>
      <c r="GM245" s="534"/>
      <c r="GN245" s="535"/>
      <c r="GO245" s="116"/>
      <c r="GQ245" s="116" t="s">
        <v>312</v>
      </c>
      <c r="GR245" s="533" t="str">
        <f t="shared" ref="GR245" si="3836">GI245</f>
        <v>MAMPOSTERIAS, DIVISIONES Y ELEMENTOS NO ESTRUCTURALES</v>
      </c>
      <c r="GS245" s="534"/>
      <c r="GT245" s="534"/>
      <c r="GU245" s="534"/>
      <c r="GV245" s="534"/>
      <c r="GW245" s="535"/>
      <c r="GX245" s="116"/>
      <c r="GZ245" s="116" t="s">
        <v>312</v>
      </c>
      <c r="HA245" s="533" t="str">
        <f t="shared" ref="HA245" si="3837">GR245</f>
        <v>MAMPOSTERIAS, DIVISIONES Y ELEMENTOS NO ESTRUCTURALES</v>
      </c>
      <c r="HB245" s="534"/>
      <c r="HC245" s="534"/>
      <c r="HD245" s="534"/>
      <c r="HE245" s="534"/>
      <c r="HF245" s="535"/>
      <c r="HG245" s="116"/>
      <c r="HI245" s="116" t="s">
        <v>312</v>
      </c>
      <c r="HJ245" s="533" t="str">
        <f t="shared" ref="HJ245" si="3838">HA245</f>
        <v>MAMPOSTERIAS, DIVISIONES Y ELEMENTOS NO ESTRUCTURALES</v>
      </c>
      <c r="HK245" s="534"/>
      <c r="HL245" s="534"/>
      <c r="HM245" s="534"/>
      <c r="HN245" s="534"/>
      <c r="HO245" s="535"/>
      <c r="HP245" s="116"/>
      <c r="HR245" s="116" t="s">
        <v>312</v>
      </c>
      <c r="HS245" s="533" t="str">
        <f t="shared" ref="HS245" si="3839">HJ245</f>
        <v>MAMPOSTERIAS, DIVISIONES Y ELEMENTOS NO ESTRUCTURALES</v>
      </c>
      <c r="HT245" s="534"/>
      <c r="HU245" s="534"/>
      <c r="HV245" s="534"/>
      <c r="HW245" s="534"/>
      <c r="HX245" s="535"/>
      <c r="HY245" s="116"/>
      <c r="IA245" s="116" t="s">
        <v>312</v>
      </c>
      <c r="IB245" s="533" t="str">
        <f t="shared" ref="IB245" si="3840">HS245</f>
        <v>MAMPOSTERIAS, DIVISIONES Y ELEMENTOS NO ESTRUCTURALES</v>
      </c>
      <c r="IC245" s="534"/>
      <c r="ID245" s="534"/>
      <c r="IE245" s="534"/>
      <c r="IF245" s="534"/>
      <c r="IG245" s="535"/>
      <c r="IH245" s="116"/>
      <c r="IJ245" s="116" t="s">
        <v>312</v>
      </c>
      <c r="IK245" s="533" t="str">
        <f t="shared" ref="IK245" si="3841">IB245</f>
        <v>MAMPOSTERIAS, DIVISIONES Y ELEMENTOS NO ESTRUCTURALES</v>
      </c>
      <c r="IL245" s="534"/>
      <c r="IM245" s="534"/>
      <c r="IN245" s="534"/>
      <c r="IO245" s="534"/>
      <c r="IP245" s="535"/>
      <c r="IQ245" s="116"/>
      <c r="IS245" s="116" t="s">
        <v>312</v>
      </c>
      <c r="IT245" s="533" t="str">
        <f t="shared" ref="IT245" si="3842">IK245</f>
        <v>MAMPOSTERIAS, DIVISIONES Y ELEMENTOS NO ESTRUCTURALES</v>
      </c>
      <c r="IU245" s="534"/>
      <c r="IV245" s="534"/>
      <c r="IW245" s="534"/>
      <c r="IX245" s="534"/>
      <c r="IY245" s="535"/>
      <c r="IZ245" s="116"/>
      <c r="JB245" s="116" t="s">
        <v>312</v>
      </c>
      <c r="JC245" s="533" t="str">
        <f t="shared" ref="JC245" si="3843">IT245</f>
        <v>MAMPOSTERIAS, DIVISIONES Y ELEMENTOS NO ESTRUCTURALES</v>
      </c>
      <c r="JD245" s="534"/>
      <c r="JE245" s="534"/>
      <c r="JF245" s="534"/>
      <c r="JG245" s="534"/>
      <c r="JH245" s="535"/>
      <c r="JI245" s="116"/>
      <c r="JK245" s="116" t="s">
        <v>312</v>
      </c>
      <c r="JL245" s="533" t="str">
        <f t="shared" ref="JL245" si="3844">JC245</f>
        <v>MAMPOSTERIAS, DIVISIONES Y ELEMENTOS NO ESTRUCTURALES</v>
      </c>
      <c r="JM245" s="534"/>
      <c r="JN245" s="534"/>
      <c r="JO245" s="534"/>
      <c r="JP245" s="534"/>
      <c r="JQ245" s="535"/>
      <c r="JR245" s="116"/>
      <c r="JT245" s="116" t="s">
        <v>312</v>
      </c>
      <c r="JU245" s="533" t="str">
        <f t="shared" ref="JU245" si="3845">JL245</f>
        <v>MAMPOSTERIAS, DIVISIONES Y ELEMENTOS NO ESTRUCTURALES</v>
      </c>
      <c r="JV245" s="534"/>
      <c r="JW245" s="534"/>
      <c r="JX245" s="534"/>
      <c r="JY245" s="534"/>
      <c r="JZ245" s="535"/>
      <c r="KA245" s="116"/>
      <c r="KC245" s="116" t="s">
        <v>312</v>
      </c>
      <c r="KD245" s="533" t="str">
        <f t="shared" ref="KD245" si="3846">JU245</f>
        <v>MAMPOSTERIAS, DIVISIONES Y ELEMENTOS NO ESTRUCTURALES</v>
      </c>
      <c r="KE245" s="534"/>
      <c r="KF245" s="534"/>
      <c r="KG245" s="534"/>
      <c r="KH245" s="534"/>
      <c r="KI245" s="535"/>
      <c r="KJ245" s="116"/>
      <c r="KL245" s="116" t="s">
        <v>312</v>
      </c>
      <c r="KM245" s="533" t="str">
        <f t="shared" ref="KM245" si="3847">KD245</f>
        <v>MAMPOSTERIAS, DIVISIONES Y ELEMENTOS NO ESTRUCTURALES</v>
      </c>
      <c r="KN245" s="534"/>
      <c r="KO245" s="534"/>
      <c r="KP245" s="534"/>
      <c r="KQ245" s="534"/>
      <c r="KR245" s="535"/>
      <c r="KS245" s="116"/>
      <c r="KU245" s="116" t="s">
        <v>312</v>
      </c>
      <c r="KV245" s="533" t="str">
        <f t="shared" ref="KV245" si="3848">KM245</f>
        <v>MAMPOSTERIAS, DIVISIONES Y ELEMENTOS NO ESTRUCTURALES</v>
      </c>
      <c r="KW245" s="534"/>
      <c r="KX245" s="534"/>
      <c r="KY245" s="534"/>
      <c r="KZ245" s="534"/>
      <c r="LA245" s="535"/>
      <c r="LB245" s="116"/>
      <c r="LD245" s="116" t="s">
        <v>312</v>
      </c>
      <c r="LE245" s="533" t="str">
        <f t="shared" ref="LE245" si="3849">KV245</f>
        <v>MAMPOSTERIAS, DIVISIONES Y ELEMENTOS NO ESTRUCTURALES</v>
      </c>
      <c r="LF245" s="534"/>
      <c r="LG245" s="534"/>
      <c r="LH245" s="534"/>
      <c r="LI245" s="534"/>
      <c r="LJ245" s="535"/>
      <c r="LK245" s="116"/>
      <c r="LM245" s="116" t="s">
        <v>312</v>
      </c>
      <c r="LN245" s="533" t="str">
        <f t="shared" ref="LN245" si="3850">LE245</f>
        <v>MAMPOSTERIAS, DIVISIONES Y ELEMENTOS NO ESTRUCTURALES</v>
      </c>
      <c r="LO245" s="534"/>
      <c r="LP245" s="534"/>
      <c r="LQ245" s="534"/>
      <c r="LR245" s="534"/>
      <c r="LS245" s="535"/>
      <c r="LT245" s="116"/>
      <c r="LV245" s="116" t="s">
        <v>312</v>
      </c>
      <c r="LW245" s="533" t="str">
        <f t="shared" ref="LW245" si="3851">LN245</f>
        <v>MAMPOSTERIAS, DIVISIONES Y ELEMENTOS NO ESTRUCTURALES</v>
      </c>
      <c r="LX245" s="534"/>
      <c r="LY245" s="534"/>
      <c r="LZ245" s="534"/>
      <c r="MA245" s="534"/>
      <c r="MB245" s="535"/>
      <c r="MC245" s="116"/>
      <c r="ME245" s="116" t="s">
        <v>312</v>
      </c>
      <c r="MF245" s="533" t="str">
        <f t="shared" ref="MF245" si="3852">LW245</f>
        <v>MAMPOSTERIAS, DIVISIONES Y ELEMENTOS NO ESTRUCTURALES</v>
      </c>
      <c r="MG245" s="534"/>
      <c r="MH245" s="534"/>
      <c r="MI245" s="534"/>
      <c r="MJ245" s="534"/>
      <c r="MK245" s="535"/>
      <c r="ML245" s="116"/>
      <c r="MN245" s="116" t="s">
        <v>312</v>
      </c>
      <c r="MO245" s="533" t="str">
        <f t="shared" ref="MO245" si="3853">MF245</f>
        <v>MAMPOSTERIAS, DIVISIONES Y ELEMENTOS NO ESTRUCTURALES</v>
      </c>
      <c r="MP245" s="534"/>
      <c r="MQ245" s="534"/>
      <c r="MR245" s="534"/>
      <c r="MS245" s="534"/>
      <c r="MT245" s="535"/>
      <c r="MU245" s="116"/>
      <c r="MW245" s="116" t="s">
        <v>312</v>
      </c>
      <c r="MX245" s="533" t="str">
        <f t="shared" ref="MX245" si="3854">MO245</f>
        <v>MAMPOSTERIAS, DIVISIONES Y ELEMENTOS NO ESTRUCTURALES</v>
      </c>
      <c r="MY245" s="534"/>
      <c r="MZ245" s="534"/>
      <c r="NA245" s="534"/>
      <c r="NB245" s="534"/>
      <c r="NC245" s="535"/>
      <c r="ND245" s="116"/>
      <c r="NF245" s="116" t="s">
        <v>312</v>
      </c>
      <c r="NG245" s="533" t="str">
        <f t="shared" ref="NG245" si="3855">MX245</f>
        <v>MAMPOSTERIAS, DIVISIONES Y ELEMENTOS NO ESTRUCTURALES</v>
      </c>
      <c r="NH245" s="534"/>
      <c r="NI245" s="534"/>
      <c r="NJ245" s="534"/>
      <c r="NK245" s="534"/>
      <c r="NL245" s="535"/>
      <c r="NM245" s="116"/>
      <c r="NO245" s="116" t="s">
        <v>312</v>
      </c>
      <c r="NP245" s="533" t="str">
        <f t="shared" ref="NP245" si="3856">NG245</f>
        <v>MAMPOSTERIAS, DIVISIONES Y ELEMENTOS NO ESTRUCTURALES</v>
      </c>
      <c r="NQ245" s="534"/>
      <c r="NR245" s="534"/>
      <c r="NS245" s="534"/>
      <c r="NT245" s="534"/>
      <c r="NU245" s="535"/>
      <c r="NV245" s="116"/>
      <c r="NX245" s="116" t="s">
        <v>312</v>
      </c>
      <c r="NY245" s="533" t="str">
        <f t="shared" ref="NY245" si="3857">NP245</f>
        <v>MAMPOSTERIAS, DIVISIONES Y ELEMENTOS NO ESTRUCTURALES</v>
      </c>
      <c r="NZ245" s="534"/>
      <c r="OA245" s="534"/>
      <c r="OB245" s="534"/>
      <c r="OC245" s="534"/>
      <c r="OD245" s="535"/>
      <c r="OE245" s="116"/>
      <c r="OG245" s="116" t="s">
        <v>312</v>
      </c>
      <c r="OH245" s="533" t="str">
        <f t="shared" ref="OH245" si="3858">NY245</f>
        <v>MAMPOSTERIAS, DIVISIONES Y ELEMENTOS NO ESTRUCTURALES</v>
      </c>
      <c r="OI245" s="534"/>
      <c r="OJ245" s="534"/>
      <c r="OK245" s="534"/>
      <c r="OL245" s="534"/>
      <c r="OM245" s="535"/>
      <c r="ON245" s="116"/>
      <c r="OP245" s="116" t="s">
        <v>312</v>
      </c>
      <c r="OQ245" s="533" t="str">
        <f t="shared" ref="OQ245" si="3859">OH245</f>
        <v>MAMPOSTERIAS, DIVISIONES Y ELEMENTOS NO ESTRUCTURALES</v>
      </c>
      <c r="OR245" s="534"/>
      <c r="OS245" s="534"/>
      <c r="OT245" s="534"/>
      <c r="OU245" s="534"/>
      <c r="OV245" s="535"/>
      <c r="OW245" s="116"/>
      <c r="OY245" s="116" t="s">
        <v>312</v>
      </c>
      <c r="OZ245" s="533" t="str">
        <f t="shared" ref="OZ245" si="3860">OQ245</f>
        <v>MAMPOSTERIAS, DIVISIONES Y ELEMENTOS NO ESTRUCTURALES</v>
      </c>
      <c r="PA245" s="534"/>
      <c r="PB245" s="534"/>
      <c r="PC245" s="534"/>
      <c r="PD245" s="534"/>
      <c r="PE245" s="535"/>
      <c r="PF245" s="116"/>
    </row>
    <row r="246" spans="1:422">
      <c r="A246" s="116"/>
      <c r="B246" s="536"/>
      <c r="C246" s="537"/>
      <c r="D246" s="537"/>
      <c r="E246" s="537"/>
      <c r="F246" s="537"/>
      <c r="G246" s="538"/>
      <c r="H246" s="116"/>
      <c r="J246" s="116"/>
      <c r="K246" s="536"/>
      <c r="L246" s="537"/>
      <c r="M246" s="537"/>
      <c r="N246" s="537"/>
      <c r="O246" s="537"/>
      <c r="P246" s="538"/>
      <c r="Q246" s="116"/>
      <c r="S246" s="116"/>
      <c r="T246" s="536"/>
      <c r="U246" s="537"/>
      <c r="V246" s="537"/>
      <c r="W246" s="537"/>
      <c r="X246" s="537"/>
      <c r="Y246" s="538"/>
      <c r="Z246" s="116"/>
      <c r="AB246" s="116"/>
      <c r="AC246" s="536"/>
      <c r="AD246" s="537"/>
      <c r="AE246" s="537"/>
      <c r="AF246" s="537"/>
      <c r="AG246" s="537"/>
      <c r="AH246" s="538"/>
      <c r="AI246" s="116"/>
      <c r="AK246" s="116"/>
      <c r="AL246" s="536"/>
      <c r="AM246" s="537"/>
      <c r="AN246" s="537"/>
      <c r="AO246" s="537"/>
      <c r="AP246" s="537"/>
      <c r="AQ246" s="538"/>
      <c r="AR246" s="116"/>
      <c r="AT246" s="116"/>
      <c r="AU246" s="536"/>
      <c r="AV246" s="537"/>
      <c r="AW246" s="537"/>
      <c r="AX246" s="537"/>
      <c r="AY246" s="537"/>
      <c r="AZ246" s="538"/>
      <c r="BA246" s="116"/>
      <c r="BC246" s="116"/>
      <c r="BD246" s="536"/>
      <c r="BE246" s="537"/>
      <c r="BF246" s="537"/>
      <c r="BG246" s="537"/>
      <c r="BH246" s="537"/>
      <c r="BI246" s="538"/>
      <c r="BJ246" s="116"/>
      <c r="BL246" s="116"/>
      <c r="BM246" s="536"/>
      <c r="BN246" s="537"/>
      <c r="BO246" s="537"/>
      <c r="BP246" s="537"/>
      <c r="BQ246" s="537"/>
      <c r="BR246" s="538"/>
      <c r="BS246" s="116"/>
      <c r="BU246" s="116"/>
      <c r="BV246" s="536"/>
      <c r="BW246" s="537"/>
      <c r="BX246" s="537"/>
      <c r="BY246" s="537"/>
      <c r="BZ246" s="537"/>
      <c r="CA246" s="538"/>
      <c r="CB246" s="116"/>
      <c r="CD246" s="116"/>
      <c r="CE246" s="536"/>
      <c r="CF246" s="537"/>
      <c r="CG246" s="537"/>
      <c r="CH246" s="537"/>
      <c r="CI246" s="537"/>
      <c r="CJ246" s="538"/>
      <c r="CK246" s="116"/>
      <c r="CM246" s="116"/>
      <c r="CN246" s="536"/>
      <c r="CO246" s="537"/>
      <c r="CP246" s="537"/>
      <c r="CQ246" s="537"/>
      <c r="CR246" s="537"/>
      <c r="CS246" s="538"/>
      <c r="CT246" s="116"/>
      <c r="CV246" s="116"/>
      <c r="CW246" s="536"/>
      <c r="CX246" s="537"/>
      <c r="CY246" s="537"/>
      <c r="CZ246" s="537"/>
      <c r="DA246" s="537"/>
      <c r="DB246" s="538"/>
      <c r="DC246" s="116"/>
      <c r="DE246" s="116"/>
      <c r="DF246" s="536"/>
      <c r="DG246" s="537"/>
      <c r="DH246" s="537"/>
      <c r="DI246" s="537"/>
      <c r="DJ246" s="537"/>
      <c r="DK246" s="538"/>
      <c r="DL246" s="116"/>
      <c r="DN246" s="116"/>
      <c r="DO246" s="536"/>
      <c r="DP246" s="537"/>
      <c r="DQ246" s="537"/>
      <c r="DR246" s="537"/>
      <c r="DS246" s="537"/>
      <c r="DT246" s="538"/>
      <c r="DU246" s="116"/>
      <c r="DW246" s="116"/>
      <c r="DX246" s="536"/>
      <c r="DY246" s="537"/>
      <c r="DZ246" s="537"/>
      <c r="EA246" s="537"/>
      <c r="EB246" s="537"/>
      <c r="EC246" s="538"/>
      <c r="ED246" s="116"/>
      <c r="EF246" s="116"/>
      <c r="EG246" s="536"/>
      <c r="EH246" s="537"/>
      <c r="EI246" s="537"/>
      <c r="EJ246" s="537"/>
      <c r="EK246" s="537"/>
      <c r="EL246" s="538"/>
      <c r="EM246" s="116"/>
      <c r="EO246" s="116"/>
      <c r="EP246" s="536"/>
      <c r="EQ246" s="537"/>
      <c r="ER246" s="537"/>
      <c r="ES246" s="537"/>
      <c r="ET246" s="537"/>
      <c r="EU246" s="538"/>
      <c r="EV246" s="116"/>
      <c r="EX246" s="116"/>
      <c r="EY246" s="536"/>
      <c r="EZ246" s="537"/>
      <c r="FA246" s="537"/>
      <c r="FB246" s="537"/>
      <c r="FC246" s="537"/>
      <c r="FD246" s="538"/>
      <c r="FE246" s="116"/>
      <c r="FG246" s="116"/>
      <c r="FH246" s="536"/>
      <c r="FI246" s="537"/>
      <c r="FJ246" s="537"/>
      <c r="FK246" s="537"/>
      <c r="FL246" s="537"/>
      <c r="FM246" s="538"/>
      <c r="FN246" s="116"/>
      <c r="FP246" s="116"/>
      <c r="FQ246" s="536"/>
      <c r="FR246" s="537"/>
      <c r="FS246" s="537"/>
      <c r="FT246" s="537"/>
      <c r="FU246" s="537"/>
      <c r="FV246" s="538"/>
      <c r="FW246" s="116"/>
      <c r="FY246" s="116"/>
      <c r="FZ246" s="536"/>
      <c r="GA246" s="537"/>
      <c r="GB246" s="537"/>
      <c r="GC246" s="537"/>
      <c r="GD246" s="537"/>
      <c r="GE246" s="538"/>
      <c r="GF246" s="116"/>
      <c r="GH246" s="116"/>
      <c r="GI246" s="536"/>
      <c r="GJ246" s="537"/>
      <c r="GK246" s="537"/>
      <c r="GL246" s="537"/>
      <c r="GM246" s="537"/>
      <c r="GN246" s="538"/>
      <c r="GO246" s="116"/>
      <c r="GQ246" s="116"/>
      <c r="GR246" s="536"/>
      <c r="GS246" s="537"/>
      <c r="GT246" s="537"/>
      <c r="GU246" s="537"/>
      <c r="GV246" s="537"/>
      <c r="GW246" s="538"/>
      <c r="GX246" s="116"/>
      <c r="GZ246" s="116"/>
      <c r="HA246" s="536"/>
      <c r="HB246" s="537"/>
      <c r="HC246" s="537"/>
      <c r="HD246" s="537"/>
      <c r="HE246" s="537"/>
      <c r="HF246" s="538"/>
      <c r="HG246" s="116"/>
      <c r="HI246" s="116"/>
      <c r="HJ246" s="536"/>
      <c r="HK246" s="537"/>
      <c r="HL246" s="537"/>
      <c r="HM246" s="537"/>
      <c r="HN246" s="537"/>
      <c r="HO246" s="538"/>
      <c r="HP246" s="116"/>
      <c r="HR246" s="116"/>
      <c r="HS246" s="536"/>
      <c r="HT246" s="537"/>
      <c r="HU246" s="537"/>
      <c r="HV246" s="537"/>
      <c r="HW246" s="537"/>
      <c r="HX246" s="538"/>
      <c r="HY246" s="116"/>
      <c r="IA246" s="116"/>
      <c r="IB246" s="536"/>
      <c r="IC246" s="537"/>
      <c r="ID246" s="537"/>
      <c r="IE246" s="537"/>
      <c r="IF246" s="537"/>
      <c r="IG246" s="538"/>
      <c r="IH246" s="116"/>
      <c r="IJ246" s="116"/>
      <c r="IK246" s="536"/>
      <c r="IL246" s="537"/>
      <c r="IM246" s="537"/>
      <c r="IN246" s="537"/>
      <c r="IO246" s="537"/>
      <c r="IP246" s="538"/>
      <c r="IQ246" s="116"/>
      <c r="IS246" s="116"/>
      <c r="IT246" s="536"/>
      <c r="IU246" s="537"/>
      <c r="IV246" s="537"/>
      <c r="IW246" s="537"/>
      <c r="IX246" s="537"/>
      <c r="IY246" s="538"/>
      <c r="IZ246" s="116"/>
      <c r="JB246" s="116"/>
      <c r="JC246" s="536"/>
      <c r="JD246" s="537"/>
      <c r="JE246" s="537"/>
      <c r="JF246" s="537"/>
      <c r="JG246" s="537"/>
      <c r="JH246" s="538"/>
      <c r="JI246" s="116"/>
      <c r="JK246" s="116"/>
      <c r="JL246" s="536"/>
      <c r="JM246" s="537"/>
      <c r="JN246" s="537"/>
      <c r="JO246" s="537"/>
      <c r="JP246" s="537"/>
      <c r="JQ246" s="538"/>
      <c r="JR246" s="116"/>
      <c r="JT246" s="116"/>
      <c r="JU246" s="536"/>
      <c r="JV246" s="537"/>
      <c r="JW246" s="537"/>
      <c r="JX246" s="537"/>
      <c r="JY246" s="537"/>
      <c r="JZ246" s="538"/>
      <c r="KA246" s="116"/>
      <c r="KC246" s="116"/>
      <c r="KD246" s="536"/>
      <c r="KE246" s="537"/>
      <c r="KF246" s="537"/>
      <c r="KG246" s="537"/>
      <c r="KH246" s="537"/>
      <c r="KI246" s="538"/>
      <c r="KJ246" s="116"/>
      <c r="KL246" s="116"/>
      <c r="KM246" s="536"/>
      <c r="KN246" s="537"/>
      <c r="KO246" s="537"/>
      <c r="KP246" s="537"/>
      <c r="KQ246" s="537"/>
      <c r="KR246" s="538"/>
      <c r="KS246" s="116"/>
      <c r="KU246" s="116"/>
      <c r="KV246" s="536"/>
      <c r="KW246" s="537"/>
      <c r="KX246" s="537"/>
      <c r="KY246" s="537"/>
      <c r="KZ246" s="537"/>
      <c r="LA246" s="538"/>
      <c r="LB246" s="116"/>
      <c r="LD246" s="116"/>
      <c r="LE246" s="536"/>
      <c r="LF246" s="537"/>
      <c r="LG246" s="537"/>
      <c r="LH246" s="537"/>
      <c r="LI246" s="537"/>
      <c r="LJ246" s="538"/>
      <c r="LK246" s="116"/>
      <c r="LM246" s="116"/>
      <c r="LN246" s="536"/>
      <c r="LO246" s="537"/>
      <c r="LP246" s="537"/>
      <c r="LQ246" s="537"/>
      <c r="LR246" s="537"/>
      <c r="LS246" s="538"/>
      <c r="LT246" s="116"/>
      <c r="LV246" s="116"/>
      <c r="LW246" s="536"/>
      <c r="LX246" s="537"/>
      <c r="LY246" s="537"/>
      <c r="LZ246" s="537"/>
      <c r="MA246" s="537"/>
      <c r="MB246" s="538"/>
      <c r="MC246" s="116"/>
      <c r="ME246" s="116"/>
      <c r="MF246" s="536"/>
      <c r="MG246" s="537"/>
      <c r="MH246" s="537"/>
      <c r="MI246" s="537"/>
      <c r="MJ246" s="537"/>
      <c r="MK246" s="538"/>
      <c r="ML246" s="116"/>
      <c r="MN246" s="116"/>
      <c r="MO246" s="536"/>
      <c r="MP246" s="537"/>
      <c r="MQ246" s="537"/>
      <c r="MR246" s="537"/>
      <c r="MS246" s="537"/>
      <c r="MT246" s="538"/>
      <c r="MU246" s="116"/>
      <c r="MW246" s="116"/>
      <c r="MX246" s="536"/>
      <c r="MY246" s="537"/>
      <c r="MZ246" s="537"/>
      <c r="NA246" s="537"/>
      <c r="NB246" s="537"/>
      <c r="NC246" s="538"/>
      <c r="ND246" s="116"/>
      <c r="NF246" s="116"/>
      <c r="NG246" s="536"/>
      <c r="NH246" s="537"/>
      <c r="NI246" s="537"/>
      <c r="NJ246" s="537"/>
      <c r="NK246" s="537"/>
      <c r="NL246" s="538"/>
      <c r="NM246" s="116"/>
      <c r="NO246" s="116"/>
      <c r="NP246" s="536"/>
      <c r="NQ246" s="537"/>
      <c r="NR246" s="537"/>
      <c r="NS246" s="537"/>
      <c r="NT246" s="537"/>
      <c r="NU246" s="538"/>
      <c r="NV246" s="116"/>
      <c r="NX246" s="116"/>
      <c r="NY246" s="536"/>
      <c r="NZ246" s="537"/>
      <c r="OA246" s="537"/>
      <c r="OB246" s="537"/>
      <c r="OC246" s="537"/>
      <c r="OD246" s="538"/>
      <c r="OE246" s="116"/>
      <c r="OG246" s="116"/>
      <c r="OH246" s="536"/>
      <c r="OI246" s="537"/>
      <c r="OJ246" s="537"/>
      <c r="OK246" s="537"/>
      <c r="OL246" s="537"/>
      <c r="OM246" s="538"/>
      <c r="ON246" s="116"/>
      <c r="OP246" s="116"/>
      <c r="OQ246" s="536"/>
      <c r="OR246" s="537"/>
      <c r="OS246" s="537"/>
      <c r="OT246" s="537"/>
      <c r="OU246" s="537"/>
      <c r="OV246" s="538"/>
      <c r="OW246" s="116"/>
      <c r="OY246" s="116"/>
      <c r="OZ246" s="536"/>
      <c r="PA246" s="537"/>
      <c r="PB246" s="537"/>
      <c r="PC246" s="537"/>
      <c r="PD246" s="537"/>
      <c r="PE246" s="538"/>
      <c r="PF246" s="116"/>
    </row>
    <row r="247" spans="1:422" ht="15" customHeight="1">
      <c r="A247" s="117" t="s">
        <v>1</v>
      </c>
      <c r="B247" s="544" t="str">
        <f>+APU!B118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C247" s="545"/>
      <c r="D247" s="545"/>
      <c r="E247" s="545"/>
      <c r="F247" s="545"/>
      <c r="G247" s="545"/>
      <c r="H247" s="117" t="s">
        <v>313</v>
      </c>
      <c r="J247" s="117" t="s">
        <v>1</v>
      </c>
      <c r="K247" s="539" t="str">
        <f>B247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L247" s="540"/>
      <c r="M247" s="540"/>
      <c r="N247" s="540"/>
      <c r="O247" s="540"/>
      <c r="P247" s="540"/>
      <c r="Q247" s="117" t="s">
        <v>313</v>
      </c>
      <c r="S247" s="117" t="s">
        <v>1</v>
      </c>
      <c r="T247" s="539" t="str">
        <f>K247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U247" s="540"/>
      <c r="V247" s="540"/>
      <c r="W247" s="540"/>
      <c r="X247" s="540"/>
      <c r="Y247" s="540"/>
      <c r="Z247" s="117" t="s">
        <v>313</v>
      </c>
      <c r="AB247" s="117" t="s">
        <v>1</v>
      </c>
      <c r="AC247" s="539" t="str">
        <f>T247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AD247" s="540"/>
      <c r="AE247" s="540"/>
      <c r="AF247" s="540"/>
      <c r="AG247" s="540"/>
      <c r="AH247" s="540"/>
      <c r="AI247" s="117" t="s">
        <v>313</v>
      </c>
      <c r="AK247" s="117" t="s">
        <v>1</v>
      </c>
      <c r="AL247" s="539" t="str">
        <f>AC247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AM247" s="540"/>
      <c r="AN247" s="540"/>
      <c r="AO247" s="540"/>
      <c r="AP247" s="540"/>
      <c r="AQ247" s="540"/>
      <c r="AR247" s="117" t="s">
        <v>313</v>
      </c>
      <c r="AT247" s="117" t="s">
        <v>1</v>
      </c>
      <c r="AU247" s="539" t="str">
        <f>AL247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AV247" s="540"/>
      <c r="AW247" s="540"/>
      <c r="AX247" s="540"/>
      <c r="AY247" s="540"/>
      <c r="AZ247" s="540"/>
      <c r="BA247" s="117" t="s">
        <v>313</v>
      </c>
      <c r="BC247" s="117" t="s">
        <v>1</v>
      </c>
      <c r="BD247" s="539" t="str">
        <f t="shared" ref="BD247" si="3861">AU247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BE247" s="540"/>
      <c r="BF247" s="540"/>
      <c r="BG247" s="540"/>
      <c r="BH247" s="540"/>
      <c r="BI247" s="540"/>
      <c r="BJ247" s="117" t="s">
        <v>313</v>
      </c>
      <c r="BL247" s="117" t="s">
        <v>1</v>
      </c>
      <c r="BM247" s="539" t="str">
        <f t="shared" ref="BM247" si="3862">BD247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BN247" s="540"/>
      <c r="BO247" s="540"/>
      <c r="BP247" s="540"/>
      <c r="BQ247" s="540"/>
      <c r="BR247" s="540"/>
      <c r="BS247" s="117" t="s">
        <v>313</v>
      </c>
      <c r="BU247" s="117" t="s">
        <v>1</v>
      </c>
      <c r="BV247" s="539" t="str">
        <f t="shared" ref="BV247" si="3863">BM247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BW247" s="540"/>
      <c r="BX247" s="540"/>
      <c r="BY247" s="540"/>
      <c r="BZ247" s="540"/>
      <c r="CA247" s="540"/>
      <c r="CB247" s="117" t="s">
        <v>313</v>
      </c>
      <c r="CD247" s="117" t="s">
        <v>1</v>
      </c>
      <c r="CE247" s="539" t="str">
        <f t="shared" ref="CE247" si="3864">BV247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CF247" s="540"/>
      <c r="CG247" s="540"/>
      <c r="CH247" s="540"/>
      <c r="CI247" s="540"/>
      <c r="CJ247" s="540"/>
      <c r="CK247" s="117" t="s">
        <v>313</v>
      </c>
      <c r="CM247" s="117" t="s">
        <v>1</v>
      </c>
      <c r="CN247" s="539" t="str">
        <f t="shared" ref="CN247" si="3865">CE247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CO247" s="540"/>
      <c r="CP247" s="540"/>
      <c r="CQ247" s="540"/>
      <c r="CR247" s="540"/>
      <c r="CS247" s="540"/>
      <c r="CT247" s="117" t="s">
        <v>313</v>
      </c>
      <c r="CV247" s="117" t="s">
        <v>1</v>
      </c>
      <c r="CW247" s="539" t="str">
        <f t="shared" ref="CW247" si="3866">CN247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CX247" s="540"/>
      <c r="CY247" s="540"/>
      <c r="CZ247" s="540"/>
      <c r="DA247" s="540"/>
      <c r="DB247" s="540"/>
      <c r="DC247" s="117" t="s">
        <v>313</v>
      </c>
      <c r="DE247" s="117" t="s">
        <v>1</v>
      </c>
      <c r="DF247" s="539" t="str">
        <f t="shared" ref="DF247" si="3867">CW247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DG247" s="540"/>
      <c r="DH247" s="540"/>
      <c r="DI247" s="540"/>
      <c r="DJ247" s="540"/>
      <c r="DK247" s="540"/>
      <c r="DL247" s="117" t="s">
        <v>313</v>
      </c>
      <c r="DN247" s="117" t="s">
        <v>1</v>
      </c>
      <c r="DO247" s="539" t="str">
        <f t="shared" ref="DO247" si="3868">DF247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DP247" s="540"/>
      <c r="DQ247" s="540"/>
      <c r="DR247" s="540"/>
      <c r="DS247" s="540"/>
      <c r="DT247" s="540"/>
      <c r="DU247" s="117" t="s">
        <v>313</v>
      </c>
      <c r="DW247" s="117" t="s">
        <v>1</v>
      </c>
      <c r="DX247" s="539" t="str">
        <f t="shared" ref="DX247" si="3869">DO247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DY247" s="540"/>
      <c r="DZ247" s="540"/>
      <c r="EA247" s="540"/>
      <c r="EB247" s="540"/>
      <c r="EC247" s="540"/>
      <c r="ED247" s="117" t="s">
        <v>313</v>
      </c>
      <c r="EF247" s="117" t="s">
        <v>1</v>
      </c>
      <c r="EG247" s="539" t="str">
        <f t="shared" ref="EG247" si="3870">DX247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EH247" s="540"/>
      <c r="EI247" s="540"/>
      <c r="EJ247" s="540"/>
      <c r="EK247" s="540"/>
      <c r="EL247" s="540"/>
      <c r="EM247" s="117" t="s">
        <v>313</v>
      </c>
      <c r="EO247" s="117" t="s">
        <v>1</v>
      </c>
      <c r="EP247" s="539" t="str">
        <f t="shared" ref="EP247" si="3871">EG247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EQ247" s="540"/>
      <c r="ER247" s="540"/>
      <c r="ES247" s="540"/>
      <c r="ET247" s="540"/>
      <c r="EU247" s="540"/>
      <c r="EV247" s="117" t="s">
        <v>313</v>
      </c>
      <c r="EX247" s="117" t="s">
        <v>1</v>
      </c>
      <c r="EY247" s="539" t="str">
        <f t="shared" ref="EY247" si="3872">EP247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EZ247" s="540"/>
      <c r="FA247" s="540"/>
      <c r="FB247" s="540"/>
      <c r="FC247" s="540"/>
      <c r="FD247" s="540"/>
      <c r="FE247" s="117" t="s">
        <v>313</v>
      </c>
      <c r="FG247" s="117" t="s">
        <v>1</v>
      </c>
      <c r="FH247" s="539" t="str">
        <f t="shared" ref="FH247" si="3873">EY247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FI247" s="540"/>
      <c r="FJ247" s="540"/>
      <c r="FK247" s="540"/>
      <c r="FL247" s="540"/>
      <c r="FM247" s="540"/>
      <c r="FN247" s="117" t="s">
        <v>313</v>
      </c>
      <c r="FP247" s="117" t="s">
        <v>1</v>
      </c>
      <c r="FQ247" s="539" t="str">
        <f t="shared" ref="FQ247" si="3874">FH247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FR247" s="540"/>
      <c r="FS247" s="540"/>
      <c r="FT247" s="540"/>
      <c r="FU247" s="540"/>
      <c r="FV247" s="540"/>
      <c r="FW247" s="117" t="s">
        <v>313</v>
      </c>
      <c r="FY247" s="117" t="s">
        <v>1</v>
      </c>
      <c r="FZ247" s="539" t="str">
        <f t="shared" ref="FZ247" si="3875">FQ247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GA247" s="540"/>
      <c r="GB247" s="540"/>
      <c r="GC247" s="540"/>
      <c r="GD247" s="540"/>
      <c r="GE247" s="540"/>
      <c r="GF247" s="117" t="s">
        <v>313</v>
      </c>
      <c r="GH247" s="117" t="s">
        <v>1</v>
      </c>
      <c r="GI247" s="539" t="str">
        <f t="shared" ref="GI247" si="3876">FZ247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GJ247" s="540"/>
      <c r="GK247" s="540"/>
      <c r="GL247" s="540"/>
      <c r="GM247" s="540"/>
      <c r="GN247" s="540"/>
      <c r="GO247" s="117" t="s">
        <v>313</v>
      </c>
      <c r="GQ247" s="117" t="s">
        <v>1</v>
      </c>
      <c r="GR247" s="539" t="str">
        <f t="shared" ref="GR247" si="3877">GI247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GS247" s="540"/>
      <c r="GT247" s="540"/>
      <c r="GU247" s="540"/>
      <c r="GV247" s="540"/>
      <c r="GW247" s="540"/>
      <c r="GX247" s="117" t="s">
        <v>313</v>
      </c>
      <c r="GZ247" s="117" t="s">
        <v>1</v>
      </c>
      <c r="HA247" s="539" t="str">
        <f t="shared" ref="HA247" si="3878">GR247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HB247" s="540"/>
      <c r="HC247" s="540"/>
      <c r="HD247" s="540"/>
      <c r="HE247" s="540"/>
      <c r="HF247" s="540"/>
      <c r="HG247" s="117" t="s">
        <v>313</v>
      </c>
      <c r="HI247" s="117" t="s">
        <v>1</v>
      </c>
      <c r="HJ247" s="539" t="str">
        <f t="shared" ref="HJ247" si="3879">HA247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HK247" s="540"/>
      <c r="HL247" s="540"/>
      <c r="HM247" s="540"/>
      <c r="HN247" s="540"/>
      <c r="HO247" s="540"/>
      <c r="HP247" s="117" t="s">
        <v>313</v>
      </c>
      <c r="HR247" s="117" t="s">
        <v>1</v>
      </c>
      <c r="HS247" s="539" t="str">
        <f t="shared" ref="HS247" si="3880">HJ247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HT247" s="540"/>
      <c r="HU247" s="540"/>
      <c r="HV247" s="540"/>
      <c r="HW247" s="540"/>
      <c r="HX247" s="540"/>
      <c r="HY247" s="117" t="s">
        <v>313</v>
      </c>
      <c r="IA247" s="117" t="s">
        <v>1</v>
      </c>
      <c r="IB247" s="539" t="str">
        <f t="shared" ref="IB247" si="3881">HS247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IC247" s="540"/>
      <c r="ID247" s="540"/>
      <c r="IE247" s="540"/>
      <c r="IF247" s="540"/>
      <c r="IG247" s="540"/>
      <c r="IH247" s="117" t="s">
        <v>313</v>
      </c>
      <c r="IJ247" s="117" t="s">
        <v>1</v>
      </c>
      <c r="IK247" s="539" t="str">
        <f t="shared" ref="IK247" si="3882">IB247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IL247" s="540"/>
      <c r="IM247" s="540"/>
      <c r="IN247" s="540"/>
      <c r="IO247" s="540"/>
      <c r="IP247" s="540"/>
      <c r="IQ247" s="117" t="s">
        <v>313</v>
      </c>
      <c r="IS247" s="117" t="s">
        <v>1</v>
      </c>
      <c r="IT247" s="539" t="str">
        <f t="shared" ref="IT247" si="3883">IK247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IU247" s="540"/>
      <c r="IV247" s="540"/>
      <c r="IW247" s="540"/>
      <c r="IX247" s="540"/>
      <c r="IY247" s="540"/>
      <c r="IZ247" s="117" t="s">
        <v>313</v>
      </c>
      <c r="JB247" s="117" t="s">
        <v>1</v>
      </c>
      <c r="JC247" s="539" t="str">
        <f t="shared" ref="JC247" si="3884">IT247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JD247" s="540"/>
      <c r="JE247" s="540"/>
      <c r="JF247" s="540"/>
      <c r="JG247" s="540"/>
      <c r="JH247" s="540"/>
      <c r="JI247" s="117" t="s">
        <v>313</v>
      </c>
      <c r="JK247" s="117" t="s">
        <v>1</v>
      </c>
      <c r="JL247" s="539" t="str">
        <f t="shared" ref="JL247" si="3885">JC247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JM247" s="540"/>
      <c r="JN247" s="540"/>
      <c r="JO247" s="540"/>
      <c r="JP247" s="540"/>
      <c r="JQ247" s="540"/>
      <c r="JR247" s="117" t="s">
        <v>313</v>
      </c>
      <c r="JT247" s="117" t="s">
        <v>1</v>
      </c>
      <c r="JU247" s="539" t="str">
        <f t="shared" ref="JU247" si="3886">JL247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JV247" s="540"/>
      <c r="JW247" s="540"/>
      <c r="JX247" s="540"/>
      <c r="JY247" s="540"/>
      <c r="JZ247" s="540"/>
      <c r="KA247" s="117" t="s">
        <v>313</v>
      </c>
      <c r="KC247" s="117" t="s">
        <v>1</v>
      </c>
      <c r="KD247" s="539" t="str">
        <f t="shared" ref="KD247" si="3887">JU247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KE247" s="540"/>
      <c r="KF247" s="540"/>
      <c r="KG247" s="540"/>
      <c r="KH247" s="540"/>
      <c r="KI247" s="540"/>
      <c r="KJ247" s="117" t="s">
        <v>313</v>
      </c>
      <c r="KL247" s="117" t="s">
        <v>1</v>
      </c>
      <c r="KM247" s="539" t="str">
        <f t="shared" ref="KM247" si="3888">KD247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KN247" s="540"/>
      <c r="KO247" s="540"/>
      <c r="KP247" s="540"/>
      <c r="KQ247" s="540"/>
      <c r="KR247" s="540"/>
      <c r="KS247" s="117" t="s">
        <v>313</v>
      </c>
      <c r="KU247" s="117" t="s">
        <v>1</v>
      </c>
      <c r="KV247" s="539" t="str">
        <f t="shared" ref="KV247" si="3889">KM247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KW247" s="540"/>
      <c r="KX247" s="540"/>
      <c r="KY247" s="540"/>
      <c r="KZ247" s="540"/>
      <c r="LA247" s="540"/>
      <c r="LB247" s="117" t="s">
        <v>313</v>
      </c>
      <c r="LD247" s="117" t="s">
        <v>1</v>
      </c>
      <c r="LE247" s="539" t="str">
        <f t="shared" ref="LE247" si="3890">KV247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LF247" s="540"/>
      <c r="LG247" s="540"/>
      <c r="LH247" s="540"/>
      <c r="LI247" s="540"/>
      <c r="LJ247" s="540"/>
      <c r="LK247" s="117" t="s">
        <v>313</v>
      </c>
      <c r="LM247" s="117" t="s">
        <v>1</v>
      </c>
      <c r="LN247" s="539" t="str">
        <f t="shared" ref="LN247" si="3891">LE247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LO247" s="540"/>
      <c r="LP247" s="540"/>
      <c r="LQ247" s="540"/>
      <c r="LR247" s="540"/>
      <c r="LS247" s="540"/>
      <c r="LT247" s="117" t="s">
        <v>313</v>
      </c>
      <c r="LV247" s="117" t="s">
        <v>1</v>
      </c>
      <c r="LW247" s="539" t="str">
        <f t="shared" ref="LW247" si="3892">LN247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LX247" s="540"/>
      <c r="LY247" s="540"/>
      <c r="LZ247" s="540"/>
      <c r="MA247" s="540"/>
      <c r="MB247" s="540"/>
      <c r="MC247" s="117" t="s">
        <v>313</v>
      </c>
      <c r="ME247" s="117" t="s">
        <v>1</v>
      </c>
      <c r="MF247" s="539" t="str">
        <f t="shared" ref="MF247" si="3893">LW247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MG247" s="540"/>
      <c r="MH247" s="540"/>
      <c r="MI247" s="540"/>
      <c r="MJ247" s="540"/>
      <c r="MK247" s="540"/>
      <c r="ML247" s="117" t="s">
        <v>313</v>
      </c>
      <c r="MN247" s="117" t="s">
        <v>1</v>
      </c>
      <c r="MO247" s="539" t="str">
        <f t="shared" ref="MO247" si="3894">MF247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MP247" s="540"/>
      <c r="MQ247" s="540"/>
      <c r="MR247" s="540"/>
      <c r="MS247" s="540"/>
      <c r="MT247" s="540"/>
      <c r="MU247" s="117" t="s">
        <v>313</v>
      </c>
      <c r="MW247" s="117" t="s">
        <v>1</v>
      </c>
      <c r="MX247" s="539" t="str">
        <f t="shared" ref="MX247" si="3895">MO247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MY247" s="540"/>
      <c r="MZ247" s="540"/>
      <c r="NA247" s="540"/>
      <c r="NB247" s="540"/>
      <c r="NC247" s="540"/>
      <c r="ND247" s="117" t="s">
        <v>313</v>
      </c>
      <c r="NF247" s="117" t="s">
        <v>1</v>
      </c>
      <c r="NG247" s="539" t="str">
        <f t="shared" ref="NG247" si="3896">MX247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NH247" s="540"/>
      <c r="NI247" s="540"/>
      <c r="NJ247" s="540"/>
      <c r="NK247" s="540"/>
      <c r="NL247" s="540"/>
      <c r="NM247" s="117" t="s">
        <v>313</v>
      </c>
      <c r="NO247" s="117" t="s">
        <v>1</v>
      </c>
      <c r="NP247" s="539" t="str">
        <f t="shared" ref="NP247" si="3897">NG247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NQ247" s="540"/>
      <c r="NR247" s="540"/>
      <c r="NS247" s="540"/>
      <c r="NT247" s="540"/>
      <c r="NU247" s="540"/>
      <c r="NV247" s="117" t="s">
        <v>313</v>
      </c>
      <c r="NX247" s="117" t="s">
        <v>1</v>
      </c>
      <c r="NY247" s="539" t="str">
        <f t="shared" ref="NY247" si="3898">NP247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NZ247" s="540"/>
      <c r="OA247" s="540"/>
      <c r="OB247" s="540"/>
      <c r="OC247" s="540"/>
      <c r="OD247" s="540"/>
      <c r="OE247" s="117" t="s">
        <v>313</v>
      </c>
      <c r="OG247" s="117" t="s">
        <v>1</v>
      </c>
      <c r="OH247" s="539" t="str">
        <f t="shared" ref="OH247" si="3899">NY247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OI247" s="540"/>
      <c r="OJ247" s="540"/>
      <c r="OK247" s="540"/>
      <c r="OL247" s="540"/>
      <c r="OM247" s="540"/>
      <c r="ON247" s="117" t="s">
        <v>313</v>
      </c>
      <c r="OP247" s="117" t="s">
        <v>1</v>
      </c>
      <c r="OQ247" s="539" t="str">
        <f t="shared" ref="OQ247" si="3900">OH247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OR247" s="540"/>
      <c r="OS247" s="540"/>
      <c r="OT247" s="540"/>
      <c r="OU247" s="540"/>
      <c r="OV247" s="540"/>
      <c r="OW247" s="117" t="s">
        <v>313</v>
      </c>
      <c r="OY247" s="117" t="s">
        <v>1</v>
      </c>
      <c r="OZ247" s="539" t="str">
        <f t="shared" ref="OZ247" si="3901">OQ247</f>
        <v>SUMINISTRO, TRANSPORTE Y COLOCACION DE CONCRETO FLUIDO PARA DOVELAS EN MAMPOSTERIA ESTRUCTURAL. INCLUYE ACERO DE REFUERZO Y GROUTING DE 21 MPa, ESPACIADAS DE ACUERDO A LOS DISEÑOS, O EN SU DEFECTO CADA 1.20 M Y EN LAS INTERSECCIONES DE MUROS.</v>
      </c>
      <c r="PA247" s="540"/>
      <c r="PB247" s="540"/>
      <c r="PC247" s="540"/>
      <c r="PD247" s="540"/>
      <c r="PE247" s="540"/>
      <c r="PF247" s="117" t="s">
        <v>313</v>
      </c>
    </row>
    <row r="248" spans="1:422" ht="37.5" customHeight="1">
      <c r="A248" s="127" t="str">
        <f>+APU!A118</f>
        <v>05-01-001</v>
      </c>
      <c r="B248" s="545"/>
      <c r="C248" s="545"/>
      <c r="D248" s="545"/>
      <c r="E248" s="545"/>
      <c r="F248" s="545"/>
      <c r="G248" s="545"/>
      <c r="H248" s="133" t="str">
        <f>+APU!C118</f>
        <v>M</v>
      </c>
      <c r="J248" s="127" t="str">
        <f>+A248</f>
        <v>05-01-001</v>
      </c>
      <c r="K248" s="540"/>
      <c r="L248" s="540"/>
      <c r="M248" s="540"/>
      <c r="N248" s="540"/>
      <c r="O248" s="540"/>
      <c r="P248" s="540"/>
      <c r="Q248" s="126" t="str">
        <f>H248</f>
        <v>M</v>
      </c>
      <c r="S248" s="127" t="str">
        <f>+J248</f>
        <v>05-01-001</v>
      </c>
      <c r="T248" s="540"/>
      <c r="U248" s="540"/>
      <c r="V248" s="540"/>
      <c r="W248" s="540"/>
      <c r="X248" s="540"/>
      <c r="Y248" s="540"/>
      <c r="Z248" s="126" t="str">
        <f>Q248</f>
        <v>M</v>
      </c>
      <c r="AB248" s="127" t="str">
        <f>+S248</f>
        <v>05-01-001</v>
      </c>
      <c r="AC248" s="540"/>
      <c r="AD248" s="540"/>
      <c r="AE248" s="540"/>
      <c r="AF248" s="540"/>
      <c r="AG248" s="540"/>
      <c r="AH248" s="540"/>
      <c r="AI248" s="126" t="str">
        <f>Z248</f>
        <v>M</v>
      </c>
      <c r="AK248" s="127" t="str">
        <f>+AB248</f>
        <v>05-01-001</v>
      </c>
      <c r="AL248" s="540"/>
      <c r="AM248" s="540"/>
      <c r="AN248" s="540"/>
      <c r="AO248" s="540"/>
      <c r="AP248" s="540"/>
      <c r="AQ248" s="540"/>
      <c r="AR248" s="126" t="str">
        <f>AI248</f>
        <v>M</v>
      </c>
      <c r="AT248" s="127" t="str">
        <f>+AK248</f>
        <v>05-01-001</v>
      </c>
      <c r="AU248" s="540"/>
      <c r="AV248" s="540"/>
      <c r="AW248" s="540"/>
      <c r="AX248" s="540"/>
      <c r="AY248" s="540"/>
      <c r="AZ248" s="540"/>
      <c r="BA248" s="126" t="str">
        <f>AR248</f>
        <v>M</v>
      </c>
      <c r="BC248" s="127" t="str">
        <f t="shared" ref="BC248" si="3902">+AT248</f>
        <v>05-01-001</v>
      </c>
      <c r="BD248" s="540"/>
      <c r="BE248" s="540"/>
      <c r="BF248" s="540"/>
      <c r="BG248" s="540"/>
      <c r="BH248" s="540"/>
      <c r="BI248" s="540"/>
      <c r="BJ248" s="126" t="str">
        <f t="shared" ref="BJ248" si="3903">BA248</f>
        <v>M</v>
      </c>
      <c r="BL248" s="127" t="str">
        <f t="shared" ref="BL248" si="3904">+BC248</f>
        <v>05-01-001</v>
      </c>
      <c r="BM248" s="540"/>
      <c r="BN248" s="540"/>
      <c r="BO248" s="540"/>
      <c r="BP248" s="540"/>
      <c r="BQ248" s="540"/>
      <c r="BR248" s="540"/>
      <c r="BS248" s="126" t="str">
        <f t="shared" ref="BS248" si="3905">BJ248</f>
        <v>M</v>
      </c>
      <c r="BU248" s="127" t="str">
        <f t="shared" ref="BU248" si="3906">+BL248</f>
        <v>05-01-001</v>
      </c>
      <c r="BV248" s="540"/>
      <c r="BW248" s="540"/>
      <c r="BX248" s="540"/>
      <c r="BY248" s="540"/>
      <c r="BZ248" s="540"/>
      <c r="CA248" s="540"/>
      <c r="CB248" s="126" t="str">
        <f t="shared" ref="CB248" si="3907">BS248</f>
        <v>M</v>
      </c>
      <c r="CD248" s="127" t="str">
        <f t="shared" ref="CD248" si="3908">+BU248</f>
        <v>05-01-001</v>
      </c>
      <c r="CE248" s="540"/>
      <c r="CF248" s="540"/>
      <c r="CG248" s="540"/>
      <c r="CH248" s="540"/>
      <c r="CI248" s="540"/>
      <c r="CJ248" s="540"/>
      <c r="CK248" s="126" t="str">
        <f t="shared" ref="CK248" si="3909">CB248</f>
        <v>M</v>
      </c>
      <c r="CM248" s="127" t="str">
        <f t="shared" ref="CM248" si="3910">+CD248</f>
        <v>05-01-001</v>
      </c>
      <c r="CN248" s="540"/>
      <c r="CO248" s="540"/>
      <c r="CP248" s="540"/>
      <c r="CQ248" s="540"/>
      <c r="CR248" s="540"/>
      <c r="CS248" s="540"/>
      <c r="CT248" s="126" t="str">
        <f t="shared" ref="CT248" si="3911">CK248</f>
        <v>M</v>
      </c>
      <c r="CV248" s="127" t="str">
        <f t="shared" ref="CV248" si="3912">+CM248</f>
        <v>05-01-001</v>
      </c>
      <c r="CW248" s="540"/>
      <c r="CX248" s="540"/>
      <c r="CY248" s="540"/>
      <c r="CZ248" s="540"/>
      <c r="DA248" s="540"/>
      <c r="DB248" s="540"/>
      <c r="DC248" s="126" t="str">
        <f t="shared" ref="DC248" si="3913">CT248</f>
        <v>M</v>
      </c>
      <c r="DE248" s="127" t="str">
        <f t="shared" ref="DE248" si="3914">+CV248</f>
        <v>05-01-001</v>
      </c>
      <c r="DF248" s="540"/>
      <c r="DG248" s="540"/>
      <c r="DH248" s="540"/>
      <c r="DI248" s="540"/>
      <c r="DJ248" s="540"/>
      <c r="DK248" s="540"/>
      <c r="DL248" s="126" t="str">
        <f t="shared" ref="DL248" si="3915">DC248</f>
        <v>M</v>
      </c>
      <c r="DN248" s="127" t="str">
        <f t="shared" ref="DN248" si="3916">+DE248</f>
        <v>05-01-001</v>
      </c>
      <c r="DO248" s="540"/>
      <c r="DP248" s="540"/>
      <c r="DQ248" s="540"/>
      <c r="DR248" s="540"/>
      <c r="DS248" s="540"/>
      <c r="DT248" s="540"/>
      <c r="DU248" s="126" t="str">
        <f t="shared" ref="DU248" si="3917">DL248</f>
        <v>M</v>
      </c>
      <c r="DW248" s="127" t="str">
        <f t="shared" ref="DW248" si="3918">+DN248</f>
        <v>05-01-001</v>
      </c>
      <c r="DX248" s="540"/>
      <c r="DY248" s="540"/>
      <c r="DZ248" s="540"/>
      <c r="EA248" s="540"/>
      <c r="EB248" s="540"/>
      <c r="EC248" s="540"/>
      <c r="ED248" s="126" t="str">
        <f t="shared" ref="ED248" si="3919">DU248</f>
        <v>M</v>
      </c>
      <c r="EF248" s="127" t="str">
        <f t="shared" ref="EF248" si="3920">+DW248</f>
        <v>05-01-001</v>
      </c>
      <c r="EG248" s="540"/>
      <c r="EH248" s="540"/>
      <c r="EI248" s="540"/>
      <c r="EJ248" s="540"/>
      <c r="EK248" s="540"/>
      <c r="EL248" s="540"/>
      <c r="EM248" s="126" t="str">
        <f t="shared" ref="EM248" si="3921">ED248</f>
        <v>M</v>
      </c>
      <c r="EO248" s="127" t="str">
        <f t="shared" ref="EO248" si="3922">+EF248</f>
        <v>05-01-001</v>
      </c>
      <c r="EP248" s="540"/>
      <c r="EQ248" s="540"/>
      <c r="ER248" s="540"/>
      <c r="ES248" s="540"/>
      <c r="ET248" s="540"/>
      <c r="EU248" s="540"/>
      <c r="EV248" s="126" t="str">
        <f t="shared" ref="EV248" si="3923">EM248</f>
        <v>M</v>
      </c>
      <c r="EX248" s="127" t="str">
        <f t="shared" ref="EX248" si="3924">+EO248</f>
        <v>05-01-001</v>
      </c>
      <c r="EY248" s="540"/>
      <c r="EZ248" s="540"/>
      <c r="FA248" s="540"/>
      <c r="FB248" s="540"/>
      <c r="FC248" s="540"/>
      <c r="FD248" s="540"/>
      <c r="FE248" s="126" t="str">
        <f t="shared" ref="FE248" si="3925">EV248</f>
        <v>M</v>
      </c>
      <c r="FG248" s="127" t="str">
        <f t="shared" ref="FG248" si="3926">+EX248</f>
        <v>05-01-001</v>
      </c>
      <c r="FH248" s="540"/>
      <c r="FI248" s="540"/>
      <c r="FJ248" s="540"/>
      <c r="FK248" s="540"/>
      <c r="FL248" s="540"/>
      <c r="FM248" s="540"/>
      <c r="FN248" s="126" t="str">
        <f t="shared" ref="FN248" si="3927">FE248</f>
        <v>M</v>
      </c>
      <c r="FP248" s="127" t="str">
        <f t="shared" ref="FP248" si="3928">+FG248</f>
        <v>05-01-001</v>
      </c>
      <c r="FQ248" s="540"/>
      <c r="FR248" s="540"/>
      <c r="FS248" s="540"/>
      <c r="FT248" s="540"/>
      <c r="FU248" s="540"/>
      <c r="FV248" s="540"/>
      <c r="FW248" s="126" t="str">
        <f t="shared" ref="FW248" si="3929">FN248</f>
        <v>M</v>
      </c>
      <c r="FY248" s="127" t="str">
        <f t="shared" ref="FY248" si="3930">+FP248</f>
        <v>05-01-001</v>
      </c>
      <c r="FZ248" s="540"/>
      <c r="GA248" s="540"/>
      <c r="GB248" s="540"/>
      <c r="GC248" s="540"/>
      <c r="GD248" s="540"/>
      <c r="GE248" s="540"/>
      <c r="GF248" s="126" t="str">
        <f t="shared" ref="GF248" si="3931">FW248</f>
        <v>M</v>
      </c>
      <c r="GH248" s="127" t="str">
        <f t="shared" ref="GH248" si="3932">+FY248</f>
        <v>05-01-001</v>
      </c>
      <c r="GI248" s="540"/>
      <c r="GJ248" s="540"/>
      <c r="GK248" s="540"/>
      <c r="GL248" s="540"/>
      <c r="GM248" s="540"/>
      <c r="GN248" s="540"/>
      <c r="GO248" s="126" t="str">
        <f t="shared" ref="GO248" si="3933">GF248</f>
        <v>M</v>
      </c>
      <c r="GQ248" s="127" t="str">
        <f t="shared" ref="GQ248" si="3934">+GH248</f>
        <v>05-01-001</v>
      </c>
      <c r="GR248" s="540"/>
      <c r="GS248" s="540"/>
      <c r="GT248" s="540"/>
      <c r="GU248" s="540"/>
      <c r="GV248" s="540"/>
      <c r="GW248" s="540"/>
      <c r="GX248" s="126" t="str">
        <f t="shared" ref="GX248" si="3935">GO248</f>
        <v>M</v>
      </c>
      <c r="GZ248" s="127" t="str">
        <f t="shared" ref="GZ248" si="3936">+GQ248</f>
        <v>05-01-001</v>
      </c>
      <c r="HA248" s="540"/>
      <c r="HB248" s="540"/>
      <c r="HC248" s="540"/>
      <c r="HD248" s="540"/>
      <c r="HE248" s="540"/>
      <c r="HF248" s="540"/>
      <c r="HG248" s="126" t="str">
        <f t="shared" ref="HG248" si="3937">GX248</f>
        <v>M</v>
      </c>
      <c r="HI248" s="127" t="str">
        <f t="shared" ref="HI248" si="3938">+GZ248</f>
        <v>05-01-001</v>
      </c>
      <c r="HJ248" s="540"/>
      <c r="HK248" s="540"/>
      <c r="HL248" s="540"/>
      <c r="HM248" s="540"/>
      <c r="HN248" s="540"/>
      <c r="HO248" s="540"/>
      <c r="HP248" s="126" t="str">
        <f t="shared" ref="HP248" si="3939">HG248</f>
        <v>M</v>
      </c>
      <c r="HR248" s="127" t="str">
        <f t="shared" ref="HR248" si="3940">+HI248</f>
        <v>05-01-001</v>
      </c>
      <c r="HS248" s="540"/>
      <c r="HT248" s="540"/>
      <c r="HU248" s="540"/>
      <c r="HV248" s="540"/>
      <c r="HW248" s="540"/>
      <c r="HX248" s="540"/>
      <c r="HY248" s="126" t="str">
        <f t="shared" ref="HY248" si="3941">HP248</f>
        <v>M</v>
      </c>
      <c r="IA248" s="127" t="str">
        <f t="shared" ref="IA248" si="3942">+HR248</f>
        <v>05-01-001</v>
      </c>
      <c r="IB248" s="540"/>
      <c r="IC248" s="540"/>
      <c r="ID248" s="540"/>
      <c r="IE248" s="540"/>
      <c r="IF248" s="540"/>
      <c r="IG248" s="540"/>
      <c r="IH248" s="126" t="str">
        <f t="shared" ref="IH248" si="3943">HY248</f>
        <v>M</v>
      </c>
      <c r="IJ248" s="127" t="str">
        <f t="shared" ref="IJ248" si="3944">+IA248</f>
        <v>05-01-001</v>
      </c>
      <c r="IK248" s="540"/>
      <c r="IL248" s="540"/>
      <c r="IM248" s="540"/>
      <c r="IN248" s="540"/>
      <c r="IO248" s="540"/>
      <c r="IP248" s="540"/>
      <c r="IQ248" s="126" t="str">
        <f t="shared" ref="IQ248" si="3945">IH248</f>
        <v>M</v>
      </c>
      <c r="IS248" s="127" t="str">
        <f t="shared" ref="IS248" si="3946">+IJ248</f>
        <v>05-01-001</v>
      </c>
      <c r="IT248" s="540"/>
      <c r="IU248" s="540"/>
      <c r="IV248" s="540"/>
      <c r="IW248" s="540"/>
      <c r="IX248" s="540"/>
      <c r="IY248" s="540"/>
      <c r="IZ248" s="126" t="str">
        <f t="shared" ref="IZ248" si="3947">IQ248</f>
        <v>M</v>
      </c>
      <c r="JB248" s="127" t="str">
        <f t="shared" ref="JB248" si="3948">+IS248</f>
        <v>05-01-001</v>
      </c>
      <c r="JC248" s="540"/>
      <c r="JD248" s="540"/>
      <c r="JE248" s="540"/>
      <c r="JF248" s="540"/>
      <c r="JG248" s="540"/>
      <c r="JH248" s="540"/>
      <c r="JI248" s="126" t="str">
        <f t="shared" ref="JI248" si="3949">IZ248</f>
        <v>M</v>
      </c>
      <c r="JK248" s="127" t="str">
        <f t="shared" ref="JK248" si="3950">+JB248</f>
        <v>05-01-001</v>
      </c>
      <c r="JL248" s="540"/>
      <c r="JM248" s="540"/>
      <c r="JN248" s="540"/>
      <c r="JO248" s="540"/>
      <c r="JP248" s="540"/>
      <c r="JQ248" s="540"/>
      <c r="JR248" s="126" t="str">
        <f t="shared" ref="JR248" si="3951">JI248</f>
        <v>M</v>
      </c>
      <c r="JT248" s="127" t="str">
        <f t="shared" ref="JT248" si="3952">+JK248</f>
        <v>05-01-001</v>
      </c>
      <c r="JU248" s="540"/>
      <c r="JV248" s="540"/>
      <c r="JW248" s="540"/>
      <c r="JX248" s="540"/>
      <c r="JY248" s="540"/>
      <c r="JZ248" s="540"/>
      <c r="KA248" s="126" t="str">
        <f t="shared" ref="KA248" si="3953">JR248</f>
        <v>M</v>
      </c>
      <c r="KC248" s="127" t="str">
        <f t="shared" ref="KC248" si="3954">+JT248</f>
        <v>05-01-001</v>
      </c>
      <c r="KD248" s="540"/>
      <c r="KE248" s="540"/>
      <c r="KF248" s="540"/>
      <c r="KG248" s="540"/>
      <c r="KH248" s="540"/>
      <c r="KI248" s="540"/>
      <c r="KJ248" s="126" t="str">
        <f t="shared" ref="KJ248" si="3955">KA248</f>
        <v>M</v>
      </c>
      <c r="KL248" s="127" t="str">
        <f t="shared" ref="KL248" si="3956">+KC248</f>
        <v>05-01-001</v>
      </c>
      <c r="KM248" s="540"/>
      <c r="KN248" s="540"/>
      <c r="KO248" s="540"/>
      <c r="KP248" s="540"/>
      <c r="KQ248" s="540"/>
      <c r="KR248" s="540"/>
      <c r="KS248" s="126" t="str">
        <f t="shared" ref="KS248" si="3957">KJ248</f>
        <v>M</v>
      </c>
      <c r="KU248" s="127" t="str">
        <f t="shared" ref="KU248" si="3958">+KL248</f>
        <v>05-01-001</v>
      </c>
      <c r="KV248" s="540"/>
      <c r="KW248" s="540"/>
      <c r="KX248" s="540"/>
      <c r="KY248" s="540"/>
      <c r="KZ248" s="540"/>
      <c r="LA248" s="540"/>
      <c r="LB248" s="126" t="str">
        <f t="shared" ref="LB248" si="3959">KS248</f>
        <v>M</v>
      </c>
      <c r="LD248" s="127" t="str">
        <f t="shared" ref="LD248" si="3960">+KU248</f>
        <v>05-01-001</v>
      </c>
      <c r="LE248" s="540"/>
      <c r="LF248" s="540"/>
      <c r="LG248" s="540"/>
      <c r="LH248" s="540"/>
      <c r="LI248" s="540"/>
      <c r="LJ248" s="540"/>
      <c r="LK248" s="126" t="str">
        <f t="shared" ref="LK248" si="3961">LB248</f>
        <v>M</v>
      </c>
      <c r="LM248" s="127" t="str">
        <f t="shared" ref="LM248" si="3962">+LD248</f>
        <v>05-01-001</v>
      </c>
      <c r="LN248" s="540"/>
      <c r="LO248" s="540"/>
      <c r="LP248" s="540"/>
      <c r="LQ248" s="540"/>
      <c r="LR248" s="540"/>
      <c r="LS248" s="540"/>
      <c r="LT248" s="126" t="str">
        <f t="shared" ref="LT248" si="3963">LK248</f>
        <v>M</v>
      </c>
      <c r="LV248" s="127" t="str">
        <f t="shared" ref="LV248" si="3964">+LM248</f>
        <v>05-01-001</v>
      </c>
      <c r="LW248" s="540"/>
      <c r="LX248" s="540"/>
      <c r="LY248" s="540"/>
      <c r="LZ248" s="540"/>
      <c r="MA248" s="540"/>
      <c r="MB248" s="540"/>
      <c r="MC248" s="126" t="str">
        <f t="shared" ref="MC248" si="3965">LT248</f>
        <v>M</v>
      </c>
      <c r="ME248" s="127" t="str">
        <f t="shared" ref="ME248" si="3966">+LV248</f>
        <v>05-01-001</v>
      </c>
      <c r="MF248" s="540"/>
      <c r="MG248" s="540"/>
      <c r="MH248" s="540"/>
      <c r="MI248" s="540"/>
      <c r="MJ248" s="540"/>
      <c r="MK248" s="540"/>
      <c r="ML248" s="126" t="str">
        <f t="shared" ref="ML248" si="3967">MC248</f>
        <v>M</v>
      </c>
      <c r="MN248" s="127" t="str">
        <f t="shared" ref="MN248" si="3968">+ME248</f>
        <v>05-01-001</v>
      </c>
      <c r="MO248" s="540"/>
      <c r="MP248" s="540"/>
      <c r="MQ248" s="540"/>
      <c r="MR248" s="540"/>
      <c r="MS248" s="540"/>
      <c r="MT248" s="540"/>
      <c r="MU248" s="126" t="str">
        <f t="shared" ref="MU248" si="3969">ML248</f>
        <v>M</v>
      </c>
      <c r="MW248" s="127" t="str">
        <f t="shared" ref="MW248" si="3970">+MN248</f>
        <v>05-01-001</v>
      </c>
      <c r="MX248" s="540"/>
      <c r="MY248" s="540"/>
      <c r="MZ248" s="540"/>
      <c r="NA248" s="540"/>
      <c r="NB248" s="540"/>
      <c r="NC248" s="540"/>
      <c r="ND248" s="126" t="str">
        <f t="shared" ref="ND248" si="3971">MU248</f>
        <v>M</v>
      </c>
      <c r="NF248" s="127" t="str">
        <f t="shared" ref="NF248" si="3972">+MW248</f>
        <v>05-01-001</v>
      </c>
      <c r="NG248" s="540"/>
      <c r="NH248" s="540"/>
      <c r="NI248" s="540"/>
      <c r="NJ248" s="540"/>
      <c r="NK248" s="540"/>
      <c r="NL248" s="540"/>
      <c r="NM248" s="126" t="str">
        <f t="shared" ref="NM248" si="3973">ND248</f>
        <v>M</v>
      </c>
      <c r="NO248" s="127" t="str">
        <f t="shared" ref="NO248" si="3974">+NF248</f>
        <v>05-01-001</v>
      </c>
      <c r="NP248" s="540"/>
      <c r="NQ248" s="540"/>
      <c r="NR248" s="540"/>
      <c r="NS248" s="540"/>
      <c r="NT248" s="540"/>
      <c r="NU248" s="540"/>
      <c r="NV248" s="126" t="str">
        <f t="shared" ref="NV248" si="3975">NM248</f>
        <v>M</v>
      </c>
      <c r="NX248" s="127" t="str">
        <f t="shared" ref="NX248" si="3976">+NO248</f>
        <v>05-01-001</v>
      </c>
      <c r="NY248" s="540"/>
      <c r="NZ248" s="540"/>
      <c r="OA248" s="540"/>
      <c r="OB248" s="540"/>
      <c r="OC248" s="540"/>
      <c r="OD248" s="540"/>
      <c r="OE248" s="126" t="str">
        <f t="shared" ref="OE248" si="3977">NV248</f>
        <v>M</v>
      </c>
      <c r="OG248" s="127" t="str">
        <f t="shared" ref="OG248" si="3978">+NX248</f>
        <v>05-01-001</v>
      </c>
      <c r="OH248" s="540"/>
      <c r="OI248" s="540"/>
      <c r="OJ248" s="540"/>
      <c r="OK248" s="540"/>
      <c r="OL248" s="540"/>
      <c r="OM248" s="540"/>
      <c r="ON248" s="126" t="str">
        <f t="shared" ref="ON248" si="3979">OE248</f>
        <v>M</v>
      </c>
      <c r="OP248" s="127" t="str">
        <f t="shared" ref="OP248" si="3980">+OG248</f>
        <v>05-01-001</v>
      </c>
      <c r="OQ248" s="540"/>
      <c r="OR248" s="540"/>
      <c r="OS248" s="540"/>
      <c r="OT248" s="540"/>
      <c r="OU248" s="540"/>
      <c r="OV248" s="540"/>
      <c r="OW248" s="126" t="str">
        <f t="shared" ref="OW248" si="3981">ON248</f>
        <v>M</v>
      </c>
      <c r="OY248" s="127" t="str">
        <f t="shared" ref="OY248" si="3982">+OP248</f>
        <v>05-01-001</v>
      </c>
      <c r="OZ248" s="540"/>
      <c r="PA248" s="540"/>
      <c r="PB248" s="540"/>
      <c r="PC248" s="540"/>
      <c r="PD248" s="540"/>
      <c r="PE248" s="540"/>
      <c r="PF248" s="126" t="str">
        <f t="shared" ref="PF248" si="3983">OW248</f>
        <v>M</v>
      </c>
    </row>
    <row r="249" spans="1:422">
      <c r="A249" s="129" t="s">
        <v>314</v>
      </c>
      <c r="B249" s="130"/>
      <c r="C249" s="130" t="s">
        <v>315</v>
      </c>
      <c r="D249" s="130" t="s">
        <v>316</v>
      </c>
      <c r="E249" s="130" t="s">
        <v>317</v>
      </c>
      <c r="F249" s="130" t="s">
        <v>318</v>
      </c>
      <c r="G249" s="128" t="s">
        <v>319</v>
      </c>
      <c r="H249" s="131" t="s">
        <v>44</v>
      </c>
      <c r="J249" s="129" t="s">
        <v>314</v>
      </c>
      <c r="K249" s="130"/>
      <c r="L249" s="130" t="s">
        <v>315</v>
      </c>
      <c r="M249" s="130" t="s">
        <v>316</v>
      </c>
      <c r="N249" s="130" t="s">
        <v>317</v>
      </c>
      <c r="O249" s="130" t="s">
        <v>318</v>
      </c>
      <c r="P249" s="128" t="s">
        <v>319</v>
      </c>
      <c r="Q249" s="131" t="s">
        <v>44</v>
      </c>
      <c r="S249" s="129" t="s">
        <v>314</v>
      </c>
      <c r="T249" s="130"/>
      <c r="U249" s="130" t="s">
        <v>315</v>
      </c>
      <c r="V249" s="130" t="s">
        <v>316</v>
      </c>
      <c r="W249" s="130" t="s">
        <v>317</v>
      </c>
      <c r="X249" s="130" t="s">
        <v>318</v>
      </c>
      <c r="Y249" s="128" t="s">
        <v>319</v>
      </c>
      <c r="Z249" s="131" t="s">
        <v>44</v>
      </c>
      <c r="AB249" s="129" t="s">
        <v>314</v>
      </c>
      <c r="AC249" s="130"/>
      <c r="AD249" s="130" t="s">
        <v>315</v>
      </c>
      <c r="AE249" s="130" t="s">
        <v>316</v>
      </c>
      <c r="AF249" s="130" t="s">
        <v>317</v>
      </c>
      <c r="AG249" s="130" t="s">
        <v>318</v>
      </c>
      <c r="AH249" s="128" t="s">
        <v>319</v>
      </c>
      <c r="AI249" s="131" t="s">
        <v>44</v>
      </c>
      <c r="AK249" s="129" t="s">
        <v>314</v>
      </c>
      <c r="AL249" s="130"/>
      <c r="AM249" s="130" t="s">
        <v>315</v>
      </c>
      <c r="AN249" s="130" t="s">
        <v>316</v>
      </c>
      <c r="AO249" s="130" t="s">
        <v>317</v>
      </c>
      <c r="AP249" s="130" t="s">
        <v>318</v>
      </c>
      <c r="AQ249" s="128" t="s">
        <v>319</v>
      </c>
      <c r="AR249" s="131" t="s">
        <v>44</v>
      </c>
      <c r="AT249" s="129" t="s">
        <v>314</v>
      </c>
      <c r="AU249" s="130"/>
      <c r="AV249" s="130" t="s">
        <v>315</v>
      </c>
      <c r="AW249" s="130" t="s">
        <v>316</v>
      </c>
      <c r="AX249" s="130" t="s">
        <v>317</v>
      </c>
      <c r="AY249" s="130" t="s">
        <v>318</v>
      </c>
      <c r="AZ249" s="128" t="s">
        <v>319</v>
      </c>
      <c r="BA249" s="131" t="s">
        <v>44</v>
      </c>
      <c r="BC249" s="129" t="s">
        <v>314</v>
      </c>
      <c r="BD249" s="130"/>
      <c r="BE249" s="130" t="s">
        <v>315</v>
      </c>
      <c r="BF249" s="130" t="s">
        <v>316</v>
      </c>
      <c r="BG249" s="130" t="s">
        <v>317</v>
      </c>
      <c r="BH249" s="130" t="s">
        <v>318</v>
      </c>
      <c r="BI249" s="128" t="s">
        <v>319</v>
      </c>
      <c r="BJ249" s="131" t="s">
        <v>44</v>
      </c>
      <c r="BL249" s="129" t="s">
        <v>314</v>
      </c>
      <c r="BM249" s="130"/>
      <c r="BN249" s="130" t="s">
        <v>315</v>
      </c>
      <c r="BO249" s="130" t="s">
        <v>316</v>
      </c>
      <c r="BP249" s="130" t="s">
        <v>317</v>
      </c>
      <c r="BQ249" s="130" t="s">
        <v>318</v>
      </c>
      <c r="BR249" s="128" t="s">
        <v>319</v>
      </c>
      <c r="BS249" s="131" t="s">
        <v>44</v>
      </c>
      <c r="BU249" s="129" t="s">
        <v>314</v>
      </c>
      <c r="BV249" s="130"/>
      <c r="BW249" s="130" t="s">
        <v>315</v>
      </c>
      <c r="BX249" s="130" t="s">
        <v>316</v>
      </c>
      <c r="BY249" s="130" t="s">
        <v>317</v>
      </c>
      <c r="BZ249" s="130" t="s">
        <v>318</v>
      </c>
      <c r="CA249" s="128" t="s">
        <v>319</v>
      </c>
      <c r="CB249" s="131" t="s">
        <v>44</v>
      </c>
      <c r="CD249" s="129" t="s">
        <v>314</v>
      </c>
      <c r="CE249" s="130"/>
      <c r="CF249" s="130" t="s">
        <v>315</v>
      </c>
      <c r="CG249" s="130" t="s">
        <v>316</v>
      </c>
      <c r="CH249" s="130" t="s">
        <v>317</v>
      </c>
      <c r="CI249" s="130" t="s">
        <v>318</v>
      </c>
      <c r="CJ249" s="128" t="s">
        <v>319</v>
      </c>
      <c r="CK249" s="131" t="s">
        <v>44</v>
      </c>
      <c r="CM249" s="129" t="s">
        <v>314</v>
      </c>
      <c r="CN249" s="130"/>
      <c r="CO249" s="130" t="s">
        <v>315</v>
      </c>
      <c r="CP249" s="130" t="s">
        <v>316</v>
      </c>
      <c r="CQ249" s="130" t="s">
        <v>317</v>
      </c>
      <c r="CR249" s="130" t="s">
        <v>318</v>
      </c>
      <c r="CS249" s="128" t="s">
        <v>319</v>
      </c>
      <c r="CT249" s="131" t="s">
        <v>44</v>
      </c>
      <c r="CV249" s="129" t="s">
        <v>314</v>
      </c>
      <c r="CW249" s="130"/>
      <c r="CX249" s="130" t="s">
        <v>315</v>
      </c>
      <c r="CY249" s="130" t="s">
        <v>316</v>
      </c>
      <c r="CZ249" s="130" t="s">
        <v>317</v>
      </c>
      <c r="DA249" s="130" t="s">
        <v>318</v>
      </c>
      <c r="DB249" s="128" t="s">
        <v>319</v>
      </c>
      <c r="DC249" s="131" t="s">
        <v>44</v>
      </c>
      <c r="DE249" s="129" t="s">
        <v>314</v>
      </c>
      <c r="DF249" s="130"/>
      <c r="DG249" s="130" t="s">
        <v>315</v>
      </c>
      <c r="DH249" s="130" t="s">
        <v>316</v>
      </c>
      <c r="DI249" s="130" t="s">
        <v>317</v>
      </c>
      <c r="DJ249" s="130" t="s">
        <v>318</v>
      </c>
      <c r="DK249" s="128" t="s">
        <v>319</v>
      </c>
      <c r="DL249" s="131" t="s">
        <v>44</v>
      </c>
      <c r="DN249" s="129" t="s">
        <v>314</v>
      </c>
      <c r="DO249" s="130"/>
      <c r="DP249" s="130" t="s">
        <v>315</v>
      </c>
      <c r="DQ249" s="130" t="s">
        <v>316</v>
      </c>
      <c r="DR249" s="130" t="s">
        <v>317</v>
      </c>
      <c r="DS249" s="130" t="s">
        <v>318</v>
      </c>
      <c r="DT249" s="128" t="s">
        <v>319</v>
      </c>
      <c r="DU249" s="131" t="s">
        <v>44</v>
      </c>
      <c r="DW249" s="129" t="s">
        <v>314</v>
      </c>
      <c r="DX249" s="130"/>
      <c r="DY249" s="130" t="s">
        <v>315</v>
      </c>
      <c r="DZ249" s="130" t="s">
        <v>316</v>
      </c>
      <c r="EA249" s="130" t="s">
        <v>317</v>
      </c>
      <c r="EB249" s="130" t="s">
        <v>318</v>
      </c>
      <c r="EC249" s="128" t="s">
        <v>319</v>
      </c>
      <c r="ED249" s="131" t="s">
        <v>44</v>
      </c>
      <c r="EF249" s="129" t="s">
        <v>314</v>
      </c>
      <c r="EG249" s="130"/>
      <c r="EH249" s="130" t="s">
        <v>315</v>
      </c>
      <c r="EI249" s="130" t="s">
        <v>316</v>
      </c>
      <c r="EJ249" s="130" t="s">
        <v>317</v>
      </c>
      <c r="EK249" s="130" t="s">
        <v>318</v>
      </c>
      <c r="EL249" s="128" t="s">
        <v>319</v>
      </c>
      <c r="EM249" s="131" t="s">
        <v>44</v>
      </c>
      <c r="EO249" s="129" t="s">
        <v>314</v>
      </c>
      <c r="EP249" s="130"/>
      <c r="EQ249" s="130" t="s">
        <v>315</v>
      </c>
      <c r="ER249" s="130" t="s">
        <v>316</v>
      </c>
      <c r="ES249" s="130" t="s">
        <v>317</v>
      </c>
      <c r="ET249" s="130" t="s">
        <v>318</v>
      </c>
      <c r="EU249" s="128" t="s">
        <v>319</v>
      </c>
      <c r="EV249" s="131" t="s">
        <v>44</v>
      </c>
      <c r="EX249" s="129" t="s">
        <v>314</v>
      </c>
      <c r="EY249" s="130"/>
      <c r="EZ249" s="130" t="s">
        <v>315</v>
      </c>
      <c r="FA249" s="130" t="s">
        <v>316</v>
      </c>
      <c r="FB249" s="130" t="s">
        <v>317</v>
      </c>
      <c r="FC249" s="130" t="s">
        <v>318</v>
      </c>
      <c r="FD249" s="128" t="s">
        <v>319</v>
      </c>
      <c r="FE249" s="131" t="s">
        <v>44</v>
      </c>
      <c r="FG249" s="129" t="s">
        <v>314</v>
      </c>
      <c r="FH249" s="130"/>
      <c r="FI249" s="130" t="s">
        <v>315</v>
      </c>
      <c r="FJ249" s="130" t="s">
        <v>316</v>
      </c>
      <c r="FK249" s="130" t="s">
        <v>317</v>
      </c>
      <c r="FL249" s="130" t="s">
        <v>318</v>
      </c>
      <c r="FM249" s="128" t="s">
        <v>319</v>
      </c>
      <c r="FN249" s="131" t="s">
        <v>44</v>
      </c>
      <c r="FP249" s="129" t="s">
        <v>314</v>
      </c>
      <c r="FQ249" s="130"/>
      <c r="FR249" s="130" t="s">
        <v>315</v>
      </c>
      <c r="FS249" s="130" t="s">
        <v>316</v>
      </c>
      <c r="FT249" s="130" t="s">
        <v>317</v>
      </c>
      <c r="FU249" s="130" t="s">
        <v>318</v>
      </c>
      <c r="FV249" s="128" t="s">
        <v>319</v>
      </c>
      <c r="FW249" s="131" t="s">
        <v>44</v>
      </c>
      <c r="FY249" s="129" t="s">
        <v>314</v>
      </c>
      <c r="FZ249" s="130"/>
      <c r="GA249" s="130" t="s">
        <v>315</v>
      </c>
      <c r="GB249" s="130" t="s">
        <v>316</v>
      </c>
      <c r="GC249" s="130" t="s">
        <v>317</v>
      </c>
      <c r="GD249" s="130" t="s">
        <v>318</v>
      </c>
      <c r="GE249" s="128" t="s">
        <v>319</v>
      </c>
      <c r="GF249" s="131" t="s">
        <v>44</v>
      </c>
      <c r="GH249" s="129" t="s">
        <v>314</v>
      </c>
      <c r="GI249" s="130"/>
      <c r="GJ249" s="130" t="s">
        <v>315</v>
      </c>
      <c r="GK249" s="130" t="s">
        <v>316</v>
      </c>
      <c r="GL249" s="130" t="s">
        <v>317</v>
      </c>
      <c r="GM249" s="130" t="s">
        <v>318</v>
      </c>
      <c r="GN249" s="128" t="s">
        <v>319</v>
      </c>
      <c r="GO249" s="131" t="s">
        <v>44</v>
      </c>
      <c r="GQ249" s="129" t="s">
        <v>314</v>
      </c>
      <c r="GR249" s="130"/>
      <c r="GS249" s="130" t="s">
        <v>315</v>
      </c>
      <c r="GT249" s="130" t="s">
        <v>316</v>
      </c>
      <c r="GU249" s="130" t="s">
        <v>317</v>
      </c>
      <c r="GV249" s="130" t="s">
        <v>318</v>
      </c>
      <c r="GW249" s="128" t="s">
        <v>319</v>
      </c>
      <c r="GX249" s="131" t="s">
        <v>44</v>
      </c>
      <c r="GZ249" s="129" t="s">
        <v>314</v>
      </c>
      <c r="HA249" s="130"/>
      <c r="HB249" s="130" t="s">
        <v>315</v>
      </c>
      <c r="HC249" s="130" t="s">
        <v>316</v>
      </c>
      <c r="HD249" s="130" t="s">
        <v>317</v>
      </c>
      <c r="HE249" s="130" t="s">
        <v>318</v>
      </c>
      <c r="HF249" s="128" t="s">
        <v>319</v>
      </c>
      <c r="HG249" s="131" t="s">
        <v>44</v>
      </c>
      <c r="HI249" s="129" t="s">
        <v>314</v>
      </c>
      <c r="HJ249" s="130"/>
      <c r="HK249" s="130" t="s">
        <v>315</v>
      </c>
      <c r="HL249" s="130" t="s">
        <v>316</v>
      </c>
      <c r="HM249" s="130" t="s">
        <v>317</v>
      </c>
      <c r="HN249" s="130" t="s">
        <v>318</v>
      </c>
      <c r="HO249" s="128" t="s">
        <v>319</v>
      </c>
      <c r="HP249" s="131" t="s">
        <v>44</v>
      </c>
      <c r="HR249" s="129" t="s">
        <v>314</v>
      </c>
      <c r="HS249" s="130"/>
      <c r="HT249" s="130" t="s">
        <v>315</v>
      </c>
      <c r="HU249" s="130" t="s">
        <v>316</v>
      </c>
      <c r="HV249" s="130" t="s">
        <v>317</v>
      </c>
      <c r="HW249" s="130" t="s">
        <v>318</v>
      </c>
      <c r="HX249" s="128" t="s">
        <v>319</v>
      </c>
      <c r="HY249" s="131" t="s">
        <v>44</v>
      </c>
      <c r="IA249" s="129" t="s">
        <v>314</v>
      </c>
      <c r="IB249" s="130"/>
      <c r="IC249" s="130" t="s">
        <v>315</v>
      </c>
      <c r="ID249" s="130" t="s">
        <v>316</v>
      </c>
      <c r="IE249" s="130" t="s">
        <v>317</v>
      </c>
      <c r="IF249" s="130" t="s">
        <v>318</v>
      </c>
      <c r="IG249" s="128" t="s">
        <v>319</v>
      </c>
      <c r="IH249" s="131" t="s">
        <v>44</v>
      </c>
      <c r="IJ249" s="129" t="s">
        <v>314</v>
      </c>
      <c r="IK249" s="130"/>
      <c r="IL249" s="130" t="s">
        <v>315</v>
      </c>
      <c r="IM249" s="130" t="s">
        <v>316</v>
      </c>
      <c r="IN249" s="130" t="s">
        <v>317</v>
      </c>
      <c r="IO249" s="130" t="s">
        <v>318</v>
      </c>
      <c r="IP249" s="128" t="s">
        <v>319</v>
      </c>
      <c r="IQ249" s="131" t="s">
        <v>44</v>
      </c>
      <c r="IS249" s="129" t="s">
        <v>314</v>
      </c>
      <c r="IT249" s="130"/>
      <c r="IU249" s="130" t="s">
        <v>315</v>
      </c>
      <c r="IV249" s="130" t="s">
        <v>316</v>
      </c>
      <c r="IW249" s="130" t="s">
        <v>317</v>
      </c>
      <c r="IX249" s="130" t="s">
        <v>318</v>
      </c>
      <c r="IY249" s="128" t="s">
        <v>319</v>
      </c>
      <c r="IZ249" s="131" t="s">
        <v>44</v>
      </c>
      <c r="JB249" s="129" t="s">
        <v>314</v>
      </c>
      <c r="JC249" s="130"/>
      <c r="JD249" s="130" t="s">
        <v>315</v>
      </c>
      <c r="JE249" s="130" t="s">
        <v>316</v>
      </c>
      <c r="JF249" s="130" t="s">
        <v>317</v>
      </c>
      <c r="JG249" s="130" t="s">
        <v>318</v>
      </c>
      <c r="JH249" s="128" t="s">
        <v>319</v>
      </c>
      <c r="JI249" s="131" t="s">
        <v>44</v>
      </c>
      <c r="JK249" s="129" t="s">
        <v>314</v>
      </c>
      <c r="JL249" s="130"/>
      <c r="JM249" s="130" t="s">
        <v>315</v>
      </c>
      <c r="JN249" s="130" t="s">
        <v>316</v>
      </c>
      <c r="JO249" s="130" t="s">
        <v>317</v>
      </c>
      <c r="JP249" s="130" t="s">
        <v>318</v>
      </c>
      <c r="JQ249" s="128" t="s">
        <v>319</v>
      </c>
      <c r="JR249" s="131" t="s">
        <v>44</v>
      </c>
      <c r="JT249" s="129" t="s">
        <v>314</v>
      </c>
      <c r="JU249" s="130"/>
      <c r="JV249" s="130" t="s">
        <v>315</v>
      </c>
      <c r="JW249" s="130" t="s">
        <v>316</v>
      </c>
      <c r="JX249" s="130" t="s">
        <v>317</v>
      </c>
      <c r="JY249" s="130" t="s">
        <v>318</v>
      </c>
      <c r="JZ249" s="128" t="s">
        <v>319</v>
      </c>
      <c r="KA249" s="131" t="s">
        <v>44</v>
      </c>
      <c r="KC249" s="129" t="s">
        <v>314</v>
      </c>
      <c r="KD249" s="130"/>
      <c r="KE249" s="130" t="s">
        <v>315</v>
      </c>
      <c r="KF249" s="130" t="s">
        <v>316</v>
      </c>
      <c r="KG249" s="130" t="s">
        <v>317</v>
      </c>
      <c r="KH249" s="130" t="s">
        <v>318</v>
      </c>
      <c r="KI249" s="128" t="s">
        <v>319</v>
      </c>
      <c r="KJ249" s="131" t="s">
        <v>44</v>
      </c>
      <c r="KL249" s="129" t="s">
        <v>314</v>
      </c>
      <c r="KM249" s="130"/>
      <c r="KN249" s="130" t="s">
        <v>315</v>
      </c>
      <c r="KO249" s="130" t="s">
        <v>316</v>
      </c>
      <c r="KP249" s="130" t="s">
        <v>317</v>
      </c>
      <c r="KQ249" s="130" t="s">
        <v>318</v>
      </c>
      <c r="KR249" s="128" t="s">
        <v>319</v>
      </c>
      <c r="KS249" s="131" t="s">
        <v>44</v>
      </c>
      <c r="KU249" s="129" t="s">
        <v>314</v>
      </c>
      <c r="KV249" s="130"/>
      <c r="KW249" s="130" t="s">
        <v>315</v>
      </c>
      <c r="KX249" s="130" t="s">
        <v>316</v>
      </c>
      <c r="KY249" s="130" t="s">
        <v>317</v>
      </c>
      <c r="KZ249" s="130" t="s">
        <v>318</v>
      </c>
      <c r="LA249" s="128" t="s">
        <v>319</v>
      </c>
      <c r="LB249" s="131" t="s">
        <v>44</v>
      </c>
      <c r="LD249" s="129" t="s">
        <v>314</v>
      </c>
      <c r="LE249" s="130"/>
      <c r="LF249" s="130" t="s">
        <v>315</v>
      </c>
      <c r="LG249" s="130" t="s">
        <v>316</v>
      </c>
      <c r="LH249" s="130" t="s">
        <v>317</v>
      </c>
      <c r="LI249" s="130" t="s">
        <v>318</v>
      </c>
      <c r="LJ249" s="128" t="s">
        <v>319</v>
      </c>
      <c r="LK249" s="131" t="s">
        <v>44</v>
      </c>
      <c r="LM249" s="129" t="s">
        <v>314</v>
      </c>
      <c r="LN249" s="130"/>
      <c r="LO249" s="130" t="s">
        <v>315</v>
      </c>
      <c r="LP249" s="130" t="s">
        <v>316</v>
      </c>
      <c r="LQ249" s="130" t="s">
        <v>317</v>
      </c>
      <c r="LR249" s="130" t="s">
        <v>318</v>
      </c>
      <c r="LS249" s="128" t="s">
        <v>319</v>
      </c>
      <c r="LT249" s="131" t="s">
        <v>44</v>
      </c>
      <c r="LV249" s="129" t="s">
        <v>314</v>
      </c>
      <c r="LW249" s="130"/>
      <c r="LX249" s="130" t="s">
        <v>315</v>
      </c>
      <c r="LY249" s="130" t="s">
        <v>316</v>
      </c>
      <c r="LZ249" s="130" t="s">
        <v>317</v>
      </c>
      <c r="MA249" s="130" t="s">
        <v>318</v>
      </c>
      <c r="MB249" s="128" t="s">
        <v>319</v>
      </c>
      <c r="MC249" s="131" t="s">
        <v>44</v>
      </c>
      <c r="ME249" s="129" t="s">
        <v>314</v>
      </c>
      <c r="MF249" s="130"/>
      <c r="MG249" s="130" t="s">
        <v>315</v>
      </c>
      <c r="MH249" s="130" t="s">
        <v>316</v>
      </c>
      <c r="MI249" s="130" t="s">
        <v>317</v>
      </c>
      <c r="MJ249" s="130" t="s">
        <v>318</v>
      </c>
      <c r="MK249" s="128" t="s">
        <v>319</v>
      </c>
      <c r="ML249" s="131" t="s">
        <v>44</v>
      </c>
      <c r="MN249" s="129" t="s">
        <v>314</v>
      </c>
      <c r="MO249" s="130"/>
      <c r="MP249" s="130" t="s">
        <v>315</v>
      </c>
      <c r="MQ249" s="130" t="s">
        <v>316</v>
      </c>
      <c r="MR249" s="130" t="s">
        <v>317</v>
      </c>
      <c r="MS249" s="130" t="s">
        <v>318</v>
      </c>
      <c r="MT249" s="128" t="s">
        <v>319</v>
      </c>
      <c r="MU249" s="131" t="s">
        <v>44</v>
      </c>
      <c r="MW249" s="129" t="s">
        <v>314</v>
      </c>
      <c r="MX249" s="130"/>
      <c r="MY249" s="130" t="s">
        <v>315</v>
      </c>
      <c r="MZ249" s="130" t="s">
        <v>316</v>
      </c>
      <c r="NA249" s="130" t="s">
        <v>317</v>
      </c>
      <c r="NB249" s="130" t="s">
        <v>318</v>
      </c>
      <c r="NC249" s="128" t="s">
        <v>319</v>
      </c>
      <c r="ND249" s="131" t="s">
        <v>44</v>
      </c>
      <c r="NF249" s="129" t="s">
        <v>314</v>
      </c>
      <c r="NG249" s="130"/>
      <c r="NH249" s="130" t="s">
        <v>315</v>
      </c>
      <c r="NI249" s="130" t="s">
        <v>316</v>
      </c>
      <c r="NJ249" s="130" t="s">
        <v>317</v>
      </c>
      <c r="NK249" s="130" t="s">
        <v>318</v>
      </c>
      <c r="NL249" s="128" t="s">
        <v>319</v>
      </c>
      <c r="NM249" s="131" t="s">
        <v>44</v>
      </c>
      <c r="NO249" s="129" t="s">
        <v>314</v>
      </c>
      <c r="NP249" s="130"/>
      <c r="NQ249" s="130" t="s">
        <v>315</v>
      </c>
      <c r="NR249" s="130" t="s">
        <v>316</v>
      </c>
      <c r="NS249" s="130" t="s">
        <v>317</v>
      </c>
      <c r="NT249" s="130" t="s">
        <v>318</v>
      </c>
      <c r="NU249" s="128" t="s">
        <v>319</v>
      </c>
      <c r="NV249" s="131" t="s">
        <v>44</v>
      </c>
      <c r="NX249" s="129" t="s">
        <v>314</v>
      </c>
      <c r="NY249" s="130"/>
      <c r="NZ249" s="130" t="s">
        <v>315</v>
      </c>
      <c r="OA249" s="130" t="s">
        <v>316</v>
      </c>
      <c r="OB249" s="130" t="s">
        <v>317</v>
      </c>
      <c r="OC249" s="130" t="s">
        <v>318</v>
      </c>
      <c r="OD249" s="128" t="s">
        <v>319</v>
      </c>
      <c r="OE249" s="131" t="s">
        <v>44</v>
      </c>
      <c r="OG249" s="129" t="s">
        <v>314</v>
      </c>
      <c r="OH249" s="130"/>
      <c r="OI249" s="130" t="s">
        <v>315</v>
      </c>
      <c r="OJ249" s="130" t="s">
        <v>316</v>
      </c>
      <c r="OK249" s="130" t="s">
        <v>317</v>
      </c>
      <c r="OL249" s="130" t="s">
        <v>318</v>
      </c>
      <c r="OM249" s="128" t="s">
        <v>319</v>
      </c>
      <c r="ON249" s="131" t="s">
        <v>44</v>
      </c>
      <c r="OP249" s="129" t="s">
        <v>314</v>
      </c>
      <c r="OQ249" s="130"/>
      <c r="OR249" s="130" t="s">
        <v>315</v>
      </c>
      <c r="OS249" s="130" t="s">
        <v>316</v>
      </c>
      <c r="OT249" s="130" t="s">
        <v>317</v>
      </c>
      <c r="OU249" s="130" t="s">
        <v>318</v>
      </c>
      <c r="OV249" s="128" t="s">
        <v>319</v>
      </c>
      <c r="OW249" s="131" t="s">
        <v>44</v>
      </c>
      <c r="OY249" s="129" t="s">
        <v>314</v>
      </c>
      <c r="OZ249" s="130"/>
      <c r="PA249" s="130" t="s">
        <v>315</v>
      </c>
      <c r="PB249" s="130" t="s">
        <v>316</v>
      </c>
      <c r="PC249" s="130" t="s">
        <v>317</v>
      </c>
      <c r="PD249" s="130" t="s">
        <v>318</v>
      </c>
      <c r="PE249" s="128" t="s">
        <v>319</v>
      </c>
      <c r="PF249" s="131" t="s">
        <v>44</v>
      </c>
    </row>
    <row r="250" spans="1:422">
      <c r="A250" s="118"/>
      <c r="B250" s="118"/>
      <c r="C250" s="115"/>
      <c r="D250" s="115"/>
      <c r="E250" s="115"/>
      <c r="F250" s="115"/>
      <c r="G250" s="115"/>
      <c r="H250" s="115">
        <f>PRODUCT(C250:G250)</f>
        <v>0</v>
      </c>
      <c r="J250" s="121"/>
      <c r="K250" s="118"/>
      <c r="L250" s="115"/>
      <c r="M250" s="115"/>
      <c r="N250" s="115"/>
      <c r="O250" s="115"/>
      <c r="P250" s="115"/>
      <c r="Q250" s="115">
        <f>PRODUCT(L250:P250)</f>
        <v>0</v>
      </c>
      <c r="S250" s="121"/>
      <c r="T250" s="118"/>
      <c r="U250" s="115"/>
      <c r="V250" s="115"/>
      <c r="W250" s="115"/>
      <c r="X250" s="115"/>
      <c r="Y250" s="115"/>
      <c r="Z250" s="115"/>
      <c r="AB250" s="121"/>
      <c r="AC250" s="118"/>
      <c r="AD250" s="115"/>
      <c r="AE250" s="115"/>
      <c r="AF250" s="115"/>
      <c r="AG250" s="115"/>
      <c r="AH250" s="115"/>
      <c r="AI250" s="115"/>
      <c r="AK250" s="121"/>
      <c r="AL250" s="118"/>
      <c r="AM250" s="115"/>
      <c r="AN250" s="115"/>
      <c r="AO250" s="115"/>
      <c r="AP250" s="115"/>
      <c r="AQ250" s="115"/>
      <c r="AR250" s="115"/>
      <c r="AT250" s="121"/>
      <c r="AU250" s="118"/>
      <c r="AV250" s="115"/>
      <c r="AW250" s="115"/>
      <c r="AX250" s="115"/>
      <c r="AY250" s="115"/>
      <c r="AZ250" s="115"/>
      <c r="BA250" s="115"/>
      <c r="BC250" s="121"/>
      <c r="BD250" s="118"/>
      <c r="BE250" s="115"/>
      <c r="BF250" s="115"/>
      <c r="BG250" s="115"/>
      <c r="BH250" s="115"/>
      <c r="BI250" s="115"/>
      <c r="BJ250" s="115"/>
      <c r="BL250" s="121"/>
      <c r="BM250" s="118"/>
      <c r="BN250" s="115"/>
      <c r="BO250" s="115"/>
      <c r="BP250" s="115"/>
      <c r="BQ250" s="115"/>
      <c r="BR250" s="115"/>
      <c r="BS250" s="115"/>
      <c r="BU250" s="121"/>
      <c r="BV250" s="118"/>
      <c r="BW250" s="115"/>
      <c r="BX250" s="115"/>
      <c r="BY250" s="115"/>
      <c r="BZ250" s="115"/>
      <c r="CA250" s="115"/>
      <c r="CB250" s="115"/>
      <c r="CD250" s="121"/>
      <c r="CE250" s="118"/>
      <c r="CF250" s="115"/>
      <c r="CG250" s="115"/>
      <c r="CH250" s="115"/>
      <c r="CI250" s="115"/>
      <c r="CJ250" s="115"/>
      <c r="CK250" s="115"/>
      <c r="CM250" s="121"/>
      <c r="CN250" s="118"/>
      <c r="CO250" s="115"/>
      <c r="CP250" s="115"/>
      <c r="CQ250" s="115"/>
      <c r="CR250" s="115"/>
      <c r="CS250" s="115"/>
      <c r="CT250" s="115"/>
      <c r="CV250" s="121"/>
      <c r="CW250" s="118"/>
      <c r="CX250" s="115"/>
      <c r="CY250" s="115"/>
      <c r="CZ250" s="115"/>
      <c r="DA250" s="115"/>
      <c r="DB250" s="115"/>
      <c r="DC250" s="115"/>
      <c r="DE250" s="121"/>
      <c r="DF250" s="118"/>
      <c r="DG250" s="115"/>
      <c r="DH250" s="115"/>
      <c r="DI250" s="115"/>
      <c r="DJ250" s="115"/>
      <c r="DK250" s="115"/>
      <c r="DL250" s="115"/>
      <c r="DN250" s="121"/>
      <c r="DO250" s="118"/>
      <c r="DP250" s="115"/>
      <c r="DQ250" s="115"/>
      <c r="DR250" s="115"/>
      <c r="DS250" s="115"/>
      <c r="DT250" s="115"/>
      <c r="DU250" s="115"/>
      <c r="DW250" s="121"/>
      <c r="DX250" s="118"/>
      <c r="DY250" s="115"/>
      <c r="DZ250" s="115"/>
      <c r="EA250" s="115"/>
      <c r="EB250" s="115"/>
      <c r="EC250" s="115"/>
      <c r="ED250" s="115"/>
      <c r="EF250" s="121"/>
      <c r="EG250" s="118"/>
      <c r="EH250" s="115"/>
      <c r="EI250" s="115"/>
      <c r="EJ250" s="115"/>
      <c r="EK250" s="115"/>
      <c r="EL250" s="115"/>
      <c r="EM250" s="115"/>
      <c r="EO250" s="121"/>
      <c r="EP250" s="118"/>
      <c r="EQ250" s="115"/>
      <c r="ER250" s="115"/>
      <c r="ES250" s="115"/>
      <c r="ET250" s="115"/>
      <c r="EU250" s="115"/>
      <c r="EV250" s="115"/>
      <c r="EX250" s="121"/>
      <c r="EY250" s="118"/>
      <c r="EZ250" s="115"/>
      <c r="FA250" s="115"/>
      <c r="FB250" s="115"/>
      <c r="FC250" s="115"/>
      <c r="FD250" s="115"/>
      <c r="FE250" s="115"/>
      <c r="FG250" s="121"/>
      <c r="FH250" s="118"/>
      <c r="FI250" s="115"/>
      <c r="FJ250" s="115"/>
      <c r="FK250" s="115"/>
      <c r="FL250" s="115"/>
      <c r="FM250" s="115"/>
      <c r="FN250" s="115"/>
      <c r="FP250" s="121"/>
      <c r="FQ250" s="118"/>
      <c r="FR250" s="115"/>
      <c r="FS250" s="115"/>
      <c r="FT250" s="115"/>
      <c r="FU250" s="115"/>
      <c r="FV250" s="115"/>
      <c r="FW250" s="115"/>
      <c r="FY250" s="121"/>
      <c r="FZ250" s="118"/>
      <c r="GA250" s="115"/>
      <c r="GB250" s="115"/>
      <c r="GC250" s="115"/>
      <c r="GD250" s="115"/>
      <c r="GE250" s="115"/>
      <c r="GF250" s="115"/>
      <c r="GH250" s="121"/>
      <c r="GI250" s="118"/>
      <c r="GJ250" s="115"/>
      <c r="GK250" s="115"/>
      <c r="GL250" s="115"/>
      <c r="GM250" s="115"/>
      <c r="GN250" s="115"/>
      <c r="GO250" s="115"/>
      <c r="GQ250" s="121"/>
      <c r="GR250" s="118"/>
      <c r="GS250" s="115"/>
      <c r="GT250" s="115"/>
      <c r="GU250" s="115"/>
      <c r="GV250" s="115"/>
      <c r="GW250" s="115"/>
      <c r="GX250" s="115"/>
      <c r="GZ250" s="121"/>
      <c r="HA250" s="118"/>
      <c r="HB250" s="115"/>
      <c r="HC250" s="115"/>
      <c r="HD250" s="115"/>
      <c r="HE250" s="115"/>
      <c r="HF250" s="115"/>
      <c r="HG250" s="115"/>
      <c r="HI250" s="121"/>
      <c r="HJ250" s="118"/>
      <c r="HK250" s="115"/>
      <c r="HL250" s="115"/>
      <c r="HM250" s="115"/>
      <c r="HN250" s="115"/>
      <c r="HO250" s="115"/>
      <c r="HP250" s="115"/>
      <c r="HR250" s="121"/>
      <c r="HS250" s="118"/>
      <c r="HT250" s="115"/>
      <c r="HU250" s="115"/>
      <c r="HV250" s="115"/>
      <c r="HW250" s="115"/>
      <c r="HX250" s="115"/>
      <c r="HY250" s="115"/>
      <c r="IA250" s="121"/>
      <c r="IB250" s="118"/>
      <c r="IC250" s="115"/>
      <c r="ID250" s="115"/>
      <c r="IE250" s="115"/>
      <c r="IF250" s="115"/>
      <c r="IG250" s="115"/>
      <c r="IH250" s="115"/>
      <c r="IJ250" s="121"/>
      <c r="IK250" s="118"/>
      <c r="IL250" s="115"/>
      <c r="IM250" s="115"/>
      <c r="IN250" s="115"/>
      <c r="IO250" s="115"/>
      <c r="IP250" s="115"/>
      <c r="IQ250" s="115"/>
      <c r="IS250" s="121"/>
      <c r="IT250" s="118"/>
      <c r="IU250" s="115"/>
      <c r="IV250" s="115"/>
      <c r="IW250" s="115"/>
      <c r="IX250" s="115"/>
      <c r="IY250" s="115"/>
      <c r="IZ250" s="115"/>
      <c r="JB250" s="121"/>
      <c r="JC250" s="118"/>
      <c r="JD250" s="115"/>
      <c r="JE250" s="115"/>
      <c r="JF250" s="115"/>
      <c r="JG250" s="115"/>
      <c r="JH250" s="115"/>
      <c r="JI250" s="115"/>
      <c r="JK250" s="121"/>
      <c r="JL250" s="118"/>
      <c r="JM250" s="115"/>
      <c r="JN250" s="115"/>
      <c r="JO250" s="115"/>
      <c r="JP250" s="115"/>
      <c r="JQ250" s="115"/>
      <c r="JR250" s="115"/>
      <c r="JT250" s="121"/>
      <c r="JU250" s="118"/>
      <c r="JV250" s="115"/>
      <c r="JW250" s="115"/>
      <c r="JX250" s="115"/>
      <c r="JY250" s="115"/>
      <c r="JZ250" s="115"/>
      <c r="KA250" s="115"/>
      <c r="KC250" s="121"/>
      <c r="KD250" s="118"/>
      <c r="KE250" s="115"/>
      <c r="KF250" s="115"/>
      <c r="KG250" s="115"/>
      <c r="KH250" s="115"/>
      <c r="KI250" s="115"/>
      <c r="KJ250" s="115"/>
      <c r="KL250" s="121"/>
      <c r="KM250" s="118"/>
      <c r="KN250" s="115"/>
      <c r="KO250" s="115"/>
      <c r="KP250" s="115"/>
      <c r="KQ250" s="115"/>
      <c r="KR250" s="115"/>
      <c r="KS250" s="115"/>
      <c r="KU250" s="121"/>
      <c r="KV250" s="118"/>
      <c r="KW250" s="115"/>
      <c r="KX250" s="115"/>
      <c r="KY250" s="115"/>
      <c r="KZ250" s="115"/>
      <c r="LA250" s="115"/>
      <c r="LB250" s="115"/>
      <c r="LD250" s="121"/>
      <c r="LE250" s="118"/>
      <c r="LF250" s="115"/>
      <c r="LG250" s="115"/>
      <c r="LH250" s="115"/>
      <c r="LI250" s="115"/>
      <c r="LJ250" s="115"/>
      <c r="LK250" s="115"/>
      <c r="LM250" s="121"/>
      <c r="LN250" s="118"/>
      <c r="LO250" s="115"/>
      <c r="LP250" s="115"/>
      <c r="LQ250" s="115"/>
      <c r="LR250" s="115"/>
      <c r="LS250" s="115"/>
      <c r="LT250" s="115"/>
      <c r="LV250" s="121"/>
      <c r="LW250" s="118"/>
      <c r="LX250" s="115"/>
      <c r="LY250" s="115"/>
      <c r="LZ250" s="115"/>
      <c r="MA250" s="115"/>
      <c r="MB250" s="115"/>
      <c r="MC250" s="115"/>
      <c r="ME250" s="121"/>
      <c r="MF250" s="118"/>
      <c r="MG250" s="115"/>
      <c r="MH250" s="115"/>
      <c r="MI250" s="115"/>
      <c r="MJ250" s="115"/>
      <c r="MK250" s="115"/>
      <c r="ML250" s="115"/>
      <c r="MN250" s="121"/>
      <c r="MO250" s="118"/>
      <c r="MP250" s="115"/>
      <c r="MQ250" s="115"/>
      <c r="MR250" s="115"/>
      <c r="MS250" s="115"/>
      <c r="MT250" s="115"/>
      <c r="MU250" s="115"/>
      <c r="MW250" s="121"/>
      <c r="MX250" s="118"/>
      <c r="MY250" s="115"/>
      <c r="MZ250" s="115"/>
      <c r="NA250" s="115"/>
      <c r="NB250" s="115"/>
      <c r="NC250" s="115"/>
      <c r="ND250" s="115"/>
      <c r="NF250" s="121"/>
      <c r="NG250" s="118"/>
      <c r="NH250" s="115"/>
      <c r="NI250" s="115"/>
      <c r="NJ250" s="115"/>
      <c r="NK250" s="115"/>
      <c r="NL250" s="115"/>
      <c r="NM250" s="115"/>
      <c r="NO250" s="121"/>
      <c r="NP250" s="118"/>
      <c r="NQ250" s="115"/>
      <c r="NR250" s="115"/>
      <c r="NS250" s="115"/>
      <c r="NT250" s="115"/>
      <c r="NU250" s="115"/>
      <c r="NV250" s="115"/>
      <c r="NX250" s="121"/>
      <c r="NY250" s="118"/>
      <c r="NZ250" s="115"/>
      <c r="OA250" s="115"/>
      <c r="OB250" s="115"/>
      <c r="OC250" s="115"/>
      <c r="OD250" s="115"/>
      <c r="OE250" s="115"/>
      <c r="OG250" s="121"/>
      <c r="OH250" s="118"/>
      <c r="OI250" s="115"/>
      <c r="OJ250" s="115"/>
      <c r="OK250" s="115"/>
      <c r="OL250" s="115"/>
      <c r="OM250" s="115"/>
      <c r="ON250" s="115"/>
      <c r="OP250" s="121"/>
      <c r="OQ250" s="118"/>
      <c r="OR250" s="115"/>
      <c r="OS250" s="115"/>
      <c r="OT250" s="115"/>
      <c r="OU250" s="115"/>
      <c r="OV250" s="115"/>
      <c r="OW250" s="115"/>
      <c r="OY250" s="121"/>
      <c r="OZ250" s="118"/>
      <c r="PA250" s="115"/>
      <c r="PB250" s="115"/>
      <c r="PC250" s="115"/>
      <c r="PD250" s="115"/>
      <c r="PE250" s="115"/>
      <c r="PF250" s="115"/>
    </row>
    <row r="251" spans="1:422">
      <c r="A251" s="118"/>
      <c r="B251" s="118"/>
      <c r="C251" s="115"/>
      <c r="D251" s="115"/>
      <c r="E251" s="115"/>
      <c r="F251" s="115"/>
      <c r="G251" s="115"/>
      <c r="H251" s="115">
        <f t="shared" ref="H251:H257" si="3984">PRODUCT(C251:G251)</f>
        <v>0</v>
      </c>
      <c r="J251" s="121"/>
      <c r="K251" s="118"/>
      <c r="L251" s="115"/>
      <c r="M251" s="115"/>
      <c r="N251" s="115"/>
      <c r="O251" s="115"/>
      <c r="P251" s="115"/>
      <c r="Q251" s="115">
        <f t="shared" ref="Q251:Q257" si="3985">PRODUCT(L251:P251)</f>
        <v>0</v>
      </c>
      <c r="S251" s="121"/>
      <c r="T251" s="118"/>
      <c r="U251" s="115"/>
      <c r="V251" s="115"/>
      <c r="W251" s="115"/>
      <c r="X251" s="115"/>
      <c r="Y251" s="115"/>
      <c r="Z251" s="115"/>
      <c r="AB251" s="121"/>
      <c r="AC251" s="118"/>
      <c r="AD251" s="115"/>
      <c r="AE251" s="115"/>
      <c r="AF251" s="115"/>
      <c r="AG251" s="115"/>
      <c r="AH251" s="115"/>
      <c r="AI251" s="115"/>
      <c r="AK251" s="121"/>
      <c r="AL251" s="118"/>
      <c r="AM251" s="115"/>
      <c r="AN251" s="115"/>
      <c r="AO251" s="115"/>
      <c r="AP251" s="115"/>
      <c r="AQ251" s="115"/>
      <c r="AR251" s="115"/>
      <c r="AT251" s="121"/>
      <c r="AU251" s="118"/>
      <c r="AV251" s="115"/>
      <c r="AW251" s="115"/>
      <c r="AX251" s="115"/>
      <c r="AY251" s="115"/>
      <c r="AZ251" s="115"/>
      <c r="BA251" s="115"/>
      <c r="BC251" s="121"/>
      <c r="BD251" s="118"/>
      <c r="BE251" s="115"/>
      <c r="BF251" s="115"/>
      <c r="BG251" s="115"/>
      <c r="BH251" s="115"/>
      <c r="BI251" s="115"/>
      <c r="BJ251" s="115"/>
      <c r="BL251" s="121"/>
      <c r="BM251" s="118"/>
      <c r="BN251" s="115"/>
      <c r="BO251" s="115"/>
      <c r="BP251" s="115"/>
      <c r="BQ251" s="115"/>
      <c r="BR251" s="115"/>
      <c r="BS251" s="115"/>
      <c r="BU251" s="121"/>
      <c r="BV251" s="118"/>
      <c r="BW251" s="115"/>
      <c r="BX251" s="115"/>
      <c r="BY251" s="115"/>
      <c r="BZ251" s="115"/>
      <c r="CA251" s="115"/>
      <c r="CB251" s="115"/>
      <c r="CD251" s="121"/>
      <c r="CE251" s="118"/>
      <c r="CF251" s="115"/>
      <c r="CG251" s="115"/>
      <c r="CH251" s="115"/>
      <c r="CI251" s="115"/>
      <c r="CJ251" s="115"/>
      <c r="CK251" s="115"/>
      <c r="CM251" s="121"/>
      <c r="CN251" s="118"/>
      <c r="CO251" s="115"/>
      <c r="CP251" s="115"/>
      <c r="CQ251" s="115"/>
      <c r="CR251" s="115"/>
      <c r="CS251" s="115"/>
      <c r="CT251" s="115"/>
      <c r="CV251" s="121"/>
      <c r="CW251" s="118"/>
      <c r="CX251" s="115"/>
      <c r="CY251" s="115"/>
      <c r="CZ251" s="115"/>
      <c r="DA251" s="115"/>
      <c r="DB251" s="115"/>
      <c r="DC251" s="115"/>
      <c r="DE251" s="121"/>
      <c r="DF251" s="118"/>
      <c r="DG251" s="115"/>
      <c r="DH251" s="115"/>
      <c r="DI251" s="115"/>
      <c r="DJ251" s="115"/>
      <c r="DK251" s="115"/>
      <c r="DL251" s="115"/>
      <c r="DN251" s="121"/>
      <c r="DO251" s="118"/>
      <c r="DP251" s="115"/>
      <c r="DQ251" s="115"/>
      <c r="DR251" s="115"/>
      <c r="DS251" s="115"/>
      <c r="DT251" s="115"/>
      <c r="DU251" s="115"/>
      <c r="DW251" s="121"/>
      <c r="DX251" s="118"/>
      <c r="DY251" s="115"/>
      <c r="DZ251" s="115"/>
      <c r="EA251" s="115"/>
      <c r="EB251" s="115"/>
      <c r="EC251" s="115"/>
      <c r="ED251" s="115"/>
      <c r="EF251" s="121"/>
      <c r="EG251" s="118"/>
      <c r="EH251" s="115"/>
      <c r="EI251" s="115"/>
      <c r="EJ251" s="115"/>
      <c r="EK251" s="115"/>
      <c r="EL251" s="115"/>
      <c r="EM251" s="115"/>
      <c r="EO251" s="121"/>
      <c r="EP251" s="118"/>
      <c r="EQ251" s="115"/>
      <c r="ER251" s="115"/>
      <c r="ES251" s="115"/>
      <c r="ET251" s="115"/>
      <c r="EU251" s="115"/>
      <c r="EV251" s="115"/>
      <c r="EX251" s="121"/>
      <c r="EY251" s="118"/>
      <c r="EZ251" s="115"/>
      <c r="FA251" s="115"/>
      <c r="FB251" s="115"/>
      <c r="FC251" s="115"/>
      <c r="FD251" s="115"/>
      <c r="FE251" s="115"/>
      <c r="FG251" s="121"/>
      <c r="FH251" s="118"/>
      <c r="FI251" s="115"/>
      <c r="FJ251" s="115"/>
      <c r="FK251" s="115"/>
      <c r="FL251" s="115"/>
      <c r="FM251" s="115"/>
      <c r="FN251" s="115"/>
      <c r="FP251" s="121"/>
      <c r="FQ251" s="118"/>
      <c r="FR251" s="115"/>
      <c r="FS251" s="115"/>
      <c r="FT251" s="115"/>
      <c r="FU251" s="115"/>
      <c r="FV251" s="115"/>
      <c r="FW251" s="115"/>
      <c r="FY251" s="121"/>
      <c r="FZ251" s="118"/>
      <c r="GA251" s="115"/>
      <c r="GB251" s="115"/>
      <c r="GC251" s="115"/>
      <c r="GD251" s="115"/>
      <c r="GE251" s="115"/>
      <c r="GF251" s="115"/>
      <c r="GH251" s="121"/>
      <c r="GI251" s="118"/>
      <c r="GJ251" s="115"/>
      <c r="GK251" s="115"/>
      <c r="GL251" s="115"/>
      <c r="GM251" s="115"/>
      <c r="GN251" s="115"/>
      <c r="GO251" s="115"/>
      <c r="GQ251" s="121"/>
      <c r="GR251" s="118"/>
      <c r="GS251" s="115"/>
      <c r="GT251" s="115"/>
      <c r="GU251" s="115"/>
      <c r="GV251" s="115"/>
      <c r="GW251" s="115"/>
      <c r="GX251" s="115"/>
      <c r="GZ251" s="121"/>
      <c r="HA251" s="118"/>
      <c r="HB251" s="115"/>
      <c r="HC251" s="115"/>
      <c r="HD251" s="115"/>
      <c r="HE251" s="115"/>
      <c r="HF251" s="115"/>
      <c r="HG251" s="115"/>
      <c r="HI251" s="121"/>
      <c r="HJ251" s="118"/>
      <c r="HK251" s="115"/>
      <c r="HL251" s="115"/>
      <c r="HM251" s="115"/>
      <c r="HN251" s="115"/>
      <c r="HO251" s="115"/>
      <c r="HP251" s="115"/>
      <c r="HR251" s="121"/>
      <c r="HS251" s="118"/>
      <c r="HT251" s="115"/>
      <c r="HU251" s="115"/>
      <c r="HV251" s="115"/>
      <c r="HW251" s="115"/>
      <c r="HX251" s="115"/>
      <c r="HY251" s="115"/>
      <c r="IA251" s="121"/>
      <c r="IB251" s="118"/>
      <c r="IC251" s="115"/>
      <c r="ID251" s="115"/>
      <c r="IE251" s="115"/>
      <c r="IF251" s="115"/>
      <c r="IG251" s="115"/>
      <c r="IH251" s="115"/>
      <c r="IJ251" s="121"/>
      <c r="IK251" s="118"/>
      <c r="IL251" s="115"/>
      <c r="IM251" s="115"/>
      <c r="IN251" s="115"/>
      <c r="IO251" s="115"/>
      <c r="IP251" s="115"/>
      <c r="IQ251" s="115"/>
      <c r="IS251" s="121"/>
      <c r="IT251" s="118"/>
      <c r="IU251" s="115"/>
      <c r="IV251" s="115"/>
      <c r="IW251" s="115"/>
      <c r="IX251" s="115"/>
      <c r="IY251" s="115"/>
      <c r="IZ251" s="115"/>
      <c r="JB251" s="121"/>
      <c r="JC251" s="118"/>
      <c r="JD251" s="115"/>
      <c r="JE251" s="115"/>
      <c r="JF251" s="115"/>
      <c r="JG251" s="115"/>
      <c r="JH251" s="115"/>
      <c r="JI251" s="115"/>
      <c r="JK251" s="121"/>
      <c r="JL251" s="118"/>
      <c r="JM251" s="115"/>
      <c r="JN251" s="115"/>
      <c r="JO251" s="115"/>
      <c r="JP251" s="115"/>
      <c r="JQ251" s="115"/>
      <c r="JR251" s="115"/>
      <c r="JT251" s="121"/>
      <c r="JU251" s="118"/>
      <c r="JV251" s="115"/>
      <c r="JW251" s="115"/>
      <c r="JX251" s="115"/>
      <c r="JY251" s="115"/>
      <c r="JZ251" s="115"/>
      <c r="KA251" s="115"/>
      <c r="KC251" s="121"/>
      <c r="KD251" s="118"/>
      <c r="KE251" s="115"/>
      <c r="KF251" s="115"/>
      <c r="KG251" s="115"/>
      <c r="KH251" s="115"/>
      <c r="KI251" s="115"/>
      <c r="KJ251" s="115"/>
      <c r="KL251" s="121"/>
      <c r="KM251" s="118"/>
      <c r="KN251" s="115"/>
      <c r="KO251" s="115"/>
      <c r="KP251" s="115"/>
      <c r="KQ251" s="115"/>
      <c r="KR251" s="115"/>
      <c r="KS251" s="115"/>
      <c r="KU251" s="121"/>
      <c r="KV251" s="118"/>
      <c r="KW251" s="115"/>
      <c r="KX251" s="115"/>
      <c r="KY251" s="115"/>
      <c r="KZ251" s="115"/>
      <c r="LA251" s="115"/>
      <c r="LB251" s="115"/>
      <c r="LD251" s="121"/>
      <c r="LE251" s="118"/>
      <c r="LF251" s="115"/>
      <c r="LG251" s="115"/>
      <c r="LH251" s="115"/>
      <c r="LI251" s="115"/>
      <c r="LJ251" s="115"/>
      <c r="LK251" s="115"/>
      <c r="LM251" s="121"/>
      <c r="LN251" s="118"/>
      <c r="LO251" s="115"/>
      <c r="LP251" s="115"/>
      <c r="LQ251" s="115"/>
      <c r="LR251" s="115"/>
      <c r="LS251" s="115"/>
      <c r="LT251" s="115"/>
      <c r="LV251" s="121"/>
      <c r="LW251" s="118"/>
      <c r="LX251" s="115"/>
      <c r="LY251" s="115"/>
      <c r="LZ251" s="115"/>
      <c r="MA251" s="115"/>
      <c r="MB251" s="115"/>
      <c r="MC251" s="115"/>
      <c r="ME251" s="121"/>
      <c r="MF251" s="118"/>
      <c r="MG251" s="115"/>
      <c r="MH251" s="115"/>
      <c r="MI251" s="115"/>
      <c r="MJ251" s="115"/>
      <c r="MK251" s="115"/>
      <c r="ML251" s="115"/>
      <c r="MN251" s="121"/>
      <c r="MO251" s="118"/>
      <c r="MP251" s="115"/>
      <c r="MQ251" s="115"/>
      <c r="MR251" s="115"/>
      <c r="MS251" s="115"/>
      <c r="MT251" s="115"/>
      <c r="MU251" s="115"/>
      <c r="MW251" s="121"/>
      <c r="MX251" s="118"/>
      <c r="MY251" s="115"/>
      <c r="MZ251" s="115"/>
      <c r="NA251" s="115"/>
      <c r="NB251" s="115"/>
      <c r="NC251" s="115"/>
      <c r="ND251" s="115"/>
      <c r="NF251" s="121"/>
      <c r="NG251" s="118"/>
      <c r="NH251" s="115"/>
      <c r="NI251" s="115"/>
      <c r="NJ251" s="115"/>
      <c r="NK251" s="115"/>
      <c r="NL251" s="115"/>
      <c r="NM251" s="115"/>
      <c r="NO251" s="121"/>
      <c r="NP251" s="118"/>
      <c r="NQ251" s="115"/>
      <c r="NR251" s="115"/>
      <c r="NS251" s="115"/>
      <c r="NT251" s="115"/>
      <c r="NU251" s="115"/>
      <c r="NV251" s="115"/>
      <c r="NX251" s="121"/>
      <c r="NY251" s="118"/>
      <c r="NZ251" s="115"/>
      <c r="OA251" s="115"/>
      <c r="OB251" s="115"/>
      <c r="OC251" s="115"/>
      <c r="OD251" s="115"/>
      <c r="OE251" s="115"/>
      <c r="OG251" s="121"/>
      <c r="OH251" s="118"/>
      <c r="OI251" s="115"/>
      <c r="OJ251" s="115"/>
      <c r="OK251" s="115"/>
      <c r="OL251" s="115"/>
      <c r="OM251" s="115"/>
      <c r="ON251" s="115"/>
      <c r="OP251" s="121"/>
      <c r="OQ251" s="118"/>
      <c r="OR251" s="115"/>
      <c r="OS251" s="115"/>
      <c r="OT251" s="115"/>
      <c r="OU251" s="115"/>
      <c r="OV251" s="115"/>
      <c r="OW251" s="115"/>
      <c r="OY251" s="121"/>
      <c r="OZ251" s="118"/>
      <c r="PA251" s="115"/>
      <c r="PB251" s="115"/>
      <c r="PC251" s="115"/>
      <c r="PD251" s="115"/>
      <c r="PE251" s="115"/>
      <c r="PF251" s="115"/>
    </row>
    <row r="252" spans="1:422">
      <c r="A252" s="118"/>
      <c r="B252" s="118"/>
      <c r="C252" s="115"/>
      <c r="D252" s="115"/>
      <c r="E252" s="115"/>
      <c r="F252" s="115"/>
      <c r="G252" s="115"/>
      <c r="H252" s="115">
        <f t="shared" si="3984"/>
        <v>0</v>
      </c>
      <c r="J252" s="121"/>
      <c r="K252" s="118"/>
      <c r="L252" s="115"/>
      <c r="M252" s="115"/>
      <c r="N252" s="115"/>
      <c r="O252" s="115"/>
      <c r="P252" s="115"/>
      <c r="Q252" s="115">
        <f t="shared" si="3985"/>
        <v>0</v>
      </c>
      <c r="S252" s="121"/>
      <c r="T252" s="118"/>
      <c r="U252" s="115"/>
      <c r="V252" s="115"/>
      <c r="W252" s="115"/>
      <c r="X252" s="115"/>
      <c r="Y252" s="115"/>
      <c r="Z252" s="115"/>
      <c r="AB252" s="121"/>
      <c r="AC252" s="118"/>
      <c r="AD252" s="115"/>
      <c r="AE252" s="115"/>
      <c r="AF252" s="115"/>
      <c r="AG252" s="115"/>
      <c r="AH252" s="115"/>
      <c r="AI252" s="115"/>
      <c r="AK252" s="121"/>
      <c r="AL252" s="118"/>
      <c r="AM252" s="115"/>
      <c r="AN252" s="115"/>
      <c r="AO252" s="115"/>
      <c r="AP252" s="115"/>
      <c r="AQ252" s="115"/>
      <c r="AR252" s="115"/>
      <c r="AT252" s="121"/>
      <c r="AU252" s="118"/>
      <c r="AV252" s="115"/>
      <c r="AW252" s="115"/>
      <c r="AX252" s="115"/>
      <c r="AY252" s="115"/>
      <c r="AZ252" s="115"/>
      <c r="BA252" s="115"/>
      <c r="BC252" s="121"/>
      <c r="BD252" s="118"/>
      <c r="BE252" s="115"/>
      <c r="BF252" s="115"/>
      <c r="BG252" s="115"/>
      <c r="BH252" s="115"/>
      <c r="BI252" s="115"/>
      <c r="BJ252" s="115"/>
      <c r="BL252" s="121"/>
      <c r="BM252" s="118"/>
      <c r="BN252" s="115"/>
      <c r="BO252" s="115"/>
      <c r="BP252" s="115"/>
      <c r="BQ252" s="115"/>
      <c r="BR252" s="115"/>
      <c r="BS252" s="115"/>
      <c r="BU252" s="121"/>
      <c r="BV252" s="118"/>
      <c r="BW252" s="115"/>
      <c r="BX252" s="115"/>
      <c r="BY252" s="115"/>
      <c r="BZ252" s="115"/>
      <c r="CA252" s="115"/>
      <c r="CB252" s="115"/>
      <c r="CD252" s="121"/>
      <c r="CE252" s="118"/>
      <c r="CF252" s="115"/>
      <c r="CG252" s="115"/>
      <c r="CH252" s="115"/>
      <c r="CI252" s="115"/>
      <c r="CJ252" s="115"/>
      <c r="CK252" s="115"/>
      <c r="CM252" s="121"/>
      <c r="CN252" s="118"/>
      <c r="CO252" s="115"/>
      <c r="CP252" s="115"/>
      <c r="CQ252" s="115"/>
      <c r="CR252" s="115"/>
      <c r="CS252" s="115"/>
      <c r="CT252" s="115"/>
      <c r="CV252" s="121"/>
      <c r="CW252" s="118"/>
      <c r="CX252" s="115"/>
      <c r="CY252" s="115"/>
      <c r="CZ252" s="115"/>
      <c r="DA252" s="115"/>
      <c r="DB252" s="115"/>
      <c r="DC252" s="115"/>
      <c r="DE252" s="121"/>
      <c r="DF252" s="118"/>
      <c r="DG252" s="115"/>
      <c r="DH252" s="115"/>
      <c r="DI252" s="115"/>
      <c r="DJ252" s="115"/>
      <c r="DK252" s="115"/>
      <c r="DL252" s="115"/>
      <c r="DN252" s="121"/>
      <c r="DO252" s="118"/>
      <c r="DP252" s="115"/>
      <c r="DQ252" s="115"/>
      <c r="DR252" s="115"/>
      <c r="DS252" s="115"/>
      <c r="DT252" s="115"/>
      <c r="DU252" s="115"/>
      <c r="DW252" s="121"/>
      <c r="DX252" s="118"/>
      <c r="DY252" s="115"/>
      <c r="DZ252" s="115"/>
      <c r="EA252" s="115"/>
      <c r="EB252" s="115"/>
      <c r="EC252" s="115"/>
      <c r="ED252" s="115"/>
      <c r="EF252" s="121"/>
      <c r="EG252" s="118"/>
      <c r="EH252" s="115"/>
      <c r="EI252" s="115"/>
      <c r="EJ252" s="115"/>
      <c r="EK252" s="115"/>
      <c r="EL252" s="115"/>
      <c r="EM252" s="115"/>
      <c r="EO252" s="121"/>
      <c r="EP252" s="118"/>
      <c r="EQ252" s="115"/>
      <c r="ER252" s="115"/>
      <c r="ES252" s="115"/>
      <c r="ET252" s="115"/>
      <c r="EU252" s="115"/>
      <c r="EV252" s="115"/>
      <c r="EX252" s="121"/>
      <c r="EY252" s="118"/>
      <c r="EZ252" s="115"/>
      <c r="FA252" s="115"/>
      <c r="FB252" s="115"/>
      <c r="FC252" s="115"/>
      <c r="FD252" s="115"/>
      <c r="FE252" s="115"/>
      <c r="FG252" s="121"/>
      <c r="FH252" s="118"/>
      <c r="FI252" s="115"/>
      <c r="FJ252" s="115"/>
      <c r="FK252" s="115"/>
      <c r="FL252" s="115"/>
      <c r="FM252" s="115"/>
      <c r="FN252" s="115"/>
      <c r="FP252" s="121"/>
      <c r="FQ252" s="118"/>
      <c r="FR252" s="115"/>
      <c r="FS252" s="115"/>
      <c r="FT252" s="115"/>
      <c r="FU252" s="115"/>
      <c r="FV252" s="115"/>
      <c r="FW252" s="115"/>
      <c r="FY252" s="121"/>
      <c r="FZ252" s="118"/>
      <c r="GA252" s="115"/>
      <c r="GB252" s="115"/>
      <c r="GC252" s="115"/>
      <c r="GD252" s="115"/>
      <c r="GE252" s="115"/>
      <c r="GF252" s="115"/>
      <c r="GH252" s="121"/>
      <c r="GI252" s="118"/>
      <c r="GJ252" s="115"/>
      <c r="GK252" s="115"/>
      <c r="GL252" s="115"/>
      <c r="GM252" s="115"/>
      <c r="GN252" s="115"/>
      <c r="GO252" s="115"/>
      <c r="GQ252" s="121"/>
      <c r="GR252" s="118"/>
      <c r="GS252" s="115"/>
      <c r="GT252" s="115"/>
      <c r="GU252" s="115"/>
      <c r="GV252" s="115"/>
      <c r="GW252" s="115"/>
      <c r="GX252" s="115"/>
      <c r="GZ252" s="121"/>
      <c r="HA252" s="118"/>
      <c r="HB252" s="115"/>
      <c r="HC252" s="115"/>
      <c r="HD252" s="115"/>
      <c r="HE252" s="115"/>
      <c r="HF252" s="115"/>
      <c r="HG252" s="115"/>
      <c r="HI252" s="121"/>
      <c r="HJ252" s="118"/>
      <c r="HK252" s="115"/>
      <c r="HL252" s="115"/>
      <c r="HM252" s="115"/>
      <c r="HN252" s="115"/>
      <c r="HO252" s="115"/>
      <c r="HP252" s="115"/>
      <c r="HR252" s="121"/>
      <c r="HS252" s="118"/>
      <c r="HT252" s="115"/>
      <c r="HU252" s="115"/>
      <c r="HV252" s="115"/>
      <c r="HW252" s="115"/>
      <c r="HX252" s="115"/>
      <c r="HY252" s="115"/>
      <c r="IA252" s="121"/>
      <c r="IB252" s="118"/>
      <c r="IC252" s="115"/>
      <c r="ID252" s="115"/>
      <c r="IE252" s="115"/>
      <c r="IF252" s="115"/>
      <c r="IG252" s="115"/>
      <c r="IH252" s="115"/>
      <c r="IJ252" s="121"/>
      <c r="IK252" s="118"/>
      <c r="IL252" s="115"/>
      <c r="IM252" s="115"/>
      <c r="IN252" s="115"/>
      <c r="IO252" s="115"/>
      <c r="IP252" s="115"/>
      <c r="IQ252" s="115"/>
      <c r="IS252" s="121"/>
      <c r="IT252" s="118"/>
      <c r="IU252" s="115"/>
      <c r="IV252" s="115"/>
      <c r="IW252" s="115"/>
      <c r="IX252" s="115"/>
      <c r="IY252" s="115"/>
      <c r="IZ252" s="115"/>
      <c r="JB252" s="121"/>
      <c r="JC252" s="118"/>
      <c r="JD252" s="115"/>
      <c r="JE252" s="115"/>
      <c r="JF252" s="115"/>
      <c r="JG252" s="115"/>
      <c r="JH252" s="115"/>
      <c r="JI252" s="115"/>
      <c r="JK252" s="121"/>
      <c r="JL252" s="118"/>
      <c r="JM252" s="115"/>
      <c r="JN252" s="115"/>
      <c r="JO252" s="115"/>
      <c r="JP252" s="115"/>
      <c r="JQ252" s="115"/>
      <c r="JR252" s="115"/>
      <c r="JT252" s="121"/>
      <c r="JU252" s="118"/>
      <c r="JV252" s="115"/>
      <c r="JW252" s="115"/>
      <c r="JX252" s="115"/>
      <c r="JY252" s="115"/>
      <c r="JZ252" s="115"/>
      <c r="KA252" s="115"/>
      <c r="KC252" s="121"/>
      <c r="KD252" s="118"/>
      <c r="KE252" s="115"/>
      <c r="KF252" s="115"/>
      <c r="KG252" s="115"/>
      <c r="KH252" s="115"/>
      <c r="KI252" s="115"/>
      <c r="KJ252" s="115"/>
      <c r="KL252" s="121"/>
      <c r="KM252" s="118"/>
      <c r="KN252" s="115"/>
      <c r="KO252" s="115"/>
      <c r="KP252" s="115"/>
      <c r="KQ252" s="115"/>
      <c r="KR252" s="115"/>
      <c r="KS252" s="115"/>
      <c r="KU252" s="121"/>
      <c r="KV252" s="118"/>
      <c r="KW252" s="115"/>
      <c r="KX252" s="115"/>
      <c r="KY252" s="115"/>
      <c r="KZ252" s="115"/>
      <c r="LA252" s="115"/>
      <c r="LB252" s="115"/>
      <c r="LD252" s="121"/>
      <c r="LE252" s="118"/>
      <c r="LF252" s="115"/>
      <c r="LG252" s="115"/>
      <c r="LH252" s="115"/>
      <c r="LI252" s="115"/>
      <c r="LJ252" s="115"/>
      <c r="LK252" s="115"/>
      <c r="LM252" s="121"/>
      <c r="LN252" s="118"/>
      <c r="LO252" s="115"/>
      <c r="LP252" s="115"/>
      <c r="LQ252" s="115"/>
      <c r="LR252" s="115"/>
      <c r="LS252" s="115"/>
      <c r="LT252" s="115"/>
      <c r="LV252" s="121"/>
      <c r="LW252" s="118"/>
      <c r="LX252" s="115"/>
      <c r="LY252" s="115"/>
      <c r="LZ252" s="115"/>
      <c r="MA252" s="115"/>
      <c r="MB252" s="115"/>
      <c r="MC252" s="115"/>
      <c r="ME252" s="121"/>
      <c r="MF252" s="118"/>
      <c r="MG252" s="115"/>
      <c r="MH252" s="115"/>
      <c r="MI252" s="115"/>
      <c r="MJ252" s="115"/>
      <c r="MK252" s="115"/>
      <c r="ML252" s="115"/>
      <c r="MN252" s="121"/>
      <c r="MO252" s="118"/>
      <c r="MP252" s="115"/>
      <c r="MQ252" s="115"/>
      <c r="MR252" s="115"/>
      <c r="MS252" s="115"/>
      <c r="MT252" s="115"/>
      <c r="MU252" s="115"/>
      <c r="MW252" s="121"/>
      <c r="MX252" s="118"/>
      <c r="MY252" s="115"/>
      <c r="MZ252" s="115"/>
      <c r="NA252" s="115"/>
      <c r="NB252" s="115"/>
      <c r="NC252" s="115"/>
      <c r="ND252" s="115"/>
      <c r="NF252" s="121"/>
      <c r="NG252" s="118"/>
      <c r="NH252" s="115"/>
      <c r="NI252" s="115"/>
      <c r="NJ252" s="115"/>
      <c r="NK252" s="115"/>
      <c r="NL252" s="115"/>
      <c r="NM252" s="115"/>
      <c r="NO252" s="121"/>
      <c r="NP252" s="118"/>
      <c r="NQ252" s="115"/>
      <c r="NR252" s="115"/>
      <c r="NS252" s="115"/>
      <c r="NT252" s="115"/>
      <c r="NU252" s="115"/>
      <c r="NV252" s="115"/>
      <c r="NX252" s="121"/>
      <c r="NY252" s="118"/>
      <c r="NZ252" s="115"/>
      <c r="OA252" s="115"/>
      <c r="OB252" s="115"/>
      <c r="OC252" s="115"/>
      <c r="OD252" s="115"/>
      <c r="OE252" s="115"/>
      <c r="OG252" s="121"/>
      <c r="OH252" s="118"/>
      <c r="OI252" s="115"/>
      <c r="OJ252" s="115"/>
      <c r="OK252" s="115"/>
      <c r="OL252" s="115"/>
      <c r="OM252" s="115"/>
      <c r="ON252" s="115"/>
      <c r="OP252" s="121"/>
      <c r="OQ252" s="118"/>
      <c r="OR252" s="115"/>
      <c r="OS252" s="115"/>
      <c r="OT252" s="115"/>
      <c r="OU252" s="115"/>
      <c r="OV252" s="115"/>
      <c r="OW252" s="115"/>
      <c r="OY252" s="121"/>
      <c r="OZ252" s="118"/>
      <c r="PA252" s="115"/>
      <c r="PB252" s="115"/>
      <c r="PC252" s="115"/>
      <c r="PD252" s="115"/>
      <c r="PE252" s="115"/>
      <c r="PF252" s="115"/>
    </row>
    <row r="253" spans="1:422">
      <c r="A253" s="118"/>
      <c r="B253" s="118"/>
      <c r="C253" s="115"/>
      <c r="D253" s="115"/>
      <c r="E253" s="115"/>
      <c r="F253" s="115"/>
      <c r="G253" s="115"/>
      <c r="H253" s="115">
        <f t="shared" si="3984"/>
        <v>0</v>
      </c>
      <c r="J253" s="121"/>
      <c r="K253" s="118"/>
      <c r="L253" s="115"/>
      <c r="M253" s="115"/>
      <c r="N253" s="115"/>
      <c r="O253" s="115"/>
      <c r="P253" s="115"/>
      <c r="Q253" s="115">
        <f t="shared" si="3985"/>
        <v>0</v>
      </c>
      <c r="S253" s="121"/>
      <c r="T253" s="118"/>
      <c r="U253" s="115"/>
      <c r="V253" s="115"/>
      <c r="W253" s="115"/>
      <c r="X253" s="115"/>
      <c r="Y253" s="115"/>
      <c r="Z253" s="115"/>
      <c r="AB253" s="121"/>
      <c r="AC253" s="118"/>
      <c r="AD253" s="115"/>
      <c r="AE253" s="115"/>
      <c r="AF253" s="115"/>
      <c r="AG253" s="115"/>
      <c r="AH253" s="115"/>
      <c r="AI253" s="115"/>
      <c r="AK253" s="121"/>
      <c r="AL253" s="118"/>
      <c r="AM253" s="115"/>
      <c r="AN253" s="115"/>
      <c r="AO253" s="115"/>
      <c r="AP253" s="115"/>
      <c r="AQ253" s="115"/>
      <c r="AR253" s="115"/>
      <c r="AT253" s="121"/>
      <c r="AU253" s="118"/>
      <c r="AV253" s="115"/>
      <c r="AW253" s="115"/>
      <c r="AX253" s="115"/>
      <c r="AY253" s="115"/>
      <c r="AZ253" s="115"/>
      <c r="BA253" s="115"/>
      <c r="BC253" s="121"/>
      <c r="BD253" s="118"/>
      <c r="BE253" s="115"/>
      <c r="BF253" s="115"/>
      <c r="BG253" s="115"/>
      <c r="BH253" s="115"/>
      <c r="BI253" s="115"/>
      <c r="BJ253" s="115"/>
      <c r="BL253" s="121"/>
      <c r="BM253" s="118"/>
      <c r="BN253" s="115"/>
      <c r="BO253" s="115"/>
      <c r="BP253" s="115"/>
      <c r="BQ253" s="115"/>
      <c r="BR253" s="115"/>
      <c r="BS253" s="115"/>
      <c r="BU253" s="121"/>
      <c r="BV253" s="118"/>
      <c r="BW253" s="115"/>
      <c r="BX253" s="115"/>
      <c r="BY253" s="115"/>
      <c r="BZ253" s="115"/>
      <c r="CA253" s="115"/>
      <c r="CB253" s="115"/>
      <c r="CD253" s="121"/>
      <c r="CE253" s="118"/>
      <c r="CF253" s="115"/>
      <c r="CG253" s="115"/>
      <c r="CH253" s="115"/>
      <c r="CI253" s="115"/>
      <c r="CJ253" s="115"/>
      <c r="CK253" s="115"/>
      <c r="CM253" s="121"/>
      <c r="CN253" s="118"/>
      <c r="CO253" s="115"/>
      <c r="CP253" s="115"/>
      <c r="CQ253" s="115"/>
      <c r="CR253" s="115"/>
      <c r="CS253" s="115"/>
      <c r="CT253" s="115"/>
      <c r="CV253" s="121"/>
      <c r="CW253" s="118"/>
      <c r="CX253" s="115"/>
      <c r="CY253" s="115"/>
      <c r="CZ253" s="115"/>
      <c r="DA253" s="115"/>
      <c r="DB253" s="115"/>
      <c r="DC253" s="115"/>
      <c r="DE253" s="121"/>
      <c r="DF253" s="118"/>
      <c r="DG253" s="115"/>
      <c r="DH253" s="115"/>
      <c r="DI253" s="115"/>
      <c r="DJ253" s="115"/>
      <c r="DK253" s="115"/>
      <c r="DL253" s="115"/>
      <c r="DN253" s="121"/>
      <c r="DO253" s="118"/>
      <c r="DP253" s="115"/>
      <c r="DQ253" s="115"/>
      <c r="DR253" s="115"/>
      <c r="DS253" s="115"/>
      <c r="DT253" s="115"/>
      <c r="DU253" s="115"/>
      <c r="DW253" s="121"/>
      <c r="DX253" s="118"/>
      <c r="DY253" s="115"/>
      <c r="DZ253" s="115"/>
      <c r="EA253" s="115"/>
      <c r="EB253" s="115"/>
      <c r="EC253" s="115"/>
      <c r="ED253" s="115"/>
      <c r="EF253" s="121"/>
      <c r="EG253" s="118"/>
      <c r="EH253" s="115"/>
      <c r="EI253" s="115"/>
      <c r="EJ253" s="115"/>
      <c r="EK253" s="115"/>
      <c r="EL253" s="115"/>
      <c r="EM253" s="115"/>
      <c r="EO253" s="121"/>
      <c r="EP253" s="118"/>
      <c r="EQ253" s="115"/>
      <c r="ER253" s="115"/>
      <c r="ES253" s="115"/>
      <c r="ET253" s="115"/>
      <c r="EU253" s="115"/>
      <c r="EV253" s="115"/>
      <c r="EX253" s="121"/>
      <c r="EY253" s="118"/>
      <c r="EZ253" s="115"/>
      <c r="FA253" s="115"/>
      <c r="FB253" s="115"/>
      <c r="FC253" s="115"/>
      <c r="FD253" s="115"/>
      <c r="FE253" s="115"/>
      <c r="FG253" s="121"/>
      <c r="FH253" s="118"/>
      <c r="FI253" s="115"/>
      <c r="FJ253" s="115"/>
      <c r="FK253" s="115"/>
      <c r="FL253" s="115"/>
      <c r="FM253" s="115"/>
      <c r="FN253" s="115"/>
      <c r="FP253" s="121"/>
      <c r="FQ253" s="118"/>
      <c r="FR253" s="115"/>
      <c r="FS253" s="115"/>
      <c r="FT253" s="115"/>
      <c r="FU253" s="115"/>
      <c r="FV253" s="115"/>
      <c r="FW253" s="115"/>
      <c r="FY253" s="121"/>
      <c r="FZ253" s="118"/>
      <c r="GA253" s="115"/>
      <c r="GB253" s="115"/>
      <c r="GC253" s="115"/>
      <c r="GD253" s="115"/>
      <c r="GE253" s="115"/>
      <c r="GF253" s="115"/>
      <c r="GH253" s="121"/>
      <c r="GI253" s="118"/>
      <c r="GJ253" s="115"/>
      <c r="GK253" s="115"/>
      <c r="GL253" s="115"/>
      <c r="GM253" s="115"/>
      <c r="GN253" s="115"/>
      <c r="GO253" s="115"/>
      <c r="GQ253" s="121"/>
      <c r="GR253" s="118"/>
      <c r="GS253" s="115"/>
      <c r="GT253" s="115"/>
      <c r="GU253" s="115"/>
      <c r="GV253" s="115"/>
      <c r="GW253" s="115"/>
      <c r="GX253" s="115"/>
      <c r="GZ253" s="121"/>
      <c r="HA253" s="118"/>
      <c r="HB253" s="115"/>
      <c r="HC253" s="115"/>
      <c r="HD253" s="115"/>
      <c r="HE253" s="115"/>
      <c r="HF253" s="115"/>
      <c r="HG253" s="115"/>
      <c r="HI253" s="121"/>
      <c r="HJ253" s="118"/>
      <c r="HK253" s="115"/>
      <c r="HL253" s="115"/>
      <c r="HM253" s="115"/>
      <c r="HN253" s="115"/>
      <c r="HO253" s="115"/>
      <c r="HP253" s="115"/>
      <c r="HR253" s="121"/>
      <c r="HS253" s="118"/>
      <c r="HT253" s="115"/>
      <c r="HU253" s="115"/>
      <c r="HV253" s="115"/>
      <c r="HW253" s="115"/>
      <c r="HX253" s="115"/>
      <c r="HY253" s="115"/>
      <c r="IA253" s="121"/>
      <c r="IB253" s="118"/>
      <c r="IC253" s="115"/>
      <c r="ID253" s="115"/>
      <c r="IE253" s="115"/>
      <c r="IF253" s="115"/>
      <c r="IG253" s="115"/>
      <c r="IH253" s="115"/>
      <c r="IJ253" s="121"/>
      <c r="IK253" s="118"/>
      <c r="IL253" s="115"/>
      <c r="IM253" s="115"/>
      <c r="IN253" s="115"/>
      <c r="IO253" s="115"/>
      <c r="IP253" s="115"/>
      <c r="IQ253" s="115"/>
      <c r="IS253" s="121"/>
      <c r="IT253" s="118"/>
      <c r="IU253" s="115"/>
      <c r="IV253" s="115"/>
      <c r="IW253" s="115"/>
      <c r="IX253" s="115"/>
      <c r="IY253" s="115"/>
      <c r="IZ253" s="115"/>
      <c r="JB253" s="121"/>
      <c r="JC253" s="118"/>
      <c r="JD253" s="115"/>
      <c r="JE253" s="115"/>
      <c r="JF253" s="115"/>
      <c r="JG253" s="115"/>
      <c r="JH253" s="115"/>
      <c r="JI253" s="115"/>
      <c r="JK253" s="121"/>
      <c r="JL253" s="118"/>
      <c r="JM253" s="115"/>
      <c r="JN253" s="115"/>
      <c r="JO253" s="115"/>
      <c r="JP253" s="115"/>
      <c r="JQ253" s="115"/>
      <c r="JR253" s="115"/>
      <c r="JT253" s="121"/>
      <c r="JU253" s="118"/>
      <c r="JV253" s="115"/>
      <c r="JW253" s="115"/>
      <c r="JX253" s="115"/>
      <c r="JY253" s="115"/>
      <c r="JZ253" s="115"/>
      <c r="KA253" s="115"/>
      <c r="KC253" s="121"/>
      <c r="KD253" s="118"/>
      <c r="KE253" s="115"/>
      <c r="KF253" s="115"/>
      <c r="KG253" s="115"/>
      <c r="KH253" s="115"/>
      <c r="KI253" s="115"/>
      <c r="KJ253" s="115"/>
      <c r="KL253" s="121"/>
      <c r="KM253" s="118"/>
      <c r="KN253" s="115"/>
      <c r="KO253" s="115"/>
      <c r="KP253" s="115"/>
      <c r="KQ253" s="115"/>
      <c r="KR253" s="115"/>
      <c r="KS253" s="115"/>
      <c r="KU253" s="121"/>
      <c r="KV253" s="118"/>
      <c r="KW253" s="115"/>
      <c r="KX253" s="115"/>
      <c r="KY253" s="115"/>
      <c r="KZ253" s="115"/>
      <c r="LA253" s="115"/>
      <c r="LB253" s="115"/>
      <c r="LD253" s="121"/>
      <c r="LE253" s="118"/>
      <c r="LF253" s="115"/>
      <c r="LG253" s="115"/>
      <c r="LH253" s="115"/>
      <c r="LI253" s="115"/>
      <c r="LJ253" s="115"/>
      <c r="LK253" s="115"/>
      <c r="LM253" s="121"/>
      <c r="LN253" s="118"/>
      <c r="LO253" s="115"/>
      <c r="LP253" s="115"/>
      <c r="LQ253" s="115"/>
      <c r="LR253" s="115"/>
      <c r="LS253" s="115"/>
      <c r="LT253" s="115"/>
      <c r="LV253" s="121"/>
      <c r="LW253" s="118"/>
      <c r="LX253" s="115"/>
      <c r="LY253" s="115"/>
      <c r="LZ253" s="115"/>
      <c r="MA253" s="115"/>
      <c r="MB253" s="115"/>
      <c r="MC253" s="115"/>
      <c r="ME253" s="121"/>
      <c r="MF253" s="118"/>
      <c r="MG253" s="115"/>
      <c r="MH253" s="115"/>
      <c r="MI253" s="115"/>
      <c r="MJ253" s="115"/>
      <c r="MK253" s="115"/>
      <c r="ML253" s="115"/>
      <c r="MN253" s="121"/>
      <c r="MO253" s="118"/>
      <c r="MP253" s="115"/>
      <c r="MQ253" s="115"/>
      <c r="MR253" s="115"/>
      <c r="MS253" s="115"/>
      <c r="MT253" s="115"/>
      <c r="MU253" s="115"/>
      <c r="MW253" s="121"/>
      <c r="MX253" s="118"/>
      <c r="MY253" s="115"/>
      <c r="MZ253" s="115"/>
      <c r="NA253" s="115"/>
      <c r="NB253" s="115"/>
      <c r="NC253" s="115"/>
      <c r="ND253" s="115"/>
      <c r="NF253" s="121"/>
      <c r="NG253" s="118"/>
      <c r="NH253" s="115"/>
      <c r="NI253" s="115"/>
      <c r="NJ253" s="115"/>
      <c r="NK253" s="115"/>
      <c r="NL253" s="115"/>
      <c r="NM253" s="115"/>
      <c r="NO253" s="121"/>
      <c r="NP253" s="118"/>
      <c r="NQ253" s="115"/>
      <c r="NR253" s="115"/>
      <c r="NS253" s="115"/>
      <c r="NT253" s="115"/>
      <c r="NU253" s="115"/>
      <c r="NV253" s="115"/>
      <c r="NX253" s="121"/>
      <c r="NY253" s="118"/>
      <c r="NZ253" s="115"/>
      <c r="OA253" s="115"/>
      <c r="OB253" s="115"/>
      <c r="OC253" s="115"/>
      <c r="OD253" s="115"/>
      <c r="OE253" s="115"/>
      <c r="OG253" s="121"/>
      <c r="OH253" s="118"/>
      <c r="OI253" s="115"/>
      <c r="OJ253" s="115"/>
      <c r="OK253" s="115"/>
      <c r="OL253" s="115"/>
      <c r="OM253" s="115"/>
      <c r="ON253" s="115"/>
      <c r="OP253" s="121"/>
      <c r="OQ253" s="118"/>
      <c r="OR253" s="115"/>
      <c r="OS253" s="115"/>
      <c r="OT253" s="115"/>
      <c r="OU253" s="115"/>
      <c r="OV253" s="115"/>
      <c r="OW253" s="115"/>
      <c r="OY253" s="121"/>
      <c r="OZ253" s="118"/>
      <c r="PA253" s="115"/>
      <c r="PB253" s="115"/>
      <c r="PC253" s="115"/>
      <c r="PD253" s="115"/>
      <c r="PE253" s="115"/>
      <c r="PF253" s="115"/>
    </row>
    <row r="254" spans="1:422">
      <c r="A254" s="118"/>
      <c r="B254" s="118"/>
      <c r="C254" s="115"/>
      <c r="D254" s="115"/>
      <c r="E254" s="115"/>
      <c r="F254" s="115"/>
      <c r="G254" s="115"/>
      <c r="H254" s="115">
        <f t="shared" si="3984"/>
        <v>0</v>
      </c>
      <c r="J254" s="118"/>
      <c r="K254" s="118"/>
      <c r="L254" s="115"/>
      <c r="M254" s="115"/>
      <c r="N254" s="115"/>
      <c r="O254" s="115"/>
      <c r="P254" s="115"/>
      <c r="Q254" s="115">
        <f t="shared" si="3985"/>
        <v>0</v>
      </c>
      <c r="S254" s="118"/>
      <c r="T254" s="118"/>
      <c r="U254" s="115"/>
      <c r="V254" s="115"/>
      <c r="W254" s="115"/>
      <c r="X254" s="115"/>
      <c r="Y254" s="115"/>
      <c r="Z254" s="115">
        <f t="shared" ref="Z254:Z257" si="3986">PRODUCT(U254:Y254)</f>
        <v>0</v>
      </c>
      <c r="AB254" s="118"/>
      <c r="AC254" s="118"/>
      <c r="AD254" s="115"/>
      <c r="AE254" s="115"/>
      <c r="AF254" s="115"/>
      <c r="AG254" s="115"/>
      <c r="AH254" s="115"/>
      <c r="AI254" s="115">
        <f t="shared" ref="AI254:AI257" si="3987">PRODUCT(AD254:AH254)</f>
        <v>0</v>
      </c>
      <c r="AK254" s="118"/>
      <c r="AL254" s="118"/>
      <c r="AM254" s="115"/>
      <c r="AN254" s="115"/>
      <c r="AO254" s="115"/>
      <c r="AP254" s="115"/>
      <c r="AQ254" s="115"/>
      <c r="AR254" s="115">
        <f t="shared" ref="AR254:AR257" si="3988">PRODUCT(AM254:AQ254)</f>
        <v>0</v>
      </c>
      <c r="AT254" s="118"/>
      <c r="AU254" s="118"/>
      <c r="AV254" s="115"/>
      <c r="AW254" s="115"/>
      <c r="AX254" s="115"/>
      <c r="AY254" s="115"/>
      <c r="AZ254" s="115"/>
      <c r="BA254" s="115">
        <f t="shared" ref="BA254:BA257" si="3989">PRODUCT(AV254:AZ254)</f>
        <v>0</v>
      </c>
      <c r="BC254" s="118"/>
      <c r="BD254" s="118"/>
      <c r="BE254" s="115"/>
      <c r="BF254" s="115"/>
      <c r="BG254" s="115"/>
      <c r="BH254" s="115"/>
      <c r="BI254" s="115"/>
      <c r="BJ254" s="115">
        <f t="shared" ref="BJ254:BJ257" si="3990">PRODUCT(BE254:BI254)</f>
        <v>0</v>
      </c>
      <c r="BL254" s="118"/>
      <c r="BM254" s="118"/>
      <c r="BN254" s="115"/>
      <c r="BO254" s="115"/>
      <c r="BP254" s="115"/>
      <c r="BQ254" s="115"/>
      <c r="BR254" s="115"/>
      <c r="BS254" s="115">
        <f t="shared" ref="BS254:BS257" si="3991">PRODUCT(BN254:BR254)</f>
        <v>0</v>
      </c>
      <c r="BU254" s="118"/>
      <c r="BV254" s="118"/>
      <c r="BW254" s="115"/>
      <c r="BX254" s="115"/>
      <c r="BY254" s="115"/>
      <c r="BZ254" s="115"/>
      <c r="CA254" s="115"/>
      <c r="CB254" s="115">
        <f t="shared" ref="CB254:CB257" si="3992">PRODUCT(BW254:CA254)</f>
        <v>0</v>
      </c>
      <c r="CD254" s="118"/>
      <c r="CE254" s="118"/>
      <c r="CF254" s="115"/>
      <c r="CG254" s="115"/>
      <c r="CH254" s="115"/>
      <c r="CI254" s="115"/>
      <c r="CJ254" s="115"/>
      <c r="CK254" s="115">
        <f t="shared" ref="CK254:CK257" si="3993">PRODUCT(CF254:CJ254)</f>
        <v>0</v>
      </c>
      <c r="CM254" s="118"/>
      <c r="CN254" s="118"/>
      <c r="CO254" s="115"/>
      <c r="CP254" s="115"/>
      <c r="CQ254" s="115"/>
      <c r="CR254" s="115"/>
      <c r="CS254" s="115"/>
      <c r="CT254" s="115">
        <f t="shared" ref="CT254:CT257" si="3994">PRODUCT(CO254:CS254)</f>
        <v>0</v>
      </c>
      <c r="CV254" s="118"/>
      <c r="CW254" s="118"/>
      <c r="CX254" s="115"/>
      <c r="CY254" s="115"/>
      <c r="CZ254" s="115"/>
      <c r="DA254" s="115"/>
      <c r="DB254" s="115"/>
      <c r="DC254" s="115">
        <f t="shared" ref="DC254:DC257" si="3995">PRODUCT(CX254:DB254)</f>
        <v>0</v>
      </c>
      <c r="DE254" s="118"/>
      <c r="DF254" s="118"/>
      <c r="DG254" s="115"/>
      <c r="DH254" s="115"/>
      <c r="DI254" s="115"/>
      <c r="DJ254" s="115"/>
      <c r="DK254" s="115"/>
      <c r="DL254" s="115">
        <f t="shared" ref="DL254:DL257" si="3996">PRODUCT(DG254:DK254)</f>
        <v>0</v>
      </c>
      <c r="DN254" s="118"/>
      <c r="DO254" s="118"/>
      <c r="DP254" s="115"/>
      <c r="DQ254" s="115"/>
      <c r="DR254" s="115"/>
      <c r="DS254" s="115"/>
      <c r="DT254" s="115"/>
      <c r="DU254" s="115">
        <f t="shared" ref="DU254:DU257" si="3997">PRODUCT(DP254:DT254)</f>
        <v>0</v>
      </c>
      <c r="DW254" s="118"/>
      <c r="DX254" s="118"/>
      <c r="DY254" s="115"/>
      <c r="DZ254" s="115"/>
      <c r="EA254" s="115"/>
      <c r="EB254" s="115"/>
      <c r="EC254" s="115"/>
      <c r="ED254" s="115">
        <f t="shared" ref="ED254:ED257" si="3998">PRODUCT(DY254:EC254)</f>
        <v>0</v>
      </c>
      <c r="EF254" s="118"/>
      <c r="EG254" s="118"/>
      <c r="EH254" s="115"/>
      <c r="EI254" s="115"/>
      <c r="EJ254" s="115"/>
      <c r="EK254" s="115"/>
      <c r="EL254" s="115"/>
      <c r="EM254" s="115">
        <f t="shared" ref="EM254:EM257" si="3999">PRODUCT(EH254:EL254)</f>
        <v>0</v>
      </c>
      <c r="EO254" s="118"/>
      <c r="EP254" s="118"/>
      <c r="EQ254" s="115"/>
      <c r="ER254" s="115"/>
      <c r="ES254" s="115"/>
      <c r="ET254" s="115"/>
      <c r="EU254" s="115"/>
      <c r="EV254" s="115">
        <f t="shared" ref="EV254:EV257" si="4000">PRODUCT(EQ254:EU254)</f>
        <v>0</v>
      </c>
      <c r="EX254" s="118"/>
      <c r="EY254" s="118"/>
      <c r="EZ254" s="115"/>
      <c r="FA254" s="115"/>
      <c r="FB254" s="115"/>
      <c r="FC254" s="115"/>
      <c r="FD254" s="115"/>
      <c r="FE254" s="115">
        <f t="shared" ref="FE254:FE257" si="4001">PRODUCT(EZ254:FD254)</f>
        <v>0</v>
      </c>
      <c r="FG254" s="118"/>
      <c r="FH254" s="118"/>
      <c r="FI254" s="115"/>
      <c r="FJ254" s="115"/>
      <c r="FK254" s="115"/>
      <c r="FL254" s="115"/>
      <c r="FM254" s="115"/>
      <c r="FN254" s="115">
        <f t="shared" ref="FN254:FN257" si="4002">PRODUCT(FI254:FM254)</f>
        <v>0</v>
      </c>
      <c r="FP254" s="118"/>
      <c r="FQ254" s="118"/>
      <c r="FR254" s="115"/>
      <c r="FS254" s="115"/>
      <c r="FT254" s="115"/>
      <c r="FU254" s="115"/>
      <c r="FV254" s="115"/>
      <c r="FW254" s="115">
        <f t="shared" ref="FW254:FW257" si="4003">PRODUCT(FR254:FV254)</f>
        <v>0</v>
      </c>
      <c r="FY254" s="118"/>
      <c r="FZ254" s="118"/>
      <c r="GA254" s="115"/>
      <c r="GB254" s="115"/>
      <c r="GC254" s="115"/>
      <c r="GD254" s="115"/>
      <c r="GE254" s="115"/>
      <c r="GF254" s="115">
        <f t="shared" ref="GF254:GF257" si="4004">PRODUCT(GA254:GE254)</f>
        <v>0</v>
      </c>
      <c r="GH254" s="118"/>
      <c r="GI254" s="118"/>
      <c r="GJ254" s="115"/>
      <c r="GK254" s="115"/>
      <c r="GL254" s="115"/>
      <c r="GM254" s="115"/>
      <c r="GN254" s="115"/>
      <c r="GO254" s="115">
        <f t="shared" ref="GO254:GO257" si="4005">PRODUCT(GJ254:GN254)</f>
        <v>0</v>
      </c>
      <c r="GQ254" s="118"/>
      <c r="GR254" s="118"/>
      <c r="GS254" s="115"/>
      <c r="GT254" s="115"/>
      <c r="GU254" s="115"/>
      <c r="GV254" s="115"/>
      <c r="GW254" s="115"/>
      <c r="GX254" s="115">
        <f t="shared" ref="GX254:GX257" si="4006">PRODUCT(GS254:GW254)</f>
        <v>0</v>
      </c>
      <c r="GZ254" s="118"/>
      <c r="HA254" s="118"/>
      <c r="HB254" s="115"/>
      <c r="HC254" s="115"/>
      <c r="HD254" s="115"/>
      <c r="HE254" s="115"/>
      <c r="HF254" s="115"/>
      <c r="HG254" s="115">
        <f t="shared" ref="HG254:HG257" si="4007">PRODUCT(HB254:HF254)</f>
        <v>0</v>
      </c>
      <c r="HI254" s="118"/>
      <c r="HJ254" s="118"/>
      <c r="HK254" s="115"/>
      <c r="HL254" s="115"/>
      <c r="HM254" s="115"/>
      <c r="HN254" s="115"/>
      <c r="HO254" s="115"/>
      <c r="HP254" s="115">
        <f t="shared" ref="HP254:HP257" si="4008">PRODUCT(HK254:HO254)</f>
        <v>0</v>
      </c>
      <c r="HR254" s="118"/>
      <c r="HS254" s="118"/>
      <c r="HT254" s="115"/>
      <c r="HU254" s="115"/>
      <c r="HV254" s="115"/>
      <c r="HW254" s="115"/>
      <c r="HX254" s="115"/>
      <c r="HY254" s="115">
        <f t="shared" ref="HY254:HY257" si="4009">PRODUCT(HT254:HX254)</f>
        <v>0</v>
      </c>
      <c r="IA254" s="118"/>
      <c r="IB254" s="118"/>
      <c r="IC254" s="115"/>
      <c r="ID254" s="115"/>
      <c r="IE254" s="115"/>
      <c r="IF254" s="115"/>
      <c r="IG254" s="115"/>
      <c r="IH254" s="115">
        <f t="shared" ref="IH254:IH257" si="4010">PRODUCT(IC254:IG254)</f>
        <v>0</v>
      </c>
      <c r="IJ254" s="118"/>
      <c r="IK254" s="118"/>
      <c r="IL254" s="115"/>
      <c r="IM254" s="115"/>
      <c r="IN254" s="115"/>
      <c r="IO254" s="115"/>
      <c r="IP254" s="115"/>
      <c r="IQ254" s="115">
        <f t="shared" ref="IQ254:IQ257" si="4011">PRODUCT(IL254:IP254)</f>
        <v>0</v>
      </c>
      <c r="IS254" s="118"/>
      <c r="IT254" s="118"/>
      <c r="IU254" s="115"/>
      <c r="IV254" s="115"/>
      <c r="IW254" s="115"/>
      <c r="IX254" s="115"/>
      <c r="IY254" s="115"/>
      <c r="IZ254" s="115">
        <f t="shared" ref="IZ254:IZ257" si="4012">PRODUCT(IU254:IY254)</f>
        <v>0</v>
      </c>
      <c r="JB254" s="118"/>
      <c r="JC254" s="118"/>
      <c r="JD254" s="115"/>
      <c r="JE254" s="115"/>
      <c r="JF254" s="115"/>
      <c r="JG254" s="115"/>
      <c r="JH254" s="115"/>
      <c r="JI254" s="115">
        <f t="shared" ref="JI254:JI257" si="4013">PRODUCT(JD254:JH254)</f>
        <v>0</v>
      </c>
      <c r="JK254" s="118"/>
      <c r="JL254" s="118"/>
      <c r="JM254" s="115"/>
      <c r="JN254" s="115"/>
      <c r="JO254" s="115"/>
      <c r="JP254" s="115"/>
      <c r="JQ254" s="115"/>
      <c r="JR254" s="115">
        <f t="shared" ref="JR254:JR257" si="4014">PRODUCT(JM254:JQ254)</f>
        <v>0</v>
      </c>
      <c r="JT254" s="118"/>
      <c r="JU254" s="118"/>
      <c r="JV254" s="115"/>
      <c r="JW254" s="115"/>
      <c r="JX254" s="115"/>
      <c r="JY254" s="115"/>
      <c r="JZ254" s="115"/>
      <c r="KA254" s="115">
        <f t="shared" ref="KA254:KA257" si="4015">PRODUCT(JV254:JZ254)</f>
        <v>0</v>
      </c>
      <c r="KC254" s="118"/>
      <c r="KD254" s="118"/>
      <c r="KE254" s="115"/>
      <c r="KF254" s="115"/>
      <c r="KG254" s="115"/>
      <c r="KH254" s="115"/>
      <c r="KI254" s="115"/>
      <c r="KJ254" s="115">
        <f t="shared" ref="KJ254:KJ257" si="4016">PRODUCT(KE254:KI254)</f>
        <v>0</v>
      </c>
      <c r="KL254" s="118"/>
      <c r="KM254" s="118"/>
      <c r="KN254" s="115"/>
      <c r="KO254" s="115"/>
      <c r="KP254" s="115"/>
      <c r="KQ254" s="115"/>
      <c r="KR254" s="115"/>
      <c r="KS254" s="115">
        <f t="shared" ref="KS254:KS257" si="4017">PRODUCT(KN254:KR254)</f>
        <v>0</v>
      </c>
      <c r="KU254" s="118"/>
      <c r="KV254" s="118"/>
      <c r="KW254" s="115"/>
      <c r="KX254" s="115"/>
      <c r="KY254" s="115"/>
      <c r="KZ254" s="115"/>
      <c r="LA254" s="115"/>
      <c r="LB254" s="115">
        <f t="shared" ref="LB254:LB257" si="4018">PRODUCT(KW254:LA254)</f>
        <v>0</v>
      </c>
      <c r="LD254" s="118"/>
      <c r="LE254" s="118"/>
      <c r="LF254" s="115"/>
      <c r="LG254" s="115"/>
      <c r="LH254" s="115"/>
      <c r="LI254" s="115"/>
      <c r="LJ254" s="115"/>
      <c r="LK254" s="115">
        <f t="shared" ref="LK254:LK257" si="4019">PRODUCT(LF254:LJ254)</f>
        <v>0</v>
      </c>
      <c r="LM254" s="118"/>
      <c r="LN254" s="118"/>
      <c r="LO254" s="115"/>
      <c r="LP254" s="115"/>
      <c r="LQ254" s="115"/>
      <c r="LR254" s="115"/>
      <c r="LS254" s="115"/>
      <c r="LT254" s="115">
        <f t="shared" ref="LT254:LT257" si="4020">PRODUCT(LO254:LS254)</f>
        <v>0</v>
      </c>
      <c r="LV254" s="118"/>
      <c r="LW254" s="118"/>
      <c r="LX254" s="115"/>
      <c r="LY254" s="115"/>
      <c r="LZ254" s="115"/>
      <c r="MA254" s="115"/>
      <c r="MB254" s="115"/>
      <c r="MC254" s="115">
        <f t="shared" ref="MC254:MC257" si="4021">PRODUCT(LX254:MB254)</f>
        <v>0</v>
      </c>
      <c r="ME254" s="118"/>
      <c r="MF254" s="118"/>
      <c r="MG254" s="115"/>
      <c r="MH254" s="115"/>
      <c r="MI254" s="115"/>
      <c r="MJ254" s="115"/>
      <c r="MK254" s="115"/>
      <c r="ML254" s="115">
        <f t="shared" ref="ML254:ML257" si="4022">PRODUCT(MG254:MK254)</f>
        <v>0</v>
      </c>
      <c r="MN254" s="118"/>
      <c r="MO254" s="118"/>
      <c r="MP254" s="115"/>
      <c r="MQ254" s="115"/>
      <c r="MR254" s="115"/>
      <c r="MS254" s="115"/>
      <c r="MT254" s="115"/>
      <c r="MU254" s="115">
        <f t="shared" ref="MU254:MU257" si="4023">PRODUCT(MP254:MT254)</f>
        <v>0</v>
      </c>
      <c r="MW254" s="118"/>
      <c r="MX254" s="118"/>
      <c r="MY254" s="115"/>
      <c r="MZ254" s="115"/>
      <c r="NA254" s="115"/>
      <c r="NB254" s="115"/>
      <c r="NC254" s="115"/>
      <c r="ND254" s="115">
        <f t="shared" ref="ND254:ND257" si="4024">PRODUCT(MY254:NC254)</f>
        <v>0</v>
      </c>
      <c r="NF254" s="118"/>
      <c r="NG254" s="118"/>
      <c r="NH254" s="115"/>
      <c r="NI254" s="115"/>
      <c r="NJ254" s="115"/>
      <c r="NK254" s="115"/>
      <c r="NL254" s="115"/>
      <c r="NM254" s="115">
        <f t="shared" ref="NM254:NM257" si="4025">PRODUCT(NH254:NL254)</f>
        <v>0</v>
      </c>
      <c r="NO254" s="118"/>
      <c r="NP254" s="118"/>
      <c r="NQ254" s="115"/>
      <c r="NR254" s="115"/>
      <c r="NS254" s="115"/>
      <c r="NT254" s="115"/>
      <c r="NU254" s="115"/>
      <c r="NV254" s="115">
        <f t="shared" ref="NV254:NV257" si="4026">PRODUCT(NQ254:NU254)</f>
        <v>0</v>
      </c>
      <c r="NX254" s="118"/>
      <c r="NY254" s="118"/>
      <c r="NZ254" s="115"/>
      <c r="OA254" s="115"/>
      <c r="OB254" s="115"/>
      <c r="OC254" s="115"/>
      <c r="OD254" s="115"/>
      <c r="OE254" s="115">
        <f t="shared" ref="OE254:OE257" si="4027">PRODUCT(NZ254:OD254)</f>
        <v>0</v>
      </c>
      <c r="OG254" s="118"/>
      <c r="OH254" s="118"/>
      <c r="OI254" s="115"/>
      <c r="OJ254" s="115"/>
      <c r="OK254" s="115"/>
      <c r="OL254" s="115"/>
      <c r="OM254" s="115"/>
      <c r="ON254" s="115">
        <f t="shared" ref="ON254:ON257" si="4028">PRODUCT(OI254:OM254)</f>
        <v>0</v>
      </c>
      <c r="OP254" s="118"/>
      <c r="OQ254" s="118"/>
      <c r="OR254" s="115"/>
      <c r="OS254" s="115"/>
      <c r="OT254" s="115"/>
      <c r="OU254" s="115"/>
      <c r="OV254" s="115"/>
      <c r="OW254" s="115">
        <f t="shared" ref="OW254:OW257" si="4029">PRODUCT(OR254:OV254)</f>
        <v>0</v>
      </c>
      <c r="OY254" s="118"/>
      <c r="OZ254" s="118"/>
      <c r="PA254" s="115"/>
      <c r="PB254" s="115"/>
      <c r="PC254" s="115"/>
      <c r="PD254" s="115"/>
      <c r="PE254" s="115"/>
      <c r="PF254" s="115">
        <f t="shared" ref="PF254:PF257" si="4030">PRODUCT(PA254:PE254)</f>
        <v>0</v>
      </c>
    </row>
    <row r="255" spans="1:422">
      <c r="A255" s="118"/>
      <c r="B255" s="118"/>
      <c r="C255" s="115"/>
      <c r="D255" s="115"/>
      <c r="E255" s="115"/>
      <c r="F255" s="115"/>
      <c r="G255" s="115"/>
      <c r="H255" s="115">
        <f t="shared" si="3984"/>
        <v>0</v>
      </c>
      <c r="J255" s="118"/>
      <c r="K255" s="118"/>
      <c r="L255" s="115"/>
      <c r="M255" s="115"/>
      <c r="N255" s="115"/>
      <c r="O255" s="115"/>
      <c r="P255" s="115"/>
      <c r="Q255" s="115">
        <f t="shared" si="3985"/>
        <v>0</v>
      </c>
      <c r="S255" s="118"/>
      <c r="T255" s="118"/>
      <c r="U255" s="115"/>
      <c r="V255" s="115"/>
      <c r="W255" s="115"/>
      <c r="X255" s="115"/>
      <c r="Y255" s="115"/>
      <c r="Z255" s="115">
        <f t="shared" si="3986"/>
        <v>0</v>
      </c>
      <c r="AB255" s="118"/>
      <c r="AC255" s="118"/>
      <c r="AD255" s="115"/>
      <c r="AE255" s="115"/>
      <c r="AF255" s="115"/>
      <c r="AG255" s="115"/>
      <c r="AH255" s="115"/>
      <c r="AI255" s="115">
        <f t="shared" si="3987"/>
        <v>0</v>
      </c>
      <c r="AK255" s="118"/>
      <c r="AL255" s="118"/>
      <c r="AM255" s="115"/>
      <c r="AN255" s="115"/>
      <c r="AO255" s="115"/>
      <c r="AP255" s="115"/>
      <c r="AQ255" s="115"/>
      <c r="AR255" s="115">
        <f t="shared" si="3988"/>
        <v>0</v>
      </c>
      <c r="AT255" s="118"/>
      <c r="AU255" s="118"/>
      <c r="AV255" s="115"/>
      <c r="AW255" s="115"/>
      <c r="AX255" s="115"/>
      <c r="AY255" s="115"/>
      <c r="AZ255" s="115"/>
      <c r="BA255" s="115">
        <f t="shared" si="3989"/>
        <v>0</v>
      </c>
      <c r="BC255" s="118"/>
      <c r="BD255" s="118"/>
      <c r="BE255" s="115"/>
      <c r="BF255" s="115"/>
      <c r="BG255" s="115"/>
      <c r="BH255" s="115"/>
      <c r="BI255" s="115"/>
      <c r="BJ255" s="115">
        <f t="shared" si="3990"/>
        <v>0</v>
      </c>
      <c r="BL255" s="118"/>
      <c r="BM255" s="118"/>
      <c r="BN255" s="115"/>
      <c r="BO255" s="115"/>
      <c r="BP255" s="115"/>
      <c r="BQ255" s="115"/>
      <c r="BR255" s="115"/>
      <c r="BS255" s="115">
        <f t="shared" si="3991"/>
        <v>0</v>
      </c>
      <c r="BU255" s="118"/>
      <c r="BV255" s="118"/>
      <c r="BW255" s="115"/>
      <c r="BX255" s="115"/>
      <c r="BY255" s="115"/>
      <c r="BZ255" s="115"/>
      <c r="CA255" s="115"/>
      <c r="CB255" s="115">
        <f t="shared" si="3992"/>
        <v>0</v>
      </c>
      <c r="CD255" s="118"/>
      <c r="CE255" s="118"/>
      <c r="CF255" s="115"/>
      <c r="CG255" s="115"/>
      <c r="CH255" s="115"/>
      <c r="CI255" s="115"/>
      <c r="CJ255" s="115"/>
      <c r="CK255" s="115">
        <f t="shared" si="3993"/>
        <v>0</v>
      </c>
      <c r="CM255" s="118"/>
      <c r="CN255" s="118"/>
      <c r="CO255" s="115"/>
      <c r="CP255" s="115"/>
      <c r="CQ255" s="115"/>
      <c r="CR255" s="115"/>
      <c r="CS255" s="115"/>
      <c r="CT255" s="115">
        <f t="shared" si="3994"/>
        <v>0</v>
      </c>
      <c r="CV255" s="118"/>
      <c r="CW255" s="118"/>
      <c r="CX255" s="115"/>
      <c r="CY255" s="115"/>
      <c r="CZ255" s="115"/>
      <c r="DA255" s="115"/>
      <c r="DB255" s="115"/>
      <c r="DC255" s="115">
        <f t="shared" si="3995"/>
        <v>0</v>
      </c>
      <c r="DE255" s="118"/>
      <c r="DF255" s="118"/>
      <c r="DG255" s="115"/>
      <c r="DH255" s="115"/>
      <c r="DI255" s="115"/>
      <c r="DJ255" s="115"/>
      <c r="DK255" s="115"/>
      <c r="DL255" s="115">
        <f t="shared" si="3996"/>
        <v>0</v>
      </c>
      <c r="DN255" s="118"/>
      <c r="DO255" s="118"/>
      <c r="DP255" s="115"/>
      <c r="DQ255" s="115"/>
      <c r="DR255" s="115"/>
      <c r="DS255" s="115"/>
      <c r="DT255" s="115"/>
      <c r="DU255" s="115">
        <f t="shared" si="3997"/>
        <v>0</v>
      </c>
      <c r="DW255" s="118"/>
      <c r="DX255" s="118"/>
      <c r="DY255" s="115"/>
      <c r="DZ255" s="115"/>
      <c r="EA255" s="115"/>
      <c r="EB255" s="115"/>
      <c r="EC255" s="115"/>
      <c r="ED255" s="115">
        <f t="shared" si="3998"/>
        <v>0</v>
      </c>
      <c r="EF255" s="118"/>
      <c r="EG255" s="118"/>
      <c r="EH255" s="115"/>
      <c r="EI255" s="115"/>
      <c r="EJ255" s="115"/>
      <c r="EK255" s="115"/>
      <c r="EL255" s="115"/>
      <c r="EM255" s="115">
        <f t="shared" si="3999"/>
        <v>0</v>
      </c>
      <c r="EO255" s="118"/>
      <c r="EP255" s="118"/>
      <c r="EQ255" s="115"/>
      <c r="ER255" s="115"/>
      <c r="ES255" s="115"/>
      <c r="ET255" s="115"/>
      <c r="EU255" s="115"/>
      <c r="EV255" s="115">
        <f t="shared" si="4000"/>
        <v>0</v>
      </c>
      <c r="EX255" s="118"/>
      <c r="EY255" s="118"/>
      <c r="EZ255" s="115"/>
      <c r="FA255" s="115"/>
      <c r="FB255" s="115"/>
      <c r="FC255" s="115"/>
      <c r="FD255" s="115"/>
      <c r="FE255" s="115">
        <f t="shared" si="4001"/>
        <v>0</v>
      </c>
      <c r="FG255" s="118"/>
      <c r="FH255" s="118"/>
      <c r="FI255" s="115"/>
      <c r="FJ255" s="115"/>
      <c r="FK255" s="115"/>
      <c r="FL255" s="115"/>
      <c r="FM255" s="115"/>
      <c r="FN255" s="115">
        <f t="shared" si="4002"/>
        <v>0</v>
      </c>
      <c r="FP255" s="118"/>
      <c r="FQ255" s="118"/>
      <c r="FR255" s="115"/>
      <c r="FS255" s="115"/>
      <c r="FT255" s="115"/>
      <c r="FU255" s="115"/>
      <c r="FV255" s="115"/>
      <c r="FW255" s="115">
        <f t="shared" si="4003"/>
        <v>0</v>
      </c>
      <c r="FY255" s="118"/>
      <c r="FZ255" s="118"/>
      <c r="GA255" s="115"/>
      <c r="GB255" s="115"/>
      <c r="GC255" s="115"/>
      <c r="GD255" s="115"/>
      <c r="GE255" s="115"/>
      <c r="GF255" s="115">
        <f t="shared" si="4004"/>
        <v>0</v>
      </c>
      <c r="GH255" s="118"/>
      <c r="GI255" s="118"/>
      <c r="GJ255" s="115"/>
      <c r="GK255" s="115"/>
      <c r="GL255" s="115"/>
      <c r="GM255" s="115"/>
      <c r="GN255" s="115"/>
      <c r="GO255" s="115">
        <f t="shared" si="4005"/>
        <v>0</v>
      </c>
      <c r="GQ255" s="118"/>
      <c r="GR255" s="118"/>
      <c r="GS255" s="115"/>
      <c r="GT255" s="115"/>
      <c r="GU255" s="115"/>
      <c r="GV255" s="115"/>
      <c r="GW255" s="115"/>
      <c r="GX255" s="115">
        <f t="shared" si="4006"/>
        <v>0</v>
      </c>
      <c r="GZ255" s="118"/>
      <c r="HA255" s="118"/>
      <c r="HB255" s="115"/>
      <c r="HC255" s="115"/>
      <c r="HD255" s="115"/>
      <c r="HE255" s="115"/>
      <c r="HF255" s="115"/>
      <c r="HG255" s="115">
        <f t="shared" si="4007"/>
        <v>0</v>
      </c>
      <c r="HI255" s="118"/>
      <c r="HJ255" s="118"/>
      <c r="HK255" s="115"/>
      <c r="HL255" s="115"/>
      <c r="HM255" s="115"/>
      <c r="HN255" s="115"/>
      <c r="HO255" s="115"/>
      <c r="HP255" s="115">
        <f t="shared" si="4008"/>
        <v>0</v>
      </c>
      <c r="HR255" s="118"/>
      <c r="HS255" s="118"/>
      <c r="HT255" s="115"/>
      <c r="HU255" s="115"/>
      <c r="HV255" s="115"/>
      <c r="HW255" s="115"/>
      <c r="HX255" s="115"/>
      <c r="HY255" s="115">
        <f t="shared" si="4009"/>
        <v>0</v>
      </c>
      <c r="IA255" s="118"/>
      <c r="IB255" s="118"/>
      <c r="IC255" s="115"/>
      <c r="ID255" s="115"/>
      <c r="IE255" s="115"/>
      <c r="IF255" s="115"/>
      <c r="IG255" s="115"/>
      <c r="IH255" s="115">
        <f t="shared" si="4010"/>
        <v>0</v>
      </c>
      <c r="IJ255" s="118"/>
      <c r="IK255" s="118"/>
      <c r="IL255" s="115"/>
      <c r="IM255" s="115"/>
      <c r="IN255" s="115"/>
      <c r="IO255" s="115"/>
      <c r="IP255" s="115"/>
      <c r="IQ255" s="115">
        <f t="shared" si="4011"/>
        <v>0</v>
      </c>
      <c r="IS255" s="118"/>
      <c r="IT255" s="118"/>
      <c r="IU255" s="115"/>
      <c r="IV255" s="115"/>
      <c r="IW255" s="115"/>
      <c r="IX255" s="115"/>
      <c r="IY255" s="115"/>
      <c r="IZ255" s="115">
        <f t="shared" si="4012"/>
        <v>0</v>
      </c>
      <c r="JB255" s="118"/>
      <c r="JC255" s="118"/>
      <c r="JD255" s="115"/>
      <c r="JE255" s="115"/>
      <c r="JF255" s="115"/>
      <c r="JG255" s="115"/>
      <c r="JH255" s="115"/>
      <c r="JI255" s="115">
        <f t="shared" si="4013"/>
        <v>0</v>
      </c>
      <c r="JK255" s="118"/>
      <c r="JL255" s="118"/>
      <c r="JM255" s="115"/>
      <c r="JN255" s="115"/>
      <c r="JO255" s="115"/>
      <c r="JP255" s="115"/>
      <c r="JQ255" s="115"/>
      <c r="JR255" s="115">
        <f t="shared" si="4014"/>
        <v>0</v>
      </c>
      <c r="JT255" s="118"/>
      <c r="JU255" s="118"/>
      <c r="JV255" s="115"/>
      <c r="JW255" s="115"/>
      <c r="JX255" s="115"/>
      <c r="JY255" s="115"/>
      <c r="JZ255" s="115"/>
      <c r="KA255" s="115">
        <f t="shared" si="4015"/>
        <v>0</v>
      </c>
      <c r="KC255" s="118"/>
      <c r="KD255" s="118"/>
      <c r="KE255" s="115"/>
      <c r="KF255" s="115"/>
      <c r="KG255" s="115"/>
      <c r="KH255" s="115"/>
      <c r="KI255" s="115"/>
      <c r="KJ255" s="115">
        <f t="shared" si="4016"/>
        <v>0</v>
      </c>
      <c r="KL255" s="118"/>
      <c r="KM255" s="118"/>
      <c r="KN255" s="115"/>
      <c r="KO255" s="115"/>
      <c r="KP255" s="115"/>
      <c r="KQ255" s="115"/>
      <c r="KR255" s="115"/>
      <c r="KS255" s="115">
        <f t="shared" si="4017"/>
        <v>0</v>
      </c>
      <c r="KU255" s="118"/>
      <c r="KV255" s="118"/>
      <c r="KW255" s="115"/>
      <c r="KX255" s="115"/>
      <c r="KY255" s="115"/>
      <c r="KZ255" s="115"/>
      <c r="LA255" s="115"/>
      <c r="LB255" s="115">
        <f t="shared" si="4018"/>
        <v>0</v>
      </c>
      <c r="LD255" s="118"/>
      <c r="LE255" s="118"/>
      <c r="LF255" s="115"/>
      <c r="LG255" s="115"/>
      <c r="LH255" s="115"/>
      <c r="LI255" s="115"/>
      <c r="LJ255" s="115"/>
      <c r="LK255" s="115">
        <f t="shared" si="4019"/>
        <v>0</v>
      </c>
      <c r="LM255" s="118"/>
      <c r="LN255" s="118"/>
      <c r="LO255" s="115"/>
      <c r="LP255" s="115"/>
      <c r="LQ255" s="115"/>
      <c r="LR255" s="115"/>
      <c r="LS255" s="115"/>
      <c r="LT255" s="115">
        <f t="shared" si="4020"/>
        <v>0</v>
      </c>
      <c r="LV255" s="118"/>
      <c r="LW255" s="118"/>
      <c r="LX255" s="115"/>
      <c r="LY255" s="115"/>
      <c r="LZ255" s="115"/>
      <c r="MA255" s="115"/>
      <c r="MB255" s="115"/>
      <c r="MC255" s="115">
        <f t="shared" si="4021"/>
        <v>0</v>
      </c>
      <c r="ME255" s="118"/>
      <c r="MF255" s="118"/>
      <c r="MG255" s="115"/>
      <c r="MH255" s="115"/>
      <c r="MI255" s="115"/>
      <c r="MJ255" s="115"/>
      <c r="MK255" s="115"/>
      <c r="ML255" s="115">
        <f t="shared" si="4022"/>
        <v>0</v>
      </c>
      <c r="MN255" s="118"/>
      <c r="MO255" s="118"/>
      <c r="MP255" s="115"/>
      <c r="MQ255" s="115"/>
      <c r="MR255" s="115"/>
      <c r="MS255" s="115"/>
      <c r="MT255" s="115"/>
      <c r="MU255" s="115">
        <f t="shared" si="4023"/>
        <v>0</v>
      </c>
      <c r="MW255" s="118"/>
      <c r="MX255" s="118"/>
      <c r="MY255" s="115"/>
      <c r="MZ255" s="115"/>
      <c r="NA255" s="115"/>
      <c r="NB255" s="115"/>
      <c r="NC255" s="115"/>
      <c r="ND255" s="115">
        <f t="shared" si="4024"/>
        <v>0</v>
      </c>
      <c r="NF255" s="118"/>
      <c r="NG255" s="118"/>
      <c r="NH255" s="115"/>
      <c r="NI255" s="115"/>
      <c r="NJ255" s="115"/>
      <c r="NK255" s="115"/>
      <c r="NL255" s="115"/>
      <c r="NM255" s="115">
        <f t="shared" si="4025"/>
        <v>0</v>
      </c>
      <c r="NO255" s="118"/>
      <c r="NP255" s="118"/>
      <c r="NQ255" s="115"/>
      <c r="NR255" s="115"/>
      <c r="NS255" s="115"/>
      <c r="NT255" s="115"/>
      <c r="NU255" s="115"/>
      <c r="NV255" s="115">
        <f t="shared" si="4026"/>
        <v>0</v>
      </c>
      <c r="NX255" s="118"/>
      <c r="NY255" s="118"/>
      <c r="NZ255" s="115"/>
      <c r="OA255" s="115"/>
      <c r="OB255" s="115"/>
      <c r="OC255" s="115"/>
      <c r="OD255" s="115"/>
      <c r="OE255" s="115">
        <f t="shared" si="4027"/>
        <v>0</v>
      </c>
      <c r="OG255" s="118"/>
      <c r="OH255" s="118"/>
      <c r="OI255" s="115"/>
      <c r="OJ255" s="115"/>
      <c r="OK255" s="115"/>
      <c r="OL255" s="115"/>
      <c r="OM255" s="115"/>
      <c r="ON255" s="115">
        <f t="shared" si="4028"/>
        <v>0</v>
      </c>
      <c r="OP255" s="118"/>
      <c r="OQ255" s="118"/>
      <c r="OR255" s="115"/>
      <c r="OS255" s="115"/>
      <c r="OT255" s="115"/>
      <c r="OU255" s="115"/>
      <c r="OV255" s="115"/>
      <c r="OW255" s="115">
        <f t="shared" si="4029"/>
        <v>0</v>
      </c>
      <c r="OY255" s="118"/>
      <c r="OZ255" s="118"/>
      <c r="PA255" s="115"/>
      <c r="PB255" s="115"/>
      <c r="PC255" s="115"/>
      <c r="PD255" s="115"/>
      <c r="PE255" s="115"/>
      <c r="PF255" s="115">
        <f t="shared" si="4030"/>
        <v>0</v>
      </c>
    </row>
    <row r="256" spans="1:422">
      <c r="A256" s="118"/>
      <c r="B256" s="118"/>
      <c r="C256" s="115"/>
      <c r="D256" s="115"/>
      <c r="E256" s="115"/>
      <c r="F256" s="115"/>
      <c r="G256" s="115"/>
      <c r="H256" s="115">
        <f t="shared" si="3984"/>
        <v>0</v>
      </c>
      <c r="J256" s="118"/>
      <c r="K256" s="118"/>
      <c r="L256" s="115"/>
      <c r="M256" s="115"/>
      <c r="N256" s="115"/>
      <c r="O256" s="115"/>
      <c r="P256" s="115"/>
      <c r="Q256" s="115">
        <f t="shared" si="3985"/>
        <v>0</v>
      </c>
      <c r="S256" s="118"/>
      <c r="T256" s="118"/>
      <c r="U256" s="115"/>
      <c r="V256" s="115"/>
      <c r="W256" s="115"/>
      <c r="X256" s="115"/>
      <c r="Y256" s="115"/>
      <c r="Z256" s="115">
        <f t="shared" si="3986"/>
        <v>0</v>
      </c>
      <c r="AB256" s="118"/>
      <c r="AC256" s="118"/>
      <c r="AD256" s="115"/>
      <c r="AE256" s="115"/>
      <c r="AF256" s="115"/>
      <c r="AG256" s="115"/>
      <c r="AH256" s="115"/>
      <c r="AI256" s="115">
        <f t="shared" si="3987"/>
        <v>0</v>
      </c>
      <c r="AK256" s="118"/>
      <c r="AL256" s="118"/>
      <c r="AM256" s="115"/>
      <c r="AN256" s="115"/>
      <c r="AO256" s="115"/>
      <c r="AP256" s="115"/>
      <c r="AQ256" s="115"/>
      <c r="AR256" s="115">
        <f t="shared" si="3988"/>
        <v>0</v>
      </c>
      <c r="AT256" s="118"/>
      <c r="AU256" s="118"/>
      <c r="AV256" s="115"/>
      <c r="AW256" s="115"/>
      <c r="AX256" s="115"/>
      <c r="AY256" s="115"/>
      <c r="AZ256" s="115"/>
      <c r="BA256" s="115">
        <f t="shared" si="3989"/>
        <v>0</v>
      </c>
      <c r="BC256" s="118"/>
      <c r="BD256" s="118"/>
      <c r="BE256" s="115"/>
      <c r="BF256" s="115"/>
      <c r="BG256" s="115"/>
      <c r="BH256" s="115"/>
      <c r="BI256" s="115"/>
      <c r="BJ256" s="115">
        <f t="shared" si="3990"/>
        <v>0</v>
      </c>
      <c r="BL256" s="118"/>
      <c r="BM256" s="118"/>
      <c r="BN256" s="115"/>
      <c r="BO256" s="115"/>
      <c r="BP256" s="115"/>
      <c r="BQ256" s="115"/>
      <c r="BR256" s="115"/>
      <c r="BS256" s="115">
        <f t="shared" si="3991"/>
        <v>0</v>
      </c>
      <c r="BU256" s="118"/>
      <c r="BV256" s="118"/>
      <c r="BW256" s="115"/>
      <c r="BX256" s="115"/>
      <c r="BY256" s="115"/>
      <c r="BZ256" s="115"/>
      <c r="CA256" s="115"/>
      <c r="CB256" s="115">
        <f t="shared" si="3992"/>
        <v>0</v>
      </c>
      <c r="CD256" s="118"/>
      <c r="CE256" s="118"/>
      <c r="CF256" s="115"/>
      <c r="CG256" s="115"/>
      <c r="CH256" s="115"/>
      <c r="CI256" s="115"/>
      <c r="CJ256" s="115"/>
      <c r="CK256" s="115">
        <f t="shared" si="3993"/>
        <v>0</v>
      </c>
      <c r="CM256" s="118"/>
      <c r="CN256" s="118"/>
      <c r="CO256" s="115"/>
      <c r="CP256" s="115"/>
      <c r="CQ256" s="115"/>
      <c r="CR256" s="115"/>
      <c r="CS256" s="115"/>
      <c r="CT256" s="115">
        <f t="shared" si="3994"/>
        <v>0</v>
      </c>
      <c r="CV256" s="118"/>
      <c r="CW256" s="118"/>
      <c r="CX256" s="115"/>
      <c r="CY256" s="115"/>
      <c r="CZ256" s="115"/>
      <c r="DA256" s="115"/>
      <c r="DB256" s="115"/>
      <c r="DC256" s="115">
        <f t="shared" si="3995"/>
        <v>0</v>
      </c>
      <c r="DE256" s="118"/>
      <c r="DF256" s="118"/>
      <c r="DG256" s="115"/>
      <c r="DH256" s="115"/>
      <c r="DI256" s="115"/>
      <c r="DJ256" s="115"/>
      <c r="DK256" s="115"/>
      <c r="DL256" s="115">
        <f t="shared" si="3996"/>
        <v>0</v>
      </c>
      <c r="DN256" s="118"/>
      <c r="DO256" s="118"/>
      <c r="DP256" s="115"/>
      <c r="DQ256" s="115"/>
      <c r="DR256" s="115"/>
      <c r="DS256" s="115"/>
      <c r="DT256" s="115"/>
      <c r="DU256" s="115">
        <f t="shared" si="3997"/>
        <v>0</v>
      </c>
      <c r="DW256" s="118"/>
      <c r="DX256" s="118"/>
      <c r="DY256" s="115"/>
      <c r="DZ256" s="115"/>
      <c r="EA256" s="115"/>
      <c r="EB256" s="115"/>
      <c r="EC256" s="115"/>
      <c r="ED256" s="115">
        <f t="shared" si="3998"/>
        <v>0</v>
      </c>
      <c r="EF256" s="118"/>
      <c r="EG256" s="118"/>
      <c r="EH256" s="115"/>
      <c r="EI256" s="115"/>
      <c r="EJ256" s="115"/>
      <c r="EK256" s="115"/>
      <c r="EL256" s="115"/>
      <c r="EM256" s="115">
        <f t="shared" si="3999"/>
        <v>0</v>
      </c>
      <c r="EO256" s="118"/>
      <c r="EP256" s="118"/>
      <c r="EQ256" s="115"/>
      <c r="ER256" s="115"/>
      <c r="ES256" s="115"/>
      <c r="ET256" s="115"/>
      <c r="EU256" s="115"/>
      <c r="EV256" s="115">
        <f t="shared" si="4000"/>
        <v>0</v>
      </c>
      <c r="EX256" s="118"/>
      <c r="EY256" s="118"/>
      <c r="EZ256" s="115"/>
      <c r="FA256" s="115"/>
      <c r="FB256" s="115"/>
      <c r="FC256" s="115"/>
      <c r="FD256" s="115"/>
      <c r="FE256" s="115">
        <f t="shared" si="4001"/>
        <v>0</v>
      </c>
      <c r="FG256" s="118"/>
      <c r="FH256" s="118"/>
      <c r="FI256" s="115"/>
      <c r="FJ256" s="115"/>
      <c r="FK256" s="115"/>
      <c r="FL256" s="115"/>
      <c r="FM256" s="115"/>
      <c r="FN256" s="115">
        <f t="shared" si="4002"/>
        <v>0</v>
      </c>
      <c r="FP256" s="118"/>
      <c r="FQ256" s="118"/>
      <c r="FR256" s="115"/>
      <c r="FS256" s="115"/>
      <c r="FT256" s="115"/>
      <c r="FU256" s="115"/>
      <c r="FV256" s="115"/>
      <c r="FW256" s="115">
        <f t="shared" si="4003"/>
        <v>0</v>
      </c>
      <c r="FY256" s="118"/>
      <c r="FZ256" s="118"/>
      <c r="GA256" s="115"/>
      <c r="GB256" s="115"/>
      <c r="GC256" s="115"/>
      <c r="GD256" s="115"/>
      <c r="GE256" s="115"/>
      <c r="GF256" s="115">
        <f t="shared" si="4004"/>
        <v>0</v>
      </c>
      <c r="GH256" s="118"/>
      <c r="GI256" s="118"/>
      <c r="GJ256" s="115"/>
      <c r="GK256" s="115"/>
      <c r="GL256" s="115"/>
      <c r="GM256" s="115"/>
      <c r="GN256" s="115"/>
      <c r="GO256" s="115">
        <f t="shared" si="4005"/>
        <v>0</v>
      </c>
      <c r="GQ256" s="118"/>
      <c r="GR256" s="118"/>
      <c r="GS256" s="115"/>
      <c r="GT256" s="115"/>
      <c r="GU256" s="115"/>
      <c r="GV256" s="115"/>
      <c r="GW256" s="115"/>
      <c r="GX256" s="115">
        <f t="shared" si="4006"/>
        <v>0</v>
      </c>
      <c r="GZ256" s="118"/>
      <c r="HA256" s="118"/>
      <c r="HB256" s="115"/>
      <c r="HC256" s="115"/>
      <c r="HD256" s="115"/>
      <c r="HE256" s="115"/>
      <c r="HF256" s="115"/>
      <c r="HG256" s="115">
        <f t="shared" si="4007"/>
        <v>0</v>
      </c>
      <c r="HI256" s="118"/>
      <c r="HJ256" s="118"/>
      <c r="HK256" s="115"/>
      <c r="HL256" s="115"/>
      <c r="HM256" s="115"/>
      <c r="HN256" s="115"/>
      <c r="HO256" s="115"/>
      <c r="HP256" s="115">
        <f t="shared" si="4008"/>
        <v>0</v>
      </c>
      <c r="HR256" s="118"/>
      <c r="HS256" s="118"/>
      <c r="HT256" s="115"/>
      <c r="HU256" s="115"/>
      <c r="HV256" s="115"/>
      <c r="HW256" s="115"/>
      <c r="HX256" s="115"/>
      <c r="HY256" s="115">
        <f t="shared" si="4009"/>
        <v>0</v>
      </c>
      <c r="IA256" s="118"/>
      <c r="IB256" s="118"/>
      <c r="IC256" s="115"/>
      <c r="ID256" s="115"/>
      <c r="IE256" s="115"/>
      <c r="IF256" s="115"/>
      <c r="IG256" s="115"/>
      <c r="IH256" s="115">
        <f t="shared" si="4010"/>
        <v>0</v>
      </c>
      <c r="IJ256" s="118"/>
      <c r="IK256" s="118"/>
      <c r="IL256" s="115"/>
      <c r="IM256" s="115"/>
      <c r="IN256" s="115"/>
      <c r="IO256" s="115"/>
      <c r="IP256" s="115"/>
      <c r="IQ256" s="115">
        <f t="shared" si="4011"/>
        <v>0</v>
      </c>
      <c r="IS256" s="118"/>
      <c r="IT256" s="118"/>
      <c r="IU256" s="115"/>
      <c r="IV256" s="115"/>
      <c r="IW256" s="115"/>
      <c r="IX256" s="115"/>
      <c r="IY256" s="115"/>
      <c r="IZ256" s="115">
        <f t="shared" si="4012"/>
        <v>0</v>
      </c>
      <c r="JB256" s="118"/>
      <c r="JC256" s="118"/>
      <c r="JD256" s="115"/>
      <c r="JE256" s="115"/>
      <c r="JF256" s="115"/>
      <c r="JG256" s="115"/>
      <c r="JH256" s="115"/>
      <c r="JI256" s="115">
        <f t="shared" si="4013"/>
        <v>0</v>
      </c>
      <c r="JK256" s="118"/>
      <c r="JL256" s="118"/>
      <c r="JM256" s="115"/>
      <c r="JN256" s="115"/>
      <c r="JO256" s="115"/>
      <c r="JP256" s="115"/>
      <c r="JQ256" s="115"/>
      <c r="JR256" s="115">
        <f t="shared" si="4014"/>
        <v>0</v>
      </c>
      <c r="JT256" s="118"/>
      <c r="JU256" s="118"/>
      <c r="JV256" s="115"/>
      <c r="JW256" s="115"/>
      <c r="JX256" s="115"/>
      <c r="JY256" s="115"/>
      <c r="JZ256" s="115"/>
      <c r="KA256" s="115">
        <f t="shared" si="4015"/>
        <v>0</v>
      </c>
      <c r="KC256" s="118"/>
      <c r="KD256" s="118"/>
      <c r="KE256" s="115"/>
      <c r="KF256" s="115"/>
      <c r="KG256" s="115"/>
      <c r="KH256" s="115"/>
      <c r="KI256" s="115"/>
      <c r="KJ256" s="115">
        <f t="shared" si="4016"/>
        <v>0</v>
      </c>
      <c r="KL256" s="118"/>
      <c r="KM256" s="118"/>
      <c r="KN256" s="115"/>
      <c r="KO256" s="115"/>
      <c r="KP256" s="115"/>
      <c r="KQ256" s="115"/>
      <c r="KR256" s="115"/>
      <c r="KS256" s="115">
        <f t="shared" si="4017"/>
        <v>0</v>
      </c>
      <c r="KU256" s="118"/>
      <c r="KV256" s="118"/>
      <c r="KW256" s="115"/>
      <c r="KX256" s="115"/>
      <c r="KY256" s="115"/>
      <c r="KZ256" s="115"/>
      <c r="LA256" s="115"/>
      <c r="LB256" s="115">
        <f t="shared" si="4018"/>
        <v>0</v>
      </c>
      <c r="LD256" s="118"/>
      <c r="LE256" s="118"/>
      <c r="LF256" s="115"/>
      <c r="LG256" s="115"/>
      <c r="LH256" s="115"/>
      <c r="LI256" s="115"/>
      <c r="LJ256" s="115"/>
      <c r="LK256" s="115">
        <f t="shared" si="4019"/>
        <v>0</v>
      </c>
      <c r="LM256" s="118"/>
      <c r="LN256" s="118"/>
      <c r="LO256" s="115"/>
      <c r="LP256" s="115"/>
      <c r="LQ256" s="115"/>
      <c r="LR256" s="115"/>
      <c r="LS256" s="115"/>
      <c r="LT256" s="115">
        <f t="shared" si="4020"/>
        <v>0</v>
      </c>
      <c r="LV256" s="118"/>
      <c r="LW256" s="118"/>
      <c r="LX256" s="115"/>
      <c r="LY256" s="115"/>
      <c r="LZ256" s="115"/>
      <c r="MA256" s="115"/>
      <c r="MB256" s="115"/>
      <c r="MC256" s="115">
        <f t="shared" si="4021"/>
        <v>0</v>
      </c>
      <c r="ME256" s="118"/>
      <c r="MF256" s="118"/>
      <c r="MG256" s="115"/>
      <c r="MH256" s="115"/>
      <c r="MI256" s="115"/>
      <c r="MJ256" s="115"/>
      <c r="MK256" s="115"/>
      <c r="ML256" s="115">
        <f t="shared" si="4022"/>
        <v>0</v>
      </c>
      <c r="MN256" s="118"/>
      <c r="MO256" s="118"/>
      <c r="MP256" s="115"/>
      <c r="MQ256" s="115"/>
      <c r="MR256" s="115"/>
      <c r="MS256" s="115"/>
      <c r="MT256" s="115"/>
      <c r="MU256" s="115">
        <f t="shared" si="4023"/>
        <v>0</v>
      </c>
      <c r="MW256" s="118"/>
      <c r="MX256" s="118"/>
      <c r="MY256" s="115"/>
      <c r="MZ256" s="115"/>
      <c r="NA256" s="115"/>
      <c r="NB256" s="115"/>
      <c r="NC256" s="115"/>
      <c r="ND256" s="115">
        <f t="shared" si="4024"/>
        <v>0</v>
      </c>
      <c r="NF256" s="118"/>
      <c r="NG256" s="118"/>
      <c r="NH256" s="115"/>
      <c r="NI256" s="115"/>
      <c r="NJ256" s="115"/>
      <c r="NK256" s="115"/>
      <c r="NL256" s="115"/>
      <c r="NM256" s="115">
        <f t="shared" si="4025"/>
        <v>0</v>
      </c>
      <c r="NO256" s="118"/>
      <c r="NP256" s="118"/>
      <c r="NQ256" s="115"/>
      <c r="NR256" s="115"/>
      <c r="NS256" s="115"/>
      <c r="NT256" s="115"/>
      <c r="NU256" s="115"/>
      <c r="NV256" s="115">
        <f t="shared" si="4026"/>
        <v>0</v>
      </c>
      <c r="NX256" s="118"/>
      <c r="NY256" s="118"/>
      <c r="NZ256" s="115"/>
      <c r="OA256" s="115"/>
      <c r="OB256" s="115"/>
      <c r="OC256" s="115"/>
      <c r="OD256" s="115"/>
      <c r="OE256" s="115">
        <f t="shared" si="4027"/>
        <v>0</v>
      </c>
      <c r="OG256" s="118"/>
      <c r="OH256" s="118"/>
      <c r="OI256" s="115"/>
      <c r="OJ256" s="115"/>
      <c r="OK256" s="115"/>
      <c r="OL256" s="115"/>
      <c r="OM256" s="115"/>
      <c r="ON256" s="115">
        <f t="shared" si="4028"/>
        <v>0</v>
      </c>
      <c r="OP256" s="118"/>
      <c r="OQ256" s="118"/>
      <c r="OR256" s="115"/>
      <c r="OS256" s="115"/>
      <c r="OT256" s="115"/>
      <c r="OU256" s="115"/>
      <c r="OV256" s="115"/>
      <c r="OW256" s="115">
        <f t="shared" si="4029"/>
        <v>0</v>
      </c>
      <c r="OY256" s="118"/>
      <c r="OZ256" s="118"/>
      <c r="PA256" s="115"/>
      <c r="PB256" s="115"/>
      <c r="PC256" s="115"/>
      <c r="PD256" s="115"/>
      <c r="PE256" s="115"/>
      <c r="PF256" s="115">
        <f t="shared" si="4030"/>
        <v>0</v>
      </c>
    </row>
    <row r="257" spans="1:422">
      <c r="A257" s="118"/>
      <c r="B257" s="118"/>
      <c r="C257" s="115"/>
      <c r="D257" s="115"/>
      <c r="E257" s="115"/>
      <c r="F257" s="115"/>
      <c r="G257" s="115"/>
      <c r="H257" s="115">
        <f t="shared" si="3984"/>
        <v>0</v>
      </c>
      <c r="J257" s="118"/>
      <c r="K257" s="118"/>
      <c r="L257" s="115"/>
      <c r="M257" s="115"/>
      <c r="N257" s="115"/>
      <c r="O257" s="115"/>
      <c r="P257" s="115"/>
      <c r="Q257" s="115">
        <f t="shared" si="3985"/>
        <v>0</v>
      </c>
      <c r="S257" s="118"/>
      <c r="T257" s="118"/>
      <c r="U257" s="115"/>
      <c r="V257" s="115"/>
      <c r="W257" s="115"/>
      <c r="X257" s="115"/>
      <c r="Y257" s="115"/>
      <c r="Z257" s="115">
        <f t="shared" si="3986"/>
        <v>0</v>
      </c>
      <c r="AB257" s="118"/>
      <c r="AC257" s="118"/>
      <c r="AD257" s="115"/>
      <c r="AE257" s="115"/>
      <c r="AF257" s="115"/>
      <c r="AG257" s="115"/>
      <c r="AH257" s="115"/>
      <c r="AI257" s="115">
        <f t="shared" si="3987"/>
        <v>0</v>
      </c>
      <c r="AK257" s="118"/>
      <c r="AL257" s="118"/>
      <c r="AM257" s="115"/>
      <c r="AN257" s="115"/>
      <c r="AO257" s="115"/>
      <c r="AP257" s="115"/>
      <c r="AQ257" s="115"/>
      <c r="AR257" s="115">
        <f t="shared" si="3988"/>
        <v>0</v>
      </c>
      <c r="AT257" s="118"/>
      <c r="AU257" s="118"/>
      <c r="AV257" s="115"/>
      <c r="AW257" s="115"/>
      <c r="AX257" s="115"/>
      <c r="AY257" s="115"/>
      <c r="AZ257" s="115"/>
      <c r="BA257" s="115">
        <f t="shared" si="3989"/>
        <v>0</v>
      </c>
      <c r="BC257" s="118"/>
      <c r="BD257" s="118"/>
      <c r="BE257" s="115"/>
      <c r="BF257" s="115"/>
      <c r="BG257" s="115"/>
      <c r="BH257" s="115"/>
      <c r="BI257" s="115"/>
      <c r="BJ257" s="115">
        <f t="shared" si="3990"/>
        <v>0</v>
      </c>
      <c r="BL257" s="118"/>
      <c r="BM257" s="118"/>
      <c r="BN257" s="115"/>
      <c r="BO257" s="115"/>
      <c r="BP257" s="115"/>
      <c r="BQ257" s="115"/>
      <c r="BR257" s="115"/>
      <c r="BS257" s="115">
        <f t="shared" si="3991"/>
        <v>0</v>
      </c>
      <c r="BU257" s="118"/>
      <c r="BV257" s="118"/>
      <c r="BW257" s="115"/>
      <c r="BX257" s="115"/>
      <c r="BY257" s="115"/>
      <c r="BZ257" s="115"/>
      <c r="CA257" s="115"/>
      <c r="CB257" s="115">
        <f t="shared" si="3992"/>
        <v>0</v>
      </c>
      <c r="CD257" s="118"/>
      <c r="CE257" s="118"/>
      <c r="CF257" s="115"/>
      <c r="CG257" s="115"/>
      <c r="CH257" s="115"/>
      <c r="CI257" s="115"/>
      <c r="CJ257" s="115"/>
      <c r="CK257" s="115">
        <f t="shared" si="3993"/>
        <v>0</v>
      </c>
      <c r="CM257" s="118"/>
      <c r="CN257" s="118"/>
      <c r="CO257" s="115"/>
      <c r="CP257" s="115"/>
      <c r="CQ257" s="115"/>
      <c r="CR257" s="115"/>
      <c r="CS257" s="115"/>
      <c r="CT257" s="115">
        <f t="shared" si="3994"/>
        <v>0</v>
      </c>
      <c r="CV257" s="118"/>
      <c r="CW257" s="118"/>
      <c r="CX257" s="115"/>
      <c r="CY257" s="115"/>
      <c r="CZ257" s="115"/>
      <c r="DA257" s="115"/>
      <c r="DB257" s="115"/>
      <c r="DC257" s="115">
        <f t="shared" si="3995"/>
        <v>0</v>
      </c>
      <c r="DE257" s="118"/>
      <c r="DF257" s="118"/>
      <c r="DG257" s="115"/>
      <c r="DH257" s="115"/>
      <c r="DI257" s="115"/>
      <c r="DJ257" s="115"/>
      <c r="DK257" s="115"/>
      <c r="DL257" s="115">
        <f t="shared" si="3996"/>
        <v>0</v>
      </c>
      <c r="DN257" s="118"/>
      <c r="DO257" s="118"/>
      <c r="DP257" s="115"/>
      <c r="DQ257" s="115"/>
      <c r="DR257" s="115"/>
      <c r="DS257" s="115"/>
      <c r="DT257" s="115"/>
      <c r="DU257" s="115">
        <f t="shared" si="3997"/>
        <v>0</v>
      </c>
      <c r="DW257" s="118"/>
      <c r="DX257" s="118"/>
      <c r="DY257" s="115"/>
      <c r="DZ257" s="115"/>
      <c r="EA257" s="115"/>
      <c r="EB257" s="115"/>
      <c r="EC257" s="115"/>
      <c r="ED257" s="115">
        <f t="shared" si="3998"/>
        <v>0</v>
      </c>
      <c r="EF257" s="118"/>
      <c r="EG257" s="118"/>
      <c r="EH257" s="115"/>
      <c r="EI257" s="115"/>
      <c r="EJ257" s="115"/>
      <c r="EK257" s="115"/>
      <c r="EL257" s="115"/>
      <c r="EM257" s="115">
        <f t="shared" si="3999"/>
        <v>0</v>
      </c>
      <c r="EO257" s="118"/>
      <c r="EP257" s="118"/>
      <c r="EQ257" s="115"/>
      <c r="ER257" s="115"/>
      <c r="ES257" s="115"/>
      <c r="ET257" s="115"/>
      <c r="EU257" s="115"/>
      <c r="EV257" s="115">
        <f t="shared" si="4000"/>
        <v>0</v>
      </c>
      <c r="EX257" s="118"/>
      <c r="EY257" s="118"/>
      <c r="EZ257" s="115"/>
      <c r="FA257" s="115"/>
      <c r="FB257" s="115"/>
      <c r="FC257" s="115"/>
      <c r="FD257" s="115"/>
      <c r="FE257" s="115">
        <f t="shared" si="4001"/>
        <v>0</v>
      </c>
      <c r="FG257" s="118"/>
      <c r="FH257" s="118"/>
      <c r="FI257" s="115"/>
      <c r="FJ257" s="115"/>
      <c r="FK257" s="115"/>
      <c r="FL257" s="115"/>
      <c r="FM257" s="115"/>
      <c r="FN257" s="115">
        <f t="shared" si="4002"/>
        <v>0</v>
      </c>
      <c r="FP257" s="118"/>
      <c r="FQ257" s="118"/>
      <c r="FR257" s="115"/>
      <c r="FS257" s="115"/>
      <c r="FT257" s="115"/>
      <c r="FU257" s="115"/>
      <c r="FV257" s="115"/>
      <c r="FW257" s="115">
        <f t="shared" si="4003"/>
        <v>0</v>
      </c>
      <c r="FY257" s="118"/>
      <c r="FZ257" s="118"/>
      <c r="GA257" s="115"/>
      <c r="GB257" s="115"/>
      <c r="GC257" s="115"/>
      <c r="GD257" s="115"/>
      <c r="GE257" s="115"/>
      <c r="GF257" s="115">
        <f t="shared" si="4004"/>
        <v>0</v>
      </c>
      <c r="GH257" s="118"/>
      <c r="GI257" s="118"/>
      <c r="GJ257" s="115"/>
      <c r="GK257" s="115"/>
      <c r="GL257" s="115"/>
      <c r="GM257" s="115"/>
      <c r="GN257" s="115"/>
      <c r="GO257" s="115">
        <f t="shared" si="4005"/>
        <v>0</v>
      </c>
      <c r="GQ257" s="118"/>
      <c r="GR257" s="118"/>
      <c r="GS257" s="115"/>
      <c r="GT257" s="115"/>
      <c r="GU257" s="115"/>
      <c r="GV257" s="115"/>
      <c r="GW257" s="115"/>
      <c r="GX257" s="115">
        <f t="shared" si="4006"/>
        <v>0</v>
      </c>
      <c r="GZ257" s="118"/>
      <c r="HA257" s="118"/>
      <c r="HB257" s="115"/>
      <c r="HC257" s="115"/>
      <c r="HD257" s="115"/>
      <c r="HE257" s="115"/>
      <c r="HF257" s="115"/>
      <c r="HG257" s="115">
        <f t="shared" si="4007"/>
        <v>0</v>
      </c>
      <c r="HI257" s="118"/>
      <c r="HJ257" s="118"/>
      <c r="HK257" s="115"/>
      <c r="HL257" s="115"/>
      <c r="HM257" s="115"/>
      <c r="HN257" s="115"/>
      <c r="HO257" s="115"/>
      <c r="HP257" s="115">
        <f t="shared" si="4008"/>
        <v>0</v>
      </c>
      <c r="HR257" s="118"/>
      <c r="HS257" s="118"/>
      <c r="HT257" s="115"/>
      <c r="HU257" s="115"/>
      <c r="HV257" s="115"/>
      <c r="HW257" s="115"/>
      <c r="HX257" s="115"/>
      <c r="HY257" s="115">
        <f t="shared" si="4009"/>
        <v>0</v>
      </c>
      <c r="IA257" s="118"/>
      <c r="IB257" s="118"/>
      <c r="IC257" s="115"/>
      <c r="ID257" s="115"/>
      <c r="IE257" s="115"/>
      <c r="IF257" s="115"/>
      <c r="IG257" s="115"/>
      <c r="IH257" s="115">
        <f t="shared" si="4010"/>
        <v>0</v>
      </c>
      <c r="IJ257" s="118"/>
      <c r="IK257" s="118"/>
      <c r="IL257" s="115"/>
      <c r="IM257" s="115"/>
      <c r="IN257" s="115"/>
      <c r="IO257" s="115"/>
      <c r="IP257" s="115"/>
      <c r="IQ257" s="115">
        <f t="shared" si="4011"/>
        <v>0</v>
      </c>
      <c r="IS257" s="118"/>
      <c r="IT257" s="118"/>
      <c r="IU257" s="115"/>
      <c r="IV257" s="115"/>
      <c r="IW257" s="115"/>
      <c r="IX257" s="115"/>
      <c r="IY257" s="115"/>
      <c r="IZ257" s="115">
        <f t="shared" si="4012"/>
        <v>0</v>
      </c>
      <c r="JB257" s="118"/>
      <c r="JC257" s="118"/>
      <c r="JD257" s="115"/>
      <c r="JE257" s="115"/>
      <c r="JF257" s="115"/>
      <c r="JG257" s="115"/>
      <c r="JH257" s="115"/>
      <c r="JI257" s="115">
        <f t="shared" si="4013"/>
        <v>0</v>
      </c>
      <c r="JK257" s="118"/>
      <c r="JL257" s="118"/>
      <c r="JM257" s="115"/>
      <c r="JN257" s="115"/>
      <c r="JO257" s="115"/>
      <c r="JP257" s="115"/>
      <c r="JQ257" s="115"/>
      <c r="JR257" s="115">
        <f t="shared" si="4014"/>
        <v>0</v>
      </c>
      <c r="JT257" s="118"/>
      <c r="JU257" s="118"/>
      <c r="JV257" s="115"/>
      <c r="JW257" s="115"/>
      <c r="JX257" s="115"/>
      <c r="JY257" s="115"/>
      <c r="JZ257" s="115"/>
      <c r="KA257" s="115">
        <f t="shared" si="4015"/>
        <v>0</v>
      </c>
      <c r="KC257" s="118"/>
      <c r="KD257" s="118"/>
      <c r="KE257" s="115"/>
      <c r="KF257" s="115"/>
      <c r="KG257" s="115"/>
      <c r="KH257" s="115"/>
      <c r="KI257" s="115"/>
      <c r="KJ257" s="115">
        <f t="shared" si="4016"/>
        <v>0</v>
      </c>
      <c r="KL257" s="118"/>
      <c r="KM257" s="118"/>
      <c r="KN257" s="115"/>
      <c r="KO257" s="115"/>
      <c r="KP257" s="115"/>
      <c r="KQ257" s="115"/>
      <c r="KR257" s="115"/>
      <c r="KS257" s="115">
        <f t="shared" si="4017"/>
        <v>0</v>
      </c>
      <c r="KU257" s="118"/>
      <c r="KV257" s="118"/>
      <c r="KW257" s="115"/>
      <c r="KX257" s="115"/>
      <c r="KY257" s="115"/>
      <c r="KZ257" s="115"/>
      <c r="LA257" s="115"/>
      <c r="LB257" s="115">
        <f t="shared" si="4018"/>
        <v>0</v>
      </c>
      <c r="LD257" s="118"/>
      <c r="LE257" s="118"/>
      <c r="LF257" s="115"/>
      <c r="LG257" s="115"/>
      <c r="LH257" s="115"/>
      <c r="LI257" s="115"/>
      <c r="LJ257" s="115"/>
      <c r="LK257" s="115">
        <f t="shared" si="4019"/>
        <v>0</v>
      </c>
      <c r="LM257" s="118"/>
      <c r="LN257" s="118"/>
      <c r="LO257" s="115"/>
      <c r="LP257" s="115"/>
      <c r="LQ257" s="115"/>
      <c r="LR257" s="115"/>
      <c r="LS257" s="115"/>
      <c r="LT257" s="115">
        <f t="shared" si="4020"/>
        <v>0</v>
      </c>
      <c r="LV257" s="118"/>
      <c r="LW257" s="118"/>
      <c r="LX257" s="115"/>
      <c r="LY257" s="115"/>
      <c r="LZ257" s="115"/>
      <c r="MA257" s="115"/>
      <c r="MB257" s="115"/>
      <c r="MC257" s="115">
        <f t="shared" si="4021"/>
        <v>0</v>
      </c>
      <c r="ME257" s="118"/>
      <c r="MF257" s="118"/>
      <c r="MG257" s="115"/>
      <c r="MH257" s="115"/>
      <c r="MI257" s="115"/>
      <c r="MJ257" s="115"/>
      <c r="MK257" s="115"/>
      <c r="ML257" s="115">
        <f t="shared" si="4022"/>
        <v>0</v>
      </c>
      <c r="MN257" s="118"/>
      <c r="MO257" s="118"/>
      <c r="MP257" s="115"/>
      <c r="MQ257" s="115"/>
      <c r="MR257" s="115"/>
      <c r="MS257" s="115"/>
      <c r="MT257" s="115"/>
      <c r="MU257" s="115">
        <f t="shared" si="4023"/>
        <v>0</v>
      </c>
      <c r="MW257" s="118"/>
      <c r="MX257" s="118"/>
      <c r="MY257" s="115"/>
      <c r="MZ257" s="115"/>
      <c r="NA257" s="115"/>
      <c r="NB257" s="115"/>
      <c r="NC257" s="115"/>
      <c r="ND257" s="115">
        <f t="shared" si="4024"/>
        <v>0</v>
      </c>
      <c r="NF257" s="118"/>
      <c r="NG257" s="118"/>
      <c r="NH257" s="115"/>
      <c r="NI257" s="115"/>
      <c r="NJ257" s="115"/>
      <c r="NK257" s="115"/>
      <c r="NL257" s="115"/>
      <c r="NM257" s="115">
        <f t="shared" si="4025"/>
        <v>0</v>
      </c>
      <c r="NO257" s="118"/>
      <c r="NP257" s="118"/>
      <c r="NQ257" s="115"/>
      <c r="NR257" s="115"/>
      <c r="NS257" s="115"/>
      <c r="NT257" s="115"/>
      <c r="NU257" s="115"/>
      <c r="NV257" s="115">
        <f t="shared" si="4026"/>
        <v>0</v>
      </c>
      <c r="NX257" s="118"/>
      <c r="NY257" s="118"/>
      <c r="NZ257" s="115"/>
      <c r="OA257" s="115"/>
      <c r="OB257" s="115"/>
      <c r="OC257" s="115"/>
      <c r="OD257" s="115"/>
      <c r="OE257" s="115">
        <f t="shared" si="4027"/>
        <v>0</v>
      </c>
      <c r="OG257" s="118"/>
      <c r="OH257" s="118"/>
      <c r="OI257" s="115"/>
      <c r="OJ257" s="115"/>
      <c r="OK257" s="115"/>
      <c r="OL257" s="115"/>
      <c r="OM257" s="115"/>
      <c r="ON257" s="115">
        <f t="shared" si="4028"/>
        <v>0</v>
      </c>
      <c r="OP257" s="118"/>
      <c r="OQ257" s="118"/>
      <c r="OR257" s="115"/>
      <c r="OS257" s="115"/>
      <c r="OT257" s="115"/>
      <c r="OU257" s="115"/>
      <c r="OV257" s="115"/>
      <c r="OW257" s="115">
        <f t="shared" si="4029"/>
        <v>0</v>
      </c>
      <c r="OY257" s="118"/>
      <c r="OZ257" s="118"/>
      <c r="PA257" s="115"/>
      <c r="PB257" s="115"/>
      <c r="PC257" s="115"/>
      <c r="PD257" s="115"/>
      <c r="PE257" s="115"/>
      <c r="PF257" s="115">
        <f t="shared" si="4030"/>
        <v>0</v>
      </c>
    </row>
    <row r="258" spans="1:422">
      <c r="A258" s="118"/>
      <c r="B258" s="118"/>
      <c r="C258" s="119"/>
      <c r="D258" s="119"/>
      <c r="E258" s="119"/>
      <c r="F258" s="119"/>
      <c r="G258" s="120" t="s">
        <v>44</v>
      </c>
      <c r="H258" s="132">
        <f>SUM(H250:H257)</f>
        <v>0</v>
      </c>
      <c r="J258" s="118"/>
      <c r="K258" s="118"/>
      <c r="L258" s="119"/>
      <c r="M258" s="119"/>
      <c r="N258" s="119"/>
      <c r="O258" s="119"/>
      <c r="P258" s="120" t="s">
        <v>44</v>
      </c>
      <c r="Q258" s="132">
        <f>SUM(Q250:Q257)</f>
        <v>0</v>
      </c>
      <c r="S258" s="118"/>
      <c r="T258" s="118"/>
      <c r="U258" s="119"/>
      <c r="V258" s="119"/>
      <c r="W258" s="119"/>
      <c r="X258" s="119"/>
      <c r="Y258" s="120" t="s">
        <v>44</v>
      </c>
      <c r="Z258" s="132">
        <f>SUM(Z250:Z257)</f>
        <v>0</v>
      </c>
      <c r="AB258" s="118"/>
      <c r="AC258" s="118"/>
      <c r="AD258" s="119"/>
      <c r="AE258" s="119"/>
      <c r="AF258" s="119"/>
      <c r="AG258" s="119"/>
      <c r="AH258" s="120" t="s">
        <v>44</v>
      </c>
      <c r="AI258" s="132">
        <f>SUM(AI250:AI257)</f>
        <v>0</v>
      </c>
      <c r="AK258" s="118"/>
      <c r="AL258" s="118"/>
      <c r="AM258" s="119"/>
      <c r="AN258" s="119"/>
      <c r="AO258" s="119"/>
      <c r="AP258" s="119"/>
      <c r="AQ258" s="120" t="s">
        <v>44</v>
      </c>
      <c r="AR258" s="132">
        <f>SUM(AR250:AR257)</f>
        <v>0</v>
      </c>
      <c r="AT258" s="118"/>
      <c r="AU258" s="118"/>
      <c r="AV258" s="119"/>
      <c r="AW258" s="119"/>
      <c r="AX258" s="119"/>
      <c r="AY258" s="119"/>
      <c r="AZ258" s="120" t="s">
        <v>44</v>
      </c>
      <c r="BA258" s="132">
        <f>SUM(BA250:BA257)</f>
        <v>0</v>
      </c>
      <c r="BC258" s="118"/>
      <c r="BD258" s="118"/>
      <c r="BE258" s="119"/>
      <c r="BF258" s="119"/>
      <c r="BG258" s="119"/>
      <c r="BH258" s="119"/>
      <c r="BI258" s="120" t="s">
        <v>44</v>
      </c>
      <c r="BJ258" s="132">
        <f t="shared" ref="BJ258" si="4031">SUM(BJ250:BJ257)</f>
        <v>0</v>
      </c>
      <c r="BL258" s="118"/>
      <c r="BM258" s="118"/>
      <c r="BN258" s="119"/>
      <c r="BO258" s="119"/>
      <c r="BP258" s="119"/>
      <c r="BQ258" s="119"/>
      <c r="BR258" s="120" t="s">
        <v>44</v>
      </c>
      <c r="BS258" s="132">
        <f t="shared" ref="BS258" si="4032">SUM(BS250:BS257)</f>
        <v>0</v>
      </c>
      <c r="BU258" s="118"/>
      <c r="BV258" s="118"/>
      <c r="BW258" s="119"/>
      <c r="BX258" s="119"/>
      <c r="BY258" s="119"/>
      <c r="BZ258" s="119"/>
      <c r="CA258" s="120" t="s">
        <v>44</v>
      </c>
      <c r="CB258" s="132">
        <f t="shared" ref="CB258" si="4033">SUM(CB250:CB257)</f>
        <v>0</v>
      </c>
      <c r="CD258" s="118"/>
      <c r="CE258" s="118"/>
      <c r="CF258" s="119"/>
      <c r="CG258" s="119"/>
      <c r="CH258" s="119"/>
      <c r="CI258" s="119"/>
      <c r="CJ258" s="120" t="s">
        <v>44</v>
      </c>
      <c r="CK258" s="132">
        <f t="shared" ref="CK258" si="4034">SUM(CK250:CK257)</f>
        <v>0</v>
      </c>
      <c r="CM258" s="118"/>
      <c r="CN258" s="118"/>
      <c r="CO258" s="119"/>
      <c r="CP258" s="119"/>
      <c r="CQ258" s="119"/>
      <c r="CR258" s="119"/>
      <c r="CS258" s="120" t="s">
        <v>44</v>
      </c>
      <c r="CT258" s="132">
        <f t="shared" ref="CT258" si="4035">SUM(CT250:CT257)</f>
        <v>0</v>
      </c>
      <c r="CV258" s="118"/>
      <c r="CW258" s="118"/>
      <c r="CX258" s="119"/>
      <c r="CY258" s="119"/>
      <c r="CZ258" s="119"/>
      <c r="DA258" s="119"/>
      <c r="DB258" s="120" t="s">
        <v>44</v>
      </c>
      <c r="DC258" s="132">
        <f t="shared" ref="DC258" si="4036">SUM(DC250:DC257)</f>
        <v>0</v>
      </c>
      <c r="DE258" s="118"/>
      <c r="DF258" s="118"/>
      <c r="DG258" s="119"/>
      <c r="DH258" s="119"/>
      <c r="DI258" s="119"/>
      <c r="DJ258" s="119"/>
      <c r="DK258" s="120" t="s">
        <v>44</v>
      </c>
      <c r="DL258" s="132">
        <f t="shared" ref="DL258" si="4037">SUM(DL250:DL257)</f>
        <v>0</v>
      </c>
      <c r="DN258" s="118"/>
      <c r="DO258" s="118"/>
      <c r="DP258" s="119"/>
      <c r="DQ258" s="119"/>
      <c r="DR258" s="119"/>
      <c r="DS258" s="119"/>
      <c r="DT258" s="120" t="s">
        <v>44</v>
      </c>
      <c r="DU258" s="132">
        <f t="shared" ref="DU258" si="4038">SUM(DU250:DU257)</f>
        <v>0</v>
      </c>
      <c r="DW258" s="118"/>
      <c r="DX258" s="118"/>
      <c r="DY258" s="119"/>
      <c r="DZ258" s="119"/>
      <c r="EA258" s="119"/>
      <c r="EB258" s="119"/>
      <c r="EC258" s="120" t="s">
        <v>44</v>
      </c>
      <c r="ED258" s="132">
        <f t="shared" ref="ED258" si="4039">SUM(ED250:ED257)</f>
        <v>0</v>
      </c>
      <c r="EF258" s="118"/>
      <c r="EG258" s="118"/>
      <c r="EH258" s="119"/>
      <c r="EI258" s="119"/>
      <c r="EJ258" s="119"/>
      <c r="EK258" s="119"/>
      <c r="EL258" s="120" t="s">
        <v>44</v>
      </c>
      <c r="EM258" s="132">
        <f t="shared" ref="EM258" si="4040">SUM(EM250:EM257)</f>
        <v>0</v>
      </c>
      <c r="EO258" s="118"/>
      <c r="EP258" s="118"/>
      <c r="EQ258" s="119"/>
      <c r="ER258" s="119"/>
      <c r="ES258" s="119"/>
      <c r="ET258" s="119"/>
      <c r="EU258" s="120" t="s">
        <v>44</v>
      </c>
      <c r="EV258" s="132">
        <f t="shared" ref="EV258" si="4041">SUM(EV250:EV257)</f>
        <v>0</v>
      </c>
      <c r="EX258" s="118"/>
      <c r="EY258" s="118"/>
      <c r="EZ258" s="119"/>
      <c r="FA258" s="119"/>
      <c r="FB258" s="119"/>
      <c r="FC258" s="119"/>
      <c r="FD258" s="120" t="s">
        <v>44</v>
      </c>
      <c r="FE258" s="132">
        <f t="shared" ref="FE258" si="4042">SUM(FE250:FE257)</f>
        <v>0</v>
      </c>
      <c r="FG258" s="118"/>
      <c r="FH258" s="118"/>
      <c r="FI258" s="119"/>
      <c r="FJ258" s="119"/>
      <c r="FK258" s="119"/>
      <c r="FL258" s="119"/>
      <c r="FM258" s="120" t="s">
        <v>44</v>
      </c>
      <c r="FN258" s="132">
        <f t="shared" ref="FN258" si="4043">SUM(FN250:FN257)</f>
        <v>0</v>
      </c>
      <c r="FP258" s="118"/>
      <c r="FQ258" s="118"/>
      <c r="FR258" s="119"/>
      <c r="FS258" s="119"/>
      <c r="FT258" s="119"/>
      <c r="FU258" s="119"/>
      <c r="FV258" s="120" t="s">
        <v>44</v>
      </c>
      <c r="FW258" s="132">
        <f t="shared" ref="FW258" si="4044">SUM(FW250:FW257)</f>
        <v>0</v>
      </c>
      <c r="FY258" s="118"/>
      <c r="FZ258" s="118"/>
      <c r="GA258" s="119"/>
      <c r="GB258" s="119"/>
      <c r="GC258" s="119"/>
      <c r="GD258" s="119"/>
      <c r="GE258" s="120" t="s">
        <v>44</v>
      </c>
      <c r="GF258" s="132">
        <f t="shared" ref="GF258" si="4045">SUM(GF250:GF257)</f>
        <v>0</v>
      </c>
      <c r="GH258" s="118"/>
      <c r="GI258" s="118"/>
      <c r="GJ258" s="119"/>
      <c r="GK258" s="119"/>
      <c r="GL258" s="119"/>
      <c r="GM258" s="119"/>
      <c r="GN258" s="120" t="s">
        <v>44</v>
      </c>
      <c r="GO258" s="132">
        <f t="shared" ref="GO258" si="4046">SUM(GO250:GO257)</f>
        <v>0</v>
      </c>
      <c r="GQ258" s="118"/>
      <c r="GR258" s="118"/>
      <c r="GS258" s="119"/>
      <c r="GT258" s="119"/>
      <c r="GU258" s="119"/>
      <c r="GV258" s="119"/>
      <c r="GW258" s="120" t="s">
        <v>44</v>
      </c>
      <c r="GX258" s="132">
        <f t="shared" ref="GX258" si="4047">SUM(GX250:GX257)</f>
        <v>0</v>
      </c>
      <c r="GZ258" s="118"/>
      <c r="HA258" s="118"/>
      <c r="HB258" s="119"/>
      <c r="HC258" s="119"/>
      <c r="HD258" s="119"/>
      <c r="HE258" s="119"/>
      <c r="HF258" s="120" t="s">
        <v>44</v>
      </c>
      <c r="HG258" s="132">
        <f t="shared" ref="HG258" si="4048">SUM(HG250:HG257)</f>
        <v>0</v>
      </c>
      <c r="HI258" s="118"/>
      <c r="HJ258" s="118"/>
      <c r="HK258" s="119"/>
      <c r="HL258" s="119"/>
      <c r="HM258" s="119"/>
      <c r="HN258" s="119"/>
      <c r="HO258" s="120" t="s">
        <v>44</v>
      </c>
      <c r="HP258" s="132">
        <f t="shared" ref="HP258" si="4049">SUM(HP250:HP257)</f>
        <v>0</v>
      </c>
      <c r="HR258" s="118"/>
      <c r="HS258" s="118"/>
      <c r="HT258" s="119"/>
      <c r="HU258" s="119"/>
      <c r="HV258" s="119"/>
      <c r="HW258" s="119"/>
      <c r="HX258" s="120" t="s">
        <v>44</v>
      </c>
      <c r="HY258" s="132">
        <f t="shared" ref="HY258" si="4050">SUM(HY250:HY257)</f>
        <v>0</v>
      </c>
      <c r="IA258" s="118"/>
      <c r="IB258" s="118"/>
      <c r="IC258" s="119"/>
      <c r="ID258" s="119"/>
      <c r="IE258" s="119"/>
      <c r="IF258" s="119"/>
      <c r="IG258" s="120" t="s">
        <v>44</v>
      </c>
      <c r="IH258" s="132">
        <f t="shared" ref="IH258" si="4051">SUM(IH250:IH257)</f>
        <v>0</v>
      </c>
      <c r="IJ258" s="118"/>
      <c r="IK258" s="118"/>
      <c r="IL258" s="119"/>
      <c r="IM258" s="119"/>
      <c r="IN258" s="119"/>
      <c r="IO258" s="119"/>
      <c r="IP258" s="120" t="s">
        <v>44</v>
      </c>
      <c r="IQ258" s="132">
        <f t="shared" ref="IQ258" si="4052">SUM(IQ250:IQ257)</f>
        <v>0</v>
      </c>
      <c r="IS258" s="118"/>
      <c r="IT258" s="118"/>
      <c r="IU258" s="119"/>
      <c r="IV258" s="119"/>
      <c r="IW258" s="119"/>
      <c r="IX258" s="119"/>
      <c r="IY258" s="120" t="s">
        <v>44</v>
      </c>
      <c r="IZ258" s="132">
        <f t="shared" ref="IZ258" si="4053">SUM(IZ250:IZ257)</f>
        <v>0</v>
      </c>
      <c r="JB258" s="118"/>
      <c r="JC258" s="118"/>
      <c r="JD258" s="119"/>
      <c r="JE258" s="119"/>
      <c r="JF258" s="119"/>
      <c r="JG258" s="119"/>
      <c r="JH258" s="120" t="s">
        <v>44</v>
      </c>
      <c r="JI258" s="132">
        <f t="shared" ref="JI258" si="4054">SUM(JI250:JI257)</f>
        <v>0</v>
      </c>
      <c r="JK258" s="118"/>
      <c r="JL258" s="118"/>
      <c r="JM258" s="119"/>
      <c r="JN258" s="119"/>
      <c r="JO258" s="119"/>
      <c r="JP258" s="119"/>
      <c r="JQ258" s="120" t="s">
        <v>44</v>
      </c>
      <c r="JR258" s="132">
        <f t="shared" ref="JR258" si="4055">SUM(JR250:JR257)</f>
        <v>0</v>
      </c>
      <c r="JT258" s="118"/>
      <c r="JU258" s="118"/>
      <c r="JV258" s="119"/>
      <c r="JW258" s="119"/>
      <c r="JX258" s="119"/>
      <c r="JY258" s="119"/>
      <c r="JZ258" s="120" t="s">
        <v>44</v>
      </c>
      <c r="KA258" s="132">
        <f t="shared" ref="KA258" si="4056">SUM(KA250:KA257)</f>
        <v>0</v>
      </c>
      <c r="KC258" s="118"/>
      <c r="KD258" s="118"/>
      <c r="KE258" s="119"/>
      <c r="KF258" s="119"/>
      <c r="KG258" s="119"/>
      <c r="KH258" s="119"/>
      <c r="KI258" s="120" t="s">
        <v>44</v>
      </c>
      <c r="KJ258" s="132">
        <f t="shared" ref="KJ258" si="4057">SUM(KJ250:KJ257)</f>
        <v>0</v>
      </c>
      <c r="KL258" s="118"/>
      <c r="KM258" s="118"/>
      <c r="KN258" s="119"/>
      <c r="KO258" s="119"/>
      <c r="KP258" s="119"/>
      <c r="KQ258" s="119"/>
      <c r="KR258" s="120" t="s">
        <v>44</v>
      </c>
      <c r="KS258" s="132">
        <f t="shared" ref="KS258" si="4058">SUM(KS250:KS257)</f>
        <v>0</v>
      </c>
      <c r="KU258" s="118"/>
      <c r="KV258" s="118"/>
      <c r="KW258" s="119"/>
      <c r="KX258" s="119"/>
      <c r="KY258" s="119"/>
      <c r="KZ258" s="119"/>
      <c r="LA258" s="120" t="s">
        <v>44</v>
      </c>
      <c r="LB258" s="132">
        <f t="shared" ref="LB258" si="4059">SUM(LB250:LB257)</f>
        <v>0</v>
      </c>
      <c r="LD258" s="118"/>
      <c r="LE258" s="118"/>
      <c r="LF258" s="119"/>
      <c r="LG258" s="119"/>
      <c r="LH258" s="119"/>
      <c r="LI258" s="119"/>
      <c r="LJ258" s="120" t="s">
        <v>44</v>
      </c>
      <c r="LK258" s="132">
        <f t="shared" ref="LK258" si="4060">SUM(LK250:LK257)</f>
        <v>0</v>
      </c>
      <c r="LM258" s="118"/>
      <c r="LN258" s="118"/>
      <c r="LO258" s="119"/>
      <c r="LP258" s="119"/>
      <c r="LQ258" s="119"/>
      <c r="LR258" s="119"/>
      <c r="LS258" s="120" t="s">
        <v>44</v>
      </c>
      <c r="LT258" s="132">
        <f t="shared" ref="LT258" si="4061">SUM(LT250:LT257)</f>
        <v>0</v>
      </c>
      <c r="LV258" s="118"/>
      <c r="LW258" s="118"/>
      <c r="LX258" s="119"/>
      <c r="LY258" s="119"/>
      <c r="LZ258" s="119"/>
      <c r="MA258" s="119"/>
      <c r="MB258" s="120" t="s">
        <v>44</v>
      </c>
      <c r="MC258" s="132">
        <f t="shared" ref="MC258" si="4062">SUM(MC250:MC257)</f>
        <v>0</v>
      </c>
      <c r="ME258" s="118"/>
      <c r="MF258" s="118"/>
      <c r="MG258" s="119"/>
      <c r="MH258" s="119"/>
      <c r="MI258" s="119"/>
      <c r="MJ258" s="119"/>
      <c r="MK258" s="120" t="s">
        <v>44</v>
      </c>
      <c r="ML258" s="132">
        <f t="shared" ref="ML258" si="4063">SUM(ML250:ML257)</f>
        <v>0</v>
      </c>
      <c r="MN258" s="118"/>
      <c r="MO258" s="118"/>
      <c r="MP258" s="119"/>
      <c r="MQ258" s="119"/>
      <c r="MR258" s="119"/>
      <c r="MS258" s="119"/>
      <c r="MT258" s="120" t="s">
        <v>44</v>
      </c>
      <c r="MU258" s="132">
        <f t="shared" ref="MU258" si="4064">SUM(MU250:MU257)</f>
        <v>0</v>
      </c>
      <c r="MW258" s="118"/>
      <c r="MX258" s="118"/>
      <c r="MY258" s="119"/>
      <c r="MZ258" s="119"/>
      <c r="NA258" s="119"/>
      <c r="NB258" s="119"/>
      <c r="NC258" s="120" t="s">
        <v>44</v>
      </c>
      <c r="ND258" s="132">
        <f t="shared" ref="ND258" si="4065">SUM(ND250:ND257)</f>
        <v>0</v>
      </c>
      <c r="NF258" s="118"/>
      <c r="NG258" s="118"/>
      <c r="NH258" s="119"/>
      <c r="NI258" s="119"/>
      <c r="NJ258" s="119"/>
      <c r="NK258" s="119"/>
      <c r="NL258" s="120" t="s">
        <v>44</v>
      </c>
      <c r="NM258" s="132">
        <f t="shared" ref="NM258" si="4066">SUM(NM250:NM257)</f>
        <v>0</v>
      </c>
      <c r="NO258" s="118"/>
      <c r="NP258" s="118"/>
      <c r="NQ258" s="119"/>
      <c r="NR258" s="119"/>
      <c r="NS258" s="119"/>
      <c r="NT258" s="119"/>
      <c r="NU258" s="120" t="s">
        <v>44</v>
      </c>
      <c r="NV258" s="132">
        <f t="shared" ref="NV258" si="4067">SUM(NV250:NV257)</f>
        <v>0</v>
      </c>
      <c r="NX258" s="118"/>
      <c r="NY258" s="118"/>
      <c r="NZ258" s="119"/>
      <c r="OA258" s="119"/>
      <c r="OB258" s="119"/>
      <c r="OC258" s="119"/>
      <c r="OD258" s="120" t="s">
        <v>44</v>
      </c>
      <c r="OE258" s="132">
        <f t="shared" ref="OE258" si="4068">SUM(OE250:OE257)</f>
        <v>0</v>
      </c>
      <c r="OG258" s="118"/>
      <c r="OH258" s="118"/>
      <c r="OI258" s="119"/>
      <c r="OJ258" s="119"/>
      <c r="OK258" s="119"/>
      <c r="OL258" s="119"/>
      <c r="OM258" s="120" t="s">
        <v>44</v>
      </c>
      <c r="ON258" s="132">
        <f t="shared" ref="ON258" si="4069">SUM(ON250:ON257)</f>
        <v>0</v>
      </c>
      <c r="OP258" s="118"/>
      <c r="OQ258" s="118"/>
      <c r="OR258" s="119"/>
      <c r="OS258" s="119"/>
      <c r="OT258" s="119"/>
      <c r="OU258" s="119"/>
      <c r="OV258" s="120" t="s">
        <v>44</v>
      </c>
      <c r="OW258" s="132">
        <f t="shared" ref="OW258" si="4070">SUM(OW250:OW257)</f>
        <v>0</v>
      </c>
      <c r="OY258" s="118"/>
      <c r="OZ258" s="118"/>
      <c r="PA258" s="119"/>
      <c r="PB258" s="119"/>
      <c r="PC258" s="119"/>
      <c r="PD258" s="119"/>
      <c r="PE258" s="120" t="s">
        <v>44</v>
      </c>
      <c r="PF258" s="132">
        <f t="shared" ref="PF258" si="4071">SUM(PF250:PF257)</f>
        <v>0</v>
      </c>
    </row>
    <row r="259" spans="1:422" s="139" customFormat="1">
      <c r="A259" s="134"/>
      <c r="B259" s="135"/>
      <c r="C259" s="136"/>
      <c r="D259" s="136"/>
      <c r="E259" s="136"/>
      <c r="F259" s="136"/>
      <c r="G259" s="137"/>
      <c r="H259" s="138"/>
      <c r="J259" s="134"/>
      <c r="K259" s="135"/>
      <c r="L259" s="136"/>
      <c r="M259" s="136"/>
      <c r="N259" s="136"/>
      <c r="O259" s="136"/>
      <c r="P259" s="137"/>
      <c r="Q259" s="138"/>
      <c r="S259" s="134"/>
      <c r="T259" s="135"/>
      <c r="U259" s="136"/>
      <c r="V259" s="136"/>
      <c r="W259" s="136"/>
      <c r="X259" s="136"/>
      <c r="Y259" s="137"/>
      <c r="Z259" s="138"/>
      <c r="AB259" s="134"/>
      <c r="AC259" s="135"/>
      <c r="AD259" s="136"/>
      <c r="AE259" s="136"/>
      <c r="AF259" s="136"/>
      <c r="AG259" s="136"/>
      <c r="AH259" s="137"/>
      <c r="AI259" s="138"/>
      <c r="AK259" s="134"/>
      <c r="AL259" s="135"/>
      <c r="AM259" s="136"/>
      <c r="AN259" s="136"/>
      <c r="AO259" s="136"/>
      <c r="AP259" s="136"/>
      <c r="AQ259" s="137"/>
      <c r="AR259" s="138"/>
      <c r="AT259" s="134"/>
      <c r="AU259" s="135"/>
      <c r="AV259" s="136"/>
      <c r="AW259" s="136"/>
      <c r="AX259" s="136"/>
      <c r="AY259" s="136"/>
      <c r="AZ259" s="137"/>
      <c r="BA259" s="138"/>
      <c r="BC259" s="134"/>
      <c r="BD259" s="135"/>
      <c r="BE259" s="136"/>
      <c r="BF259" s="136"/>
      <c r="BG259" s="136"/>
      <c r="BH259" s="136"/>
      <c r="BI259" s="137"/>
      <c r="BJ259" s="138"/>
      <c r="BL259" s="134"/>
      <c r="BM259" s="135"/>
      <c r="BN259" s="136"/>
      <c r="BO259" s="136"/>
      <c r="BP259" s="136"/>
      <c r="BQ259" s="136"/>
      <c r="BR259" s="137"/>
      <c r="BS259" s="138"/>
      <c r="BU259" s="134"/>
      <c r="BV259" s="135"/>
      <c r="BW259" s="136"/>
      <c r="BX259" s="136"/>
      <c r="BY259" s="136"/>
      <c r="BZ259" s="136"/>
      <c r="CA259" s="137"/>
      <c r="CB259" s="138"/>
      <c r="CD259" s="134"/>
      <c r="CE259" s="135"/>
      <c r="CF259" s="136"/>
      <c r="CG259" s="136"/>
      <c r="CH259" s="136"/>
      <c r="CI259" s="136"/>
      <c r="CJ259" s="137"/>
      <c r="CK259" s="138"/>
      <c r="CM259" s="134"/>
      <c r="CN259" s="135"/>
      <c r="CO259" s="136"/>
      <c r="CP259" s="136"/>
      <c r="CQ259" s="136"/>
      <c r="CR259" s="136"/>
      <c r="CS259" s="137"/>
      <c r="CT259" s="138"/>
      <c r="CV259" s="134"/>
      <c r="CW259" s="135"/>
      <c r="CX259" s="136"/>
      <c r="CY259" s="136"/>
      <c r="CZ259" s="136"/>
      <c r="DA259" s="136"/>
      <c r="DB259" s="137"/>
      <c r="DC259" s="138"/>
      <c r="DE259" s="134"/>
      <c r="DF259" s="135"/>
      <c r="DG259" s="136"/>
      <c r="DH259" s="136"/>
      <c r="DI259" s="136"/>
      <c r="DJ259" s="136"/>
      <c r="DK259" s="137"/>
      <c r="DL259" s="138"/>
      <c r="DN259" s="134"/>
      <c r="DO259" s="135"/>
      <c r="DP259" s="136"/>
      <c r="DQ259" s="136"/>
      <c r="DR259" s="136"/>
      <c r="DS259" s="136"/>
      <c r="DT259" s="137"/>
      <c r="DU259" s="138"/>
      <c r="DW259" s="134"/>
      <c r="DX259" s="135"/>
      <c r="DY259" s="136"/>
      <c r="DZ259" s="136"/>
      <c r="EA259" s="136"/>
      <c r="EB259" s="136"/>
      <c r="EC259" s="137"/>
      <c r="ED259" s="138"/>
      <c r="EF259" s="134"/>
      <c r="EG259" s="135"/>
      <c r="EH259" s="136"/>
      <c r="EI259" s="136"/>
      <c r="EJ259" s="136"/>
      <c r="EK259" s="136"/>
      <c r="EL259" s="137"/>
      <c r="EM259" s="138"/>
      <c r="EO259" s="134"/>
      <c r="EP259" s="135"/>
      <c r="EQ259" s="136"/>
      <c r="ER259" s="136"/>
      <c r="ES259" s="136"/>
      <c r="ET259" s="136"/>
      <c r="EU259" s="137"/>
      <c r="EV259" s="138"/>
      <c r="EX259" s="134"/>
      <c r="EY259" s="135"/>
      <c r="EZ259" s="136"/>
      <c r="FA259" s="136"/>
      <c r="FB259" s="136"/>
      <c r="FC259" s="136"/>
      <c r="FD259" s="137"/>
      <c r="FE259" s="138"/>
      <c r="FG259" s="134"/>
      <c r="FH259" s="135"/>
      <c r="FI259" s="136"/>
      <c r="FJ259" s="136"/>
      <c r="FK259" s="136"/>
      <c r="FL259" s="136"/>
      <c r="FM259" s="137"/>
      <c r="FN259" s="138"/>
      <c r="FP259" s="134"/>
      <c r="FQ259" s="135"/>
      <c r="FR259" s="136"/>
      <c r="FS259" s="136"/>
      <c r="FT259" s="136"/>
      <c r="FU259" s="136"/>
      <c r="FV259" s="137"/>
      <c r="FW259" s="138"/>
      <c r="FY259" s="134"/>
      <c r="FZ259" s="135"/>
      <c r="GA259" s="136"/>
      <c r="GB259" s="136"/>
      <c r="GC259" s="136"/>
      <c r="GD259" s="136"/>
      <c r="GE259" s="137"/>
      <c r="GF259" s="138"/>
      <c r="GH259" s="134"/>
      <c r="GI259" s="135"/>
      <c r="GJ259" s="136"/>
      <c r="GK259" s="136"/>
      <c r="GL259" s="136"/>
      <c r="GM259" s="136"/>
      <c r="GN259" s="137"/>
      <c r="GO259" s="138"/>
      <c r="GQ259" s="134"/>
      <c r="GR259" s="135"/>
      <c r="GS259" s="136"/>
      <c r="GT259" s="136"/>
      <c r="GU259" s="136"/>
      <c r="GV259" s="136"/>
      <c r="GW259" s="137"/>
      <c r="GX259" s="138"/>
      <c r="GZ259" s="134"/>
      <c r="HA259" s="135"/>
      <c r="HB259" s="136"/>
      <c r="HC259" s="136"/>
      <c r="HD259" s="136"/>
      <c r="HE259" s="136"/>
      <c r="HF259" s="137"/>
      <c r="HG259" s="138"/>
      <c r="HI259" s="134"/>
      <c r="HJ259" s="135"/>
      <c r="HK259" s="136"/>
      <c r="HL259" s="136"/>
      <c r="HM259" s="136"/>
      <c r="HN259" s="136"/>
      <c r="HO259" s="137"/>
      <c r="HP259" s="138"/>
      <c r="HR259" s="134"/>
      <c r="HS259" s="135"/>
      <c r="HT259" s="136"/>
      <c r="HU259" s="136"/>
      <c r="HV259" s="136"/>
      <c r="HW259" s="136"/>
      <c r="HX259" s="137"/>
      <c r="HY259" s="138"/>
      <c r="IA259" s="134"/>
      <c r="IB259" s="135"/>
      <c r="IC259" s="136"/>
      <c r="ID259" s="136"/>
      <c r="IE259" s="136"/>
      <c r="IF259" s="136"/>
      <c r="IG259" s="137"/>
      <c r="IH259" s="138"/>
      <c r="IJ259" s="134"/>
      <c r="IK259" s="135"/>
      <c r="IL259" s="136"/>
      <c r="IM259" s="136"/>
      <c r="IN259" s="136"/>
      <c r="IO259" s="136"/>
      <c r="IP259" s="137"/>
      <c r="IQ259" s="138"/>
      <c r="IS259" s="134"/>
      <c r="IT259" s="135"/>
      <c r="IU259" s="136"/>
      <c r="IV259" s="136"/>
      <c r="IW259" s="136"/>
      <c r="IX259" s="136"/>
      <c r="IY259" s="137"/>
      <c r="IZ259" s="138"/>
      <c r="JB259" s="134"/>
      <c r="JC259" s="135"/>
      <c r="JD259" s="136"/>
      <c r="JE259" s="136"/>
      <c r="JF259" s="136"/>
      <c r="JG259" s="136"/>
      <c r="JH259" s="137"/>
      <c r="JI259" s="138"/>
      <c r="JK259" s="134"/>
      <c r="JL259" s="135"/>
      <c r="JM259" s="136"/>
      <c r="JN259" s="136"/>
      <c r="JO259" s="136"/>
      <c r="JP259" s="136"/>
      <c r="JQ259" s="137"/>
      <c r="JR259" s="138"/>
      <c r="JT259" s="134"/>
      <c r="JU259" s="135"/>
      <c r="JV259" s="136"/>
      <c r="JW259" s="136"/>
      <c r="JX259" s="136"/>
      <c r="JY259" s="136"/>
      <c r="JZ259" s="137"/>
      <c r="KA259" s="138"/>
      <c r="KC259" s="134"/>
      <c r="KD259" s="135"/>
      <c r="KE259" s="136"/>
      <c r="KF259" s="136"/>
      <c r="KG259" s="136"/>
      <c r="KH259" s="136"/>
      <c r="KI259" s="137"/>
      <c r="KJ259" s="138"/>
      <c r="KL259" s="134"/>
      <c r="KM259" s="135"/>
      <c r="KN259" s="136"/>
      <c r="KO259" s="136"/>
      <c r="KP259" s="136"/>
      <c r="KQ259" s="136"/>
      <c r="KR259" s="137"/>
      <c r="KS259" s="138"/>
      <c r="KU259" s="134"/>
      <c r="KV259" s="135"/>
      <c r="KW259" s="136"/>
      <c r="KX259" s="136"/>
      <c r="KY259" s="136"/>
      <c r="KZ259" s="136"/>
      <c r="LA259" s="137"/>
      <c r="LB259" s="138"/>
      <c r="LD259" s="134"/>
      <c r="LE259" s="135"/>
      <c r="LF259" s="136"/>
      <c r="LG259" s="136"/>
      <c r="LH259" s="136"/>
      <c r="LI259" s="136"/>
      <c r="LJ259" s="137"/>
      <c r="LK259" s="138"/>
      <c r="LM259" s="134"/>
      <c r="LN259" s="135"/>
      <c r="LO259" s="136"/>
      <c r="LP259" s="136"/>
      <c r="LQ259" s="136"/>
      <c r="LR259" s="136"/>
      <c r="LS259" s="137"/>
      <c r="LT259" s="138"/>
      <c r="LV259" s="134"/>
      <c r="LW259" s="135"/>
      <c r="LX259" s="136"/>
      <c r="LY259" s="136"/>
      <c r="LZ259" s="136"/>
      <c r="MA259" s="136"/>
      <c r="MB259" s="137"/>
      <c r="MC259" s="138"/>
      <c r="ME259" s="134"/>
      <c r="MF259" s="135"/>
      <c r="MG259" s="136"/>
      <c r="MH259" s="136"/>
      <c r="MI259" s="136"/>
      <c r="MJ259" s="136"/>
      <c r="MK259" s="137"/>
      <c r="ML259" s="138"/>
      <c r="MN259" s="134"/>
      <c r="MO259" s="135"/>
      <c r="MP259" s="136"/>
      <c r="MQ259" s="136"/>
      <c r="MR259" s="136"/>
      <c r="MS259" s="136"/>
      <c r="MT259" s="137"/>
      <c r="MU259" s="138"/>
      <c r="MW259" s="134"/>
      <c r="MX259" s="135"/>
      <c r="MY259" s="136"/>
      <c r="MZ259" s="136"/>
      <c r="NA259" s="136"/>
      <c r="NB259" s="136"/>
      <c r="NC259" s="137"/>
      <c r="ND259" s="138"/>
      <c r="NF259" s="134"/>
      <c r="NG259" s="135"/>
      <c r="NH259" s="136"/>
      <c r="NI259" s="136"/>
      <c r="NJ259" s="136"/>
      <c r="NK259" s="136"/>
      <c r="NL259" s="137"/>
      <c r="NM259" s="138"/>
      <c r="NO259" s="134"/>
      <c r="NP259" s="135"/>
      <c r="NQ259" s="136"/>
      <c r="NR259" s="136"/>
      <c r="NS259" s="136"/>
      <c r="NT259" s="136"/>
      <c r="NU259" s="137"/>
      <c r="NV259" s="138"/>
      <c r="NX259" s="134"/>
      <c r="NY259" s="135"/>
      <c r="NZ259" s="136"/>
      <c r="OA259" s="136"/>
      <c r="OB259" s="136"/>
      <c r="OC259" s="136"/>
      <c r="OD259" s="137"/>
      <c r="OE259" s="138"/>
      <c r="OG259" s="134"/>
      <c r="OH259" s="135"/>
      <c r="OI259" s="136"/>
      <c r="OJ259" s="136"/>
      <c r="OK259" s="136"/>
      <c r="OL259" s="136"/>
      <c r="OM259" s="137"/>
      <c r="ON259" s="138"/>
      <c r="OP259" s="134"/>
      <c r="OQ259" s="135"/>
      <c r="OR259" s="136"/>
      <c r="OS259" s="136"/>
      <c r="OT259" s="136"/>
      <c r="OU259" s="136"/>
      <c r="OV259" s="137"/>
      <c r="OW259" s="138"/>
      <c r="OY259" s="134"/>
      <c r="OZ259" s="135"/>
      <c r="PA259" s="136"/>
      <c r="PB259" s="136"/>
      <c r="PC259" s="136"/>
      <c r="PD259" s="136"/>
      <c r="PE259" s="137"/>
      <c r="PF259" s="138"/>
    </row>
    <row r="260" spans="1:422">
      <c r="A260" s="116" t="s">
        <v>312</v>
      </c>
      <c r="B260" s="533" t="str">
        <f>B245</f>
        <v>MAMPOSTERIAS, DIVISIONES Y ELEMENTOS NO ESTRUCTURALES</v>
      </c>
      <c r="C260" s="534"/>
      <c r="D260" s="534"/>
      <c r="E260" s="534"/>
      <c r="F260" s="534"/>
      <c r="G260" s="535"/>
      <c r="H260" s="116"/>
      <c r="J260" s="116" t="s">
        <v>312</v>
      </c>
      <c r="K260" s="533" t="str">
        <f>B260</f>
        <v>MAMPOSTERIAS, DIVISIONES Y ELEMENTOS NO ESTRUCTURALES</v>
      </c>
      <c r="L260" s="534"/>
      <c r="M260" s="534"/>
      <c r="N260" s="534"/>
      <c r="O260" s="534"/>
      <c r="P260" s="535"/>
      <c r="Q260" s="116"/>
      <c r="S260" s="116" t="s">
        <v>312</v>
      </c>
      <c r="T260" s="533" t="str">
        <f>K260</f>
        <v>MAMPOSTERIAS, DIVISIONES Y ELEMENTOS NO ESTRUCTURALES</v>
      </c>
      <c r="U260" s="534"/>
      <c r="V260" s="534"/>
      <c r="W260" s="534"/>
      <c r="X260" s="534"/>
      <c r="Y260" s="535"/>
      <c r="Z260" s="116"/>
      <c r="AB260" s="116" t="s">
        <v>312</v>
      </c>
      <c r="AC260" s="533" t="str">
        <f>T260</f>
        <v>MAMPOSTERIAS, DIVISIONES Y ELEMENTOS NO ESTRUCTURALES</v>
      </c>
      <c r="AD260" s="534"/>
      <c r="AE260" s="534"/>
      <c r="AF260" s="534"/>
      <c r="AG260" s="534"/>
      <c r="AH260" s="535"/>
      <c r="AI260" s="116"/>
      <c r="AK260" s="116" t="s">
        <v>312</v>
      </c>
      <c r="AL260" s="533" t="str">
        <f>AC260</f>
        <v>MAMPOSTERIAS, DIVISIONES Y ELEMENTOS NO ESTRUCTURALES</v>
      </c>
      <c r="AM260" s="534"/>
      <c r="AN260" s="534"/>
      <c r="AO260" s="534"/>
      <c r="AP260" s="534"/>
      <c r="AQ260" s="535"/>
      <c r="AR260" s="116"/>
      <c r="AT260" s="116" t="s">
        <v>312</v>
      </c>
      <c r="AU260" s="533" t="str">
        <f>AL260</f>
        <v>MAMPOSTERIAS, DIVISIONES Y ELEMENTOS NO ESTRUCTURALES</v>
      </c>
      <c r="AV260" s="534"/>
      <c r="AW260" s="534"/>
      <c r="AX260" s="534"/>
      <c r="AY260" s="534"/>
      <c r="AZ260" s="535"/>
      <c r="BA260" s="116"/>
      <c r="BC260" s="116" t="s">
        <v>312</v>
      </c>
      <c r="BD260" s="533" t="str">
        <f t="shared" ref="BD260" si="4072">AU260</f>
        <v>MAMPOSTERIAS, DIVISIONES Y ELEMENTOS NO ESTRUCTURALES</v>
      </c>
      <c r="BE260" s="534"/>
      <c r="BF260" s="534"/>
      <c r="BG260" s="534"/>
      <c r="BH260" s="534"/>
      <c r="BI260" s="535"/>
      <c r="BJ260" s="116"/>
      <c r="BL260" s="116" t="s">
        <v>312</v>
      </c>
      <c r="BM260" s="533" t="str">
        <f t="shared" ref="BM260" si="4073">BD260</f>
        <v>MAMPOSTERIAS, DIVISIONES Y ELEMENTOS NO ESTRUCTURALES</v>
      </c>
      <c r="BN260" s="534"/>
      <c r="BO260" s="534"/>
      <c r="BP260" s="534"/>
      <c r="BQ260" s="534"/>
      <c r="BR260" s="535"/>
      <c r="BS260" s="116"/>
      <c r="BU260" s="116" t="s">
        <v>312</v>
      </c>
      <c r="BV260" s="533" t="str">
        <f t="shared" ref="BV260" si="4074">BM260</f>
        <v>MAMPOSTERIAS, DIVISIONES Y ELEMENTOS NO ESTRUCTURALES</v>
      </c>
      <c r="BW260" s="534"/>
      <c r="BX260" s="534"/>
      <c r="BY260" s="534"/>
      <c r="BZ260" s="534"/>
      <c r="CA260" s="535"/>
      <c r="CB260" s="116"/>
      <c r="CD260" s="116" t="s">
        <v>312</v>
      </c>
      <c r="CE260" s="533" t="str">
        <f t="shared" ref="CE260" si="4075">BV260</f>
        <v>MAMPOSTERIAS, DIVISIONES Y ELEMENTOS NO ESTRUCTURALES</v>
      </c>
      <c r="CF260" s="534"/>
      <c r="CG260" s="534"/>
      <c r="CH260" s="534"/>
      <c r="CI260" s="534"/>
      <c r="CJ260" s="535"/>
      <c r="CK260" s="116"/>
      <c r="CM260" s="116" t="s">
        <v>312</v>
      </c>
      <c r="CN260" s="533" t="str">
        <f t="shared" ref="CN260" si="4076">CE260</f>
        <v>MAMPOSTERIAS, DIVISIONES Y ELEMENTOS NO ESTRUCTURALES</v>
      </c>
      <c r="CO260" s="534"/>
      <c r="CP260" s="534"/>
      <c r="CQ260" s="534"/>
      <c r="CR260" s="534"/>
      <c r="CS260" s="535"/>
      <c r="CT260" s="116"/>
      <c r="CV260" s="116" t="s">
        <v>312</v>
      </c>
      <c r="CW260" s="533" t="str">
        <f t="shared" ref="CW260" si="4077">CN260</f>
        <v>MAMPOSTERIAS, DIVISIONES Y ELEMENTOS NO ESTRUCTURALES</v>
      </c>
      <c r="CX260" s="534"/>
      <c r="CY260" s="534"/>
      <c r="CZ260" s="534"/>
      <c r="DA260" s="534"/>
      <c r="DB260" s="535"/>
      <c r="DC260" s="116"/>
      <c r="DE260" s="116" t="s">
        <v>312</v>
      </c>
      <c r="DF260" s="533" t="str">
        <f t="shared" ref="DF260" si="4078">CW260</f>
        <v>MAMPOSTERIAS, DIVISIONES Y ELEMENTOS NO ESTRUCTURALES</v>
      </c>
      <c r="DG260" s="534"/>
      <c r="DH260" s="534"/>
      <c r="DI260" s="534"/>
      <c r="DJ260" s="534"/>
      <c r="DK260" s="535"/>
      <c r="DL260" s="116"/>
      <c r="DN260" s="116" t="s">
        <v>312</v>
      </c>
      <c r="DO260" s="533" t="str">
        <f t="shared" ref="DO260" si="4079">DF260</f>
        <v>MAMPOSTERIAS, DIVISIONES Y ELEMENTOS NO ESTRUCTURALES</v>
      </c>
      <c r="DP260" s="534"/>
      <c r="DQ260" s="534"/>
      <c r="DR260" s="534"/>
      <c r="DS260" s="534"/>
      <c r="DT260" s="535"/>
      <c r="DU260" s="116"/>
      <c r="DW260" s="116" t="s">
        <v>312</v>
      </c>
      <c r="DX260" s="533" t="str">
        <f t="shared" ref="DX260" si="4080">DO260</f>
        <v>MAMPOSTERIAS, DIVISIONES Y ELEMENTOS NO ESTRUCTURALES</v>
      </c>
      <c r="DY260" s="534"/>
      <c r="DZ260" s="534"/>
      <c r="EA260" s="534"/>
      <c r="EB260" s="534"/>
      <c r="EC260" s="535"/>
      <c r="ED260" s="116"/>
      <c r="EF260" s="116" t="s">
        <v>312</v>
      </c>
      <c r="EG260" s="533" t="str">
        <f t="shared" ref="EG260" si="4081">DX260</f>
        <v>MAMPOSTERIAS, DIVISIONES Y ELEMENTOS NO ESTRUCTURALES</v>
      </c>
      <c r="EH260" s="534"/>
      <c r="EI260" s="534"/>
      <c r="EJ260" s="534"/>
      <c r="EK260" s="534"/>
      <c r="EL260" s="535"/>
      <c r="EM260" s="116"/>
      <c r="EO260" s="116" t="s">
        <v>312</v>
      </c>
      <c r="EP260" s="533" t="str">
        <f t="shared" ref="EP260" si="4082">EG260</f>
        <v>MAMPOSTERIAS, DIVISIONES Y ELEMENTOS NO ESTRUCTURALES</v>
      </c>
      <c r="EQ260" s="534"/>
      <c r="ER260" s="534"/>
      <c r="ES260" s="534"/>
      <c r="ET260" s="534"/>
      <c r="EU260" s="535"/>
      <c r="EV260" s="116"/>
      <c r="EX260" s="116" t="s">
        <v>312</v>
      </c>
      <c r="EY260" s="533" t="str">
        <f t="shared" ref="EY260" si="4083">EP260</f>
        <v>MAMPOSTERIAS, DIVISIONES Y ELEMENTOS NO ESTRUCTURALES</v>
      </c>
      <c r="EZ260" s="534"/>
      <c r="FA260" s="534"/>
      <c r="FB260" s="534"/>
      <c r="FC260" s="534"/>
      <c r="FD260" s="535"/>
      <c r="FE260" s="116"/>
      <c r="FG260" s="116" t="s">
        <v>312</v>
      </c>
      <c r="FH260" s="533" t="str">
        <f t="shared" ref="FH260" si="4084">EY260</f>
        <v>MAMPOSTERIAS, DIVISIONES Y ELEMENTOS NO ESTRUCTURALES</v>
      </c>
      <c r="FI260" s="534"/>
      <c r="FJ260" s="534"/>
      <c r="FK260" s="534"/>
      <c r="FL260" s="534"/>
      <c r="FM260" s="535"/>
      <c r="FN260" s="116"/>
      <c r="FP260" s="116" t="s">
        <v>312</v>
      </c>
      <c r="FQ260" s="533" t="str">
        <f t="shared" ref="FQ260" si="4085">FH260</f>
        <v>MAMPOSTERIAS, DIVISIONES Y ELEMENTOS NO ESTRUCTURALES</v>
      </c>
      <c r="FR260" s="534"/>
      <c r="FS260" s="534"/>
      <c r="FT260" s="534"/>
      <c r="FU260" s="534"/>
      <c r="FV260" s="535"/>
      <c r="FW260" s="116"/>
      <c r="FY260" s="116" t="s">
        <v>312</v>
      </c>
      <c r="FZ260" s="533" t="str">
        <f t="shared" ref="FZ260" si="4086">FQ260</f>
        <v>MAMPOSTERIAS, DIVISIONES Y ELEMENTOS NO ESTRUCTURALES</v>
      </c>
      <c r="GA260" s="534"/>
      <c r="GB260" s="534"/>
      <c r="GC260" s="534"/>
      <c r="GD260" s="534"/>
      <c r="GE260" s="535"/>
      <c r="GF260" s="116"/>
      <c r="GH260" s="116" t="s">
        <v>312</v>
      </c>
      <c r="GI260" s="533" t="str">
        <f t="shared" ref="GI260" si="4087">FZ260</f>
        <v>MAMPOSTERIAS, DIVISIONES Y ELEMENTOS NO ESTRUCTURALES</v>
      </c>
      <c r="GJ260" s="534"/>
      <c r="GK260" s="534"/>
      <c r="GL260" s="534"/>
      <c r="GM260" s="534"/>
      <c r="GN260" s="535"/>
      <c r="GO260" s="116"/>
      <c r="GQ260" s="116" t="s">
        <v>312</v>
      </c>
      <c r="GR260" s="533" t="str">
        <f t="shared" ref="GR260" si="4088">GI260</f>
        <v>MAMPOSTERIAS, DIVISIONES Y ELEMENTOS NO ESTRUCTURALES</v>
      </c>
      <c r="GS260" s="534"/>
      <c r="GT260" s="534"/>
      <c r="GU260" s="534"/>
      <c r="GV260" s="534"/>
      <c r="GW260" s="535"/>
      <c r="GX260" s="116"/>
      <c r="GZ260" s="116" t="s">
        <v>312</v>
      </c>
      <c r="HA260" s="533" t="str">
        <f t="shared" ref="HA260" si="4089">GR260</f>
        <v>MAMPOSTERIAS, DIVISIONES Y ELEMENTOS NO ESTRUCTURALES</v>
      </c>
      <c r="HB260" s="534"/>
      <c r="HC260" s="534"/>
      <c r="HD260" s="534"/>
      <c r="HE260" s="534"/>
      <c r="HF260" s="535"/>
      <c r="HG260" s="116"/>
      <c r="HI260" s="116" t="s">
        <v>312</v>
      </c>
      <c r="HJ260" s="533" t="str">
        <f t="shared" ref="HJ260" si="4090">HA260</f>
        <v>MAMPOSTERIAS, DIVISIONES Y ELEMENTOS NO ESTRUCTURALES</v>
      </c>
      <c r="HK260" s="534"/>
      <c r="HL260" s="534"/>
      <c r="HM260" s="534"/>
      <c r="HN260" s="534"/>
      <c r="HO260" s="535"/>
      <c r="HP260" s="116"/>
      <c r="HR260" s="116" t="s">
        <v>312</v>
      </c>
      <c r="HS260" s="533" t="str">
        <f t="shared" ref="HS260" si="4091">HJ260</f>
        <v>MAMPOSTERIAS, DIVISIONES Y ELEMENTOS NO ESTRUCTURALES</v>
      </c>
      <c r="HT260" s="534"/>
      <c r="HU260" s="534"/>
      <c r="HV260" s="534"/>
      <c r="HW260" s="534"/>
      <c r="HX260" s="535"/>
      <c r="HY260" s="116"/>
      <c r="IA260" s="116" t="s">
        <v>312</v>
      </c>
      <c r="IB260" s="533" t="str">
        <f t="shared" ref="IB260" si="4092">HS260</f>
        <v>MAMPOSTERIAS, DIVISIONES Y ELEMENTOS NO ESTRUCTURALES</v>
      </c>
      <c r="IC260" s="534"/>
      <c r="ID260" s="534"/>
      <c r="IE260" s="534"/>
      <c r="IF260" s="534"/>
      <c r="IG260" s="535"/>
      <c r="IH260" s="116"/>
      <c r="IJ260" s="116" t="s">
        <v>312</v>
      </c>
      <c r="IK260" s="533" t="str">
        <f t="shared" ref="IK260" si="4093">IB260</f>
        <v>MAMPOSTERIAS, DIVISIONES Y ELEMENTOS NO ESTRUCTURALES</v>
      </c>
      <c r="IL260" s="534"/>
      <c r="IM260" s="534"/>
      <c r="IN260" s="534"/>
      <c r="IO260" s="534"/>
      <c r="IP260" s="535"/>
      <c r="IQ260" s="116"/>
      <c r="IS260" s="116" t="s">
        <v>312</v>
      </c>
      <c r="IT260" s="533" t="str">
        <f t="shared" ref="IT260" si="4094">IK260</f>
        <v>MAMPOSTERIAS, DIVISIONES Y ELEMENTOS NO ESTRUCTURALES</v>
      </c>
      <c r="IU260" s="534"/>
      <c r="IV260" s="534"/>
      <c r="IW260" s="534"/>
      <c r="IX260" s="534"/>
      <c r="IY260" s="535"/>
      <c r="IZ260" s="116"/>
      <c r="JB260" s="116" t="s">
        <v>312</v>
      </c>
      <c r="JC260" s="533" t="str">
        <f t="shared" ref="JC260" si="4095">IT260</f>
        <v>MAMPOSTERIAS, DIVISIONES Y ELEMENTOS NO ESTRUCTURALES</v>
      </c>
      <c r="JD260" s="534"/>
      <c r="JE260" s="534"/>
      <c r="JF260" s="534"/>
      <c r="JG260" s="534"/>
      <c r="JH260" s="535"/>
      <c r="JI260" s="116"/>
      <c r="JK260" s="116" t="s">
        <v>312</v>
      </c>
      <c r="JL260" s="533" t="str">
        <f t="shared" ref="JL260" si="4096">JC260</f>
        <v>MAMPOSTERIAS, DIVISIONES Y ELEMENTOS NO ESTRUCTURALES</v>
      </c>
      <c r="JM260" s="534"/>
      <c r="JN260" s="534"/>
      <c r="JO260" s="534"/>
      <c r="JP260" s="534"/>
      <c r="JQ260" s="535"/>
      <c r="JR260" s="116"/>
      <c r="JT260" s="116" t="s">
        <v>312</v>
      </c>
      <c r="JU260" s="533" t="str">
        <f t="shared" ref="JU260" si="4097">JL260</f>
        <v>MAMPOSTERIAS, DIVISIONES Y ELEMENTOS NO ESTRUCTURALES</v>
      </c>
      <c r="JV260" s="534"/>
      <c r="JW260" s="534"/>
      <c r="JX260" s="534"/>
      <c r="JY260" s="534"/>
      <c r="JZ260" s="535"/>
      <c r="KA260" s="116"/>
      <c r="KC260" s="116" t="s">
        <v>312</v>
      </c>
      <c r="KD260" s="533" t="str">
        <f t="shared" ref="KD260" si="4098">JU260</f>
        <v>MAMPOSTERIAS, DIVISIONES Y ELEMENTOS NO ESTRUCTURALES</v>
      </c>
      <c r="KE260" s="534"/>
      <c r="KF260" s="534"/>
      <c r="KG260" s="534"/>
      <c r="KH260" s="534"/>
      <c r="KI260" s="535"/>
      <c r="KJ260" s="116"/>
      <c r="KL260" s="116" t="s">
        <v>312</v>
      </c>
      <c r="KM260" s="533" t="str">
        <f t="shared" ref="KM260" si="4099">KD260</f>
        <v>MAMPOSTERIAS, DIVISIONES Y ELEMENTOS NO ESTRUCTURALES</v>
      </c>
      <c r="KN260" s="534"/>
      <c r="KO260" s="534"/>
      <c r="KP260" s="534"/>
      <c r="KQ260" s="534"/>
      <c r="KR260" s="535"/>
      <c r="KS260" s="116"/>
      <c r="KU260" s="116" t="s">
        <v>312</v>
      </c>
      <c r="KV260" s="533" t="str">
        <f t="shared" ref="KV260" si="4100">KM260</f>
        <v>MAMPOSTERIAS, DIVISIONES Y ELEMENTOS NO ESTRUCTURALES</v>
      </c>
      <c r="KW260" s="534"/>
      <c r="KX260" s="534"/>
      <c r="KY260" s="534"/>
      <c r="KZ260" s="534"/>
      <c r="LA260" s="535"/>
      <c r="LB260" s="116"/>
      <c r="LD260" s="116" t="s">
        <v>312</v>
      </c>
      <c r="LE260" s="533" t="str">
        <f t="shared" ref="LE260" si="4101">KV260</f>
        <v>MAMPOSTERIAS, DIVISIONES Y ELEMENTOS NO ESTRUCTURALES</v>
      </c>
      <c r="LF260" s="534"/>
      <c r="LG260" s="534"/>
      <c r="LH260" s="534"/>
      <c r="LI260" s="534"/>
      <c r="LJ260" s="535"/>
      <c r="LK260" s="116"/>
      <c r="LM260" s="116" t="s">
        <v>312</v>
      </c>
      <c r="LN260" s="533" t="str">
        <f t="shared" ref="LN260" si="4102">LE260</f>
        <v>MAMPOSTERIAS, DIVISIONES Y ELEMENTOS NO ESTRUCTURALES</v>
      </c>
      <c r="LO260" s="534"/>
      <c r="LP260" s="534"/>
      <c r="LQ260" s="534"/>
      <c r="LR260" s="534"/>
      <c r="LS260" s="535"/>
      <c r="LT260" s="116"/>
      <c r="LV260" s="116" t="s">
        <v>312</v>
      </c>
      <c r="LW260" s="533" t="str">
        <f t="shared" ref="LW260" si="4103">LN260</f>
        <v>MAMPOSTERIAS, DIVISIONES Y ELEMENTOS NO ESTRUCTURALES</v>
      </c>
      <c r="LX260" s="534"/>
      <c r="LY260" s="534"/>
      <c r="LZ260" s="534"/>
      <c r="MA260" s="534"/>
      <c r="MB260" s="535"/>
      <c r="MC260" s="116"/>
      <c r="ME260" s="116" t="s">
        <v>312</v>
      </c>
      <c r="MF260" s="533" t="str">
        <f t="shared" ref="MF260" si="4104">LW260</f>
        <v>MAMPOSTERIAS, DIVISIONES Y ELEMENTOS NO ESTRUCTURALES</v>
      </c>
      <c r="MG260" s="534"/>
      <c r="MH260" s="534"/>
      <c r="MI260" s="534"/>
      <c r="MJ260" s="534"/>
      <c r="MK260" s="535"/>
      <c r="ML260" s="116"/>
      <c r="MN260" s="116" t="s">
        <v>312</v>
      </c>
      <c r="MO260" s="533" t="str">
        <f t="shared" ref="MO260" si="4105">MF260</f>
        <v>MAMPOSTERIAS, DIVISIONES Y ELEMENTOS NO ESTRUCTURALES</v>
      </c>
      <c r="MP260" s="534"/>
      <c r="MQ260" s="534"/>
      <c r="MR260" s="534"/>
      <c r="MS260" s="534"/>
      <c r="MT260" s="535"/>
      <c r="MU260" s="116"/>
      <c r="MW260" s="116" t="s">
        <v>312</v>
      </c>
      <c r="MX260" s="533" t="str">
        <f t="shared" ref="MX260" si="4106">MO260</f>
        <v>MAMPOSTERIAS, DIVISIONES Y ELEMENTOS NO ESTRUCTURALES</v>
      </c>
      <c r="MY260" s="534"/>
      <c r="MZ260" s="534"/>
      <c r="NA260" s="534"/>
      <c r="NB260" s="534"/>
      <c r="NC260" s="535"/>
      <c r="ND260" s="116"/>
      <c r="NF260" s="116" t="s">
        <v>312</v>
      </c>
      <c r="NG260" s="533" t="str">
        <f t="shared" ref="NG260" si="4107">MX260</f>
        <v>MAMPOSTERIAS, DIVISIONES Y ELEMENTOS NO ESTRUCTURALES</v>
      </c>
      <c r="NH260" s="534"/>
      <c r="NI260" s="534"/>
      <c r="NJ260" s="534"/>
      <c r="NK260" s="534"/>
      <c r="NL260" s="535"/>
      <c r="NM260" s="116"/>
      <c r="NO260" s="116" t="s">
        <v>312</v>
      </c>
      <c r="NP260" s="533" t="str">
        <f t="shared" ref="NP260" si="4108">NG260</f>
        <v>MAMPOSTERIAS, DIVISIONES Y ELEMENTOS NO ESTRUCTURALES</v>
      </c>
      <c r="NQ260" s="534"/>
      <c r="NR260" s="534"/>
      <c r="NS260" s="534"/>
      <c r="NT260" s="534"/>
      <c r="NU260" s="535"/>
      <c r="NV260" s="116"/>
      <c r="NX260" s="116" t="s">
        <v>312</v>
      </c>
      <c r="NY260" s="533" t="str">
        <f t="shared" ref="NY260" si="4109">NP260</f>
        <v>MAMPOSTERIAS, DIVISIONES Y ELEMENTOS NO ESTRUCTURALES</v>
      </c>
      <c r="NZ260" s="534"/>
      <c r="OA260" s="534"/>
      <c r="OB260" s="534"/>
      <c r="OC260" s="534"/>
      <c r="OD260" s="535"/>
      <c r="OE260" s="116"/>
      <c r="OG260" s="116" t="s">
        <v>312</v>
      </c>
      <c r="OH260" s="533" t="str">
        <f t="shared" ref="OH260" si="4110">NY260</f>
        <v>MAMPOSTERIAS, DIVISIONES Y ELEMENTOS NO ESTRUCTURALES</v>
      </c>
      <c r="OI260" s="534"/>
      <c r="OJ260" s="534"/>
      <c r="OK260" s="534"/>
      <c r="OL260" s="534"/>
      <c r="OM260" s="535"/>
      <c r="ON260" s="116"/>
      <c r="OP260" s="116" t="s">
        <v>312</v>
      </c>
      <c r="OQ260" s="533" t="str">
        <f t="shared" ref="OQ260" si="4111">OH260</f>
        <v>MAMPOSTERIAS, DIVISIONES Y ELEMENTOS NO ESTRUCTURALES</v>
      </c>
      <c r="OR260" s="534"/>
      <c r="OS260" s="534"/>
      <c r="OT260" s="534"/>
      <c r="OU260" s="534"/>
      <c r="OV260" s="535"/>
      <c r="OW260" s="116"/>
      <c r="OY260" s="116" t="s">
        <v>312</v>
      </c>
      <c r="OZ260" s="533" t="str">
        <f t="shared" ref="OZ260" si="4112">OQ260</f>
        <v>MAMPOSTERIAS, DIVISIONES Y ELEMENTOS NO ESTRUCTURALES</v>
      </c>
      <c r="PA260" s="534"/>
      <c r="PB260" s="534"/>
      <c r="PC260" s="534"/>
      <c r="PD260" s="534"/>
      <c r="PE260" s="535"/>
      <c r="PF260" s="116"/>
    </row>
    <row r="261" spans="1:422">
      <c r="A261" s="116"/>
      <c r="B261" s="536"/>
      <c r="C261" s="537"/>
      <c r="D261" s="537"/>
      <c r="E261" s="537"/>
      <c r="F261" s="537"/>
      <c r="G261" s="538"/>
      <c r="H261" s="116"/>
      <c r="J261" s="116"/>
      <c r="K261" s="536"/>
      <c r="L261" s="537"/>
      <c r="M261" s="537"/>
      <c r="N261" s="537"/>
      <c r="O261" s="537"/>
      <c r="P261" s="538"/>
      <c r="Q261" s="116"/>
      <c r="S261" s="116"/>
      <c r="T261" s="536"/>
      <c r="U261" s="537"/>
      <c r="V261" s="537"/>
      <c r="W261" s="537"/>
      <c r="X261" s="537"/>
      <c r="Y261" s="538"/>
      <c r="Z261" s="116"/>
      <c r="AB261" s="116"/>
      <c r="AC261" s="536"/>
      <c r="AD261" s="537"/>
      <c r="AE261" s="537"/>
      <c r="AF261" s="537"/>
      <c r="AG261" s="537"/>
      <c r="AH261" s="538"/>
      <c r="AI261" s="116"/>
      <c r="AK261" s="116"/>
      <c r="AL261" s="536"/>
      <c r="AM261" s="537"/>
      <c r="AN261" s="537"/>
      <c r="AO261" s="537"/>
      <c r="AP261" s="537"/>
      <c r="AQ261" s="538"/>
      <c r="AR261" s="116"/>
      <c r="AT261" s="116"/>
      <c r="AU261" s="536"/>
      <c r="AV261" s="537"/>
      <c r="AW261" s="537"/>
      <c r="AX261" s="537"/>
      <c r="AY261" s="537"/>
      <c r="AZ261" s="538"/>
      <c r="BA261" s="116"/>
      <c r="BC261" s="116"/>
      <c r="BD261" s="536"/>
      <c r="BE261" s="537"/>
      <c r="BF261" s="537"/>
      <c r="BG261" s="537"/>
      <c r="BH261" s="537"/>
      <c r="BI261" s="538"/>
      <c r="BJ261" s="116"/>
      <c r="BL261" s="116"/>
      <c r="BM261" s="536"/>
      <c r="BN261" s="537"/>
      <c r="BO261" s="537"/>
      <c r="BP261" s="537"/>
      <c r="BQ261" s="537"/>
      <c r="BR261" s="538"/>
      <c r="BS261" s="116"/>
      <c r="BU261" s="116"/>
      <c r="BV261" s="536"/>
      <c r="BW261" s="537"/>
      <c r="BX261" s="537"/>
      <c r="BY261" s="537"/>
      <c r="BZ261" s="537"/>
      <c r="CA261" s="538"/>
      <c r="CB261" s="116"/>
      <c r="CD261" s="116"/>
      <c r="CE261" s="536"/>
      <c r="CF261" s="537"/>
      <c r="CG261" s="537"/>
      <c r="CH261" s="537"/>
      <c r="CI261" s="537"/>
      <c r="CJ261" s="538"/>
      <c r="CK261" s="116"/>
      <c r="CM261" s="116"/>
      <c r="CN261" s="536"/>
      <c r="CO261" s="537"/>
      <c r="CP261" s="537"/>
      <c r="CQ261" s="537"/>
      <c r="CR261" s="537"/>
      <c r="CS261" s="538"/>
      <c r="CT261" s="116"/>
      <c r="CV261" s="116"/>
      <c r="CW261" s="536"/>
      <c r="CX261" s="537"/>
      <c r="CY261" s="537"/>
      <c r="CZ261" s="537"/>
      <c r="DA261" s="537"/>
      <c r="DB261" s="538"/>
      <c r="DC261" s="116"/>
      <c r="DE261" s="116"/>
      <c r="DF261" s="536"/>
      <c r="DG261" s="537"/>
      <c r="DH261" s="537"/>
      <c r="DI261" s="537"/>
      <c r="DJ261" s="537"/>
      <c r="DK261" s="538"/>
      <c r="DL261" s="116"/>
      <c r="DN261" s="116"/>
      <c r="DO261" s="536"/>
      <c r="DP261" s="537"/>
      <c r="DQ261" s="537"/>
      <c r="DR261" s="537"/>
      <c r="DS261" s="537"/>
      <c r="DT261" s="538"/>
      <c r="DU261" s="116"/>
      <c r="DW261" s="116"/>
      <c r="DX261" s="536"/>
      <c r="DY261" s="537"/>
      <c r="DZ261" s="537"/>
      <c r="EA261" s="537"/>
      <c r="EB261" s="537"/>
      <c r="EC261" s="538"/>
      <c r="ED261" s="116"/>
      <c r="EF261" s="116"/>
      <c r="EG261" s="536"/>
      <c r="EH261" s="537"/>
      <c r="EI261" s="537"/>
      <c r="EJ261" s="537"/>
      <c r="EK261" s="537"/>
      <c r="EL261" s="538"/>
      <c r="EM261" s="116"/>
      <c r="EO261" s="116"/>
      <c r="EP261" s="536"/>
      <c r="EQ261" s="537"/>
      <c r="ER261" s="537"/>
      <c r="ES261" s="537"/>
      <c r="ET261" s="537"/>
      <c r="EU261" s="538"/>
      <c r="EV261" s="116"/>
      <c r="EX261" s="116"/>
      <c r="EY261" s="536"/>
      <c r="EZ261" s="537"/>
      <c r="FA261" s="537"/>
      <c r="FB261" s="537"/>
      <c r="FC261" s="537"/>
      <c r="FD261" s="538"/>
      <c r="FE261" s="116"/>
      <c r="FG261" s="116"/>
      <c r="FH261" s="536"/>
      <c r="FI261" s="537"/>
      <c r="FJ261" s="537"/>
      <c r="FK261" s="537"/>
      <c r="FL261" s="537"/>
      <c r="FM261" s="538"/>
      <c r="FN261" s="116"/>
      <c r="FP261" s="116"/>
      <c r="FQ261" s="536"/>
      <c r="FR261" s="537"/>
      <c r="FS261" s="537"/>
      <c r="FT261" s="537"/>
      <c r="FU261" s="537"/>
      <c r="FV261" s="538"/>
      <c r="FW261" s="116"/>
      <c r="FY261" s="116"/>
      <c r="FZ261" s="536"/>
      <c r="GA261" s="537"/>
      <c r="GB261" s="537"/>
      <c r="GC261" s="537"/>
      <c r="GD261" s="537"/>
      <c r="GE261" s="538"/>
      <c r="GF261" s="116"/>
      <c r="GH261" s="116"/>
      <c r="GI261" s="536"/>
      <c r="GJ261" s="537"/>
      <c r="GK261" s="537"/>
      <c r="GL261" s="537"/>
      <c r="GM261" s="537"/>
      <c r="GN261" s="538"/>
      <c r="GO261" s="116"/>
      <c r="GQ261" s="116"/>
      <c r="GR261" s="536"/>
      <c r="GS261" s="537"/>
      <c r="GT261" s="537"/>
      <c r="GU261" s="537"/>
      <c r="GV261" s="537"/>
      <c r="GW261" s="538"/>
      <c r="GX261" s="116"/>
      <c r="GZ261" s="116"/>
      <c r="HA261" s="536"/>
      <c r="HB261" s="537"/>
      <c r="HC261" s="537"/>
      <c r="HD261" s="537"/>
      <c r="HE261" s="537"/>
      <c r="HF261" s="538"/>
      <c r="HG261" s="116"/>
      <c r="HI261" s="116"/>
      <c r="HJ261" s="536"/>
      <c r="HK261" s="537"/>
      <c r="HL261" s="537"/>
      <c r="HM261" s="537"/>
      <c r="HN261" s="537"/>
      <c r="HO261" s="538"/>
      <c r="HP261" s="116"/>
      <c r="HR261" s="116"/>
      <c r="HS261" s="536"/>
      <c r="HT261" s="537"/>
      <c r="HU261" s="537"/>
      <c r="HV261" s="537"/>
      <c r="HW261" s="537"/>
      <c r="HX261" s="538"/>
      <c r="HY261" s="116"/>
      <c r="IA261" s="116"/>
      <c r="IB261" s="536"/>
      <c r="IC261" s="537"/>
      <c r="ID261" s="537"/>
      <c r="IE261" s="537"/>
      <c r="IF261" s="537"/>
      <c r="IG261" s="538"/>
      <c r="IH261" s="116"/>
      <c r="IJ261" s="116"/>
      <c r="IK261" s="536"/>
      <c r="IL261" s="537"/>
      <c r="IM261" s="537"/>
      <c r="IN261" s="537"/>
      <c r="IO261" s="537"/>
      <c r="IP261" s="538"/>
      <c r="IQ261" s="116"/>
      <c r="IS261" s="116"/>
      <c r="IT261" s="536"/>
      <c r="IU261" s="537"/>
      <c r="IV261" s="537"/>
      <c r="IW261" s="537"/>
      <c r="IX261" s="537"/>
      <c r="IY261" s="538"/>
      <c r="IZ261" s="116"/>
      <c r="JB261" s="116"/>
      <c r="JC261" s="536"/>
      <c r="JD261" s="537"/>
      <c r="JE261" s="537"/>
      <c r="JF261" s="537"/>
      <c r="JG261" s="537"/>
      <c r="JH261" s="538"/>
      <c r="JI261" s="116"/>
      <c r="JK261" s="116"/>
      <c r="JL261" s="536"/>
      <c r="JM261" s="537"/>
      <c r="JN261" s="537"/>
      <c r="JO261" s="537"/>
      <c r="JP261" s="537"/>
      <c r="JQ261" s="538"/>
      <c r="JR261" s="116"/>
      <c r="JT261" s="116"/>
      <c r="JU261" s="536"/>
      <c r="JV261" s="537"/>
      <c r="JW261" s="537"/>
      <c r="JX261" s="537"/>
      <c r="JY261" s="537"/>
      <c r="JZ261" s="538"/>
      <c r="KA261" s="116"/>
      <c r="KC261" s="116"/>
      <c r="KD261" s="536"/>
      <c r="KE261" s="537"/>
      <c r="KF261" s="537"/>
      <c r="KG261" s="537"/>
      <c r="KH261" s="537"/>
      <c r="KI261" s="538"/>
      <c r="KJ261" s="116"/>
      <c r="KL261" s="116"/>
      <c r="KM261" s="536"/>
      <c r="KN261" s="537"/>
      <c r="KO261" s="537"/>
      <c r="KP261" s="537"/>
      <c r="KQ261" s="537"/>
      <c r="KR261" s="538"/>
      <c r="KS261" s="116"/>
      <c r="KU261" s="116"/>
      <c r="KV261" s="536"/>
      <c r="KW261" s="537"/>
      <c r="KX261" s="537"/>
      <c r="KY261" s="537"/>
      <c r="KZ261" s="537"/>
      <c r="LA261" s="538"/>
      <c r="LB261" s="116"/>
      <c r="LD261" s="116"/>
      <c r="LE261" s="536"/>
      <c r="LF261" s="537"/>
      <c r="LG261" s="537"/>
      <c r="LH261" s="537"/>
      <c r="LI261" s="537"/>
      <c r="LJ261" s="538"/>
      <c r="LK261" s="116"/>
      <c r="LM261" s="116"/>
      <c r="LN261" s="536"/>
      <c r="LO261" s="537"/>
      <c r="LP261" s="537"/>
      <c r="LQ261" s="537"/>
      <c r="LR261" s="537"/>
      <c r="LS261" s="538"/>
      <c r="LT261" s="116"/>
      <c r="LV261" s="116"/>
      <c r="LW261" s="536"/>
      <c r="LX261" s="537"/>
      <c r="LY261" s="537"/>
      <c r="LZ261" s="537"/>
      <c r="MA261" s="537"/>
      <c r="MB261" s="538"/>
      <c r="MC261" s="116"/>
      <c r="ME261" s="116"/>
      <c r="MF261" s="536"/>
      <c r="MG261" s="537"/>
      <c r="MH261" s="537"/>
      <c r="MI261" s="537"/>
      <c r="MJ261" s="537"/>
      <c r="MK261" s="538"/>
      <c r="ML261" s="116"/>
      <c r="MN261" s="116"/>
      <c r="MO261" s="536"/>
      <c r="MP261" s="537"/>
      <c r="MQ261" s="537"/>
      <c r="MR261" s="537"/>
      <c r="MS261" s="537"/>
      <c r="MT261" s="538"/>
      <c r="MU261" s="116"/>
      <c r="MW261" s="116"/>
      <c r="MX261" s="536"/>
      <c r="MY261" s="537"/>
      <c r="MZ261" s="537"/>
      <c r="NA261" s="537"/>
      <c r="NB261" s="537"/>
      <c r="NC261" s="538"/>
      <c r="ND261" s="116"/>
      <c r="NF261" s="116"/>
      <c r="NG261" s="536"/>
      <c r="NH261" s="537"/>
      <c r="NI261" s="537"/>
      <c r="NJ261" s="537"/>
      <c r="NK261" s="537"/>
      <c r="NL261" s="538"/>
      <c r="NM261" s="116"/>
      <c r="NO261" s="116"/>
      <c r="NP261" s="536"/>
      <c r="NQ261" s="537"/>
      <c r="NR261" s="537"/>
      <c r="NS261" s="537"/>
      <c r="NT261" s="537"/>
      <c r="NU261" s="538"/>
      <c r="NV261" s="116"/>
      <c r="NX261" s="116"/>
      <c r="NY261" s="536"/>
      <c r="NZ261" s="537"/>
      <c r="OA261" s="537"/>
      <c r="OB261" s="537"/>
      <c r="OC261" s="537"/>
      <c r="OD261" s="538"/>
      <c r="OE261" s="116"/>
      <c r="OG261" s="116"/>
      <c r="OH261" s="536"/>
      <c r="OI261" s="537"/>
      <c r="OJ261" s="537"/>
      <c r="OK261" s="537"/>
      <c r="OL261" s="537"/>
      <c r="OM261" s="538"/>
      <c r="ON261" s="116"/>
      <c r="OP261" s="116"/>
      <c r="OQ261" s="536"/>
      <c r="OR261" s="537"/>
      <c r="OS261" s="537"/>
      <c r="OT261" s="537"/>
      <c r="OU261" s="537"/>
      <c r="OV261" s="538"/>
      <c r="OW261" s="116"/>
      <c r="OY261" s="116"/>
      <c r="OZ261" s="536"/>
      <c r="PA261" s="537"/>
      <c r="PB261" s="537"/>
      <c r="PC261" s="537"/>
      <c r="PD261" s="537"/>
      <c r="PE261" s="538"/>
      <c r="PF261" s="116"/>
    </row>
    <row r="262" spans="1:422" ht="15" customHeight="1">
      <c r="A262" s="117" t="s">
        <v>1</v>
      </c>
      <c r="B262" s="544" t="str">
        <f>+APU!B127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C262" s="545"/>
      <c r="D262" s="545"/>
      <c r="E262" s="545"/>
      <c r="F262" s="545"/>
      <c r="G262" s="545"/>
      <c r="H262" s="117" t="s">
        <v>313</v>
      </c>
      <c r="J262" s="117" t="s">
        <v>1</v>
      </c>
      <c r="K262" s="539" t="str">
        <f>B262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L262" s="540"/>
      <c r="M262" s="540"/>
      <c r="N262" s="540"/>
      <c r="O262" s="540"/>
      <c r="P262" s="540"/>
      <c r="Q262" s="117" t="s">
        <v>313</v>
      </c>
      <c r="S262" s="117" t="s">
        <v>1</v>
      </c>
      <c r="T262" s="539" t="str">
        <f>K262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U262" s="540"/>
      <c r="V262" s="540"/>
      <c r="W262" s="540"/>
      <c r="X262" s="540"/>
      <c r="Y262" s="540"/>
      <c r="Z262" s="117" t="s">
        <v>313</v>
      </c>
      <c r="AB262" s="117" t="s">
        <v>1</v>
      </c>
      <c r="AC262" s="539" t="str">
        <f>T262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AD262" s="540"/>
      <c r="AE262" s="540"/>
      <c r="AF262" s="540"/>
      <c r="AG262" s="540"/>
      <c r="AH262" s="540"/>
      <c r="AI262" s="117" t="s">
        <v>313</v>
      </c>
      <c r="AK262" s="117" t="s">
        <v>1</v>
      </c>
      <c r="AL262" s="539" t="str">
        <f>AC262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AM262" s="540"/>
      <c r="AN262" s="540"/>
      <c r="AO262" s="540"/>
      <c r="AP262" s="540"/>
      <c r="AQ262" s="540"/>
      <c r="AR262" s="117" t="s">
        <v>313</v>
      </c>
      <c r="AT262" s="117" t="s">
        <v>1</v>
      </c>
      <c r="AU262" s="539" t="str">
        <f>AL262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AV262" s="540"/>
      <c r="AW262" s="540"/>
      <c r="AX262" s="540"/>
      <c r="AY262" s="540"/>
      <c r="AZ262" s="540"/>
      <c r="BA262" s="117" t="s">
        <v>313</v>
      </c>
      <c r="BC262" s="117" t="s">
        <v>1</v>
      </c>
      <c r="BD262" s="539" t="str">
        <f t="shared" ref="BD262" si="4113">AU262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BE262" s="540"/>
      <c r="BF262" s="540"/>
      <c r="BG262" s="540"/>
      <c r="BH262" s="540"/>
      <c r="BI262" s="540"/>
      <c r="BJ262" s="117" t="s">
        <v>313</v>
      </c>
      <c r="BL262" s="117" t="s">
        <v>1</v>
      </c>
      <c r="BM262" s="539" t="str">
        <f t="shared" ref="BM262" si="4114">BD262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BN262" s="540"/>
      <c r="BO262" s="540"/>
      <c r="BP262" s="540"/>
      <c r="BQ262" s="540"/>
      <c r="BR262" s="540"/>
      <c r="BS262" s="117" t="s">
        <v>313</v>
      </c>
      <c r="BU262" s="117" t="s">
        <v>1</v>
      </c>
      <c r="BV262" s="539" t="str">
        <f t="shared" ref="BV262" si="4115">BM262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BW262" s="540"/>
      <c r="BX262" s="540"/>
      <c r="BY262" s="540"/>
      <c r="BZ262" s="540"/>
      <c r="CA262" s="540"/>
      <c r="CB262" s="117" t="s">
        <v>313</v>
      </c>
      <c r="CD262" s="117" t="s">
        <v>1</v>
      </c>
      <c r="CE262" s="539" t="str">
        <f t="shared" ref="CE262" si="4116">BV262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CF262" s="540"/>
      <c r="CG262" s="540"/>
      <c r="CH262" s="540"/>
      <c r="CI262" s="540"/>
      <c r="CJ262" s="540"/>
      <c r="CK262" s="117" t="s">
        <v>313</v>
      </c>
      <c r="CM262" s="117" t="s">
        <v>1</v>
      </c>
      <c r="CN262" s="539" t="str">
        <f t="shared" ref="CN262" si="4117">CE262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CO262" s="540"/>
      <c r="CP262" s="540"/>
      <c r="CQ262" s="540"/>
      <c r="CR262" s="540"/>
      <c r="CS262" s="540"/>
      <c r="CT262" s="117" t="s">
        <v>313</v>
      </c>
      <c r="CV262" s="117" t="s">
        <v>1</v>
      </c>
      <c r="CW262" s="539" t="str">
        <f t="shared" ref="CW262" si="4118">CN262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CX262" s="540"/>
      <c r="CY262" s="540"/>
      <c r="CZ262" s="540"/>
      <c r="DA262" s="540"/>
      <c r="DB262" s="540"/>
      <c r="DC262" s="117" t="s">
        <v>313</v>
      </c>
      <c r="DE262" s="117" t="s">
        <v>1</v>
      </c>
      <c r="DF262" s="539" t="str">
        <f t="shared" ref="DF262" si="4119">CW262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DG262" s="540"/>
      <c r="DH262" s="540"/>
      <c r="DI262" s="540"/>
      <c r="DJ262" s="540"/>
      <c r="DK262" s="540"/>
      <c r="DL262" s="117" t="s">
        <v>313</v>
      </c>
      <c r="DN262" s="117" t="s">
        <v>1</v>
      </c>
      <c r="DO262" s="539" t="str">
        <f t="shared" ref="DO262" si="4120">DF262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DP262" s="540"/>
      <c r="DQ262" s="540"/>
      <c r="DR262" s="540"/>
      <c r="DS262" s="540"/>
      <c r="DT262" s="540"/>
      <c r="DU262" s="117" t="s">
        <v>313</v>
      </c>
      <c r="DW262" s="117" t="s">
        <v>1</v>
      </c>
      <c r="DX262" s="539" t="str">
        <f t="shared" ref="DX262" si="4121">DO262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DY262" s="540"/>
      <c r="DZ262" s="540"/>
      <c r="EA262" s="540"/>
      <c r="EB262" s="540"/>
      <c r="EC262" s="540"/>
      <c r="ED262" s="117" t="s">
        <v>313</v>
      </c>
      <c r="EF262" s="117" t="s">
        <v>1</v>
      </c>
      <c r="EG262" s="539" t="str">
        <f t="shared" ref="EG262" si="4122">DX262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EH262" s="540"/>
      <c r="EI262" s="540"/>
      <c r="EJ262" s="540"/>
      <c r="EK262" s="540"/>
      <c r="EL262" s="540"/>
      <c r="EM262" s="117" t="s">
        <v>313</v>
      </c>
      <c r="EO262" s="117" t="s">
        <v>1</v>
      </c>
      <c r="EP262" s="539" t="str">
        <f t="shared" ref="EP262" si="4123">EG262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EQ262" s="540"/>
      <c r="ER262" s="540"/>
      <c r="ES262" s="540"/>
      <c r="ET262" s="540"/>
      <c r="EU262" s="540"/>
      <c r="EV262" s="117" t="s">
        <v>313</v>
      </c>
      <c r="EX262" s="117" t="s">
        <v>1</v>
      </c>
      <c r="EY262" s="539" t="str">
        <f t="shared" ref="EY262" si="4124">EP262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EZ262" s="540"/>
      <c r="FA262" s="540"/>
      <c r="FB262" s="540"/>
      <c r="FC262" s="540"/>
      <c r="FD262" s="540"/>
      <c r="FE262" s="117" t="s">
        <v>313</v>
      </c>
      <c r="FG262" s="117" t="s">
        <v>1</v>
      </c>
      <c r="FH262" s="539" t="str">
        <f t="shared" ref="FH262" si="4125">EY262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FI262" s="540"/>
      <c r="FJ262" s="540"/>
      <c r="FK262" s="540"/>
      <c r="FL262" s="540"/>
      <c r="FM262" s="540"/>
      <c r="FN262" s="117" t="s">
        <v>313</v>
      </c>
      <c r="FP262" s="117" t="s">
        <v>1</v>
      </c>
      <c r="FQ262" s="539" t="str">
        <f t="shared" ref="FQ262" si="4126">FH262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FR262" s="540"/>
      <c r="FS262" s="540"/>
      <c r="FT262" s="540"/>
      <c r="FU262" s="540"/>
      <c r="FV262" s="540"/>
      <c r="FW262" s="117" t="s">
        <v>313</v>
      </c>
      <c r="FY262" s="117" t="s">
        <v>1</v>
      </c>
      <c r="FZ262" s="539" t="str">
        <f t="shared" ref="FZ262" si="4127">FQ262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GA262" s="540"/>
      <c r="GB262" s="540"/>
      <c r="GC262" s="540"/>
      <c r="GD262" s="540"/>
      <c r="GE262" s="540"/>
      <c r="GF262" s="117" t="s">
        <v>313</v>
      </c>
      <c r="GH262" s="117" t="s">
        <v>1</v>
      </c>
      <c r="GI262" s="539" t="str">
        <f t="shared" ref="GI262" si="4128">FZ262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GJ262" s="540"/>
      <c r="GK262" s="540"/>
      <c r="GL262" s="540"/>
      <c r="GM262" s="540"/>
      <c r="GN262" s="540"/>
      <c r="GO262" s="117" t="s">
        <v>313</v>
      </c>
      <c r="GQ262" s="117" t="s">
        <v>1</v>
      </c>
      <c r="GR262" s="539" t="str">
        <f t="shared" ref="GR262" si="4129">GI262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GS262" s="540"/>
      <c r="GT262" s="540"/>
      <c r="GU262" s="540"/>
      <c r="GV262" s="540"/>
      <c r="GW262" s="540"/>
      <c r="GX262" s="117" t="s">
        <v>313</v>
      </c>
      <c r="GZ262" s="117" t="s">
        <v>1</v>
      </c>
      <c r="HA262" s="539" t="str">
        <f t="shared" ref="HA262" si="4130">GR262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HB262" s="540"/>
      <c r="HC262" s="540"/>
      <c r="HD262" s="540"/>
      <c r="HE262" s="540"/>
      <c r="HF262" s="540"/>
      <c r="HG262" s="117" t="s">
        <v>313</v>
      </c>
      <c r="HI262" s="117" t="s">
        <v>1</v>
      </c>
      <c r="HJ262" s="539" t="str">
        <f t="shared" ref="HJ262" si="4131">HA262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HK262" s="540"/>
      <c r="HL262" s="540"/>
      <c r="HM262" s="540"/>
      <c r="HN262" s="540"/>
      <c r="HO262" s="540"/>
      <c r="HP262" s="117" t="s">
        <v>313</v>
      </c>
      <c r="HR262" s="117" t="s">
        <v>1</v>
      </c>
      <c r="HS262" s="539" t="str">
        <f t="shared" ref="HS262" si="4132">HJ262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HT262" s="540"/>
      <c r="HU262" s="540"/>
      <c r="HV262" s="540"/>
      <c r="HW262" s="540"/>
      <c r="HX262" s="540"/>
      <c r="HY262" s="117" t="s">
        <v>313</v>
      </c>
      <c r="IA262" s="117" t="s">
        <v>1</v>
      </c>
      <c r="IB262" s="539" t="str">
        <f t="shared" ref="IB262" si="4133">HS262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IC262" s="540"/>
      <c r="ID262" s="540"/>
      <c r="IE262" s="540"/>
      <c r="IF262" s="540"/>
      <c r="IG262" s="540"/>
      <c r="IH262" s="117" t="s">
        <v>313</v>
      </c>
      <c r="IJ262" s="117" t="s">
        <v>1</v>
      </c>
      <c r="IK262" s="539" t="str">
        <f t="shared" ref="IK262" si="4134">IB262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IL262" s="540"/>
      <c r="IM262" s="540"/>
      <c r="IN262" s="540"/>
      <c r="IO262" s="540"/>
      <c r="IP262" s="540"/>
      <c r="IQ262" s="117" t="s">
        <v>313</v>
      </c>
      <c r="IS262" s="117" t="s">
        <v>1</v>
      </c>
      <c r="IT262" s="539" t="str">
        <f t="shared" ref="IT262" si="4135">IK262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IU262" s="540"/>
      <c r="IV262" s="540"/>
      <c r="IW262" s="540"/>
      <c r="IX262" s="540"/>
      <c r="IY262" s="540"/>
      <c r="IZ262" s="117" t="s">
        <v>313</v>
      </c>
      <c r="JB262" s="117" t="s">
        <v>1</v>
      </c>
      <c r="JC262" s="539" t="str">
        <f t="shared" ref="JC262" si="4136">IT262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JD262" s="540"/>
      <c r="JE262" s="540"/>
      <c r="JF262" s="540"/>
      <c r="JG262" s="540"/>
      <c r="JH262" s="540"/>
      <c r="JI262" s="117" t="s">
        <v>313</v>
      </c>
      <c r="JK262" s="117" t="s">
        <v>1</v>
      </c>
      <c r="JL262" s="539" t="str">
        <f t="shared" ref="JL262" si="4137">JC262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JM262" s="540"/>
      <c r="JN262" s="540"/>
      <c r="JO262" s="540"/>
      <c r="JP262" s="540"/>
      <c r="JQ262" s="540"/>
      <c r="JR262" s="117" t="s">
        <v>313</v>
      </c>
      <c r="JT262" s="117" t="s">
        <v>1</v>
      </c>
      <c r="JU262" s="539" t="str">
        <f t="shared" ref="JU262" si="4138">JL262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JV262" s="540"/>
      <c r="JW262" s="540"/>
      <c r="JX262" s="540"/>
      <c r="JY262" s="540"/>
      <c r="JZ262" s="540"/>
      <c r="KA262" s="117" t="s">
        <v>313</v>
      </c>
      <c r="KC262" s="117" t="s">
        <v>1</v>
      </c>
      <c r="KD262" s="539" t="str">
        <f t="shared" ref="KD262" si="4139">JU262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KE262" s="540"/>
      <c r="KF262" s="540"/>
      <c r="KG262" s="540"/>
      <c r="KH262" s="540"/>
      <c r="KI262" s="540"/>
      <c r="KJ262" s="117" t="s">
        <v>313</v>
      </c>
      <c r="KL262" s="117" t="s">
        <v>1</v>
      </c>
      <c r="KM262" s="539" t="str">
        <f t="shared" ref="KM262" si="4140">KD262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KN262" s="540"/>
      <c r="KO262" s="540"/>
      <c r="KP262" s="540"/>
      <c r="KQ262" s="540"/>
      <c r="KR262" s="540"/>
      <c r="KS262" s="117" t="s">
        <v>313</v>
      </c>
      <c r="KU262" s="117" t="s">
        <v>1</v>
      </c>
      <c r="KV262" s="539" t="str">
        <f t="shared" ref="KV262" si="4141">KM262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KW262" s="540"/>
      <c r="KX262" s="540"/>
      <c r="KY262" s="540"/>
      <c r="KZ262" s="540"/>
      <c r="LA262" s="540"/>
      <c r="LB262" s="117" t="s">
        <v>313</v>
      </c>
      <c r="LD262" s="117" t="s">
        <v>1</v>
      </c>
      <c r="LE262" s="539" t="str">
        <f t="shared" ref="LE262" si="4142">KV262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LF262" s="540"/>
      <c r="LG262" s="540"/>
      <c r="LH262" s="540"/>
      <c r="LI262" s="540"/>
      <c r="LJ262" s="540"/>
      <c r="LK262" s="117" t="s">
        <v>313</v>
      </c>
      <c r="LM262" s="117" t="s">
        <v>1</v>
      </c>
      <c r="LN262" s="539" t="str">
        <f t="shared" ref="LN262" si="4143">LE262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LO262" s="540"/>
      <c r="LP262" s="540"/>
      <c r="LQ262" s="540"/>
      <c r="LR262" s="540"/>
      <c r="LS262" s="540"/>
      <c r="LT262" s="117" t="s">
        <v>313</v>
      </c>
      <c r="LV262" s="117" t="s">
        <v>1</v>
      </c>
      <c r="LW262" s="539" t="str">
        <f t="shared" ref="LW262" si="4144">LN262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LX262" s="540"/>
      <c r="LY262" s="540"/>
      <c r="LZ262" s="540"/>
      <c r="MA262" s="540"/>
      <c r="MB262" s="540"/>
      <c r="MC262" s="117" t="s">
        <v>313</v>
      </c>
      <c r="ME262" s="117" t="s">
        <v>1</v>
      </c>
      <c r="MF262" s="539" t="str">
        <f t="shared" ref="MF262" si="4145">LW262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MG262" s="540"/>
      <c r="MH262" s="540"/>
      <c r="MI262" s="540"/>
      <c r="MJ262" s="540"/>
      <c r="MK262" s="540"/>
      <c r="ML262" s="117" t="s">
        <v>313</v>
      </c>
      <c r="MN262" s="117" t="s">
        <v>1</v>
      </c>
      <c r="MO262" s="539" t="str">
        <f t="shared" ref="MO262" si="4146">MF262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MP262" s="540"/>
      <c r="MQ262" s="540"/>
      <c r="MR262" s="540"/>
      <c r="MS262" s="540"/>
      <c r="MT262" s="540"/>
      <c r="MU262" s="117" t="s">
        <v>313</v>
      </c>
      <c r="MW262" s="117" t="s">
        <v>1</v>
      </c>
      <c r="MX262" s="539" t="str">
        <f t="shared" ref="MX262" si="4147">MO262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MY262" s="540"/>
      <c r="MZ262" s="540"/>
      <c r="NA262" s="540"/>
      <c r="NB262" s="540"/>
      <c r="NC262" s="540"/>
      <c r="ND262" s="117" t="s">
        <v>313</v>
      </c>
      <c r="NF262" s="117" t="s">
        <v>1</v>
      </c>
      <c r="NG262" s="539" t="str">
        <f t="shared" ref="NG262" si="4148">MX262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NH262" s="540"/>
      <c r="NI262" s="540"/>
      <c r="NJ262" s="540"/>
      <c r="NK262" s="540"/>
      <c r="NL262" s="540"/>
      <c r="NM262" s="117" t="s">
        <v>313</v>
      </c>
      <c r="NO262" s="117" t="s">
        <v>1</v>
      </c>
      <c r="NP262" s="539" t="str">
        <f t="shared" ref="NP262" si="4149">NG262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NQ262" s="540"/>
      <c r="NR262" s="540"/>
      <c r="NS262" s="540"/>
      <c r="NT262" s="540"/>
      <c r="NU262" s="540"/>
      <c r="NV262" s="117" t="s">
        <v>313</v>
      </c>
      <c r="NX262" s="117" t="s">
        <v>1</v>
      </c>
      <c r="NY262" s="539" t="str">
        <f t="shared" ref="NY262" si="4150">NP262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NZ262" s="540"/>
      <c r="OA262" s="540"/>
      <c r="OB262" s="540"/>
      <c r="OC262" s="540"/>
      <c r="OD262" s="540"/>
      <c r="OE262" s="117" t="s">
        <v>313</v>
      </c>
      <c r="OG262" s="117" t="s">
        <v>1</v>
      </c>
      <c r="OH262" s="539" t="str">
        <f t="shared" ref="OH262" si="4151">NY262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OI262" s="540"/>
      <c r="OJ262" s="540"/>
      <c r="OK262" s="540"/>
      <c r="OL262" s="540"/>
      <c r="OM262" s="540"/>
      <c r="ON262" s="117" t="s">
        <v>313</v>
      </c>
      <c r="OP262" s="117" t="s">
        <v>1</v>
      </c>
      <c r="OQ262" s="539" t="str">
        <f t="shared" ref="OQ262" si="4152">OH262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OR262" s="540"/>
      <c r="OS262" s="540"/>
      <c r="OT262" s="540"/>
      <c r="OU262" s="540"/>
      <c r="OV262" s="540"/>
      <c r="OW262" s="117" t="s">
        <v>313</v>
      </c>
      <c r="OY262" s="117" t="s">
        <v>1</v>
      </c>
      <c r="OZ262" s="539" t="str">
        <f t="shared" ref="OZ262" si="4153">OQ262</f>
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</c>
      <c r="PA262" s="540"/>
      <c r="PB262" s="540"/>
      <c r="PC262" s="540"/>
      <c r="PD262" s="540"/>
      <c r="PE262" s="540"/>
      <c r="PF262" s="117" t="s">
        <v>313</v>
      </c>
    </row>
    <row r="263" spans="1:422" ht="49.5" customHeight="1">
      <c r="A263" s="127" t="str">
        <f>+APU!A127</f>
        <v>05-02-001</v>
      </c>
      <c r="B263" s="545"/>
      <c r="C263" s="545"/>
      <c r="D263" s="545"/>
      <c r="E263" s="545"/>
      <c r="F263" s="545"/>
      <c r="G263" s="545"/>
      <c r="H263" s="133" t="str">
        <f>+APU!C127</f>
        <v>M2</v>
      </c>
      <c r="J263" s="127" t="str">
        <f>+A263</f>
        <v>05-02-001</v>
      </c>
      <c r="K263" s="540"/>
      <c r="L263" s="540"/>
      <c r="M263" s="540"/>
      <c r="N263" s="540"/>
      <c r="O263" s="540"/>
      <c r="P263" s="540"/>
      <c r="Q263" s="126" t="str">
        <f>H263</f>
        <v>M2</v>
      </c>
      <c r="S263" s="127" t="str">
        <f>+J263</f>
        <v>05-02-001</v>
      </c>
      <c r="T263" s="540"/>
      <c r="U263" s="540"/>
      <c r="V263" s="540"/>
      <c r="W263" s="540"/>
      <c r="X263" s="540"/>
      <c r="Y263" s="540"/>
      <c r="Z263" s="126" t="str">
        <f>Q263</f>
        <v>M2</v>
      </c>
      <c r="AB263" s="127" t="str">
        <f>+S263</f>
        <v>05-02-001</v>
      </c>
      <c r="AC263" s="540"/>
      <c r="AD263" s="540"/>
      <c r="AE263" s="540"/>
      <c r="AF263" s="540"/>
      <c r="AG263" s="540"/>
      <c r="AH263" s="540"/>
      <c r="AI263" s="126" t="str">
        <f>Z263</f>
        <v>M2</v>
      </c>
      <c r="AK263" s="127" t="str">
        <f>+AB263</f>
        <v>05-02-001</v>
      </c>
      <c r="AL263" s="540"/>
      <c r="AM263" s="540"/>
      <c r="AN263" s="540"/>
      <c r="AO263" s="540"/>
      <c r="AP263" s="540"/>
      <c r="AQ263" s="540"/>
      <c r="AR263" s="126" t="str">
        <f>AI263</f>
        <v>M2</v>
      </c>
      <c r="AT263" s="127" t="str">
        <f>+AK263</f>
        <v>05-02-001</v>
      </c>
      <c r="AU263" s="540"/>
      <c r="AV263" s="540"/>
      <c r="AW263" s="540"/>
      <c r="AX263" s="540"/>
      <c r="AY263" s="540"/>
      <c r="AZ263" s="540"/>
      <c r="BA263" s="126" t="str">
        <f>AR263</f>
        <v>M2</v>
      </c>
      <c r="BC263" s="127" t="str">
        <f t="shared" ref="BC263" si="4154">+AT263</f>
        <v>05-02-001</v>
      </c>
      <c r="BD263" s="540"/>
      <c r="BE263" s="540"/>
      <c r="BF263" s="540"/>
      <c r="BG263" s="540"/>
      <c r="BH263" s="540"/>
      <c r="BI263" s="540"/>
      <c r="BJ263" s="126" t="str">
        <f t="shared" ref="BJ263" si="4155">BA263</f>
        <v>M2</v>
      </c>
      <c r="BL263" s="127" t="str">
        <f t="shared" ref="BL263" si="4156">+BC263</f>
        <v>05-02-001</v>
      </c>
      <c r="BM263" s="540"/>
      <c r="BN263" s="540"/>
      <c r="BO263" s="540"/>
      <c r="BP263" s="540"/>
      <c r="BQ263" s="540"/>
      <c r="BR263" s="540"/>
      <c r="BS263" s="126" t="str">
        <f t="shared" ref="BS263" si="4157">BJ263</f>
        <v>M2</v>
      </c>
      <c r="BU263" s="127" t="str">
        <f t="shared" ref="BU263" si="4158">+BL263</f>
        <v>05-02-001</v>
      </c>
      <c r="BV263" s="540"/>
      <c r="BW263" s="540"/>
      <c r="BX263" s="540"/>
      <c r="BY263" s="540"/>
      <c r="BZ263" s="540"/>
      <c r="CA263" s="540"/>
      <c r="CB263" s="126" t="str">
        <f t="shared" ref="CB263" si="4159">BS263</f>
        <v>M2</v>
      </c>
      <c r="CD263" s="127" t="str">
        <f t="shared" ref="CD263" si="4160">+BU263</f>
        <v>05-02-001</v>
      </c>
      <c r="CE263" s="540"/>
      <c r="CF263" s="540"/>
      <c r="CG263" s="540"/>
      <c r="CH263" s="540"/>
      <c r="CI263" s="540"/>
      <c r="CJ263" s="540"/>
      <c r="CK263" s="126" t="str">
        <f t="shared" ref="CK263" si="4161">CB263</f>
        <v>M2</v>
      </c>
      <c r="CM263" s="127" t="str">
        <f t="shared" ref="CM263" si="4162">+CD263</f>
        <v>05-02-001</v>
      </c>
      <c r="CN263" s="540"/>
      <c r="CO263" s="540"/>
      <c r="CP263" s="540"/>
      <c r="CQ263" s="540"/>
      <c r="CR263" s="540"/>
      <c r="CS263" s="540"/>
      <c r="CT263" s="126" t="str">
        <f t="shared" ref="CT263" si="4163">CK263</f>
        <v>M2</v>
      </c>
      <c r="CV263" s="127" t="str">
        <f t="shared" ref="CV263" si="4164">+CM263</f>
        <v>05-02-001</v>
      </c>
      <c r="CW263" s="540"/>
      <c r="CX263" s="540"/>
      <c r="CY263" s="540"/>
      <c r="CZ263" s="540"/>
      <c r="DA263" s="540"/>
      <c r="DB263" s="540"/>
      <c r="DC263" s="126" t="str">
        <f t="shared" ref="DC263" si="4165">CT263</f>
        <v>M2</v>
      </c>
      <c r="DE263" s="127" t="str">
        <f t="shared" ref="DE263" si="4166">+CV263</f>
        <v>05-02-001</v>
      </c>
      <c r="DF263" s="540"/>
      <c r="DG263" s="540"/>
      <c r="DH263" s="540"/>
      <c r="DI263" s="540"/>
      <c r="DJ263" s="540"/>
      <c r="DK263" s="540"/>
      <c r="DL263" s="126" t="str">
        <f t="shared" ref="DL263" si="4167">DC263</f>
        <v>M2</v>
      </c>
      <c r="DN263" s="127" t="str">
        <f t="shared" ref="DN263" si="4168">+DE263</f>
        <v>05-02-001</v>
      </c>
      <c r="DO263" s="540"/>
      <c r="DP263" s="540"/>
      <c r="DQ263" s="540"/>
      <c r="DR263" s="540"/>
      <c r="DS263" s="540"/>
      <c r="DT263" s="540"/>
      <c r="DU263" s="126" t="str">
        <f t="shared" ref="DU263" si="4169">DL263</f>
        <v>M2</v>
      </c>
      <c r="DW263" s="127" t="str">
        <f t="shared" ref="DW263" si="4170">+DN263</f>
        <v>05-02-001</v>
      </c>
      <c r="DX263" s="540"/>
      <c r="DY263" s="540"/>
      <c r="DZ263" s="540"/>
      <c r="EA263" s="540"/>
      <c r="EB263" s="540"/>
      <c r="EC263" s="540"/>
      <c r="ED263" s="126" t="str">
        <f t="shared" ref="ED263" si="4171">DU263</f>
        <v>M2</v>
      </c>
      <c r="EF263" s="127" t="str">
        <f t="shared" ref="EF263" si="4172">+DW263</f>
        <v>05-02-001</v>
      </c>
      <c r="EG263" s="540"/>
      <c r="EH263" s="540"/>
      <c r="EI263" s="540"/>
      <c r="EJ263" s="540"/>
      <c r="EK263" s="540"/>
      <c r="EL263" s="540"/>
      <c r="EM263" s="126" t="str">
        <f t="shared" ref="EM263" si="4173">ED263</f>
        <v>M2</v>
      </c>
      <c r="EO263" s="127" t="str">
        <f t="shared" ref="EO263" si="4174">+EF263</f>
        <v>05-02-001</v>
      </c>
      <c r="EP263" s="540"/>
      <c r="EQ263" s="540"/>
      <c r="ER263" s="540"/>
      <c r="ES263" s="540"/>
      <c r="ET263" s="540"/>
      <c r="EU263" s="540"/>
      <c r="EV263" s="126" t="str">
        <f t="shared" ref="EV263" si="4175">EM263</f>
        <v>M2</v>
      </c>
      <c r="EX263" s="127" t="str">
        <f t="shared" ref="EX263" si="4176">+EO263</f>
        <v>05-02-001</v>
      </c>
      <c r="EY263" s="540"/>
      <c r="EZ263" s="540"/>
      <c r="FA263" s="540"/>
      <c r="FB263" s="540"/>
      <c r="FC263" s="540"/>
      <c r="FD263" s="540"/>
      <c r="FE263" s="126" t="str">
        <f t="shared" ref="FE263" si="4177">EV263</f>
        <v>M2</v>
      </c>
      <c r="FG263" s="127" t="str">
        <f t="shared" ref="FG263" si="4178">+EX263</f>
        <v>05-02-001</v>
      </c>
      <c r="FH263" s="540"/>
      <c r="FI263" s="540"/>
      <c r="FJ263" s="540"/>
      <c r="FK263" s="540"/>
      <c r="FL263" s="540"/>
      <c r="FM263" s="540"/>
      <c r="FN263" s="126" t="str">
        <f t="shared" ref="FN263" si="4179">FE263</f>
        <v>M2</v>
      </c>
      <c r="FP263" s="127" t="str">
        <f t="shared" ref="FP263" si="4180">+FG263</f>
        <v>05-02-001</v>
      </c>
      <c r="FQ263" s="540"/>
      <c r="FR263" s="540"/>
      <c r="FS263" s="540"/>
      <c r="FT263" s="540"/>
      <c r="FU263" s="540"/>
      <c r="FV263" s="540"/>
      <c r="FW263" s="126" t="str">
        <f t="shared" ref="FW263" si="4181">FN263</f>
        <v>M2</v>
      </c>
      <c r="FY263" s="127" t="str">
        <f t="shared" ref="FY263" si="4182">+FP263</f>
        <v>05-02-001</v>
      </c>
      <c r="FZ263" s="540"/>
      <c r="GA263" s="540"/>
      <c r="GB263" s="540"/>
      <c r="GC263" s="540"/>
      <c r="GD263" s="540"/>
      <c r="GE263" s="540"/>
      <c r="GF263" s="126" t="str">
        <f t="shared" ref="GF263" si="4183">FW263</f>
        <v>M2</v>
      </c>
      <c r="GH263" s="127" t="str">
        <f t="shared" ref="GH263" si="4184">+FY263</f>
        <v>05-02-001</v>
      </c>
      <c r="GI263" s="540"/>
      <c r="GJ263" s="540"/>
      <c r="GK263" s="540"/>
      <c r="GL263" s="540"/>
      <c r="GM263" s="540"/>
      <c r="GN263" s="540"/>
      <c r="GO263" s="126" t="str">
        <f t="shared" ref="GO263" si="4185">GF263</f>
        <v>M2</v>
      </c>
      <c r="GQ263" s="127" t="str">
        <f t="shared" ref="GQ263" si="4186">+GH263</f>
        <v>05-02-001</v>
      </c>
      <c r="GR263" s="540"/>
      <c r="GS263" s="540"/>
      <c r="GT263" s="540"/>
      <c r="GU263" s="540"/>
      <c r="GV263" s="540"/>
      <c r="GW263" s="540"/>
      <c r="GX263" s="126" t="str">
        <f t="shared" ref="GX263" si="4187">GO263</f>
        <v>M2</v>
      </c>
      <c r="GZ263" s="127" t="str">
        <f t="shared" ref="GZ263" si="4188">+GQ263</f>
        <v>05-02-001</v>
      </c>
      <c r="HA263" s="540"/>
      <c r="HB263" s="540"/>
      <c r="HC263" s="540"/>
      <c r="HD263" s="540"/>
      <c r="HE263" s="540"/>
      <c r="HF263" s="540"/>
      <c r="HG263" s="126" t="str">
        <f t="shared" ref="HG263" si="4189">GX263</f>
        <v>M2</v>
      </c>
      <c r="HI263" s="127" t="str">
        <f t="shared" ref="HI263" si="4190">+GZ263</f>
        <v>05-02-001</v>
      </c>
      <c r="HJ263" s="540"/>
      <c r="HK263" s="540"/>
      <c r="HL263" s="540"/>
      <c r="HM263" s="540"/>
      <c r="HN263" s="540"/>
      <c r="HO263" s="540"/>
      <c r="HP263" s="126" t="str">
        <f t="shared" ref="HP263" si="4191">HG263</f>
        <v>M2</v>
      </c>
      <c r="HR263" s="127" t="str">
        <f t="shared" ref="HR263" si="4192">+HI263</f>
        <v>05-02-001</v>
      </c>
      <c r="HS263" s="540"/>
      <c r="HT263" s="540"/>
      <c r="HU263" s="540"/>
      <c r="HV263" s="540"/>
      <c r="HW263" s="540"/>
      <c r="HX263" s="540"/>
      <c r="HY263" s="126" t="str">
        <f t="shared" ref="HY263" si="4193">HP263</f>
        <v>M2</v>
      </c>
      <c r="IA263" s="127" t="str">
        <f t="shared" ref="IA263" si="4194">+HR263</f>
        <v>05-02-001</v>
      </c>
      <c r="IB263" s="540"/>
      <c r="IC263" s="540"/>
      <c r="ID263" s="540"/>
      <c r="IE263" s="540"/>
      <c r="IF263" s="540"/>
      <c r="IG263" s="540"/>
      <c r="IH263" s="126" t="str">
        <f t="shared" ref="IH263" si="4195">HY263</f>
        <v>M2</v>
      </c>
      <c r="IJ263" s="127" t="str">
        <f t="shared" ref="IJ263" si="4196">+IA263</f>
        <v>05-02-001</v>
      </c>
      <c r="IK263" s="540"/>
      <c r="IL263" s="540"/>
      <c r="IM263" s="540"/>
      <c r="IN263" s="540"/>
      <c r="IO263" s="540"/>
      <c r="IP263" s="540"/>
      <c r="IQ263" s="126" t="str">
        <f t="shared" ref="IQ263" si="4197">IH263</f>
        <v>M2</v>
      </c>
      <c r="IS263" s="127" t="str">
        <f t="shared" ref="IS263" si="4198">+IJ263</f>
        <v>05-02-001</v>
      </c>
      <c r="IT263" s="540"/>
      <c r="IU263" s="540"/>
      <c r="IV263" s="540"/>
      <c r="IW263" s="540"/>
      <c r="IX263" s="540"/>
      <c r="IY263" s="540"/>
      <c r="IZ263" s="126" t="str">
        <f t="shared" ref="IZ263" si="4199">IQ263</f>
        <v>M2</v>
      </c>
      <c r="JB263" s="127" t="str">
        <f t="shared" ref="JB263" si="4200">+IS263</f>
        <v>05-02-001</v>
      </c>
      <c r="JC263" s="540"/>
      <c r="JD263" s="540"/>
      <c r="JE263" s="540"/>
      <c r="JF263" s="540"/>
      <c r="JG263" s="540"/>
      <c r="JH263" s="540"/>
      <c r="JI263" s="126" t="str">
        <f t="shared" ref="JI263" si="4201">IZ263</f>
        <v>M2</v>
      </c>
      <c r="JK263" s="127" t="str">
        <f t="shared" ref="JK263" si="4202">+JB263</f>
        <v>05-02-001</v>
      </c>
      <c r="JL263" s="540"/>
      <c r="JM263" s="540"/>
      <c r="JN263" s="540"/>
      <c r="JO263" s="540"/>
      <c r="JP263" s="540"/>
      <c r="JQ263" s="540"/>
      <c r="JR263" s="126" t="str">
        <f t="shared" ref="JR263" si="4203">JI263</f>
        <v>M2</v>
      </c>
      <c r="JT263" s="127" t="str">
        <f t="shared" ref="JT263" si="4204">+JK263</f>
        <v>05-02-001</v>
      </c>
      <c r="JU263" s="540"/>
      <c r="JV263" s="540"/>
      <c r="JW263" s="540"/>
      <c r="JX263" s="540"/>
      <c r="JY263" s="540"/>
      <c r="JZ263" s="540"/>
      <c r="KA263" s="126" t="str">
        <f t="shared" ref="KA263" si="4205">JR263</f>
        <v>M2</v>
      </c>
      <c r="KC263" s="127" t="str">
        <f t="shared" ref="KC263" si="4206">+JT263</f>
        <v>05-02-001</v>
      </c>
      <c r="KD263" s="540"/>
      <c r="KE263" s="540"/>
      <c r="KF263" s="540"/>
      <c r="KG263" s="540"/>
      <c r="KH263" s="540"/>
      <c r="KI263" s="540"/>
      <c r="KJ263" s="126" t="str">
        <f t="shared" ref="KJ263" si="4207">KA263</f>
        <v>M2</v>
      </c>
      <c r="KL263" s="127" t="str">
        <f t="shared" ref="KL263" si="4208">+KC263</f>
        <v>05-02-001</v>
      </c>
      <c r="KM263" s="540"/>
      <c r="KN263" s="540"/>
      <c r="KO263" s="540"/>
      <c r="KP263" s="540"/>
      <c r="KQ263" s="540"/>
      <c r="KR263" s="540"/>
      <c r="KS263" s="126" t="str">
        <f t="shared" ref="KS263" si="4209">KJ263</f>
        <v>M2</v>
      </c>
      <c r="KU263" s="127" t="str">
        <f t="shared" ref="KU263" si="4210">+KL263</f>
        <v>05-02-001</v>
      </c>
      <c r="KV263" s="540"/>
      <c r="KW263" s="540"/>
      <c r="KX263" s="540"/>
      <c r="KY263" s="540"/>
      <c r="KZ263" s="540"/>
      <c r="LA263" s="540"/>
      <c r="LB263" s="126" t="str">
        <f t="shared" ref="LB263" si="4211">KS263</f>
        <v>M2</v>
      </c>
      <c r="LD263" s="127" t="str">
        <f t="shared" ref="LD263" si="4212">+KU263</f>
        <v>05-02-001</v>
      </c>
      <c r="LE263" s="540"/>
      <c r="LF263" s="540"/>
      <c r="LG263" s="540"/>
      <c r="LH263" s="540"/>
      <c r="LI263" s="540"/>
      <c r="LJ263" s="540"/>
      <c r="LK263" s="126" t="str">
        <f t="shared" ref="LK263" si="4213">LB263</f>
        <v>M2</v>
      </c>
      <c r="LM263" s="127" t="str">
        <f t="shared" ref="LM263" si="4214">+LD263</f>
        <v>05-02-001</v>
      </c>
      <c r="LN263" s="540"/>
      <c r="LO263" s="540"/>
      <c r="LP263" s="540"/>
      <c r="LQ263" s="540"/>
      <c r="LR263" s="540"/>
      <c r="LS263" s="540"/>
      <c r="LT263" s="126" t="str">
        <f t="shared" ref="LT263" si="4215">LK263</f>
        <v>M2</v>
      </c>
      <c r="LV263" s="127" t="str">
        <f t="shared" ref="LV263" si="4216">+LM263</f>
        <v>05-02-001</v>
      </c>
      <c r="LW263" s="540"/>
      <c r="LX263" s="540"/>
      <c r="LY263" s="540"/>
      <c r="LZ263" s="540"/>
      <c r="MA263" s="540"/>
      <c r="MB263" s="540"/>
      <c r="MC263" s="126" t="str">
        <f t="shared" ref="MC263" si="4217">LT263</f>
        <v>M2</v>
      </c>
      <c r="ME263" s="127" t="str">
        <f t="shared" ref="ME263" si="4218">+LV263</f>
        <v>05-02-001</v>
      </c>
      <c r="MF263" s="540"/>
      <c r="MG263" s="540"/>
      <c r="MH263" s="540"/>
      <c r="MI263" s="540"/>
      <c r="MJ263" s="540"/>
      <c r="MK263" s="540"/>
      <c r="ML263" s="126" t="str">
        <f t="shared" ref="ML263" si="4219">MC263</f>
        <v>M2</v>
      </c>
      <c r="MN263" s="127" t="str">
        <f t="shared" ref="MN263" si="4220">+ME263</f>
        <v>05-02-001</v>
      </c>
      <c r="MO263" s="540"/>
      <c r="MP263" s="540"/>
      <c r="MQ263" s="540"/>
      <c r="MR263" s="540"/>
      <c r="MS263" s="540"/>
      <c r="MT263" s="540"/>
      <c r="MU263" s="126" t="str">
        <f t="shared" ref="MU263" si="4221">ML263</f>
        <v>M2</v>
      </c>
      <c r="MW263" s="127" t="str">
        <f t="shared" ref="MW263" si="4222">+MN263</f>
        <v>05-02-001</v>
      </c>
      <c r="MX263" s="540"/>
      <c r="MY263" s="540"/>
      <c r="MZ263" s="540"/>
      <c r="NA263" s="540"/>
      <c r="NB263" s="540"/>
      <c r="NC263" s="540"/>
      <c r="ND263" s="126" t="str">
        <f t="shared" ref="ND263" si="4223">MU263</f>
        <v>M2</v>
      </c>
      <c r="NF263" s="127" t="str">
        <f t="shared" ref="NF263" si="4224">+MW263</f>
        <v>05-02-001</v>
      </c>
      <c r="NG263" s="540"/>
      <c r="NH263" s="540"/>
      <c r="NI263" s="540"/>
      <c r="NJ263" s="540"/>
      <c r="NK263" s="540"/>
      <c r="NL263" s="540"/>
      <c r="NM263" s="126" t="str">
        <f t="shared" ref="NM263" si="4225">ND263</f>
        <v>M2</v>
      </c>
      <c r="NO263" s="127" t="str">
        <f t="shared" ref="NO263" si="4226">+NF263</f>
        <v>05-02-001</v>
      </c>
      <c r="NP263" s="540"/>
      <c r="NQ263" s="540"/>
      <c r="NR263" s="540"/>
      <c r="NS263" s="540"/>
      <c r="NT263" s="540"/>
      <c r="NU263" s="540"/>
      <c r="NV263" s="126" t="str">
        <f t="shared" ref="NV263" si="4227">NM263</f>
        <v>M2</v>
      </c>
      <c r="NX263" s="127" t="str">
        <f t="shared" ref="NX263" si="4228">+NO263</f>
        <v>05-02-001</v>
      </c>
      <c r="NY263" s="540"/>
      <c r="NZ263" s="540"/>
      <c r="OA263" s="540"/>
      <c r="OB263" s="540"/>
      <c r="OC263" s="540"/>
      <c r="OD263" s="540"/>
      <c r="OE263" s="126" t="str">
        <f t="shared" ref="OE263" si="4229">NV263</f>
        <v>M2</v>
      </c>
      <c r="OG263" s="127" t="str">
        <f t="shared" ref="OG263" si="4230">+NX263</f>
        <v>05-02-001</v>
      </c>
      <c r="OH263" s="540"/>
      <c r="OI263" s="540"/>
      <c r="OJ263" s="540"/>
      <c r="OK263" s="540"/>
      <c r="OL263" s="540"/>
      <c r="OM263" s="540"/>
      <c r="ON263" s="126" t="str">
        <f t="shared" ref="ON263" si="4231">OE263</f>
        <v>M2</v>
      </c>
      <c r="OP263" s="127" t="str">
        <f t="shared" ref="OP263" si="4232">+OG263</f>
        <v>05-02-001</v>
      </c>
      <c r="OQ263" s="540"/>
      <c r="OR263" s="540"/>
      <c r="OS263" s="540"/>
      <c r="OT263" s="540"/>
      <c r="OU263" s="540"/>
      <c r="OV263" s="540"/>
      <c r="OW263" s="126" t="str">
        <f t="shared" ref="OW263" si="4233">ON263</f>
        <v>M2</v>
      </c>
      <c r="OY263" s="127" t="str">
        <f t="shared" ref="OY263" si="4234">+OP263</f>
        <v>05-02-001</v>
      </c>
      <c r="OZ263" s="540"/>
      <c r="PA263" s="540"/>
      <c r="PB263" s="540"/>
      <c r="PC263" s="540"/>
      <c r="PD263" s="540"/>
      <c r="PE263" s="540"/>
      <c r="PF263" s="126" t="str">
        <f t="shared" ref="PF263" si="4235">OW263</f>
        <v>M2</v>
      </c>
    </row>
    <row r="264" spans="1:422">
      <c r="A264" s="129" t="s">
        <v>314</v>
      </c>
      <c r="B264" s="130"/>
      <c r="C264" s="130" t="s">
        <v>315</v>
      </c>
      <c r="D264" s="130" t="s">
        <v>316</v>
      </c>
      <c r="E264" s="130" t="s">
        <v>317</v>
      </c>
      <c r="F264" s="130" t="s">
        <v>318</v>
      </c>
      <c r="G264" s="128" t="s">
        <v>319</v>
      </c>
      <c r="H264" s="131" t="s">
        <v>44</v>
      </c>
      <c r="J264" s="129" t="s">
        <v>314</v>
      </c>
      <c r="K264" s="130"/>
      <c r="L264" s="130" t="s">
        <v>315</v>
      </c>
      <c r="M264" s="130" t="s">
        <v>316</v>
      </c>
      <c r="N264" s="130" t="s">
        <v>317</v>
      </c>
      <c r="O264" s="130" t="s">
        <v>318</v>
      </c>
      <c r="P264" s="128" t="s">
        <v>319</v>
      </c>
      <c r="Q264" s="131" t="s">
        <v>44</v>
      </c>
      <c r="S264" s="129" t="s">
        <v>314</v>
      </c>
      <c r="T264" s="130"/>
      <c r="U264" s="130" t="s">
        <v>315</v>
      </c>
      <c r="V264" s="130" t="s">
        <v>316</v>
      </c>
      <c r="W264" s="130" t="s">
        <v>317</v>
      </c>
      <c r="X264" s="130" t="s">
        <v>318</v>
      </c>
      <c r="Y264" s="128" t="s">
        <v>319</v>
      </c>
      <c r="Z264" s="131" t="s">
        <v>44</v>
      </c>
      <c r="AB264" s="129" t="s">
        <v>314</v>
      </c>
      <c r="AC264" s="130"/>
      <c r="AD264" s="130" t="s">
        <v>315</v>
      </c>
      <c r="AE264" s="130" t="s">
        <v>316</v>
      </c>
      <c r="AF264" s="130" t="s">
        <v>317</v>
      </c>
      <c r="AG264" s="130" t="s">
        <v>318</v>
      </c>
      <c r="AH264" s="128" t="s">
        <v>319</v>
      </c>
      <c r="AI264" s="131" t="s">
        <v>44</v>
      </c>
      <c r="AK264" s="129" t="s">
        <v>314</v>
      </c>
      <c r="AL264" s="130"/>
      <c r="AM264" s="130" t="s">
        <v>315</v>
      </c>
      <c r="AN264" s="130" t="s">
        <v>316</v>
      </c>
      <c r="AO264" s="130" t="s">
        <v>317</v>
      </c>
      <c r="AP264" s="130" t="s">
        <v>318</v>
      </c>
      <c r="AQ264" s="128" t="s">
        <v>319</v>
      </c>
      <c r="AR264" s="131" t="s">
        <v>44</v>
      </c>
      <c r="AT264" s="129" t="s">
        <v>314</v>
      </c>
      <c r="AU264" s="130"/>
      <c r="AV264" s="130" t="s">
        <v>315</v>
      </c>
      <c r="AW264" s="130" t="s">
        <v>316</v>
      </c>
      <c r="AX264" s="130" t="s">
        <v>317</v>
      </c>
      <c r="AY264" s="130" t="s">
        <v>318</v>
      </c>
      <c r="AZ264" s="128" t="s">
        <v>319</v>
      </c>
      <c r="BA264" s="131" t="s">
        <v>44</v>
      </c>
      <c r="BC264" s="129" t="s">
        <v>314</v>
      </c>
      <c r="BD264" s="130"/>
      <c r="BE264" s="130" t="s">
        <v>315</v>
      </c>
      <c r="BF264" s="130" t="s">
        <v>316</v>
      </c>
      <c r="BG264" s="130" t="s">
        <v>317</v>
      </c>
      <c r="BH264" s="130" t="s">
        <v>318</v>
      </c>
      <c r="BI264" s="128" t="s">
        <v>319</v>
      </c>
      <c r="BJ264" s="131" t="s">
        <v>44</v>
      </c>
      <c r="BL264" s="129" t="s">
        <v>314</v>
      </c>
      <c r="BM264" s="130"/>
      <c r="BN264" s="130" t="s">
        <v>315</v>
      </c>
      <c r="BO264" s="130" t="s">
        <v>316</v>
      </c>
      <c r="BP264" s="130" t="s">
        <v>317</v>
      </c>
      <c r="BQ264" s="130" t="s">
        <v>318</v>
      </c>
      <c r="BR264" s="128" t="s">
        <v>319</v>
      </c>
      <c r="BS264" s="131" t="s">
        <v>44</v>
      </c>
      <c r="BU264" s="129" t="s">
        <v>314</v>
      </c>
      <c r="BV264" s="130"/>
      <c r="BW264" s="130" t="s">
        <v>315</v>
      </c>
      <c r="BX264" s="130" t="s">
        <v>316</v>
      </c>
      <c r="BY264" s="130" t="s">
        <v>317</v>
      </c>
      <c r="BZ264" s="130" t="s">
        <v>318</v>
      </c>
      <c r="CA264" s="128" t="s">
        <v>319</v>
      </c>
      <c r="CB264" s="131" t="s">
        <v>44</v>
      </c>
      <c r="CD264" s="129" t="s">
        <v>314</v>
      </c>
      <c r="CE264" s="130"/>
      <c r="CF264" s="130" t="s">
        <v>315</v>
      </c>
      <c r="CG264" s="130" t="s">
        <v>316</v>
      </c>
      <c r="CH264" s="130" t="s">
        <v>317</v>
      </c>
      <c r="CI264" s="130" t="s">
        <v>318</v>
      </c>
      <c r="CJ264" s="128" t="s">
        <v>319</v>
      </c>
      <c r="CK264" s="131" t="s">
        <v>44</v>
      </c>
      <c r="CM264" s="129" t="s">
        <v>314</v>
      </c>
      <c r="CN264" s="130"/>
      <c r="CO264" s="130" t="s">
        <v>315</v>
      </c>
      <c r="CP264" s="130" t="s">
        <v>316</v>
      </c>
      <c r="CQ264" s="130" t="s">
        <v>317</v>
      </c>
      <c r="CR264" s="130" t="s">
        <v>318</v>
      </c>
      <c r="CS264" s="128" t="s">
        <v>319</v>
      </c>
      <c r="CT264" s="131" t="s">
        <v>44</v>
      </c>
      <c r="CV264" s="129" t="s">
        <v>314</v>
      </c>
      <c r="CW264" s="130"/>
      <c r="CX264" s="130" t="s">
        <v>315</v>
      </c>
      <c r="CY264" s="130" t="s">
        <v>316</v>
      </c>
      <c r="CZ264" s="130" t="s">
        <v>317</v>
      </c>
      <c r="DA264" s="130" t="s">
        <v>318</v>
      </c>
      <c r="DB264" s="128" t="s">
        <v>319</v>
      </c>
      <c r="DC264" s="131" t="s">
        <v>44</v>
      </c>
      <c r="DE264" s="129" t="s">
        <v>314</v>
      </c>
      <c r="DF264" s="130"/>
      <c r="DG264" s="130" t="s">
        <v>315</v>
      </c>
      <c r="DH264" s="130" t="s">
        <v>316</v>
      </c>
      <c r="DI264" s="130" t="s">
        <v>317</v>
      </c>
      <c r="DJ264" s="130" t="s">
        <v>318</v>
      </c>
      <c r="DK264" s="128" t="s">
        <v>319</v>
      </c>
      <c r="DL264" s="131" t="s">
        <v>44</v>
      </c>
      <c r="DN264" s="129" t="s">
        <v>314</v>
      </c>
      <c r="DO264" s="130"/>
      <c r="DP264" s="130" t="s">
        <v>315</v>
      </c>
      <c r="DQ264" s="130" t="s">
        <v>316</v>
      </c>
      <c r="DR264" s="130" t="s">
        <v>317</v>
      </c>
      <c r="DS264" s="130" t="s">
        <v>318</v>
      </c>
      <c r="DT264" s="128" t="s">
        <v>319</v>
      </c>
      <c r="DU264" s="131" t="s">
        <v>44</v>
      </c>
      <c r="DW264" s="129" t="s">
        <v>314</v>
      </c>
      <c r="DX264" s="130"/>
      <c r="DY264" s="130" t="s">
        <v>315</v>
      </c>
      <c r="DZ264" s="130" t="s">
        <v>316</v>
      </c>
      <c r="EA264" s="130" t="s">
        <v>317</v>
      </c>
      <c r="EB264" s="130" t="s">
        <v>318</v>
      </c>
      <c r="EC264" s="128" t="s">
        <v>319</v>
      </c>
      <c r="ED264" s="131" t="s">
        <v>44</v>
      </c>
      <c r="EF264" s="129" t="s">
        <v>314</v>
      </c>
      <c r="EG264" s="130"/>
      <c r="EH264" s="130" t="s">
        <v>315</v>
      </c>
      <c r="EI264" s="130" t="s">
        <v>316</v>
      </c>
      <c r="EJ264" s="130" t="s">
        <v>317</v>
      </c>
      <c r="EK264" s="130" t="s">
        <v>318</v>
      </c>
      <c r="EL264" s="128" t="s">
        <v>319</v>
      </c>
      <c r="EM264" s="131" t="s">
        <v>44</v>
      </c>
      <c r="EO264" s="129" t="s">
        <v>314</v>
      </c>
      <c r="EP264" s="130"/>
      <c r="EQ264" s="130" t="s">
        <v>315</v>
      </c>
      <c r="ER264" s="130" t="s">
        <v>316</v>
      </c>
      <c r="ES264" s="130" t="s">
        <v>317</v>
      </c>
      <c r="ET264" s="130" t="s">
        <v>318</v>
      </c>
      <c r="EU264" s="128" t="s">
        <v>319</v>
      </c>
      <c r="EV264" s="131" t="s">
        <v>44</v>
      </c>
      <c r="EX264" s="129" t="s">
        <v>314</v>
      </c>
      <c r="EY264" s="130"/>
      <c r="EZ264" s="130" t="s">
        <v>315</v>
      </c>
      <c r="FA264" s="130" t="s">
        <v>316</v>
      </c>
      <c r="FB264" s="130" t="s">
        <v>317</v>
      </c>
      <c r="FC264" s="130" t="s">
        <v>318</v>
      </c>
      <c r="FD264" s="128" t="s">
        <v>319</v>
      </c>
      <c r="FE264" s="131" t="s">
        <v>44</v>
      </c>
      <c r="FG264" s="129" t="s">
        <v>314</v>
      </c>
      <c r="FH264" s="130"/>
      <c r="FI264" s="130" t="s">
        <v>315</v>
      </c>
      <c r="FJ264" s="130" t="s">
        <v>316</v>
      </c>
      <c r="FK264" s="130" t="s">
        <v>317</v>
      </c>
      <c r="FL264" s="130" t="s">
        <v>318</v>
      </c>
      <c r="FM264" s="128" t="s">
        <v>319</v>
      </c>
      <c r="FN264" s="131" t="s">
        <v>44</v>
      </c>
      <c r="FP264" s="129" t="s">
        <v>314</v>
      </c>
      <c r="FQ264" s="130"/>
      <c r="FR264" s="130" t="s">
        <v>315</v>
      </c>
      <c r="FS264" s="130" t="s">
        <v>316</v>
      </c>
      <c r="FT264" s="130" t="s">
        <v>317</v>
      </c>
      <c r="FU264" s="130" t="s">
        <v>318</v>
      </c>
      <c r="FV264" s="128" t="s">
        <v>319</v>
      </c>
      <c r="FW264" s="131" t="s">
        <v>44</v>
      </c>
      <c r="FY264" s="129" t="s">
        <v>314</v>
      </c>
      <c r="FZ264" s="130"/>
      <c r="GA264" s="130" t="s">
        <v>315</v>
      </c>
      <c r="GB264" s="130" t="s">
        <v>316</v>
      </c>
      <c r="GC264" s="130" t="s">
        <v>317</v>
      </c>
      <c r="GD264" s="130" t="s">
        <v>318</v>
      </c>
      <c r="GE264" s="128" t="s">
        <v>319</v>
      </c>
      <c r="GF264" s="131" t="s">
        <v>44</v>
      </c>
      <c r="GH264" s="129" t="s">
        <v>314</v>
      </c>
      <c r="GI264" s="130"/>
      <c r="GJ264" s="130" t="s">
        <v>315</v>
      </c>
      <c r="GK264" s="130" t="s">
        <v>316</v>
      </c>
      <c r="GL264" s="130" t="s">
        <v>317</v>
      </c>
      <c r="GM264" s="130" t="s">
        <v>318</v>
      </c>
      <c r="GN264" s="128" t="s">
        <v>319</v>
      </c>
      <c r="GO264" s="131" t="s">
        <v>44</v>
      </c>
      <c r="GQ264" s="129" t="s">
        <v>314</v>
      </c>
      <c r="GR264" s="130"/>
      <c r="GS264" s="130" t="s">
        <v>315</v>
      </c>
      <c r="GT264" s="130" t="s">
        <v>316</v>
      </c>
      <c r="GU264" s="130" t="s">
        <v>317</v>
      </c>
      <c r="GV264" s="130" t="s">
        <v>318</v>
      </c>
      <c r="GW264" s="128" t="s">
        <v>319</v>
      </c>
      <c r="GX264" s="131" t="s">
        <v>44</v>
      </c>
      <c r="GZ264" s="129" t="s">
        <v>314</v>
      </c>
      <c r="HA264" s="130"/>
      <c r="HB264" s="130" t="s">
        <v>315</v>
      </c>
      <c r="HC264" s="130" t="s">
        <v>316</v>
      </c>
      <c r="HD264" s="130" t="s">
        <v>317</v>
      </c>
      <c r="HE264" s="130" t="s">
        <v>318</v>
      </c>
      <c r="HF264" s="128" t="s">
        <v>319</v>
      </c>
      <c r="HG264" s="131" t="s">
        <v>44</v>
      </c>
      <c r="HI264" s="129" t="s">
        <v>314</v>
      </c>
      <c r="HJ264" s="130"/>
      <c r="HK264" s="130" t="s">
        <v>315</v>
      </c>
      <c r="HL264" s="130" t="s">
        <v>316</v>
      </c>
      <c r="HM264" s="130" t="s">
        <v>317</v>
      </c>
      <c r="HN264" s="130" t="s">
        <v>318</v>
      </c>
      <c r="HO264" s="128" t="s">
        <v>319</v>
      </c>
      <c r="HP264" s="131" t="s">
        <v>44</v>
      </c>
      <c r="HR264" s="129" t="s">
        <v>314</v>
      </c>
      <c r="HS264" s="130"/>
      <c r="HT264" s="130" t="s">
        <v>315</v>
      </c>
      <c r="HU264" s="130" t="s">
        <v>316</v>
      </c>
      <c r="HV264" s="130" t="s">
        <v>317</v>
      </c>
      <c r="HW264" s="130" t="s">
        <v>318</v>
      </c>
      <c r="HX264" s="128" t="s">
        <v>319</v>
      </c>
      <c r="HY264" s="131" t="s">
        <v>44</v>
      </c>
      <c r="IA264" s="129" t="s">
        <v>314</v>
      </c>
      <c r="IB264" s="130"/>
      <c r="IC264" s="130" t="s">
        <v>315</v>
      </c>
      <c r="ID264" s="130" t="s">
        <v>316</v>
      </c>
      <c r="IE264" s="130" t="s">
        <v>317</v>
      </c>
      <c r="IF264" s="130" t="s">
        <v>318</v>
      </c>
      <c r="IG264" s="128" t="s">
        <v>319</v>
      </c>
      <c r="IH264" s="131" t="s">
        <v>44</v>
      </c>
      <c r="IJ264" s="129" t="s">
        <v>314</v>
      </c>
      <c r="IK264" s="130"/>
      <c r="IL264" s="130" t="s">
        <v>315</v>
      </c>
      <c r="IM264" s="130" t="s">
        <v>316</v>
      </c>
      <c r="IN264" s="130" t="s">
        <v>317</v>
      </c>
      <c r="IO264" s="130" t="s">
        <v>318</v>
      </c>
      <c r="IP264" s="128" t="s">
        <v>319</v>
      </c>
      <c r="IQ264" s="131" t="s">
        <v>44</v>
      </c>
      <c r="IS264" s="129" t="s">
        <v>314</v>
      </c>
      <c r="IT264" s="130"/>
      <c r="IU264" s="130" t="s">
        <v>315</v>
      </c>
      <c r="IV264" s="130" t="s">
        <v>316</v>
      </c>
      <c r="IW264" s="130" t="s">
        <v>317</v>
      </c>
      <c r="IX264" s="130" t="s">
        <v>318</v>
      </c>
      <c r="IY264" s="128" t="s">
        <v>319</v>
      </c>
      <c r="IZ264" s="131" t="s">
        <v>44</v>
      </c>
      <c r="JB264" s="129" t="s">
        <v>314</v>
      </c>
      <c r="JC264" s="130"/>
      <c r="JD264" s="130" t="s">
        <v>315</v>
      </c>
      <c r="JE264" s="130" t="s">
        <v>316</v>
      </c>
      <c r="JF264" s="130" t="s">
        <v>317</v>
      </c>
      <c r="JG264" s="130" t="s">
        <v>318</v>
      </c>
      <c r="JH264" s="128" t="s">
        <v>319</v>
      </c>
      <c r="JI264" s="131" t="s">
        <v>44</v>
      </c>
      <c r="JK264" s="129" t="s">
        <v>314</v>
      </c>
      <c r="JL264" s="130"/>
      <c r="JM264" s="130" t="s">
        <v>315</v>
      </c>
      <c r="JN264" s="130" t="s">
        <v>316</v>
      </c>
      <c r="JO264" s="130" t="s">
        <v>317</v>
      </c>
      <c r="JP264" s="130" t="s">
        <v>318</v>
      </c>
      <c r="JQ264" s="128" t="s">
        <v>319</v>
      </c>
      <c r="JR264" s="131" t="s">
        <v>44</v>
      </c>
      <c r="JT264" s="129" t="s">
        <v>314</v>
      </c>
      <c r="JU264" s="130"/>
      <c r="JV264" s="130" t="s">
        <v>315</v>
      </c>
      <c r="JW264" s="130" t="s">
        <v>316</v>
      </c>
      <c r="JX264" s="130" t="s">
        <v>317</v>
      </c>
      <c r="JY264" s="130" t="s">
        <v>318</v>
      </c>
      <c r="JZ264" s="128" t="s">
        <v>319</v>
      </c>
      <c r="KA264" s="131" t="s">
        <v>44</v>
      </c>
      <c r="KC264" s="129" t="s">
        <v>314</v>
      </c>
      <c r="KD264" s="130"/>
      <c r="KE264" s="130" t="s">
        <v>315</v>
      </c>
      <c r="KF264" s="130" t="s">
        <v>316</v>
      </c>
      <c r="KG264" s="130" t="s">
        <v>317</v>
      </c>
      <c r="KH264" s="130" t="s">
        <v>318</v>
      </c>
      <c r="KI264" s="128" t="s">
        <v>319</v>
      </c>
      <c r="KJ264" s="131" t="s">
        <v>44</v>
      </c>
      <c r="KL264" s="129" t="s">
        <v>314</v>
      </c>
      <c r="KM264" s="130"/>
      <c r="KN264" s="130" t="s">
        <v>315</v>
      </c>
      <c r="KO264" s="130" t="s">
        <v>316</v>
      </c>
      <c r="KP264" s="130" t="s">
        <v>317</v>
      </c>
      <c r="KQ264" s="130" t="s">
        <v>318</v>
      </c>
      <c r="KR264" s="128" t="s">
        <v>319</v>
      </c>
      <c r="KS264" s="131" t="s">
        <v>44</v>
      </c>
      <c r="KU264" s="129" t="s">
        <v>314</v>
      </c>
      <c r="KV264" s="130"/>
      <c r="KW264" s="130" t="s">
        <v>315</v>
      </c>
      <c r="KX264" s="130" t="s">
        <v>316</v>
      </c>
      <c r="KY264" s="130" t="s">
        <v>317</v>
      </c>
      <c r="KZ264" s="130" t="s">
        <v>318</v>
      </c>
      <c r="LA264" s="128" t="s">
        <v>319</v>
      </c>
      <c r="LB264" s="131" t="s">
        <v>44</v>
      </c>
      <c r="LD264" s="129" t="s">
        <v>314</v>
      </c>
      <c r="LE264" s="130"/>
      <c r="LF264" s="130" t="s">
        <v>315</v>
      </c>
      <c r="LG264" s="130" t="s">
        <v>316</v>
      </c>
      <c r="LH264" s="130" t="s">
        <v>317</v>
      </c>
      <c r="LI264" s="130" t="s">
        <v>318</v>
      </c>
      <c r="LJ264" s="128" t="s">
        <v>319</v>
      </c>
      <c r="LK264" s="131" t="s">
        <v>44</v>
      </c>
      <c r="LM264" s="129" t="s">
        <v>314</v>
      </c>
      <c r="LN264" s="130"/>
      <c r="LO264" s="130" t="s">
        <v>315</v>
      </c>
      <c r="LP264" s="130" t="s">
        <v>316</v>
      </c>
      <c r="LQ264" s="130" t="s">
        <v>317</v>
      </c>
      <c r="LR264" s="130" t="s">
        <v>318</v>
      </c>
      <c r="LS264" s="128" t="s">
        <v>319</v>
      </c>
      <c r="LT264" s="131" t="s">
        <v>44</v>
      </c>
      <c r="LV264" s="129" t="s">
        <v>314</v>
      </c>
      <c r="LW264" s="130"/>
      <c r="LX264" s="130" t="s">
        <v>315</v>
      </c>
      <c r="LY264" s="130" t="s">
        <v>316</v>
      </c>
      <c r="LZ264" s="130" t="s">
        <v>317</v>
      </c>
      <c r="MA264" s="130" t="s">
        <v>318</v>
      </c>
      <c r="MB264" s="128" t="s">
        <v>319</v>
      </c>
      <c r="MC264" s="131" t="s">
        <v>44</v>
      </c>
      <c r="ME264" s="129" t="s">
        <v>314</v>
      </c>
      <c r="MF264" s="130"/>
      <c r="MG264" s="130" t="s">
        <v>315</v>
      </c>
      <c r="MH264" s="130" t="s">
        <v>316</v>
      </c>
      <c r="MI264" s="130" t="s">
        <v>317</v>
      </c>
      <c r="MJ264" s="130" t="s">
        <v>318</v>
      </c>
      <c r="MK264" s="128" t="s">
        <v>319</v>
      </c>
      <c r="ML264" s="131" t="s">
        <v>44</v>
      </c>
      <c r="MN264" s="129" t="s">
        <v>314</v>
      </c>
      <c r="MO264" s="130"/>
      <c r="MP264" s="130" t="s">
        <v>315</v>
      </c>
      <c r="MQ264" s="130" t="s">
        <v>316</v>
      </c>
      <c r="MR264" s="130" t="s">
        <v>317</v>
      </c>
      <c r="MS264" s="130" t="s">
        <v>318</v>
      </c>
      <c r="MT264" s="128" t="s">
        <v>319</v>
      </c>
      <c r="MU264" s="131" t="s">
        <v>44</v>
      </c>
      <c r="MW264" s="129" t="s">
        <v>314</v>
      </c>
      <c r="MX264" s="130"/>
      <c r="MY264" s="130" t="s">
        <v>315</v>
      </c>
      <c r="MZ264" s="130" t="s">
        <v>316</v>
      </c>
      <c r="NA264" s="130" t="s">
        <v>317</v>
      </c>
      <c r="NB264" s="130" t="s">
        <v>318</v>
      </c>
      <c r="NC264" s="128" t="s">
        <v>319</v>
      </c>
      <c r="ND264" s="131" t="s">
        <v>44</v>
      </c>
      <c r="NF264" s="129" t="s">
        <v>314</v>
      </c>
      <c r="NG264" s="130"/>
      <c r="NH264" s="130" t="s">
        <v>315</v>
      </c>
      <c r="NI264" s="130" t="s">
        <v>316</v>
      </c>
      <c r="NJ264" s="130" t="s">
        <v>317</v>
      </c>
      <c r="NK264" s="130" t="s">
        <v>318</v>
      </c>
      <c r="NL264" s="128" t="s">
        <v>319</v>
      </c>
      <c r="NM264" s="131" t="s">
        <v>44</v>
      </c>
      <c r="NO264" s="129" t="s">
        <v>314</v>
      </c>
      <c r="NP264" s="130"/>
      <c r="NQ264" s="130" t="s">
        <v>315</v>
      </c>
      <c r="NR264" s="130" t="s">
        <v>316</v>
      </c>
      <c r="NS264" s="130" t="s">
        <v>317</v>
      </c>
      <c r="NT264" s="130" t="s">
        <v>318</v>
      </c>
      <c r="NU264" s="128" t="s">
        <v>319</v>
      </c>
      <c r="NV264" s="131" t="s">
        <v>44</v>
      </c>
      <c r="NX264" s="129" t="s">
        <v>314</v>
      </c>
      <c r="NY264" s="130"/>
      <c r="NZ264" s="130" t="s">
        <v>315</v>
      </c>
      <c r="OA264" s="130" t="s">
        <v>316</v>
      </c>
      <c r="OB264" s="130" t="s">
        <v>317</v>
      </c>
      <c r="OC264" s="130" t="s">
        <v>318</v>
      </c>
      <c r="OD264" s="128" t="s">
        <v>319</v>
      </c>
      <c r="OE264" s="131" t="s">
        <v>44</v>
      </c>
      <c r="OG264" s="129" t="s">
        <v>314</v>
      </c>
      <c r="OH264" s="130"/>
      <c r="OI264" s="130" t="s">
        <v>315</v>
      </c>
      <c r="OJ264" s="130" t="s">
        <v>316</v>
      </c>
      <c r="OK264" s="130" t="s">
        <v>317</v>
      </c>
      <c r="OL264" s="130" t="s">
        <v>318</v>
      </c>
      <c r="OM264" s="128" t="s">
        <v>319</v>
      </c>
      <c r="ON264" s="131" t="s">
        <v>44</v>
      </c>
      <c r="OP264" s="129" t="s">
        <v>314</v>
      </c>
      <c r="OQ264" s="130"/>
      <c r="OR264" s="130" t="s">
        <v>315</v>
      </c>
      <c r="OS264" s="130" t="s">
        <v>316</v>
      </c>
      <c r="OT264" s="130" t="s">
        <v>317</v>
      </c>
      <c r="OU264" s="130" t="s">
        <v>318</v>
      </c>
      <c r="OV264" s="128" t="s">
        <v>319</v>
      </c>
      <c r="OW264" s="131" t="s">
        <v>44</v>
      </c>
      <c r="OY264" s="129" t="s">
        <v>314</v>
      </c>
      <c r="OZ264" s="130"/>
      <c r="PA264" s="130" t="s">
        <v>315</v>
      </c>
      <c r="PB264" s="130" t="s">
        <v>316</v>
      </c>
      <c r="PC264" s="130" t="s">
        <v>317</v>
      </c>
      <c r="PD264" s="130" t="s">
        <v>318</v>
      </c>
      <c r="PE264" s="128" t="s">
        <v>319</v>
      </c>
      <c r="PF264" s="131" t="s">
        <v>44</v>
      </c>
    </row>
    <row r="265" spans="1:422">
      <c r="A265" s="118"/>
      <c r="B265" s="118"/>
      <c r="C265" s="115"/>
      <c r="D265" s="115"/>
      <c r="E265" s="115"/>
      <c r="F265" s="115"/>
      <c r="G265" s="115"/>
      <c r="H265" s="115">
        <f>PRODUCT(C265:G265)</f>
        <v>0</v>
      </c>
      <c r="J265" s="121"/>
      <c r="K265" s="118"/>
      <c r="L265" s="115"/>
      <c r="M265" s="115"/>
      <c r="N265" s="115"/>
      <c r="O265" s="115"/>
      <c r="P265" s="115"/>
      <c r="Q265" s="115">
        <f>PRODUCT(L265:P265)</f>
        <v>0</v>
      </c>
      <c r="S265" s="121"/>
      <c r="T265" s="118"/>
      <c r="U265" s="115"/>
      <c r="V265" s="115"/>
      <c r="W265" s="115"/>
      <c r="X265" s="115"/>
      <c r="Y265" s="115"/>
      <c r="Z265" s="115"/>
      <c r="AB265" s="121"/>
      <c r="AC265" s="118"/>
      <c r="AD265" s="115"/>
      <c r="AE265" s="115"/>
      <c r="AF265" s="115"/>
      <c r="AG265" s="115"/>
      <c r="AH265" s="115"/>
      <c r="AI265" s="115"/>
      <c r="AK265" s="121"/>
      <c r="AL265" s="118"/>
      <c r="AM265" s="115"/>
      <c r="AN265" s="115"/>
      <c r="AO265" s="115"/>
      <c r="AP265" s="115"/>
      <c r="AQ265" s="115"/>
      <c r="AR265" s="115"/>
      <c r="AT265" s="121"/>
      <c r="AU265" s="118"/>
      <c r="AV265" s="115"/>
      <c r="AW265" s="115"/>
      <c r="AX265" s="115"/>
      <c r="AY265" s="115"/>
      <c r="AZ265" s="115"/>
      <c r="BA265" s="115"/>
      <c r="BC265" s="121"/>
      <c r="BD265" s="118"/>
      <c r="BE265" s="115"/>
      <c r="BF265" s="115"/>
      <c r="BG265" s="115"/>
      <c r="BH265" s="115"/>
      <c r="BI265" s="115"/>
      <c r="BJ265" s="115"/>
      <c r="BL265" s="121"/>
      <c r="BM265" s="118"/>
      <c r="BN265" s="115"/>
      <c r="BO265" s="115"/>
      <c r="BP265" s="115"/>
      <c r="BQ265" s="115"/>
      <c r="BR265" s="115"/>
      <c r="BS265" s="115"/>
      <c r="BU265" s="121"/>
      <c r="BV265" s="118"/>
      <c r="BW265" s="115"/>
      <c r="BX265" s="115"/>
      <c r="BY265" s="115"/>
      <c r="BZ265" s="115"/>
      <c r="CA265" s="115"/>
      <c r="CB265" s="115"/>
      <c r="CD265" s="121"/>
      <c r="CE265" s="118"/>
      <c r="CF265" s="115"/>
      <c r="CG265" s="115"/>
      <c r="CH265" s="115"/>
      <c r="CI265" s="115"/>
      <c r="CJ265" s="115"/>
      <c r="CK265" s="115"/>
      <c r="CM265" s="121"/>
      <c r="CN265" s="118"/>
      <c r="CO265" s="115"/>
      <c r="CP265" s="115"/>
      <c r="CQ265" s="115"/>
      <c r="CR265" s="115"/>
      <c r="CS265" s="115"/>
      <c r="CT265" s="115"/>
      <c r="CV265" s="121"/>
      <c r="CW265" s="118"/>
      <c r="CX265" s="115"/>
      <c r="CY265" s="115"/>
      <c r="CZ265" s="115"/>
      <c r="DA265" s="115"/>
      <c r="DB265" s="115"/>
      <c r="DC265" s="115"/>
      <c r="DE265" s="121"/>
      <c r="DF265" s="118"/>
      <c r="DG265" s="115"/>
      <c r="DH265" s="115"/>
      <c r="DI265" s="115"/>
      <c r="DJ265" s="115"/>
      <c r="DK265" s="115"/>
      <c r="DL265" s="115"/>
      <c r="DN265" s="121"/>
      <c r="DO265" s="118"/>
      <c r="DP265" s="115"/>
      <c r="DQ265" s="115"/>
      <c r="DR265" s="115"/>
      <c r="DS265" s="115"/>
      <c r="DT265" s="115"/>
      <c r="DU265" s="115"/>
      <c r="DW265" s="121"/>
      <c r="DX265" s="118"/>
      <c r="DY265" s="115"/>
      <c r="DZ265" s="115"/>
      <c r="EA265" s="115"/>
      <c r="EB265" s="115"/>
      <c r="EC265" s="115"/>
      <c r="ED265" s="115"/>
      <c r="EF265" s="121"/>
      <c r="EG265" s="118"/>
      <c r="EH265" s="115"/>
      <c r="EI265" s="115"/>
      <c r="EJ265" s="115"/>
      <c r="EK265" s="115"/>
      <c r="EL265" s="115"/>
      <c r="EM265" s="115"/>
      <c r="EO265" s="121"/>
      <c r="EP265" s="118"/>
      <c r="EQ265" s="115"/>
      <c r="ER265" s="115"/>
      <c r="ES265" s="115"/>
      <c r="ET265" s="115"/>
      <c r="EU265" s="115"/>
      <c r="EV265" s="115"/>
      <c r="EX265" s="121"/>
      <c r="EY265" s="118"/>
      <c r="EZ265" s="115"/>
      <c r="FA265" s="115"/>
      <c r="FB265" s="115"/>
      <c r="FC265" s="115"/>
      <c r="FD265" s="115"/>
      <c r="FE265" s="115"/>
      <c r="FG265" s="121"/>
      <c r="FH265" s="118"/>
      <c r="FI265" s="115"/>
      <c r="FJ265" s="115"/>
      <c r="FK265" s="115"/>
      <c r="FL265" s="115"/>
      <c r="FM265" s="115"/>
      <c r="FN265" s="115"/>
      <c r="FP265" s="121"/>
      <c r="FQ265" s="118"/>
      <c r="FR265" s="115"/>
      <c r="FS265" s="115"/>
      <c r="FT265" s="115"/>
      <c r="FU265" s="115"/>
      <c r="FV265" s="115"/>
      <c r="FW265" s="115"/>
      <c r="FY265" s="118" t="s">
        <v>442</v>
      </c>
      <c r="FZ265" s="118"/>
      <c r="GA265" s="115">
        <v>0.6</v>
      </c>
      <c r="GB265" s="115"/>
      <c r="GC265" s="115">
        <v>0.8</v>
      </c>
      <c r="GD265" s="115">
        <v>1</v>
      </c>
      <c r="GE265" s="115"/>
      <c r="GF265" s="115">
        <f t="shared" ref="GF265:GF272" si="4236">PRODUCT(GA265:GE265)</f>
        <v>0.48</v>
      </c>
      <c r="GH265" s="118" t="s">
        <v>442</v>
      </c>
      <c r="GI265" s="118"/>
      <c r="GJ265" s="115">
        <v>0.6</v>
      </c>
      <c r="GK265" s="115"/>
      <c r="GL265" s="115">
        <v>0.8</v>
      </c>
      <c r="GM265" s="115">
        <v>1</v>
      </c>
      <c r="GN265" s="115"/>
      <c r="GO265" s="115">
        <f t="shared" ref="GO265:GO272" si="4237">PRODUCT(GJ265:GN265)</f>
        <v>0.48</v>
      </c>
      <c r="GQ265" s="118" t="s">
        <v>442</v>
      </c>
      <c r="GR265" s="118"/>
      <c r="GS265" s="115">
        <v>0.6</v>
      </c>
      <c r="GT265" s="115"/>
      <c r="GU265" s="115">
        <v>0.8</v>
      </c>
      <c r="GV265" s="115">
        <v>1</v>
      </c>
      <c r="GW265" s="115"/>
      <c r="GX265" s="115">
        <f t="shared" ref="GX265:GX267" si="4238">PRODUCT(GS265:GW265)</f>
        <v>0.48</v>
      </c>
      <c r="GZ265" s="118"/>
      <c r="HA265" s="118"/>
      <c r="HB265" s="115"/>
      <c r="HC265" s="115"/>
      <c r="HD265" s="115"/>
      <c r="HE265" s="115"/>
      <c r="HF265" s="115"/>
      <c r="HG265" s="115">
        <f t="shared" ref="HG265:HG272" si="4239">PRODUCT(HB265:HF265)</f>
        <v>0</v>
      </c>
      <c r="HI265" s="121"/>
      <c r="HJ265" s="118"/>
      <c r="HK265" s="115"/>
      <c r="HL265" s="115"/>
      <c r="HM265" s="115"/>
      <c r="HN265" s="115"/>
      <c r="HO265" s="115"/>
      <c r="HP265" s="115"/>
      <c r="HR265" s="121"/>
      <c r="HS265" s="118"/>
      <c r="HT265" s="115"/>
      <c r="HU265" s="115"/>
      <c r="HV265" s="115"/>
      <c r="HW265" s="115"/>
      <c r="HX265" s="115"/>
      <c r="HY265" s="115"/>
      <c r="IA265" s="121"/>
      <c r="IB265" s="118"/>
      <c r="IC265" s="115"/>
      <c r="ID265" s="115"/>
      <c r="IE265" s="115"/>
      <c r="IF265" s="115"/>
      <c r="IG265" s="115"/>
      <c r="IH265" s="115"/>
      <c r="IJ265" s="121"/>
      <c r="IK265" s="118"/>
      <c r="IL265" s="115"/>
      <c r="IM265" s="115"/>
      <c r="IN265" s="115"/>
      <c r="IO265" s="115"/>
      <c r="IP265" s="115"/>
      <c r="IQ265" s="115"/>
      <c r="IS265" s="121"/>
      <c r="IT265" s="118"/>
      <c r="IU265" s="115"/>
      <c r="IV265" s="115"/>
      <c r="IW265" s="115"/>
      <c r="IX265" s="115"/>
      <c r="IY265" s="115"/>
      <c r="IZ265" s="115"/>
      <c r="JB265" s="121"/>
      <c r="JC265" s="118"/>
      <c r="JD265" s="115"/>
      <c r="JE265" s="115"/>
      <c r="JF265" s="115"/>
      <c r="JG265" s="115"/>
      <c r="JH265" s="115"/>
      <c r="JI265" s="115"/>
      <c r="JK265" s="121"/>
      <c r="JL265" s="118"/>
      <c r="JM265" s="115"/>
      <c r="JN265" s="115"/>
      <c r="JO265" s="115"/>
      <c r="JP265" s="115"/>
      <c r="JQ265" s="115"/>
      <c r="JR265" s="115"/>
      <c r="JS265" s="481"/>
      <c r="JT265" s="121"/>
      <c r="JU265" s="118"/>
      <c r="JV265" s="115"/>
      <c r="JW265" s="115"/>
      <c r="JX265" s="115"/>
      <c r="JY265" s="115"/>
      <c r="JZ265" s="115"/>
      <c r="KA265" s="115"/>
      <c r="KB265" s="481"/>
      <c r="KC265" s="121"/>
      <c r="KD265" s="118"/>
      <c r="KE265" s="115"/>
      <c r="KF265" s="115"/>
      <c r="KG265" s="115"/>
      <c r="KH265" s="115"/>
      <c r="KI265" s="115"/>
      <c r="KJ265" s="115"/>
      <c r="KK265" s="481"/>
      <c r="KL265" s="121"/>
      <c r="KM265" s="118"/>
      <c r="KN265" s="115"/>
      <c r="KO265" s="115"/>
      <c r="KP265" s="115"/>
      <c r="KQ265" s="115"/>
      <c r="KR265" s="115"/>
      <c r="KS265" s="115"/>
      <c r="KT265" s="481"/>
      <c r="KU265" s="121"/>
      <c r="KV265" s="118"/>
      <c r="KW265" s="115"/>
      <c r="KX265" s="115"/>
      <c r="KY265" s="115"/>
      <c r="KZ265" s="115"/>
      <c r="LA265" s="115"/>
      <c r="LB265" s="132">
        <f t="shared" ref="LB265:LB272" si="4240">SUM(LB257:LB264)</f>
        <v>0</v>
      </c>
      <c r="LC265" s="481"/>
      <c r="LD265" s="121"/>
      <c r="LE265" s="118"/>
      <c r="LF265" s="115"/>
      <c r="LG265" s="115"/>
      <c r="LH265" s="115"/>
      <c r="LI265" s="115"/>
      <c r="LJ265" s="115"/>
      <c r="LK265" s="132">
        <f t="shared" ref="LK265:LK272" si="4241">SUM(LK257:LK264)</f>
        <v>0</v>
      </c>
      <c r="LL265" s="481"/>
      <c r="LM265" s="121"/>
      <c r="LN265" s="118"/>
      <c r="LO265" s="115"/>
      <c r="LP265" s="115"/>
      <c r="LQ265" s="115"/>
      <c r="LR265" s="115"/>
      <c r="LS265" s="115"/>
      <c r="LT265" s="132">
        <f t="shared" ref="LT265:LT272" si="4242">SUM(LT257:LT264)</f>
        <v>0</v>
      </c>
      <c r="LU265" s="481"/>
      <c r="LV265" s="121"/>
      <c r="LW265" s="118"/>
      <c r="LX265" s="115"/>
      <c r="LY265" s="115"/>
      <c r="LZ265" s="115"/>
      <c r="MA265" s="115"/>
      <c r="MB265" s="115"/>
      <c r="MC265" s="132">
        <f t="shared" ref="MC265:MC272" si="4243">SUM(MC257:MC264)</f>
        <v>0</v>
      </c>
      <c r="MD265" s="481"/>
      <c r="ME265" s="121"/>
      <c r="MF265" s="118"/>
      <c r="MG265" s="115"/>
      <c r="MH265" s="115"/>
      <c r="MI265" s="115"/>
      <c r="MJ265" s="115"/>
      <c r="MK265" s="115"/>
      <c r="ML265" s="132">
        <f t="shared" ref="ML265:ML272" si="4244">SUM(ML257:ML264)</f>
        <v>0</v>
      </c>
      <c r="MM265" s="481"/>
      <c r="MN265" s="121"/>
      <c r="MO265" s="118"/>
      <c r="MP265" s="115"/>
      <c r="MQ265" s="115"/>
      <c r="MR265" s="115"/>
      <c r="MS265" s="115"/>
      <c r="MT265" s="115"/>
      <c r="MU265" s="132">
        <f t="shared" ref="MU265:MU272" si="4245">SUM(MU257:MU264)</f>
        <v>0</v>
      </c>
      <c r="MV265" s="481"/>
      <c r="MW265" s="121" t="s">
        <v>465</v>
      </c>
      <c r="MX265" s="118"/>
      <c r="MY265" s="115">
        <v>2.2000000000000002</v>
      </c>
      <c r="MZ265" s="115"/>
      <c r="NA265" s="115">
        <v>2.2000000000000002</v>
      </c>
      <c r="NB265" s="115">
        <v>1</v>
      </c>
      <c r="NC265" s="115"/>
      <c r="ND265" s="115">
        <f>PRODUCT(MY265:NC265)</f>
        <v>4.8400000000000007</v>
      </c>
      <c r="NE265" s="481"/>
      <c r="NF265" s="121"/>
      <c r="NG265" s="118"/>
      <c r="NH265" s="115"/>
      <c r="NI265" s="115"/>
      <c r="NJ265" s="115"/>
      <c r="NK265" s="115"/>
      <c r="NL265" s="115"/>
      <c r="NM265" s="132">
        <f t="shared" ref="NM265:NM272" si="4246">SUM(NM257:NM264)</f>
        <v>0</v>
      </c>
      <c r="NN265" s="481"/>
      <c r="NO265" s="118" t="s">
        <v>442</v>
      </c>
      <c r="NP265" s="118"/>
      <c r="NQ265" s="115">
        <v>0.6</v>
      </c>
      <c r="NR265" s="115"/>
      <c r="NS265" s="115">
        <v>0.8</v>
      </c>
      <c r="NT265" s="115">
        <v>1</v>
      </c>
      <c r="NU265" s="115"/>
      <c r="NV265" s="115">
        <f t="shared" ref="NV265:NV267" si="4247">PRODUCT(NQ265:NU265)</f>
        <v>0.48</v>
      </c>
      <c r="NW265" s="481"/>
      <c r="NX265" s="121"/>
      <c r="NY265" s="118"/>
      <c r="NZ265" s="115"/>
      <c r="OA265" s="115"/>
      <c r="OB265" s="115"/>
      <c r="OC265" s="115"/>
      <c r="OD265" s="115"/>
      <c r="OE265" s="132">
        <f t="shared" ref="OE265:OE272" si="4248">SUM(OE257:OE264)</f>
        <v>0</v>
      </c>
      <c r="OF265" s="481"/>
      <c r="OG265" s="121"/>
      <c r="OH265" s="118"/>
      <c r="OI265" s="115"/>
      <c r="OJ265" s="115"/>
      <c r="OK265" s="115"/>
      <c r="OL265" s="115"/>
      <c r="OM265" s="115"/>
      <c r="ON265" s="132">
        <f t="shared" ref="ON265:ON272" si="4249">SUM(ON257:ON264)</f>
        <v>0</v>
      </c>
      <c r="OO265" s="481"/>
      <c r="OP265" s="121"/>
      <c r="OQ265" s="118"/>
      <c r="OR265" s="115"/>
      <c r="OS265" s="115"/>
      <c r="OT265" s="115"/>
      <c r="OU265" s="115"/>
      <c r="OV265" s="115"/>
      <c r="OW265" s="132">
        <f t="shared" ref="OW265:OW272" si="4250">SUM(OW257:OW264)</f>
        <v>0</v>
      </c>
      <c r="OY265" s="121"/>
      <c r="OZ265" s="118"/>
      <c r="PA265" s="115"/>
      <c r="PB265" s="115"/>
      <c r="PC265" s="115"/>
      <c r="PD265" s="115"/>
      <c r="PE265" s="115"/>
      <c r="PF265" s="115"/>
    </row>
    <row r="266" spans="1:422">
      <c r="A266" s="118"/>
      <c r="B266" s="118"/>
      <c r="C266" s="115"/>
      <c r="D266" s="115"/>
      <c r="E266" s="115"/>
      <c r="F266" s="115"/>
      <c r="G266" s="115"/>
      <c r="H266" s="115">
        <f t="shared" ref="H266:H272" si="4251">PRODUCT(C266:G266)</f>
        <v>0</v>
      </c>
      <c r="J266" s="121"/>
      <c r="K266" s="118"/>
      <c r="L266" s="115"/>
      <c r="M266" s="115"/>
      <c r="N266" s="115"/>
      <c r="O266" s="115"/>
      <c r="P266" s="115"/>
      <c r="Q266" s="115">
        <f t="shared" ref="Q266:Q272" si="4252">PRODUCT(L266:P266)</f>
        <v>0</v>
      </c>
      <c r="S266" s="121"/>
      <c r="T266" s="118"/>
      <c r="U266" s="115"/>
      <c r="V266" s="115"/>
      <c r="W266" s="115"/>
      <c r="X266" s="115"/>
      <c r="Y266" s="115"/>
      <c r="Z266" s="115"/>
      <c r="AB266" s="121"/>
      <c r="AC266" s="118"/>
      <c r="AD266" s="115"/>
      <c r="AE266" s="115"/>
      <c r="AF266" s="115"/>
      <c r="AG266" s="115"/>
      <c r="AH266" s="115"/>
      <c r="AI266" s="115"/>
      <c r="AK266" s="121"/>
      <c r="AL266" s="118"/>
      <c r="AM266" s="115"/>
      <c r="AN266" s="115"/>
      <c r="AO266" s="115"/>
      <c r="AP266" s="115"/>
      <c r="AQ266" s="115"/>
      <c r="AR266" s="115"/>
      <c r="AT266" s="121"/>
      <c r="AU266" s="118"/>
      <c r="AV266" s="115"/>
      <c r="AW266" s="115"/>
      <c r="AX266" s="115"/>
      <c r="AY266" s="115"/>
      <c r="AZ266" s="115"/>
      <c r="BA266" s="115"/>
      <c r="BC266" s="121"/>
      <c r="BD266" s="118"/>
      <c r="BE266" s="115"/>
      <c r="BF266" s="115"/>
      <c r="BG266" s="115"/>
      <c r="BH266" s="115"/>
      <c r="BI266" s="115"/>
      <c r="BJ266" s="115"/>
      <c r="BL266" s="121"/>
      <c r="BM266" s="118"/>
      <c r="BN266" s="115"/>
      <c r="BO266" s="115"/>
      <c r="BP266" s="115"/>
      <c r="BQ266" s="115"/>
      <c r="BR266" s="115"/>
      <c r="BS266" s="115"/>
      <c r="BU266" s="121"/>
      <c r="BV266" s="118"/>
      <c r="BW266" s="115"/>
      <c r="BX266" s="115"/>
      <c r="BY266" s="115"/>
      <c r="BZ266" s="115"/>
      <c r="CA266" s="115"/>
      <c r="CB266" s="115"/>
      <c r="CD266" s="121"/>
      <c r="CE266" s="118"/>
      <c r="CF266" s="115"/>
      <c r="CG266" s="115"/>
      <c r="CH266" s="115"/>
      <c r="CI266" s="115"/>
      <c r="CJ266" s="115"/>
      <c r="CK266" s="115"/>
      <c r="CM266" s="121"/>
      <c r="CN266" s="118"/>
      <c r="CO266" s="115"/>
      <c r="CP266" s="115"/>
      <c r="CQ266" s="115"/>
      <c r="CR266" s="115"/>
      <c r="CS266" s="115"/>
      <c r="CT266" s="115"/>
      <c r="CV266" s="121"/>
      <c r="CW266" s="118"/>
      <c r="CX266" s="115"/>
      <c r="CY266" s="115"/>
      <c r="CZ266" s="115"/>
      <c r="DA266" s="115"/>
      <c r="DB266" s="115"/>
      <c r="DC266" s="115"/>
      <c r="DE266" s="121"/>
      <c r="DF266" s="118"/>
      <c r="DG266" s="115"/>
      <c r="DH266" s="115"/>
      <c r="DI266" s="115"/>
      <c r="DJ266" s="115"/>
      <c r="DK266" s="115"/>
      <c r="DL266" s="115"/>
      <c r="DN266" s="121"/>
      <c r="DO266" s="118"/>
      <c r="DP266" s="115"/>
      <c r="DQ266" s="115"/>
      <c r="DR266" s="115"/>
      <c r="DS266" s="115"/>
      <c r="DT266" s="115"/>
      <c r="DU266" s="115"/>
      <c r="DW266" s="121"/>
      <c r="DX266" s="118"/>
      <c r="DY266" s="115"/>
      <c r="DZ266" s="115"/>
      <c r="EA266" s="115"/>
      <c r="EB266" s="115"/>
      <c r="EC266" s="115"/>
      <c r="ED266" s="115"/>
      <c r="EF266" s="121"/>
      <c r="EG266" s="118"/>
      <c r="EH266" s="115"/>
      <c r="EI266" s="115"/>
      <c r="EJ266" s="115"/>
      <c r="EK266" s="115"/>
      <c r="EL266" s="115"/>
      <c r="EM266" s="115"/>
      <c r="EO266" s="121"/>
      <c r="EP266" s="118"/>
      <c r="EQ266" s="115"/>
      <c r="ER266" s="115"/>
      <c r="ES266" s="115"/>
      <c r="ET266" s="115"/>
      <c r="EU266" s="115"/>
      <c r="EV266" s="115"/>
      <c r="EX266" s="121"/>
      <c r="EY266" s="118"/>
      <c r="EZ266" s="115"/>
      <c r="FA266" s="115"/>
      <c r="FB266" s="115"/>
      <c r="FC266" s="115"/>
      <c r="FD266" s="115"/>
      <c r="FE266" s="115"/>
      <c r="FG266" s="121"/>
      <c r="FH266" s="118"/>
      <c r="FI266" s="115"/>
      <c r="FJ266" s="115"/>
      <c r="FK266" s="115"/>
      <c r="FL266" s="115"/>
      <c r="FM266" s="115"/>
      <c r="FN266" s="115"/>
      <c r="FP266" s="121"/>
      <c r="FQ266" s="118"/>
      <c r="FR266" s="115"/>
      <c r="FS266" s="115"/>
      <c r="FT266" s="115"/>
      <c r="FU266" s="115"/>
      <c r="FV266" s="115"/>
      <c r="FW266" s="115"/>
      <c r="FY266" s="118" t="s">
        <v>443</v>
      </c>
      <c r="FZ266" s="118"/>
      <c r="GA266" s="115">
        <v>0.6</v>
      </c>
      <c r="GB266" s="115"/>
      <c r="GC266" s="115">
        <v>0.8</v>
      </c>
      <c r="GD266" s="115">
        <v>1</v>
      </c>
      <c r="GE266" s="115"/>
      <c r="GF266" s="115">
        <f t="shared" si="4236"/>
        <v>0.48</v>
      </c>
      <c r="GH266" s="118" t="s">
        <v>443</v>
      </c>
      <c r="GI266" s="118"/>
      <c r="GJ266" s="115">
        <v>0.6</v>
      </c>
      <c r="GK266" s="115"/>
      <c r="GL266" s="115">
        <v>0.8</v>
      </c>
      <c r="GM266" s="115">
        <v>1</v>
      </c>
      <c r="GN266" s="115"/>
      <c r="GO266" s="115">
        <f t="shared" si="4237"/>
        <v>0.48</v>
      </c>
      <c r="GQ266" s="118" t="s">
        <v>443</v>
      </c>
      <c r="GR266" s="118"/>
      <c r="GS266" s="115">
        <v>0.6</v>
      </c>
      <c r="GT266" s="115"/>
      <c r="GU266" s="115">
        <v>0.8</v>
      </c>
      <c r="GV266" s="115">
        <v>1</v>
      </c>
      <c r="GW266" s="115"/>
      <c r="GX266" s="115">
        <f t="shared" si="4238"/>
        <v>0.48</v>
      </c>
      <c r="GZ266" s="118"/>
      <c r="HA266" s="118"/>
      <c r="HB266" s="115"/>
      <c r="HC266" s="115"/>
      <c r="HD266" s="115"/>
      <c r="HE266" s="115"/>
      <c r="HF266" s="115"/>
      <c r="HG266" s="115">
        <f t="shared" si="4239"/>
        <v>0</v>
      </c>
      <c r="HI266" s="121"/>
      <c r="HJ266" s="118"/>
      <c r="HK266" s="115"/>
      <c r="HL266" s="115"/>
      <c r="HM266" s="115"/>
      <c r="HN266" s="115"/>
      <c r="HO266" s="115"/>
      <c r="HP266" s="115"/>
      <c r="HR266" s="121"/>
      <c r="HS266" s="118"/>
      <c r="HT266" s="115"/>
      <c r="HU266" s="115"/>
      <c r="HV266" s="115"/>
      <c r="HW266" s="115"/>
      <c r="HX266" s="115"/>
      <c r="HY266" s="115"/>
      <c r="IA266" s="121"/>
      <c r="IB266" s="118"/>
      <c r="IC266" s="115"/>
      <c r="ID266" s="115"/>
      <c r="IE266" s="115"/>
      <c r="IF266" s="115"/>
      <c r="IG266" s="115"/>
      <c r="IH266" s="115"/>
      <c r="IJ266" s="121"/>
      <c r="IK266" s="118"/>
      <c r="IL266" s="115"/>
      <c r="IM266" s="115"/>
      <c r="IN266" s="115"/>
      <c r="IO266" s="115"/>
      <c r="IP266" s="115"/>
      <c r="IQ266" s="115"/>
      <c r="IS266" s="121"/>
      <c r="IT266" s="118"/>
      <c r="IU266" s="115"/>
      <c r="IV266" s="115"/>
      <c r="IW266" s="115"/>
      <c r="IX266" s="115"/>
      <c r="IY266" s="115"/>
      <c r="IZ266" s="115"/>
      <c r="JB266" s="121"/>
      <c r="JC266" s="118"/>
      <c r="JD266" s="115"/>
      <c r="JE266" s="115"/>
      <c r="JF266" s="115"/>
      <c r="JG266" s="115"/>
      <c r="JH266" s="115"/>
      <c r="JI266" s="115"/>
      <c r="JK266" s="121"/>
      <c r="JL266" s="118"/>
      <c r="JM266" s="115"/>
      <c r="JN266" s="115"/>
      <c r="JO266" s="115"/>
      <c r="JP266" s="115"/>
      <c r="JQ266" s="115"/>
      <c r="JR266" s="115"/>
      <c r="JS266" s="481"/>
      <c r="JT266" s="121"/>
      <c r="JU266" s="118"/>
      <c r="JV266" s="115"/>
      <c r="JW266" s="115"/>
      <c r="JX266" s="115"/>
      <c r="JY266" s="115"/>
      <c r="JZ266" s="115"/>
      <c r="KA266" s="115"/>
      <c r="KB266" s="481"/>
      <c r="KC266" s="121"/>
      <c r="KD266" s="118"/>
      <c r="KE266" s="115"/>
      <c r="KF266" s="115"/>
      <c r="KG266" s="115"/>
      <c r="KH266" s="115"/>
      <c r="KI266" s="115"/>
      <c r="KJ266" s="115"/>
      <c r="KK266" s="481"/>
      <c r="KL266" s="121"/>
      <c r="KM266" s="118"/>
      <c r="KN266" s="115"/>
      <c r="KO266" s="115"/>
      <c r="KP266" s="115"/>
      <c r="KQ266" s="115"/>
      <c r="KR266" s="115"/>
      <c r="KS266" s="115"/>
      <c r="KT266" s="481"/>
      <c r="KU266" s="121"/>
      <c r="KV266" s="118"/>
      <c r="KW266" s="115"/>
      <c r="KX266" s="115"/>
      <c r="KY266" s="115"/>
      <c r="KZ266" s="115"/>
      <c r="LA266" s="115"/>
      <c r="LB266" s="132">
        <f t="shared" si="4240"/>
        <v>0</v>
      </c>
      <c r="LC266" s="481"/>
      <c r="LD266" s="121"/>
      <c r="LE266" s="118"/>
      <c r="LF266" s="115"/>
      <c r="LG266" s="115"/>
      <c r="LH266" s="115"/>
      <c r="LI266" s="115"/>
      <c r="LJ266" s="115"/>
      <c r="LK266" s="132">
        <f t="shared" si="4241"/>
        <v>0</v>
      </c>
      <c r="LL266" s="481"/>
      <c r="LM266" s="121"/>
      <c r="LN266" s="118"/>
      <c r="LO266" s="115"/>
      <c r="LP266" s="115"/>
      <c r="LQ266" s="115"/>
      <c r="LR266" s="115"/>
      <c r="LS266" s="115"/>
      <c r="LT266" s="132">
        <f t="shared" si="4242"/>
        <v>0</v>
      </c>
      <c r="LU266" s="481"/>
      <c r="LV266" s="121"/>
      <c r="LW266" s="118"/>
      <c r="LX266" s="115"/>
      <c r="LY266" s="115"/>
      <c r="LZ266" s="115"/>
      <c r="MA266" s="115"/>
      <c r="MB266" s="115"/>
      <c r="MC266" s="132">
        <f t="shared" si="4243"/>
        <v>0</v>
      </c>
      <c r="MD266" s="481"/>
      <c r="ME266" s="121"/>
      <c r="MF266" s="118"/>
      <c r="MG266" s="115"/>
      <c r="MH266" s="115"/>
      <c r="MI266" s="115"/>
      <c r="MJ266" s="115"/>
      <c r="MK266" s="115"/>
      <c r="ML266" s="132">
        <f t="shared" si="4244"/>
        <v>0</v>
      </c>
      <c r="MM266" s="481"/>
      <c r="MN266" s="121"/>
      <c r="MO266" s="118"/>
      <c r="MP266" s="115"/>
      <c r="MQ266" s="115"/>
      <c r="MR266" s="115"/>
      <c r="MS266" s="115"/>
      <c r="MT266" s="115"/>
      <c r="MU266" s="132">
        <f t="shared" si="4245"/>
        <v>0</v>
      </c>
      <c r="MV266" s="481"/>
      <c r="MW266" s="121" t="s">
        <v>466</v>
      </c>
      <c r="MX266" s="118"/>
      <c r="MY266" s="115">
        <v>0.6</v>
      </c>
      <c r="MZ266" s="115"/>
      <c r="NA266" s="115">
        <v>2.2000000000000002</v>
      </c>
      <c r="NB266" s="115">
        <v>1</v>
      </c>
      <c r="NC266" s="115"/>
      <c r="ND266" s="115">
        <f t="shared" ref="ND266:ND272" si="4253">PRODUCT(MY266:NC266)</f>
        <v>1.32</v>
      </c>
      <c r="NE266" s="481"/>
      <c r="NF266" s="121"/>
      <c r="NG266" s="118"/>
      <c r="NH266" s="115"/>
      <c r="NI266" s="115"/>
      <c r="NJ266" s="115"/>
      <c r="NK266" s="115"/>
      <c r="NL266" s="115"/>
      <c r="NM266" s="132">
        <f t="shared" si="4246"/>
        <v>0</v>
      </c>
      <c r="NN266" s="481"/>
      <c r="NO266" s="118" t="s">
        <v>443</v>
      </c>
      <c r="NP266" s="118"/>
      <c r="NQ266" s="115">
        <v>0.6</v>
      </c>
      <c r="NR266" s="115"/>
      <c r="NS266" s="115">
        <v>0.8</v>
      </c>
      <c r="NT266" s="115">
        <v>1</v>
      </c>
      <c r="NU266" s="115"/>
      <c r="NV266" s="115">
        <f t="shared" si="4247"/>
        <v>0.48</v>
      </c>
      <c r="NW266" s="481"/>
      <c r="NX266" s="121"/>
      <c r="NY266" s="118"/>
      <c r="NZ266" s="115"/>
      <c r="OA266" s="115"/>
      <c r="OB266" s="115"/>
      <c r="OC266" s="115"/>
      <c r="OD266" s="115"/>
      <c r="OE266" s="132">
        <f t="shared" si="4248"/>
        <v>0</v>
      </c>
      <c r="OF266" s="481"/>
      <c r="OG266" s="121"/>
      <c r="OH266" s="118"/>
      <c r="OI266" s="115"/>
      <c r="OJ266" s="115"/>
      <c r="OK266" s="115"/>
      <c r="OL266" s="115"/>
      <c r="OM266" s="115"/>
      <c r="ON266" s="132">
        <f t="shared" si="4249"/>
        <v>0</v>
      </c>
      <c r="OO266" s="481"/>
      <c r="OP266" s="121"/>
      <c r="OQ266" s="118"/>
      <c r="OR266" s="115"/>
      <c r="OS266" s="115"/>
      <c r="OT266" s="115"/>
      <c r="OU266" s="115"/>
      <c r="OV266" s="115"/>
      <c r="OW266" s="132">
        <f t="shared" si="4250"/>
        <v>0</v>
      </c>
      <c r="OY266" s="121"/>
      <c r="OZ266" s="118"/>
      <c r="PA266" s="115"/>
      <c r="PB266" s="115"/>
      <c r="PC266" s="115"/>
      <c r="PD266" s="115"/>
      <c r="PE266" s="115"/>
      <c r="PF266" s="115"/>
    </row>
    <row r="267" spans="1:422">
      <c r="A267" s="118"/>
      <c r="B267" s="118"/>
      <c r="C267" s="115"/>
      <c r="D267" s="115"/>
      <c r="E267" s="115"/>
      <c r="F267" s="115"/>
      <c r="G267" s="115"/>
      <c r="H267" s="115">
        <f t="shared" si="4251"/>
        <v>0</v>
      </c>
      <c r="J267" s="121"/>
      <c r="K267" s="118"/>
      <c r="L267" s="115"/>
      <c r="M267" s="115"/>
      <c r="N267" s="115"/>
      <c r="O267" s="115"/>
      <c r="P267" s="115"/>
      <c r="Q267" s="115">
        <f t="shared" si="4252"/>
        <v>0</v>
      </c>
      <c r="S267" s="121"/>
      <c r="T267" s="118"/>
      <c r="U267" s="115"/>
      <c r="V267" s="115"/>
      <c r="W267" s="115"/>
      <c r="X267" s="115"/>
      <c r="Y267" s="115"/>
      <c r="Z267" s="115"/>
      <c r="AB267" s="121"/>
      <c r="AC267" s="118"/>
      <c r="AD267" s="115"/>
      <c r="AE267" s="115"/>
      <c r="AF267" s="115"/>
      <c r="AG267" s="115"/>
      <c r="AH267" s="115"/>
      <c r="AI267" s="115"/>
      <c r="AK267" s="121"/>
      <c r="AL267" s="118"/>
      <c r="AM267" s="115"/>
      <c r="AN267" s="115"/>
      <c r="AO267" s="115"/>
      <c r="AP267" s="115"/>
      <c r="AQ267" s="115"/>
      <c r="AR267" s="115"/>
      <c r="AT267" s="121"/>
      <c r="AU267" s="118"/>
      <c r="AV267" s="115"/>
      <c r="AW267" s="115"/>
      <c r="AX267" s="115"/>
      <c r="AY267" s="115"/>
      <c r="AZ267" s="115"/>
      <c r="BA267" s="115"/>
      <c r="BC267" s="121"/>
      <c r="BD267" s="118"/>
      <c r="BE267" s="115"/>
      <c r="BF267" s="115"/>
      <c r="BG267" s="115"/>
      <c r="BH267" s="115"/>
      <c r="BI267" s="115"/>
      <c r="BJ267" s="115"/>
      <c r="BL267" s="121"/>
      <c r="BM267" s="118"/>
      <c r="BN267" s="115"/>
      <c r="BO267" s="115"/>
      <c r="BP267" s="115"/>
      <c r="BQ267" s="115"/>
      <c r="BR267" s="115"/>
      <c r="BS267" s="115"/>
      <c r="BU267" s="121"/>
      <c r="BV267" s="118"/>
      <c r="BW267" s="115"/>
      <c r="BX267" s="115"/>
      <c r="BY267" s="115"/>
      <c r="BZ267" s="115"/>
      <c r="CA267" s="115"/>
      <c r="CB267" s="115"/>
      <c r="CD267" s="121"/>
      <c r="CE267" s="118"/>
      <c r="CF267" s="115"/>
      <c r="CG267" s="115"/>
      <c r="CH267" s="115"/>
      <c r="CI267" s="115"/>
      <c r="CJ267" s="115"/>
      <c r="CK267" s="115"/>
      <c r="CM267" s="121"/>
      <c r="CN267" s="118"/>
      <c r="CO267" s="115"/>
      <c r="CP267" s="115"/>
      <c r="CQ267" s="115"/>
      <c r="CR267" s="115"/>
      <c r="CS267" s="115"/>
      <c r="CT267" s="115"/>
      <c r="CV267" s="121"/>
      <c r="CW267" s="118"/>
      <c r="CX267" s="115"/>
      <c r="CY267" s="115"/>
      <c r="CZ267" s="115"/>
      <c r="DA267" s="115"/>
      <c r="DB267" s="115"/>
      <c r="DC267" s="115"/>
      <c r="DE267" s="121"/>
      <c r="DF267" s="118"/>
      <c r="DG267" s="115"/>
      <c r="DH267" s="115"/>
      <c r="DI267" s="115"/>
      <c r="DJ267" s="115"/>
      <c r="DK267" s="115"/>
      <c r="DL267" s="115"/>
      <c r="DN267" s="121"/>
      <c r="DO267" s="118"/>
      <c r="DP267" s="115"/>
      <c r="DQ267" s="115"/>
      <c r="DR267" s="115"/>
      <c r="DS267" s="115"/>
      <c r="DT267" s="115"/>
      <c r="DU267" s="115"/>
      <c r="DW267" s="121"/>
      <c r="DX267" s="118"/>
      <c r="DY267" s="115"/>
      <c r="DZ267" s="115"/>
      <c r="EA267" s="115"/>
      <c r="EB267" s="115"/>
      <c r="EC267" s="115"/>
      <c r="ED267" s="115"/>
      <c r="EF267" s="121"/>
      <c r="EG267" s="118"/>
      <c r="EH267" s="115"/>
      <c r="EI267" s="115"/>
      <c r="EJ267" s="115"/>
      <c r="EK267" s="115"/>
      <c r="EL267" s="115"/>
      <c r="EM267" s="115"/>
      <c r="EO267" s="121"/>
      <c r="EP267" s="118"/>
      <c r="EQ267" s="115"/>
      <c r="ER267" s="115"/>
      <c r="ES267" s="115"/>
      <c r="ET267" s="115"/>
      <c r="EU267" s="115"/>
      <c r="EV267" s="115"/>
      <c r="EX267" s="121"/>
      <c r="EY267" s="118"/>
      <c r="EZ267" s="115"/>
      <c r="FA267" s="115"/>
      <c r="FB267" s="115"/>
      <c r="FC267" s="115"/>
      <c r="FD267" s="115"/>
      <c r="FE267" s="115"/>
      <c r="FG267" s="121"/>
      <c r="FH267" s="118"/>
      <c r="FI267" s="115"/>
      <c r="FJ267" s="115"/>
      <c r="FK267" s="115"/>
      <c r="FL267" s="115"/>
      <c r="FM267" s="115"/>
      <c r="FN267" s="115"/>
      <c r="FP267" s="121"/>
      <c r="FQ267" s="118"/>
      <c r="FR267" s="115"/>
      <c r="FS267" s="115"/>
      <c r="FT267" s="115"/>
      <c r="FU267" s="115"/>
      <c r="FV267" s="115"/>
      <c r="FW267" s="115"/>
      <c r="FY267" s="118" t="s">
        <v>444</v>
      </c>
      <c r="FZ267" s="118"/>
      <c r="GA267" s="115">
        <v>0.6</v>
      </c>
      <c r="GB267" s="115"/>
      <c r="GC267" s="115">
        <v>0.8</v>
      </c>
      <c r="GD267" s="115">
        <v>1</v>
      </c>
      <c r="GE267" s="115"/>
      <c r="GF267" s="115">
        <f t="shared" si="4236"/>
        <v>0.48</v>
      </c>
      <c r="GH267" s="118" t="s">
        <v>444</v>
      </c>
      <c r="GI267" s="118"/>
      <c r="GJ267" s="115">
        <v>0.6</v>
      </c>
      <c r="GK267" s="115"/>
      <c r="GL267" s="115">
        <v>0.8</v>
      </c>
      <c r="GM267" s="115">
        <v>1</v>
      </c>
      <c r="GN267" s="115"/>
      <c r="GO267" s="115">
        <f t="shared" si="4237"/>
        <v>0.48</v>
      </c>
      <c r="GQ267" s="118" t="s">
        <v>444</v>
      </c>
      <c r="GR267" s="118"/>
      <c r="GS267" s="115">
        <v>0.6</v>
      </c>
      <c r="GT267" s="115"/>
      <c r="GU267" s="115">
        <v>0.8</v>
      </c>
      <c r="GV267" s="115">
        <v>1</v>
      </c>
      <c r="GW267" s="115"/>
      <c r="GX267" s="115">
        <f t="shared" si="4238"/>
        <v>0.48</v>
      </c>
      <c r="GZ267" s="118"/>
      <c r="HA267" s="118"/>
      <c r="HB267" s="115"/>
      <c r="HC267" s="115"/>
      <c r="HD267" s="115"/>
      <c r="HE267" s="115"/>
      <c r="HF267" s="115"/>
      <c r="HG267" s="115">
        <f t="shared" si="4239"/>
        <v>0</v>
      </c>
      <c r="HI267" s="121"/>
      <c r="HJ267" s="118"/>
      <c r="HK267" s="115"/>
      <c r="HL267" s="115"/>
      <c r="HM267" s="115"/>
      <c r="HN267" s="115"/>
      <c r="HO267" s="115"/>
      <c r="HP267" s="115"/>
      <c r="HR267" s="121"/>
      <c r="HS267" s="118"/>
      <c r="HT267" s="115"/>
      <c r="HU267" s="115"/>
      <c r="HV267" s="115"/>
      <c r="HW267" s="115"/>
      <c r="HX267" s="115"/>
      <c r="HY267" s="115"/>
      <c r="IA267" s="121"/>
      <c r="IB267" s="118"/>
      <c r="IC267" s="115"/>
      <c r="ID267" s="115"/>
      <c r="IE267" s="115"/>
      <c r="IF267" s="115"/>
      <c r="IG267" s="115"/>
      <c r="IH267" s="115"/>
      <c r="IJ267" s="121"/>
      <c r="IK267" s="118"/>
      <c r="IL267" s="115"/>
      <c r="IM267" s="115"/>
      <c r="IN267" s="115"/>
      <c r="IO267" s="115"/>
      <c r="IP267" s="115"/>
      <c r="IQ267" s="115"/>
      <c r="IS267" s="121"/>
      <c r="IT267" s="118"/>
      <c r="IU267" s="115"/>
      <c r="IV267" s="115"/>
      <c r="IW267" s="115"/>
      <c r="IX267" s="115"/>
      <c r="IY267" s="115"/>
      <c r="IZ267" s="115"/>
      <c r="JB267" s="121"/>
      <c r="JC267" s="118"/>
      <c r="JD267" s="115"/>
      <c r="JE267" s="115"/>
      <c r="JF267" s="115"/>
      <c r="JG267" s="115"/>
      <c r="JH267" s="115"/>
      <c r="JI267" s="115"/>
      <c r="JK267" s="121"/>
      <c r="JL267" s="118"/>
      <c r="JM267" s="115"/>
      <c r="JN267" s="115"/>
      <c r="JO267" s="115"/>
      <c r="JP267" s="115"/>
      <c r="JQ267" s="115"/>
      <c r="JR267" s="115"/>
      <c r="JS267" s="481"/>
      <c r="JT267" s="121"/>
      <c r="JU267" s="118"/>
      <c r="JV267" s="115"/>
      <c r="JW267" s="115"/>
      <c r="JX267" s="115"/>
      <c r="JY267" s="115"/>
      <c r="JZ267" s="115"/>
      <c r="KA267" s="115"/>
      <c r="KB267" s="481"/>
      <c r="KC267" s="121"/>
      <c r="KD267" s="118"/>
      <c r="KE267" s="115"/>
      <c r="KF267" s="115"/>
      <c r="KG267" s="115"/>
      <c r="KH267" s="115"/>
      <c r="KI267" s="115"/>
      <c r="KJ267" s="115"/>
      <c r="KK267" s="481"/>
      <c r="KL267" s="121"/>
      <c r="KM267" s="118"/>
      <c r="KN267" s="115"/>
      <c r="KO267" s="115"/>
      <c r="KP267" s="115"/>
      <c r="KQ267" s="115"/>
      <c r="KR267" s="115"/>
      <c r="KS267" s="115"/>
      <c r="KT267" s="481"/>
      <c r="KU267" s="121"/>
      <c r="KV267" s="118"/>
      <c r="KW267" s="115"/>
      <c r="KX267" s="115"/>
      <c r="KY267" s="115"/>
      <c r="KZ267" s="115"/>
      <c r="LA267" s="115"/>
      <c r="LB267" s="132">
        <f t="shared" si="4240"/>
        <v>0</v>
      </c>
      <c r="LC267" s="481"/>
      <c r="LD267" s="121"/>
      <c r="LE267" s="118"/>
      <c r="LF267" s="115"/>
      <c r="LG267" s="115"/>
      <c r="LH267" s="115"/>
      <c r="LI267" s="115"/>
      <c r="LJ267" s="115"/>
      <c r="LK267" s="132">
        <f t="shared" si="4241"/>
        <v>0</v>
      </c>
      <c r="LL267" s="481"/>
      <c r="LM267" s="121"/>
      <c r="LN267" s="118"/>
      <c r="LO267" s="115"/>
      <c r="LP267" s="115"/>
      <c r="LQ267" s="115"/>
      <c r="LR267" s="115"/>
      <c r="LS267" s="115"/>
      <c r="LT267" s="132">
        <f t="shared" si="4242"/>
        <v>0</v>
      </c>
      <c r="LU267" s="481"/>
      <c r="LV267" s="121"/>
      <c r="LW267" s="118"/>
      <c r="LX267" s="115"/>
      <c r="LY267" s="115"/>
      <c r="LZ267" s="115"/>
      <c r="MA267" s="115"/>
      <c r="MB267" s="115"/>
      <c r="MC267" s="132">
        <f t="shared" si="4243"/>
        <v>0</v>
      </c>
      <c r="MD267" s="481"/>
      <c r="ME267" s="121"/>
      <c r="MF267" s="118"/>
      <c r="MG267" s="115"/>
      <c r="MH267" s="115"/>
      <c r="MI267" s="115"/>
      <c r="MJ267" s="115"/>
      <c r="MK267" s="115"/>
      <c r="ML267" s="132">
        <f t="shared" si="4244"/>
        <v>0</v>
      </c>
      <c r="MM267" s="481"/>
      <c r="MN267" s="121"/>
      <c r="MO267" s="118"/>
      <c r="MP267" s="115"/>
      <c r="MQ267" s="115"/>
      <c r="MR267" s="115"/>
      <c r="MS267" s="115"/>
      <c r="MT267" s="115"/>
      <c r="MU267" s="132">
        <f t="shared" si="4245"/>
        <v>0</v>
      </c>
      <c r="MV267" s="481"/>
      <c r="MW267" s="121"/>
      <c r="MX267" s="118"/>
      <c r="MY267" s="115"/>
      <c r="MZ267" s="115"/>
      <c r="NA267" s="115"/>
      <c r="NB267" s="115"/>
      <c r="NC267" s="115"/>
      <c r="ND267" s="115">
        <f t="shared" si="4253"/>
        <v>0</v>
      </c>
      <c r="NE267" s="481"/>
      <c r="NF267" s="121"/>
      <c r="NG267" s="118"/>
      <c r="NH267" s="115"/>
      <c r="NI267" s="115"/>
      <c r="NJ267" s="115"/>
      <c r="NK267" s="115"/>
      <c r="NL267" s="115"/>
      <c r="NM267" s="132">
        <f t="shared" si="4246"/>
        <v>0</v>
      </c>
      <c r="NN267" s="481"/>
      <c r="NO267" s="118" t="s">
        <v>444</v>
      </c>
      <c r="NP267" s="118"/>
      <c r="NQ267" s="115">
        <v>0.6</v>
      </c>
      <c r="NR267" s="115"/>
      <c r="NS267" s="115">
        <v>0.8</v>
      </c>
      <c r="NT267" s="115">
        <v>1</v>
      </c>
      <c r="NU267" s="115"/>
      <c r="NV267" s="115">
        <f t="shared" si="4247"/>
        <v>0.48</v>
      </c>
      <c r="NW267" s="481"/>
      <c r="NX267" s="121"/>
      <c r="NY267" s="118"/>
      <c r="NZ267" s="115"/>
      <c r="OA267" s="115"/>
      <c r="OB267" s="115"/>
      <c r="OC267" s="115"/>
      <c r="OD267" s="115"/>
      <c r="OE267" s="132">
        <f t="shared" si="4248"/>
        <v>0</v>
      </c>
      <c r="OF267" s="481"/>
      <c r="OG267" s="121"/>
      <c r="OH267" s="118"/>
      <c r="OI267" s="115"/>
      <c r="OJ267" s="115"/>
      <c r="OK267" s="115"/>
      <c r="OL267" s="115"/>
      <c r="OM267" s="115"/>
      <c r="ON267" s="132">
        <f t="shared" si="4249"/>
        <v>0</v>
      </c>
      <c r="OO267" s="481"/>
      <c r="OP267" s="121"/>
      <c r="OQ267" s="118"/>
      <c r="OR267" s="115"/>
      <c r="OS267" s="115"/>
      <c r="OT267" s="115"/>
      <c r="OU267" s="115"/>
      <c r="OV267" s="115"/>
      <c r="OW267" s="132">
        <f t="shared" si="4250"/>
        <v>0</v>
      </c>
      <c r="OY267" s="121"/>
      <c r="OZ267" s="118"/>
      <c r="PA267" s="115"/>
      <c r="PB267" s="115"/>
      <c r="PC267" s="115"/>
      <c r="PD267" s="115"/>
      <c r="PE267" s="115"/>
      <c r="PF267" s="115"/>
    </row>
    <row r="268" spans="1:422">
      <c r="A268" s="118"/>
      <c r="B268" s="118"/>
      <c r="C268" s="115"/>
      <c r="D268" s="115"/>
      <c r="E268" s="115"/>
      <c r="F268" s="115"/>
      <c r="G268" s="115"/>
      <c r="H268" s="115">
        <f t="shared" si="4251"/>
        <v>0</v>
      </c>
      <c r="J268" s="121"/>
      <c r="K268" s="118"/>
      <c r="L268" s="115"/>
      <c r="M268" s="115"/>
      <c r="N268" s="115"/>
      <c r="O268" s="115"/>
      <c r="P268" s="115"/>
      <c r="Q268" s="115">
        <f t="shared" si="4252"/>
        <v>0</v>
      </c>
      <c r="S268" s="121"/>
      <c r="T268" s="118"/>
      <c r="U268" s="115"/>
      <c r="V268" s="115"/>
      <c r="W268" s="115"/>
      <c r="X268" s="115"/>
      <c r="Y268" s="115"/>
      <c r="Z268" s="115"/>
      <c r="AB268" s="121"/>
      <c r="AC268" s="118"/>
      <c r="AD268" s="115"/>
      <c r="AE268" s="115"/>
      <c r="AF268" s="115"/>
      <c r="AG268" s="115"/>
      <c r="AH268" s="115"/>
      <c r="AI268" s="115"/>
      <c r="AK268" s="121"/>
      <c r="AL268" s="118"/>
      <c r="AM268" s="115"/>
      <c r="AN268" s="115"/>
      <c r="AO268" s="115"/>
      <c r="AP268" s="115"/>
      <c r="AQ268" s="115"/>
      <c r="AR268" s="115"/>
      <c r="AT268" s="121"/>
      <c r="AU268" s="118"/>
      <c r="AV268" s="115"/>
      <c r="AW268" s="115"/>
      <c r="AX268" s="115"/>
      <c r="AY268" s="115"/>
      <c r="AZ268" s="115"/>
      <c r="BA268" s="115"/>
      <c r="BC268" s="121"/>
      <c r="BD268" s="118"/>
      <c r="BE268" s="115"/>
      <c r="BF268" s="115"/>
      <c r="BG268" s="115"/>
      <c r="BH268" s="115"/>
      <c r="BI268" s="115"/>
      <c r="BJ268" s="115"/>
      <c r="BL268" s="121"/>
      <c r="BM268" s="118"/>
      <c r="BN268" s="115"/>
      <c r="BO268" s="115"/>
      <c r="BP268" s="115"/>
      <c r="BQ268" s="115"/>
      <c r="BR268" s="115"/>
      <c r="BS268" s="115"/>
      <c r="BU268" s="121"/>
      <c r="BV268" s="118"/>
      <c r="BW268" s="115"/>
      <c r="BX268" s="115"/>
      <c r="BY268" s="115"/>
      <c r="BZ268" s="115"/>
      <c r="CA268" s="115"/>
      <c r="CB268" s="115"/>
      <c r="CD268" s="121"/>
      <c r="CE268" s="118"/>
      <c r="CF268" s="115"/>
      <c r="CG268" s="115"/>
      <c r="CH268" s="115"/>
      <c r="CI268" s="115"/>
      <c r="CJ268" s="115"/>
      <c r="CK268" s="115"/>
      <c r="CM268" s="121"/>
      <c r="CN268" s="118"/>
      <c r="CO268" s="115"/>
      <c r="CP268" s="115"/>
      <c r="CQ268" s="115"/>
      <c r="CR268" s="115"/>
      <c r="CS268" s="115"/>
      <c r="CT268" s="115"/>
      <c r="CV268" s="121"/>
      <c r="CW268" s="118"/>
      <c r="CX268" s="115"/>
      <c r="CY268" s="115"/>
      <c r="CZ268" s="115"/>
      <c r="DA268" s="115"/>
      <c r="DB268" s="115"/>
      <c r="DC268" s="115"/>
      <c r="DE268" s="121"/>
      <c r="DF268" s="118"/>
      <c r="DG268" s="115"/>
      <c r="DH268" s="115"/>
      <c r="DI268" s="115"/>
      <c r="DJ268" s="115"/>
      <c r="DK268" s="115"/>
      <c r="DL268" s="115"/>
      <c r="DN268" s="121"/>
      <c r="DO268" s="118"/>
      <c r="DP268" s="115"/>
      <c r="DQ268" s="115"/>
      <c r="DR268" s="115"/>
      <c r="DS268" s="115"/>
      <c r="DT268" s="115"/>
      <c r="DU268" s="115"/>
      <c r="DW268" s="121"/>
      <c r="DX268" s="118"/>
      <c r="DY268" s="115"/>
      <c r="DZ268" s="115"/>
      <c r="EA268" s="115"/>
      <c r="EB268" s="115"/>
      <c r="EC268" s="115"/>
      <c r="ED268" s="115"/>
      <c r="EF268" s="121"/>
      <c r="EG268" s="118"/>
      <c r="EH268" s="115"/>
      <c r="EI268" s="115"/>
      <c r="EJ268" s="115"/>
      <c r="EK268" s="115"/>
      <c r="EL268" s="115"/>
      <c r="EM268" s="115"/>
      <c r="EO268" s="121"/>
      <c r="EP268" s="118"/>
      <c r="EQ268" s="115"/>
      <c r="ER268" s="115"/>
      <c r="ES268" s="115"/>
      <c r="ET268" s="115"/>
      <c r="EU268" s="115"/>
      <c r="EV268" s="115"/>
      <c r="EX268" s="121"/>
      <c r="EY268" s="118"/>
      <c r="EZ268" s="115"/>
      <c r="FA268" s="115"/>
      <c r="FB268" s="115"/>
      <c r="FC268" s="115"/>
      <c r="FD268" s="115"/>
      <c r="FE268" s="115"/>
      <c r="FG268" s="121"/>
      <c r="FH268" s="118"/>
      <c r="FI268" s="115"/>
      <c r="FJ268" s="115"/>
      <c r="FK268" s="115"/>
      <c r="FL268" s="115"/>
      <c r="FM268" s="115"/>
      <c r="FN268" s="115"/>
      <c r="FP268" s="121"/>
      <c r="FQ268" s="118"/>
      <c r="FR268" s="115"/>
      <c r="FS268" s="115"/>
      <c r="FT268" s="115"/>
      <c r="FU268" s="115"/>
      <c r="FV268" s="115"/>
      <c r="FW268" s="115"/>
      <c r="FY268" s="118"/>
      <c r="FZ268" s="118"/>
      <c r="GA268" s="115"/>
      <c r="GB268" s="115"/>
      <c r="GC268" s="115"/>
      <c r="GD268" s="115"/>
      <c r="GE268" s="115"/>
      <c r="GF268" s="115">
        <f t="shared" si="4236"/>
        <v>0</v>
      </c>
      <c r="GH268" s="121"/>
      <c r="GI268" s="118"/>
      <c r="GJ268" s="115"/>
      <c r="GK268" s="115"/>
      <c r="GL268" s="115"/>
      <c r="GM268" s="115"/>
      <c r="GN268" s="115"/>
      <c r="GO268" s="115">
        <f t="shared" si="4237"/>
        <v>0</v>
      </c>
      <c r="GQ268" s="121"/>
      <c r="GR268" s="118"/>
      <c r="GS268" s="115"/>
      <c r="GT268" s="115"/>
      <c r="GU268" s="115"/>
      <c r="GV268" s="115"/>
      <c r="GW268" s="115"/>
      <c r="GX268" s="115"/>
      <c r="GZ268" s="118"/>
      <c r="HA268" s="118"/>
      <c r="HB268" s="115"/>
      <c r="HC268" s="115"/>
      <c r="HD268" s="115"/>
      <c r="HE268" s="115"/>
      <c r="HF268" s="115"/>
      <c r="HG268" s="115">
        <f t="shared" si="4239"/>
        <v>0</v>
      </c>
      <c r="HI268" s="121"/>
      <c r="HJ268" s="118"/>
      <c r="HK268" s="115"/>
      <c r="HL268" s="115"/>
      <c r="HM268" s="115"/>
      <c r="HN268" s="115"/>
      <c r="HO268" s="115"/>
      <c r="HP268" s="115"/>
      <c r="HR268" s="121"/>
      <c r="HS268" s="118"/>
      <c r="HT268" s="115"/>
      <c r="HU268" s="115"/>
      <c r="HV268" s="115"/>
      <c r="HW268" s="115"/>
      <c r="HX268" s="115"/>
      <c r="HY268" s="115"/>
      <c r="IA268" s="121"/>
      <c r="IB268" s="118"/>
      <c r="IC268" s="115"/>
      <c r="ID268" s="115"/>
      <c r="IE268" s="115"/>
      <c r="IF268" s="115"/>
      <c r="IG268" s="115"/>
      <c r="IH268" s="115"/>
      <c r="IJ268" s="121"/>
      <c r="IK268" s="118"/>
      <c r="IL268" s="115"/>
      <c r="IM268" s="115"/>
      <c r="IN268" s="115"/>
      <c r="IO268" s="115"/>
      <c r="IP268" s="115"/>
      <c r="IQ268" s="115"/>
      <c r="IS268" s="121"/>
      <c r="IT268" s="118"/>
      <c r="IU268" s="115"/>
      <c r="IV268" s="115"/>
      <c r="IW268" s="115"/>
      <c r="IX268" s="115"/>
      <c r="IY268" s="115"/>
      <c r="IZ268" s="115"/>
      <c r="JB268" s="121"/>
      <c r="JC268" s="118"/>
      <c r="JD268" s="115"/>
      <c r="JE268" s="115"/>
      <c r="JF268" s="115"/>
      <c r="JG268" s="115"/>
      <c r="JH268" s="115"/>
      <c r="JI268" s="115"/>
      <c r="JK268" s="121"/>
      <c r="JL268" s="118"/>
      <c r="JM268" s="115"/>
      <c r="JN268" s="115"/>
      <c r="JO268" s="115"/>
      <c r="JP268" s="115"/>
      <c r="JQ268" s="115"/>
      <c r="JR268" s="115"/>
      <c r="JS268" s="481"/>
      <c r="JT268" s="121"/>
      <c r="JU268" s="118"/>
      <c r="JV268" s="115"/>
      <c r="JW268" s="115"/>
      <c r="JX268" s="115"/>
      <c r="JY268" s="115"/>
      <c r="JZ268" s="115"/>
      <c r="KA268" s="115"/>
      <c r="KB268" s="481"/>
      <c r="KC268" s="121"/>
      <c r="KD268" s="118"/>
      <c r="KE268" s="115"/>
      <c r="KF268" s="115"/>
      <c r="KG268" s="115"/>
      <c r="KH268" s="115"/>
      <c r="KI268" s="115"/>
      <c r="KJ268" s="115"/>
      <c r="KK268" s="481"/>
      <c r="KL268" s="121"/>
      <c r="KM268" s="118"/>
      <c r="KN268" s="115"/>
      <c r="KO268" s="115"/>
      <c r="KP268" s="115"/>
      <c r="KQ268" s="115"/>
      <c r="KR268" s="115"/>
      <c r="KS268" s="115"/>
      <c r="KT268" s="481"/>
      <c r="KU268" s="121"/>
      <c r="KV268" s="118"/>
      <c r="KW268" s="115"/>
      <c r="KX268" s="115"/>
      <c r="KY268" s="115"/>
      <c r="KZ268" s="115"/>
      <c r="LA268" s="115"/>
      <c r="LB268" s="132">
        <f t="shared" si="4240"/>
        <v>0</v>
      </c>
      <c r="LC268" s="481"/>
      <c r="LD268" s="121"/>
      <c r="LE268" s="118"/>
      <c r="LF268" s="115"/>
      <c r="LG268" s="115"/>
      <c r="LH268" s="115"/>
      <c r="LI268" s="115"/>
      <c r="LJ268" s="115"/>
      <c r="LK268" s="132">
        <f t="shared" si="4241"/>
        <v>0</v>
      </c>
      <c r="LL268" s="481"/>
      <c r="LM268" s="121"/>
      <c r="LN268" s="118"/>
      <c r="LO268" s="115"/>
      <c r="LP268" s="115"/>
      <c r="LQ268" s="115"/>
      <c r="LR268" s="115"/>
      <c r="LS268" s="115"/>
      <c r="LT268" s="132">
        <f t="shared" si="4242"/>
        <v>0</v>
      </c>
      <c r="LU268" s="481"/>
      <c r="LV268" s="121"/>
      <c r="LW268" s="118"/>
      <c r="LX268" s="115"/>
      <c r="LY268" s="115"/>
      <c r="LZ268" s="115"/>
      <c r="MA268" s="115"/>
      <c r="MB268" s="115"/>
      <c r="MC268" s="132">
        <f t="shared" si="4243"/>
        <v>0</v>
      </c>
      <c r="MD268" s="481"/>
      <c r="ME268" s="121"/>
      <c r="MF268" s="118"/>
      <c r="MG268" s="115"/>
      <c r="MH268" s="115"/>
      <c r="MI268" s="115"/>
      <c r="MJ268" s="115"/>
      <c r="MK268" s="115"/>
      <c r="ML268" s="132">
        <f t="shared" si="4244"/>
        <v>0</v>
      </c>
      <c r="MM268" s="481"/>
      <c r="MN268" s="121"/>
      <c r="MO268" s="118"/>
      <c r="MP268" s="115"/>
      <c r="MQ268" s="115"/>
      <c r="MR268" s="115"/>
      <c r="MS268" s="115"/>
      <c r="MT268" s="115"/>
      <c r="MU268" s="132">
        <f t="shared" si="4245"/>
        <v>0</v>
      </c>
      <c r="MV268" s="481"/>
      <c r="MW268" s="121"/>
      <c r="MX268" s="118"/>
      <c r="MY268" s="115"/>
      <c r="MZ268" s="115"/>
      <c r="NA268" s="115"/>
      <c r="NB268" s="115"/>
      <c r="NC268" s="115"/>
      <c r="ND268" s="115">
        <f t="shared" si="4253"/>
        <v>0</v>
      </c>
      <c r="NE268" s="481"/>
      <c r="NF268" s="121"/>
      <c r="NG268" s="118"/>
      <c r="NH268" s="115"/>
      <c r="NI268" s="115"/>
      <c r="NJ268" s="115"/>
      <c r="NK268" s="115"/>
      <c r="NL268" s="115"/>
      <c r="NM268" s="132">
        <f t="shared" si="4246"/>
        <v>0</v>
      </c>
      <c r="NN268" s="481"/>
      <c r="NO268" s="121"/>
      <c r="NP268" s="118"/>
      <c r="NQ268" s="115"/>
      <c r="NR268" s="115"/>
      <c r="NS268" s="115"/>
      <c r="NT268" s="115"/>
      <c r="NU268" s="115"/>
      <c r="NV268" s="115"/>
      <c r="NW268" s="481"/>
      <c r="NX268" s="121"/>
      <c r="NY268" s="118"/>
      <c r="NZ268" s="115"/>
      <c r="OA268" s="115"/>
      <c r="OB268" s="115"/>
      <c r="OC268" s="115"/>
      <c r="OD268" s="115"/>
      <c r="OE268" s="132">
        <f t="shared" si="4248"/>
        <v>0</v>
      </c>
      <c r="OF268" s="481"/>
      <c r="OG268" s="121"/>
      <c r="OH268" s="118"/>
      <c r="OI268" s="115"/>
      <c r="OJ268" s="115"/>
      <c r="OK268" s="115"/>
      <c r="OL268" s="115"/>
      <c r="OM268" s="115"/>
      <c r="ON268" s="132">
        <f t="shared" si="4249"/>
        <v>0</v>
      </c>
      <c r="OO268" s="481"/>
      <c r="OP268" s="121"/>
      <c r="OQ268" s="118"/>
      <c r="OR268" s="115"/>
      <c r="OS268" s="115"/>
      <c r="OT268" s="115"/>
      <c r="OU268" s="115"/>
      <c r="OV268" s="115"/>
      <c r="OW268" s="132">
        <f t="shared" si="4250"/>
        <v>0</v>
      </c>
      <c r="OY268" s="121"/>
      <c r="OZ268" s="118"/>
      <c r="PA268" s="115"/>
      <c r="PB268" s="115"/>
      <c r="PC268" s="115"/>
      <c r="PD268" s="115"/>
      <c r="PE268" s="115"/>
      <c r="PF268" s="115"/>
    </row>
    <row r="269" spans="1:422">
      <c r="A269" s="118"/>
      <c r="B269" s="118"/>
      <c r="C269" s="115"/>
      <c r="D269" s="115"/>
      <c r="E269" s="115"/>
      <c r="F269" s="115"/>
      <c r="G269" s="115"/>
      <c r="H269" s="115">
        <f t="shared" si="4251"/>
        <v>0</v>
      </c>
      <c r="J269" s="121"/>
      <c r="K269" s="118"/>
      <c r="L269" s="115"/>
      <c r="M269" s="115"/>
      <c r="N269" s="115"/>
      <c r="O269" s="115"/>
      <c r="P269" s="115"/>
      <c r="Q269" s="115">
        <f t="shared" si="4252"/>
        <v>0</v>
      </c>
      <c r="S269" s="121"/>
      <c r="T269" s="118"/>
      <c r="U269" s="115"/>
      <c r="V269" s="115"/>
      <c r="W269" s="115"/>
      <c r="X269" s="115"/>
      <c r="Y269" s="115"/>
      <c r="Z269" s="115"/>
      <c r="AB269" s="121"/>
      <c r="AC269" s="118"/>
      <c r="AD269" s="115"/>
      <c r="AE269" s="115"/>
      <c r="AF269" s="115"/>
      <c r="AG269" s="115"/>
      <c r="AH269" s="115"/>
      <c r="AI269" s="115"/>
      <c r="AK269" s="121"/>
      <c r="AL269" s="118"/>
      <c r="AM269" s="115"/>
      <c r="AN269" s="115"/>
      <c r="AO269" s="115"/>
      <c r="AP269" s="115"/>
      <c r="AQ269" s="115"/>
      <c r="AR269" s="115"/>
      <c r="AT269" s="121"/>
      <c r="AU269" s="118"/>
      <c r="AV269" s="115"/>
      <c r="AW269" s="115"/>
      <c r="AX269" s="115"/>
      <c r="AY269" s="115"/>
      <c r="AZ269" s="115"/>
      <c r="BA269" s="115"/>
      <c r="BC269" s="121"/>
      <c r="BD269" s="118"/>
      <c r="BE269" s="115"/>
      <c r="BF269" s="115"/>
      <c r="BG269" s="115"/>
      <c r="BH269" s="115"/>
      <c r="BI269" s="115"/>
      <c r="BJ269" s="115"/>
      <c r="BL269" s="121"/>
      <c r="BM269" s="118"/>
      <c r="BN269" s="115"/>
      <c r="BO269" s="115"/>
      <c r="BP269" s="115"/>
      <c r="BQ269" s="115"/>
      <c r="BR269" s="115"/>
      <c r="BS269" s="115"/>
      <c r="BU269" s="121"/>
      <c r="BV269" s="118"/>
      <c r="BW269" s="115"/>
      <c r="BX269" s="115"/>
      <c r="BY269" s="115"/>
      <c r="BZ269" s="115"/>
      <c r="CA269" s="115"/>
      <c r="CB269" s="115"/>
      <c r="CD269" s="121"/>
      <c r="CE269" s="118"/>
      <c r="CF269" s="115"/>
      <c r="CG269" s="115"/>
      <c r="CH269" s="115"/>
      <c r="CI269" s="115"/>
      <c r="CJ269" s="115"/>
      <c r="CK269" s="115"/>
      <c r="CM269" s="121"/>
      <c r="CN269" s="118"/>
      <c r="CO269" s="115"/>
      <c r="CP269" s="115"/>
      <c r="CQ269" s="115"/>
      <c r="CR269" s="115"/>
      <c r="CS269" s="115"/>
      <c r="CT269" s="115"/>
      <c r="CV269" s="121"/>
      <c r="CW269" s="118"/>
      <c r="CX269" s="115"/>
      <c r="CY269" s="115"/>
      <c r="CZ269" s="115"/>
      <c r="DA269" s="115"/>
      <c r="DB269" s="115"/>
      <c r="DC269" s="115"/>
      <c r="DE269" s="121"/>
      <c r="DF269" s="118"/>
      <c r="DG269" s="115"/>
      <c r="DH269" s="115"/>
      <c r="DI269" s="115"/>
      <c r="DJ269" s="115"/>
      <c r="DK269" s="115"/>
      <c r="DL269" s="115"/>
      <c r="DN269" s="121"/>
      <c r="DO269" s="118"/>
      <c r="DP269" s="115"/>
      <c r="DQ269" s="115"/>
      <c r="DR269" s="115"/>
      <c r="DS269" s="115"/>
      <c r="DT269" s="115"/>
      <c r="DU269" s="115"/>
      <c r="DW269" s="121"/>
      <c r="DX269" s="118"/>
      <c r="DY269" s="115"/>
      <c r="DZ269" s="115"/>
      <c r="EA269" s="115"/>
      <c r="EB269" s="115"/>
      <c r="EC269" s="115"/>
      <c r="ED269" s="115"/>
      <c r="EF269" s="121"/>
      <c r="EG269" s="118"/>
      <c r="EH269" s="115"/>
      <c r="EI269" s="115"/>
      <c r="EJ269" s="115"/>
      <c r="EK269" s="115"/>
      <c r="EL269" s="115"/>
      <c r="EM269" s="115"/>
      <c r="EO269" s="121"/>
      <c r="EP269" s="118"/>
      <c r="EQ269" s="115"/>
      <c r="ER269" s="115"/>
      <c r="ES269" s="115"/>
      <c r="ET269" s="115"/>
      <c r="EU269" s="115"/>
      <c r="EV269" s="115"/>
      <c r="EX269" s="121"/>
      <c r="EY269" s="118"/>
      <c r="EZ269" s="115"/>
      <c r="FA269" s="115"/>
      <c r="FB269" s="115"/>
      <c r="FC269" s="115"/>
      <c r="FD269" s="115"/>
      <c r="FE269" s="115"/>
      <c r="FG269" s="121"/>
      <c r="FH269" s="118"/>
      <c r="FI269" s="115"/>
      <c r="FJ269" s="115"/>
      <c r="FK269" s="115"/>
      <c r="FL269" s="115"/>
      <c r="FM269" s="115"/>
      <c r="FN269" s="115"/>
      <c r="FP269" s="121"/>
      <c r="FQ269" s="118"/>
      <c r="FR269" s="115"/>
      <c r="FS269" s="115"/>
      <c r="FT269" s="115"/>
      <c r="FU269" s="115"/>
      <c r="FV269" s="115"/>
      <c r="FW269" s="115"/>
      <c r="FY269" s="118"/>
      <c r="FZ269" s="118"/>
      <c r="GA269" s="115"/>
      <c r="GB269" s="115"/>
      <c r="GC269" s="115"/>
      <c r="GD269" s="115"/>
      <c r="GE269" s="115"/>
      <c r="GF269" s="115">
        <f t="shared" si="4236"/>
        <v>0</v>
      </c>
      <c r="GH269" s="121"/>
      <c r="GI269" s="118"/>
      <c r="GJ269" s="115"/>
      <c r="GK269" s="115"/>
      <c r="GL269" s="115"/>
      <c r="GM269" s="115"/>
      <c r="GN269" s="115"/>
      <c r="GO269" s="115">
        <f t="shared" si="4237"/>
        <v>0</v>
      </c>
      <c r="GQ269" s="121"/>
      <c r="GR269" s="118"/>
      <c r="GS269" s="115"/>
      <c r="GT269" s="115"/>
      <c r="GU269" s="115"/>
      <c r="GV269" s="115"/>
      <c r="GW269" s="115"/>
      <c r="GX269" s="115"/>
      <c r="GZ269" s="118"/>
      <c r="HA269" s="118"/>
      <c r="HB269" s="115"/>
      <c r="HC269" s="115"/>
      <c r="HD269" s="115"/>
      <c r="HE269" s="115"/>
      <c r="HF269" s="115"/>
      <c r="HG269" s="115">
        <f t="shared" si="4239"/>
        <v>0</v>
      </c>
      <c r="HI269" s="121"/>
      <c r="HJ269" s="118"/>
      <c r="HK269" s="115"/>
      <c r="HL269" s="115"/>
      <c r="HM269" s="115"/>
      <c r="HN269" s="115"/>
      <c r="HO269" s="115"/>
      <c r="HP269" s="115"/>
      <c r="HR269" s="121"/>
      <c r="HS269" s="118"/>
      <c r="HT269" s="115"/>
      <c r="HU269" s="115"/>
      <c r="HV269" s="115"/>
      <c r="HW269" s="115"/>
      <c r="HX269" s="115"/>
      <c r="HY269" s="115"/>
      <c r="IA269" s="121"/>
      <c r="IB269" s="118"/>
      <c r="IC269" s="115"/>
      <c r="ID269" s="115"/>
      <c r="IE269" s="115"/>
      <c r="IF269" s="115"/>
      <c r="IG269" s="115"/>
      <c r="IH269" s="115"/>
      <c r="IJ269" s="121"/>
      <c r="IK269" s="118"/>
      <c r="IL269" s="115"/>
      <c r="IM269" s="115"/>
      <c r="IN269" s="115"/>
      <c r="IO269" s="115"/>
      <c r="IP269" s="115"/>
      <c r="IQ269" s="115"/>
      <c r="IS269" s="121"/>
      <c r="IT269" s="118"/>
      <c r="IU269" s="115"/>
      <c r="IV269" s="115"/>
      <c r="IW269" s="115"/>
      <c r="IX269" s="115"/>
      <c r="IY269" s="115"/>
      <c r="IZ269" s="115"/>
      <c r="JB269" s="121"/>
      <c r="JC269" s="118"/>
      <c r="JD269" s="115"/>
      <c r="JE269" s="115"/>
      <c r="JF269" s="115"/>
      <c r="JG269" s="115"/>
      <c r="JH269" s="115"/>
      <c r="JI269" s="115"/>
      <c r="JK269" s="121"/>
      <c r="JL269" s="118"/>
      <c r="JM269" s="115"/>
      <c r="JN269" s="115"/>
      <c r="JO269" s="115"/>
      <c r="JP269" s="115"/>
      <c r="JQ269" s="115"/>
      <c r="JR269" s="115"/>
      <c r="JS269" s="481"/>
      <c r="JT269" s="121"/>
      <c r="JU269" s="118"/>
      <c r="JV269" s="115"/>
      <c r="JW269" s="115"/>
      <c r="JX269" s="115"/>
      <c r="JY269" s="115"/>
      <c r="JZ269" s="115"/>
      <c r="KA269" s="115"/>
      <c r="KB269" s="481"/>
      <c r="KC269" s="121"/>
      <c r="KD269" s="118"/>
      <c r="KE269" s="115"/>
      <c r="KF269" s="115"/>
      <c r="KG269" s="115"/>
      <c r="KH269" s="115"/>
      <c r="KI269" s="115"/>
      <c r="KJ269" s="115"/>
      <c r="KK269" s="481"/>
      <c r="KL269" s="121"/>
      <c r="KM269" s="118"/>
      <c r="KN269" s="115"/>
      <c r="KO269" s="115"/>
      <c r="KP269" s="115"/>
      <c r="KQ269" s="115"/>
      <c r="KR269" s="115"/>
      <c r="KS269" s="115"/>
      <c r="KT269" s="481"/>
      <c r="KU269" s="121"/>
      <c r="KV269" s="118"/>
      <c r="KW269" s="115"/>
      <c r="KX269" s="115"/>
      <c r="KY269" s="115"/>
      <c r="KZ269" s="115"/>
      <c r="LA269" s="115"/>
      <c r="LB269" s="132">
        <f t="shared" si="4240"/>
        <v>0</v>
      </c>
      <c r="LC269" s="481"/>
      <c r="LD269" s="121"/>
      <c r="LE269" s="118"/>
      <c r="LF269" s="115"/>
      <c r="LG269" s="115"/>
      <c r="LH269" s="115"/>
      <c r="LI269" s="115"/>
      <c r="LJ269" s="115"/>
      <c r="LK269" s="132">
        <f t="shared" si="4241"/>
        <v>0</v>
      </c>
      <c r="LL269" s="481"/>
      <c r="LM269" s="121"/>
      <c r="LN269" s="118"/>
      <c r="LO269" s="115"/>
      <c r="LP269" s="115"/>
      <c r="LQ269" s="115"/>
      <c r="LR269" s="115"/>
      <c r="LS269" s="115"/>
      <c r="LT269" s="132">
        <f t="shared" si="4242"/>
        <v>0</v>
      </c>
      <c r="LU269" s="481"/>
      <c r="LV269" s="121"/>
      <c r="LW269" s="118"/>
      <c r="LX269" s="115"/>
      <c r="LY269" s="115"/>
      <c r="LZ269" s="115"/>
      <c r="MA269" s="115"/>
      <c r="MB269" s="115"/>
      <c r="MC269" s="132">
        <f t="shared" si="4243"/>
        <v>0</v>
      </c>
      <c r="MD269" s="481"/>
      <c r="ME269" s="121"/>
      <c r="MF269" s="118"/>
      <c r="MG269" s="115"/>
      <c r="MH269" s="115"/>
      <c r="MI269" s="115"/>
      <c r="MJ269" s="115"/>
      <c r="MK269" s="115"/>
      <c r="ML269" s="132">
        <f t="shared" si="4244"/>
        <v>0</v>
      </c>
      <c r="MM269" s="481"/>
      <c r="MN269" s="121"/>
      <c r="MO269" s="118"/>
      <c r="MP269" s="115"/>
      <c r="MQ269" s="115"/>
      <c r="MR269" s="115"/>
      <c r="MS269" s="115"/>
      <c r="MT269" s="115"/>
      <c r="MU269" s="132">
        <f t="shared" si="4245"/>
        <v>0</v>
      </c>
      <c r="MV269" s="481"/>
      <c r="MW269" s="121"/>
      <c r="MX269" s="118"/>
      <c r="MY269" s="115"/>
      <c r="MZ269" s="115"/>
      <c r="NA269" s="115"/>
      <c r="NB269" s="115"/>
      <c r="NC269" s="115"/>
      <c r="ND269" s="115">
        <f t="shared" si="4253"/>
        <v>0</v>
      </c>
      <c r="NE269" s="481"/>
      <c r="NF269" s="121"/>
      <c r="NG269" s="118"/>
      <c r="NH269" s="115"/>
      <c r="NI269" s="115"/>
      <c r="NJ269" s="115"/>
      <c r="NK269" s="115"/>
      <c r="NL269" s="115"/>
      <c r="NM269" s="132">
        <f t="shared" si="4246"/>
        <v>0</v>
      </c>
      <c r="NN269" s="481"/>
      <c r="NO269" s="121"/>
      <c r="NP269" s="118"/>
      <c r="NQ269" s="115"/>
      <c r="NR269" s="115"/>
      <c r="NS269" s="115"/>
      <c r="NT269" s="115"/>
      <c r="NU269" s="115"/>
      <c r="NV269" s="115"/>
      <c r="NW269" s="481"/>
      <c r="NX269" s="121"/>
      <c r="NY269" s="118"/>
      <c r="NZ269" s="115"/>
      <c r="OA269" s="115"/>
      <c r="OB269" s="115"/>
      <c r="OC269" s="115"/>
      <c r="OD269" s="115"/>
      <c r="OE269" s="132">
        <f t="shared" si="4248"/>
        <v>0</v>
      </c>
      <c r="OF269" s="481"/>
      <c r="OG269" s="121"/>
      <c r="OH269" s="118"/>
      <c r="OI269" s="115"/>
      <c r="OJ269" s="115"/>
      <c r="OK269" s="115"/>
      <c r="OL269" s="115"/>
      <c r="OM269" s="115"/>
      <c r="ON269" s="132">
        <f t="shared" si="4249"/>
        <v>0</v>
      </c>
      <c r="OO269" s="481"/>
      <c r="OP269" s="121"/>
      <c r="OQ269" s="118"/>
      <c r="OR269" s="115"/>
      <c r="OS269" s="115"/>
      <c r="OT269" s="115"/>
      <c r="OU269" s="115"/>
      <c r="OV269" s="115"/>
      <c r="OW269" s="132">
        <f t="shared" si="4250"/>
        <v>0</v>
      </c>
      <c r="OY269" s="121"/>
      <c r="OZ269" s="118"/>
      <c r="PA269" s="115"/>
      <c r="PB269" s="115"/>
      <c r="PC269" s="115"/>
      <c r="PD269" s="115"/>
      <c r="PE269" s="115"/>
      <c r="PF269" s="115"/>
    </row>
    <row r="270" spans="1:422">
      <c r="A270" s="118"/>
      <c r="B270" s="118"/>
      <c r="C270" s="115"/>
      <c r="D270" s="115"/>
      <c r="E270" s="115"/>
      <c r="F270" s="115"/>
      <c r="G270" s="115"/>
      <c r="H270" s="115">
        <f t="shared" si="4251"/>
        <v>0</v>
      </c>
      <c r="J270" s="185"/>
      <c r="K270" s="118"/>
      <c r="L270" s="115"/>
      <c r="M270" s="115"/>
      <c r="N270" s="115"/>
      <c r="O270" s="115"/>
      <c r="P270" s="115"/>
      <c r="Q270" s="115">
        <f t="shared" si="4252"/>
        <v>0</v>
      </c>
      <c r="S270" s="185"/>
      <c r="T270" s="118"/>
      <c r="U270" s="115"/>
      <c r="V270" s="115"/>
      <c r="W270" s="115"/>
      <c r="X270" s="115"/>
      <c r="Y270" s="115"/>
      <c r="Z270" s="115"/>
      <c r="AB270" s="185"/>
      <c r="AC270" s="118"/>
      <c r="AD270" s="115"/>
      <c r="AE270" s="115"/>
      <c r="AF270" s="115"/>
      <c r="AG270" s="115"/>
      <c r="AH270" s="115"/>
      <c r="AI270" s="115"/>
      <c r="AK270" s="185"/>
      <c r="AL270" s="118"/>
      <c r="AM270" s="115"/>
      <c r="AN270" s="115"/>
      <c r="AO270" s="115"/>
      <c r="AP270" s="115"/>
      <c r="AQ270" s="115"/>
      <c r="AR270" s="115"/>
      <c r="AT270" s="185"/>
      <c r="AU270" s="118"/>
      <c r="AV270" s="115"/>
      <c r="AW270" s="115"/>
      <c r="AX270" s="115"/>
      <c r="AY270" s="115"/>
      <c r="AZ270" s="115"/>
      <c r="BA270" s="115"/>
      <c r="BC270" s="185"/>
      <c r="BD270" s="118"/>
      <c r="BE270" s="115"/>
      <c r="BF270" s="115"/>
      <c r="BG270" s="115"/>
      <c r="BH270" s="115"/>
      <c r="BI270" s="115"/>
      <c r="BJ270" s="115"/>
      <c r="BL270" s="185"/>
      <c r="BM270" s="118"/>
      <c r="BN270" s="115"/>
      <c r="BO270" s="115"/>
      <c r="BP270" s="115"/>
      <c r="BQ270" s="115"/>
      <c r="BR270" s="115"/>
      <c r="BS270" s="115"/>
      <c r="BU270" s="185"/>
      <c r="BV270" s="118"/>
      <c r="BW270" s="115"/>
      <c r="BX270" s="115"/>
      <c r="BY270" s="115"/>
      <c r="BZ270" s="115"/>
      <c r="CA270" s="115"/>
      <c r="CB270" s="115"/>
      <c r="CD270" s="185"/>
      <c r="CE270" s="118"/>
      <c r="CF270" s="115"/>
      <c r="CG270" s="115"/>
      <c r="CH270" s="115"/>
      <c r="CI270" s="115"/>
      <c r="CJ270" s="115"/>
      <c r="CK270" s="115"/>
      <c r="CM270" s="185"/>
      <c r="CN270" s="118"/>
      <c r="CO270" s="115"/>
      <c r="CP270" s="115"/>
      <c r="CQ270" s="115"/>
      <c r="CR270" s="115"/>
      <c r="CS270" s="115"/>
      <c r="CT270" s="115"/>
      <c r="CV270" s="185"/>
      <c r="CW270" s="118"/>
      <c r="CX270" s="115"/>
      <c r="CY270" s="115"/>
      <c r="CZ270" s="115"/>
      <c r="DA270" s="115"/>
      <c r="DB270" s="115"/>
      <c r="DC270" s="115"/>
      <c r="DE270" s="185"/>
      <c r="DF270" s="118"/>
      <c r="DG270" s="115"/>
      <c r="DH270" s="115"/>
      <c r="DI270" s="115"/>
      <c r="DJ270" s="115"/>
      <c r="DK270" s="115"/>
      <c r="DL270" s="115"/>
      <c r="DN270" s="185"/>
      <c r="DO270" s="118"/>
      <c r="DP270" s="115"/>
      <c r="DQ270" s="115"/>
      <c r="DR270" s="115"/>
      <c r="DS270" s="115"/>
      <c r="DT270" s="115"/>
      <c r="DU270" s="115"/>
      <c r="DW270" s="185"/>
      <c r="DX270" s="118"/>
      <c r="DY270" s="115"/>
      <c r="DZ270" s="115"/>
      <c r="EA270" s="115"/>
      <c r="EB270" s="115"/>
      <c r="EC270" s="115"/>
      <c r="ED270" s="115"/>
      <c r="EF270" s="185"/>
      <c r="EG270" s="118"/>
      <c r="EH270" s="115"/>
      <c r="EI270" s="115"/>
      <c r="EJ270" s="115"/>
      <c r="EK270" s="115"/>
      <c r="EL270" s="115"/>
      <c r="EM270" s="115"/>
      <c r="EO270" s="185"/>
      <c r="EP270" s="118"/>
      <c r="EQ270" s="115"/>
      <c r="ER270" s="115"/>
      <c r="ES270" s="115"/>
      <c r="ET270" s="115"/>
      <c r="EU270" s="115"/>
      <c r="EV270" s="115"/>
      <c r="EX270" s="185"/>
      <c r="EY270" s="118"/>
      <c r="EZ270" s="115"/>
      <c r="FA270" s="115"/>
      <c r="FB270" s="115"/>
      <c r="FC270" s="115"/>
      <c r="FD270" s="115"/>
      <c r="FE270" s="115"/>
      <c r="FG270" s="185"/>
      <c r="FH270" s="118"/>
      <c r="FI270" s="115"/>
      <c r="FJ270" s="115"/>
      <c r="FK270" s="115"/>
      <c r="FL270" s="115"/>
      <c r="FM270" s="115"/>
      <c r="FN270" s="115"/>
      <c r="FP270" s="185"/>
      <c r="FQ270" s="118"/>
      <c r="FR270" s="115"/>
      <c r="FS270" s="115"/>
      <c r="FT270" s="115"/>
      <c r="FU270" s="115"/>
      <c r="FV270" s="115"/>
      <c r="FW270" s="115"/>
      <c r="FY270" s="118"/>
      <c r="FZ270" s="118"/>
      <c r="GA270" s="115"/>
      <c r="GB270" s="115"/>
      <c r="GC270" s="115"/>
      <c r="GD270" s="115"/>
      <c r="GE270" s="115"/>
      <c r="GF270" s="115">
        <f t="shared" si="4236"/>
        <v>0</v>
      </c>
      <c r="GH270" s="185"/>
      <c r="GI270" s="118"/>
      <c r="GJ270" s="115"/>
      <c r="GK270" s="115"/>
      <c r="GL270" s="115"/>
      <c r="GM270" s="115"/>
      <c r="GN270" s="115"/>
      <c r="GO270" s="115">
        <f t="shared" si="4237"/>
        <v>0</v>
      </c>
      <c r="GQ270" s="185"/>
      <c r="GR270" s="118"/>
      <c r="GS270" s="115"/>
      <c r="GT270" s="115"/>
      <c r="GU270" s="115"/>
      <c r="GV270" s="115"/>
      <c r="GW270" s="115"/>
      <c r="GX270" s="115"/>
      <c r="GZ270" s="118"/>
      <c r="HA270" s="118"/>
      <c r="HB270" s="115"/>
      <c r="HC270" s="115"/>
      <c r="HD270" s="115"/>
      <c r="HE270" s="115"/>
      <c r="HF270" s="115"/>
      <c r="HG270" s="115">
        <f t="shared" si="4239"/>
        <v>0</v>
      </c>
      <c r="HI270" s="185"/>
      <c r="HJ270" s="118"/>
      <c r="HK270" s="115"/>
      <c r="HL270" s="115"/>
      <c r="HM270" s="115"/>
      <c r="HN270" s="115"/>
      <c r="HO270" s="115"/>
      <c r="HP270" s="115"/>
      <c r="HR270" s="185"/>
      <c r="HS270" s="118"/>
      <c r="HT270" s="115"/>
      <c r="HU270" s="115"/>
      <c r="HV270" s="115"/>
      <c r="HW270" s="115"/>
      <c r="HX270" s="115"/>
      <c r="HY270" s="115"/>
      <c r="IA270" s="185"/>
      <c r="IB270" s="118"/>
      <c r="IC270" s="115"/>
      <c r="ID270" s="115"/>
      <c r="IE270" s="115"/>
      <c r="IF270" s="115"/>
      <c r="IG270" s="115"/>
      <c r="IH270" s="115"/>
      <c r="IJ270" s="185"/>
      <c r="IK270" s="118"/>
      <c r="IL270" s="115"/>
      <c r="IM270" s="115"/>
      <c r="IN270" s="115"/>
      <c r="IO270" s="115"/>
      <c r="IP270" s="115"/>
      <c r="IQ270" s="115"/>
      <c r="IS270" s="185"/>
      <c r="IT270" s="118"/>
      <c r="IU270" s="115"/>
      <c r="IV270" s="115"/>
      <c r="IW270" s="115"/>
      <c r="IX270" s="115"/>
      <c r="IY270" s="115"/>
      <c r="IZ270" s="115"/>
      <c r="JB270" s="185"/>
      <c r="JC270" s="118"/>
      <c r="JD270" s="115"/>
      <c r="JE270" s="115"/>
      <c r="JF270" s="115"/>
      <c r="JG270" s="115"/>
      <c r="JH270" s="115"/>
      <c r="JI270" s="115"/>
      <c r="JK270" s="185"/>
      <c r="JL270" s="118"/>
      <c r="JM270" s="115"/>
      <c r="JN270" s="115"/>
      <c r="JO270" s="115"/>
      <c r="JP270" s="115"/>
      <c r="JQ270" s="115"/>
      <c r="JR270" s="115"/>
      <c r="JS270" s="481"/>
      <c r="JT270" s="185"/>
      <c r="JU270" s="118"/>
      <c r="JV270" s="115"/>
      <c r="JW270" s="115"/>
      <c r="JX270" s="115"/>
      <c r="JY270" s="115"/>
      <c r="JZ270" s="115"/>
      <c r="KA270" s="115"/>
      <c r="KB270" s="481"/>
      <c r="KC270" s="185"/>
      <c r="KD270" s="118"/>
      <c r="KE270" s="115"/>
      <c r="KF270" s="115"/>
      <c r="KG270" s="115"/>
      <c r="KH270" s="115"/>
      <c r="KI270" s="115"/>
      <c r="KJ270" s="115"/>
      <c r="KK270" s="481"/>
      <c r="KL270" s="185"/>
      <c r="KM270" s="118"/>
      <c r="KN270" s="115"/>
      <c r="KO270" s="115"/>
      <c r="KP270" s="115"/>
      <c r="KQ270" s="115"/>
      <c r="KR270" s="115"/>
      <c r="KS270" s="115"/>
      <c r="KT270" s="481"/>
      <c r="KU270" s="185"/>
      <c r="KV270" s="118"/>
      <c r="KW270" s="115"/>
      <c r="KX270" s="115"/>
      <c r="KY270" s="115"/>
      <c r="KZ270" s="115"/>
      <c r="LA270" s="115"/>
      <c r="LB270" s="132">
        <f t="shared" si="4240"/>
        <v>0</v>
      </c>
      <c r="LC270" s="481"/>
      <c r="LD270" s="185"/>
      <c r="LE270" s="118"/>
      <c r="LF270" s="115"/>
      <c r="LG270" s="115"/>
      <c r="LH270" s="115"/>
      <c r="LI270" s="115"/>
      <c r="LJ270" s="115"/>
      <c r="LK270" s="132">
        <f t="shared" si="4241"/>
        <v>0</v>
      </c>
      <c r="LL270" s="481"/>
      <c r="LM270" s="185"/>
      <c r="LN270" s="118"/>
      <c r="LO270" s="115"/>
      <c r="LP270" s="115"/>
      <c r="LQ270" s="115"/>
      <c r="LR270" s="115"/>
      <c r="LS270" s="115"/>
      <c r="LT270" s="132">
        <f t="shared" si="4242"/>
        <v>0</v>
      </c>
      <c r="LU270" s="481"/>
      <c r="LV270" s="185"/>
      <c r="LW270" s="118"/>
      <c r="LX270" s="115"/>
      <c r="LY270" s="115"/>
      <c r="LZ270" s="115"/>
      <c r="MA270" s="115"/>
      <c r="MB270" s="115"/>
      <c r="MC270" s="132">
        <f t="shared" si="4243"/>
        <v>0</v>
      </c>
      <c r="MD270" s="481"/>
      <c r="ME270" s="185"/>
      <c r="MF270" s="118"/>
      <c r="MG270" s="115"/>
      <c r="MH270" s="115"/>
      <c r="MI270" s="115"/>
      <c r="MJ270" s="115"/>
      <c r="MK270" s="115"/>
      <c r="ML270" s="132">
        <f t="shared" si="4244"/>
        <v>0</v>
      </c>
      <c r="MM270" s="481"/>
      <c r="MN270" s="185"/>
      <c r="MO270" s="118"/>
      <c r="MP270" s="115"/>
      <c r="MQ270" s="115"/>
      <c r="MR270" s="115"/>
      <c r="MS270" s="115"/>
      <c r="MT270" s="115"/>
      <c r="MU270" s="132">
        <f t="shared" si="4245"/>
        <v>0</v>
      </c>
      <c r="MV270" s="481"/>
      <c r="MW270" s="185"/>
      <c r="MX270" s="118"/>
      <c r="MY270" s="115"/>
      <c r="MZ270" s="115"/>
      <c r="NA270" s="115"/>
      <c r="NB270" s="115"/>
      <c r="NC270" s="115"/>
      <c r="ND270" s="115">
        <f t="shared" si="4253"/>
        <v>0</v>
      </c>
      <c r="NE270" s="481"/>
      <c r="NF270" s="185"/>
      <c r="NG270" s="118"/>
      <c r="NH270" s="115"/>
      <c r="NI270" s="115"/>
      <c r="NJ270" s="115"/>
      <c r="NK270" s="115"/>
      <c r="NL270" s="115"/>
      <c r="NM270" s="132">
        <f t="shared" si="4246"/>
        <v>0</v>
      </c>
      <c r="NN270" s="481"/>
      <c r="NO270" s="185"/>
      <c r="NP270" s="118"/>
      <c r="NQ270" s="115"/>
      <c r="NR270" s="115"/>
      <c r="NS270" s="115"/>
      <c r="NT270" s="115"/>
      <c r="NU270" s="115"/>
      <c r="NV270" s="115"/>
      <c r="NW270" s="481"/>
      <c r="NX270" s="185"/>
      <c r="NY270" s="118"/>
      <c r="NZ270" s="115"/>
      <c r="OA270" s="115"/>
      <c r="OB270" s="115"/>
      <c r="OC270" s="115"/>
      <c r="OD270" s="115"/>
      <c r="OE270" s="132">
        <f t="shared" si="4248"/>
        <v>0</v>
      </c>
      <c r="OF270" s="481"/>
      <c r="OG270" s="185"/>
      <c r="OH270" s="118"/>
      <c r="OI270" s="115"/>
      <c r="OJ270" s="115"/>
      <c r="OK270" s="115"/>
      <c r="OL270" s="115"/>
      <c r="OM270" s="115"/>
      <c r="ON270" s="132">
        <f t="shared" si="4249"/>
        <v>0</v>
      </c>
      <c r="OO270" s="481"/>
      <c r="OP270" s="185"/>
      <c r="OQ270" s="118"/>
      <c r="OR270" s="115"/>
      <c r="OS270" s="115"/>
      <c r="OT270" s="115"/>
      <c r="OU270" s="115"/>
      <c r="OV270" s="115"/>
      <c r="OW270" s="132">
        <f t="shared" si="4250"/>
        <v>0</v>
      </c>
      <c r="OY270" s="185"/>
      <c r="OZ270" s="118"/>
      <c r="PA270" s="115"/>
      <c r="PB270" s="115"/>
      <c r="PC270" s="115"/>
      <c r="PD270" s="115"/>
      <c r="PE270" s="115"/>
      <c r="PF270" s="115"/>
    </row>
    <row r="271" spans="1:422">
      <c r="A271" s="118"/>
      <c r="B271" s="118"/>
      <c r="C271" s="115"/>
      <c r="D271" s="115"/>
      <c r="E271" s="115"/>
      <c r="F271" s="115"/>
      <c r="G271" s="115"/>
      <c r="H271" s="115">
        <f t="shared" si="4251"/>
        <v>0</v>
      </c>
      <c r="J271" s="185"/>
      <c r="K271" s="118"/>
      <c r="L271" s="115"/>
      <c r="M271" s="115"/>
      <c r="N271" s="115"/>
      <c r="O271" s="115"/>
      <c r="P271" s="115"/>
      <c r="Q271" s="115">
        <f t="shared" si="4252"/>
        <v>0</v>
      </c>
      <c r="S271" s="185"/>
      <c r="T271" s="118"/>
      <c r="U271" s="115"/>
      <c r="V271" s="115"/>
      <c r="W271" s="115"/>
      <c r="X271" s="115"/>
      <c r="Y271" s="115"/>
      <c r="Z271" s="115"/>
      <c r="AB271" s="185"/>
      <c r="AC271" s="118"/>
      <c r="AD271" s="115"/>
      <c r="AE271" s="115"/>
      <c r="AF271" s="115"/>
      <c r="AG271" s="115"/>
      <c r="AH271" s="115"/>
      <c r="AI271" s="115"/>
      <c r="AK271" s="185"/>
      <c r="AL271" s="118"/>
      <c r="AM271" s="115"/>
      <c r="AN271" s="115"/>
      <c r="AO271" s="115"/>
      <c r="AP271" s="115"/>
      <c r="AQ271" s="115"/>
      <c r="AR271" s="115"/>
      <c r="AT271" s="185"/>
      <c r="AU271" s="118"/>
      <c r="AV271" s="115"/>
      <c r="AW271" s="115"/>
      <c r="AX271" s="115"/>
      <c r="AY271" s="115"/>
      <c r="AZ271" s="115"/>
      <c r="BA271" s="115"/>
      <c r="BC271" s="185"/>
      <c r="BD271" s="118"/>
      <c r="BE271" s="115"/>
      <c r="BF271" s="115"/>
      <c r="BG271" s="115"/>
      <c r="BH271" s="115"/>
      <c r="BI271" s="115"/>
      <c r="BJ271" s="115"/>
      <c r="BL271" s="185"/>
      <c r="BM271" s="118"/>
      <c r="BN271" s="115"/>
      <c r="BO271" s="115"/>
      <c r="BP271" s="115"/>
      <c r="BQ271" s="115"/>
      <c r="BR271" s="115"/>
      <c r="BS271" s="115"/>
      <c r="BU271" s="185"/>
      <c r="BV271" s="118"/>
      <c r="BW271" s="115"/>
      <c r="BX271" s="115"/>
      <c r="BY271" s="115"/>
      <c r="BZ271" s="115"/>
      <c r="CA271" s="115"/>
      <c r="CB271" s="115"/>
      <c r="CD271" s="185"/>
      <c r="CE271" s="118"/>
      <c r="CF271" s="115"/>
      <c r="CG271" s="115"/>
      <c r="CH271" s="115"/>
      <c r="CI271" s="115"/>
      <c r="CJ271" s="115"/>
      <c r="CK271" s="115"/>
      <c r="CM271" s="185"/>
      <c r="CN271" s="118"/>
      <c r="CO271" s="115"/>
      <c r="CP271" s="115"/>
      <c r="CQ271" s="115"/>
      <c r="CR271" s="115"/>
      <c r="CS271" s="115"/>
      <c r="CT271" s="115"/>
      <c r="CV271" s="185"/>
      <c r="CW271" s="118"/>
      <c r="CX271" s="115"/>
      <c r="CY271" s="115"/>
      <c r="CZ271" s="115"/>
      <c r="DA271" s="115"/>
      <c r="DB271" s="115"/>
      <c r="DC271" s="115"/>
      <c r="DE271" s="185"/>
      <c r="DF271" s="118"/>
      <c r="DG271" s="115"/>
      <c r="DH271" s="115"/>
      <c r="DI271" s="115"/>
      <c r="DJ271" s="115"/>
      <c r="DK271" s="115"/>
      <c r="DL271" s="115"/>
      <c r="DN271" s="185"/>
      <c r="DO271" s="118"/>
      <c r="DP271" s="115"/>
      <c r="DQ271" s="115"/>
      <c r="DR271" s="115"/>
      <c r="DS271" s="115"/>
      <c r="DT271" s="115"/>
      <c r="DU271" s="115"/>
      <c r="DW271" s="185"/>
      <c r="DX271" s="118"/>
      <c r="DY271" s="115"/>
      <c r="DZ271" s="115"/>
      <c r="EA271" s="115"/>
      <c r="EB271" s="115"/>
      <c r="EC271" s="115"/>
      <c r="ED271" s="115"/>
      <c r="EF271" s="185"/>
      <c r="EG271" s="118"/>
      <c r="EH271" s="115"/>
      <c r="EI271" s="115"/>
      <c r="EJ271" s="115"/>
      <c r="EK271" s="115"/>
      <c r="EL271" s="115"/>
      <c r="EM271" s="115"/>
      <c r="EO271" s="185"/>
      <c r="EP271" s="118"/>
      <c r="EQ271" s="115"/>
      <c r="ER271" s="115"/>
      <c r="ES271" s="115"/>
      <c r="ET271" s="115"/>
      <c r="EU271" s="115"/>
      <c r="EV271" s="115"/>
      <c r="EX271" s="185"/>
      <c r="EY271" s="118"/>
      <c r="EZ271" s="115"/>
      <c r="FA271" s="115"/>
      <c r="FB271" s="115"/>
      <c r="FC271" s="115"/>
      <c r="FD271" s="115"/>
      <c r="FE271" s="115"/>
      <c r="FG271" s="185"/>
      <c r="FH271" s="118"/>
      <c r="FI271" s="115"/>
      <c r="FJ271" s="115"/>
      <c r="FK271" s="115"/>
      <c r="FL271" s="115"/>
      <c r="FM271" s="115"/>
      <c r="FN271" s="115"/>
      <c r="FP271" s="185"/>
      <c r="FQ271" s="118"/>
      <c r="FR271" s="115"/>
      <c r="FS271" s="115"/>
      <c r="FT271" s="115"/>
      <c r="FU271" s="115"/>
      <c r="FV271" s="115"/>
      <c r="FW271" s="115"/>
      <c r="FY271" s="118"/>
      <c r="FZ271" s="118"/>
      <c r="GA271" s="115"/>
      <c r="GB271" s="115"/>
      <c r="GC271" s="115"/>
      <c r="GD271" s="115"/>
      <c r="GE271" s="115"/>
      <c r="GF271" s="115">
        <f t="shared" si="4236"/>
        <v>0</v>
      </c>
      <c r="GH271" s="185"/>
      <c r="GI271" s="118"/>
      <c r="GJ271" s="115"/>
      <c r="GK271" s="115"/>
      <c r="GL271" s="115"/>
      <c r="GM271" s="115"/>
      <c r="GN271" s="115"/>
      <c r="GO271" s="115">
        <f t="shared" si="4237"/>
        <v>0</v>
      </c>
      <c r="GQ271" s="185"/>
      <c r="GR271" s="118"/>
      <c r="GS271" s="115"/>
      <c r="GT271" s="115"/>
      <c r="GU271" s="115"/>
      <c r="GV271" s="115"/>
      <c r="GW271" s="115"/>
      <c r="GX271" s="115"/>
      <c r="GZ271" s="118"/>
      <c r="HA271" s="118"/>
      <c r="HB271" s="115"/>
      <c r="HC271" s="115"/>
      <c r="HD271" s="115"/>
      <c r="HE271" s="115"/>
      <c r="HF271" s="115"/>
      <c r="HG271" s="115">
        <f t="shared" si="4239"/>
        <v>0</v>
      </c>
      <c r="HI271" s="185"/>
      <c r="HJ271" s="118"/>
      <c r="HK271" s="115"/>
      <c r="HL271" s="115"/>
      <c r="HM271" s="115"/>
      <c r="HN271" s="115"/>
      <c r="HO271" s="115"/>
      <c r="HP271" s="115"/>
      <c r="HR271" s="185"/>
      <c r="HS271" s="118"/>
      <c r="HT271" s="115"/>
      <c r="HU271" s="115"/>
      <c r="HV271" s="115"/>
      <c r="HW271" s="115"/>
      <c r="HX271" s="115"/>
      <c r="HY271" s="115"/>
      <c r="IA271" s="185"/>
      <c r="IB271" s="118"/>
      <c r="IC271" s="115"/>
      <c r="ID271" s="115"/>
      <c r="IE271" s="115"/>
      <c r="IF271" s="115"/>
      <c r="IG271" s="115"/>
      <c r="IH271" s="115"/>
      <c r="IJ271" s="185"/>
      <c r="IK271" s="118"/>
      <c r="IL271" s="115"/>
      <c r="IM271" s="115"/>
      <c r="IN271" s="115"/>
      <c r="IO271" s="115"/>
      <c r="IP271" s="115"/>
      <c r="IQ271" s="115"/>
      <c r="IS271" s="185"/>
      <c r="IT271" s="118"/>
      <c r="IU271" s="115"/>
      <c r="IV271" s="115"/>
      <c r="IW271" s="115"/>
      <c r="IX271" s="115"/>
      <c r="IY271" s="115"/>
      <c r="IZ271" s="115"/>
      <c r="JB271" s="185"/>
      <c r="JC271" s="118"/>
      <c r="JD271" s="115"/>
      <c r="JE271" s="115"/>
      <c r="JF271" s="115"/>
      <c r="JG271" s="115"/>
      <c r="JH271" s="115"/>
      <c r="JI271" s="115"/>
      <c r="JK271" s="185"/>
      <c r="JL271" s="118"/>
      <c r="JM271" s="115"/>
      <c r="JN271" s="115"/>
      <c r="JO271" s="115"/>
      <c r="JP271" s="115"/>
      <c r="JQ271" s="115"/>
      <c r="JR271" s="115"/>
      <c r="JS271" s="481"/>
      <c r="JT271" s="185"/>
      <c r="JU271" s="118"/>
      <c r="JV271" s="115"/>
      <c r="JW271" s="115"/>
      <c r="JX271" s="115"/>
      <c r="JY271" s="115"/>
      <c r="JZ271" s="115"/>
      <c r="KA271" s="115"/>
      <c r="KB271" s="481"/>
      <c r="KC271" s="185"/>
      <c r="KD271" s="118"/>
      <c r="KE271" s="115"/>
      <c r="KF271" s="115"/>
      <c r="KG271" s="115"/>
      <c r="KH271" s="115"/>
      <c r="KI271" s="115"/>
      <c r="KJ271" s="115"/>
      <c r="KK271" s="481"/>
      <c r="KL271" s="185"/>
      <c r="KM271" s="118"/>
      <c r="KN271" s="115"/>
      <c r="KO271" s="115"/>
      <c r="KP271" s="115"/>
      <c r="KQ271" s="115"/>
      <c r="KR271" s="115"/>
      <c r="KS271" s="115"/>
      <c r="KT271" s="481"/>
      <c r="KU271" s="185"/>
      <c r="KV271" s="118"/>
      <c r="KW271" s="115"/>
      <c r="KX271" s="115"/>
      <c r="KY271" s="115"/>
      <c r="KZ271" s="115"/>
      <c r="LA271" s="115"/>
      <c r="LB271" s="132">
        <f t="shared" si="4240"/>
        <v>0</v>
      </c>
      <c r="LC271" s="481"/>
      <c r="LD271" s="185"/>
      <c r="LE271" s="118"/>
      <c r="LF271" s="115"/>
      <c r="LG271" s="115"/>
      <c r="LH271" s="115"/>
      <c r="LI271" s="115"/>
      <c r="LJ271" s="115"/>
      <c r="LK271" s="132">
        <f t="shared" si="4241"/>
        <v>0</v>
      </c>
      <c r="LL271" s="481"/>
      <c r="LM271" s="185"/>
      <c r="LN271" s="118"/>
      <c r="LO271" s="115"/>
      <c r="LP271" s="115"/>
      <c r="LQ271" s="115"/>
      <c r="LR271" s="115"/>
      <c r="LS271" s="115"/>
      <c r="LT271" s="132">
        <f t="shared" si="4242"/>
        <v>0</v>
      </c>
      <c r="LU271" s="481"/>
      <c r="LV271" s="185"/>
      <c r="LW271" s="118"/>
      <c r="LX271" s="115"/>
      <c r="LY271" s="115"/>
      <c r="LZ271" s="115"/>
      <c r="MA271" s="115"/>
      <c r="MB271" s="115"/>
      <c r="MC271" s="132">
        <f t="shared" si="4243"/>
        <v>0</v>
      </c>
      <c r="MD271" s="481"/>
      <c r="ME271" s="185"/>
      <c r="MF271" s="118"/>
      <c r="MG271" s="115"/>
      <c r="MH271" s="115"/>
      <c r="MI271" s="115"/>
      <c r="MJ271" s="115"/>
      <c r="MK271" s="115"/>
      <c r="ML271" s="132">
        <f t="shared" si="4244"/>
        <v>0</v>
      </c>
      <c r="MM271" s="481"/>
      <c r="MN271" s="185"/>
      <c r="MO271" s="118"/>
      <c r="MP271" s="115"/>
      <c r="MQ271" s="115"/>
      <c r="MR271" s="115"/>
      <c r="MS271" s="115"/>
      <c r="MT271" s="115"/>
      <c r="MU271" s="132">
        <f t="shared" si="4245"/>
        <v>0</v>
      </c>
      <c r="MV271" s="481"/>
      <c r="MW271" s="185"/>
      <c r="MX271" s="118"/>
      <c r="MY271" s="115"/>
      <c r="MZ271" s="115"/>
      <c r="NA271" s="115"/>
      <c r="NB271" s="115"/>
      <c r="NC271" s="115"/>
      <c r="ND271" s="115">
        <f t="shared" si="4253"/>
        <v>0</v>
      </c>
      <c r="NE271" s="481"/>
      <c r="NF271" s="185"/>
      <c r="NG271" s="118"/>
      <c r="NH271" s="115"/>
      <c r="NI271" s="115"/>
      <c r="NJ271" s="115"/>
      <c r="NK271" s="115"/>
      <c r="NL271" s="115"/>
      <c r="NM271" s="132">
        <f t="shared" si="4246"/>
        <v>0</v>
      </c>
      <c r="NN271" s="481"/>
      <c r="NO271" s="185"/>
      <c r="NP271" s="118"/>
      <c r="NQ271" s="115"/>
      <c r="NR271" s="115"/>
      <c r="NS271" s="115"/>
      <c r="NT271" s="115"/>
      <c r="NU271" s="115"/>
      <c r="NV271" s="115"/>
      <c r="NW271" s="481"/>
      <c r="NX271" s="185"/>
      <c r="NY271" s="118"/>
      <c r="NZ271" s="115"/>
      <c r="OA271" s="115"/>
      <c r="OB271" s="115"/>
      <c r="OC271" s="115"/>
      <c r="OD271" s="115"/>
      <c r="OE271" s="132">
        <f t="shared" si="4248"/>
        <v>0</v>
      </c>
      <c r="OF271" s="481"/>
      <c r="OG271" s="185"/>
      <c r="OH271" s="118"/>
      <c r="OI271" s="115"/>
      <c r="OJ271" s="115"/>
      <c r="OK271" s="115"/>
      <c r="OL271" s="115"/>
      <c r="OM271" s="115"/>
      <c r="ON271" s="132">
        <f t="shared" si="4249"/>
        <v>0</v>
      </c>
      <c r="OO271" s="481"/>
      <c r="OP271" s="185"/>
      <c r="OQ271" s="118"/>
      <c r="OR271" s="115"/>
      <c r="OS271" s="115"/>
      <c r="OT271" s="115"/>
      <c r="OU271" s="115"/>
      <c r="OV271" s="115"/>
      <c r="OW271" s="132">
        <f t="shared" si="4250"/>
        <v>0</v>
      </c>
      <c r="OY271" s="185"/>
      <c r="OZ271" s="118"/>
      <c r="PA271" s="115"/>
      <c r="PB271" s="115"/>
      <c r="PC271" s="115"/>
      <c r="PD271" s="115"/>
      <c r="PE271" s="115"/>
      <c r="PF271" s="115"/>
    </row>
    <row r="272" spans="1:422">
      <c r="A272" s="118"/>
      <c r="B272" s="118"/>
      <c r="C272" s="115"/>
      <c r="D272" s="115"/>
      <c r="E272" s="115"/>
      <c r="F272" s="115"/>
      <c r="G272" s="115"/>
      <c r="H272" s="115">
        <f t="shared" si="4251"/>
        <v>0</v>
      </c>
      <c r="J272" s="118"/>
      <c r="K272" s="118"/>
      <c r="L272" s="115"/>
      <c r="M272" s="115"/>
      <c r="N272" s="115"/>
      <c r="O272" s="115"/>
      <c r="P272" s="115"/>
      <c r="Q272" s="115">
        <f t="shared" si="4252"/>
        <v>0</v>
      </c>
      <c r="S272" s="118"/>
      <c r="T272" s="118"/>
      <c r="U272" s="115"/>
      <c r="V272" s="115"/>
      <c r="W272" s="115"/>
      <c r="X272" s="115"/>
      <c r="Y272" s="115"/>
      <c r="Z272" s="115"/>
      <c r="AB272" s="118"/>
      <c r="AC272" s="118"/>
      <c r="AD272" s="115"/>
      <c r="AE272" s="115"/>
      <c r="AF272" s="115"/>
      <c r="AG272" s="115"/>
      <c r="AH272" s="115"/>
      <c r="AI272" s="115"/>
      <c r="AK272" s="118"/>
      <c r="AL272" s="118"/>
      <c r="AM272" s="115"/>
      <c r="AN272" s="115"/>
      <c r="AO272" s="115"/>
      <c r="AP272" s="115"/>
      <c r="AQ272" s="115"/>
      <c r="AR272" s="115"/>
      <c r="AT272" s="118"/>
      <c r="AU272" s="118"/>
      <c r="AV272" s="115"/>
      <c r="AW272" s="115"/>
      <c r="AX272" s="115"/>
      <c r="AY272" s="115"/>
      <c r="AZ272" s="115"/>
      <c r="BA272" s="115"/>
      <c r="BC272" s="118"/>
      <c r="BD272" s="118"/>
      <c r="BE272" s="115"/>
      <c r="BF272" s="115"/>
      <c r="BG272" s="115"/>
      <c r="BH272" s="115"/>
      <c r="BI272" s="115"/>
      <c r="BJ272" s="115"/>
      <c r="BL272" s="118"/>
      <c r="BM272" s="118"/>
      <c r="BN272" s="115"/>
      <c r="BO272" s="115"/>
      <c r="BP272" s="115"/>
      <c r="BQ272" s="115"/>
      <c r="BR272" s="115"/>
      <c r="BS272" s="115"/>
      <c r="BU272" s="118"/>
      <c r="BV272" s="118"/>
      <c r="BW272" s="115"/>
      <c r="BX272" s="115"/>
      <c r="BY272" s="115"/>
      <c r="BZ272" s="115"/>
      <c r="CA272" s="115"/>
      <c r="CB272" s="115"/>
      <c r="CD272" s="118"/>
      <c r="CE272" s="118"/>
      <c r="CF272" s="115"/>
      <c r="CG272" s="115"/>
      <c r="CH272" s="115"/>
      <c r="CI272" s="115"/>
      <c r="CJ272" s="115"/>
      <c r="CK272" s="115"/>
      <c r="CM272" s="118"/>
      <c r="CN272" s="118"/>
      <c r="CO272" s="115"/>
      <c r="CP272" s="115"/>
      <c r="CQ272" s="115"/>
      <c r="CR272" s="115"/>
      <c r="CS272" s="115"/>
      <c r="CT272" s="115"/>
      <c r="CV272" s="118"/>
      <c r="CW272" s="118"/>
      <c r="CX272" s="115"/>
      <c r="CY272" s="115"/>
      <c r="CZ272" s="115"/>
      <c r="DA272" s="115"/>
      <c r="DB272" s="115"/>
      <c r="DC272" s="115"/>
      <c r="DE272" s="118"/>
      <c r="DF272" s="118"/>
      <c r="DG272" s="115"/>
      <c r="DH272" s="115"/>
      <c r="DI272" s="115"/>
      <c r="DJ272" s="115"/>
      <c r="DK272" s="115"/>
      <c r="DL272" s="115"/>
      <c r="DN272" s="118"/>
      <c r="DO272" s="118"/>
      <c r="DP272" s="115"/>
      <c r="DQ272" s="115"/>
      <c r="DR272" s="115"/>
      <c r="DS272" s="115"/>
      <c r="DT272" s="115"/>
      <c r="DU272" s="115"/>
      <c r="DW272" s="118"/>
      <c r="DX272" s="118"/>
      <c r="DY272" s="115"/>
      <c r="DZ272" s="115"/>
      <c r="EA272" s="115"/>
      <c r="EB272" s="115"/>
      <c r="EC272" s="115"/>
      <c r="ED272" s="115"/>
      <c r="EF272" s="118"/>
      <c r="EG272" s="118"/>
      <c r="EH272" s="115"/>
      <c r="EI272" s="115"/>
      <c r="EJ272" s="115"/>
      <c r="EK272" s="115"/>
      <c r="EL272" s="115"/>
      <c r="EM272" s="115"/>
      <c r="EO272" s="118"/>
      <c r="EP272" s="118"/>
      <c r="EQ272" s="115"/>
      <c r="ER272" s="115"/>
      <c r="ES272" s="115"/>
      <c r="ET272" s="115"/>
      <c r="EU272" s="115"/>
      <c r="EV272" s="115"/>
      <c r="EX272" s="118"/>
      <c r="EY272" s="118"/>
      <c r="EZ272" s="115"/>
      <c r="FA272" s="115"/>
      <c r="FB272" s="115"/>
      <c r="FC272" s="115"/>
      <c r="FD272" s="115"/>
      <c r="FE272" s="115"/>
      <c r="FG272" s="118"/>
      <c r="FH272" s="118"/>
      <c r="FI272" s="115"/>
      <c r="FJ272" s="115"/>
      <c r="FK272" s="115"/>
      <c r="FL272" s="115"/>
      <c r="FM272" s="115"/>
      <c r="FN272" s="115"/>
      <c r="FP272" s="118"/>
      <c r="FQ272" s="118"/>
      <c r="FR272" s="115"/>
      <c r="FS272" s="115"/>
      <c r="FT272" s="115"/>
      <c r="FU272" s="115"/>
      <c r="FV272" s="115"/>
      <c r="FW272" s="115"/>
      <c r="FY272" s="118"/>
      <c r="FZ272" s="118"/>
      <c r="GA272" s="115"/>
      <c r="GB272" s="115"/>
      <c r="GC272" s="115"/>
      <c r="GD272" s="115"/>
      <c r="GE272" s="115"/>
      <c r="GF272" s="115">
        <f t="shared" si="4236"/>
        <v>0</v>
      </c>
      <c r="GH272" s="118"/>
      <c r="GI272" s="118"/>
      <c r="GJ272" s="115"/>
      <c r="GK272" s="115"/>
      <c r="GL272" s="115"/>
      <c r="GM272" s="115"/>
      <c r="GN272" s="115"/>
      <c r="GO272" s="115">
        <f t="shared" si="4237"/>
        <v>0</v>
      </c>
      <c r="GQ272" s="118"/>
      <c r="GR272" s="118"/>
      <c r="GS272" s="115"/>
      <c r="GT272" s="115"/>
      <c r="GU272" s="115"/>
      <c r="GV272" s="115"/>
      <c r="GW272" s="115"/>
      <c r="GX272" s="115"/>
      <c r="GZ272" s="118"/>
      <c r="HA272" s="118"/>
      <c r="HB272" s="115"/>
      <c r="HC272" s="115"/>
      <c r="HD272" s="115"/>
      <c r="HE272" s="115"/>
      <c r="HF272" s="115"/>
      <c r="HG272" s="115">
        <f t="shared" si="4239"/>
        <v>0</v>
      </c>
      <c r="HI272" s="118"/>
      <c r="HJ272" s="118"/>
      <c r="HK272" s="115"/>
      <c r="HL272" s="115"/>
      <c r="HM272" s="115"/>
      <c r="HN272" s="115"/>
      <c r="HO272" s="115"/>
      <c r="HP272" s="115"/>
      <c r="HR272" s="118"/>
      <c r="HS272" s="118"/>
      <c r="HT272" s="115"/>
      <c r="HU272" s="115"/>
      <c r="HV272" s="115"/>
      <c r="HW272" s="115"/>
      <c r="HX272" s="115"/>
      <c r="HY272" s="115"/>
      <c r="IA272" s="118"/>
      <c r="IB272" s="118"/>
      <c r="IC272" s="115"/>
      <c r="ID272" s="115"/>
      <c r="IE272" s="115"/>
      <c r="IF272" s="115"/>
      <c r="IG272" s="115"/>
      <c r="IH272" s="115"/>
      <c r="IJ272" s="118"/>
      <c r="IK272" s="118"/>
      <c r="IL272" s="115"/>
      <c r="IM272" s="115"/>
      <c r="IN272" s="115"/>
      <c r="IO272" s="115"/>
      <c r="IP272" s="115"/>
      <c r="IQ272" s="115"/>
      <c r="IS272" s="118"/>
      <c r="IT272" s="118"/>
      <c r="IU272" s="115"/>
      <c r="IV272" s="115"/>
      <c r="IW272" s="115"/>
      <c r="IX272" s="115"/>
      <c r="IY272" s="115"/>
      <c r="IZ272" s="115"/>
      <c r="JB272" s="118"/>
      <c r="JC272" s="118"/>
      <c r="JD272" s="115"/>
      <c r="JE272" s="115"/>
      <c r="JF272" s="115"/>
      <c r="JG272" s="115"/>
      <c r="JH272" s="115"/>
      <c r="JI272" s="115"/>
      <c r="JK272" s="118"/>
      <c r="JL272" s="118"/>
      <c r="JM272" s="115"/>
      <c r="JN272" s="115"/>
      <c r="JO272" s="115"/>
      <c r="JP272" s="115"/>
      <c r="JQ272" s="115"/>
      <c r="JR272" s="115"/>
      <c r="JS272" s="481"/>
      <c r="JT272" s="118"/>
      <c r="JU272" s="118"/>
      <c r="JV272" s="115"/>
      <c r="JW272" s="115"/>
      <c r="JX272" s="115"/>
      <c r="JY272" s="115"/>
      <c r="JZ272" s="115"/>
      <c r="KA272" s="115"/>
      <c r="KB272" s="481"/>
      <c r="KC272" s="118"/>
      <c r="KD272" s="118"/>
      <c r="KE272" s="115"/>
      <c r="KF272" s="115"/>
      <c r="KG272" s="115"/>
      <c r="KH272" s="115"/>
      <c r="KI272" s="115"/>
      <c r="KJ272" s="115"/>
      <c r="KK272" s="481"/>
      <c r="KL272" s="118"/>
      <c r="KM272" s="118"/>
      <c r="KN272" s="115"/>
      <c r="KO272" s="115"/>
      <c r="KP272" s="115"/>
      <c r="KQ272" s="115"/>
      <c r="KR272" s="115"/>
      <c r="KS272" s="115"/>
      <c r="KT272" s="481"/>
      <c r="KU272" s="118"/>
      <c r="KV272" s="118"/>
      <c r="KW272" s="115"/>
      <c r="KX272" s="115"/>
      <c r="KY272" s="115"/>
      <c r="KZ272" s="115"/>
      <c r="LA272" s="115"/>
      <c r="LB272" s="132">
        <f t="shared" si="4240"/>
        <v>0</v>
      </c>
      <c r="LC272" s="481"/>
      <c r="LD272" s="118"/>
      <c r="LE272" s="118"/>
      <c r="LF272" s="115"/>
      <c r="LG272" s="115"/>
      <c r="LH272" s="115"/>
      <c r="LI272" s="115"/>
      <c r="LJ272" s="115"/>
      <c r="LK272" s="132">
        <f t="shared" si="4241"/>
        <v>0</v>
      </c>
      <c r="LL272" s="481"/>
      <c r="LM272" s="118"/>
      <c r="LN272" s="118"/>
      <c r="LO272" s="115"/>
      <c r="LP272" s="115"/>
      <c r="LQ272" s="115"/>
      <c r="LR272" s="115"/>
      <c r="LS272" s="115"/>
      <c r="LT272" s="132">
        <f t="shared" si="4242"/>
        <v>0</v>
      </c>
      <c r="LU272" s="481"/>
      <c r="LV272" s="118"/>
      <c r="LW272" s="118"/>
      <c r="LX272" s="115"/>
      <c r="LY272" s="115"/>
      <c r="LZ272" s="115"/>
      <c r="MA272" s="115"/>
      <c r="MB272" s="115"/>
      <c r="MC272" s="132">
        <f t="shared" si="4243"/>
        <v>0</v>
      </c>
      <c r="MD272" s="481"/>
      <c r="ME272" s="118"/>
      <c r="MF272" s="118"/>
      <c r="MG272" s="115"/>
      <c r="MH272" s="115"/>
      <c r="MI272" s="115"/>
      <c r="MJ272" s="115"/>
      <c r="MK272" s="115"/>
      <c r="ML272" s="132">
        <f t="shared" si="4244"/>
        <v>0</v>
      </c>
      <c r="MM272" s="481"/>
      <c r="MN272" s="118"/>
      <c r="MO272" s="118"/>
      <c r="MP272" s="115"/>
      <c r="MQ272" s="115"/>
      <c r="MR272" s="115"/>
      <c r="MS272" s="115"/>
      <c r="MT272" s="115"/>
      <c r="MU272" s="132">
        <f t="shared" si="4245"/>
        <v>0</v>
      </c>
      <c r="MV272" s="481"/>
      <c r="MW272" s="118"/>
      <c r="MX272" s="118"/>
      <c r="MY272" s="115"/>
      <c r="MZ272" s="115"/>
      <c r="NA272" s="115"/>
      <c r="NB272" s="115"/>
      <c r="NC272" s="115"/>
      <c r="ND272" s="115">
        <f t="shared" si="4253"/>
        <v>0</v>
      </c>
      <c r="NE272" s="481"/>
      <c r="NF272" s="118"/>
      <c r="NG272" s="118"/>
      <c r="NH272" s="115"/>
      <c r="NI272" s="115"/>
      <c r="NJ272" s="115"/>
      <c r="NK272" s="115"/>
      <c r="NL272" s="115"/>
      <c r="NM272" s="132">
        <f t="shared" si="4246"/>
        <v>0</v>
      </c>
      <c r="NN272" s="481"/>
      <c r="NO272" s="118"/>
      <c r="NP272" s="118"/>
      <c r="NQ272" s="115"/>
      <c r="NR272" s="115"/>
      <c r="NS272" s="115"/>
      <c r="NT272" s="115"/>
      <c r="NU272" s="115"/>
      <c r="NV272" s="115"/>
      <c r="NW272" s="481"/>
      <c r="NX272" s="118"/>
      <c r="NY272" s="118"/>
      <c r="NZ272" s="115"/>
      <c r="OA272" s="115"/>
      <c r="OB272" s="115"/>
      <c r="OC272" s="115"/>
      <c r="OD272" s="115"/>
      <c r="OE272" s="132">
        <f t="shared" si="4248"/>
        <v>0</v>
      </c>
      <c r="OF272" s="481"/>
      <c r="OG272" s="118"/>
      <c r="OH272" s="118"/>
      <c r="OI272" s="115"/>
      <c r="OJ272" s="115"/>
      <c r="OK272" s="115"/>
      <c r="OL272" s="115"/>
      <c r="OM272" s="115"/>
      <c r="ON272" s="132">
        <f t="shared" si="4249"/>
        <v>0</v>
      </c>
      <c r="OO272" s="481"/>
      <c r="OP272" s="118"/>
      <c r="OQ272" s="118"/>
      <c r="OR272" s="115"/>
      <c r="OS272" s="115"/>
      <c r="OT272" s="115"/>
      <c r="OU272" s="115"/>
      <c r="OV272" s="115"/>
      <c r="OW272" s="132">
        <f t="shared" si="4250"/>
        <v>0</v>
      </c>
      <c r="OY272" s="118"/>
      <c r="OZ272" s="118"/>
      <c r="PA272" s="115"/>
      <c r="PB272" s="115"/>
      <c r="PC272" s="115"/>
      <c r="PD272" s="115"/>
      <c r="PE272" s="115"/>
      <c r="PF272" s="115">
        <f t="shared" ref="PF272" si="4254">PRODUCT(PA272:PE272)</f>
        <v>0</v>
      </c>
    </row>
    <row r="273" spans="1:422">
      <c r="A273" s="118"/>
      <c r="B273" s="118"/>
      <c r="C273" s="119"/>
      <c r="D273" s="119"/>
      <c r="E273" s="119"/>
      <c r="F273" s="119"/>
      <c r="G273" s="120" t="s">
        <v>44</v>
      </c>
      <c r="H273" s="132">
        <f>SUM(H265:H272)</f>
        <v>0</v>
      </c>
      <c r="J273" s="118"/>
      <c r="K273" s="118"/>
      <c r="L273" s="119"/>
      <c r="M273" s="119"/>
      <c r="N273" s="119"/>
      <c r="O273" s="119"/>
      <c r="P273" s="120" t="s">
        <v>44</v>
      </c>
      <c r="Q273" s="132">
        <f>SUM(Q265:Q272)</f>
        <v>0</v>
      </c>
      <c r="S273" s="118"/>
      <c r="T273" s="118"/>
      <c r="U273" s="119"/>
      <c r="V273" s="119"/>
      <c r="W273" s="119"/>
      <c r="X273" s="119"/>
      <c r="Y273" s="120" t="s">
        <v>44</v>
      </c>
      <c r="Z273" s="132">
        <f>SUM(Z265:Z272)</f>
        <v>0</v>
      </c>
      <c r="AB273" s="118"/>
      <c r="AC273" s="118"/>
      <c r="AD273" s="119"/>
      <c r="AE273" s="119"/>
      <c r="AF273" s="119"/>
      <c r="AG273" s="119"/>
      <c r="AH273" s="120" t="s">
        <v>44</v>
      </c>
      <c r="AI273" s="132">
        <f>SUM(AI265:AI272)</f>
        <v>0</v>
      </c>
      <c r="AK273" s="118"/>
      <c r="AL273" s="118"/>
      <c r="AM273" s="119"/>
      <c r="AN273" s="119"/>
      <c r="AO273" s="119"/>
      <c r="AP273" s="119"/>
      <c r="AQ273" s="120" t="s">
        <v>44</v>
      </c>
      <c r="AR273" s="132">
        <f>SUM(AR265:AR272)</f>
        <v>0</v>
      </c>
      <c r="AT273" s="118"/>
      <c r="AU273" s="118"/>
      <c r="AV273" s="119"/>
      <c r="AW273" s="119"/>
      <c r="AX273" s="119"/>
      <c r="AY273" s="119"/>
      <c r="AZ273" s="120" t="s">
        <v>44</v>
      </c>
      <c r="BA273" s="132">
        <f>SUM(BA265:BA272)</f>
        <v>0</v>
      </c>
      <c r="BC273" s="118"/>
      <c r="BD273" s="118"/>
      <c r="BE273" s="119"/>
      <c r="BF273" s="119"/>
      <c r="BG273" s="119"/>
      <c r="BH273" s="119"/>
      <c r="BI273" s="120" t="s">
        <v>44</v>
      </c>
      <c r="BJ273" s="132">
        <f t="shared" ref="BJ273" si="4255">SUM(BJ265:BJ272)</f>
        <v>0</v>
      </c>
      <c r="BL273" s="118"/>
      <c r="BM273" s="118"/>
      <c r="BN273" s="119"/>
      <c r="BO273" s="119"/>
      <c r="BP273" s="119"/>
      <c r="BQ273" s="119"/>
      <c r="BR273" s="120" t="s">
        <v>44</v>
      </c>
      <c r="BS273" s="132">
        <f t="shared" ref="BS273" si="4256">SUM(BS265:BS272)</f>
        <v>0</v>
      </c>
      <c r="BU273" s="118"/>
      <c r="BV273" s="118"/>
      <c r="BW273" s="119"/>
      <c r="BX273" s="119"/>
      <c r="BY273" s="119"/>
      <c r="BZ273" s="119"/>
      <c r="CA273" s="120" t="s">
        <v>44</v>
      </c>
      <c r="CB273" s="132">
        <f t="shared" ref="CB273" si="4257">SUM(CB265:CB272)</f>
        <v>0</v>
      </c>
      <c r="CD273" s="118"/>
      <c r="CE273" s="118"/>
      <c r="CF273" s="119"/>
      <c r="CG273" s="119"/>
      <c r="CH273" s="119"/>
      <c r="CI273" s="119"/>
      <c r="CJ273" s="120" t="s">
        <v>44</v>
      </c>
      <c r="CK273" s="132">
        <f t="shared" ref="CK273" si="4258">SUM(CK265:CK272)</f>
        <v>0</v>
      </c>
      <c r="CM273" s="118"/>
      <c r="CN273" s="118"/>
      <c r="CO273" s="119"/>
      <c r="CP273" s="119"/>
      <c r="CQ273" s="119"/>
      <c r="CR273" s="119"/>
      <c r="CS273" s="120" t="s">
        <v>44</v>
      </c>
      <c r="CT273" s="132">
        <f t="shared" ref="CT273" si="4259">SUM(CT265:CT272)</f>
        <v>0</v>
      </c>
      <c r="CV273" s="118"/>
      <c r="CW273" s="118"/>
      <c r="CX273" s="119"/>
      <c r="CY273" s="119"/>
      <c r="CZ273" s="119"/>
      <c r="DA273" s="119"/>
      <c r="DB273" s="120" t="s">
        <v>44</v>
      </c>
      <c r="DC273" s="132">
        <f t="shared" ref="DC273" si="4260">SUM(DC265:DC272)</f>
        <v>0</v>
      </c>
      <c r="DE273" s="118"/>
      <c r="DF273" s="118"/>
      <c r="DG273" s="119"/>
      <c r="DH273" s="119"/>
      <c r="DI273" s="119"/>
      <c r="DJ273" s="119"/>
      <c r="DK273" s="120" t="s">
        <v>44</v>
      </c>
      <c r="DL273" s="132">
        <f t="shared" ref="DL273" si="4261">SUM(DL265:DL272)</f>
        <v>0</v>
      </c>
      <c r="DN273" s="118"/>
      <c r="DO273" s="118"/>
      <c r="DP273" s="119"/>
      <c r="DQ273" s="119"/>
      <c r="DR273" s="119"/>
      <c r="DS273" s="119"/>
      <c r="DT273" s="120" t="s">
        <v>44</v>
      </c>
      <c r="DU273" s="132">
        <f t="shared" ref="DU273" si="4262">SUM(DU265:DU272)</f>
        <v>0</v>
      </c>
      <c r="DW273" s="118"/>
      <c r="DX273" s="118"/>
      <c r="DY273" s="119"/>
      <c r="DZ273" s="119"/>
      <c r="EA273" s="119"/>
      <c r="EB273" s="119"/>
      <c r="EC273" s="120" t="s">
        <v>44</v>
      </c>
      <c r="ED273" s="132">
        <f t="shared" ref="ED273" si="4263">SUM(ED265:ED272)</f>
        <v>0</v>
      </c>
      <c r="EF273" s="118"/>
      <c r="EG273" s="118"/>
      <c r="EH273" s="119"/>
      <c r="EI273" s="119"/>
      <c r="EJ273" s="119"/>
      <c r="EK273" s="119"/>
      <c r="EL273" s="120" t="s">
        <v>44</v>
      </c>
      <c r="EM273" s="132">
        <f t="shared" ref="EM273" si="4264">SUM(EM265:EM272)</f>
        <v>0</v>
      </c>
      <c r="EO273" s="118"/>
      <c r="EP273" s="118"/>
      <c r="EQ273" s="119"/>
      <c r="ER273" s="119"/>
      <c r="ES273" s="119"/>
      <c r="ET273" s="119"/>
      <c r="EU273" s="120" t="s">
        <v>44</v>
      </c>
      <c r="EV273" s="132">
        <f t="shared" ref="EV273" si="4265">SUM(EV265:EV272)</f>
        <v>0</v>
      </c>
      <c r="EX273" s="118"/>
      <c r="EY273" s="118"/>
      <c r="EZ273" s="119"/>
      <c r="FA273" s="119"/>
      <c r="FB273" s="119"/>
      <c r="FC273" s="119"/>
      <c r="FD273" s="120" t="s">
        <v>44</v>
      </c>
      <c r="FE273" s="132">
        <f t="shared" ref="FE273" si="4266">SUM(FE265:FE272)</f>
        <v>0</v>
      </c>
      <c r="FG273" s="118"/>
      <c r="FH273" s="118"/>
      <c r="FI273" s="119"/>
      <c r="FJ273" s="119"/>
      <c r="FK273" s="119"/>
      <c r="FL273" s="119"/>
      <c r="FM273" s="120" t="s">
        <v>44</v>
      </c>
      <c r="FN273" s="132">
        <f t="shared" ref="FN273" si="4267">SUM(FN265:FN272)</f>
        <v>0</v>
      </c>
      <c r="FP273" s="118"/>
      <c r="FQ273" s="118"/>
      <c r="FR273" s="119"/>
      <c r="FS273" s="119"/>
      <c r="FT273" s="119"/>
      <c r="FU273" s="119"/>
      <c r="FV273" s="120" t="s">
        <v>44</v>
      </c>
      <c r="FW273" s="132">
        <f t="shared" ref="FW273" si="4268">SUM(FW265:FW272)</f>
        <v>0</v>
      </c>
      <c r="FY273" s="118"/>
      <c r="FZ273" s="118"/>
      <c r="GA273" s="119"/>
      <c r="GB273" s="119"/>
      <c r="GC273" s="119"/>
      <c r="GD273" s="119"/>
      <c r="GE273" s="120" t="s">
        <v>44</v>
      </c>
      <c r="GF273" s="132">
        <f t="shared" ref="GF273" si="4269">SUM(GF265:GF272)</f>
        <v>1.44</v>
      </c>
      <c r="GH273" s="118"/>
      <c r="GI273" s="118"/>
      <c r="GJ273" s="119"/>
      <c r="GK273" s="119"/>
      <c r="GL273" s="119"/>
      <c r="GM273" s="119"/>
      <c r="GN273" s="120" t="s">
        <v>44</v>
      </c>
      <c r="GO273" s="132">
        <f t="shared" ref="GO273" si="4270">SUM(GO265:GO272)</f>
        <v>1.44</v>
      </c>
      <c r="GQ273" s="118"/>
      <c r="GR273" s="118"/>
      <c r="GS273" s="119"/>
      <c r="GT273" s="119"/>
      <c r="GU273" s="119"/>
      <c r="GV273" s="119"/>
      <c r="GW273" s="120" t="s">
        <v>44</v>
      </c>
      <c r="GX273" s="132">
        <f t="shared" ref="GX273" si="4271">SUM(GX265:GX272)</f>
        <v>1.44</v>
      </c>
      <c r="GZ273" s="118"/>
      <c r="HA273" s="118"/>
      <c r="HB273" s="119"/>
      <c r="HC273" s="119"/>
      <c r="HD273" s="119"/>
      <c r="HE273" s="119"/>
      <c r="HF273" s="120" t="s">
        <v>44</v>
      </c>
      <c r="HG273" s="132">
        <f t="shared" ref="HG273" si="4272">SUM(HG265:HG272)</f>
        <v>0</v>
      </c>
      <c r="HI273" s="118"/>
      <c r="HJ273" s="118"/>
      <c r="HK273" s="119"/>
      <c r="HL273" s="119"/>
      <c r="HM273" s="119"/>
      <c r="HN273" s="119"/>
      <c r="HO273" s="120" t="s">
        <v>44</v>
      </c>
      <c r="HP273" s="132">
        <f t="shared" ref="HP273" si="4273">SUM(HP265:HP272)</f>
        <v>0</v>
      </c>
      <c r="HR273" s="118"/>
      <c r="HS273" s="118"/>
      <c r="HT273" s="119"/>
      <c r="HU273" s="119"/>
      <c r="HV273" s="119"/>
      <c r="HW273" s="119"/>
      <c r="HX273" s="120" t="s">
        <v>44</v>
      </c>
      <c r="HY273" s="132">
        <f t="shared" ref="HY273" si="4274">SUM(HY265:HY272)</f>
        <v>0</v>
      </c>
      <c r="IA273" s="118"/>
      <c r="IB273" s="118"/>
      <c r="IC273" s="119"/>
      <c r="ID273" s="119"/>
      <c r="IE273" s="119"/>
      <c r="IF273" s="119"/>
      <c r="IG273" s="120" t="s">
        <v>44</v>
      </c>
      <c r="IH273" s="132">
        <f t="shared" ref="IH273" si="4275">SUM(IH265:IH272)</f>
        <v>0</v>
      </c>
      <c r="IJ273" s="118"/>
      <c r="IK273" s="118"/>
      <c r="IL273" s="119"/>
      <c r="IM273" s="119"/>
      <c r="IN273" s="119"/>
      <c r="IO273" s="119"/>
      <c r="IP273" s="120" t="s">
        <v>44</v>
      </c>
      <c r="IQ273" s="132">
        <f t="shared" ref="IQ273" si="4276">SUM(IQ265:IQ272)</f>
        <v>0</v>
      </c>
      <c r="IS273" s="118"/>
      <c r="IT273" s="118"/>
      <c r="IU273" s="119"/>
      <c r="IV273" s="119"/>
      <c r="IW273" s="119"/>
      <c r="IX273" s="119"/>
      <c r="IY273" s="120" t="s">
        <v>44</v>
      </c>
      <c r="IZ273" s="132">
        <f t="shared" ref="IZ273" si="4277">SUM(IZ265:IZ272)</f>
        <v>0</v>
      </c>
      <c r="JB273" s="118"/>
      <c r="JC273" s="118"/>
      <c r="JD273" s="119"/>
      <c r="JE273" s="119"/>
      <c r="JF273" s="119"/>
      <c r="JG273" s="119"/>
      <c r="JH273" s="120" t="s">
        <v>44</v>
      </c>
      <c r="JI273" s="132">
        <f t="shared" ref="JI273" si="4278">SUM(JI265:JI272)</f>
        <v>0</v>
      </c>
      <c r="JK273" s="118"/>
      <c r="JL273" s="118"/>
      <c r="JM273" s="119"/>
      <c r="JN273" s="119"/>
      <c r="JO273" s="119"/>
      <c r="JP273" s="119"/>
      <c r="JQ273" s="120" t="s">
        <v>44</v>
      </c>
      <c r="JR273" s="132">
        <f t="shared" ref="JR273" si="4279">SUM(JR265:JR272)</f>
        <v>0</v>
      </c>
      <c r="JT273" s="118"/>
      <c r="JU273" s="118"/>
      <c r="JV273" s="119"/>
      <c r="JW273" s="119"/>
      <c r="JX273" s="119"/>
      <c r="JY273" s="119"/>
      <c r="JZ273" s="120" t="s">
        <v>44</v>
      </c>
      <c r="KA273" s="132">
        <f t="shared" ref="KA273" si="4280">SUM(KA265:KA272)</f>
        <v>0</v>
      </c>
      <c r="KC273" s="118"/>
      <c r="KD273" s="118"/>
      <c r="KE273" s="119"/>
      <c r="KF273" s="119"/>
      <c r="KG273" s="119"/>
      <c r="KH273" s="119"/>
      <c r="KI273" s="120" t="s">
        <v>44</v>
      </c>
      <c r="KJ273" s="132">
        <f t="shared" ref="KJ273" si="4281">SUM(KJ265:KJ272)</f>
        <v>0</v>
      </c>
      <c r="KL273" s="118"/>
      <c r="KM273" s="118"/>
      <c r="KN273" s="119"/>
      <c r="KO273" s="119"/>
      <c r="KP273" s="119"/>
      <c r="KQ273" s="119"/>
      <c r="KR273" s="120" t="s">
        <v>44</v>
      </c>
      <c r="KS273" s="132">
        <f t="shared" ref="KS273" si="4282">SUM(KS265:KS272)</f>
        <v>0</v>
      </c>
      <c r="KU273" s="118"/>
      <c r="KV273" s="118"/>
      <c r="KW273" s="119"/>
      <c r="KX273" s="119"/>
      <c r="KY273" s="119"/>
      <c r="KZ273" s="119"/>
      <c r="LA273" s="120" t="s">
        <v>44</v>
      </c>
      <c r="LB273" s="132">
        <f t="shared" ref="LB273" si="4283">SUM(LB265:LB272)</f>
        <v>0</v>
      </c>
      <c r="LD273" s="118"/>
      <c r="LE273" s="118"/>
      <c r="LF273" s="119"/>
      <c r="LG273" s="119"/>
      <c r="LH273" s="119"/>
      <c r="LI273" s="119"/>
      <c r="LJ273" s="120" t="s">
        <v>44</v>
      </c>
      <c r="LK273" s="132">
        <f t="shared" ref="LK273" si="4284">SUM(LK265:LK272)</f>
        <v>0</v>
      </c>
      <c r="LM273" s="118"/>
      <c r="LN273" s="118"/>
      <c r="LO273" s="119"/>
      <c r="LP273" s="119"/>
      <c r="LQ273" s="119"/>
      <c r="LR273" s="119"/>
      <c r="LS273" s="120" t="s">
        <v>44</v>
      </c>
      <c r="LT273" s="132">
        <f t="shared" ref="LT273" si="4285">SUM(LT265:LT272)</f>
        <v>0</v>
      </c>
      <c r="LV273" s="118"/>
      <c r="LW273" s="118"/>
      <c r="LX273" s="119"/>
      <c r="LY273" s="119"/>
      <c r="LZ273" s="119"/>
      <c r="MA273" s="119"/>
      <c r="MB273" s="120" t="s">
        <v>44</v>
      </c>
      <c r="MC273" s="132">
        <f t="shared" ref="MC273" si="4286">SUM(MC265:MC272)</f>
        <v>0</v>
      </c>
      <c r="ME273" s="118"/>
      <c r="MF273" s="118"/>
      <c r="MG273" s="119"/>
      <c r="MH273" s="119"/>
      <c r="MI273" s="119"/>
      <c r="MJ273" s="119"/>
      <c r="MK273" s="120" t="s">
        <v>44</v>
      </c>
      <c r="ML273" s="132">
        <f t="shared" ref="ML273" si="4287">SUM(ML265:ML272)</f>
        <v>0</v>
      </c>
      <c r="MN273" s="118"/>
      <c r="MO273" s="118"/>
      <c r="MP273" s="119"/>
      <c r="MQ273" s="119"/>
      <c r="MR273" s="119"/>
      <c r="MS273" s="119"/>
      <c r="MT273" s="120" t="s">
        <v>44</v>
      </c>
      <c r="MU273" s="132">
        <f t="shared" ref="MU273" si="4288">SUM(MU265:MU272)</f>
        <v>0</v>
      </c>
      <c r="MW273" s="118"/>
      <c r="MX273" s="118"/>
      <c r="MY273" s="119"/>
      <c r="MZ273" s="119"/>
      <c r="NA273" s="119"/>
      <c r="NB273" s="119"/>
      <c r="NC273" s="120" t="s">
        <v>44</v>
      </c>
      <c r="ND273" s="132">
        <f t="shared" ref="ND273" si="4289">SUM(ND265:ND272)</f>
        <v>6.160000000000001</v>
      </c>
      <c r="NF273" s="118"/>
      <c r="NG273" s="118"/>
      <c r="NH273" s="119"/>
      <c r="NI273" s="119"/>
      <c r="NJ273" s="119"/>
      <c r="NK273" s="119"/>
      <c r="NL273" s="120" t="s">
        <v>44</v>
      </c>
      <c r="NM273" s="132">
        <f t="shared" ref="NM273" si="4290">SUM(NM265:NM272)</f>
        <v>0</v>
      </c>
      <c r="NO273" s="118"/>
      <c r="NP273" s="118"/>
      <c r="NQ273" s="119"/>
      <c r="NR273" s="119"/>
      <c r="NS273" s="119"/>
      <c r="NT273" s="119"/>
      <c r="NU273" s="120" t="s">
        <v>44</v>
      </c>
      <c r="NV273" s="132">
        <f t="shared" ref="NV273" si="4291">SUM(NV265:NV272)</f>
        <v>1.44</v>
      </c>
      <c r="NX273" s="118"/>
      <c r="NY273" s="118"/>
      <c r="NZ273" s="119"/>
      <c r="OA273" s="119"/>
      <c r="OB273" s="119"/>
      <c r="OC273" s="119"/>
      <c r="OD273" s="120" t="s">
        <v>44</v>
      </c>
      <c r="OE273" s="132">
        <f t="shared" ref="OE273" si="4292">SUM(OE265:OE272)</f>
        <v>0</v>
      </c>
      <c r="OG273" s="118"/>
      <c r="OH273" s="118"/>
      <c r="OI273" s="119"/>
      <c r="OJ273" s="119"/>
      <c r="OK273" s="119"/>
      <c r="OL273" s="119"/>
      <c r="OM273" s="120" t="s">
        <v>44</v>
      </c>
      <c r="ON273" s="132">
        <f t="shared" ref="ON273" si="4293">SUM(ON265:ON272)</f>
        <v>0</v>
      </c>
      <c r="OP273" s="118"/>
      <c r="OQ273" s="118"/>
      <c r="OR273" s="119"/>
      <c r="OS273" s="119"/>
      <c r="OT273" s="119"/>
      <c r="OU273" s="119"/>
      <c r="OV273" s="120" t="s">
        <v>44</v>
      </c>
      <c r="OW273" s="132">
        <f t="shared" ref="OW273" si="4294">SUM(OW265:OW272)</f>
        <v>0</v>
      </c>
      <c r="OY273" s="118"/>
      <c r="OZ273" s="118"/>
      <c r="PA273" s="119"/>
      <c r="PB273" s="119"/>
      <c r="PC273" s="119"/>
      <c r="PD273" s="119"/>
      <c r="PE273" s="120" t="s">
        <v>44</v>
      </c>
      <c r="PF273" s="132">
        <f t="shared" ref="PF273" si="4295">SUM(PF265:PF272)</f>
        <v>0</v>
      </c>
    </row>
    <row r="274" spans="1:422" s="139" customFormat="1">
      <c r="A274" s="134"/>
      <c r="B274" s="135"/>
      <c r="C274" s="136"/>
      <c r="D274" s="136"/>
      <c r="E274" s="136"/>
      <c r="F274" s="136"/>
      <c r="G274" s="137"/>
      <c r="H274" s="138"/>
      <c r="J274" s="134"/>
      <c r="K274" s="135"/>
      <c r="L274" s="136"/>
      <c r="M274" s="136"/>
      <c r="N274" s="136"/>
      <c r="O274" s="136"/>
      <c r="P274" s="137"/>
      <c r="Q274" s="138"/>
      <c r="S274" s="134"/>
      <c r="T274" s="135"/>
      <c r="U274" s="136"/>
      <c r="V274" s="136"/>
      <c r="W274" s="136"/>
      <c r="X274" s="136"/>
      <c r="Y274" s="137"/>
      <c r="Z274" s="138"/>
      <c r="AB274" s="134"/>
      <c r="AC274" s="135"/>
      <c r="AD274" s="136"/>
      <c r="AE274" s="136"/>
      <c r="AF274" s="136"/>
      <c r="AG274" s="136"/>
      <c r="AH274" s="137"/>
      <c r="AI274" s="138"/>
      <c r="AK274" s="134"/>
      <c r="AL274" s="135"/>
      <c r="AM274" s="136"/>
      <c r="AN274" s="136"/>
      <c r="AO274" s="136"/>
      <c r="AP274" s="136"/>
      <c r="AQ274" s="137"/>
      <c r="AR274" s="138"/>
      <c r="AT274" s="134"/>
      <c r="AU274" s="135"/>
      <c r="AV274" s="136"/>
      <c r="AW274" s="136"/>
      <c r="AX274" s="136"/>
      <c r="AY274" s="136"/>
      <c r="AZ274" s="137"/>
      <c r="BA274" s="138"/>
      <c r="BC274" s="134"/>
      <c r="BD274" s="135"/>
      <c r="BE274" s="136"/>
      <c r="BF274" s="136"/>
      <c r="BG274" s="136"/>
      <c r="BH274" s="136"/>
      <c r="BI274" s="137"/>
      <c r="BJ274" s="138"/>
      <c r="BL274" s="134"/>
      <c r="BM274" s="135"/>
      <c r="BN274" s="136"/>
      <c r="BO274" s="136"/>
      <c r="BP274" s="136"/>
      <c r="BQ274" s="136"/>
      <c r="BR274" s="137"/>
      <c r="BS274" s="138"/>
      <c r="BU274" s="134"/>
      <c r="BV274" s="135"/>
      <c r="BW274" s="136"/>
      <c r="BX274" s="136"/>
      <c r="BY274" s="136"/>
      <c r="BZ274" s="136"/>
      <c r="CA274" s="137"/>
      <c r="CB274" s="138"/>
      <c r="CD274" s="134"/>
      <c r="CE274" s="135"/>
      <c r="CF274" s="136"/>
      <c r="CG274" s="136"/>
      <c r="CH274" s="136"/>
      <c r="CI274" s="136"/>
      <c r="CJ274" s="137"/>
      <c r="CK274" s="138"/>
      <c r="CM274" s="134"/>
      <c r="CN274" s="135"/>
      <c r="CO274" s="136"/>
      <c r="CP274" s="136"/>
      <c r="CQ274" s="136"/>
      <c r="CR274" s="136"/>
      <c r="CS274" s="137"/>
      <c r="CT274" s="138"/>
      <c r="CV274" s="134"/>
      <c r="CW274" s="135"/>
      <c r="CX274" s="136"/>
      <c r="CY274" s="136"/>
      <c r="CZ274" s="136"/>
      <c r="DA274" s="136"/>
      <c r="DB274" s="137"/>
      <c r="DC274" s="138"/>
      <c r="DE274" s="134"/>
      <c r="DF274" s="135"/>
      <c r="DG274" s="136"/>
      <c r="DH274" s="136"/>
      <c r="DI274" s="136"/>
      <c r="DJ274" s="136"/>
      <c r="DK274" s="137"/>
      <c r="DL274" s="138"/>
      <c r="DN274" s="134"/>
      <c r="DO274" s="135"/>
      <c r="DP274" s="136"/>
      <c r="DQ274" s="136"/>
      <c r="DR274" s="136"/>
      <c r="DS274" s="136"/>
      <c r="DT274" s="137"/>
      <c r="DU274" s="138"/>
      <c r="DW274" s="134"/>
      <c r="DX274" s="135"/>
      <c r="DY274" s="136"/>
      <c r="DZ274" s="136"/>
      <c r="EA274" s="136"/>
      <c r="EB274" s="136"/>
      <c r="EC274" s="137"/>
      <c r="ED274" s="138"/>
      <c r="EF274" s="134"/>
      <c r="EG274" s="135"/>
      <c r="EH274" s="136"/>
      <c r="EI274" s="136"/>
      <c r="EJ274" s="136"/>
      <c r="EK274" s="136"/>
      <c r="EL274" s="137"/>
      <c r="EM274" s="138"/>
      <c r="EO274" s="134"/>
      <c r="EP274" s="135"/>
      <c r="EQ274" s="136"/>
      <c r="ER274" s="136"/>
      <c r="ES274" s="136"/>
      <c r="ET274" s="136"/>
      <c r="EU274" s="137"/>
      <c r="EV274" s="138"/>
      <c r="EX274" s="134"/>
      <c r="EY274" s="135"/>
      <c r="EZ274" s="136"/>
      <c r="FA274" s="136"/>
      <c r="FB274" s="136"/>
      <c r="FC274" s="136"/>
      <c r="FD274" s="137"/>
      <c r="FE274" s="138"/>
      <c r="FG274" s="134"/>
      <c r="FH274" s="135"/>
      <c r="FI274" s="136"/>
      <c r="FJ274" s="136"/>
      <c r="FK274" s="136"/>
      <c r="FL274" s="136"/>
      <c r="FM274" s="137"/>
      <c r="FN274" s="138"/>
      <c r="FP274" s="134"/>
      <c r="FQ274" s="135"/>
      <c r="FR274" s="136"/>
      <c r="FS274" s="136"/>
      <c r="FT274" s="136"/>
      <c r="FU274" s="136"/>
      <c r="FV274" s="137"/>
      <c r="FW274" s="138"/>
      <c r="FY274" s="134"/>
      <c r="FZ274" s="135"/>
      <c r="GA274" s="136"/>
      <c r="GB274" s="136"/>
      <c r="GC274" s="136"/>
      <c r="GD274" s="136"/>
      <c r="GE274" s="137"/>
      <c r="GF274" s="138"/>
      <c r="GH274" s="134"/>
      <c r="GI274" s="135"/>
      <c r="GJ274" s="136"/>
      <c r="GK274" s="136"/>
      <c r="GL274" s="136"/>
      <c r="GM274" s="136"/>
      <c r="GN274" s="137"/>
      <c r="GO274" s="138"/>
      <c r="GQ274" s="134"/>
      <c r="GR274" s="135"/>
      <c r="GS274" s="136"/>
      <c r="GT274" s="136"/>
      <c r="GU274" s="136"/>
      <c r="GV274" s="136"/>
      <c r="GW274" s="137"/>
      <c r="GX274" s="138"/>
      <c r="GZ274" s="134"/>
      <c r="HA274" s="135"/>
      <c r="HB274" s="136"/>
      <c r="HC274" s="136"/>
      <c r="HD274" s="136"/>
      <c r="HE274" s="136"/>
      <c r="HF274" s="137"/>
      <c r="HG274" s="138"/>
      <c r="HI274" s="134"/>
      <c r="HJ274" s="135"/>
      <c r="HK274" s="136"/>
      <c r="HL274" s="136"/>
      <c r="HM274" s="136"/>
      <c r="HN274" s="136"/>
      <c r="HO274" s="137"/>
      <c r="HP274" s="138"/>
      <c r="HR274" s="134"/>
      <c r="HS274" s="135"/>
      <c r="HT274" s="136"/>
      <c r="HU274" s="136"/>
      <c r="HV274" s="136"/>
      <c r="HW274" s="136"/>
      <c r="HX274" s="137"/>
      <c r="HY274" s="138"/>
      <c r="IA274" s="134"/>
      <c r="IB274" s="135"/>
      <c r="IC274" s="136"/>
      <c r="ID274" s="136"/>
      <c r="IE274" s="136"/>
      <c r="IF274" s="136"/>
      <c r="IG274" s="137"/>
      <c r="IH274" s="138"/>
      <c r="IJ274" s="134"/>
      <c r="IK274" s="135"/>
      <c r="IL274" s="136"/>
      <c r="IM274" s="136"/>
      <c r="IN274" s="136"/>
      <c r="IO274" s="136"/>
      <c r="IP274" s="137"/>
      <c r="IQ274" s="138"/>
      <c r="IS274" s="134"/>
      <c r="IT274" s="135"/>
      <c r="IU274" s="136"/>
      <c r="IV274" s="136"/>
      <c r="IW274" s="136"/>
      <c r="IX274" s="136"/>
      <c r="IY274" s="137"/>
      <c r="IZ274" s="138"/>
      <c r="JB274" s="134"/>
      <c r="JC274" s="135"/>
      <c r="JD274" s="136"/>
      <c r="JE274" s="136"/>
      <c r="JF274" s="136"/>
      <c r="JG274" s="136"/>
      <c r="JH274" s="137"/>
      <c r="JI274" s="138"/>
      <c r="JK274" s="134"/>
      <c r="JL274" s="135"/>
      <c r="JM274" s="136"/>
      <c r="JN274" s="136"/>
      <c r="JO274" s="136"/>
      <c r="JP274" s="136"/>
      <c r="JQ274" s="137"/>
      <c r="JR274" s="138"/>
      <c r="JT274" s="134"/>
      <c r="JU274" s="135"/>
      <c r="JV274" s="136"/>
      <c r="JW274" s="136"/>
      <c r="JX274" s="136"/>
      <c r="JY274" s="136"/>
      <c r="JZ274" s="137"/>
      <c r="KA274" s="138"/>
      <c r="KC274" s="134"/>
      <c r="KD274" s="135"/>
      <c r="KE274" s="136"/>
      <c r="KF274" s="136"/>
      <c r="KG274" s="136"/>
      <c r="KH274" s="136"/>
      <c r="KI274" s="137"/>
      <c r="KJ274" s="138"/>
      <c r="KL274" s="134"/>
      <c r="KM274" s="135"/>
      <c r="KN274" s="136"/>
      <c r="KO274" s="136"/>
      <c r="KP274" s="136"/>
      <c r="KQ274" s="136"/>
      <c r="KR274" s="137"/>
      <c r="KS274" s="138"/>
      <c r="KU274" s="134"/>
      <c r="KV274" s="135"/>
      <c r="KW274" s="136"/>
      <c r="KX274" s="136"/>
      <c r="KY274" s="136"/>
      <c r="KZ274" s="136"/>
      <c r="LA274" s="137"/>
      <c r="LB274" s="138"/>
      <c r="LD274" s="134"/>
      <c r="LE274" s="135"/>
      <c r="LF274" s="136"/>
      <c r="LG274" s="136"/>
      <c r="LH274" s="136"/>
      <c r="LI274" s="136"/>
      <c r="LJ274" s="137"/>
      <c r="LK274" s="138"/>
      <c r="LM274" s="134"/>
      <c r="LN274" s="135"/>
      <c r="LO274" s="136"/>
      <c r="LP274" s="136"/>
      <c r="LQ274" s="136"/>
      <c r="LR274" s="136"/>
      <c r="LS274" s="137"/>
      <c r="LT274" s="138"/>
      <c r="LV274" s="134"/>
      <c r="LW274" s="135"/>
      <c r="LX274" s="136"/>
      <c r="LY274" s="136"/>
      <c r="LZ274" s="136"/>
      <c r="MA274" s="136"/>
      <c r="MB274" s="137"/>
      <c r="MC274" s="138"/>
      <c r="ME274" s="134"/>
      <c r="MF274" s="135"/>
      <c r="MG274" s="136"/>
      <c r="MH274" s="136"/>
      <c r="MI274" s="136"/>
      <c r="MJ274" s="136"/>
      <c r="MK274" s="137"/>
      <c r="ML274" s="138"/>
      <c r="MN274" s="134"/>
      <c r="MO274" s="135"/>
      <c r="MP274" s="136"/>
      <c r="MQ274" s="136"/>
      <c r="MR274" s="136"/>
      <c r="MS274" s="136"/>
      <c r="MT274" s="137"/>
      <c r="MU274" s="138"/>
      <c r="MW274" s="134"/>
      <c r="MX274" s="135"/>
      <c r="MY274" s="136"/>
      <c r="MZ274" s="136"/>
      <c r="NA274" s="136"/>
      <c r="NB274" s="136"/>
      <c r="NC274" s="137"/>
      <c r="ND274" s="138"/>
      <c r="NF274" s="134"/>
      <c r="NG274" s="135"/>
      <c r="NH274" s="136"/>
      <c r="NI274" s="136"/>
      <c r="NJ274" s="136"/>
      <c r="NK274" s="136"/>
      <c r="NL274" s="137"/>
      <c r="NM274" s="138"/>
      <c r="NO274" s="134"/>
      <c r="NP274" s="135"/>
      <c r="NQ274" s="136"/>
      <c r="NR274" s="136"/>
      <c r="NS274" s="136"/>
      <c r="NT274" s="136"/>
      <c r="NU274" s="137"/>
      <c r="NV274" s="138"/>
      <c r="NX274" s="134"/>
      <c r="NY274" s="135"/>
      <c r="NZ274" s="136"/>
      <c r="OA274" s="136"/>
      <c r="OB274" s="136"/>
      <c r="OC274" s="136"/>
      <c r="OD274" s="137"/>
      <c r="OE274" s="138"/>
      <c r="OG274" s="134"/>
      <c r="OH274" s="135"/>
      <c r="OI274" s="136"/>
      <c r="OJ274" s="136"/>
      <c r="OK274" s="136"/>
      <c r="OL274" s="136"/>
      <c r="OM274" s="137"/>
      <c r="ON274" s="138"/>
      <c r="OP274" s="134"/>
      <c r="OQ274" s="135"/>
      <c r="OR274" s="136"/>
      <c r="OS274" s="136"/>
      <c r="OT274" s="136"/>
      <c r="OU274" s="136"/>
      <c r="OV274" s="137"/>
      <c r="OW274" s="138"/>
      <c r="OY274" s="134"/>
      <c r="OZ274" s="135"/>
      <c r="PA274" s="136"/>
      <c r="PB274" s="136"/>
      <c r="PC274" s="136"/>
      <c r="PD274" s="136"/>
      <c r="PE274" s="137"/>
      <c r="PF274" s="138"/>
    </row>
    <row r="275" spans="1:422">
      <c r="A275" s="116" t="s">
        <v>312</v>
      </c>
      <c r="B275" s="533" t="str">
        <f>APU!B137</f>
        <v>CUBIERTAS Y CIELOS</v>
      </c>
      <c r="C275" s="534"/>
      <c r="D275" s="534"/>
      <c r="E275" s="534"/>
      <c r="F275" s="534"/>
      <c r="G275" s="535"/>
      <c r="H275" s="116"/>
      <c r="J275" s="116" t="s">
        <v>312</v>
      </c>
      <c r="K275" s="533" t="str">
        <f>B275</f>
        <v>CUBIERTAS Y CIELOS</v>
      </c>
      <c r="L275" s="534"/>
      <c r="M275" s="534"/>
      <c r="N275" s="534"/>
      <c r="O275" s="534"/>
      <c r="P275" s="535"/>
      <c r="Q275" s="116"/>
      <c r="S275" s="116" t="s">
        <v>312</v>
      </c>
      <c r="T275" s="533" t="str">
        <f>K275</f>
        <v>CUBIERTAS Y CIELOS</v>
      </c>
      <c r="U275" s="534"/>
      <c r="V275" s="534"/>
      <c r="W275" s="534"/>
      <c r="X275" s="534"/>
      <c r="Y275" s="535"/>
      <c r="Z275" s="116"/>
      <c r="AB275" s="116" t="s">
        <v>312</v>
      </c>
      <c r="AC275" s="533" t="str">
        <f>T275</f>
        <v>CUBIERTAS Y CIELOS</v>
      </c>
      <c r="AD275" s="534"/>
      <c r="AE275" s="534"/>
      <c r="AF275" s="534"/>
      <c r="AG275" s="534"/>
      <c r="AH275" s="535"/>
      <c r="AI275" s="116"/>
      <c r="AK275" s="116" t="s">
        <v>312</v>
      </c>
      <c r="AL275" s="533" t="str">
        <f>AC275</f>
        <v>CUBIERTAS Y CIELOS</v>
      </c>
      <c r="AM275" s="534"/>
      <c r="AN275" s="534"/>
      <c r="AO275" s="534"/>
      <c r="AP275" s="534"/>
      <c r="AQ275" s="535"/>
      <c r="AR275" s="116"/>
      <c r="AT275" s="116" t="s">
        <v>312</v>
      </c>
      <c r="AU275" s="533" t="str">
        <f>AL275</f>
        <v>CUBIERTAS Y CIELOS</v>
      </c>
      <c r="AV275" s="534"/>
      <c r="AW275" s="534"/>
      <c r="AX275" s="534"/>
      <c r="AY275" s="534"/>
      <c r="AZ275" s="535"/>
      <c r="BA275" s="116"/>
      <c r="BC275" s="116" t="s">
        <v>312</v>
      </c>
      <c r="BD275" s="533" t="str">
        <f t="shared" ref="BD275" si="4296">AU275</f>
        <v>CUBIERTAS Y CIELOS</v>
      </c>
      <c r="BE275" s="534"/>
      <c r="BF275" s="534"/>
      <c r="BG275" s="534"/>
      <c r="BH275" s="534"/>
      <c r="BI275" s="535"/>
      <c r="BJ275" s="116"/>
      <c r="BL275" s="116" t="s">
        <v>312</v>
      </c>
      <c r="BM275" s="533" t="str">
        <f t="shared" ref="BM275" si="4297">BD275</f>
        <v>CUBIERTAS Y CIELOS</v>
      </c>
      <c r="BN275" s="534"/>
      <c r="BO275" s="534"/>
      <c r="BP275" s="534"/>
      <c r="BQ275" s="534"/>
      <c r="BR275" s="535"/>
      <c r="BS275" s="116"/>
      <c r="BU275" s="116" t="s">
        <v>312</v>
      </c>
      <c r="BV275" s="533" t="str">
        <f t="shared" ref="BV275" si="4298">BM275</f>
        <v>CUBIERTAS Y CIELOS</v>
      </c>
      <c r="BW275" s="534"/>
      <c r="BX275" s="534"/>
      <c r="BY275" s="534"/>
      <c r="BZ275" s="534"/>
      <c r="CA275" s="535"/>
      <c r="CB275" s="116"/>
      <c r="CD275" s="116" t="s">
        <v>312</v>
      </c>
      <c r="CE275" s="533" t="str">
        <f t="shared" ref="CE275" si="4299">BV275</f>
        <v>CUBIERTAS Y CIELOS</v>
      </c>
      <c r="CF275" s="534"/>
      <c r="CG275" s="534"/>
      <c r="CH275" s="534"/>
      <c r="CI275" s="534"/>
      <c r="CJ275" s="535"/>
      <c r="CK275" s="116"/>
      <c r="CM275" s="116" t="s">
        <v>312</v>
      </c>
      <c r="CN275" s="533" t="str">
        <f t="shared" ref="CN275" si="4300">CE275</f>
        <v>CUBIERTAS Y CIELOS</v>
      </c>
      <c r="CO275" s="534"/>
      <c r="CP275" s="534"/>
      <c r="CQ275" s="534"/>
      <c r="CR275" s="534"/>
      <c r="CS275" s="535"/>
      <c r="CT275" s="116"/>
      <c r="CV275" s="116" t="s">
        <v>312</v>
      </c>
      <c r="CW275" s="533" t="str">
        <f t="shared" ref="CW275" si="4301">CN275</f>
        <v>CUBIERTAS Y CIELOS</v>
      </c>
      <c r="CX275" s="534"/>
      <c r="CY275" s="534"/>
      <c r="CZ275" s="534"/>
      <c r="DA275" s="534"/>
      <c r="DB275" s="535"/>
      <c r="DC275" s="116"/>
      <c r="DE275" s="116" t="s">
        <v>312</v>
      </c>
      <c r="DF275" s="533" t="str">
        <f t="shared" ref="DF275" si="4302">CW275</f>
        <v>CUBIERTAS Y CIELOS</v>
      </c>
      <c r="DG275" s="534"/>
      <c r="DH275" s="534"/>
      <c r="DI275" s="534"/>
      <c r="DJ275" s="534"/>
      <c r="DK275" s="535"/>
      <c r="DL275" s="116"/>
      <c r="DN275" s="116" t="s">
        <v>312</v>
      </c>
      <c r="DO275" s="533" t="str">
        <f t="shared" ref="DO275" si="4303">DF275</f>
        <v>CUBIERTAS Y CIELOS</v>
      </c>
      <c r="DP275" s="534"/>
      <c r="DQ275" s="534"/>
      <c r="DR275" s="534"/>
      <c r="DS275" s="534"/>
      <c r="DT275" s="535"/>
      <c r="DU275" s="116"/>
      <c r="DW275" s="116" t="s">
        <v>312</v>
      </c>
      <c r="DX275" s="533" t="str">
        <f t="shared" ref="DX275" si="4304">DO275</f>
        <v>CUBIERTAS Y CIELOS</v>
      </c>
      <c r="DY275" s="534"/>
      <c r="DZ275" s="534"/>
      <c r="EA275" s="534"/>
      <c r="EB275" s="534"/>
      <c r="EC275" s="535"/>
      <c r="ED275" s="116"/>
      <c r="EF275" s="116" t="s">
        <v>312</v>
      </c>
      <c r="EG275" s="533" t="str">
        <f t="shared" ref="EG275" si="4305">DX275</f>
        <v>CUBIERTAS Y CIELOS</v>
      </c>
      <c r="EH275" s="534"/>
      <c r="EI275" s="534"/>
      <c r="EJ275" s="534"/>
      <c r="EK275" s="534"/>
      <c r="EL275" s="535"/>
      <c r="EM275" s="116"/>
      <c r="EO275" s="116" t="s">
        <v>312</v>
      </c>
      <c r="EP275" s="533" t="str">
        <f t="shared" ref="EP275" si="4306">EG275</f>
        <v>CUBIERTAS Y CIELOS</v>
      </c>
      <c r="EQ275" s="534"/>
      <c r="ER275" s="534"/>
      <c r="ES275" s="534"/>
      <c r="ET275" s="534"/>
      <c r="EU275" s="535"/>
      <c r="EV275" s="116"/>
      <c r="EX275" s="116" t="s">
        <v>312</v>
      </c>
      <c r="EY275" s="533" t="str">
        <f t="shared" ref="EY275" si="4307">EP275</f>
        <v>CUBIERTAS Y CIELOS</v>
      </c>
      <c r="EZ275" s="534"/>
      <c r="FA275" s="534"/>
      <c r="FB275" s="534"/>
      <c r="FC275" s="534"/>
      <c r="FD275" s="535"/>
      <c r="FE275" s="116"/>
      <c r="FG275" s="116" t="s">
        <v>312</v>
      </c>
      <c r="FH275" s="533" t="str">
        <f t="shared" ref="FH275" si="4308">EY275</f>
        <v>CUBIERTAS Y CIELOS</v>
      </c>
      <c r="FI275" s="534"/>
      <c r="FJ275" s="534"/>
      <c r="FK275" s="534"/>
      <c r="FL275" s="534"/>
      <c r="FM275" s="535"/>
      <c r="FN275" s="116"/>
      <c r="FP275" s="116" t="s">
        <v>312</v>
      </c>
      <c r="FQ275" s="533" t="str">
        <f t="shared" ref="FQ275" si="4309">FH275</f>
        <v>CUBIERTAS Y CIELOS</v>
      </c>
      <c r="FR275" s="534"/>
      <c r="FS275" s="534"/>
      <c r="FT275" s="534"/>
      <c r="FU275" s="534"/>
      <c r="FV275" s="535"/>
      <c r="FW275" s="116"/>
      <c r="FY275" s="116" t="s">
        <v>312</v>
      </c>
      <c r="FZ275" s="533" t="str">
        <f t="shared" ref="FZ275" si="4310">FQ275</f>
        <v>CUBIERTAS Y CIELOS</v>
      </c>
      <c r="GA275" s="534"/>
      <c r="GB275" s="534"/>
      <c r="GC275" s="534"/>
      <c r="GD275" s="534"/>
      <c r="GE275" s="535"/>
      <c r="GF275" s="116"/>
      <c r="GH275" s="116" t="s">
        <v>312</v>
      </c>
      <c r="GI275" s="533" t="str">
        <f t="shared" ref="GI275" si="4311">FZ275</f>
        <v>CUBIERTAS Y CIELOS</v>
      </c>
      <c r="GJ275" s="534"/>
      <c r="GK275" s="534"/>
      <c r="GL275" s="534"/>
      <c r="GM275" s="534"/>
      <c r="GN275" s="535"/>
      <c r="GO275" s="116"/>
      <c r="GQ275" s="116" t="s">
        <v>312</v>
      </c>
      <c r="GR275" s="533" t="str">
        <f t="shared" ref="GR275" si="4312">GI275</f>
        <v>CUBIERTAS Y CIELOS</v>
      </c>
      <c r="GS275" s="534"/>
      <c r="GT275" s="534"/>
      <c r="GU275" s="534"/>
      <c r="GV275" s="534"/>
      <c r="GW275" s="535"/>
      <c r="GX275" s="116"/>
      <c r="GZ275" s="116" t="s">
        <v>312</v>
      </c>
      <c r="HA275" s="533" t="str">
        <f t="shared" ref="HA275" si="4313">GR275</f>
        <v>CUBIERTAS Y CIELOS</v>
      </c>
      <c r="HB275" s="534"/>
      <c r="HC275" s="534"/>
      <c r="HD275" s="534"/>
      <c r="HE275" s="534"/>
      <c r="HF275" s="535"/>
      <c r="HG275" s="116"/>
      <c r="HI275" s="116" t="s">
        <v>312</v>
      </c>
      <c r="HJ275" s="533" t="str">
        <f t="shared" ref="HJ275" si="4314">HA275</f>
        <v>CUBIERTAS Y CIELOS</v>
      </c>
      <c r="HK275" s="534"/>
      <c r="HL275" s="534"/>
      <c r="HM275" s="534"/>
      <c r="HN275" s="534"/>
      <c r="HO275" s="535"/>
      <c r="HP275" s="116"/>
      <c r="HR275" s="116" t="s">
        <v>312</v>
      </c>
      <c r="HS275" s="533" t="str">
        <f t="shared" ref="HS275" si="4315">HJ275</f>
        <v>CUBIERTAS Y CIELOS</v>
      </c>
      <c r="HT275" s="534"/>
      <c r="HU275" s="534"/>
      <c r="HV275" s="534"/>
      <c r="HW275" s="534"/>
      <c r="HX275" s="535"/>
      <c r="HY275" s="116"/>
      <c r="IA275" s="116" t="s">
        <v>312</v>
      </c>
      <c r="IB275" s="533" t="str">
        <f t="shared" ref="IB275" si="4316">HS275</f>
        <v>CUBIERTAS Y CIELOS</v>
      </c>
      <c r="IC275" s="534"/>
      <c r="ID275" s="534"/>
      <c r="IE275" s="534"/>
      <c r="IF275" s="534"/>
      <c r="IG275" s="535"/>
      <c r="IH275" s="116"/>
      <c r="IJ275" s="116" t="s">
        <v>312</v>
      </c>
      <c r="IK275" s="533" t="str">
        <f t="shared" ref="IK275" si="4317">IB275</f>
        <v>CUBIERTAS Y CIELOS</v>
      </c>
      <c r="IL275" s="534"/>
      <c r="IM275" s="534"/>
      <c r="IN275" s="534"/>
      <c r="IO275" s="534"/>
      <c r="IP275" s="535"/>
      <c r="IQ275" s="116"/>
      <c r="IS275" s="116" t="s">
        <v>312</v>
      </c>
      <c r="IT275" s="533" t="str">
        <f t="shared" ref="IT275" si="4318">IK275</f>
        <v>CUBIERTAS Y CIELOS</v>
      </c>
      <c r="IU275" s="534"/>
      <c r="IV275" s="534"/>
      <c r="IW275" s="534"/>
      <c r="IX275" s="534"/>
      <c r="IY275" s="535"/>
      <c r="IZ275" s="116"/>
      <c r="JB275" s="116" t="s">
        <v>312</v>
      </c>
      <c r="JC275" s="533" t="str">
        <f t="shared" ref="JC275" si="4319">IT275</f>
        <v>CUBIERTAS Y CIELOS</v>
      </c>
      <c r="JD275" s="534"/>
      <c r="JE275" s="534"/>
      <c r="JF275" s="534"/>
      <c r="JG275" s="534"/>
      <c r="JH275" s="535"/>
      <c r="JI275" s="116"/>
      <c r="JK275" s="116" t="s">
        <v>312</v>
      </c>
      <c r="JL275" s="533" t="str">
        <f t="shared" ref="JL275" si="4320">JC275</f>
        <v>CUBIERTAS Y CIELOS</v>
      </c>
      <c r="JM275" s="534"/>
      <c r="JN275" s="534"/>
      <c r="JO275" s="534"/>
      <c r="JP275" s="534"/>
      <c r="JQ275" s="535"/>
      <c r="JR275" s="116"/>
      <c r="JT275" s="116" t="s">
        <v>312</v>
      </c>
      <c r="JU275" s="533" t="str">
        <f t="shared" ref="JU275" si="4321">JL275</f>
        <v>CUBIERTAS Y CIELOS</v>
      </c>
      <c r="JV275" s="534"/>
      <c r="JW275" s="534"/>
      <c r="JX275" s="534"/>
      <c r="JY275" s="534"/>
      <c r="JZ275" s="535"/>
      <c r="KA275" s="116"/>
      <c r="KC275" s="116" t="s">
        <v>312</v>
      </c>
      <c r="KD275" s="533" t="str">
        <f t="shared" ref="KD275" si="4322">JU275</f>
        <v>CUBIERTAS Y CIELOS</v>
      </c>
      <c r="KE275" s="534"/>
      <c r="KF275" s="534"/>
      <c r="KG275" s="534"/>
      <c r="KH275" s="534"/>
      <c r="KI275" s="535"/>
      <c r="KJ275" s="116"/>
      <c r="KL275" s="116" t="s">
        <v>312</v>
      </c>
      <c r="KM275" s="533" t="str">
        <f t="shared" ref="KM275" si="4323">KD275</f>
        <v>CUBIERTAS Y CIELOS</v>
      </c>
      <c r="KN275" s="534"/>
      <c r="KO275" s="534"/>
      <c r="KP275" s="534"/>
      <c r="KQ275" s="534"/>
      <c r="KR275" s="535"/>
      <c r="KS275" s="116"/>
      <c r="KU275" s="116" t="s">
        <v>312</v>
      </c>
      <c r="KV275" s="533" t="str">
        <f t="shared" ref="KV275" si="4324">KM275</f>
        <v>CUBIERTAS Y CIELOS</v>
      </c>
      <c r="KW275" s="534"/>
      <c r="KX275" s="534"/>
      <c r="KY275" s="534"/>
      <c r="KZ275" s="534"/>
      <c r="LA275" s="535"/>
      <c r="LB275" s="116"/>
      <c r="LD275" s="116" t="s">
        <v>312</v>
      </c>
      <c r="LE275" s="533" t="str">
        <f t="shared" ref="LE275" si="4325">KV275</f>
        <v>CUBIERTAS Y CIELOS</v>
      </c>
      <c r="LF275" s="534"/>
      <c r="LG275" s="534"/>
      <c r="LH275" s="534"/>
      <c r="LI275" s="534"/>
      <c r="LJ275" s="535"/>
      <c r="LK275" s="116"/>
      <c r="LM275" s="116" t="s">
        <v>312</v>
      </c>
      <c r="LN275" s="533" t="str">
        <f t="shared" ref="LN275" si="4326">LE275</f>
        <v>CUBIERTAS Y CIELOS</v>
      </c>
      <c r="LO275" s="534"/>
      <c r="LP275" s="534"/>
      <c r="LQ275" s="534"/>
      <c r="LR275" s="534"/>
      <c r="LS275" s="535"/>
      <c r="LT275" s="116"/>
      <c r="LV275" s="116" t="s">
        <v>312</v>
      </c>
      <c r="LW275" s="533" t="str">
        <f t="shared" ref="LW275" si="4327">LN275</f>
        <v>CUBIERTAS Y CIELOS</v>
      </c>
      <c r="LX275" s="534"/>
      <c r="LY275" s="534"/>
      <c r="LZ275" s="534"/>
      <c r="MA275" s="534"/>
      <c r="MB275" s="535"/>
      <c r="MC275" s="116"/>
      <c r="ME275" s="116" t="s">
        <v>312</v>
      </c>
      <c r="MF275" s="533" t="str">
        <f t="shared" ref="MF275" si="4328">LW275</f>
        <v>CUBIERTAS Y CIELOS</v>
      </c>
      <c r="MG275" s="534"/>
      <c r="MH275" s="534"/>
      <c r="MI275" s="534"/>
      <c r="MJ275" s="534"/>
      <c r="MK275" s="535"/>
      <c r="ML275" s="116"/>
      <c r="MN275" s="116" t="s">
        <v>312</v>
      </c>
      <c r="MO275" s="533" t="str">
        <f t="shared" ref="MO275" si="4329">MF275</f>
        <v>CUBIERTAS Y CIELOS</v>
      </c>
      <c r="MP275" s="534"/>
      <c r="MQ275" s="534"/>
      <c r="MR275" s="534"/>
      <c r="MS275" s="534"/>
      <c r="MT275" s="535"/>
      <c r="MU275" s="116"/>
      <c r="MW275" s="116" t="s">
        <v>312</v>
      </c>
      <c r="MX275" s="533" t="str">
        <f t="shared" ref="MX275" si="4330">MO275</f>
        <v>CUBIERTAS Y CIELOS</v>
      </c>
      <c r="MY275" s="534"/>
      <c r="MZ275" s="534"/>
      <c r="NA275" s="534"/>
      <c r="NB275" s="534"/>
      <c r="NC275" s="535"/>
      <c r="ND275" s="116"/>
      <c r="NF275" s="116" t="s">
        <v>312</v>
      </c>
      <c r="NG275" s="533" t="str">
        <f t="shared" ref="NG275" si="4331">MX275</f>
        <v>CUBIERTAS Y CIELOS</v>
      </c>
      <c r="NH275" s="534"/>
      <c r="NI275" s="534"/>
      <c r="NJ275" s="534"/>
      <c r="NK275" s="534"/>
      <c r="NL275" s="535"/>
      <c r="NM275" s="116"/>
      <c r="NO275" s="116" t="s">
        <v>312</v>
      </c>
      <c r="NP275" s="533" t="str">
        <f t="shared" ref="NP275" si="4332">NG275</f>
        <v>CUBIERTAS Y CIELOS</v>
      </c>
      <c r="NQ275" s="534"/>
      <c r="NR275" s="534"/>
      <c r="NS275" s="534"/>
      <c r="NT275" s="534"/>
      <c r="NU275" s="535"/>
      <c r="NV275" s="116"/>
      <c r="NX275" s="116" t="s">
        <v>312</v>
      </c>
      <c r="NY275" s="533" t="str">
        <f t="shared" ref="NY275" si="4333">NP275</f>
        <v>CUBIERTAS Y CIELOS</v>
      </c>
      <c r="NZ275" s="534"/>
      <c r="OA275" s="534"/>
      <c r="OB275" s="534"/>
      <c r="OC275" s="534"/>
      <c r="OD275" s="535"/>
      <c r="OE275" s="116"/>
      <c r="OG275" s="116" t="s">
        <v>312</v>
      </c>
      <c r="OH275" s="533" t="str">
        <f t="shared" ref="OH275" si="4334">NY275</f>
        <v>CUBIERTAS Y CIELOS</v>
      </c>
      <c r="OI275" s="534"/>
      <c r="OJ275" s="534"/>
      <c r="OK275" s="534"/>
      <c r="OL275" s="534"/>
      <c r="OM275" s="535"/>
      <c r="ON275" s="116"/>
      <c r="OP275" s="116" t="s">
        <v>312</v>
      </c>
      <c r="OQ275" s="533" t="str">
        <f t="shared" ref="OQ275" si="4335">OH275</f>
        <v>CUBIERTAS Y CIELOS</v>
      </c>
      <c r="OR275" s="534"/>
      <c r="OS275" s="534"/>
      <c r="OT275" s="534"/>
      <c r="OU275" s="534"/>
      <c r="OV275" s="535"/>
      <c r="OW275" s="116"/>
      <c r="OY275" s="116" t="s">
        <v>312</v>
      </c>
      <c r="OZ275" s="533" t="str">
        <f t="shared" ref="OZ275" si="4336">OQ275</f>
        <v>CUBIERTAS Y CIELOS</v>
      </c>
      <c r="PA275" s="534"/>
      <c r="PB275" s="534"/>
      <c r="PC275" s="534"/>
      <c r="PD275" s="534"/>
      <c r="PE275" s="535"/>
      <c r="PF275" s="116"/>
    </row>
    <row r="276" spans="1:422">
      <c r="A276" s="116"/>
      <c r="B276" s="536"/>
      <c r="C276" s="537"/>
      <c r="D276" s="537"/>
      <c r="E276" s="537"/>
      <c r="F276" s="537"/>
      <c r="G276" s="538"/>
      <c r="H276" s="116"/>
      <c r="J276" s="116"/>
      <c r="K276" s="536"/>
      <c r="L276" s="537"/>
      <c r="M276" s="537"/>
      <c r="N276" s="537"/>
      <c r="O276" s="537"/>
      <c r="P276" s="538"/>
      <c r="Q276" s="116"/>
      <c r="S276" s="116"/>
      <c r="T276" s="536"/>
      <c r="U276" s="537"/>
      <c r="V276" s="537"/>
      <c r="W276" s="537"/>
      <c r="X276" s="537"/>
      <c r="Y276" s="538"/>
      <c r="Z276" s="116"/>
      <c r="AB276" s="116"/>
      <c r="AC276" s="536"/>
      <c r="AD276" s="537"/>
      <c r="AE276" s="537"/>
      <c r="AF276" s="537"/>
      <c r="AG276" s="537"/>
      <c r="AH276" s="538"/>
      <c r="AI276" s="116"/>
      <c r="AK276" s="116"/>
      <c r="AL276" s="536"/>
      <c r="AM276" s="537"/>
      <c r="AN276" s="537"/>
      <c r="AO276" s="537"/>
      <c r="AP276" s="537"/>
      <c r="AQ276" s="538"/>
      <c r="AR276" s="116"/>
      <c r="AT276" s="116"/>
      <c r="AU276" s="536"/>
      <c r="AV276" s="537"/>
      <c r="AW276" s="537"/>
      <c r="AX276" s="537"/>
      <c r="AY276" s="537"/>
      <c r="AZ276" s="538"/>
      <c r="BA276" s="116"/>
      <c r="BC276" s="116"/>
      <c r="BD276" s="536"/>
      <c r="BE276" s="537"/>
      <c r="BF276" s="537"/>
      <c r="BG276" s="537"/>
      <c r="BH276" s="537"/>
      <c r="BI276" s="538"/>
      <c r="BJ276" s="116"/>
      <c r="BL276" s="116"/>
      <c r="BM276" s="536"/>
      <c r="BN276" s="537"/>
      <c r="BO276" s="537"/>
      <c r="BP276" s="537"/>
      <c r="BQ276" s="537"/>
      <c r="BR276" s="538"/>
      <c r="BS276" s="116"/>
      <c r="BU276" s="116"/>
      <c r="BV276" s="536"/>
      <c r="BW276" s="537"/>
      <c r="BX276" s="537"/>
      <c r="BY276" s="537"/>
      <c r="BZ276" s="537"/>
      <c r="CA276" s="538"/>
      <c r="CB276" s="116"/>
      <c r="CD276" s="116"/>
      <c r="CE276" s="536"/>
      <c r="CF276" s="537"/>
      <c r="CG276" s="537"/>
      <c r="CH276" s="537"/>
      <c r="CI276" s="537"/>
      <c r="CJ276" s="538"/>
      <c r="CK276" s="116"/>
      <c r="CM276" s="116"/>
      <c r="CN276" s="536"/>
      <c r="CO276" s="537"/>
      <c r="CP276" s="537"/>
      <c r="CQ276" s="537"/>
      <c r="CR276" s="537"/>
      <c r="CS276" s="538"/>
      <c r="CT276" s="116"/>
      <c r="CV276" s="116"/>
      <c r="CW276" s="536"/>
      <c r="CX276" s="537"/>
      <c r="CY276" s="537"/>
      <c r="CZ276" s="537"/>
      <c r="DA276" s="537"/>
      <c r="DB276" s="538"/>
      <c r="DC276" s="116"/>
      <c r="DE276" s="116"/>
      <c r="DF276" s="536"/>
      <c r="DG276" s="537"/>
      <c r="DH276" s="537"/>
      <c r="DI276" s="537"/>
      <c r="DJ276" s="537"/>
      <c r="DK276" s="538"/>
      <c r="DL276" s="116"/>
      <c r="DN276" s="116"/>
      <c r="DO276" s="536"/>
      <c r="DP276" s="537"/>
      <c r="DQ276" s="537"/>
      <c r="DR276" s="537"/>
      <c r="DS276" s="537"/>
      <c r="DT276" s="538"/>
      <c r="DU276" s="116"/>
      <c r="DW276" s="116"/>
      <c r="DX276" s="536"/>
      <c r="DY276" s="537"/>
      <c r="DZ276" s="537"/>
      <c r="EA276" s="537"/>
      <c r="EB276" s="537"/>
      <c r="EC276" s="538"/>
      <c r="ED276" s="116"/>
      <c r="EF276" s="116"/>
      <c r="EG276" s="536"/>
      <c r="EH276" s="537"/>
      <c r="EI276" s="537"/>
      <c r="EJ276" s="537"/>
      <c r="EK276" s="537"/>
      <c r="EL276" s="538"/>
      <c r="EM276" s="116"/>
      <c r="EO276" s="116"/>
      <c r="EP276" s="536"/>
      <c r="EQ276" s="537"/>
      <c r="ER276" s="537"/>
      <c r="ES276" s="537"/>
      <c r="ET276" s="537"/>
      <c r="EU276" s="538"/>
      <c r="EV276" s="116"/>
      <c r="EX276" s="116"/>
      <c r="EY276" s="536"/>
      <c r="EZ276" s="537"/>
      <c r="FA276" s="537"/>
      <c r="FB276" s="537"/>
      <c r="FC276" s="537"/>
      <c r="FD276" s="538"/>
      <c r="FE276" s="116"/>
      <c r="FG276" s="116"/>
      <c r="FH276" s="536"/>
      <c r="FI276" s="537"/>
      <c r="FJ276" s="537"/>
      <c r="FK276" s="537"/>
      <c r="FL276" s="537"/>
      <c r="FM276" s="538"/>
      <c r="FN276" s="116"/>
      <c r="FP276" s="116"/>
      <c r="FQ276" s="536"/>
      <c r="FR276" s="537"/>
      <c r="FS276" s="537"/>
      <c r="FT276" s="537"/>
      <c r="FU276" s="537"/>
      <c r="FV276" s="538"/>
      <c r="FW276" s="116"/>
      <c r="FY276" s="116"/>
      <c r="FZ276" s="536"/>
      <c r="GA276" s="537"/>
      <c r="GB276" s="537"/>
      <c r="GC276" s="537"/>
      <c r="GD276" s="537"/>
      <c r="GE276" s="538"/>
      <c r="GF276" s="116"/>
      <c r="GH276" s="116"/>
      <c r="GI276" s="536"/>
      <c r="GJ276" s="537"/>
      <c r="GK276" s="537"/>
      <c r="GL276" s="537"/>
      <c r="GM276" s="537"/>
      <c r="GN276" s="538"/>
      <c r="GO276" s="116"/>
      <c r="GQ276" s="116"/>
      <c r="GR276" s="536"/>
      <c r="GS276" s="537"/>
      <c r="GT276" s="537"/>
      <c r="GU276" s="537"/>
      <c r="GV276" s="537"/>
      <c r="GW276" s="538"/>
      <c r="GX276" s="116"/>
      <c r="GZ276" s="116"/>
      <c r="HA276" s="536"/>
      <c r="HB276" s="537"/>
      <c r="HC276" s="537"/>
      <c r="HD276" s="537"/>
      <c r="HE276" s="537"/>
      <c r="HF276" s="538"/>
      <c r="HG276" s="116"/>
      <c r="HI276" s="116"/>
      <c r="HJ276" s="536"/>
      <c r="HK276" s="537"/>
      <c r="HL276" s="537"/>
      <c r="HM276" s="537"/>
      <c r="HN276" s="537"/>
      <c r="HO276" s="538"/>
      <c r="HP276" s="116"/>
      <c r="HR276" s="116"/>
      <c r="HS276" s="536"/>
      <c r="HT276" s="537"/>
      <c r="HU276" s="537"/>
      <c r="HV276" s="537"/>
      <c r="HW276" s="537"/>
      <c r="HX276" s="538"/>
      <c r="HY276" s="116"/>
      <c r="IA276" s="116"/>
      <c r="IB276" s="536"/>
      <c r="IC276" s="537"/>
      <c r="ID276" s="537"/>
      <c r="IE276" s="537"/>
      <c r="IF276" s="537"/>
      <c r="IG276" s="538"/>
      <c r="IH276" s="116"/>
      <c r="IJ276" s="116"/>
      <c r="IK276" s="536"/>
      <c r="IL276" s="537"/>
      <c r="IM276" s="537"/>
      <c r="IN276" s="537"/>
      <c r="IO276" s="537"/>
      <c r="IP276" s="538"/>
      <c r="IQ276" s="116"/>
      <c r="IS276" s="116"/>
      <c r="IT276" s="536"/>
      <c r="IU276" s="537"/>
      <c r="IV276" s="537"/>
      <c r="IW276" s="537"/>
      <c r="IX276" s="537"/>
      <c r="IY276" s="538"/>
      <c r="IZ276" s="116"/>
      <c r="JB276" s="116"/>
      <c r="JC276" s="536"/>
      <c r="JD276" s="537"/>
      <c r="JE276" s="537"/>
      <c r="JF276" s="537"/>
      <c r="JG276" s="537"/>
      <c r="JH276" s="538"/>
      <c r="JI276" s="116"/>
      <c r="JK276" s="116"/>
      <c r="JL276" s="536"/>
      <c r="JM276" s="537"/>
      <c r="JN276" s="537"/>
      <c r="JO276" s="537"/>
      <c r="JP276" s="537"/>
      <c r="JQ276" s="538"/>
      <c r="JR276" s="116"/>
      <c r="JT276" s="116"/>
      <c r="JU276" s="536"/>
      <c r="JV276" s="537"/>
      <c r="JW276" s="537"/>
      <c r="JX276" s="537"/>
      <c r="JY276" s="537"/>
      <c r="JZ276" s="538"/>
      <c r="KA276" s="116"/>
      <c r="KC276" s="116"/>
      <c r="KD276" s="536"/>
      <c r="KE276" s="537"/>
      <c r="KF276" s="537"/>
      <c r="KG276" s="537"/>
      <c r="KH276" s="537"/>
      <c r="KI276" s="538"/>
      <c r="KJ276" s="116"/>
      <c r="KL276" s="116"/>
      <c r="KM276" s="536"/>
      <c r="KN276" s="537"/>
      <c r="KO276" s="537"/>
      <c r="KP276" s="537"/>
      <c r="KQ276" s="537"/>
      <c r="KR276" s="538"/>
      <c r="KS276" s="116"/>
      <c r="KU276" s="116"/>
      <c r="KV276" s="536"/>
      <c r="KW276" s="537"/>
      <c r="KX276" s="537"/>
      <c r="KY276" s="537"/>
      <c r="KZ276" s="537"/>
      <c r="LA276" s="538"/>
      <c r="LB276" s="116"/>
      <c r="LD276" s="116"/>
      <c r="LE276" s="536"/>
      <c r="LF276" s="537"/>
      <c r="LG276" s="537"/>
      <c r="LH276" s="537"/>
      <c r="LI276" s="537"/>
      <c r="LJ276" s="538"/>
      <c r="LK276" s="116"/>
      <c r="LM276" s="116"/>
      <c r="LN276" s="536"/>
      <c r="LO276" s="537"/>
      <c r="LP276" s="537"/>
      <c r="LQ276" s="537"/>
      <c r="LR276" s="537"/>
      <c r="LS276" s="538"/>
      <c r="LT276" s="116"/>
      <c r="LV276" s="116"/>
      <c r="LW276" s="536"/>
      <c r="LX276" s="537"/>
      <c r="LY276" s="537"/>
      <c r="LZ276" s="537"/>
      <c r="MA276" s="537"/>
      <c r="MB276" s="538"/>
      <c r="MC276" s="116"/>
      <c r="ME276" s="116"/>
      <c r="MF276" s="536"/>
      <c r="MG276" s="537"/>
      <c r="MH276" s="537"/>
      <c r="MI276" s="537"/>
      <c r="MJ276" s="537"/>
      <c r="MK276" s="538"/>
      <c r="ML276" s="116"/>
      <c r="MN276" s="116"/>
      <c r="MO276" s="536"/>
      <c r="MP276" s="537"/>
      <c r="MQ276" s="537"/>
      <c r="MR276" s="537"/>
      <c r="MS276" s="537"/>
      <c r="MT276" s="538"/>
      <c r="MU276" s="116"/>
      <c r="MW276" s="116"/>
      <c r="MX276" s="536"/>
      <c r="MY276" s="537"/>
      <c r="MZ276" s="537"/>
      <c r="NA276" s="537"/>
      <c r="NB276" s="537"/>
      <c r="NC276" s="538"/>
      <c r="ND276" s="116"/>
      <c r="NF276" s="116"/>
      <c r="NG276" s="536"/>
      <c r="NH276" s="537"/>
      <c r="NI276" s="537"/>
      <c r="NJ276" s="537"/>
      <c r="NK276" s="537"/>
      <c r="NL276" s="538"/>
      <c r="NM276" s="116"/>
      <c r="NO276" s="116"/>
      <c r="NP276" s="536"/>
      <c r="NQ276" s="537"/>
      <c r="NR276" s="537"/>
      <c r="NS276" s="537"/>
      <c r="NT276" s="537"/>
      <c r="NU276" s="538"/>
      <c r="NV276" s="116"/>
      <c r="NX276" s="116"/>
      <c r="NY276" s="536"/>
      <c r="NZ276" s="537"/>
      <c r="OA276" s="537"/>
      <c r="OB276" s="537"/>
      <c r="OC276" s="537"/>
      <c r="OD276" s="538"/>
      <c r="OE276" s="116"/>
      <c r="OG276" s="116"/>
      <c r="OH276" s="536"/>
      <c r="OI276" s="537"/>
      <c r="OJ276" s="537"/>
      <c r="OK276" s="537"/>
      <c r="OL276" s="537"/>
      <c r="OM276" s="538"/>
      <c r="ON276" s="116"/>
      <c r="OP276" s="116"/>
      <c r="OQ276" s="536"/>
      <c r="OR276" s="537"/>
      <c r="OS276" s="537"/>
      <c r="OT276" s="537"/>
      <c r="OU276" s="537"/>
      <c r="OV276" s="538"/>
      <c r="OW276" s="116"/>
      <c r="OY276" s="116"/>
      <c r="OZ276" s="536"/>
      <c r="PA276" s="537"/>
      <c r="PB276" s="537"/>
      <c r="PC276" s="537"/>
      <c r="PD276" s="537"/>
      <c r="PE276" s="538"/>
      <c r="PF276" s="116"/>
    </row>
    <row r="277" spans="1:422" ht="15" customHeight="1">
      <c r="A277" s="117" t="s">
        <v>1</v>
      </c>
      <c r="B277" s="544" t="str">
        <f>+APU!B138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C277" s="545"/>
      <c r="D277" s="545"/>
      <c r="E277" s="545"/>
      <c r="F277" s="545"/>
      <c r="G277" s="545"/>
      <c r="H277" s="117" t="s">
        <v>313</v>
      </c>
      <c r="J277" s="117" t="s">
        <v>1</v>
      </c>
      <c r="K277" s="539" t="str">
        <f>B277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L277" s="540"/>
      <c r="M277" s="540"/>
      <c r="N277" s="540"/>
      <c r="O277" s="540"/>
      <c r="P277" s="540"/>
      <c r="Q277" s="117" t="s">
        <v>313</v>
      </c>
      <c r="S277" s="117" t="s">
        <v>1</v>
      </c>
      <c r="T277" s="539" t="str">
        <f>K277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U277" s="540"/>
      <c r="V277" s="540"/>
      <c r="W277" s="540"/>
      <c r="X277" s="540"/>
      <c r="Y277" s="540"/>
      <c r="Z277" s="117" t="s">
        <v>313</v>
      </c>
      <c r="AB277" s="117" t="s">
        <v>1</v>
      </c>
      <c r="AC277" s="539" t="str">
        <f>T277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AD277" s="540"/>
      <c r="AE277" s="540"/>
      <c r="AF277" s="540"/>
      <c r="AG277" s="540"/>
      <c r="AH277" s="540"/>
      <c r="AI277" s="117" t="s">
        <v>313</v>
      </c>
      <c r="AK277" s="117" t="s">
        <v>1</v>
      </c>
      <c r="AL277" s="539" t="str">
        <f>AC277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AM277" s="540"/>
      <c r="AN277" s="540"/>
      <c r="AO277" s="540"/>
      <c r="AP277" s="540"/>
      <c r="AQ277" s="540"/>
      <c r="AR277" s="117" t="s">
        <v>313</v>
      </c>
      <c r="AT277" s="117" t="s">
        <v>1</v>
      </c>
      <c r="AU277" s="539" t="str">
        <f>AL277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AV277" s="540"/>
      <c r="AW277" s="540"/>
      <c r="AX277" s="540"/>
      <c r="AY277" s="540"/>
      <c r="AZ277" s="540"/>
      <c r="BA277" s="117" t="s">
        <v>313</v>
      </c>
      <c r="BC277" s="117" t="s">
        <v>1</v>
      </c>
      <c r="BD277" s="539" t="str">
        <f t="shared" ref="BD277" si="4337">AU277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BE277" s="540"/>
      <c r="BF277" s="540"/>
      <c r="BG277" s="540"/>
      <c r="BH277" s="540"/>
      <c r="BI277" s="540"/>
      <c r="BJ277" s="117" t="s">
        <v>313</v>
      </c>
      <c r="BL277" s="117" t="s">
        <v>1</v>
      </c>
      <c r="BM277" s="539" t="str">
        <f t="shared" ref="BM277" si="4338">BD277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BN277" s="540"/>
      <c r="BO277" s="540"/>
      <c r="BP277" s="540"/>
      <c r="BQ277" s="540"/>
      <c r="BR277" s="540"/>
      <c r="BS277" s="117" t="s">
        <v>313</v>
      </c>
      <c r="BU277" s="117" t="s">
        <v>1</v>
      </c>
      <c r="BV277" s="539" t="str">
        <f t="shared" ref="BV277" si="4339">BM277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BW277" s="540"/>
      <c r="BX277" s="540"/>
      <c r="BY277" s="540"/>
      <c r="BZ277" s="540"/>
      <c r="CA277" s="540"/>
      <c r="CB277" s="117" t="s">
        <v>313</v>
      </c>
      <c r="CD277" s="117" t="s">
        <v>1</v>
      </c>
      <c r="CE277" s="539" t="str">
        <f t="shared" ref="CE277" si="4340">BV277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CF277" s="540"/>
      <c r="CG277" s="540"/>
      <c r="CH277" s="540"/>
      <c r="CI277" s="540"/>
      <c r="CJ277" s="540"/>
      <c r="CK277" s="117" t="s">
        <v>313</v>
      </c>
      <c r="CM277" s="117" t="s">
        <v>1</v>
      </c>
      <c r="CN277" s="539" t="str">
        <f t="shared" ref="CN277" si="4341">CE277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CO277" s="540"/>
      <c r="CP277" s="540"/>
      <c r="CQ277" s="540"/>
      <c r="CR277" s="540"/>
      <c r="CS277" s="540"/>
      <c r="CT277" s="117" t="s">
        <v>313</v>
      </c>
      <c r="CV277" s="117" t="s">
        <v>1</v>
      </c>
      <c r="CW277" s="539" t="str">
        <f t="shared" ref="CW277" si="4342">CN277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CX277" s="540"/>
      <c r="CY277" s="540"/>
      <c r="CZ277" s="540"/>
      <c r="DA277" s="540"/>
      <c r="DB277" s="540"/>
      <c r="DC277" s="117" t="s">
        <v>313</v>
      </c>
      <c r="DE277" s="117" t="s">
        <v>1</v>
      </c>
      <c r="DF277" s="539" t="str">
        <f t="shared" ref="DF277" si="4343">CW277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DG277" s="540"/>
      <c r="DH277" s="540"/>
      <c r="DI277" s="540"/>
      <c r="DJ277" s="540"/>
      <c r="DK277" s="540"/>
      <c r="DL277" s="117" t="s">
        <v>313</v>
      </c>
      <c r="DN277" s="117" t="s">
        <v>1</v>
      </c>
      <c r="DO277" s="539" t="str">
        <f t="shared" ref="DO277" si="4344">DF277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DP277" s="540"/>
      <c r="DQ277" s="540"/>
      <c r="DR277" s="540"/>
      <c r="DS277" s="540"/>
      <c r="DT277" s="540"/>
      <c r="DU277" s="117" t="s">
        <v>313</v>
      </c>
      <c r="DW277" s="117" t="s">
        <v>1</v>
      </c>
      <c r="DX277" s="539" t="str">
        <f t="shared" ref="DX277" si="4345">DO277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DY277" s="540"/>
      <c r="DZ277" s="540"/>
      <c r="EA277" s="540"/>
      <c r="EB277" s="540"/>
      <c r="EC277" s="540"/>
      <c r="ED277" s="117" t="s">
        <v>313</v>
      </c>
      <c r="EF277" s="117" t="s">
        <v>1</v>
      </c>
      <c r="EG277" s="539" t="str">
        <f t="shared" ref="EG277" si="4346">DX277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EH277" s="540"/>
      <c r="EI277" s="540"/>
      <c r="EJ277" s="540"/>
      <c r="EK277" s="540"/>
      <c r="EL277" s="540"/>
      <c r="EM277" s="117" t="s">
        <v>313</v>
      </c>
      <c r="EO277" s="117" t="s">
        <v>1</v>
      </c>
      <c r="EP277" s="539" t="str">
        <f t="shared" ref="EP277" si="4347">EG277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EQ277" s="540"/>
      <c r="ER277" s="540"/>
      <c r="ES277" s="540"/>
      <c r="ET277" s="540"/>
      <c r="EU277" s="540"/>
      <c r="EV277" s="117" t="s">
        <v>313</v>
      </c>
      <c r="EX277" s="117" t="s">
        <v>1</v>
      </c>
      <c r="EY277" s="539" t="str">
        <f t="shared" ref="EY277" si="4348">EP277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EZ277" s="540"/>
      <c r="FA277" s="540"/>
      <c r="FB277" s="540"/>
      <c r="FC277" s="540"/>
      <c r="FD277" s="540"/>
      <c r="FE277" s="117" t="s">
        <v>313</v>
      </c>
      <c r="FG277" s="117" t="s">
        <v>1</v>
      </c>
      <c r="FH277" s="539" t="str">
        <f t="shared" ref="FH277" si="4349">EY277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FI277" s="540"/>
      <c r="FJ277" s="540"/>
      <c r="FK277" s="540"/>
      <c r="FL277" s="540"/>
      <c r="FM277" s="540"/>
      <c r="FN277" s="117" t="s">
        <v>313</v>
      </c>
      <c r="FP277" s="117" t="s">
        <v>1</v>
      </c>
      <c r="FQ277" s="539" t="str">
        <f t="shared" ref="FQ277" si="4350">FH277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FR277" s="540"/>
      <c r="FS277" s="540"/>
      <c r="FT277" s="540"/>
      <c r="FU277" s="540"/>
      <c r="FV277" s="540"/>
      <c r="FW277" s="117" t="s">
        <v>313</v>
      </c>
      <c r="FY277" s="117" t="s">
        <v>1</v>
      </c>
      <c r="FZ277" s="539" t="str">
        <f t="shared" ref="FZ277" si="4351">FQ277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GA277" s="540"/>
      <c r="GB277" s="540"/>
      <c r="GC277" s="540"/>
      <c r="GD277" s="540"/>
      <c r="GE277" s="540"/>
      <c r="GF277" s="117" t="s">
        <v>313</v>
      </c>
      <c r="GH277" s="117" t="s">
        <v>1</v>
      </c>
      <c r="GI277" s="539" t="str">
        <f t="shared" ref="GI277" si="4352">FZ277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GJ277" s="540"/>
      <c r="GK277" s="540"/>
      <c r="GL277" s="540"/>
      <c r="GM277" s="540"/>
      <c r="GN277" s="540"/>
      <c r="GO277" s="117" t="s">
        <v>313</v>
      </c>
      <c r="GQ277" s="117" t="s">
        <v>1</v>
      </c>
      <c r="GR277" s="539" t="str">
        <f t="shared" ref="GR277" si="4353">GI277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GS277" s="540"/>
      <c r="GT277" s="540"/>
      <c r="GU277" s="540"/>
      <c r="GV277" s="540"/>
      <c r="GW277" s="540"/>
      <c r="GX277" s="117" t="s">
        <v>313</v>
      </c>
      <c r="GZ277" s="117" t="s">
        <v>1</v>
      </c>
      <c r="HA277" s="539" t="str">
        <f t="shared" ref="HA277" si="4354">GR277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HB277" s="540"/>
      <c r="HC277" s="540"/>
      <c r="HD277" s="540"/>
      <c r="HE277" s="540"/>
      <c r="HF277" s="540"/>
      <c r="HG277" s="117" t="s">
        <v>313</v>
      </c>
      <c r="HI277" s="117" t="s">
        <v>1</v>
      </c>
      <c r="HJ277" s="539" t="str">
        <f t="shared" ref="HJ277" si="4355">HA277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HK277" s="540"/>
      <c r="HL277" s="540"/>
      <c r="HM277" s="540"/>
      <c r="HN277" s="540"/>
      <c r="HO277" s="540"/>
      <c r="HP277" s="117" t="s">
        <v>313</v>
      </c>
      <c r="HR277" s="117" t="s">
        <v>1</v>
      </c>
      <c r="HS277" s="539" t="str">
        <f t="shared" ref="HS277" si="4356">HJ277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HT277" s="540"/>
      <c r="HU277" s="540"/>
      <c r="HV277" s="540"/>
      <c r="HW277" s="540"/>
      <c r="HX277" s="540"/>
      <c r="HY277" s="117" t="s">
        <v>313</v>
      </c>
      <c r="IA277" s="117" t="s">
        <v>1</v>
      </c>
      <c r="IB277" s="539" t="str">
        <f t="shared" ref="IB277" si="4357">HS277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IC277" s="540"/>
      <c r="ID277" s="540"/>
      <c r="IE277" s="540"/>
      <c r="IF277" s="540"/>
      <c r="IG277" s="540"/>
      <c r="IH277" s="117" t="s">
        <v>313</v>
      </c>
      <c r="IJ277" s="117" t="s">
        <v>1</v>
      </c>
      <c r="IK277" s="539" t="str">
        <f t="shared" ref="IK277" si="4358">IB277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IL277" s="540"/>
      <c r="IM277" s="540"/>
      <c r="IN277" s="540"/>
      <c r="IO277" s="540"/>
      <c r="IP277" s="540"/>
      <c r="IQ277" s="117" t="s">
        <v>313</v>
      </c>
      <c r="IS277" s="117" t="s">
        <v>1</v>
      </c>
      <c r="IT277" s="539" t="str">
        <f t="shared" ref="IT277" si="4359">IK277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IU277" s="540"/>
      <c r="IV277" s="540"/>
      <c r="IW277" s="540"/>
      <c r="IX277" s="540"/>
      <c r="IY277" s="540"/>
      <c r="IZ277" s="117" t="s">
        <v>313</v>
      </c>
      <c r="JB277" s="117" t="s">
        <v>1</v>
      </c>
      <c r="JC277" s="539" t="str">
        <f t="shared" ref="JC277" si="4360">IT277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JD277" s="540"/>
      <c r="JE277" s="540"/>
      <c r="JF277" s="540"/>
      <c r="JG277" s="540"/>
      <c r="JH277" s="540"/>
      <c r="JI277" s="117" t="s">
        <v>313</v>
      </c>
      <c r="JK277" s="117" t="s">
        <v>1</v>
      </c>
      <c r="JL277" s="539" t="str">
        <f t="shared" ref="JL277" si="4361">JC277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JM277" s="540"/>
      <c r="JN277" s="540"/>
      <c r="JO277" s="540"/>
      <c r="JP277" s="540"/>
      <c r="JQ277" s="540"/>
      <c r="JR277" s="117" t="s">
        <v>313</v>
      </c>
      <c r="JT277" s="117" t="s">
        <v>1</v>
      </c>
      <c r="JU277" s="539" t="str">
        <f t="shared" ref="JU277" si="4362">JL277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JV277" s="540"/>
      <c r="JW277" s="540"/>
      <c r="JX277" s="540"/>
      <c r="JY277" s="540"/>
      <c r="JZ277" s="540"/>
      <c r="KA277" s="117" t="s">
        <v>313</v>
      </c>
      <c r="KC277" s="117" t="s">
        <v>1</v>
      </c>
      <c r="KD277" s="539" t="str">
        <f t="shared" ref="KD277" si="4363">JU277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KE277" s="540"/>
      <c r="KF277" s="540"/>
      <c r="KG277" s="540"/>
      <c r="KH277" s="540"/>
      <c r="KI277" s="540"/>
      <c r="KJ277" s="117" t="s">
        <v>313</v>
      </c>
      <c r="KL277" s="117" t="s">
        <v>1</v>
      </c>
      <c r="KM277" s="539" t="str">
        <f t="shared" ref="KM277" si="4364">KD277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KN277" s="540"/>
      <c r="KO277" s="540"/>
      <c r="KP277" s="540"/>
      <c r="KQ277" s="540"/>
      <c r="KR277" s="540"/>
      <c r="KS277" s="117" t="s">
        <v>313</v>
      </c>
      <c r="KU277" s="117" t="s">
        <v>1</v>
      </c>
      <c r="KV277" s="539" t="str">
        <f t="shared" ref="KV277" si="4365">KM277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KW277" s="540"/>
      <c r="KX277" s="540"/>
      <c r="KY277" s="540"/>
      <c r="KZ277" s="540"/>
      <c r="LA277" s="540"/>
      <c r="LB277" s="117" t="s">
        <v>313</v>
      </c>
      <c r="LD277" s="117" t="s">
        <v>1</v>
      </c>
      <c r="LE277" s="539" t="str">
        <f t="shared" ref="LE277" si="4366">KV277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LF277" s="540"/>
      <c r="LG277" s="540"/>
      <c r="LH277" s="540"/>
      <c r="LI277" s="540"/>
      <c r="LJ277" s="540"/>
      <c r="LK277" s="117" t="s">
        <v>313</v>
      </c>
      <c r="LM277" s="117" t="s">
        <v>1</v>
      </c>
      <c r="LN277" s="539" t="str">
        <f t="shared" ref="LN277" si="4367">LE277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LO277" s="540"/>
      <c r="LP277" s="540"/>
      <c r="LQ277" s="540"/>
      <c r="LR277" s="540"/>
      <c r="LS277" s="540"/>
      <c r="LT277" s="117" t="s">
        <v>313</v>
      </c>
      <c r="LV277" s="117" t="s">
        <v>1</v>
      </c>
      <c r="LW277" s="539" t="str">
        <f t="shared" ref="LW277" si="4368">LN277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LX277" s="540"/>
      <c r="LY277" s="540"/>
      <c r="LZ277" s="540"/>
      <c r="MA277" s="540"/>
      <c r="MB277" s="540"/>
      <c r="MC277" s="117" t="s">
        <v>313</v>
      </c>
      <c r="ME277" s="117" t="s">
        <v>1</v>
      </c>
      <c r="MF277" s="539" t="str">
        <f t="shared" ref="MF277" si="4369">LW277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MG277" s="540"/>
      <c r="MH277" s="540"/>
      <c r="MI277" s="540"/>
      <c r="MJ277" s="540"/>
      <c r="MK277" s="540"/>
      <c r="ML277" s="117" t="s">
        <v>313</v>
      </c>
      <c r="MN277" s="117" t="s">
        <v>1</v>
      </c>
      <c r="MO277" s="539" t="str">
        <f t="shared" ref="MO277" si="4370">MF277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MP277" s="540"/>
      <c r="MQ277" s="540"/>
      <c r="MR277" s="540"/>
      <c r="MS277" s="540"/>
      <c r="MT277" s="540"/>
      <c r="MU277" s="117" t="s">
        <v>313</v>
      </c>
      <c r="MW277" s="117" t="s">
        <v>1</v>
      </c>
      <c r="MX277" s="539" t="str">
        <f t="shared" ref="MX277" si="4371">MO277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MY277" s="540"/>
      <c r="MZ277" s="540"/>
      <c r="NA277" s="540"/>
      <c r="NB277" s="540"/>
      <c r="NC277" s="540"/>
      <c r="ND277" s="117" t="s">
        <v>313</v>
      </c>
      <c r="NF277" s="117" t="s">
        <v>1</v>
      </c>
      <c r="NG277" s="539" t="str">
        <f t="shared" ref="NG277" si="4372">MX277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NH277" s="540"/>
      <c r="NI277" s="540"/>
      <c r="NJ277" s="540"/>
      <c r="NK277" s="540"/>
      <c r="NL277" s="540"/>
      <c r="NM277" s="117" t="s">
        <v>313</v>
      </c>
      <c r="NO277" s="117" t="s">
        <v>1</v>
      </c>
      <c r="NP277" s="539" t="str">
        <f t="shared" ref="NP277" si="4373">NG277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NQ277" s="540"/>
      <c r="NR277" s="540"/>
      <c r="NS277" s="540"/>
      <c r="NT277" s="540"/>
      <c r="NU277" s="540"/>
      <c r="NV277" s="117" t="s">
        <v>313</v>
      </c>
      <c r="NX277" s="117" t="s">
        <v>1</v>
      </c>
      <c r="NY277" s="539" t="str">
        <f t="shared" ref="NY277" si="4374">NP277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NZ277" s="540"/>
      <c r="OA277" s="540"/>
      <c r="OB277" s="540"/>
      <c r="OC277" s="540"/>
      <c r="OD277" s="540"/>
      <c r="OE277" s="117" t="s">
        <v>313</v>
      </c>
      <c r="OG277" s="117" t="s">
        <v>1</v>
      </c>
      <c r="OH277" s="539" t="str">
        <f t="shared" ref="OH277" si="4375">NY277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OI277" s="540"/>
      <c r="OJ277" s="540"/>
      <c r="OK277" s="540"/>
      <c r="OL277" s="540"/>
      <c r="OM277" s="540"/>
      <c r="ON277" s="117" t="s">
        <v>313</v>
      </c>
      <c r="OP277" s="117" t="s">
        <v>1</v>
      </c>
      <c r="OQ277" s="539" t="str">
        <f t="shared" ref="OQ277" si="4376">OH277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OR277" s="540"/>
      <c r="OS277" s="540"/>
      <c r="OT277" s="540"/>
      <c r="OU277" s="540"/>
      <c r="OV277" s="540"/>
      <c r="OW277" s="117" t="s">
        <v>313</v>
      </c>
      <c r="OY277" s="117" t="s">
        <v>1</v>
      </c>
      <c r="OZ277" s="539" t="str">
        <f t="shared" ref="OZ277" si="4377">OQ277</f>
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</c>
      <c r="PA277" s="540"/>
      <c r="PB277" s="540"/>
      <c r="PC277" s="540"/>
      <c r="PD277" s="540"/>
      <c r="PE277" s="540"/>
      <c r="PF277" s="117" t="s">
        <v>313</v>
      </c>
    </row>
    <row r="278" spans="1:422" ht="36.75" customHeight="1">
      <c r="A278" s="127" t="str">
        <f>+APU!A138</f>
        <v>06-01-001</v>
      </c>
      <c r="B278" s="545"/>
      <c r="C278" s="545"/>
      <c r="D278" s="545"/>
      <c r="E278" s="545"/>
      <c r="F278" s="545"/>
      <c r="G278" s="545"/>
      <c r="H278" s="133" t="str">
        <f>+APU!C138</f>
        <v>M2</v>
      </c>
      <c r="J278" s="127" t="str">
        <f>+A278</f>
        <v>06-01-001</v>
      </c>
      <c r="K278" s="540"/>
      <c r="L278" s="540"/>
      <c r="M278" s="540"/>
      <c r="N278" s="540"/>
      <c r="O278" s="540"/>
      <c r="P278" s="540"/>
      <c r="Q278" s="126" t="str">
        <f>H278</f>
        <v>M2</v>
      </c>
      <c r="S278" s="127" t="str">
        <f>+J278</f>
        <v>06-01-001</v>
      </c>
      <c r="T278" s="540"/>
      <c r="U278" s="540"/>
      <c r="V278" s="540"/>
      <c r="W278" s="540"/>
      <c r="X278" s="540"/>
      <c r="Y278" s="540"/>
      <c r="Z278" s="126" t="str">
        <f>Q278</f>
        <v>M2</v>
      </c>
      <c r="AB278" s="127" t="str">
        <f>+S278</f>
        <v>06-01-001</v>
      </c>
      <c r="AC278" s="540"/>
      <c r="AD278" s="540"/>
      <c r="AE278" s="540"/>
      <c r="AF278" s="540"/>
      <c r="AG278" s="540"/>
      <c r="AH278" s="540"/>
      <c r="AI278" s="126" t="str">
        <f>Z278</f>
        <v>M2</v>
      </c>
      <c r="AK278" s="127" t="str">
        <f>+AB278</f>
        <v>06-01-001</v>
      </c>
      <c r="AL278" s="540"/>
      <c r="AM278" s="540"/>
      <c r="AN278" s="540"/>
      <c r="AO278" s="540"/>
      <c r="AP278" s="540"/>
      <c r="AQ278" s="540"/>
      <c r="AR278" s="126" t="str">
        <f>AI278</f>
        <v>M2</v>
      </c>
      <c r="AT278" s="127" t="str">
        <f>+AK278</f>
        <v>06-01-001</v>
      </c>
      <c r="AU278" s="540"/>
      <c r="AV278" s="540"/>
      <c r="AW278" s="540"/>
      <c r="AX278" s="540"/>
      <c r="AY278" s="540"/>
      <c r="AZ278" s="540"/>
      <c r="BA278" s="126" t="str">
        <f>AR278</f>
        <v>M2</v>
      </c>
      <c r="BC278" s="127" t="str">
        <f t="shared" ref="BC278" si="4378">+AT278</f>
        <v>06-01-001</v>
      </c>
      <c r="BD278" s="540"/>
      <c r="BE278" s="540"/>
      <c r="BF278" s="540"/>
      <c r="BG278" s="540"/>
      <c r="BH278" s="540"/>
      <c r="BI278" s="540"/>
      <c r="BJ278" s="126" t="str">
        <f t="shared" ref="BJ278" si="4379">BA278</f>
        <v>M2</v>
      </c>
      <c r="BL278" s="127" t="str">
        <f t="shared" ref="BL278" si="4380">+BC278</f>
        <v>06-01-001</v>
      </c>
      <c r="BM278" s="540"/>
      <c r="BN278" s="540"/>
      <c r="BO278" s="540"/>
      <c r="BP278" s="540"/>
      <c r="BQ278" s="540"/>
      <c r="BR278" s="540"/>
      <c r="BS278" s="126" t="str">
        <f t="shared" ref="BS278" si="4381">BJ278</f>
        <v>M2</v>
      </c>
      <c r="BU278" s="127" t="str">
        <f t="shared" ref="BU278" si="4382">+BL278</f>
        <v>06-01-001</v>
      </c>
      <c r="BV278" s="540"/>
      <c r="BW278" s="540"/>
      <c r="BX278" s="540"/>
      <c r="BY278" s="540"/>
      <c r="BZ278" s="540"/>
      <c r="CA278" s="540"/>
      <c r="CB278" s="126" t="str">
        <f t="shared" ref="CB278" si="4383">BS278</f>
        <v>M2</v>
      </c>
      <c r="CD278" s="127" t="str">
        <f t="shared" ref="CD278" si="4384">+BU278</f>
        <v>06-01-001</v>
      </c>
      <c r="CE278" s="540"/>
      <c r="CF278" s="540"/>
      <c r="CG278" s="540"/>
      <c r="CH278" s="540"/>
      <c r="CI278" s="540"/>
      <c r="CJ278" s="540"/>
      <c r="CK278" s="126" t="str">
        <f t="shared" ref="CK278" si="4385">CB278</f>
        <v>M2</v>
      </c>
      <c r="CM278" s="127" t="str">
        <f t="shared" ref="CM278" si="4386">+CD278</f>
        <v>06-01-001</v>
      </c>
      <c r="CN278" s="540"/>
      <c r="CO278" s="540"/>
      <c r="CP278" s="540"/>
      <c r="CQ278" s="540"/>
      <c r="CR278" s="540"/>
      <c r="CS278" s="540"/>
      <c r="CT278" s="126" t="str">
        <f t="shared" ref="CT278" si="4387">CK278</f>
        <v>M2</v>
      </c>
      <c r="CV278" s="127" t="str">
        <f t="shared" ref="CV278" si="4388">+CM278</f>
        <v>06-01-001</v>
      </c>
      <c r="CW278" s="540"/>
      <c r="CX278" s="540"/>
      <c r="CY278" s="540"/>
      <c r="CZ278" s="540"/>
      <c r="DA278" s="540"/>
      <c r="DB278" s="540"/>
      <c r="DC278" s="126" t="str">
        <f t="shared" ref="DC278" si="4389">CT278</f>
        <v>M2</v>
      </c>
      <c r="DE278" s="127" t="str">
        <f t="shared" ref="DE278" si="4390">+CV278</f>
        <v>06-01-001</v>
      </c>
      <c r="DF278" s="540"/>
      <c r="DG278" s="540"/>
      <c r="DH278" s="540"/>
      <c r="DI278" s="540"/>
      <c r="DJ278" s="540"/>
      <c r="DK278" s="540"/>
      <c r="DL278" s="126" t="str">
        <f t="shared" ref="DL278" si="4391">DC278</f>
        <v>M2</v>
      </c>
      <c r="DN278" s="127" t="str">
        <f t="shared" ref="DN278" si="4392">+DE278</f>
        <v>06-01-001</v>
      </c>
      <c r="DO278" s="540"/>
      <c r="DP278" s="540"/>
      <c r="DQ278" s="540"/>
      <c r="DR278" s="540"/>
      <c r="DS278" s="540"/>
      <c r="DT278" s="540"/>
      <c r="DU278" s="126" t="str">
        <f t="shared" ref="DU278" si="4393">DL278</f>
        <v>M2</v>
      </c>
      <c r="DW278" s="127" t="str">
        <f t="shared" ref="DW278" si="4394">+DN278</f>
        <v>06-01-001</v>
      </c>
      <c r="DX278" s="540"/>
      <c r="DY278" s="540"/>
      <c r="DZ278" s="540"/>
      <c r="EA278" s="540"/>
      <c r="EB278" s="540"/>
      <c r="EC278" s="540"/>
      <c r="ED278" s="126" t="str">
        <f t="shared" ref="ED278" si="4395">DU278</f>
        <v>M2</v>
      </c>
      <c r="EF278" s="127" t="str">
        <f t="shared" ref="EF278" si="4396">+DW278</f>
        <v>06-01-001</v>
      </c>
      <c r="EG278" s="540"/>
      <c r="EH278" s="540"/>
      <c r="EI278" s="540"/>
      <c r="EJ278" s="540"/>
      <c r="EK278" s="540"/>
      <c r="EL278" s="540"/>
      <c r="EM278" s="126" t="str">
        <f t="shared" ref="EM278" si="4397">ED278</f>
        <v>M2</v>
      </c>
      <c r="EO278" s="127" t="str">
        <f t="shared" ref="EO278" si="4398">+EF278</f>
        <v>06-01-001</v>
      </c>
      <c r="EP278" s="540"/>
      <c r="EQ278" s="540"/>
      <c r="ER278" s="540"/>
      <c r="ES278" s="540"/>
      <c r="ET278" s="540"/>
      <c r="EU278" s="540"/>
      <c r="EV278" s="126" t="str">
        <f t="shared" ref="EV278" si="4399">EM278</f>
        <v>M2</v>
      </c>
      <c r="EX278" s="127" t="str">
        <f t="shared" ref="EX278" si="4400">+EO278</f>
        <v>06-01-001</v>
      </c>
      <c r="EY278" s="540"/>
      <c r="EZ278" s="540"/>
      <c r="FA278" s="540"/>
      <c r="FB278" s="540"/>
      <c r="FC278" s="540"/>
      <c r="FD278" s="540"/>
      <c r="FE278" s="126" t="str">
        <f t="shared" ref="FE278" si="4401">EV278</f>
        <v>M2</v>
      </c>
      <c r="FG278" s="127" t="str">
        <f t="shared" ref="FG278" si="4402">+EX278</f>
        <v>06-01-001</v>
      </c>
      <c r="FH278" s="540"/>
      <c r="FI278" s="540"/>
      <c r="FJ278" s="540"/>
      <c r="FK278" s="540"/>
      <c r="FL278" s="540"/>
      <c r="FM278" s="540"/>
      <c r="FN278" s="126" t="str">
        <f t="shared" ref="FN278" si="4403">FE278</f>
        <v>M2</v>
      </c>
      <c r="FP278" s="127" t="str">
        <f t="shared" ref="FP278" si="4404">+FG278</f>
        <v>06-01-001</v>
      </c>
      <c r="FQ278" s="540"/>
      <c r="FR278" s="540"/>
      <c r="FS278" s="540"/>
      <c r="FT278" s="540"/>
      <c r="FU278" s="540"/>
      <c r="FV278" s="540"/>
      <c r="FW278" s="126" t="str">
        <f t="shared" ref="FW278" si="4405">FN278</f>
        <v>M2</v>
      </c>
      <c r="FY278" s="127" t="str">
        <f t="shared" ref="FY278" si="4406">+FP278</f>
        <v>06-01-001</v>
      </c>
      <c r="FZ278" s="540"/>
      <c r="GA278" s="540"/>
      <c r="GB278" s="540"/>
      <c r="GC278" s="540"/>
      <c r="GD278" s="540"/>
      <c r="GE278" s="540"/>
      <c r="GF278" s="126" t="str">
        <f t="shared" ref="GF278" si="4407">FW278</f>
        <v>M2</v>
      </c>
      <c r="GH278" s="127" t="str">
        <f t="shared" ref="GH278" si="4408">+FY278</f>
        <v>06-01-001</v>
      </c>
      <c r="GI278" s="540"/>
      <c r="GJ278" s="540"/>
      <c r="GK278" s="540"/>
      <c r="GL278" s="540"/>
      <c r="GM278" s="540"/>
      <c r="GN278" s="540"/>
      <c r="GO278" s="126" t="str">
        <f t="shared" ref="GO278" si="4409">GF278</f>
        <v>M2</v>
      </c>
      <c r="GQ278" s="127" t="str">
        <f t="shared" ref="GQ278" si="4410">+GH278</f>
        <v>06-01-001</v>
      </c>
      <c r="GR278" s="540"/>
      <c r="GS278" s="540"/>
      <c r="GT278" s="540"/>
      <c r="GU278" s="540"/>
      <c r="GV278" s="540"/>
      <c r="GW278" s="540"/>
      <c r="GX278" s="126" t="str">
        <f t="shared" ref="GX278" si="4411">GO278</f>
        <v>M2</v>
      </c>
      <c r="GZ278" s="127" t="str">
        <f t="shared" ref="GZ278" si="4412">+GQ278</f>
        <v>06-01-001</v>
      </c>
      <c r="HA278" s="540"/>
      <c r="HB278" s="540"/>
      <c r="HC278" s="540"/>
      <c r="HD278" s="540"/>
      <c r="HE278" s="540"/>
      <c r="HF278" s="540"/>
      <c r="HG278" s="126" t="str">
        <f t="shared" ref="HG278" si="4413">GX278</f>
        <v>M2</v>
      </c>
      <c r="HI278" s="127" t="str">
        <f t="shared" ref="HI278" si="4414">+GZ278</f>
        <v>06-01-001</v>
      </c>
      <c r="HJ278" s="540"/>
      <c r="HK278" s="540"/>
      <c r="HL278" s="540"/>
      <c r="HM278" s="540"/>
      <c r="HN278" s="540"/>
      <c r="HO278" s="540"/>
      <c r="HP278" s="126" t="str">
        <f t="shared" ref="HP278" si="4415">HG278</f>
        <v>M2</v>
      </c>
      <c r="HR278" s="127" t="str">
        <f t="shared" ref="HR278" si="4416">+HI278</f>
        <v>06-01-001</v>
      </c>
      <c r="HS278" s="540"/>
      <c r="HT278" s="540"/>
      <c r="HU278" s="540"/>
      <c r="HV278" s="540"/>
      <c r="HW278" s="540"/>
      <c r="HX278" s="540"/>
      <c r="HY278" s="126" t="str">
        <f t="shared" ref="HY278" si="4417">HP278</f>
        <v>M2</v>
      </c>
      <c r="IA278" s="127" t="str">
        <f t="shared" ref="IA278" si="4418">+HR278</f>
        <v>06-01-001</v>
      </c>
      <c r="IB278" s="540"/>
      <c r="IC278" s="540"/>
      <c r="ID278" s="540"/>
      <c r="IE278" s="540"/>
      <c r="IF278" s="540"/>
      <c r="IG278" s="540"/>
      <c r="IH278" s="126" t="str">
        <f t="shared" ref="IH278" si="4419">HY278</f>
        <v>M2</v>
      </c>
      <c r="IJ278" s="127" t="str">
        <f t="shared" ref="IJ278" si="4420">+IA278</f>
        <v>06-01-001</v>
      </c>
      <c r="IK278" s="540"/>
      <c r="IL278" s="540"/>
      <c r="IM278" s="540"/>
      <c r="IN278" s="540"/>
      <c r="IO278" s="540"/>
      <c r="IP278" s="540"/>
      <c r="IQ278" s="126" t="str">
        <f t="shared" ref="IQ278" si="4421">IH278</f>
        <v>M2</v>
      </c>
      <c r="IS278" s="127" t="str">
        <f t="shared" ref="IS278" si="4422">+IJ278</f>
        <v>06-01-001</v>
      </c>
      <c r="IT278" s="540"/>
      <c r="IU278" s="540"/>
      <c r="IV278" s="540"/>
      <c r="IW278" s="540"/>
      <c r="IX278" s="540"/>
      <c r="IY278" s="540"/>
      <c r="IZ278" s="126" t="str">
        <f t="shared" ref="IZ278" si="4423">IQ278</f>
        <v>M2</v>
      </c>
      <c r="JB278" s="127" t="str">
        <f t="shared" ref="JB278" si="4424">+IS278</f>
        <v>06-01-001</v>
      </c>
      <c r="JC278" s="540"/>
      <c r="JD278" s="540"/>
      <c r="JE278" s="540"/>
      <c r="JF278" s="540"/>
      <c r="JG278" s="540"/>
      <c r="JH278" s="540"/>
      <c r="JI278" s="126" t="str">
        <f t="shared" ref="JI278" si="4425">IZ278</f>
        <v>M2</v>
      </c>
      <c r="JK278" s="127" t="str">
        <f t="shared" ref="JK278" si="4426">+JB278</f>
        <v>06-01-001</v>
      </c>
      <c r="JL278" s="540"/>
      <c r="JM278" s="540"/>
      <c r="JN278" s="540"/>
      <c r="JO278" s="540"/>
      <c r="JP278" s="540"/>
      <c r="JQ278" s="540"/>
      <c r="JR278" s="126" t="str">
        <f t="shared" ref="JR278" si="4427">JI278</f>
        <v>M2</v>
      </c>
      <c r="JT278" s="127" t="str">
        <f t="shared" ref="JT278" si="4428">+JK278</f>
        <v>06-01-001</v>
      </c>
      <c r="JU278" s="540"/>
      <c r="JV278" s="540"/>
      <c r="JW278" s="540"/>
      <c r="JX278" s="540"/>
      <c r="JY278" s="540"/>
      <c r="JZ278" s="540"/>
      <c r="KA278" s="126" t="str">
        <f t="shared" ref="KA278" si="4429">JR278</f>
        <v>M2</v>
      </c>
      <c r="KC278" s="127" t="str">
        <f t="shared" ref="KC278" si="4430">+JT278</f>
        <v>06-01-001</v>
      </c>
      <c r="KD278" s="540"/>
      <c r="KE278" s="540"/>
      <c r="KF278" s="540"/>
      <c r="KG278" s="540"/>
      <c r="KH278" s="540"/>
      <c r="KI278" s="540"/>
      <c r="KJ278" s="126" t="str">
        <f t="shared" ref="KJ278" si="4431">KA278</f>
        <v>M2</v>
      </c>
      <c r="KL278" s="127" t="str">
        <f t="shared" ref="KL278" si="4432">+KC278</f>
        <v>06-01-001</v>
      </c>
      <c r="KM278" s="540"/>
      <c r="KN278" s="540"/>
      <c r="KO278" s="540"/>
      <c r="KP278" s="540"/>
      <c r="KQ278" s="540"/>
      <c r="KR278" s="540"/>
      <c r="KS278" s="126" t="str">
        <f t="shared" ref="KS278" si="4433">KJ278</f>
        <v>M2</v>
      </c>
      <c r="KU278" s="127" t="str">
        <f t="shared" ref="KU278" si="4434">+KL278</f>
        <v>06-01-001</v>
      </c>
      <c r="KV278" s="540"/>
      <c r="KW278" s="540"/>
      <c r="KX278" s="540"/>
      <c r="KY278" s="540"/>
      <c r="KZ278" s="540"/>
      <c r="LA278" s="540"/>
      <c r="LB278" s="126" t="str">
        <f t="shared" ref="LB278" si="4435">KS278</f>
        <v>M2</v>
      </c>
      <c r="LD278" s="127" t="str">
        <f t="shared" ref="LD278" si="4436">+KU278</f>
        <v>06-01-001</v>
      </c>
      <c r="LE278" s="540"/>
      <c r="LF278" s="540"/>
      <c r="LG278" s="540"/>
      <c r="LH278" s="540"/>
      <c r="LI278" s="540"/>
      <c r="LJ278" s="540"/>
      <c r="LK278" s="126" t="str">
        <f t="shared" ref="LK278" si="4437">LB278</f>
        <v>M2</v>
      </c>
      <c r="LM278" s="127" t="str">
        <f t="shared" ref="LM278" si="4438">+LD278</f>
        <v>06-01-001</v>
      </c>
      <c r="LN278" s="540"/>
      <c r="LO278" s="540"/>
      <c r="LP278" s="540"/>
      <c r="LQ278" s="540"/>
      <c r="LR278" s="540"/>
      <c r="LS278" s="540"/>
      <c r="LT278" s="126" t="str">
        <f t="shared" ref="LT278" si="4439">LK278</f>
        <v>M2</v>
      </c>
      <c r="LV278" s="127" t="str">
        <f t="shared" ref="LV278" si="4440">+LM278</f>
        <v>06-01-001</v>
      </c>
      <c r="LW278" s="540"/>
      <c r="LX278" s="540"/>
      <c r="LY278" s="540"/>
      <c r="LZ278" s="540"/>
      <c r="MA278" s="540"/>
      <c r="MB278" s="540"/>
      <c r="MC278" s="126" t="str">
        <f t="shared" ref="MC278" si="4441">LT278</f>
        <v>M2</v>
      </c>
      <c r="ME278" s="127" t="str">
        <f t="shared" ref="ME278" si="4442">+LV278</f>
        <v>06-01-001</v>
      </c>
      <c r="MF278" s="540"/>
      <c r="MG278" s="540"/>
      <c r="MH278" s="540"/>
      <c r="MI278" s="540"/>
      <c r="MJ278" s="540"/>
      <c r="MK278" s="540"/>
      <c r="ML278" s="126" t="str">
        <f t="shared" ref="ML278" si="4443">MC278</f>
        <v>M2</v>
      </c>
      <c r="MN278" s="127" t="str">
        <f t="shared" ref="MN278" si="4444">+ME278</f>
        <v>06-01-001</v>
      </c>
      <c r="MO278" s="540"/>
      <c r="MP278" s="540"/>
      <c r="MQ278" s="540"/>
      <c r="MR278" s="540"/>
      <c r="MS278" s="540"/>
      <c r="MT278" s="540"/>
      <c r="MU278" s="126" t="str">
        <f t="shared" ref="MU278" si="4445">ML278</f>
        <v>M2</v>
      </c>
      <c r="MW278" s="127" t="str">
        <f t="shared" ref="MW278" si="4446">+MN278</f>
        <v>06-01-001</v>
      </c>
      <c r="MX278" s="540"/>
      <c r="MY278" s="540"/>
      <c r="MZ278" s="540"/>
      <c r="NA278" s="540"/>
      <c r="NB278" s="540"/>
      <c r="NC278" s="540"/>
      <c r="ND278" s="126" t="str">
        <f t="shared" ref="ND278" si="4447">MU278</f>
        <v>M2</v>
      </c>
      <c r="NF278" s="127" t="str">
        <f t="shared" ref="NF278" si="4448">+MW278</f>
        <v>06-01-001</v>
      </c>
      <c r="NG278" s="540"/>
      <c r="NH278" s="540"/>
      <c r="NI278" s="540"/>
      <c r="NJ278" s="540"/>
      <c r="NK278" s="540"/>
      <c r="NL278" s="540"/>
      <c r="NM278" s="126" t="str">
        <f t="shared" ref="NM278" si="4449">ND278</f>
        <v>M2</v>
      </c>
      <c r="NO278" s="127" t="str">
        <f t="shared" ref="NO278" si="4450">+NF278</f>
        <v>06-01-001</v>
      </c>
      <c r="NP278" s="540"/>
      <c r="NQ278" s="540"/>
      <c r="NR278" s="540"/>
      <c r="NS278" s="540"/>
      <c r="NT278" s="540"/>
      <c r="NU278" s="540"/>
      <c r="NV278" s="126" t="str">
        <f t="shared" ref="NV278" si="4451">NM278</f>
        <v>M2</v>
      </c>
      <c r="NX278" s="127" t="str">
        <f t="shared" ref="NX278" si="4452">+NO278</f>
        <v>06-01-001</v>
      </c>
      <c r="NY278" s="540"/>
      <c r="NZ278" s="540"/>
      <c r="OA278" s="540"/>
      <c r="OB278" s="540"/>
      <c r="OC278" s="540"/>
      <c r="OD278" s="540"/>
      <c r="OE278" s="126" t="str">
        <f t="shared" ref="OE278" si="4453">NV278</f>
        <v>M2</v>
      </c>
      <c r="OG278" s="127" t="str">
        <f t="shared" ref="OG278" si="4454">+NX278</f>
        <v>06-01-001</v>
      </c>
      <c r="OH278" s="540"/>
      <c r="OI278" s="540"/>
      <c r="OJ278" s="540"/>
      <c r="OK278" s="540"/>
      <c r="OL278" s="540"/>
      <c r="OM278" s="540"/>
      <c r="ON278" s="126" t="str">
        <f t="shared" ref="ON278" si="4455">OE278</f>
        <v>M2</v>
      </c>
      <c r="OP278" s="127" t="str">
        <f t="shared" ref="OP278" si="4456">+OG278</f>
        <v>06-01-001</v>
      </c>
      <c r="OQ278" s="540"/>
      <c r="OR278" s="540"/>
      <c r="OS278" s="540"/>
      <c r="OT278" s="540"/>
      <c r="OU278" s="540"/>
      <c r="OV278" s="540"/>
      <c r="OW278" s="126" t="str">
        <f t="shared" ref="OW278" si="4457">ON278</f>
        <v>M2</v>
      </c>
      <c r="OY278" s="127" t="str">
        <f t="shared" ref="OY278" si="4458">+OP278</f>
        <v>06-01-001</v>
      </c>
      <c r="OZ278" s="540"/>
      <c r="PA278" s="540"/>
      <c r="PB278" s="540"/>
      <c r="PC278" s="540"/>
      <c r="PD278" s="540"/>
      <c r="PE278" s="540"/>
      <c r="PF278" s="126" t="str">
        <f t="shared" ref="PF278" si="4459">OW278</f>
        <v>M2</v>
      </c>
    </row>
    <row r="279" spans="1:422">
      <c r="A279" s="129" t="s">
        <v>314</v>
      </c>
      <c r="B279" s="130"/>
      <c r="C279" s="130" t="s">
        <v>315</v>
      </c>
      <c r="D279" s="130" t="s">
        <v>316</v>
      </c>
      <c r="E279" s="130" t="s">
        <v>317</v>
      </c>
      <c r="F279" s="130" t="s">
        <v>318</v>
      </c>
      <c r="G279" s="128" t="s">
        <v>319</v>
      </c>
      <c r="H279" s="131" t="s">
        <v>44</v>
      </c>
      <c r="J279" s="129" t="s">
        <v>314</v>
      </c>
      <c r="K279" s="130"/>
      <c r="L279" s="130" t="s">
        <v>315</v>
      </c>
      <c r="M279" s="130" t="s">
        <v>316</v>
      </c>
      <c r="N279" s="130" t="s">
        <v>317</v>
      </c>
      <c r="O279" s="130" t="s">
        <v>318</v>
      </c>
      <c r="P279" s="128" t="s">
        <v>319</v>
      </c>
      <c r="Q279" s="131" t="s">
        <v>44</v>
      </c>
      <c r="S279" s="129" t="s">
        <v>314</v>
      </c>
      <c r="T279" s="130"/>
      <c r="U279" s="130" t="s">
        <v>315</v>
      </c>
      <c r="V279" s="130" t="s">
        <v>316</v>
      </c>
      <c r="W279" s="130" t="s">
        <v>317</v>
      </c>
      <c r="X279" s="130" t="s">
        <v>318</v>
      </c>
      <c r="Y279" s="128" t="s">
        <v>319</v>
      </c>
      <c r="Z279" s="131" t="s">
        <v>44</v>
      </c>
      <c r="AB279" s="129" t="s">
        <v>314</v>
      </c>
      <c r="AC279" s="130"/>
      <c r="AD279" s="130" t="s">
        <v>315</v>
      </c>
      <c r="AE279" s="130" t="s">
        <v>316</v>
      </c>
      <c r="AF279" s="130" t="s">
        <v>317</v>
      </c>
      <c r="AG279" s="130" t="s">
        <v>318</v>
      </c>
      <c r="AH279" s="128" t="s">
        <v>319</v>
      </c>
      <c r="AI279" s="131" t="s">
        <v>44</v>
      </c>
      <c r="AK279" s="129" t="s">
        <v>314</v>
      </c>
      <c r="AL279" s="130"/>
      <c r="AM279" s="130" t="s">
        <v>315</v>
      </c>
      <c r="AN279" s="130" t="s">
        <v>316</v>
      </c>
      <c r="AO279" s="130" t="s">
        <v>317</v>
      </c>
      <c r="AP279" s="130" t="s">
        <v>318</v>
      </c>
      <c r="AQ279" s="128" t="s">
        <v>319</v>
      </c>
      <c r="AR279" s="131" t="s">
        <v>44</v>
      </c>
      <c r="AT279" s="129" t="s">
        <v>314</v>
      </c>
      <c r="AU279" s="130"/>
      <c r="AV279" s="130" t="s">
        <v>315</v>
      </c>
      <c r="AW279" s="130" t="s">
        <v>316</v>
      </c>
      <c r="AX279" s="130" t="s">
        <v>317</v>
      </c>
      <c r="AY279" s="130" t="s">
        <v>318</v>
      </c>
      <c r="AZ279" s="128" t="s">
        <v>319</v>
      </c>
      <c r="BA279" s="131" t="s">
        <v>44</v>
      </c>
      <c r="BC279" s="129" t="s">
        <v>314</v>
      </c>
      <c r="BD279" s="130"/>
      <c r="BE279" s="130" t="s">
        <v>315</v>
      </c>
      <c r="BF279" s="130" t="s">
        <v>316</v>
      </c>
      <c r="BG279" s="130" t="s">
        <v>317</v>
      </c>
      <c r="BH279" s="130" t="s">
        <v>318</v>
      </c>
      <c r="BI279" s="128" t="s">
        <v>319</v>
      </c>
      <c r="BJ279" s="131" t="s">
        <v>44</v>
      </c>
      <c r="BL279" s="129" t="s">
        <v>314</v>
      </c>
      <c r="BM279" s="130"/>
      <c r="BN279" s="130" t="s">
        <v>315</v>
      </c>
      <c r="BO279" s="130" t="s">
        <v>316</v>
      </c>
      <c r="BP279" s="130" t="s">
        <v>317</v>
      </c>
      <c r="BQ279" s="130" t="s">
        <v>318</v>
      </c>
      <c r="BR279" s="128" t="s">
        <v>319</v>
      </c>
      <c r="BS279" s="131" t="s">
        <v>44</v>
      </c>
      <c r="BU279" s="129" t="s">
        <v>314</v>
      </c>
      <c r="BV279" s="130"/>
      <c r="BW279" s="130" t="s">
        <v>315</v>
      </c>
      <c r="BX279" s="130" t="s">
        <v>316</v>
      </c>
      <c r="BY279" s="130" t="s">
        <v>317</v>
      </c>
      <c r="BZ279" s="130" t="s">
        <v>318</v>
      </c>
      <c r="CA279" s="128" t="s">
        <v>319</v>
      </c>
      <c r="CB279" s="131" t="s">
        <v>44</v>
      </c>
      <c r="CD279" s="129" t="s">
        <v>314</v>
      </c>
      <c r="CE279" s="130"/>
      <c r="CF279" s="130" t="s">
        <v>315</v>
      </c>
      <c r="CG279" s="130" t="s">
        <v>316</v>
      </c>
      <c r="CH279" s="130" t="s">
        <v>317</v>
      </c>
      <c r="CI279" s="130" t="s">
        <v>318</v>
      </c>
      <c r="CJ279" s="128" t="s">
        <v>319</v>
      </c>
      <c r="CK279" s="131" t="s">
        <v>44</v>
      </c>
      <c r="CM279" s="129" t="s">
        <v>314</v>
      </c>
      <c r="CN279" s="130"/>
      <c r="CO279" s="130" t="s">
        <v>315</v>
      </c>
      <c r="CP279" s="130" t="s">
        <v>316</v>
      </c>
      <c r="CQ279" s="130" t="s">
        <v>317</v>
      </c>
      <c r="CR279" s="130" t="s">
        <v>318</v>
      </c>
      <c r="CS279" s="128" t="s">
        <v>319</v>
      </c>
      <c r="CT279" s="131" t="s">
        <v>44</v>
      </c>
      <c r="CV279" s="129" t="s">
        <v>314</v>
      </c>
      <c r="CW279" s="130"/>
      <c r="CX279" s="130" t="s">
        <v>315</v>
      </c>
      <c r="CY279" s="130" t="s">
        <v>316</v>
      </c>
      <c r="CZ279" s="130" t="s">
        <v>317</v>
      </c>
      <c r="DA279" s="130" t="s">
        <v>318</v>
      </c>
      <c r="DB279" s="128" t="s">
        <v>319</v>
      </c>
      <c r="DC279" s="131" t="s">
        <v>44</v>
      </c>
      <c r="DE279" s="129" t="s">
        <v>314</v>
      </c>
      <c r="DF279" s="130"/>
      <c r="DG279" s="130" t="s">
        <v>315</v>
      </c>
      <c r="DH279" s="130" t="s">
        <v>316</v>
      </c>
      <c r="DI279" s="130" t="s">
        <v>317</v>
      </c>
      <c r="DJ279" s="130" t="s">
        <v>318</v>
      </c>
      <c r="DK279" s="128" t="s">
        <v>319</v>
      </c>
      <c r="DL279" s="131" t="s">
        <v>44</v>
      </c>
      <c r="DN279" s="129" t="s">
        <v>314</v>
      </c>
      <c r="DO279" s="130"/>
      <c r="DP279" s="130" t="s">
        <v>315</v>
      </c>
      <c r="DQ279" s="130" t="s">
        <v>316</v>
      </c>
      <c r="DR279" s="130" t="s">
        <v>317</v>
      </c>
      <c r="DS279" s="130" t="s">
        <v>318</v>
      </c>
      <c r="DT279" s="128" t="s">
        <v>319</v>
      </c>
      <c r="DU279" s="131" t="s">
        <v>44</v>
      </c>
      <c r="DW279" s="129" t="s">
        <v>314</v>
      </c>
      <c r="DX279" s="130"/>
      <c r="DY279" s="130" t="s">
        <v>315</v>
      </c>
      <c r="DZ279" s="130" t="s">
        <v>316</v>
      </c>
      <c r="EA279" s="130" t="s">
        <v>317</v>
      </c>
      <c r="EB279" s="130" t="s">
        <v>318</v>
      </c>
      <c r="EC279" s="128" t="s">
        <v>319</v>
      </c>
      <c r="ED279" s="131" t="s">
        <v>44</v>
      </c>
      <c r="EF279" s="129" t="s">
        <v>314</v>
      </c>
      <c r="EG279" s="130"/>
      <c r="EH279" s="130" t="s">
        <v>315</v>
      </c>
      <c r="EI279" s="130" t="s">
        <v>316</v>
      </c>
      <c r="EJ279" s="130" t="s">
        <v>317</v>
      </c>
      <c r="EK279" s="130" t="s">
        <v>318</v>
      </c>
      <c r="EL279" s="128" t="s">
        <v>319</v>
      </c>
      <c r="EM279" s="131" t="s">
        <v>44</v>
      </c>
      <c r="EO279" s="129" t="s">
        <v>314</v>
      </c>
      <c r="EP279" s="130"/>
      <c r="EQ279" s="130" t="s">
        <v>315</v>
      </c>
      <c r="ER279" s="130" t="s">
        <v>316</v>
      </c>
      <c r="ES279" s="130" t="s">
        <v>317</v>
      </c>
      <c r="ET279" s="130" t="s">
        <v>318</v>
      </c>
      <c r="EU279" s="128" t="s">
        <v>319</v>
      </c>
      <c r="EV279" s="131" t="s">
        <v>44</v>
      </c>
      <c r="EX279" s="129" t="s">
        <v>314</v>
      </c>
      <c r="EY279" s="130"/>
      <c r="EZ279" s="130" t="s">
        <v>315</v>
      </c>
      <c r="FA279" s="130" t="s">
        <v>316</v>
      </c>
      <c r="FB279" s="130" t="s">
        <v>317</v>
      </c>
      <c r="FC279" s="130" t="s">
        <v>318</v>
      </c>
      <c r="FD279" s="128" t="s">
        <v>319</v>
      </c>
      <c r="FE279" s="131" t="s">
        <v>44</v>
      </c>
      <c r="FG279" s="129" t="s">
        <v>314</v>
      </c>
      <c r="FH279" s="130"/>
      <c r="FI279" s="130" t="s">
        <v>315</v>
      </c>
      <c r="FJ279" s="130" t="s">
        <v>316</v>
      </c>
      <c r="FK279" s="130" t="s">
        <v>317</v>
      </c>
      <c r="FL279" s="130" t="s">
        <v>318</v>
      </c>
      <c r="FM279" s="128" t="s">
        <v>319</v>
      </c>
      <c r="FN279" s="131" t="s">
        <v>44</v>
      </c>
      <c r="FP279" s="129" t="s">
        <v>314</v>
      </c>
      <c r="FQ279" s="130"/>
      <c r="FR279" s="130" t="s">
        <v>315</v>
      </c>
      <c r="FS279" s="130" t="s">
        <v>316</v>
      </c>
      <c r="FT279" s="130" t="s">
        <v>317</v>
      </c>
      <c r="FU279" s="130" t="s">
        <v>318</v>
      </c>
      <c r="FV279" s="128" t="s">
        <v>319</v>
      </c>
      <c r="FW279" s="131" t="s">
        <v>44</v>
      </c>
      <c r="FY279" s="129" t="s">
        <v>314</v>
      </c>
      <c r="FZ279" s="130"/>
      <c r="GA279" s="130" t="s">
        <v>315</v>
      </c>
      <c r="GB279" s="130" t="s">
        <v>316</v>
      </c>
      <c r="GC279" s="130" t="s">
        <v>317</v>
      </c>
      <c r="GD279" s="130" t="s">
        <v>318</v>
      </c>
      <c r="GE279" s="128" t="s">
        <v>319</v>
      </c>
      <c r="GF279" s="131" t="s">
        <v>44</v>
      </c>
      <c r="GH279" s="129" t="s">
        <v>314</v>
      </c>
      <c r="GI279" s="130"/>
      <c r="GJ279" s="130" t="s">
        <v>315</v>
      </c>
      <c r="GK279" s="130" t="s">
        <v>316</v>
      </c>
      <c r="GL279" s="130" t="s">
        <v>317</v>
      </c>
      <c r="GM279" s="130" t="s">
        <v>318</v>
      </c>
      <c r="GN279" s="128" t="s">
        <v>319</v>
      </c>
      <c r="GO279" s="131" t="s">
        <v>44</v>
      </c>
      <c r="GQ279" s="129" t="s">
        <v>314</v>
      </c>
      <c r="GR279" s="130"/>
      <c r="GS279" s="130" t="s">
        <v>315</v>
      </c>
      <c r="GT279" s="130" t="s">
        <v>316</v>
      </c>
      <c r="GU279" s="130" t="s">
        <v>317</v>
      </c>
      <c r="GV279" s="130" t="s">
        <v>318</v>
      </c>
      <c r="GW279" s="128" t="s">
        <v>319</v>
      </c>
      <c r="GX279" s="131" t="s">
        <v>44</v>
      </c>
      <c r="GZ279" s="129" t="s">
        <v>314</v>
      </c>
      <c r="HA279" s="130"/>
      <c r="HB279" s="130" t="s">
        <v>315</v>
      </c>
      <c r="HC279" s="130" t="s">
        <v>316</v>
      </c>
      <c r="HD279" s="130" t="s">
        <v>317</v>
      </c>
      <c r="HE279" s="130" t="s">
        <v>318</v>
      </c>
      <c r="HF279" s="128" t="s">
        <v>319</v>
      </c>
      <c r="HG279" s="131" t="s">
        <v>44</v>
      </c>
      <c r="HI279" s="129" t="s">
        <v>314</v>
      </c>
      <c r="HJ279" s="130"/>
      <c r="HK279" s="130" t="s">
        <v>315</v>
      </c>
      <c r="HL279" s="130" t="s">
        <v>316</v>
      </c>
      <c r="HM279" s="130" t="s">
        <v>317</v>
      </c>
      <c r="HN279" s="130" t="s">
        <v>318</v>
      </c>
      <c r="HO279" s="128" t="s">
        <v>319</v>
      </c>
      <c r="HP279" s="131" t="s">
        <v>44</v>
      </c>
      <c r="HR279" s="129" t="s">
        <v>314</v>
      </c>
      <c r="HS279" s="130"/>
      <c r="HT279" s="130" t="s">
        <v>315</v>
      </c>
      <c r="HU279" s="130" t="s">
        <v>316</v>
      </c>
      <c r="HV279" s="130" t="s">
        <v>317</v>
      </c>
      <c r="HW279" s="130" t="s">
        <v>318</v>
      </c>
      <c r="HX279" s="128" t="s">
        <v>319</v>
      </c>
      <c r="HY279" s="131" t="s">
        <v>44</v>
      </c>
      <c r="IA279" s="129" t="s">
        <v>314</v>
      </c>
      <c r="IB279" s="130"/>
      <c r="IC279" s="130" t="s">
        <v>315</v>
      </c>
      <c r="ID279" s="130" t="s">
        <v>316</v>
      </c>
      <c r="IE279" s="130" t="s">
        <v>317</v>
      </c>
      <c r="IF279" s="130" t="s">
        <v>318</v>
      </c>
      <c r="IG279" s="128" t="s">
        <v>319</v>
      </c>
      <c r="IH279" s="131" t="s">
        <v>44</v>
      </c>
      <c r="IJ279" s="129" t="s">
        <v>314</v>
      </c>
      <c r="IK279" s="130"/>
      <c r="IL279" s="130" t="s">
        <v>315</v>
      </c>
      <c r="IM279" s="130" t="s">
        <v>316</v>
      </c>
      <c r="IN279" s="130" t="s">
        <v>317</v>
      </c>
      <c r="IO279" s="130" t="s">
        <v>318</v>
      </c>
      <c r="IP279" s="128" t="s">
        <v>319</v>
      </c>
      <c r="IQ279" s="131" t="s">
        <v>44</v>
      </c>
      <c r="IS279" s="129" t="s">
        <v>314</v>
      </c>
      <c r="IT279" s="130"/>
      <c r="IU279" s="130" t="s">
        <v>315</v>
      </c>
      <c r="IV279" s="130" t="s">
        <v>316</v>
      </c>
      <c r="IW279" s="130" t="s">
        <v>317</v>
      </c>
      <c r="IX279" s="130" t="s">
        <v>318</v>
      </c>
      <c r="IY279" s="128" t="s">
        <v>319</v>
      </c>
      <c r="IZ279" s="131" t="s">
        <v>44</v>
      </c>
      <c r="JB279" s="129" t="s">
        <v>314</v>
      </c>
      <c r="JC279" s="130"/>
      <c r="JD279" s="130" t="s">
        <v>315</v>
      </c>
      <c r="JE279" s="130" t="s">
        <v>316</v>
      </c>
      <c r="JF279" s="130" t="s">
        <v>317</v>
      </c>
      <c r="JG279" s="130" t="s">
        <v>318</v>
      </c>
      <c r="JH279" s="128" t="s">
        <v>319</v>
      </c>
      <c r="JI279" s="131" t="s">
        <v>44</v>
      </c>
      <c r="JK279" s="129" t="s">
        <v>314</v>
      </c>
      <c r="JL279" s="130"/>
      <c r="JM279" s="130" t="s">
        <v>315</v>
      </c>
      <c r="JN279" s="130" t="s">
        <v>316</v>
      </c>
      <c r="JO279" s="130" t="s">
        <v>317</v>
      </c>
      <c r="JP279" s="130" t="s">
        <v>318</v>
      </c>
      <c r="JQ279" s="128" t="s">
        <v>319</v>
      </c>
      <c r="JR279" s="131" t="s">
        <v>44</v>
      </c>
      <c r="JT279" s="129" t="s">
        <v>314</v>
      </c>
      <c r="JU279" s="130"/>
      <c r="JV279" s="130" t="s">
        <v>315</v>
      </c>
      <c r="JW279" s="130" t="s">
        <v>316</v>
      </c>
      <c r="JX279" s="130" t="s">
        <v>317</v>
      </c>
      <c r="JY279" s="130" t="s">
        <v>318</v>
      </c>
      <c r="JZ279" s="128" t="s">
        <v>319</v>
      </c>
      <c r="KA279" s="131" t="s">
        <v>44</v>
      </c>
      <c r="KC279" s="129" t="s">
        <v>314</v>
      </c>
      <c r="KD279" s="130"/>
      <c r="KE279" s="130" t="s">
        <v>315</v>
      </c>
      <c r="KF279" s="130" t="s">
        <v>316</v>
      </c>
      <c r="KG279" s="130" t="s">
        <v>317</v>
      </c>
      <c r="KH279" s="130" t="s">
        <v>318</v>
      </c>
      <c r="KI279" s="128" t="s">
        <v>319</v>
      </c>
      <c r="KJ279" s="131" t="s">
        <v>44</v>
      </c>
      <c r="KL279" s="129" t="s">
        <v>314</v>
      </c>
      <c r="KM279" s="130"/>
      <c r="KN279" s="130" t="s">
        <v>315</v>
      </c>
      <c r="KO279" s="130" t="s">
        <v>316</v>
      </c>
      <c r="KP279" s="130" t="s">
        <v>317</v>
      </c>
      <c r="KQ279" s="130" t="s">
        <v>318</v>
      </c>
      <c r="KR279" s="128" t="s">
        <v>319</v>
      </c>
      <c r="KS279" s="131" t="s">
        <v>44</v>
      </c>
      <c r="KU279" s="129" t="s">
        <v>314</v>
      </c>
      <c r="KV279" s="130"/>
      <c r="KW279" s="130" t="s">
        <v>315</v>
      </c>
      <c r="KX279" s="130" t="s">
        <v>316</v>
      </c>
      <c r="KY279" s="130" t="s">
        <v>317</v>
      </c>
      <c r="KZ279" s="130" t="s">
        <v>318</v>
      </c>
      <c r="LA279" s="128" t="s">
        <v>319</v>
      </c>
      <c r="LB279" s="131" t="s">
        <v>44</v>
      </c>
      <c r="LD279" s="129" t="s">
        <v>314</v>
      </c>
      <c r="LE279" s="130"/>
      <c r="LF279" s="130" t="s">
        <v>315</v>
      </c>
      <c r="LG279" s="130" t="s">
        <v>316</v>
      </c>
      <c r="LH279" s="130" t="s">
        <v>317</v>
      </c>
      <c r="LI279" s="130" t="s">
        <v>318</v>
      </c>
      <c r="LJ279" s="128" t="s">
        <v>319</v>
      </c>
      <c r="LK279" s="131" t="s">
        <v>44</v>
      </c>
      <c r="LM279" s="129" t="s">
        <v>314</v>
      </c>
      <c r="LN279" s="130"/>
      <c r="LO279" s="130" t="s">
        <v>315</v>
      </c>
      <c r="LP279" s="130" t="s">
        <v>316</v>
      </c>
      <c r="LQ279" s="130" t="s">
        <v>317</v>
      </c>
      <c r="LR279" s="130" t="s">
        <v>318</v>
      </c>
      <c r="LS279" s="128" t="s">
        <v>319</v>
      </c>
      <c r="LT279" s="131" t="s">
        <v>44</v>
      </c>
      <c r="LV279" s="129" t="s">
        <v>314</v>
      </c>
      <c r="LW279" s="130"/>
      <c r="LX279" s="130" t="s">
        <v>315</v>
      </c>
      <c r="LY279" s="130" t="s">
        <v>316</v>
      </c>
      <c r="LZ279" s="130" t="s">
        <v>317</v>
      </c>
      <c r="MA279" s="130" t="s">
        <v>318</v>
      </c>
      <c r="MB279" s="128" t="s">
        <v>319</v>
      </c>
      <c r="MC279" s="131" t="s">
        <v>44</v>
      </c>
      <c r="ME279" s="129" t="s">
        <v>314</v>
      </c>
      <c r="MF279" s="130"/>
      <c r="MG279" s="130" t="s">
        <v>315</v>
      </c>
      <c r="MH279" s="130" t="s">
        <v>316</v>
      </c>
      <c r="MI279" s="130" t="s">
        <v>317</v>
      </c>
      <c r="MJ279" s="130" t="s">
        <v>318</v>
      </c>
      <c r="MK279" s="128" t="s">
        <v>319</v>
      </c>
      <c r="ML279" s="131" t="s">
        <v>44</v>
      </c>
      <c r="MN279" s="129" t="s">
        <v>314</v>
      </c>
      <c r="MO279" s="130"/>
      <c r="MP279" s="130" t="s">
        <v>315</v>
      </c>
      <c r="MQ279" s="130" t="s">
        <v>316</v>
      </c>
      <c r="MR279" s="130" t="s">
        <v>317</v>
      </c>
      <c r="MS279" s="130" t="s">
        <v>318</v>
      </c>
      <c r="MT279" s="128" t="s">
        <v>319</v>
      </c>
      <c r="MU279" s="131" t="s">
        <v>44</v>
      </c>
      <c r="MW279" s="129" t="s">
        <v>314</v>
      </c>
      <c r="MX279" s="130"/>
      <c r="MY279" s="130" t="s">
        <v>315</v>
      </c>
      <c r="MZ279" s="130" t="s">
        <v>316</v>
      </c>
      <c r="NA279" s="130" t="s">
        <v>317</v>
      </c>
      <c r="NB279" s="130" t="s">
        <v>318</v>
      </c>
      <c r="NC279" s="128" t="s">
        <v>319</v>
      </c>
      <c r="ND279" s="131" t="s">
        <v>44</v>
      </c>
      <c r="NF279" s="129" t="s">
        <v>314</v>
      </c>
      <c r="NG279" s="130"/>
      <c r="NH279" s="130" t="s">
        <v>315</v>
      </c>
      <c r="NI279" s="130" t="s">
        <v>316</v>
      </c>
      <c r="NJ279" s="130" t="s">
        <v>317</v>
      </c>
      <c r="NK279" s="130" t="s">
        <v>318</v>
      </c>
      <c r="NL279" s="128" t="s">
        <v>319</v>
      </c>
      <c r="NM279" s="131" t="s">
        <v>44</v>
      </c>
      <c r="NO279" s="129" t="s">
        <v>314</v>
      </c>
      <c r="NP279" s="130"/>
      <c r="NQ279" s="130" t="s">
        <v>315</v>
      </c>
      <c r="NR279" s="130" t="s">
        <v>316</v>
      </c>
      <c r="NS279" s="130" t="s">
        <v>317</v>
      </c>
      <c r="NT279" s="130" t="s">
        <v>318</v>
      </c>
      <c r="NU279" s="128" t="s">
        <v>319</v>
      </c>
      <c r="NV279" s="131" t="s">
        <v>44</v>
      </c>
      <c r="NX279" s="129" t="s">
        <v>314</v>
      </c>
      <c r="NY279" s="130"/>
      <c r="NZ279" s="130" t="s">
        <v>315</v>
      </c>
      <c r="OA279" s="130" t="s">
        <v>316</v>
      </c>
      <c r="OB279" s="130" t="s">
        <v>317</v>
      </c>
      <c r="OC279" s="130" t="s">
        <v>318</v>
      </c>
      <c r="OD279" s="128" t="s">
        <v>319</v>
      </c>
      <c r="OE279" s="131" t="s">
        <v>44</v>
      </c>
      <c r="OG279" s="129" t="s">
        <v>314</v>
      </c>
      <c r="OH279" s="130"/>
      <c r="OI279" s="130" t="s">
        <v>315</v>
      </c>
      <c r="OJ279" s="130" t="s">
        <v>316</v>
      </c>
      <c r="OK279" s="130" t="s">
        <v>317</v>
      </c>
      <c r="OL279" s="130" t="s">
        <v>318</v>
      </c>
      <c r="OM279" s="128" t="s">
        <v>319</v>
      </c>
      <c r="ON279" s="131" t="s">
        <v>44</v>
      </c>
      <c r="OP279" s="129" t="s">
        <v>314</v>
      </c>
      <c r="OQ279" s="130"/>
      <c r="OR279" s="130" t="s">
        <v>315</v>
      </c>
      <c r="OS279" s="130" t="s">
        <v>316</v>
      </c>
      <c r="OT279" s="130" t="s">
        <v>317</v>
      </c>
      <c r="OU279" s="130" t="s">
        <v>318</v>
      </c>
      <c r="OV279" s="128" t="s">
        <v>319</v>
      </c>
      <c r="OW279" s="131" t="s">
        <v>44</v>
      </c>
      <c r="OY279" s="129" t="s">
        <v>314</v>
      </c>
      <c r="OZ279" s="130"/>
      <c r="PA279" s="130" t="s">
        <v>315</v>
      </c>
      <c r="PB279" s="130" t="s">
        <v>316</v>
      </c>
      <c r="PC279" s="130" t="s">
        <v>317</v>
      </c>
      <c r="PD279" s="130" t="s">
        <v>318</v>
      </c>
      <c r="PE279" s="128" t="s">
        <v>319</v>
      </c>
      <c r="PF279" s="131" t="s">
        <v>44</v>
      </c>
    </row>
    <row r="280" spans="1:422">
      <c r="A280" s="118"/>
      <c r="B280" s="118"/>
      <c r="C280" s="115"/>
      <c r="D280" s="115"/>
      <c r="E280" s="115"/>
      <c r="F280" s="115"/>
      <c r="G280" s="115"/>
      <c r="H280" s="115">
        <f>PRODUCT(C280:G280)</f>
        <v>0</v>
      </c>
      <c r="J280" s="118"/>
      <c r="K280" s="118"/>
      <c r="L280" s="115"/>
      <c r="M280" s="115"/>
      <c r="N280" s="115"/>
      <c r="O280" s="115"/>
      <c r="P280" s="115"/>
      <c r="Q280" s="115">
        <f>PRODUCT(L280:P280)</f>
        <v>0</v>
      </c>
      <c r="S280" s="118"/>
      <c r="T280" s="118"/>
      <c r="U280" s="115"/>
      <c r="V280" s="115"/>
      <c r="W280" s="115"/>
      <c r="X280" s="115"/>
      <c r="Y280" s="115"/>
      <c r="Z280" s="115"/>
      <c r="AB280" s="118"/>
      <c r="AC280" s="118"/>
      <c r="AD280" s="115"/>
      <c r="AE280" s="115"/>
      <c r="AF280" s="115"/>
      <c r="AG280" s="115"/>
      <c r="AH280" s="115"/>
      <c r="AI280" s="115"/>
      <c r="AK280" s="118"/>
      <c r="AL280" s="118"/>
      <c r="AM280" s="115"/>
      <c r="AN280" s="115"/>
      <c r="AO280" s="115"/>
      <c r="AP280" s="115"/>
      <c r="AQ280" s="115"/>
      <c r="AR280" s="115"/>
      <c r="AT280" s="118"/>
      <c r="AU280" s="118"/>
      <c r="AV280" s="115"/>
      <c r="AW280" s="115"/>
      <c r="AX280" s="115"/>
      <c r="AY280" s="115"/>
      <c r="AZ280" s="115"/>
      <c r="BA280" s="115"/>
      <c r="BC280" s="118"/>
      <c r="BD280" s="118"/>
      <c r="BE280" s="115"/>
      <c r="BF280" s="115"/>
      <c r="BG280" s="115"/>
      <c r="BH280" s="115"/>
      <c r="BI280" s="115"/>
      <c r="BJ280" s="115"/>
      <c r="BL280" s="118"/>
      <c r="BM280" s="118"/>
      <c r="BN280" s="115"/>
      <c r="BO280" s="115"/>
      <c r="BP280" s="115"/>
      <c r="BQ280" s="115"/>
      <c r="BR280" s="115"/>
      <c r="BS280" s="115"/>
      <c r="BU280" s="118"/>
      <c r="BV280" s="118"/>
      <c r="BW280" s="115"/>
      <c r="BX280" s="115"/>
      <c r="BY280" s="115"/>
      <c r="BZ280" s="115"/>
      <c r="CA280" s="115"/>
      <c r="CB280" s="115"/>
      <c r="CD280" s="118"/>
      <c r="CE280" s="118"/>
      <c r="CF280" s="115"/>
      <c r="CG280" s="115"/>
      <c r="CH280" s="115"/>
      <c r="CI280" s="115"/>
      <c r="CJ280" s="115"/>
      <c r="CK280" s="115"/>
      <c r="CM280" s="118"/>
      <c r="CN280" s="118"/>
      <c r="CO280" s="115"/>
      <c r="CP280" s="115"/>
      <c r="CQ280" s="115"/>
      <c r="CR280" s="115"/>
      <c r="CS280" s="115"/>
      <c r="CT280" s="115"/>
      <c r="CV280" s="118"/>
      <c r="CW280" s="118"/>
      <c r="CX280" s="115"/>
      <c r="CY280" s="115"/>
      <c r="CZ280" s="115"/>
      <c r="DA280" s="115"/>
      <c r="DB280" s="115"/>
      <c r="DC280" s="115"/>
      <c r="DE280" s="118"/>
      <c r="DF280" s="118"/>
      <c r="DG280" s="115"/>
      <c r="DH280" s="115"/>
      <c r="DI280" s="115"/>
      <c r="DJ280" s="115"/>
      <c r="DK280" s="115"/>
      <c r="DL280" s="115"/>
      <c r="DN280" s="118"/>
      <c r="DO280" s="118"/>
      <c r="DP280" s="115"/>
      <c r="DQ280" s="115"/>
      <c r="DR280" s="115"/>
      <c r="DS280" s="115"/>
      <c r="DT280" s="115"/>
      <c r="DU280" s="115"/>
      <c r="DW280" s="118"/>
      <c r="DX280" s="118"/>
      <c r="DY280" s="115"/>
      <c r="DZ280" s="115"/>
      <c r="EA280" s="115"/>
      <c r="EB280" s="115"/>
      <c r="EC280" s="115"/>
      <c r="ED280" s="115"/>
      <c r="EF280" s="118"/>
      <c r="EG280" s="118"/>
      <c r="EH280" s="115"/>
      <c r="EI280" s="115"/>
      <c r="EJ280" s="115"/>
      <c r="EK280" s="115"/>
      <c r="EL280" s="115"/>
      <c r="EM280" s="115"/>
      <c r="EO280" s="118"/>
      <c r="EP280" s="118"/>
      <c r="EQ280" s="115"/>
      <c r="ER280" s="115"/>
      <c r="ES280" s="115"/>
      <c r="ET280" s="115"/>
      <c r="EU280" s="115"/>
      <c r="EV280" s="115"/>
      <c r="EX280" s="118"/>
      <c r="EY280" s="118"/>
      <c r="EZ280" s="115"/>
      <c r="FA280" s="115"/>
      <c r="FB280" s="115"/>
      <c r="FC280" s="115"/>
      <c r="FD280" s="115"/>
      <c r="FE280" s="115"/>
      <c r="FG280" s="118"/>
      <c r="FH280" s="118"/>
      <c r="FI280" s="115"/>
      <c r="FJ280" s="115"/>
      <c r="FK280" s="115"/>
      <c r="FL280" s="115"/>
      <c r="FM280" s="115"/>
      <c r="FN280" s="115"/>
      <c r="FP280" s="118"/>
      <c r="FQ280" s="118"/>
      <c r="FR280" s="115"/>
      <c r="FS280" s="115"/>
      <c r="FT280" s="115"/>
      <c r="FU280" s="115"/>
      <c r="FV280" s="115"/>
      <c r="FW280" s="115"/>
      <c r="FY280" s="118"/>
      <c r="FZ280" s="118"/>
      <c r="GA280" s="115"/>
      <c r="GB280" s="115"/>
      <c r="GC280" s="115"/>
      <c r="GD280" s="115"/>
      <c r="GE280" s="115"/>
      <c r="GF280" s="115"/>
      <c r="GH280" s="118"/>
      <c r="GI280" s="118"/>
      <c r="GJ280" s="115"/>
      <c r="GK280" s="115"/>
      <c r="GL280" s="115"/>
      <c r="GM280" s="115"/>
      <c r="GN280" s="115"/>
      <c r="GO280" s="115"/>
      <c r="GQ280" s="118"/>
      <c r="GR280" s="118"/>
      <c r="GS280" s="115"/>
      <c r="GT280" s="115"/>
      <c r="GU280" s="115"/>
      <c r="GV280" s="115"/>
      <c r="GW280" s="115"/>
      <c r="GX280" s="115"/>
      <c r="GZ280" s="118"/>
      <c r="HA280" s="118"/>
      <c r="HB280" s="115"/>
      <c r="HC280" s="115"/>
      <c r="HD280" s="115"/>
      <c r="HE280" s="115"/>
      <c r="HF280" s="115"/>
      <c r="HG280" s="115"/>
      <c r="HI280" s="118"/>
      <c r="HJ280" s="118"/>
      <c r="HK280" s="115"/>
      <c r="HL280" s="115"/>
      <c r="HM280" s="115"/>
      <c r="HN280" s="115"/>
      <c r="HO280" s="115"/>
      <c r="HP280" s="115"/>
      <c r="HR280" s="118"/>
      <c r="HS280" s="118"/>
      <c r="HT280" s="115"/>
      <c r="HU280" s="115"/>
      <c r="HV280" s="115"/>
      <c r="HW280" s="115"/>
      <c r="HX280" s="115"/>
      <c r="HY280" s="115"/>
      <c r="IA280" s="118"/>
      <c r="IB280" s="118"/>
      <c r="IC280" s="115"/>
      <c r="ID280" s="115"/>
      <c r="IE280" s="115"/>
      <c r="IF280" s="115"/>
      <c r="IG280" s="115"/>
      <c r="IH280" s="115"/>
      <c r="IJ280" s="118"/>
      <c r="IK280" s="118"/>
      <c r="IL280" s="115"/>
      <c r="IM280" s="115"/>
      <c r="IN280" s="115"/>
      <c r="IO280" s="115"/>
      <c r="IP280" s="115"/>
      <c r="IQ280" s="115"/>
      <c r="IS280" s="118"/>
      <c r="IT280" s="118"/>
      <c r="IU280" s="115"/>
      <c r="IV280" s="115"/>
      <c r="IW280" s="115"/>
      <c r="IX280" s="115"/>
      <c r="IY280" s="115"/>
      <c r="IZ280" s="115"/>
      <c r="JB280" s="118"/>
      <c r="JC280" s="118"/>
      <c r="JD280" s="115"/>
      <c r="JE280" s="115"/>
      <c r="JF280" s="115"/>
      <c r="JG280" s="115"/>
      <c r="JH280" s="115"/>
      <c r="JI280" s="115"/>
      <c r="JK280" s="118"/>
      <c r="JL280" s="118"/>
      <c r="JM280" s="115"/>
      <c r="JN280" s="115"/>
      <c r="JO280" s="115"/>
      <c r="JP280" s="115"/>
      <c r="JQ280" s="115"/>
      <c r="JR280" s="115"/>
      <c r="JT280" s="118"/>
      <c r="JU280" s="118"/>
      <c r="JV280" s="115"/>
      <c r="JW280" s="115"/>
      <c r="JX280" s="115"/>
      <c r="JY280" s="115"/>
      <c r="JZ280" s="115"/>
      <c r="KA280" s="115"/>
      <c r="KC280" s="118"/>
      <c r="KD280" s="118"/>
      <c r="KE280" s="115"/>
      <c r="KF280" s="115"/>
      <c r="KG280" s="115"/>
      <c r="KH280" s="115"/>
      <c r="KI280" s="115"/>
      <c r="KJ280" s="115"/>
      <c r="KL280" s="118"/>
      <c r="KM280" s="118"/>
      <c r="KN280" s="115"/>
      <c r="KO280" s="115"/>
      <c r="KP280" s="115"/>
      <c r="KQ280" s="115"/>
      <c r="KR280" s="115"/>
      <c r="KS280" s="115"/>
      <c r="KU280" s="118"/>
      <c r="KV280" s="118"/>
      <c r="KW280" s="115"/>
      <c r="KX280" s="115"/>
      <c r="KY280" s="115"/>
      <c r="KZ280" s="115"/>
      <c r="LA280" s="115"/>
      <c r="LB280" s="115"/>
      <c r="LD280" s="118"/>
      <c r="LE280" s="118"/>
      <c r="LF280" s="115"/>
      <c r="LG280" s="115"/>
      <c r="LH280" s="115"/>
      <c r="LI280" s="115"/>
      <c r="LJ280" s="115"/>
      <c r="LK280" s="115"/>
      <c r="LM280" s="118"/>
      <c r="LN280" s="118"/>
      <c r="LO280" s="115"/>
      <c r="LP280" s="115"/>
      <c r="LQ280" s="115"/>
      <c r="LR280" s="115"/>
      <c r="LS280" s="115"/>
      <c r="LT280" s="115"/>
      <c r="LV280" s="118"/>
      <c r="LW280" s="118"/>
      <c r="LX280" s="115"/>
      <c r="LY280" s="115"/>
      <c r="LZ280" s="115"/>
      <c r="MA280" s="115"/>
      <c r="MB280" s="115"/>
      <c r="MC280" s="115"/>
      <c r="ME280" s="118"/>
      <c r="MF280" s="118"/>
      <c r="MG280" s="115"/>
      <c r="MH280" s="115"/>
      <c r="MI280" s="115"/>
      <c r="MJ280" s="115"/>
      <c r="MK280" s="115"/>
      <c r="ML280" s="115"/>
      <c r="MN280" s="118"/>
      <c r="MO280" s="118"/>
      <c r="MP280" s="115"/>
      <c r="MQ280" s="115"/>
      <c r="MR280" s="115"/>
      <c r="MS280" s="115"/>
      <c r="MT280" s="115"/>
      <c r="MU280" s="115"/>
      <c r="MW280" s="118"/>
      <c r="MX280" s="118"/>
      <c r="MY280" s="115"/>
      <c r="MZ280" s="115"/>
      <c r="NA280" s="115"/>
      <c r="NB280" s="115"/>
      <c r="NC280" s="115"/>
      <c r="ND280" s="115"/>
      <c r="NF280" s="118"/>
      <c r="NG280" s="118"/>
      <c r="NH280" s="115"/>
      <c r="NI280" s="115"/>
      <c r="NJ280" s="115"/>
      <c r="NK280" s="115"/>
      <c r="NL280" s="115"/>
      <c r="NM280" s="115"/>
      <c r="NO280" s="118"/>
      <c r="NP280" s="118"/>
      <c r="NQ280" s="115"/>
      <c r="NR280" s="115"/>
      <c r="NS280" s="115"/>
      <c r="NT280" s="115"/>
      <c r="NU280" s="115"/>
      <c r="NV280" s="115"/>
      <c r="NX280" s="118"/>
      <c r="NY280" s="118"/>
      <c r="NZ280" s="115"/>
      <c r="OA280" s="115"/>
      <c r="OB280" s="115"/>
      <c r="OC280" s="115"/>
      <c r="OD280" s="115"/>
      <c r="OE280" s="115"/>
      <c r="OG280" s="118"/>
      <c r="OH280" s="118"/>
      <c r="OI280" s="115"/>
      <c r="OJ280" s="115"/>
      <c r="OK280" s="115"/>
      <c r="OL280" s="115"/>
      <c r="OM280" s="115"/>
      <c r="ON280" s="115"/>
      <c r="OP280" s="118"/>
      <c r="OQ280" s="118"/>
      <c r="OR280" s="115"/>
      <c r="OS280" s="115"/>
      <c r="OT280" s="115"/>
      <c r="OU280" s="115"/>
      <c r="OV280" s="115"/>
      <c r="OW280" s="115"/>
      <c r="OY280" s="118"/>
      <c r="OZ280" s="118"/>
      <c r="PA280" s="115"/>
      <c r="PB280" s="115"/>
      <c r="PC280" s="115"/>
      <c r="PD280" s="115"/>
      <c r="PE280" s="115"/>
      <c r="PF280" s="115"/>
    </row>
    <row r="281" spans="1:422">
      <c r="A281" s="118"/>
      <c r="B281" s="118"/>
      <c r="C281" s="115"/>
      <c r="D281" s="115"/>
      <c r="E281" s="115"/>
      <c r="F281" s="115"/>
      <c r="G281" s="115"/>
      <c r="H281" s="115">
        <f t="shared" ref="H281:H287" si="4460">PRODUCT(C281:G281)</f>
        <v>0</v>
      </c>
      <c r="J281" s="118"/>
      <c r="K281" s="118"/>
      <c r="L281" s="115"/>
      <c r="M281" s="115"/>
      <c r="N281" s="115"/>
      <c r="O281" s="115"/>
      <c r="P281" s="115"/>
      <c r="Q281" s="115">
        <f t="shared" ref="Q281:Q287" si="4461">PRODUCT(L281:P281)</f>
        <v>0</v>
      </c>
      <c r="S281" s="118"/>
      <c r="T281" s="118"/>
      <c r="U281" s="115"/>
      <c r="V281" s="115"/>
      <c r="W281" s="115"/>
      <c r="X281" s="115"/>
      <c r="Y281" s="115"/>
      <c r="Z281" s="115">
        <f t="shared" ref="Z281:Z287" si="4462">PRODUCT(U281:Y281)</f>
        <v>0</v>
      </c>
      <c r="AB281" s="118"/>
      <c r="AC281" s="118"/>
      <c r="AD281" s="115"/>
      <c r="AE281" s="115"/>
      <c r="AF281" s="115"/>
      <c r="AG281" s="115"/>
      <c r="AH281" s="115"/>
      <c r="AI281" s="115">
        <f t="shared" ref="AI281:AI287" si="4463">PRODUCT(AD281:AH281)</f>
        <v>0</v>
      </c>
      <c r="AK281" s="118"/>
      <c r="AL281" s="118"/>
      <c r="AM281" s="115"/>
      <c r="AN281" s="115"/>
      <c r="AO281" s="115"/>
      <c r="AP281" s="115"/>
      <c r="AQ281" s="115"/>
      <c r="AR281" s="115">
        <f t="shared" ref="AR281:AR287" si="4464">PRODUCT(AM281:AQ281)</f>
        <v>0</v>
      </c>
      <c r="AT281" s="118"/>
      <c r="AU281" s="118"/>
      <c r="AV281" s="115"/>
      <c r="AW281" s="115"/>
      <c r="AX281" s="115"/>
      <c r="AY281" s="115"/>
      <c r="AZ281" s="115"/>
      <c r="BA281" s="115">
        <f t="shared" ref="BA281:BA287" si="4465">PRODUCT(AV281:AZ281)</f>
        <v>0</v>
      </c>
      <c r="BC281" s="118"/>
      <c r="BD281" s="118"/>
      <c r="BE281" s="115"/>
      <c r="BF281" s="115"/>
      <c r="BG281" s="115"/>
      <c r="BH281" s="115"/>
      <c r="BI281" s="115"/>
      <c r="BJ281" s="115">
        <f t="shared" ref="BJ281:BJ287" si="4466">PRODUCT(BE281:BI281)</f>
        <v>0</v>
      </c>
      <c r="BL281" s="118"/>
      <c r="BM281" s="118"/>
      <c r="BN281" s="115"/>
      <c r="BO281" s="115"/>
      <c r="BP281" s="115"/>
      <c r="BQ281" s="115"/>
      <c r="BR281" s="115"/>
      <c r="BS281" s="115">
        <f t="shared" ref="BS281:BS287" si="4467">PRODUCT(BN281:BR281)</f>
        <v>0</v>
      </c>
      <c r="BU281" s="118"/>
      <c r="BV281" s="118"/>
      <c r="BW281" s="115"/>
      <c r="BX281" s="115"/>
      <c r="BY281" s="115"/>
      <c r="BZ281" s="115"/>
      <c r="CA281" s="115"/>
      <c r="CB281" s="115">
        <f t="shared" ref="CB281:CB287" si="4468">PRODUCT(BW281:CA281)</f>
        <v>0</v>
      </c>
      <c r="CD281" s="118"/>
      <c r="CE281" s="118"/>
      <c r="CF281" s="115"/>
      <c r="CG281" s="115"/>
      <c r="CH281" s="115"/>
      <c r="CI281" s="115"/>
      <c r="CJ281" s="115"/>
      <c r="CK281" s="115">
        <f t="shared" ref="CK281:CK287" si="4469">PRODUCT(CF281:CJ281)</f>
        <v>0</v>
      </c>
      <c r="CM281" s="118"/>
      <c r="CN281" s="118"/>
      <c r="CO281" s="115"/>
      <c r="CP281" s="115"/>
      <c r="CQ281" s="115"/>
      <c r="CR281" s="115"/>
      <c r="CS281" s="115"/>
      <c r="CT281" s="115">
        <f t="shared" ref="CT281:CT287" si="4470">PRODUCT(CO281:CS281)</f>
        <v>0</v>
      </c>
      <c r="CV281" s="118"/>
      <c r="CW281" s="118"/>
      <c r="CX281" s="115"/>
      <c r="CY281" s="115"/>
      <c r="CZ281" s="115"/>
      <c r="DA281" s="115"/>
      <c r="DB281" s="115"/>
      <c r="DC281" s="115">
        <f t="shared" ref="DC281:DC287" si="4471">PRODUCT(CX281:DB281)</f>
        <v>0</v>
      </c>
      <c r="DE281" s="118"/>
      <c r="DF281" s="118"/>
      <c r="DG281" s="115"/>
      <c r="DH281" s="115"/>
      <c r="DI281" s="115"/>
      <c r="DJ281" s="115"/>
      <c r="DK281" s="115"/>
      <c r="DL281" s="115">
        <f t="shared" ref="DL281:DL287" si="4472">PRODUCT(DG281:DK281)</f>
        <v>0</v>
      </c>
      <c r="DN281" s="118"/>
      <c r="DO281" s="118"/>
      <c r="DP281" s="115"/>
      <c r="DQ281" s="115"/>
      <c r="DR281" s="115"/>
      <c r="DS281" s="115"/>
      <c r="DT281" s="115"/>
      <c r="DU281" s="115">
        <f t="shared" ref="DU281:DU287" si="4473">PRODUCT(DP281:DT281)</f>
        <v>0</v>
      </c>
      <c r="DW281" s="118"/>
      <c r="DX281" s="118"/>
      <c r="DY281" s="115"/>
      <c r="DZ281" s="115"/>
      <c r="EA281" s="115"/>
      <c r="EB281" s="115"/>
      <c r="EC281" s="115"/>
      <c r="ED281" s="115">
        <f t="shared" ref="ED281:ED287" si="4474">PRODUCT(DY281:EC281)</f>
        <v>0</v>
      </c>
      <c r="EF281" s="118"/>
      <c r="EG281" s="118"/>
      <c r="EH281" s="115"/>
      <c r="EI281" s="115"/>
      <c r="EJ281" s="115"/>
      <c r="EK281" s="115"/>
      <c r="EL281" s="115"/>
      <c r="EM281" s="115">
        <f t="shared" ref="EM281:EM287" si="4475">PRODUCT(EH281:EL281)</f>
        <v>0</v>
      </c>
      <c r="EO281" s="118"/>
      <c r="EP281" s="118"/>
      <c r="EQ281" s="115"/>
      <c r="ER281" s="115"/>
      <c r="ES281" s="115"/>
      <c r="ET281" s="115"/>
      <c r="EU281" s="115"/>
      <c r="EV281" s="115">
        <f t="shared" ref="EV281:EV287" si="4476">PRODUCT(EQ281:EU281)</f>
        <v>0</v>
      </c>
      <c r="EX281" s="118"/>
      <c r="EY281" s="118"/>
      <c r="EZ281" s="115"/>
      <c r="FA281" s="115"/>
      <c r="FB281" s="115"/>
      <c r="FC281" s="115"/>
      <c r="FD281" s="115"/>
      <c r="FE281" s="115">
        <f t="shared" ref="FE281:FE287" si="4477">PRODUCT(EZ281:FD281)</f>
        <v>0</v>
      </c>
      <c r="FG281" s="118"/>
      <c r="FH281" s="118"/>
      <c r="FI281" s="115"/>
      <c r="FJ281" s="115"/>
      <c r="FK281" s="115"/>
      <c r="FL281" s="115"/>
      <c r="FM281" s="115"/>
      <c r="FN281" s="115">
        <f t="shared" ref="FN281:FN287" si="4478">PRODUCT(FI281:FM281)</f>
        <v>0</v>
      </c>
      <c r="FP281" s="118"/>
      <c r="FQ281" s="118"/>
      <c r="FR281" s="115"/>
      <c r="FS281" s="115"/>
      <c r="FT281" s="115"/>
      <c r="FU281" s="115"/>
      <c r="FV281" s="115"/>
      <c r="FW281" s="115">
        <f t="shared" ref="FW281:FW287" si="4479">PRODUCT(FR281:FV281)</f>
        <v>0</v>
      </c>
      <c r="FY281" s="118"/>
      <c r="FZ281" s="118"/>
      <c r="GA281" s="115"/>
      <c r="GB281" s="115"/>
      <c r="GC281" s="115"/>
      <c r="GD281" s="115"/>
      <c r="GE281" s="115"/>
      <c r="GF281" s="115">
        <f t="shared" ref="GF281:GF287" si="4480">PRODUCT(GA281:GE281)</f>
        <v>0</v>
      </c>
      <c r="GH281" s="118"/>
      <c r="GI281" s="118"/>
      <c r="GJ281" s="115"/>
      <c r="GK281" s="115"/>
      <c r="GL281" s="115"/>
      <c r="GM281" s="115"/>
      <c r="GN281" s="115"/>
      <c r="GO281" s="115">
        <f t="shared" ref="GO281:GO287" si="4481">PRODUCT(GJ281:GN281)</f>
        <v>0</v>
      </c>
      <c r="GQ281" s="118"/>
      <c r="GR281" s="118"/>
      <c r="GS281" s="115"/>
      <c r="GT281" s="115"/>
      <c r="GU281" s="115"/>
      <c r="GV281" s="115"/>
      <c r="GW281" s="115"/>
      <c r="GX281" s="115">
        <f t="shared" ref="GX281:GX287" si="4482">PRODUCT(GS281:GW281)</f>
        <v>0</v>
      </c>
      <c r="GZ281" s="118"/>
      <c r="HA281" s="118"/>
      <c r="HB281" s="115"/>
      <c r="HC281" s="115"/>
      <c r="HD281" s="115"/>
      <c r="HE281" s="115"/>
      <c r="HF281" s="115"/>
      <c r="HG281" s="115">
        <f t="shared" ref="HG281:HG287" si="4483">PRODUCT(HB281:HF281)</f>
        <v>0</v>
      </c>
      <c r="HI281" s="118"/>
      <c r="HJ281" s="118"/>
      <c r="HK281" s="115"/>
      <c r="HL281" s="115"/>
      <c r="HM281" s="115"/>
      <c r="HN281" s="115"/>
      <c r="HO281" s="115"/>
      <c r="HP281" s="115">
        <f t="shared" ref="HP281:HP287" si="4484">PRODUCT(HK281:HO281)</f>
        <v>0</v>
      </c>
      <c r="HR281" s="118"/>
      <c r="HS281" s="118"/>
      <c r="HT281" s="115"/>
      <c r="HU281" s="115"/>
      <c r="HV281" s="115"/>
      <c r="HW281" s="115"/>
      <c r="HX281" s="115"/>
      <c r="HY281" s="115">
        <f t="shared" ref="HY281:HY287" si="4485">PRODUCT(HT281:HX281)</f>
        <v>0</v>
      </c>
      <c r="IA281" s="118"/>
      <c r="IB281" s="118"/>
      <c r="IC281" s="115"/>
      <c r="ID281" s="115"/>
      <c r="IE281" s="115"/>
      <c r="IF281" s="115"/>
      <c r="IG281" s="115"/>
      <c r="IH281" s="115">
        <f t="shared" ref="IH281:IH287" si="4486">PRODUCT(IC281:IG281)</f>
        <v>0</v>
      </c>
      <c r="IJ281" s="118"/>
      <c r="IK281" s="118"/>
      <c r="IL281" s="115"/>
      <c r="IM281" s="115"/>
      <c r="IN281" s="115"/>
      <c r="IO281" s="115"/>
      <c r="IP281" s="115"/>
      <c r="IQ281" s="115">
        <f t="shared" ref="IQ281:IQ287" si="4487">PRODUCT(IL281:IP281)</f>
        <v>0</v>
      </c>
      <c r="IS281" s="118"/>
      <c r="IT281" s="118"/>
      <c r="IU281" s="115"/>
      <c r="IV281" s="115"/>
      <c r="IW281" s="115"/>
      <c r="IX281" s="115"/>
      <c r="IY281" s="115"/>
      <c r="IZ281" s="115">
        <f t="shared" ref="IZ281:IZ287" si="4488">PRODUCT(IU281:IY281)</f>
        <v>0</v>
      </c>
      <c r="JB281" s="118"/>
      <c r="JC281" s="118"/>
      <c r="JD281" s="115"/>
      <c r="JE281" s="115"/>
      <c r="JF281" s="115"/>
      <c r="JG281" s="115"/>
      <c r="JH281" s="115"/>
      <c r="JI281" s="115">
        <f t="shared" ref="JI281:JI287" si="4489">PRODUCT(JD281:JH281)</f>
        <v>0</v>
      </c>
      <c r="JK281" s="118"/>
      <c r="JL281" s="118"/>
      <c r="JM281" s="115"/>
      <c r="JN281" s="115"/>
      <c r="JO281" s="115"/>
      <c r="JP281" s="115"/>
      <c r="JQ281" s="115"/>
      <c r="JR281" s="115">
        <f t="shared" ref="JR281:JR287" si="4490">PRODUCT(JM281:JQ281)</f>
        <v>0</v>
      </c>
      <c r="JT281" s="118"/>
      <c r="JU281" s="118"/>
      <c r="JV281" s="115"/>
      <c r="JW281" s="115"/>
      <c r="JX281" s="115"/>
      <c r="JY281" s="115"/>
      <c r="JZ281" s="115"/>
      <c r="KA281" s="115">
        <f t="shared" ref="KA281:KA287" si="4491">PRODUCT(JV281:JZ281)</f>
        <v>0</v>
      </c>
      <c r="KC281" s="118"/>
      <c r="KD281" s="118"/>
      <c r="KE281" s="115"/>
      <c r="KF281" s="115"/>
      <c r="KG281" s="115"/>
      <c r="KH281" s="115"/>
      <c r="KI281" s="115"/>
      <c r="KJ281" s="115">
        <f t="shared" ref="KJ281:KJ287" si="4492">PRODUCT(KE281:KI281)</f>
        <v>0</v>
      </c>
      <c r="KL281" s="118"/>
      <c r="KM281" s="118"/>
      <c r="KN281" s="115"/>
      <c r="KO281" s="115"/>
      <c r="KP281" s="115"/>
      <c r="KQ281" s="115"/>
      <c r="KR281" s="115"/>
      <c r="KS281" s="115">
        <f t="shared" ref="KS281:KS287" si="4493">PRODUCT(KN281:KR281)</f>
        <v>0</v>
      </c>
      <c r="KU281" s="118"/>
      <c r="KV281" s="118"/>
      <c r="KW281" s="115"/>
      <c r="KX281" s="115"/>
      <c r="KY281" s="115"/>
      <c r="KZ281" s="115"/>
      <c r="LA281" s="115"/>
      <c r="LB281" s="115">
        <f t="shared" ref="LB281:LB287" si="4494">PRODUCT(KW281:LA281)</f>
        <v>0</v>
      </c>
      <c r="LD281" s="118"/>
      <c r="LE281" s="118"/>
      <c r="LF281" s="115"/>
      <c r="LG281" s="115"/>
      <c r="LH281" s="115"/>
      <c r="LI281" s="115"/>
      <c r="LJ281" s="115"/>
      <c r="LK281" s="115">
        <f t="shared" ref="LK281:LK287" si="4495">PRODUCT(LF281:LJ281)</f>
        <v>0</v>
      </c>
      <c r="LM281" s="118"/>
      <c r="LN281" s="118"/>
      <c r="LO281" s="115"/>
      <c r="LP281" s="115"/>
      <c r="LQ281" s="115"/>
      <c r="LR281" s="115"/>
      <c r="LS281" s="115"/>
      <c r="LT281" s="115">
        <f t="shared" ref="LT281:LT287" si="4496">PRODUCT(LO281:LS281)</f>
        <v>0</v>
      </c>
      <c r="LV281" s="118"/>
      <c r="LW281" s="118"/>
      <c r="LX281" s="115"/>
      <c r="LY281" s="115"/>
      <c r="LZ281" s="115"/>
      <c r="MA281" s="115"/>
      <c r="MB281" s="115"/>
      <c r="MC281" s="115">
        <f t="shared" ref="MC281:MC287" si="4497">PRODUCT(LX281:MB281)</f>
        <v>0</v>
      </c>
      <c r="ME281" s="118"/>
      <c r="MF281" s="118"/>
      <c r="MG281" s="115"/>
      <c r="MH281" s="115"/>
      <c r="MI281" s="115"/>
      <c r="MJ281" s="115"/>
      <c r="MK281" s="115"/>
      <c r="ML281" s="115">
        <f t="shared" ref="ML281:ML287" si="4498">PRODUCT(MG281:MK281)</f>
        <v>0</v>
      </c>
      <c r="MN281" s="118"/>
      <c r="MO281" s="118"/>
      <c r="MP281" s="115"/>
      <c r="MQ281" s="115"/>
      <c r="MR281" s="115"/>
      <c r="MS281" s="115"/>
      <c r="MT281" s="115"/>
      <c r="MU281" s="115">
        <f t="shared" ref="MU281:MU287" si="4499">PRODUCT(MP281:MT281)</f>
        <v>0</v>
      </c>
      <c r="MW281" s="118"/>
      <c r="MX281" s="118"/>
      <c r="MY281" s="115"/>
      <c r="MZ281" s="115"/>
      <c r="NA281" s="115"/>
      <c r="NB281" s="115"/>
      <c r="NC281" s="115"/>
      <c r="ND281" s="115">
        <f t="shared" ref="ND281:ND287" si="4500">PRODUCT(MY281:NC281)</f>
        <v>0</v>
      </c>
      <c r="NF281" s="118"/>
      <c r="NG281" s="118"/>
      <c r="NH281" s="115"/>
      <c r="NI281" s="115"/>
      <c r="NJ281" s="115"/>
      <c r="NK281" s="115"/>
      <c r="NL281" s="115"/>
      <c r="NM281" s="115">
        <f t="shared" ref="NM281:NM287" si="4501">PRODUCT(NH281:NL281)</f>
        <v>0</v>
      </c>
      <c r="NO281" s="118"/>
      <c r="NP281" s="118"/>
      <c r="NQ281" s="115"/>
      <c r="NR281" s="115"/>
      <c r="NS281" s="115"/>
      <c r="NT281" s="115"/>
      <c r="NU281" s="115"/>
      <c r="NV281" s="115">
        <f t="shared" ref="NV281:NV287" si="4502">PRODUCT(NQ281:NU281)</f>
        <v>0</v>
      </c>
      <c r="NX281" s="118"/>
      <c r="NY281" s="118"/>
      <c r="NZ281" s="115"/>
      <c r="OA281" s="115"/>
      <c r="OB281" s="115"/>
      <c r="OC281" s="115"/>
      <c r="OD281" s="115"/>
      <c r="OE281" s="115">
        <f t="shared" ref="OE281:OE287" si="4503">PRODUCT(NZ281:OD281)</f>
        <v>0</v>
      </c>
      <c r="OG281" s="118"/>
      <c r="OH281" s="118"/>
      <c r="OI281" s="115"/>
      <c r="OJ281" s="115"/>
      <c r="OK281" s="115"/>
      <c r="OL281" s="115"/>
      <c r="OM281" s="115"/>
      <c r="ON281" s="115">
        <f t="shared" ref="ON281:ON287" si="4504">PRODUCT(OI281:OM281)</f>
        <v>0</v>
      </c>
      <c r="OP281" s="118"/>
      <c r="OQ281" s="118"/>
      <c r="OR281" s="115"/>
      <c r="OS281" s="115"/>
      <c r="OT281" s="115"/>
      <c r="OU281" s="115"/>
      <c r="OV281" s="115"/>
      <c r="OW281" s="115">
        <f t="shared" ref="OW281:OW287" si="4505">PRODUCT(OR281:OV281)</f>
        <v>0</v>
      </c>
      <c r="OY281" s="118"/>
      <c r="OZ281" s="118"/>
      <c r="PA281" s="115"/>
      <c r="PB281" s="115"/>
      <c r="PC281" s="115"/>
      <c r="PD281" s="115"/>
      <c r="PE281" s="115"/>
      <c r="PF281" s="115">
        <f t="shared" ref="PF281:PF287" si="4506">PRODUCT(PA281:PE281)</f>
        <v>0</v>
      </c>
    </row>
    <row r="282" spans="1:422">
      <c r="A282" s="118"/>
      <c r="B282" s="118"/>
      <c r="C282" s="115"/>
      <c r="D282" s="115"/>
      <c r="E282" s="115"/>
      <c r="F282" s="115"/>
      <c r="G282" s="115"/>
      <c r="H282" s="115">
        <f t="shared" si="4460"/>
        <v>0</v>
      </c>
      <c r="J282" s="118"/>
      <c r="K282" s="118"/>
      <c r="L282" s="115"/>
      <c r="M282" s="115"/>
      <c r="N282" s="115"/>
      <c r="O282" s="115"/>
      <c r="P282" s="115"/>
      <c r="Q282" s="115">
        <f t="shared" si="4461"/>
        <v>0</v>
      </c>
      <c r="S282" s="118"/>
      <c r="T282" s="118"/>
      <c r="U282" s="115"/>
      <c r="V282" s="115"/>
      <c r="W282" s="115"/>
      <c r="X282" s="115"/>
      <c r="Y282" s="115"/>
      <c r="Z282" s="115">
        <f t="shared" si="4462"/>
        <v>0</v>
      </c>
      <c r="AB282" s="118"/>
      <c r="AC282" s="118"/>
      <c r="AD282" s="115"/>
      <c r="AE282" s="115"/>
      <c r="AF282" s="115"/>
      <c r="AG282" s="115"/>
      <c r="AH282" s="115"/>
      <c r="AI282" s="115">
        <f t="shared" si="4463"/>
        <v>0</v>
      </c>
      <c r="AK282" s="118"/>
      <c r="AL282" s="118"/>
      <c r="AM282" s="115"/>
      <c r="AN282" s="115"/>
      <c r="AO282" s="115"/>
      <c r="AP282" s="115"/>
      <c r="AQ282" s="115"/>
      <c r="AR282" s="115">
        <f t="shared" si="4464"/>
        <v>0</v>
      </c>
      <c r="AT282" s="118"/>
      <c r="AU282" s="118"/>
      <c r="AV282" s="115"/>
      <c r="AW282" s="115"/>
      <c r="AX282" s="115"/>
      <c r="AY282" s="115"/>
      <c r="AZ282" s="115"/>
      <c r="BA282" s="115">
        <f t="shared" si="4465"/>
        <v>0</v>
      </c>
      <c r="BC282" s="118"/>
      <c r="BD282" s="118"/>
      <c r="BE282" s="115"/>
      <c r="BF282" s="115"/>
      <c r="BG282" s="115"/>
      <c r="BH282" s="115"/>
      <c r="BI282" s="115"/>
      <c r="BJ282" s="115">
        <f t="shared" si="4466"/>
        <v>0</v>
      </c>
      <c r="BL282" s="118"/>
      <c r="BM282" s="118"/>
      <c r="BN282" s="115"/>
      <c r="BO282" s="115"/>
      <c r="BP282" s="115"/>
      <c r="BQ282" s="115"/>
      <c r="BR282" s="115"/>
      <c r="BS282" s="115">
        <f t="shared" si="4467"/>
        <v>0</v>
      </c>
      <c r="BU282" s="118"/>
      <c r="BV282" s="118"/>
      <c r="BW282" s="115"/>
      <c r="BX282" s="115"/>
      <c r="BY282" s="115"/>
      <c r="BZ282" s="115"/>
      <c r="CA282" s="115"/>
      <c r="CB282" s="115">
        <f t="shared" si="4468"/>
        <v>0</v>
      </c>
      <c r="CD282" s="118"/>
      <c r="CE282" s="118"/>
      <c r="CF282" s="115"/>
      <c r="CG282" s="115"/>
      <c r="CH282" s="115"/>
      <c r="CI282" s="115"/>
      <c r="CJ282" s="115"/>
      <c r="CK282" s="115">
        <f t="shared" si="4469"/>
        <v>0</v>
      </c>
      <c r="CM282" s="118"/>
      <c r="CN282" s="118"/>
      <c r="CO282" s="115"/>
      <c r="CP282" s="115"/>
      <c r="CQ282" s="115"/>
      <c r="CR282" s="115"/>
      <c r="CS282" s="115"/>
      <c r="CT282" s="115">
        <f t="shared" si="4470"/>
        <v>0</v>
      </c>
      <c r="CV282" s="118"/>
      <c r="CW282" s="118"/>
      <c r="CX282" s="115"/>
      <c r="CY282" s="115"/>
      <c r="CZ282" s="115"/>
      <c r="DA282" s="115"/>
      <c r="DB282" s="115"/>
      <c r="DC282" s="115">
        <f t="shared" si="4471"/>
        <v>0</v>
      </c>
      <c r="DE282" s="118"/>
      <c r="DF282" s="118"/>
      <c r="DG282" s="115"/>
      <c r="DH282" s="115"/>
      <c r="DI282" s="115"/>
      <c r="DJ282" s="115"/>
      <c r="DK282" s="115"/>
      <c r="DL282" s="115">
        <f t="shared" si="4472"/>
        <v>0</v>
      </c>
      <c r="DN282" s="118"/>
      <c r="DO282" s="118"/>
      <c r="DP282" s="115"/>
      <c r="DQ282" s="115"/>
      <c r="DR282" s="115"/>
      <c r="DS282" s="115"/>
      <c r="DT282" s="115"/>
      <c r="DU282" s="115">
        <f t="shared" si="4473"/>
        <v>0</v>
      </c>
      <c r="DW282" s="118"/>
      <c r="DX282" s="118"/>
      <c r="DY282" s="115"/>
      <c r="DZ282" s="115"/>
      <c r="EA282" s="115"/>
      <c r="EB282" s="115"/>
      <c r="EC282" s="115"/>
      <c r="ED282" s="115">
        <f t="shared" si="4474"/>
        <v>0</v>
      </c>
      <c r="EF282" s="118"/>
      <c r="EG282" s="118"/>
      <c r="EH282" s="115"/>
      <c r="EI282" s="115"/>
      <c r="EJ282" s="115"/>
      <c r="EK282" s="115"/>
      <c r="EL282" s="115"/>
      <c r="EM282" s="115">
        <f t="shared" si="4475"/>
        <v>0</v>
      </c>
      <c r="EO282" s="118"/>
      <c r="EP282" s="118"/>
      <c r="EQ282" s="115"/>
      <c r="ER282" s="115"/>
      <c r="ES282" s="115"/>
      <c r="ET282" s="115"/>
      <c r="EU282" s="115"/>
      <c r="EV282" s="115">
        <f t="shared" si="4476"/>
        <v>0</v>
      </c>
      <c r="EX282" s="118"/>
      <c r="EY282" s="118"/>
      <c r="EZ282" s="115"/>
      <c r="FA282" s="115"/>
      <c r="FB282" s="115"/>
      <c r="FC282" s="115"/>
      <c r="FD282" s="115"/>
      <c r="FE282" s="115">
        <f t="shared" si="4477"/>
        <v>0</v>
      </c>
      <c r="FG282" s="118"/>
      <c r="FH282" s="118"/>
      <c r="FI282" s="115"/>
      <c r="FJ282" s="115"/>
      <c r="FK282" s="115"/>
      <c r="FL282" s="115"/>
      <c r="FM282" s="115"/>
      <c r="FN282" s="115">
        <f t="shared" si="4478"/>
        <v>0</v>
      </c>
      <c r="FP282" s="118"/>
      <c r="FQ282" s="118"/>
      <c r="FR282" s="115"/>
      <c r="FS282" s="115"/>
      <c r="FT282" s="115"/>
      <c r="FU282" s="115"/>
      <c r="FV282" s="115"/>
      <c r="FW282" s="115">
        <f t="shared" si="4479"/>
        <v>0</v>
      </c>
      <c r="FY282" s="118"/>
      <c r="FZ282" s="118"/>
      <c r="GA282" s="115"/>
      <c r="GB282" s="115"/>
      <c r="GC282" s="115"/>
      <c r="GD282" s="115"/>
      <c r="GE282" s="115"/>
      <c r="GF282" s="115">
        <f t="shared" si="4480"/>
        <v>0</v>
      </c>
      <c r="GH282" s="118"/>
      <c r="GI282" s="118"/>
      <c r="GJ282" s="115"/>
      <c r="GK282" s="115"/>
      <c r="GL282" s="115"/>
      <c r="GM282" s="115"/>
      <c r="GN282" s="115"/>
      <c r="GO282" s="115">
        <f t="shared" si="4481"/>
        <v>0</v>
      </c>
      <c r="GQ282" s="118"/>
      <c r="GR282" s="118"/>
      <c r="GS282" s="115"/>
      <c r="GT282" s="115"/>
      <c r="GU282" s="115"/>
      <c r="GV282" s="115"/>
      <c r="GW282" s="115"/>
      <c r="GX282" s="115">
        <f t="shared" si="4482"/>
        <v>0</v>
      </c>
      <c r="GZ282" s="118"/>
      <c r="HA282" s="118"/>
      <c r="HB282" s="115"/>
      <c r="HC282" s="115"/>
      <c r="HD282" s="115"/>
      <c r="HE282" s="115"/>
      <c r="HF282" s="115"/>
      <c r="HG282" s="115">
        <f t="shared" si="4483"/>
        <v>0</v>
      </c>
      <c r="HI282" s="118"/>
      <c r="HJ282" s="118"/>
      <c r="HK282" s="115"/>
      <c r="HL282" s="115"/>
      <c r="HM282" s="115"/>
      <c r="HN282" s="115"/>
      <c r="HO282" s="115"/>
      <c r="HP282" s="115">
        <f t="shared" si="4484"/>
        <v>0</v>
      </c>
      <c r="HR282" s="118"/>
      <c r="HS282" s="118"/>
      <c r="HT282" s="115"/>
      <c r="HU282" s="115"/>
      <c r="HV282" s="115"/>
      <c r="HW282" s="115"/>
      <c r="HX282" s="115"/>
      <c r="HY282" s="115">
        <f t="shared" si="4485"/>
        <v>0</v>
      </c>
      <c r="IA282" s="118"/>
      <c r="IB282" s="118"/>
      <c r="IC282" s="115"/>
      <c r="ID282" s="115"/>
      <c r="IE282" s="115"/>
      <c r="IF282" s="115"/>
      <c r="IG282" s="115"/>
      <c r="IH282" s="115">
        <f t="shared" si="4486"/>
        <v>0</v>
      </c>
      <c r="IJ282" s="118"/>
      <c r="IK282" s="118"/>
      <c r="IL282" s="115"/>
      <c r="IM282" s="115"/>
      <c r="IN282" s="115"/>
      <c r="IO282" s="115"/>
      <c r="IP282" s="115"/>
      <c r="IQ282" s="115">
        <f t="shared" si="4487"/>
        <v>0</v>
      </c>
      <c r="IS282" s="118"/>
      <c r="IT282" s="118"/>
      <c r="IU282" s="115"/>
      <c r="IV282" s="115"/>
      <c r="IW282" s="115"/>
      <c r="IX282" s="115"/>
      <c r="IY282" s="115"/>
      <c r="IZ282" s="115">
        <f t="shared" si="4488"/>
        <v>0</v>
      </c>
      <c r="JB282" s="118"/>
      <c r="JC282" s="118"/>
      <c r="JD282" s="115"/>
      <c r="JE282" s="115"/>
      <c r="JF282" s="115"/>
      <c r="JG282" s="115"/>
      <c r="JH282" s="115"/>
      <c r="JI282" s="115">
        <f t="shared" si="4489"/>
        <v>0</v>
      </c>
      <c r="JK282" s="118"/>
      <c r="JL282" s="118"/>
      <c r="JM282" s="115"/>
      <c r="JN282" s="115"/>
      <c r="JO282" s="115"/>
      <c r="JP282" s="115"/>
      <c r="JQ282" s="115"/>
      <c r="JR282" s="115">
        <f t="shared" si="4490"/>
        <v>0</v>
      </c>
      <c r="JT282" s="118"/>
      <c r="JU282" s="118"/>
      <c r="JV282" s="115"/>
      <c r="JW282" s="115"/>
      <c r="JX282" s="115"/>
      <c r="JY282" s="115"/>
      <c r="JZ282" s="115"/>
      <c r="KA282" s="115">
        <f t="shared" si="4491"/>
        <v>0</v>
      </c>
      <c r="KC282" s="118"/>
      <c r="KD282" s="118"/>
      <c r="KE282" s="115"/>
      <c r="KF282" s="115"/>
      <c r="KG282" s="115"/>
      <c r="KH282" s="115"/>
      <c r="KI282" s="115"/>
      <c r="KJ282" s="115">
        <f t="shared" si="4492"/>
        <v>0</v>
      </c>
      <c r="KL282" s="118"/>
      <c r="KM282" s="118"/>
      <c r="KN282" s="115"/>
      <c r="KO282" s="115"/>
      <c r="KP282" s="115"/>
      <c r="KQ282" s="115"/>
      <c r="KR282" s="115"/>
      <c r="KS282" s="115">
        <f t="shared" si="4493"/>
        <v>0</v>
      </c>
      <c r="KU282" s="118"/>
      <c r="KV282" s="118"/>
      <c r="KW282" s="115"/>
      <c r="KX282" s="115"/>
      <c r="KY282" s="115"/>
      <c r="KZ282" s="115"/>
      <c r="LA282" s="115"/>
      <c r="LB282" s="115">
        <f t="shared" si="4494"/>
        <v>0</v>
      </c>
      <c r="LD282" s="118"/>
      <c r="LE282" s="118"/>
      <c r="LF282" s="115"/>
      <c r="LG282" s="115"/>
      <c r="LH282" s="115"/>
      <c r="LI282" s="115"/>
      <c r="LJ282" s="115"/>
      <c r="LK282" s="115">
        <f t="shared" si="4495"/>
        <v>0</v>
      </c>
      <c r="LM282" s="118"/>
      <c r="LN282" s="118"/>
      <c r="LO282" s="115"/>
      <c r="LP282" s="115"/>
      <c r="LQ282" s="115"/>
      <c r="LR282" s="115"/>
      <c r="LS282" s="115"/>
      <c r="LT282" s="115">
        <f t="shared" si="4496"/>
        <v>0</v>
      </c>
      <c r="LV282" s="118"/>
      <c r="LW282" s="118"/>
      <c r="LX282" s="115"/>
      <c r="LY282" s="115"/>
      <c r="LZ282" s="115"/>
      <c r="MA282" s="115"/>
      <c r="MB282" s="115"/>
      <c r="MC282" s="115">
        <f t="shared" si="4497"/>
        <v>0</v>
      </c>
      <c r="ME282" s="118"/>
      <c r="MF282" s="118"/>
      <c r="MG282" s="115"/>
      <c r="MH282" s="115"/>
      <c r="MI282" s="115"/>
      <c r="MJ282" s="115"/>
      <c r="MK282" s="115"/>
      <c r="ML282" s="115">
        <f t="shared" si="4498"/>
        <v>0</v>
      </c>
      <c r="MN282" s="118"/>
      <c r="MO282" s="118"/>
      <c r="MP282" s="115"/>
      <c r="MQ282" s="115"/>
      <c r="MR282" s="115"/>
      <c r="MS282" s="115"/>
      <c r="MT282" s="115"/>
      <c r="MU282" s="115">
        <f t="shared" si="4499"/>
        <v>0</v>
      </c>
      <c r="MW282" s="118"/>
      <c r="MX282" s="118"/>
      <c r="MY282" s="115"/>
      <c r="MZ282" s="115"/>
      <c r="NA282" s="115"/>
      <c r="NB282" s="115"/>
      <c r="NC282" s="115"/>
      <c r="ND282" s="115">
        <f t="shared" si="4500"/>
        <v>0</v>
      </c>
      <c r="NF282" s="118"/>
      <c r="NG282" s="118"/>
      <c r="NH282" s="115"/>
      <c r="NI282" s="115"/>
      <c r="NJ282" s="115"/>
      <c r="NK282" s="115"/>
      <c r="NL282" s="115"/>
      <c r="NM282" s="115">
        <f t="shared" si="4501"/>
        <v>0</v>
      </c>
      <c r="NO282" s="118"/>
      <c r="NP282" s="118"/>
      <c r="NQ282" s="115"/>
      <c r="NR282" s="115"/>
      <c r="NS282" s="115"/>
      <c r="NT282" s="115"/>
      <c r="NU282" s="115"/>
      <c r="NV282" s="115">
        <f t="shared" si="4502"/>
        <v>0</v>
      </c>
      <c r="NX282" s="118"/>
      <c r="NY282" s="118"/>
      <c r="NZ282" s="115"/>
      <c r="OA282" s="115"/>
      <c r="OB282" s="115"/>
      <c r="OC282" s="115"/>
      <c r="OD282" s="115"/>
      <c r="OE282" s="115">
        <f t="shared" si="4503"/>
        <v>0</v>
      </c>
      <c r="OG282" s="118"/>
      <c r="OH282" s="118"/>
      <c r="OI282" s="115"/>
      <c r="OJ282" s="115"/>
      <c r="OK282" s="115"/>
      <c r="OL282" s="115"/>
      <c r="OM282" s="115"/>
      <c r="ON282" s="115">
        <f t="shared" si="4504"/>
        <v>0</v>
      </c>
      <c r="OP282" s="118"/>
      <c r="OQ282" s="118"/>
      <c r="OR282" s="115"/>
      <c r="OS282" s="115"/>
      <c r="OT282" s="115"/>
      <c r="OU282" s="115"/>
      <c r="OV282" s="115"/>
      <c r="OW282" s="115">
        <f t="shared" si="4505"/>
        <v>0</v>
      </c>
      <c r="OY282" s="118"/>
      <c r="OZ282" s="118"/>
      <c r="PA282" s="115"/>
      <c r="PB282" s="115"/>
      <c r="PC282" s="115"/>
      <c r="PD282" s="115"/>
      <c r="PE282" s="115"/>
      <c r="PF282" s="115">
        <f t="shared" si="4506"/>
        <v>0</v>
      </c>
    </row>
    <row r="283" spans="1:422">
      <c r="A283" s="118"/>
      <c r="B283" s="118"/>
      <c r="C283" s="115"/>
      <c r="D283" s="115"/>
      <c r="E283" s="115"/>
      <c r="F283" s="115"/>
      <c r="G283" s="115"/>
      <c r="H283" s="115">
        <f t="shared" si="4460"/>
        <v>0</v>
      </c>
      <c r="J283" s="118"/>
      <c r="K283" s="118"/>
      <c r="L283" s="115"/>
      <c r="M283" s="115"/>
      <c r="N283" s="115"/>
      <c r="O283" s="115"/>
      <c r="P283" s="115"/>
      <c r="Q283" s="115">
        <f t="shared" si="4461"/>
        <v>0</v>
      </c>
      <c r="S283" s="118"/>
      <c r="T283" s="118"/>
      <c r="U283" s="115"/>
      <c r="V283" s="115"/>
      <c r="W283" s="115"/>
      <c r="X283" s="115"/>
      <c r="Y283" s="115"/>
      <c r="Z283" s="115">
        <f t="shared" si="4462"/>
        <v>0</v>
      </c>
      <c r="AB283" s="118"/>
      <c r="AC283" s="118"/>
      <c r="AD283" s="115"/>
      <c r="AE283" s="115"/>
      <c r="AF283" s="115"/>
      <c r="AG283" s="115"/>
      <c r="AH283" s="115"/>
      <c r="AI283" s="115">
        <f t="shared" si="4463"/>
        <v>0</v>
      </c>
      <c r="AK283" s="118"/>
      <c r="AL283" s="118"/>
      <c r="AM283" s="115"/>
      <c r="AN283" s="115"/>
      <c r="AO283" s="115"/>
      <c r="AP283" s="115"/>
      <c r="AQ283" s="115"/>
      <c r="AR283" s="115">
        <f t="shared" si="4464"/>
        <v>0</v>
      </c>
      <c r="AT283" s="118"/>
      <c r="AU283" s="118"/>
      <c r="AV283" s="115"/>
      <c r="AW283" s="115"/>
      <c r="AX283" s="115"/>
      <c r="AY283" s="115"/>
      <c r="AZ283" s="115"/>
      <c r="BA283" s="115">
        <f t="shared" si="4465"/>
        <v>0</v>
      </c>
      <c r="BC283" s="118"/>
      <c r="BD283" s="118"/>
      <c r="BE283" s="115"/>
      <c r="BF283" s="115"/>
      <c r="BG283" s="115"/>
      <c r="BH283" s="115"/>
      <c r="BI283" s="115"/>
      <c r="BJ283" s="115">
        <f t="shared" si="4466"/>
        <v>0</v>
      </c>
      <c r="BL283" s="118"/>
      <c r="BM283" s="118"/>
      <c r="BN283" s="115"/>
      <c r="BO283" s="115"/>
      <c r="BP283" s="115"/>
      <c r="BQ283" s="115"/>
      <c r="BR283" s="115"/>
      <c r="BS283" s="115">
        <f t="shared" si="4467"/>
        <v>0</v>
      </c>
      <c r="BU283" s="118"/>
      <c r="BV283" s="118"/>
      <c r="BW283" s="115"/>
      <c r="BX283" s="115"/>
      <c r="BY283" s="115"/>
      <c r="BZ283" s="115"/>
      <c r="CA283" s="115"/>
      <c r="CB283" s="115">
        <f t="shared" si="4468"/>
        <v>0</v>
      </c>
      <c r="CD283" s="118"/>
      <c r="CE283" s="118"/>
      <c r="CF283" s="115"/>
      <c r="CG283" s="115"/>
      <c r="CH283" s="115"/>
      <c r="CI283" s="115"/>
      <c r="CJ283" s="115"/>
      <c r="CK283" s="115">
        <f t="shared" si="4469"/>
        <v>0</v>
      </c>
      <c r="CM283" s="118"/>
      <c r="CN283" s="118"/>
      <c r="CO283" s="115"/>
      <c r="CP283" s="115"/>
      <c r="CQ283" s="115"/>
      <c r="CR283" s="115"/>
      <c r="CS283" s="115"/>
      <c r="CT283" s="115">
        <f t="shared" si="4470"/>
        <v>0</v>
      </c>
      <c r="CV283" s="118"/>
      <c r="CW283" s="118"/>
      <c r="CX283" s="115"/>
      <c r="CY283" s="115"/>
      <c r="CZ283" s="115"/>
      <c r="DA283" s="115"/>
      <c r="DB283" s="115"/>
      <c r="DC283" s="115">
        <f t="shared" si="4471"/>
        <v>0</v>
      </c>
      <c r="DE283" s="118"/>
      <c r="DF283" s="118"/>
      <c r="DG283" s="115"/>
      <c r="DH283" s="115"/>
      <c r="DI283" s="115"/>
      <c r="DJ283" s="115"/>
      <c r="DK283" s="115"/>
      <c r="DL283" s="115">
        <f t="shared" si="4472"/>
        <v>0</v>
      </c>
      <c r="DN283" s="118"/>
      <c r="DO283" s="118"/>
      <c r="DP283" s="115"/>
      <c r="DQ283" s="115"/>
      <c r="DR283" s="115"/>
      <c r="DS283" s="115"/>
      <c r="DT283" s="115"/>
      <c r="DU283" s="115">
        <f t="shared" si="4473"/>
        <v>0</v>
      </c>
      <c r="DW283" s="118"/>
      <c r="DX283" s="118"/>
      <c r="DY283" s="115"/>
      <c r="DZ283" s="115"/>
      <c r="EA283" s="115"/>
      <c r="EB283" s="115"/>
      <c r="EC283" s="115"/>
      <c r="ED283" s="115">
        <f t="shared" si="4474"/>
        <v>0</v>
      </c>
      <c r="EF283" s="118"/>
      <c r="EG283" s="118"/>
      <c r="EH283" s="115"/>
      <c r="EI283" s="115"/>
      <c r="EJ283" s="115"/>
      <c r="EK283" s="115"/>
      <c r="EL283" s="115"/>
      <c r="EM283" s="115">
        <f t="shared" si="4475"/>
        <v>0</v>
      </c>
      <c r="EO283" s="118"/>
      <c r="EP283" s="118"/>
      <c r="EQ283" s="115"/>
      <c r="ER283" s="115"/>
      <c r="ES283" s="115"/>
      <c r="ET283" s="115"/>
      <c r="EU283" s="115"/>
      <c r="EV283" s="115">
        <f t="shared" si="4476"/>
        <v>0</v>
      </c>
      <c r="EX283" s="118"/>
      <c r="EY283" s="118"/>
      <c r="EZ283" s="115"/>
      <c r="FA283" s="115"/>
      <c r="FB283" s="115"/>
      <c r="FC283" s="115"/>
      <c r="FD283" s="115"/>
      <c r="FE283" s="115">
        <f t="shared" si="4477"/>
        <v>0</v>
      </c>
      <c r="FG283" s="118"/>
      <c r="FH283" s="118"/>
      <c r="FI283" s="115"/>
      <c r="FJ283" s="115"/>
      <c r="FK283" s="115"/>
      <c r="FL283" s="115"/>
      <c r="FM283" s="115"/>
      <c r="FN283" s="115">
        <f t="shared" si="4478"/>
        <v>0</v>
      </c>
      <c r="FP283" s="118"/>
      <c r="FQ283" s="118"/>
      <c r="FR283" s="115"/>
      <c r="FS283" s="115"/>
      <c r="FT283" s="115"/>
      <c r="FU283" s="115"/>
      <c r="FV283" s="115"/>
      <c r="FW283" s="115">
        <f t="shared" si="4479"/>
        <v>0</v>
      </c>
      <c r="FY283" s="118"/>
      <c r="FZ283" s="118"/>
      <c r="GA283" s="115"/>
      <c r="GB283" s="115"/>
      <c r="GC283" s="115"/>
      <c r="GD283" s="115"/>
      <c r="GE283" s="115"/>
      <c r="GF283" s="115">
        <f t="shared" si="4480"/>
        <v>0</v>
      </c>
      <c r="GH283" s="118"/>
      <c r="GI283" s="118"/>
      <c r="GJ283" s="115"/>
      <c r="GK283" s="115"/>
      <c r="GL283" s="115"/>
      <c r="GM283" s="115"/>
      <c r="GN283" s="115"/>
      <c r="GO283" s="115">
        <f t="shared" si="4481"/>
        <v>0</v>
      </c>
      <c r="GQ283" s="118"/>
      <c r="GR283" s="118"/>
      <c r="GS283" s="115"/>
      <c r="GT283" s="115"/>
      <c r="GU283" s="115"/>
      <c r="GV283" s="115"/>
      <c r="GW283" s="115"/>
      <c r="GX283" s="115">
        <f t="shared" si="4482"/>
        <v>0</v>
      </c>
      <c r="GZ283" s="118"/>
      <c r="HA283" s="118"/>
      <c r="HB283" s="115"/>
      <c r="HC283" s="115"/>
      <c r="HD283" s="115"/>
      <c r="HE283" s="115"/>
      <c r="HF283" s="115"/>
      <c r="HG283" s="115">
        <f t="shared" si="4483"/>
        <v>0</v>
      </c>
      <c r="HI283" s="118"/>
      <c r="HJ283" s="118"/>
      <c r="HK283" s="115"/>
      <c r="HL283" s="115"/>
      <c r="HM283" s="115"/>
      <c r="HN283" s="115"/>
      <c r="HO283" s="115"/>
      <c r="HP283" s="115">
        <f t="shared" si="4484"/>
        <v>0</v>
      </c>
      <c r="HR283" s="118"/>
      <c r="HS283" s="118"/>
      <c r="HT283" s="115"/>
      <c r="HU283" s="115"/>
      <c r="HV283" s="115"/>
      <c r="HW283" s="115"/>
      <c r="HX283" s="115"/>
      <c r="HY283" s="115">
        <f t="shared" si="4485"/>
        <v>0</v>
      </c>
      <c r="IA283" s="118"/>
      <c r="IB283" s="118"/>
      <c r="IC283" s="115"/>
      <c r="ID283" s="115"/>
      <c r="IE283" s="115"/>
      <c r="IF283" s="115"/>
      <c r="IG283" s="115"/>
      <c r="IH283" s="115">
        <f t="shared" si="4486"/>
        <v>0</v>
      </c>
      <c r="IJ283" s="118"/>
      <c r="IK283" s="118"/>
      <c r="IL283" s="115"/>
      <c r="IM283" s="115"/>
      <c r="IN283" s="115"/>
      <c r="IO283" s="115"/>
      <c r="IP283" s="115"/>
      <c r="IQ283" s="115">
        <f t="shared" si="4487"/>
        <v>0</v>
      </c>
      <c r="IS283" s="118"/>
      <c r="IT283" s="118"/>
      <c r="IU283" s="115"/>
      <c r="IV283" s="115"/>
      <c r="IW283" s="115"/>
      <c r="IX283" s="115"/>
      <c r="IY283" s="115"/>
      <c r="IZ283" s="115">
        <f t="shared" si="4488"/>
        <v>0</v>
      </c>
      <c r="JB283" s="118"/>
      <c r="JC283" s="118"/>
      <c r="JD283" s="115"/>
      <c r="JE283" s="115"/>
      <c r="JF283" s="115"/>
      <c r="JG283" s="115"/>
      <c r="JH283" s="115"/>
      <c r="JI283" s="115">
        <f t="shared" si="4489"/>
        <v>0</v>
      </c>
      <c r="JK283" s="118"/>
      <c r="JL283" s="118"/>
      <c r="JM283" s="115"/>
      <c r="JN283" s="115"/>
      <c r="JO283" s="115"/>
      <c r="JP283" s="115"/>
      <c r="JQ283" s="115"/>
      <c r="JR283" s="115">
        <f t="shared" si="4490"/>
        <v>0</v>
      </c>
      <c r="JT283" s="118"/>
      <c r="JU283" s="118"/>
      <c r="JV283" s="115"/>
      <c r="JW283" s="115"/>
      <c r="JX283" s="115"/>
      <c r="JY283" s="115"/>
      <c r="JZ283" s="115"/>
      <c r="KA283" s="115">
        <f t="shared" si="4491"/>
        <v>0</v>
      </c>
      <c r="KC283" s="118"/>
      <c r="KD283" s="118"/>
      <c r="KE283" s="115"/>
      <c r="KF283" s="115"/>
      <c r="KG283" s="115"/>
      <c r="KH283" s="115"/>
      <c r="KI283" s="115"/>
      <c r="KJ283" s="115">
        <f t="shared" si="4492"/>
        <v>0</v>
      </c>
      <c r="KL283" s="118"/>
      <c r="KM283" s="118"/>
      <c r="KN283" s="115"/>
      <c r="KO283" s="115"/>
      <c r="KP283" s="115"/>
      <c r="KQ283" s="115"/>
      <c r="KR283" s="115"/>
      <c r="KS283" s="115">
        <f t="shared" si="4493"/>
        <v>0</v>
      </c>
      <c r="KU283" s="118"/>
      <c r="KV283" s="118"/>
      <c r="KW283" s="115"/>
      <c r="KX283" s="115"/>
      <c r="KY283" s="115"/>
      <c r="KZ283" s="115"/>
      <c r="LA283" s="115"/>
      <c r="LB283" s="115">
        <f t="shared" si="4494"/>
        <v>0</v>
      </c>
      <c r="LD283" s="118"/>
      <c r="LE283" s="118"/>
      <c r="LF283" s="115"/>
      <c r="LG283" s="115"/>
      <c r="LH283" s="115"/>
      <c r="LI283" s="115"/>
      <c r="LJ283" s="115"/>
      <c r="LK283" s="115">
        <f t="shared" si="4495"/>
        <v>0</v>
      </c>
      <c r="LM283" s="118"/>
      <c r="LN283" s="118"/>
      <c r="LO283" s="115"/>
      <c r="LP283" s="115"/>
      <c r="LQ283" s="115"/>
      <c r="LR283" s="115"/>
      <c r="LS283" s="115"/>
      <c r="LT283" s="115">
        <f t="shared" si="4496"/>
        <v>0</v>
      </c>
      <c r="LV283" s="118"/>
      <c r="LW283" s="118"/>
      <c r="LX283" s="115"/>
      <c r="LY283" s="115"/>
      <c r="LZ283" s="115"/>
      <c r="MA283" s="115"/>
      <c r="MB283" s="115"/>
      <c r="MC283" s="115">
        <f t="shared" si="4497"/>
        <v>0</v>
      </c>
      <c r="ME283" s="118"/>
      <c r="MF283" s="118"/>
      <c r="MG283" s="115"/>
      <c r="MH283" s="115"/>
      <c r="MI283" s="115"/>
      <c r="MJ283" s="115"/>
      <c r="MK283" s="115"/>
      <c r="ML283" s="115">
        <f t="shared" si="4498"/>
        <v>0</v>
      </c>
      <c r="MN283" s="118"/>
      <c r="MO283" s="118"/>
      <c r="MP283" s="115"/>
      <c r="MQ283" s="115"/>
      <c r="MR283" s="115"/>
      <c r="MS283" s="115"/>
      <c r="MT283" s="115"/>
      <c r="MU283" s="115">
        <f t="shared" si="4499"/>
        <v>0</v>
      </c>
      <c r="MW283" s="118"/>
      <c r="MX283" s="118"/>
      <c r="MY283" s="115"/>
      <c r="MZ283" s="115"/>
      <c r="NA283" s="115"/>
      <c r="NB283" s="115"/>
      <c r="NC283" s="115"/>
      <c r="ND283" s="115">
        <f t="shared" si="4500"/>
        <v>0</v>
      </c>
      <c r="NF283" s="118"/>
      <c r="NG283" s="118"/>
      <c r="NH283" s="115"/>
      <c r="NI283" s="115"/>
      <c r="NJ283" s="115"/>
      <c r="NK283" s="115"/>
      <c r="NL283" s="115"/>
      <c r="NM283" s="115">
        <f t="shared" si="4501"/>
        <v>0</v>
      </c>
      <c r="NO283" s="118"/>
      <c r="NP283" s="118"/>
      <c r="NQ283" s="115"/>
      <c r="NR283" s="115"/>
      <c r="NS283" s="115"/>
      <c r="NT283" s="115"/>
      <c r="NU283" s="115"/>
      <c r="NV283" s="115">
        <f t="shared" si="4502"/>
        <v>0</v>
      </c>
      <c r="NX283" s="118"/>
      <c r="NY283" s="118"/>
      <c r="NZ283" s="115"/>
      <c r="OA283" s="115"/>
      <c r="OB283" s="115"/>
      <c r="OC283" s="115"/>
      <c r="OD283" s="115"/>
      <c r="OE283" s="115">
        <f t="shared" si="4503"/>
        <v>0</v>
      </c>
      <c r="OG283" s="118"/>
      <c r="OH283" s="118"/>
      <c r="OI283" s="115"/>
      <c r="OJ283" s="115"/>
      <c r="OK283" s="115"/>
      <c r="OL283" s="115"/>
      <c r="OM283" s="115"/>
      <c r="ON283" s="115">
        <f t="shared" si="4504"/>
        <v>0</v>
      </c>
      <c r="OP283" s="118"/>
      <c r="OQ283" s="118"/>
      <c r="OR283" s="115"/>
      <c r="OS283" s="115"/>
      <c r="OT283" s="115"/>
      <c r="OU283" s="115"/>
      <c r="OV283" s="115"/>
      <c r="OW283" s="115">
        <f t="shared" si="4505"/>
        <v>0</v>
      </c>
      <c r="OY283" s="118"/>
      <c r="OZ283" s="118"/>
      <c r="PA283" s="115"/>
      <c r="PB283" s="115"/>
      <c r="PC283" s="115"/>
      <c r="PD283" s="115"/>
      <c r="PE283" s="115"/>
      <c r="PF283" s="115">
        <f t="shared" si="4506"/>
        <v>0</v>
      </c>
    </row>
    <row r="284" spans="1:422">
      <c r="A284" s="118"/>
      <c r="B284" s="118"/>
      <c r="C284" s="115"/>
      <c r="D284" s="115"/>
      <c r="E284" s="115"/>
      <c r="F284" s="115"/>
      <c r="G284" s="115"/>
      <c r="H284" s="115">
        <f t="shared" si="4460"/>
        <v>0</v>
      </c>
      <c r="J284" s="118"/>
      <c r="K284" s="118"/>
      <c r="L284" s="115"/>
      <c r="M284" s="115"/>
      <c r="N284" s="115"/>
      <c r="O284" s="115"/>
      <c r="P284" s="115"/>
      <c r="Q284" s="115">
        <f t="shared" si="4461"/>
        <v>0</v>
      </c>
      <c r="S284" s="118"/>
      <c r="T284" s="118"/>
      <c r="U284" s="115"/>
      <c r="V284" s="115"/>
      <c r="W284" s="115"/>
      <c r="X284" s="115"/>
      <c r="Y284" s="115"/>
      <c r="Z284" s="115">
        <f t="shared" si="4462"/>
        <v>0</v>
      </c>
      <c r="AB284" s="118"/>
      <c r="AC284" s="118"/>
      <c r="AD284" s="115"/>
      <c r="AE284" s="115"/>
      <c r="AF284" s="115"/>
      <c r="AG284" s="115"/>
      <c r="AH284" s="115"/>
      <c r="AI284" s="115">
        <f t="shared" si="4463"/>
        <v>0</v>
      </c>
      <c r="AK284" s="118"/>
      <c r="AL284" s="118"/>
      <c r="AM284" s="115"/>
      <c r="AN284" s="115"/>
      <c r="AO284" s="115"/>
      <c r="AP284" s="115"/>
      <c r="AQ284" s="115"/>
      <c r="AR284" s="115">
        <f t="shared" si="4464"/>
        <v>0</v>
      </c>
      <c r="AT284" s="118"/>
      <c r="AU284" s="118"/>
      <c r="AV284" s="115"/>
      <c r="AW284" s="115"/>
      <c r="AX284" s="115"/>
      <c r="AY284" s="115"/>
      <c r="AZ284" s="115"/>
      <c r="BA284" s="115">
        <f t="shared" si="4465"/>
        <v>0</v>
      </c>
      <c r="BC284" s="118"/>
      <c r="BD284" s="118"/>
      <c r="BE284" s="115"/>
      <c r="BF284" s="115"/>
      <c r="BG284" s="115"/>
      <c r="BH284" s="115"/>
      <c r="BI284" s="115"/>
      <c r="BJ284" s="115">
        <f t="shared" si="4466"/>
        <v>0</v>
      </c>
      <c r="BL284" s="118"/>
      <c r="BM284" s="118"/>
      <c r="BN284" s="115"/>
      <c r="BO284" s="115"/>
      <c r="BP284" s="115"/>
      <c r="BQ284" s="115"/>
      <c r="BR284" s="115"/>
      <c r="BS284" s="115">
        <f t="shared" si="4467"/>
        <v>0</v>
      </c>
      <c r="BU284" s="118"/>
      <c r="BV284" s="118"/>
      <c r="BW284" s="115"/>
      <c r="BX284" s="115"/>
      <c r="BY284" s="115"/>
      <c r="BZ284" s="115"/>
      <c r="CA284" s="115"/>
      <c r="CB284" s="115">
        <f t="shared" si="4468"/>
        <v>0</v>
      </c>
      <c r="CD284" s="118"/>
      <c r="CE284" s="118"/>
      <c r="CF284" s="115"/>
      <c r="CG284" s="115"/>
      <c r="CH284" s="115"/>
      <c r="CI284" s="115"/>
      <c r="CJ284" s="115"/>
      <c r="CK284" s="115">
        <f t="shared" si="4469"/>
        <v>0</v>
      </c>
      <c r="CM284" s="118"/>
      <c r="CN284" s="118"/>
      <c r="CO284" s="115"/>
      <c r="CP284" s="115"/>
      <c r="CQ284" s="115"/>
      <c r="CR284" s="115"/>
      <c r="CS284" s="115"/>
      <c r="CT284" s="115">
        <f t="shared" si="4470"/>
        <v>0</v>
      </c>
      <c r="CV284" s="118"/>
      <c r="CW284" s="118"/>
      <c r="CX284" s="115"/>
      <c r="CY284" s="115"/>
      <c r="CZ284" s="115"/>
      <c r="DA284" s="115"/>
      <c r="DB284" s="115"/>
      <c r="DC284" s="115">
        <f t="shared" si="4471"/>
        <v>0</v>
      </c>
      <c r="DE284" s="118"/>
      <c r="DF284" s="118"/>
      <c r="DG284" s="115"/>
      <c r="DH284" s="115"/>
      <c r="DI284" s="115"/>
      <c r="DJ284" s="115"/>
      <c r="DK284" s="115"/>
      <c r="DL284" s="115">
        <f t="shared" si="4472"/>
        <v>0</v>
      </c>
      <c r="DN284" s="118"/>
      <c r="DO284" s="118"/>
      <c r="DP284" s="115"/>
      <c r="DQ284" s="115"/>
      <c r="DR284" s="115"/>
      <c r="DS284" s="115"/>
      <c r="DT284" s="115"/>
      <c r="DU284" s="115">
        <f t="shared" si="4473"/>
        <v>0</v>
      </c>
      <c r="DW284" s="118"/>
      <c r="DX284" s="118"/>
      <c r="DY284" s="115"/>
      <c r="DZ284" s="115"/>
      <c r="EA284" s="115"/>
      <c r="EB284" s="115"/>
      <c r="EC284" s="115"/>
      <c r="ED284" s="115">
        <f t="shared" si="4474"/>
        <v>0</v>
      </c>
      <c r="EF284" s="118"/>
      <c r="EG284" s="118"/>
      <c r="EH284" s="115"/>
      <c r="EI284" s="115"/>
      <c r="EJ284" s="115"/>
      <c r="EK284" s="115"/>
      <c r="EL284" s="115"/>
      <c r="EM284" s="115">
        <f t="shared" si="4475"/>
        <v>0</v>
      </c>
      <c r="EO284" s="118"/>
      <c r="EP284" s="118"/>
      <c r="EQ284" s="115"/>
      <c r="ER284" s="115"/>
      <c r="ES284" s="115"/>
      <c r="ET284" s="115"/>
      <c r="EU284" s="115"/>
      <c r="EV284" s="115">
        <f t="shared" si="4476"/>
        <v>0</v>
      </c>
      <c r="EX284" s="118"/>
      <c r="EY284" s="118"/>
      <c r="EZ284" s="115"/>
      <c r="FA284" s="115"/>
      <c r="FB284" s="115"/>
      <c r="FC284" s="115"/>
      <c r="FD284" s="115"/>
      <c r="FE284" s="115">
        <f t="shared" si="4477"/>
        <v>0</v>
      </c>
      <c r="FG284" s="118"/>
      <c r="FH284" s="118"/>
      <c r="FI284" s="115"/>
      <c r="FJ284" s="115"/>
      <c r="FK284" s="115"/>
      <c r="FL284" s="115"/>
      <c r="FM284" s="115"/>
      <c r="FN284" s="115">
        <f t="shared" si="4478"/>
        <v>0</v>
      </c>
      <c r="FP284" s="118"/>
      <c r="FQ284" s="118"/>
      <c r="FR284" s="115"/>
      <c r="FS284" s="115"/>
      <c r="FT284" s="115"/>
      <c r="FU284" s="115"/>
      <c r="FV284" s="115"/>
      <c r="FW284" s="115">
        <f t="shared" si="4479"/>
        <v>0</v>
      </c>
      <c r="FY284" s="118"/>
      <c r="FZ284" s="118"/>
      <c r="GA284" s="115"/>
      <c r="GB284" s="115"/>
      <c r="GC284" s="115"/>
      <c r="GD284" s="115"/>
      <c r="GE284" s="115"/>
      <c r="GF284" s="115">
        <f t="shared" si="4480"/>
        <v>0</v>
      </c>
      <c r="GH284" s="118"/>
      <c r="GI284" s="118"/>
      <c r="GJ284" s="115"/>
      <c r="GK284" s="115"/>
      <c r="GL284" s="115"/>
      <c r="GM284" s="115"/>
      <c r="GN284" s="115"/>
      <c r="GO284" s="115">
        <f t="shared" si="4481"/>
        <v>0</v>
      </c>
      <c r="GQ284" s="118"/>
      <c r="GR284" s="118"/>
      <c r="GS284" s="115"/>
      <c r="GT284" s="115"/>
      <c r="GU284" s="115"/>
      <c r="GV284" s="115"/>
      <c r="GW284" s="115"/>
      <c r="GX284" s="115">
        <f t="shared" si="4482"/>
        <v>0</v>
      </c>
      <c r="GZ284" s="118"/>
      <c r="HA284" s="118"/>
      <c r="HB284" s="115"/>
      <c r="HC284" s="115"/>
      <c r="HD284" s="115"/>
      <c r="HE284" s="115"/>
      <c r="HF284" s="115"/>
      <c r="HG284" s="115">
        <f t="shared" si="4483"/>
        <v>0</v>
      </c>
      <c r="HI284" s="118"/>
      <c r="HJ284" s="118"/>
      <c r="HK284" s="115"/>
      <c r="HL284" s="115"/>
      <c r="HM284" s="115"/>
      <c r="HN284" s="115"/>
      <c r="HO284" s="115"/>
      <c r="HP284" s="115">
        <f t="shared" si="4484"/>
        <v>0</v>
      </c>
      <c r="HR284" s="118"/>
      <c r="HS284" s="118"/>
      <c r="HT284" s="115"/>
      <c r="HU284" s="115"/>
      <c r="HV284" s="115"/>
      <c r="HW284" s="115"/>
      <c r="HX284" s="115"/>
      <c r="HY284" s="115">
        <f t="shared" si="4485"/>
        <v>0</v>
      </c>
      <c r="IA284" s="118"/>
      <c r="IB284" s="118"/>
      <c r="IC284" s="115"/>
      <c r="ID284" s="115"/>
      <c r="IE284" s="115"/>
      <c r="IF284" s="115"/>
      <c r="IG284" s="115"/>
      <c r="IH284" s="115">
        <f t="shared" si="4486"/>
        <v>0</v>
      </c>
      <c r="IJ284" s="118"/>
      <c r="IK284" s="118"/>
      <c r="IL284" s="115"/>
      <c r="IM284" s="115"/>
      <c r="IN284" s="115"/>
      <c r="IO284" s="115"/>
      <c r="IP284" s="115"/>
      <c r="IQ284" s="115">
        <f t="shared" si="4487"/>
        <v>0</v>
      </c>
      <c r="IS284" s="118"/>
      <c r="IT284" s="118"/>
      <c r="IU284" s="115"/>
      <c r="IV284" s="115"/>
      <c r="IW284" s="115"/>
      <c r="IX284" s="115"/>
      <c r="IY284" s="115"/>
      <c r="IZ284" s="115">
        <f t="shared" si="4488"/>
        <v>0</v>
      </c>
      <c r="JB284" s="118"/>
      <c r="JC284" s="118"/>
      <c r="JD284" s="115"/>
      <c r="JE284" s="115"/>
      <c r="JF284" s="115"/>
      <c r="JG284" s="115"/>
      <c r="JH284" s="115"/>
      <c r="JI284" s="115">
        <f t="shared" si="4489"/>
        <v>0</v>
      </c>
      <c r="JK284" s="118"/>
      <c r="JL284" s="118"/>
      <c r="JM284" s="115"/>
      <c r="JN284" s="115"/>
      <c r="JO284" s="115"/>
      <c r="JP284" s="115"/>
      <c r="JQ284" s="115"/>
      <c r="JR284" s="115">
        <f t="shared" si="4490"/>
        <v>0</v>
      </c>
      <c r="JT284" s="118"/>
      <c r="JU284" s="118"/>
      <c r="JV284" s="115"/>
      <c r="JW284" s="115"/>
      <c r="JX284" s="115"/>
      <c r="JY284" s="115"/>
      <c r="JZ284" s="115"/>
      <c r="KA284" s="115">
        <f t="shared" si="4491"/>
        <v>0</v>
      </c>
      <c r="KC284" s="118"/>
      <c r="KD284" s="118"/>
      <c r="KE284" s="115"/>
      <c r="KF284" s="115"/>
      <c r="KG284" s="115"/>
      <c r="KH284" s="115"/>
      <c r="KI284" s="115"/>
      <c r="KJ284" s="115">
        <f t="shared" si="4492"/>
        <v>0</v>
      </c>
      <c r="KL284" s="118"/>
      <c r="KM284" s="118"/>
      <c r="KN284" s="115"/>
      <c r="KO284" s="115"/>
      <c r="KP284" s="115"/>
      <c r="KQ284" s="115"/>
      <c r="KR284" s="115"/>
      <c r="KS284" s="115">
        <f t="shared" si="4493"/>
        <v>0</v>
      </c>
      <c r="KU284" s="118"/>
      <c r="KV284" s="118"/>
      <c r="KW284" s="115"/>
      <c r="KX284" s="115"/>
      <c r="KY284" s="115"/>
      <c r="KZ284" s="115"/>
      <c r="LA284" s="115"/>
      <c r="LB284" s="115">
        <f t="shared" si="4494"/>
        <v>0</v>
      </c>
      <c r="LD284" s="118"/>
      <c r="LE284" s="118"/>
      <c r="LF284" s="115"/>
      <c r="LG284" s="115"/>
      <c r="LH284" s="115"/>
      <c r="LI284" s="115"/>
      <c r="LJ284" s="115"/>
      <c r="LK284" s="115">
        <f t="shared" si="4495"/>
        <v>0</v>
      </c>
      <c r="LM284" s="118"/>
      <c r="LN284" s="118"/>
      <c r="LO284" s="115"/>
      <c r="LP284" s="115"/>
      <c r="LQ284" s="115"/>
      <c r="LR284" s="115"/>
      <c r="LS284" s="115"/>
      <c r="LT284" s="115">
        <f t="shared" si="4496"/>
        <v>0</v>
      </c>
      <c r="LV284" s="118"/>
      <c r="LW284" s="118"/>
      <c r="LX284" s="115"/>
      <c r="LY284" s="115"/>
      <c r="LZ284" s="115"/>
      <c r="MA284" s="115"/>
      <c r="MB284" s="115"/>
      <c r="MC284" s="115">
        <f t="shared" si="4497"/>
        <v>0</v>
      </c>
      <c r="ME284" s="118"/>
      <c r="MF284" s="118"/>
      <c r="MG284" s="115"/>
      <c r="MH284" s="115"/>
      <c r="MI284" s="115"/>
      <c r="MJ284" s="115"/>
      <c r="MK284" s="115"/>
      <c r="ML284" s="115">
        <f t="shared" si="4498"/>
        <v>0</v>
      </c>
      <c r="MN284" s="118"/>
      <c r="MO284" s="118"/>
      <c r="MP284" s="115"/>
      <c r="MQ284" s="115"/>
      <c r="MR284" s="115"/>
      <c r="MS284" s="115"/>
      <c r="MT284" s="115"/>
      <c r="MU284" s="115">
        <f t="shared" si="4499"/>
        <v>0</v>
      </c>
      <c r="MW284" s="118"/>
      <c r="MX284" s="118"/>
      <c r="MY284" s="115"/>
      <c r="MZ284" s="115"/>
      <c r="NA284" s="115"/>
      <c r="NB284" s="115"/>
      <c r="NC284" s="115"/>
      <c r="ND284" s="115">
        <f t="shared" si="4500"/>
        <v>0</v>
      </c>
      <c r="NF284" s="118"/>
      <c r="NG284" s="118"/>
      <c r="NH284" s="115"/>
      <c r="NI284" s="115"/>
      <c r="NJ284" s="115"/>
      <c r="NK284" s="115"/>
      <c r="NL284" s="115"/>
      <c r="NM284" s="115">
        <f t="shared" si="4501"/>
        <v>0</v>
      </c>
      <c r="NO284" s="118"/>
      <c r="NP284" s="118"/>
      <c r="NQ284" s="115"/>
      <c r="NR284" s="115"/>
      <c r="NS284" s="115"/>
      <c r="NT284" s="115"/>
      <c r="NU284" s="115"/>
      <c r="NV284" s="115">
        <f t="shared" si="4502"/>
        <v>0</v>
      </c>
      <c r="NX284" s="118"/>
      <c r="NY284" s="118"/>
      <c r="NZ284" s="115"/>
      <c r="OA284" s="115"/>
      <c r="OB284" s="115"/>
      <c r="OC284" s="115"/>
      <c r="OD284" s="115"/>
      <c r="OE284" s="115">
        <f t="shared" si="4503"/>
        <v>0</v>
      </c>
      <c r="OG284" s="118"/>
      <c r="OH284" s="118"/>
      <c r="OI284" s="115"/>
      <c r="OJ284" s="115"/>
      <c r="OK284" s="115"/>
      <c r="OL284" s="115"/>
      <c r="OM284" s="115"/>
      <c r="ON284" s="115">
        <f t="shared" si="4504"/>
        <v>0</v>
      </c>
      <c r="OP284" s="118"/>
      <c r="OQ284" s="118"/>
      <c r="OR284" s="115"/>
      <c r="OS284" s="115"/>
      <c r="OT284" s="115"/>
      <c r="OU284" s="115"/>
      <c r="OV284" s="115"/>
      <c r="OW284" s="115">
        <f t="shared" si="4505"/>
        <v>0</v>
      </c>
      <c r="OY284" s="118"/>
      <c r="OZ284" s="118"/>
      <c r="PA284" s="115"/>
      <c r="PB284" s="115"/>
      <c r="PC284" s="115"/>
      <c r="PD284" s="115"/>
      <c r="PE284" s="115"/>
      <c r="PF284" s="115">
        <f t="shared" si="4506"/>
        <v>0</v>
      </c>
    </row>
    <row r="285" spans="1:422">
      <c r="A285" s="118"/>
      <c r="B285" s="118"/>
      <c r="C285" s="115"/>
      <c r="D285" s="115"/>
      <c r="E285" s="115"/>
      <c r="F285" s="115"/>
      <c r="G285" s="115"/>
      <c r="H285" s="115">
        <f t="shared" si="4460"/>
        <v>0</v>
      </c>
      <c r="J285" s="118"/>
      <c r="K285" s="118"/>
      <c r="L285" s="115"/>
      <c r="M285" s="115"/>
      <c r="N285" s="115"/>
      <c r="O285" s="115"/>
      <c r="P285" s="115"/>
      <c r="Q285" s="115">
        <f t="shared" si="4461"/>
        <v>0</v>
      </c>
      <c r="S285" s="118"/>
      <c r="T285" s="118"/>
      <c r="U285" s="115"/>
      <c r="V285" s="115"/>
      <c r="W285" s="115"/>
      <c r="X285" s="115"/>
      <c r="Y285" s="115"/>
      <c r="Z285" s="115">
        <f t="shared" si="4462"/>
        <v>0</v>
      </c>
      <c r="AB285" s="118"/>
      <c r="AC285" s="118"/>
      <c r="AD285" s="115"/>
      <c r="AE285" s="115"/>
      <c r="AF285" s="115"/>
      <c r="AG285" s="115"/>
      <c r="AH285" s="115"/>
      <c r="AI285" s="115">
        <f t="shared" si="4463"/>
        <v>0</v>
      </c>
      <c r="AK285" s="118"/>
      <c r="AL285" s="118"/>
      <c r="AM285" s="115"/>
      <c r="AN285" s="115"/>
      <c r="AO285" s="115"/>
      <c r="AP285" s="115"/>
      <c r="AQ285" s="115"/>
      <c r="AR285" s="115">
        <f t="shared" si="4464"/>
        <v>0</v>
      </c>
      <c r="AT285" s="118"/>
      <c r="AU285" s="118"/>
      <c r="AV285" s="115"/>
      <c r="AW285" s="115"/>
      <c r="AX285" s="115"/>
      <c r="AY285" s="115"/>
      <c r="AZ285" s="115"/>
      <c r="BA285" s="115">
        <f t="shared" si="4465"/>
        <v>0</v>
      </c>
      <c r="BC285" s="118"/>
      <c r="BD285" s="118"/>
      <c r="BE285" s="115"/>
      <c r="BF285" s="115"/>
      <c r="BG285" s="115"/>
      <c r="BH285" s="115"/>
      <c r="BI285" s="115"/>
      <c r="BJ285" s="115">
        <f t="shared" si="4466"/>
        <v>0</v>
      </c>
      <c r="BL285" s="118"/>
      <c r="BM285" s="118"/>
      <c r="BN285" s="115"/>
      <c r="BO285" s="115"/>
      <c r="BP285" s="115"/>
      <c r="BQ285" s="115"/>
      <c r="BR285" s="115"/>
      <c r="BS285" s="115">
        <f t="shared" si="4467"/>
        <v>0</v>
      </c>
      <c r="BU285" s="118"/>
      <c r="BV285" s="118"/>
      <c r="BW285" s="115"/>
      <c r="BX285" s="115"/>
      <c r="BY285" s="115"/>
      <c r="BZ285" s="115"/>
      <c r="CA285" s="115"/>
      <c r="CB285" s="115">
        <f t="shared" si="4468"/>
        <v>0</v>
      </c>
      <c r="CD285" s="118"/>
      <c r="CE285" s="118"/>
      <c r="CF285" s="115"/>
      <c r="CG285" s="115"/>
      <c r="CH285" s="115"/>
      <c r="CI285" s="115"/>
      <c r="CJ285" s="115"/>
      <c r="CK285" s="115">
        <f t="shared" si="4469"/>
        <v>0</v>
      </c>
      <c r="CM285" s="118"/>
      <c r="CN285" s="118"/>
      <c r="CO285" s="115"/>
      <c r="CP285" s="115"/>
      <c r="CQ285" s="115"/>
      <c r="CR285" s="115"/>
      <c r="CS285" s="115"/>
      <c r="CT285" s="115">
        <f t="shared" si="4470"/>
        <v>0</v>
      </c>
      <c r="CV285" s="118"/>
      <c r="CW285" s="118"/>
      <c r="CX285" s="115"/>
      <c r="CY285" s="115"/>
      <c r="CZ285" s="115"/>
      <c r="DA285" s="115"/>
      <c r="DB285" s="115"/>
      <c r="DC285" s="115">
        <f t="shared" si="4471"/>
        <v>0</v>
      </c>
      <c r="DE285" s="118"/>
      <c r="DF285" s="118"/>
      <c r="DG285" s="115"/>
      <c r="DH285" s="115"/>
      <c r="DI285" s="115"/>
      <c r="DJ285" s="115"/>
      <c r="DK285" s="115"/>
      <c r="DL285" s="115">
        <f t="shared" si="4472"/>
        <v>0</v>
      </c>
      <c r="DN285" s="118"/>
      <c r="DO285" s="118"/>
      <c r="DP285" s="115"/>
      <c r="DQ285" s="115"/>
      <c r="DR285" s="115"/>
      <c r="DS285" s="115"/>
      <c r="DT285" s="115"/>
      <c r="DU285" s="115">
        <f t="shared" si="4473"/>
        <v>0</v>
      </c>
      <c r="DW285" s="118"/>
      <c r="DX285" s="118"/>
      <c r="DY285" s="115"/>
      <c r="DZ285" s="115"/>
      <c r="EA285" s="115"/>
      <c r="EB285" s="115"/>
      <c r="EC285" s="115"/>
      <c r="ED285" s="115">
        <f t="shared" si="4474"/>
        <v>0</v>
      </c>
      <c r="EF285" s="118"/>
      <c r="EG285" s="118"/>
      <c r="EH285" s="115"/>
      <c r="EI285" s="115"/>
      <c r="EJ285" s="115"/>
      <c r="EK285" s="115"/>
      <c r="EL285" s="115"/>
      <c r="EM285" s="115">
        <f t="shared" si="4475"/>
        <v>0</v>
      </c>
      <c r="EO285" s="118"/>
      <c r="EP285" s="118"/>
      <c r="EQ285" s="115"/>
      <c r="ER285" s="115"/>
      <c r="ES285" s="115"/>
      <c r="ET285" s="115"/>
      <c r="EU285" s="115"/>
      <c r="EV285" s="115">
        <f t="shared" si="4476"/>
        <v>0</v>
      </c>
      <c r="EX285" s="118"/>
      <c r="EY285" s="118"/>
      <c r="EZ285" s="115"/>
      <c r="FA285" s="115"/>
      <c r="FB285" s="115"/>
      <c r="FC285" s="115"/>
      <c r="FD285" s="115"/>
      <c r="FE285" s="115">
        <f t="shared" si="4477"/>
        <v>0</v>
      </c>
      <c r="FG285" s="118"/>
      <c r="FH285" s="118"/>
      <c r="FI285" s="115"/>
      <c r="FJ285" s="115"/>
      <c r="FK285" s="115"/>
      <c r="FL285" s="115"/>
      <c r="FM285" s="115"/>
      <c r="FN285" s="115">
        <f t="shared" si="4478"/>
        <v>0</v>
      </c>
      <c r="FP285" s="118"/>
      <c r="FQ285" s="118"/>
      <c r="FR285" s="115"/>
      <c r="FS285" s="115"/>
      <c r="FT285" s="115"/>
      <c r="FU285" s="115"/>
      <c r="FV285" s="115"/>
      <c r="FW285" s="115">
        <f t="shared" si="4479"/>
        <v>0</v>
      </c>
      <c r="FY285" s="118"/>
      <c r="FZ285" s="118"/>
      <c r="GA285" s="115"/>
      <c r="GB285" s="115"/>
      <c r="GC285" s="115"/>
      <c r="GD285" s="115"/>
      <c r="GE285" s="115"/>
      <c r="GF285" s="115">
        <f t="shared" si="4480"/>
        <v>0</v>
      </c>
      <c r="GH285" s="118"/>
      <c r="GI285" s="118"/>
      <c r="GJ285" s="115"/>
      <c r="GK285" s="115"/>
      <c r="GL285" s="115"/>
      <c r="GM285" s="115"/>
      <c r="GN285" s="115"/>
      <c r="GO285" s="115">
        <f t="shared" si="4481"/>
        <v>0</v>
      </c>
      <c r="GQ285" s="118"/>
      <c r="GR285" s="118"/>
      <c r="GS285" s="115"/>
      <c r="GT285" s="115"/>
      <c r="GU285" s="115"/>
      <c r="GV285" s="115"/>
      <c r="GW285" s="115"/>
      <c r="GX285" s="115">
        <f t="shared" si="4482"/>
        <v>0</v>
      </c>
      <c r="GZ285" s="118"/>
      <c r="HA285" s="118"/>
      <c r="HB285" s="115"/>
      <c r="HC285" s="115"/>
      <c r="HD285" s="115"/>
      <c r="HE285" s="115"/>
      <c r="HF285" s="115"/>
      <c r="HG285" s="115">
        <f t="shared" si="4483"/>
        <v>0</v>
      </c>
      <c r="HI285" s="118"/>
      <c r="HJ285" s="118"/>
      <c r="HK285" s="115"/>
      <c r="HL285" s="115"/>
      <c r="HM285" s="115"/>
      <c r="HN285" s="115"/>
      <c r="HO285" s="115"/>
      <c r="HP285" s="115">
        <f t="shared" si="4484"/>
        <v>0</v>
      </c>
      <c r="HR285" s="118"/>
      <c r="HS285" s="118"/>
      <c r="HT285" s="115"/>
      <c r="HU285" s="115"/>
      <c r="HV285" s="115"/>
      <c r="HW285" s="115"/>
      <c r="HX285" s="115"/>
      <c r="HY285" s="115">
        <f t="shared" si="4485"/>
        <v>0</v>
      </c>
      <c r="IA285" s="118"/>
      <c r="IB285" s="118"/>
      <c r="IC285" s="115"/>
      <c r="ID285" s="115"/>
      <c r="IE285" s="115"/>
      <c r="IF285" s="115"/>
      <c r="IG285" s="115"/>
      <c r="IH285" s="115">
        <f t="shared" si="4486"/>
        <v>0</v>
      </c>
      <c r="IJ285" s="118"/>
      <c r="IK285" s="118"/>
      <c r="IL285" s="115"/>
      <c r="IM285" s="115"/>
      <c r="IN285" s="115"/>
      <c r="IO285" s="115"/>
      <c r="IP285" s="115"/>
      <c r="IQ285" s="115">
        <f t="shared" si="4487"/>
        <v>0</v>
      </c>
      <c r="IS285" s="118"/>
      <c r="IT285" s="118"/>
      <c r="IU285" s="115"/>
      <c r="IV285" s="115"/>
      <c r="IW285" s="115"/>
      <c r="IX285" s="115"/>
      <c r="IY285" s="115"/>
      <c r="IZ285" s="115">
        <f t="shared" si="4488"/>
        <v>0</v>
      </c>
      <c r="JB285" s="118"/>
      <c r="JC285" s="118"/>
      <c r="JD285" s="115"/>
      <c r="JE285" s="115"/>
      <c r="JF285" s="115"/>
      <c r="JG285" s="115"/>
      <c r="JH285" s="115"/>
      <c r="JI285" s="115">
        <f t="shared" si="4489"/>
        <v>0</v>
      </c>
      <c r="JK285" s="118"/>
      <c r="JL285" s="118"/>
      <c r="JM285" s="115"/>
      <c r="JN285" s="115"/>
      <c r="JO285" s="115"/>
      <c r="JP285" s="115"/>
      <c r="JQ285" s="115"/>
      <c r="JR285" s="115">
        <f t="shared" si="4490"/>
        <v>0</v>
      </c>
      <c r="JT285" s="118"/>
      <c r="JU285" s="118"/>
      <c r="JV285" s="115"/>
      <c r="JW285" s="115"/>
      <c r="JX285" s="115"/>
      <c r="JY285" s="115"/>
      <c r="JZ285" s="115"/>
      <c r="KA285" s="115">
        <f t="shared" si="4491"/>
        <v>0</v>
      </c>
      <c r="KC285" s="118"/>
      <c r="KD285" s="118"/>
      <c r="KE285" s="115"/>
      <c r="KF285" s="115"/>
      <c r="KG285" s="115"/>
      <c r="KH285" s="115"/>
      <c r="KI285" s="115"/>
      <c r="KJ285" s="115">
        <f t="shared" si="4492"/>
        <v>0</v>
      </c>
      <c r="KL285" s="118"/>
      <c r="KM285" s="118"/>
      <c r="KN285" s="115"/>
      <c r="KO285" s="115"/>
      <c r="KP285" s="115"/>
      <c r="KQ285" s="115"/>
      <c r="KR285" s="115"/>
      <c r="KS285" s="115">
        <f t="shared" si="4493"/>
        <v>0</v>
      </c>
      <c r="KU285" s="118"/>
      <c r="KV285" s="118"/>
      <c r="KW285" s="115"/>
      <c r="KX285" s="115"/>
      <c r="KY285" s="115"/>
      <c r="KZ285" s="115"/>
      <c r="LA285" s="115"/>
      <c r="LB285" s="115">
        <f t="shared" si="4494"/>
        <v>0</v>
      </c>
      <c r="LD285" s="118"/>
      <c r="LE285" s="118"/>
      <c r="LF285" s="115"/>
      <c r="LG285" s="115"/>
      <c r="LH285" s="115"/>
      <c r="LI285" s="115"/>
      <c r="LJ285" s="115"/>
      <c r="LK285" s="115">
        <f t="shared" si="4495"/>
        <v>0</v>
      </c>
      <c r="LM285" s="118"/>
      <c r="LN285" s="118"/>
      <c r="LO285" s="115"/>
      <c r="LP285" s="115"/>
      <c r="LQ285" s="115"/>
      <c r="LR285" s="115"/>
      <c r="LS285" s="115"/>
      <c r="LT285" s="115">
        <f t="shared" si="4496"/>
        <v>0</v>
      </c>
      <c r="LV285" s="118"/>
      <c r="LW285" s="118"/>
      <c r="LX285" s="115"/>
      <c r="LY285" s="115"/>
      <c r="LZ285" s="115"/>
      <c r="MA285" s="115"/>
      <c r="MB285" s="115"/>
      <c r="MC285" s="115">
        <f t="shared" si="4497"/>
        <v>0</v>
      </c>
      <c r="ME285" s="118"/>
      <c r="MF285" s="118"/>
      <c r="MG285" s="115"/>
      <c r="MH285" s="115"/>
      <c r="MI285" s="115"/>
      <c r="MJ285" s="115"/>
      <c r="MK285" s="115"/>
      <c r="ML285" s="115">
        <f t="shared" si="4498"/>
        <v>0</v>
      </c>
      <c r="MN285" s="118"/>
      <c r="MO285" s="118"/>
      <c r="MP285" s="115"/>
      <c r="MQ285" s="115"/>
      <c r="MR285" s="115"/>
      <c r="MS285" s="115"/>
      <c r="MT285" s="115"/>
      <c r="MU285" s="115">
        <f t="shared" si="4499"/>
        <v>0</v>
      </c>
      <c r="MW285" s="118"/>
      <c r="MX285" s="118"/>
      <c r="MY285" s="115"/>
      <c r="MZ285" s="115"/>
      <c r="NA285" s="115"/>
      <c r="NB285" s="115"/>
      <c r="NC285" s="115"/>
      <c r="ND285" s="115">
        <f t="shared" si="4500"/>
        <v>0</v>
      </c>
      <c r="NF285" s="118"/>
      <c r="NG285" s="118"/>
      <c r="NH285" s="115"/>
      <c r="NI285" s="115"/>
      <c r="NJ285" s="115"/>
      <c r="NK285" s="115"/>
      <c r="NL285" s="115"/>
      <c r="NM285" s="115">
        <f t="shared" si="4501"/>
        <v>0</v>
      </c>
      <c r="NO285" s="118"/>
      <c r="NP285" s="118"/>
      <c r="NQ285" s="115"/>
      <c r="NR285" s="115"/>
      <c r="NS285" s="115"/>
      <c r="NT285" s="115"/>
      <c r="NU285" s="115"/>
      <c r="NV285" s="115">
        <f t="shared" si="4502"/>
        <v>0</v>
      </c>
      <c r="NX285" s="118"/>
      <c r="NY285" s="118"/>
      <c r="NZ285" s="115"/>
      <c r="OA285" s="115"/>
      <c r="OB285" s="115"/>
      <c r="OC285" s="115"/>
      <c r="OD285" s="115"/>
      <c r="OE285" s="115">
        <f t="shared" si="4503"/>
        <v>0</v>
      </c>
      <c r="OG285" s="118"/>
      <c r="OH285" s="118"/>
      <c r="OI285" s="115"/>
      <c r="OJ285" s="115"/>
      <c r="OK285" s="115"/>
      <c r="OL285" s="115"/>
      <c r="OM285" s="115"/>
      <c r="ON285" s="115">
        <f t="shared" si="4504"/>
        <v>0</v>
      </c>
      <c r="OP285" s="118"/>
      <c r="OQ285" s="118"/>
      <c r="OR285" s="115"/>
      <c r="OS285" s="115"/>
      <c r="OT285" s="115"/>
      <c r="OU285" s="115"/>
      <c r="OV285" s="115"/>
      <c r="OW285" s="115">
        <f t="shared" si="4505"/>
        <v>0</v>
      </c>
      <c r="OY285" s="118"/>
      <c r="OZ285" s="118"/>
      <c r="PA285" s="115"/>
      <c r="PB285" s="115"/>
      <c r="PC285" s="115"/>
      <c r="PD285" s="115"/>
      <c r="PE285" s="115"/>
      <c r="PF285" s="115">
        <f t="shared" si="4506"/>
        <v>0</v>
      </c>
    </row>
    <row r="286" spans="1:422">
      <c r="A286" s="118"/>
      <c r="B286" s="118"/>
      <c r="C286" s="115"/>
      <c r="D286" s="115"/>
      <c r="E286" s="115"/>
      <c r="F286" s="115"/>
      <c r="G286" s="115"/>
      <c r="H286" s="115">
        <f t="shared" si="4460"/>
        <v>0</v>
      </c>
      <c r="J286" s="118"/>
      <c r="K286" s="118"/>
      <c r="L286" s="115"/>
      <c r="M286" s="115"/>
      <c r="N286" s="115"/>
      <c r="O286" s="115"/>
      <c r="P286" s="115"/>
      <c r="Q286" s="115">
        <f t="shared" si="4461"/>
        <v>0</v>
      </c>
      <c r="S286" s="118"/>
      <c r="T286" s="118"/>
      <c r="U286" s="115"/>
      <c r="V286" s="115"/>
      <c r="W286" s="115"/>
      <c r="X286" s="115"/>
      <c r="Y286" s="115"/>
      <c r="Z286" s="115">
        <f t="shared" si="4462"/>
        <v>0</v>
      </c>
      <c r="AB286" s="118"/>
      <c r="AC286" s="118"/>
      <c r="AD286" s="115"/>
      <c r="AE286" s="115"/>
      <c r="AF286" s="115"/>
      <c r="AG286" s="115"/>
      <c r="AH286" s="115"/>
      <c r="AI286" s="115">
        <f t="shared" si="4463"/>
        <v>0</v>
      </c>
      <c r="AK286" s="118"/>
      <c r="AL286" s="118"/>
      <c r="AM286" s="115"/>
      <c r="AN286" s="115"/>
      <c r="AO286" s="115"/>
      <c r="AP286" s="115"/>
      <c r="AQ286" s="115"/>
      <c r="AR286" s="115">
        <f t="shared" si="4464"/>
        <v>0</v>
      </c>
      <c r="AT286" s="118"/>
      <c r="AU286" s="118"/>
      <c r="AV286" s="115"/>
      <c r="AW286" s="115"/>
      <c r="AX286" s="115"/>
      <c r="AY286" s="115"/>
      <c r="AZ286" s="115"/>
      <c r="BA286" s="115">
        <f t="shared" si="4465"/>
        <v>0</v>
      </c>
      <c r="BC286" s="118"/>
      <c r="BD286" s="118"/>
      <c r="BE286" s="115"/>
      <c r="BF286" s="115"/>
      <c r="BG286" s="115"/>
      <c r="BH286" s="115"/>
      <c r="BI286" s="115"/>
      <c r="BJ286" s="115">
        <f t="shared" si="4466"/>
        <v>0</v>
      </c>
      <c r="BL286" s="118"/>
      <c r="BM286" s="118"/>
      <c r="BN286" s="115"/>
      <c r="BO286" s="115"/>
      <c r="BP286" s="115"/>
      <c r="BQ286" s="115"/>
      <c r="BR286" s="115"/>
      <c r="BS286" s="115">
        <f t="shared" si="4467"/>
        <v>0</v>
      </c>
      <c r="BU286" s="118"/>
      <c r="BV286" s="118"/>
      <c r="BW286" s="115"/>
      <c r="BX286" s="115"/>
      <c r="BY286" s="115"/>
      <c r="BZ286" s="115"/>
      <c r="CA286" s="115"/>
      <c r="CB286" s="115">
        <f t="shared" si="4468"/>
        <v>0</v>
      </c>
      <c r="CD286" s="118"/>
      <c r="CE286" s="118"/>
      <c r="CF286" s="115"/>
      <c r="CG286" s="115"/>
      <c r="CH286" s="115"/>
      <c r="CI286" s="115"/>
      <c r="CJ286" s="115"/>
      <c r="CK286" s="115">
        <f t="shared" si="4469"/>
        <v>0</v>
      </c>
      <c r="CM286" s="118"/>
      <c r="CN286" s="118"/>
      <c r="CO286" s="115"/>
      <c r="CP286" s="115"/>
      <c r="CQ286" s="115"/>
      <c r="CR286" s="115"/>
      <c r="CS286" s="115"/>
      <c r="CT286" s="115">
        <f t="shared" si="4470"/>
        <v>0</v>
      </c>
      <c r="CV286" s="118"/>
      <c r="CW286" s="118"/>
      <c r="CX286" s="115"/>
      <c r="CY286" s="115"/>
      <c r="CZ286" s="115"/>
      <c r="DA286" s="115"/>
      <c r="DB286" s="115"/>
      <c r="DC286" s="115">
        <f t="shared" si="4471"/>
        <v>0</v>
      </c>
      <c r="DE286" s="118"/>
      <c r="DF286" s="118"/>
      <c r="DG286" s="115"/>
      <c r="DH286" s="115"/>
      <c r="DI286" s="115"/>
      <c r="DJ286" s="115"/>
      <c r="DK286" s="115"/>
      <c r="DL286" s="115">
        <f t="shared" si="4472"/>
        <v>0</v>
      </c>
      <c r="DN286" s="118"/>
      <c r="DO286" s="118"/>
      <c r="DP286" s="115"/>
      <c r="DQ286" s="115"/>
      <c r="DR286" s="115"/>
      <c r="DS286" s="115"/>
      <c r="DT286" s="115"/>
      <c r="DU286" s="115">
        <f t="shared" si="4473"/>
        <v>0</v>
      </c>
      <c r="DW286" s="118"/>
      <c r="DX286" s="118"/>
      <c r="DY286" s="115"/>
      <c r="DZ286" s="115"/>
      <c r="EA286" s="115"/>
      <c r="EB286" s="115"/>
      <c r="EC286" s="115"/>
      <c r="ED286" s="115">
        <f t="shared" si="4474"/>
        <v>0</v>
      </c>
      <c r="EF286" s="118"/>
      <c r="EG286" s="118"/>
      <c r="EH286" s="115"/>
      <c r="EI286" s="115"/>
      <c r="EJ286" s="115"/>
      <c r="EK286" s="115"/>
      <c r="EL286" s="115"/>
      <c r="EM286" s="115">
        <f t="shared" si="4475"/>
        <v>0</v>
      </c>
      <c r="EO286" s="118"/>
      <c r="EP286" s="118"/>
      <c r="EQ286" s="115"/>
      <c r="ER286" s="115"/>
      <c r="ES286" s="115"/>
      <c r="ET286" s="115"/>
      <c r="EU286" s="115"/>
      <c r="EV286" s="115">
        <f t="shared" si="4476"/>
        <v>0</v>
      </c>
      <c r="EX286" s="118"/>
      <c r="EY286" s="118"/>
      <c r="EZ286" s="115"/>
      <c r="FA286" s="115"/>
      <c r="FB286" s="115"/>
      <c r="FC286" s="115"/>
      <c r="FD286" s="115"/>
      <c r="FE286" s="115">
        <f t="shared" si="4477"/>
        <v>0</v>
      </c>
      <c r="FG286" s="118"/>
      <c r="FH286" s="118"/>
      <c r="FI286" s="115"/>
      <c r="FJ286" s="115"/>
      <c r="FK286" s="115"/>
      <c r="FL286" s="115"/>
      <c r="FM286" s="115"/>
      <c r="FN286" s="115">
        <f t="shared" si="4478"/>
        <v>0</v>
      </c>
      <c r="FP286" s="118"/>
      <c r="FQ286" s="118"/>
      <c r="FR286" s="115"/>
      <c r="FS286" s="115"/>
      <c r="FT286" s="115"/>
      <c r="FU286" s="115"/>
      <c r="FV286" s="115"/>
      <c r="FW286" s="115">
        <f t="shared" si="4479"/>
        <v>0</v>
      </c>
      <c r="FY286" s="118"/>
      <c r="FZ286" s="118"/>
      <c r="GA286" s="115"/>
      <c r="GB286" s="115"/>
      <c r="GC286" s="115"/>
      <c r="GD286" s="115"/>
      <c r="GE286" s="115"/>
      <c r="GF286" s="115">
        <f t="shared" si="4480"/>
        <v>0</v>
      </c>
      <c r="GH286" s="118"/>
      <c r="GI286" s="118"/>
      <c r="GJ286" s="115"/>
      <c r="GK286" s="115"/>
      <c r="GL286" s="115"/>
      <c r="GM286" s="115"/>
      <c r="GN286" s="115"/>
      <c r="GO286" s="115">
        <f t="shared" si="4481"/>
        <v>0</v>
      </c>
      <c r="GQ286" s="118"/>
      <c r="GR286" s="118"/>
      <c r="GS286" s="115"/>
      <c r="GT286" s="115"/>
      <c r="GU286" s="115"/>
      <c r="GV286" s="115"/>
      <c r="GW286" s="115"/>
      <c r="GX286" s="115">
        <f t="shared" si="4482"/>
        <v>0</v>
      </c>
      <c r="GZ286" s="118"/>
      <c r="HA286" s="118"/>
      <c r="HB286" s="115"/>
      <c r="HC286" s="115"/>
      <c r="HD286" s="115"/>
      <c r="HE286" s="115"/>
      <c r="HF286" s="115"/>
      <c r="HG286" s="115">
        <f t="shared" si="4483"/>
        <v>0</v>
      </c>
      <c r="HI286" s="118"/>
      <c r="HJ286" s="118"/>
      <c r="HK286" s="115"/>
      <c r="HL286" s="115"/>
      <c r="HM286" s="115"/>
      <c r="HN286" s="115"/>
      <c r="HO286" s="115"/>
      <c r="HP286" s="115">
        <f t="shared" si="4484"/>
        <v>0</v>
      </c>
      <c r="HR286" s="118"/>
      <c r="HS286" s="118"/>
      <c r="HT286" s="115"/>
      <c r="HU286" s="115"/>
      <c r="HV286" s="115"/>
      <c r="HW286" s="115"/>
      <c r="HX286" s="115"/>
      <c r="HY286" s="115">
        <f t="shared" si="4485"/>
        <v>0</v>
      </c>
      <c r="IA286" s="118"/>
      <c r="IB286" s="118"/>
      <c r="IC286" s="115"/>
      <c r="ID286" s="115"/>
      <c r="IE286" s="115"/>
      <c r="IF286" s="115"/>
      <c r="IG286" s="115"/>
      <c r="IH286" s="115">
        <f t="shared" si="4486"/>
        <v>0</v>
      </c>
      <c r="IJ286" s="118"/>
      <c r="IK286" s="118"/>
      <c r="IL286" s="115"/>
      <c r="IM286" s="115"/>
      <c r="IN286" s="115"/>
      <c r="IO286" s="115"/>
      <c r="IP286" s="115"/>
      <c r="IQ286" s="115">
        <f t="shared" si="4487"/>
        <v>0</v>
      </c>
      <c r="IS286" s="118"/>
      <c r="IT286" s="118"/>
      <c r="IU286" s="115"/>
      <c r="IV286" s="115"/>
      <c r="IW286" s="115"/>
      <c r="IX286" s="115"/>
      <c r="IY286" s="115"/>
      <c r="IZ286" s="115">
        <f t="shared" si="4488"/>
        <v>0</v>
      </c>
      <c r="JB286" s="118"/>
      <c r="JC286" s="118"/>
      <c r="JD286" s="115"/>
      <c r="JE286" s="115"/>
      <c r="JF286" s="115"/>
      <c r="JG286" s="115"/>
      <c r="JH286" s="115"/>
      <c r="JI286" s="115">
        <f t="shared" si="4489"/>
        <v>0</v>
      </c>
      <c r="JK286" s="118"/>
      <c r="JL286" s="118"/>
      <c r="JM286" s="115"/>
      <c r="JN286" s="115"/>
      <c r="JO286" s="115"/>
      <c r="JP286" s="115"/>
      <c r="JQ286" s="115"/>
      <c r="JR286" s="115">
        <f t="shared" si="4490"/>
        <v>0</v>
      </c>
      <c r="JT286" s="118"/>
      <c r="JU286" s="118"/>
      <c r="JV286" s="115"/>
      <c r="JW286" s="115"/>
      <c r="JX286" s="115"/>
      <c r="JY286" s="115"/>
      <c r="JZ286" s="115"/>
      <c r="KA286" s="115">
        <f t="shared" si="4491"/>
        <v>0</v>
      </c>
      <c r="KC286" s="118"/>
      <c r="KD286" s="118"/>
      <c r="KE286" s="115"/>
      <c r="KF286" s="115"/>
      <c r="KG286" s="115"/>
      <c r="KH286" s="115"/>
      <c r="KI286" s="115"/>
      <c r="KJ286" s="115">
        <f t="shared" si="4492"/>
        <v>0</v>
      </c>
      <c r="KL286" s="118"/>
      <c r="KM286" s="118"/>
      <c r="KN286" s="115"/>
      <c r="KO286" s="115"/>
      <c r="KP286" s="115"/>
      <c r="KQ286" s="115"/>
      <c r="KR286" s="115"/>
      <c r="KS286" s="115">
        <f t="shared" si="4493"/>
        <v>0</v>
      </c>
      <c r="KU286" s="118"/>
      <c r="KV286" s="118"/>
      <c r="KW286" s="115"/>
      <c r="KX286" s="115"/>
      <c r="KY286" s="115"/>
      <c r="KZ286" s="115"/>
      <c r="LA286" s="115"/>
      <c r="LB286" s="115">
        <f t="shared" si="4494"/>
        <v>0</v>
      </c>
      <c r="LD286" s="118"/>
      <c r="LE286" s="118"/>
      <c r="LF286" s="115"/>
      <c r="LG286" s="115"/>
      <c r="LH286" s="115"/>
      <c r="LI286" s="115"/>
      <c r="LJ286" s="115"/>
      <c r="LK286" s="115">
        <f t="shared" si="4495"/>
        <v>0</v>
      </c>
      <c r="LM286" s="118"/>
      <c r="LN286" s="118"/>
      <c r="LO286" s="115"/>
      <c r="LP286" s="115"/>
      <c r="LQ286" s="115"/>
      <c r="LR286" s="115"/>
      <c r="LS286" s="115"/>
      <c r="LT286" s="115">
        <f t="shared" si="4496"/>
        <v>0</v>
      </c>
      <c r="LV286" s="118"/>
      <c r="LW286" s="118"/>
      <c r="LX286" s="115"/>
      <c r="LY286" s="115"/>
      <c r="LZ286" s="115"/>
      <c r="MA286" s="115"/>
      <c r="MB286" s="115"/>
      <c r="MC286" s="115">
        <f t="shared" si="4497"/>
        <v>0</v>
      </c>
      <c r="ME286" s="118"/>
      <c r="MF286" s="118"/>
      <c r="MG286" s="115"/>
      <c r="MH286" s="115"/>
      <c r="MI286" s="115"/>
      <c r="MJ286" s="115"/>
      <c r="MK286" s="115"/>
      <c r="ML286" s="115">
        <f t="shared" si="4498"/>
        <v>0</v>
      </c>
      <c r="MN286" s="118"/>
      <c r="MO286" s="118"/>
      <c r="MP286" s="115"/>
      <c r="MQ286" s="115"/>
      <c r="MR286" s="115"/>
      <c r="MS286" s="115"/>
      <c r="MT286" s="115"/>
      <c r="MU286" s="115">
        <f t="shared" si="4499"/>
        <v>0</v>
      </c>
      <c r="MW286" s="118"/>
      <c r="MX286" s="118"/>
      <c r="MY286" s="115"/>
      <c r="MZ286" s="115"/>
      <c r="NA286" s="115"/>
      <c r="NB286" s="115"/>
      <c r="NC286" s="115"/>
      <c r="ND286" s="115">
        <f t="shared" si="4500"/>
        <v>0</v>
      </c>
      <c r="NF286" s="118"/>
      <c r="NG286" s="118"/>
      <c r="NH286" s="115"/>
      <c r="NI286" s="115"/>
      <c r="NJ286" s="115"/>
      <c r="NK286" s="115"/>
      <c r="NL286" s="115"/>
      <c r="NM286" s="115">
        <f t="shared" si="4501"/>
        <v>0</v>
      </c>
      <c r="NO286" s="118"/>
      <c r="NP286" s="118"/>
      <c r="NQ286" s="115"/>
      <c r="NR286" s="115"/>
      <c r="NS286" s="115"/>
      <c r="NT286" s="115"/>
      <c r="NU286" s="115"/>
      <c r="NV286" s="115">
        <f t="shared" si="4502"/>
        <v>0</v>
      </c>
      <c r="NX286" s="118"/>
      <c r="NY286" s="118"/>
      <c r="NZ286" s="115"/>
      <c r="OA286" s="115"/>
      <c r="OB286" s="115"/>
      <c r="OC286" s="115"/>
      <c r="OD286" s="115"/>
      <c r="OE286" s="115">
        <f t="shared" si="4503"/>
        <v>0</v>
      </c>
      <c r="OG286" s="118"/>
      <c r="OH286" s="118"/>
      <c r="OI286" s="115"/>
      <c r="OJ286" s="115"/>
      <c r="OK286" s="115"/>
      <c r="OL286" s="115"/>
      <c r="OM286" s="115"/>
      <c r="ON286" s="115">
        <f t="shared" si="4504"/>
        <v>0</v>
      </c>
      <c r="OP286" s="118"/>
      <c r="OQ286" s="118"/>
      <c r="OR286" s="115"/>
      <c r="OS286" s="115"/>
      <c r="OT286" s="115"/>
      <c r="OU286" s="115"/>
      <c r="OV286" s="115"/>
      <c r="OW286" s="115">
        <f t="shared" si="4505"/>
        <v>0</v>
      </c>
      <c r="OY286" s="118"/>
      <c r="OZ286" s="118"/>
      <c r="PA286" s="115"/>
      <c r="PB286" s="115"/>
      <c r="PC286" s="115"/>
      <c r="PD286" s="115"/>
      <c r="PE286" s="115"/>
      <c r="PF286" s="115">
        <f t="shared" si="4506"/>
        <v>0</v>
      </c>
    </row>
    <row r="287" spans="1:422">
      <c r="A287" s="118"/>
      <c r="B287" s="118"/>
      <c r="C287" s="115"/>
      <c r="D287" s="115"/>
      <c r="E287" s="115"/>
      <c r="F287" s="115"/>
      <c r="G287" s="115"/>
      <c r="H287" s="115">
        <f t="shared" si="4460"/>
        <v>0</v>
      </c>
      <c r="J287" s="118"/>
      <c r="K287" s="118"/>
      <c r="L287" s="115"/>
      <c r="M287" s="115"/>
      <c r="N287" s="115"/>
      <c r="O287" s="115"/>
      <c r="P287" s="115"/>
      <c r="Q287" s="115">
        <f t="shared" si="4461"/>
        <v>0</v>
      </c>
      <c r="S287" s="118"/>
      <c r="T287" s="118"/>
      <c r="U287" s="115"/>
      <c r="V287" s="115"/>
      <c r="W287" s="115"/>
      <c r="X287" s="115"/>
      <c r="Y287" s="115"/>
      <c r="Z287" s="115">
        <f t="shared" si="4462"/>
        <v>0</v>
      </c>
      <c r="AB287" s="118"/>
      <c r="AC287" s="118"/>
      <c r="AD287" s="115"/>
      <c r="AE287" s="115"/>
      <c r="AF287" s="115"/>
      <c r="AG287" s="115"/>
      <c r="AH287" s="115"/>
      <c r="AI287" s="115">
        <f t="shared" si="4463"/>
        <v>0</v>
      </c>
      <c r="AK287" s="118"/>
      <c r="AL287" s="118"/>
      <c r="AM287" s="115"/>
      <c r="AN287" s="115"/>
      <c r="AO287" s="115"/>
      <c r="AP287" s="115"/>
      <c r="AQ287" s="115"/>
      <c r="AR287" s="115">
        <f t="shared" si="4464"/>
        <v>0</v>
      </c>
      <c r="AT287" s="118"/>
      <c r="AU287" s="118"/>
      <c r="AV287" s="115"/>
      <c r="AW287" s="115"/>
      <c r="AX287" s="115"/>
      <c r="AY287" s="115"/>
      <c r="AZ287" s="115"/>
      <c r="BA287" s="115">
        <f t="shared" si="4465"/>
        <v>0</v>
      </c>
      <c r="BC287" s="118"/>
      <c r="BD287" s="118"/>
      <c r="BE287" s="115"/>
      <c r="BF287" s="115"/>
      <c r="BG287" s="115"/>
      <c r="BH287" s="115"/>
      <c r="BI287" s="115"/>
      <c r="BJ287" s="115">
        <f t="shared" si="4466"/>
        <v>0</v>
      </c>
      <c r="BL287" s="118"/>
      <c r="BM287" s="118"/>
      <c r="BN287" s="115"/>
      <c r="BO287" s="115"/>
      <c r="BP287" s="115"/>
      <c r="BQ287" s="115"/>
      <c r="BR287" s="115"/>
      <c r="BS287" s="115">
        <f t="shared" si="4467"/>
        <v>0</v>
      </c>
      <c r="BU287" s="118"/>
      <c r="BV287" s="118"/>
      <c r="BW287" s="115"/>
      <c r="BX287" s="115"/>
      <c r="BY287" s="115"/>
      <c r="BZ287" s="115"/>
      <c r="CA287" s="115"/>
      <c r="CB287" s="115">
        <f t="shared" si="4468"/>
        <v>0</v>
      </c>
      <c r="CD287" s="118"/>
      <c r="CE287" s="118"/>
      <c r="CF287" s="115"/>
      <c r="CG287" s="115"/>
      <c r="CH287" s="115"/>
      <c r="CI287" s="115"/>
      <c r="CJ287" s="115"/>
      <c r="CK287" s="115">
        <f t="shared" si="4469"/>
        <v>0</v>
      </c>
      <c r="CM287" s="118"/>
      <c r="CN287" s="118"/>
      <c r="CO287" s="115"/>
      <c r="CP287" s="115"/>
      <c r="CQ287" s="115"/>
      <c r="CR287" s="115"/>
      <c r="CS287" s="115"/>
      <c r="CT287" s="115">
        <f t="shared" si="4470"/>
        <v>0</v>
      </c>
      <c r="CV287" s="118"/>
      <c r="CW287" s="118"/>
      <c r="CX287" s="115"/>
      <c r="CY287" s="115"/>
      <c r="CZ287" s="115"/>
      <c r="DA287" s="115"/>
      <c r="DB287" s="115"/>
      <c r="DC287" s="115">
        <f t="shared" si="4471"/>
        <v>0</v>
      </c>
      <c r="DE287" s="118"/>
      <c r="DF287" s="118"/>
      <c r="DG287" s="115"/>
      <c r="DH287" s="115"/>
      <c r="DI287" s="115"/>
      <c r="DJ287" s="115"/>
      <c r="DK287" s="115"/>
      <c r="DL287" s="115">
        <f t="shared" si="4472"/>
        <v>0</v>
      </c>
      <c r="DN287" s="118"/>
      <c r="DO287" s="118"/>
      <c r="DP287" s="115"/>
      <c r="DQ287" s="115"/>
      <c r="DR287" s="115"/>
      <c r="DS287" s="115"/>
      <c r="DT287" s="115"/>
      <c r="DU287" s="115">
        <f t="shared" si="4473"/>
        <v>0</v>
      </c>
      <c r="DW287" s="118"/>
      <c r="DX287" s="118"/>
      <c r="DY287" s="115"/>
      <c r="DZ287" s="115"/>
      <c r="EA287" s="115"/>
      <c r="EB287" s="115"/>
      <c r="EC287" s="115"/>
      <c r="ED287" s="115">
        <f t="shared" si="4474"/>
        <v>0</v>
      </c>
      <c r="EF287" s="118"/>
      <c r="EG287" s="118"/>
      <c r="EH287" s="115"/>
      <c r="EI287" s="115"/>
      <c r="EJ287" s="115"/>
      <c r="EK287" s="115"/>
      <c r="EL287" s="115"/>
      <c r="EM287" s="115">
        <f t="shared" si="4475"/>
        <v>0</v>
      </c>
      <c r="EO287" s="118"/>
      <c r="EP287" s="118"/>
      <c r="EQ287" s="115"/>
      <c r="ER287" s="115"/>
      <c r="ES287" s="115"/>
      <c r="ET287" s="115"/>
      <c r="EU287" s="115"/>
      <c r="EV287" s="115">
        <f t="shared" si="4476"/>
        <v>0</v>
      </c>
      <c r="EX287" s="118"/>
      <c r="EY287" s="118"/>
      <c r="EZ287" s="115"/>
      <c r="FA287" s="115"/>
      <c r="FB287" s="115"/>
      <c r="FC287" s="115"/>
      <c r="FD287" s="115"/>
      <c r="FE287" s="115">
        <f t="shared" si="4477"/>
        <v>0</v>
      </c>
      <c r="FG287" s="118"/>
      <c r="FH287" s="118"/>
      <c r="FI287" s="115"/>
      <c r="FJ287" s="115"/>
      <c r="FK287" s="115"/>
      <c r="FL287" s="115"/>
      <c r="FM287" s="115"/>
      <c r="FN287" s="115">
        <f t="shared" si="4478"/>
        <v>0</v>
      </c>
      <c r="FP287" s="118"/>
      <c r="FQ287" s="118"/>
      <c r="FR287" s="115"/>
      <c r="FS287" s="115"/>
      <c r="FT287" s="115"/>
      <c r="FU287" s="115"/>
      <c r="FV287" s="115"/>
      <c r="FW287" s="115">
        <f t="shared" si="4479"/>
        <v>0</v>
      </c>
      <c r="FY287" s="118"/>
      <c r="FZ287" s="118"/>
      <c r="GA287" s="115"/>
      <c r="GB287" s="115"/>
      <c r="GC287" s="115"/>
      <c r="GD287" s="115"/>
      <c r="GE287" s="115"/>
      <c r="GF287" s="115">
        <f t="shared" si="4480"/>
        <v>0</v>
      </c>
      <c r="GH287" s="118"/>
      <c r="GI287" s="118"/>
      <c r="GJ287" s="115"/>
      <c r="GK287" s="115"/>
      <c r="GL287" s="115"/>
      <c r="GM287" s="115"/>
      <c r="GN287" s="115"/>
      <c r="GO287" s="115">
        <f t="shared" si="4481"/>
        <v>0</v>
      </c>
      <c r="GQ287" s="118"/>
      <c r="GR287" s="118"/>
      <c r="GS287" s="115"/>
      <c r="GT287" s="115"/>
      <c r="GU287" s="115"/>
      <c r="GV287" s="115"/>
      <c r="GW287" s="115"/>
      <c r="GX287" s="115">
        <f t="shared" si="4482"/>
        <v>0</v>
      </c>
      <c r="GZ287" s="118"/>
      <c r="HA287" s="118"/>
      <c r="HB287" s="115"/>
      <c r="HC287" s="115"/>
      <c r="HD287" s="115"/>
      <c r="HE287" s="115"/>
      <c r="HF287" s="115"/>
      <c r="HG287" s="115">
        <f t="shared" si="4483"/>
        <v>0</v>
      </c>
      <c r="HI287" s="118"/>
      <c r="HJ287" s="118"/>
      <c r="HK287" s="115"/>
      <c r="HL287" s="115"/>
      <c r="HM287" s="115"/>
      <c r="HN287" s="115"/>
      <c r="HO287" s="115"/>
      <c r="HP287" s="115">
        <f t="shared" si="4484"/>
        <v>0</v>
      </c>
      <c r="HR287" s="118"/>
      <c r="HS287" s="118"/>
      <c r="HT287" s="115"/>
      <c r="HU287" s="115"/>
      <c r="HV287" s="115"/>
      <c r="HW287" s="115"/>
      <c r="HX287" s="115"/>
      <c r="HY287" s="115">
        <f t="shared" si="4485"/>
        <v>0</v>
      </c>
      <c r="IA287" s="118"/>
      <c r="IB287" s="118"/>
      <c r="IC287" s="115"/>
      <c r="ID287" s="115"/>
      <c r="IE287" s="115"/>
      <c r="IF287" s="115"/>
      <c r="IG287" s="115"/>
      <c r="IH287" s="115">
        <f t="shared" si="4486"/>
        <v>0</v>
      </c>
      <c r="IJ287" s="118"/>
      <c r="IK287" s="118"/>
      <c r="IL287" s="115"/>
      <c r="IM287" s="115"/>
      <c r="IN287" s="115"/>
      <c r="IO287" s="115"/>
      <c r="IP287" s="115"/>
      <c r="IQ287" s="115">
        <f t="shared" si="4487"/>
        <v>0</v>
      </c>
      <c r="IS287" s="118"/>
      <c r="IT287" s="118"/>
      <c r="IU287" s="115"/>
      <c r="IV287" s="115"/>
      <c r="IW287" s="115"/>
      <c r="IX287" s="115"/>
      <c r="IY287" s="115"/>
      <c r="IZ287" s="115">
        <f t="shared" si="4488"/>
        <v>0</v>
      </c>
      <c r="JB287" s="118"/>
      <c r="JC287" s="118"/>
      <c r="JD287" s="115"/>
      <c r="JE287" s="115"/>
      <c r="JF287" s="115"/>
      <c r="JG287" s="115"/>
      <c r="JH287" s="115"/>
      <c r="JI287" s="115">
        <f t="shared" si="4489"/>
        <v>0</v>
      </c>
      <c r="JK287" s="118"/>
      <c r="JL287" s="118"/>
      <c r="JM287" s="115"/>
      <c r="JN287" s="115"/>
      <c r="JO287" s="115"/>
      <c r="JP287" s="115"/>
      <c r="JQ287" s="115"/>
      <c r="JR287" s="115">
        <f t="shared" si="4490"/>
        <v>0</v>
      </c>
      <c r="JT287" s="118"/>
      <c r="JU287" s="118"/>
      <c r="JV287" s="115"/>
      <c r="JW287" s="115"/>
      <c r="JX287" s="115"/>
      <c r="JY287" s="115"/>
      <c r="JZ287" s="115"/>
      <c r="KA287" s="115">
        <f t="shared" si="4491"/>
        <v>0</v>
      </c>
      <c r="KC287" s="118"/>
      <c r="KD287" s="118"/>
      <c r="KE287" s="115"/>
      <c r="KF287" s="115"/>
      <c r="KG287" s="115"/>
      <c r="KH287" s="115"/>
      <c r="KI287" s="115"/>
      <c r="KJ287" s="115">
        <f t="shared" si="4492"/>
        <v>0</v>
      </c>
      <c r="KL287" s="118"/>
      <c r="KM287" s="118"/>
      <c r="KN287" s="115"/>
      <c r="KO287" s="115"/>
      <c r="KP287" s="115"/>
      <c r="KQ287" s="115"/>
      <c r="KR287" s="115"/>
      <c r="KS287" s="115">
        <f t="shared" si="4493"/>
        <v>0</v>
      </c>
      <c r="KU287" s="118"/>
      <c r="KV287" s="118"/>
      <c r="KW287" s="115"/>
      <c r="KX287" s="115"/>
      <c r="KY287" s="115"/>
      <c r="KZ287" s="115"/>
      <c r="LA287" s="115"/>
      <c r="LB287" s="115">
        <f t="shared" si="4494"/>
        <v>0</v>
      </c>
      <c r="LD287" s="118"/>
      <c r="LE287" s="118"/>
      <c r="LF287" s="115"/>
      <c r="LG287" s="115"/>
      <c r="LH287" s="115"/>
      <c r="LI287" s="115"/>
      <c r="LJ287" s="115"/>
      <c r="LK287" s="115">
        <f t="shared" si="4495"/>
        <v>0</v>
      </c>
      <c r="LM287" s="118"/>
      <c r="LN287" s="118"/>
      <c r="LO287" s="115"/>
      <c r="LP287" s="115"/>
      <c r="LQ287" s="115"/>
      <c r="LR287" s="115"/>
      <c r="LS287" s="115"/>
      <c r="LT287" s="115">
        <f t="shared" si="4496"/>
        <v>0</v>
      </c>
      <c r="LV287" s="118"/>
      <c r="LW287" s="118"/>
      <c r="LX287" s="115"/>
      <c r="LY287" s="115"/>
      <c r="LZ287" s="115"/>
      <c r="MA287" s="115"/>
      <c r="MB287" s="115"/>
      <c r="MC287" s="115">
        <f t="shared" si="4497"/>
        <v>0</v>
      </c>
      <c r="ME287" s="118"/>
      <c r="MF287" s="118"/>
      <c r="MG287" s="115"/>
      <c r="MH287" s="115"/>
      <c r="MI287" s="115"/>
      <c r="MJ287" s="115"/>
      <c r="MK287" s="115"/>
      <c r="ML287" s="115">
        <f t="shared" si="4498"/>
        <v>0</v>
      </c>
      <c r="MN287" s="118"/>
      <c r="MO287" s="118"/>
      <c r="MP287" s="115"/>
      <c r="MQ287" s="115"/>
      <c r="MR287" s="115"/>
      <c r="MS287" s="115"/>
      <c r="MT287" s="115"/>
      <c r="MU287" s="115">
        <f t="shared" si="4499"/>
        <v>0</v>
      </c>
      <c r="MW287" s="118"/>
      <c r="MX287" s="118"/>
      <c r="MY287" s="115"/>
      <c r="MZ287" s="115"/>
      <c r="NA287" s="115"/>
      <c r="NB287" s="115"/>
      <c r="NC287" s="115"/>
      <c r="ND287" s="115">
        <f t="shared" si="4500"/>
        <v>0</v>
      </c>
      <c r="NF287" s="118"/>
      <c r="NG287" s="118"/>
      <c r="NH287" s="115"/>
      <c r="NI287" s="115"/>
      <c r="NJ287" s="115"/>
      <c r="NK287" s="115"/>
      <c r="NL287" s="115"/>
      <c r="NM287" s="115">
        <f t="shared" si="4501"/>
        <v>0</v>
      </c>
      <c r="NO287" s="118"/>
      <c r="NP287" s="118"/>
      <c r="NQ287" s="115"/>
      <c r="NR287" s="115"/>
      <c r="NS287" s="115"/>
      <c r="NT287" s="115"/>
      <c r="NU287" s="115"/>
      <c r="NV287" s="115">
        <f t="shared" si="4502"/>
        <v>0</v>
      </c>
      <c r="NX287" s="118"/>
      <c r="NY287" s="118"/>
      <c r="NZ287" s="115"/>
      <c r="OA287" s="115"/>
      <c r="OB287" s="115"/>
      <c r="OC287" s="115"/>
      <c r="OD287" s="115"/>
      <c r="OE287" s="115">
        <f t="shared" si="4503"/>
        <v>0</v>
      </c>
      <c r="OG287" s="118"/>
      <c r="OH287" s="118"/>
      <c r="OI287" s="115"/>
      <c r="OJ287" s="115"/>
      <c r="OK287" s="115"/>
      <c r="OL287" s="115"/>
      <c r="OM287" s="115"/>
      <c r="ON287" s="115">
        <f t="shared" si="4504"/>
        <v>0</v>
      </c>
      <c r="OP287" s="118"/>
      <c r="OQ287" s="118"/>
      <c r="OR287" s="115"/>
      <c r="OS287" s="115"/>
      <c r="OT287" s="115"/>
      <c r="OU287" s="115"/>
      <c r="OV287" s="115"/>
      <c r="OW287" s="115">
        <f t="shared" si="4505"/>
        <v>0</v>
      </c>
      <c r="OY287" s="118"/>
      <c r="OZ287" s="118"/>
      <c r="PA287" s="115"/>
      <c r="PB287" s="115"/>
      <c r="PC287" s="115"/>
      <c r="PD287" s="115"/>
      <c r="PE287" s="115"/>
      <c r="PF287" s="115">
        <f t="shared" si="4506"/>
        <v>0</v>
      </c>
    </row>
    <row r="288" spans="1:422">
      <c r="A288" s="118"/>
      <c r="B288" s="118"/>
      <c r="C288" s="119"/>
      <c r="D288" s="119"/>
      <c r="E288" s="119"/>
      <c r="F288" s="119"/>
      <c r="G288" s="120" t="s">
        <v>44</v>
      </c>
      <c r="H288" s="132">
        <f>SUM(H280:H287)</f>
        <v>0</v>
      </c>
      <c r="J288" s="118"/>
      <c r="K288" s="118"/>
      <c r="L288" s="119"/>
      <c r="M288" s="119"/>
      <c r="N288" s="119"/>
      <c r="O288" s="119"/>
      <c r="P288" s="120" t="s">
        <v>44</v>
      </c>
      <c r="Q288" s="132">
        <f>SUM(Q280:Q287)</f>
        <v>0</v>
      </c>
      <c r="S288" s="118"/>
      <c r="T288" s="118"/>
      <c r="U288" s="119"/>
      <c r="V288" s="119"/>
      <c r="W288" s="119"/>
      <c r="X288" s="119"/>
      <c r="Y288" s="120" t="s">
        <v>44</v>
      </c>
      <c r="Z288" s="132">
        <f>SUM(Z280:Z287)</f>
        <v>0</v>
      </c>
      <c r="AB288" s="118"/>
      <c r="AC288" s="118"/>
      <c r="AD288" s="119"/>
      <c r="AE288" s="119"/>
      <c r="AF288" s="119"/>
      <c r="AG288" s="119"/>
      <c r="AH288" s="120" t="s">
        <v>44</v>
      </c>
      <c r="AI288" s="132">
        <f>SUM(AI280:AI287)</f>
        <v>0</v>
      </c>
      <c r="AK288" s="118"/>
      <c r="AL288" s="118"/>
      <c r="AM288" s="119"/>
      <c r="AN288" s="119"/>
      <c r="AO288" s="119"/>
      <c r="AP288" s="119"/>
      <c r="AQ288" s="120" t="s">
        <v>44</v>
      </c>
      <c r="AR288" s="132">
        <f>SUM(AR280:AR287)</f>
        <v>0</v>
      </c>
      <c r="AT288" s="118"/>
      <c r="AU288" s="118"/>
      <c r="AV288" s="119"/>
      <c r="AW288" s="119"/>
      <c r="AX288" s="119"/>
      <c r="AY288" s="119"/>
      <c r="AZ288" s="120" t="s">
        <v>44</v>
      </c>
      <c r="BA288" s="132">
        <f>SUM(BA280:BA287)</f>
        <v>0</v>
      </c>
      <c r="BC288" s="118"/>
      <c r="BD288" s="118"/>
      <c r="BE288" s="119"/>
      <c r="BF288" s="119"/>
      <c r="BG288" s="119"/>
      <c r="BH288" s="119"/>
      <c r="BI288" s="120" t="s">
        <v>44</v>
      </c>
      <c r="BJ288" s="132">
        <f t="shared" ref="BJ288" si="4507">SUM(BJ280:BJ287)</f>
        <v>0</v>
      </c>
      <c r="BL288" s="118"/>
      <c r="BM288" s="118"/>
      <c r="BN288" s="119"/>
      <c r="BO288" s="119"/>
      <c r="BP288" s="119"/>
      <c r="BQ288" s="119"/>
      <c r="BR288" s="120" t="s">
        <v>44</v>
      </c>
      <c r="BS288" s="132">
        <f t="shared" ref="BS288" si="4508">SUM(BS280:BS287)</f>
        <v>0</v>
      </c>
      <c r="BU288" s="118"/>
      <c r="BV288" s="118"/>
      <c r="BW288" s="119"/>
      <c r="BX288" s="119"/>
      <c r="BY288" s="119"/>
      <c r="BZ288" s="119"/>
      <c r="CA288" s="120" t="s">
        <v>44</v>
      </c>
      <c r="CB288" s="132">
        <f t="shared" ref="CB288" si="4509">SUM(CB280:CB287)</f>
        <v>0</v>
      </c>
      <c r="CD288" s="118"/>
      <c r="CE288" s="118"/>
      <c r="CF288" s="119"/>
      <c r="CG288" s="119"/>
      <c r="CH288" s="119"/>
      <c r="CI288" s="119"/>
      <c r="CJ288" s="120" t="s">
        <v>44</v>
      </c>
      <c r="CK288" s="132">
        <f t="shared" ref="CK288" si="4510">SUM(CK280:CK287)</f>
        <v>0</v>
      </c>
      <c r="CM288" s="118"/>
      <c r="CN288" s="118"/>
      <c r="CO288" s="119"/>
      <c r="CP288" s="119"/>
      <c r="CQ288" s="119"/>
      <c r="CR288" s="119"/>
      <c r="CS288" s="120" t="s">
        <v>44</v>
      </c>
      <c r="CT288" s="132">
        <f t="shared" ref="CT288" si="4511">SUM(CT280:CT287)</f>
        <v>0</v>
      </c>
      <c r="CV288" s="118"/>
      <c r="CW288" s="118"/>
      <c r="CX288" s="119"/>
      <c r="CY288" s="119"/>
      <c r="CZ288" s="119"/>
      <c r="DA288" s="119"/>
      <c r="DB288" s="120" t="s">
        <v>44</v>
      </c>
      <c r="DC288" s="132">
        <f t="shared" ref="DC288" si="4512">SUM(DC280:DC287)</f>
        <v>0</v>
      </c>
      <c r="DE288" s="118"/>
      <c r="DF288" s="118"/>
      <c r="DG288" s="119"/>
      <c r="DH288" s="119"/>
      <c r="DI288" s="119"/>
      <c r="DJ288" s="119"/>
      <c r="DK288" s="120" t="s">
        <v>44</v>
      </c>
      <c r="DL288" s="132">
        <f t="shared" ref="DL288" si="4513">SUM(DL280:DL287)</f>
        <v>0</v>
      </c>
      <c r="DN288" s="118"/>
      <c r="DO288" s="118"/>
      <c r="DP288" s="119"/>
      <c r="DQ288" s="119"/>
      <c r="DR288" s="119"/>
      <c r="DS288" s="119"/>
      <c r="DT288" s="120" t="s">
        <v>44</v>
      </c>
      <c r="DU288" s="132">
        <f t="shared" ref="DU288" si="4514">SUM(DU280:DU287)</f>
        <v>0</v>
      </c>
      <c r="DW288" s="118"/>
      <c r="DX288" s="118"/>
      <c r="DY288" s="119"/>
      <c r="DZ288" s="119"/>
      <c r="EA288" s="119"/>
      <c r="EB288" s="119"/>
      <c r="EC288" s="120" t="s">
        <v>44</v>
      </c>
      <c r="ED288" s="132">
        <f t="shared" ref="ED288" si="4515">SUM(ED280:ED287)</f>
        <v>0</v>
      </c>
      <c r="EF288" s="118"/>
      <c r="EG288" s="118"/>
      <c r="EH288" s="119"/>
      <c r="EI288" s="119"/>
      <c r="EJ288" s="119"/>
      <c r="EK288" s="119"/>
      <c r="EL288" s="120" t="s">
        <v>44</v>
      </c>
      <c r="EM288" s="132">
        <f t="shared" ref="EM288" si="4516">SUM(EM280:EM287)</f>
        <v>0</v>
      </c>
      <c r="EO288" s="118"/>
      <c r="EP288" s="118"/>
      <c r="EQ288" s="119"/>
      <c r="ER288" s="119"/>
      <c r="ES288" s="119"/>
      <c r="ET288" s="119"/>
      <c r="EU288" s="120" t="s">
        <v>44</v>
      </c>
      <c r="EV288" s="132">
        <f t="shared" ref="EV288" si="4517">SUM(EV280:EV287)</f>
        <v>0</v>
      </c>
      <c r="EX288" s="118"/>
      <c r="EY288" s="118"/>
      <c r="EZ288" s="119"/>
      <c r="FA288" s="119"/>
      <c r="FB288" s="119"/>
      <c r="FC288" s="119"/>
      <c r="FD288" s="120" t="s">
        <v>44</v>
      </c>
      <c r="FE288" s="132">
        <f t="shared" ref="FE288" si="4518">SUM(FE280:FE287)</f>
        <v>0</v>
      </c>
      <c r="FG288" s="118"/>
      <c r="FH288" s="118"/>
      <c r="FI288" s="119"/>
      <c r="FJ288" s="119"/>
      <c r="FK288" s="119"/>
      <c r="FL288" s="119"/>
      <c r="FM288" s="120" t="s">
        <v>44</v>
      </c>
      <c r="FN288" s="132">
        <f t="shared" ref="FN288" si="4519">SUM(FN280:FN287)</f>
        <v>0</v>
      </c>
      <c r="FP288" s="118"/>
      <c r="FQ288" s="118"/>
      <c r="FR288" s="119"/>
      <c r="FS288" s="119"/>
      <c r="FT288" s="119"/>
      <c r="FU288" s="119"/>
      <c r="FV288" s="120" t="s">
        <v>44</v>
      </c>
      <c r="FW288" s="132">
        <f t="shared" ref="FW288" si="4520">SUM(FW280:FW287)</f>
        <v>0</v>
      </c>
      <c r="FY288" s="118"/>
      <c r="FZ288" s="118"/>
      <c r="GA288" s="119"/>
      <c r="GB288" s="119"/>
      <c r="GC288" s="119"/>
      <c r="GD288" s="119"/>
      <c r="GE288" s="120" t="s">
        <v>44</v>
      </c>
      <c r="GF288" s="132">
        <f t="shared" ref="GF288" si="4521">SUM(GF280:GF287)</f>
        <v>0</v>
      </c>
      <c r="GH288" s="118"/>
      <c r="GI288" s="118"/>
      <c r="GJ288" s="119"/>
      <c r="GK288" s="119"/>
      <c r="GL288" s="119"/>
      <c r="GM288" s="119"/>
      <c r="GN288" s="120" t="s">
        <v>44</v>
      </c>
      <c r="GO288" s="132">
        <f t="shared" ref="GO288" si="4522">SUM(GO280:GO287)</f>
        <v>0</v>
      </c>
      <c r="GQ288" s="118"/>
      <c r="GR288" s="118"/>
      <c r="GS288" s="119"/>
      <c r="GT288" s="119"/>
      <c r="GU288" s="119"/>
      <c r="GV288" s="119"/>
      <c r="GW288" s="120" t="s">
        <v>44</v>
      </c>
      <c r="GX288" s="132">
        <f t="shared" ref="GX288" si="4523">SUM(GX280:GX287)</f>
        <v>0</v>
      </c>
      <c r="GZ288" s="118"/>
      <c r="HA288" s="118"/>
      <c r="HB288" s="119"/>
      <c r="HC288" s="119"/>
      <c r="HD288" s="119"/>
      <c r="HE288" s="119"/>
      <c r="HF288" s="120" t="s">
        <v>44</v>
      </c>
      <c r="HG288" s="132">
        <f t="shared" ref="HG288" si="4524">SUM(HG280:HG287)</f>
        <v>0</v>
      </c>
      <c r="HI288" s="118"/>
      <c r="HJ288" s="118"/>
      <c r="HK288" s="119"/>
      <c r="HL288" s="119"/>
      <c r="HM288" s="119"/>
      <c r="HN288" s="119"/>
      <c r="HO288" s="120" t="s">
        <v>44</v>
      </c>
      <c r="HP288" s="132">
        <f t="shared" ref="HP288" si="4525">SUM(HP280:HP287)</f>
        <v>0</v>
      </c>
      <c r="HR288" s="118"/>
      <c r="HS288" s="118"/>
      <c r="HT288" s="119"/>
      <c r="HU288" s="119"/>
      <c r="HV288" s="119"/>
      <c r="HW288" s="119"/>
      <c r="HX288" s="120" t="s">
        <v>44</v>
      </c>
      <c r="HY288" s="132">
        <f t="shared" ref="HY288" si="4526">SUM(HY280:HY287)</f>
        <v>0</v>
      </c>
      <c r="IA288" s="118"/>
      <c r="IB288" s="118"/>
      <c r="IC288" s="119"/>
      <c r="ID288" s="119"/>
      <c r="IE288" s="119"/>
      <c r="IF288" s="119"/>
      <c r="IG288" s="120" t="s">
        <v>44</v>
      </c>
      <c r="IH288" s="132">
        <f t="shared" ref="IH288" si="4527">SUM(IH280:IH287)</f>
        <v>0</v>
      </c>
      <c r="IJ288" s="118"/>
      <c r="IK288" s="118"/>
      <c r="IL288" s="119"/>
      <c r="IM288" s="119"/>
      <c r="IN288" s="119"/>
      <c r="IO288" s="119"/>
      <c r="IP288" s="120" t="s">
        <v>44</v>
      </c>
      <c r="IQ288" s="132">
        <f t="shared" ref="IQ288" si="4528">SUM(IQ280:IQ287)</f>
        <v>0</v>
      </c>
      <c r="IS288" s="118"/>
      <c r="IT288" s="118"/>
      <c r="IU288" s="119"/>
      <c r="IV288" s="119"/>
      <c r="IW288" s="119"/>
      <c r="IX288" s="119"/>
      <c r="IY288" s="120" t="s">
        <v>44</v>
      </c>
      <c r="IZ288" s="132">
        <f t="shared" ref="IZ288" si="4529">SUM(IZ280:IZ287)</f>
        <v>0</v>
      </c>
      <c r="JB288" s="118"/>
      <c r="JC288" s="118"/>
      <c r="JD288" s="119"/>
      <c r="JE288" s="119"/>
      <c r="JF288" s="119"/>
      <c r="JG288" s="119"/>
      <c r="JH288" s="120" t="s">
        <v>44</v>
      </c>
      <c r="JI288" s="132">
        <f t="shared" ref="JI288" si="4530">SUM(JI280:JI287)</f>
        <v>0</v>
      </c>
      <c r="JK288" s="118"/>
      <c r="JL288" s="118"/>
      <c r="JM288" s="119"/>
      <c r="JN288" s="119"/>
      <c r="JO288" s="119"/>
      <c r="JP288" s="119"/>
      <c r="JQ288" s="120" t="s">
        <v>44</v>
      </c>
      <c r="JR288" s="132">
        <f t="shared" ref="JR288" si="4531">SUM(JR280:JR287)</f>
        <v>0</v>
      </c>
      <c r="JT288" s="118"/>
      <c r="JU288" s="118"/>
      <c r="JV288" s="119"/>
      <c r="JW288" s="119"/>
      <c r="JX288" s="119"/>
      <c r="JY288" s="119"/>
      <c r="JZ288" s="120" t="s">
        <v>44</v>
      </c>
      <c r="KA288" s="132">
        <f t="shared" ref="KA288" si="4532">SUM(KA280:KA287)</f>
        <v>0</v>
      </c>
      <c r="KC288" s="118"/>
      <c r="KD288" s="118"/>
      <c r="KE288" s="119"/>
      <c r="KF288" s="119"/>
      <c r="KG288" s="119"/>
      <c r="KH288" s="119"/>
      <c r="KI288" s="120" t="s">
        <v>44</v>
      </c>
      <c r="KJ288" s="132">
        <f t="shared" ref="KJ288" si="4533">SUM(KJ280:KJ287)</f>
        <v>0</v>
      </c>
      <c r="KL288" s="118"/>
      <c r="KM288" s="118"/>
      <c r="KN288" s="119"/>
      <c r="KO288" s="119"/>
      <c r="KP288" s="119"/>
      <c r="KQ288" s="119"/>
      <c r="KR288" s="120" t="s">
        <v>44</v>
      </c>
      <c r="KS288" s="132">
        <f t="shared" ref="KS288" si="4534">SUM(KS280:KS287)</f>
        <v>0</v>
      </c>
      <c r="KU288" s="118"/>
      <c r="KV288" s="118"/>
      <c r="KW288" s="119"/>
      <c r="KX288" s="119"/>
      <c r="KY288" s="119"/>
      <c r="KZ288" s="119"/>
      <c r="LA288" s="120" t="s">
        <v>44</v>
      </c>
      <c r="LB288" s="132">
        <f t="shared" ref="LB288" si="4535">SUM(LB280:LB287)</f>
        <v>0</v>
      </c>
      <c r="LD288" s="118"/>
      <c r="LE288" s="118"/>
      <c r="LF288" s="119"/>
      <c r="LG288" s="119"/>
      <c r="LH288" s="119"/>
      <c r="LI288" s="119"/>
      <c r="LJ288" s="120" t="s">
        <v>44</v>
      </c>
      <c r="LK288" s="132">
        <f t="shared" ref="LK288" si="4536">SUM(LK280:LK287)</f>
        <v>0</v>
      </c>
      <c r="LM288" s="118"/>
      <c r="LN288" s="118"/>
      <c r="LO288" s="119"/>
      <c r="LP288" s="119"/>
      <c r="LQ288" s="119"/>
      <c r="LR288" s="119"/>
      <c r="LS288" s="120" t="s">
        <v>44</v>
      </c>
      <c r="LT288" s="132">
        <f t="shared" ref="LT288" si="4537">SUM(LT280:LT287)</f>
        <v>0</v>
      </c>
      <c r="LV288" s="118"/>
      <c r="LW288" s="118"/>
      <c r="LX288" s="119"/>
      <c r="LY288" s="119"/>
      <c r="LZ288" s="119"/>
      <c r="MA288" s="119"/>
      <c r="MB288" s="120" t="s">
        <v>44</v>
      </c>
      <c r="MC288" s="132">
        <f t="shared" ref="MC288" si="4538">SUM(MC280:MC287)</f>
        <v>0</v>
      </c>
      <c r="ME288" s="118"/>
      <c r="MF288" s="118"/>
      <c r="MG288" s="119"/>
      <c r="MH288" s="119"/>
      <c r="MI288" s="119"/>
      <c r="MJ288" s="119"/>
      <c r="MK288" s="120" t="s">
        <v>44</v>
      </c>
      <c r="ML288" s="132">
        <f t="shared" ref="ML288" si="4539">SUM(ML280:ML287)</f>
        <v>0</v>
      </c>
      <c r="MN288" s="118"/>
      <c r="MO288" s="118"/>
      <c r="MP288" s="119"/>
      <c r="MQ288" s="119"/>
      <c r="MR288" s="119"/>
      <c r="MS288" s="119"/>
      <c r="MT288" s="120" t="s">
        <v>44</v>
      </c>
      <c r="MU288" s="132">
        <f t="shared" ref="MU288" si="4540">SUM(MU280:MU287)</f>
        <v>0</v>
      </c>
      <c r="MW288" s="118"/>
      <c r="MX288" s="118"/>
      <c r="MY288" s="119"/>
      <c r="MZ288" s="119"/>
      <c r="NA288" s="119"/>
      <c r="NB288" s="119"/>
      <c r="NC288" s="120" t="s">
        <v>44</v>
      </c>
      <c r="ND288" s="132">
        <f t="shared" ref="ND288" si="4541">SUM(ND280:ND287)</f>
        <v>0</v>
      </c>
      <c r="NF288" s="118"/>
      <c r="NG288" s="118"/>
      <c r="NH288" s="119"/>
      <c r="NI288" s="119"/>
      <c r="NJ288" s="119"/>
      <c r="NK288" s="119"/>
      <c r="NL288" s="120" t="s">
        <v>44</v>
      </c>
      <c r="NM288" s="132">
        <f t="shared" ref="NM288" si="4542">SUM(NM280:NM287)</f>
        <v>0</v>
      </c>
      <c r="NO288" s="118"/>
      <c r="NP288" s="118"/>
      <c r="NQ288" s="119"/>
      <c r="NR288" s="119"/>
      <c r="NS288" s="119"/>
      <c r="NT288" s="119"/>
      <c r="NU288" s="120" t="s">
        <v>44</v>
      </c>
      <c r="NV288" s="132">
        <f t="shared" ref="NV288" si="4543">SUM(NV280:NV287)</f>
        <v>0</v>
      </c>
      <c r="NX288" s="118"/>
      <c r="NY288" s="118"/>
      <c r="NZ288" s="119"/>
      <c r="OA288" s="119"/>
      <c r="OB288" s="119"/>
      <c r="OC288" s="119"/>
      <c r="OD288" s="120" t="s">
        <v>44</v>
      </c>
      <c r="OE288" s="132">
        <f t="shared" ref="OE288" si="4544">SUM(OE280:OE287)</f>
        <v>0</v>
      </c>
      <c r="OG288" s="118"/>
      <c r="OH288" s="118"/>
      <c r="OI288" s="119"/>
      <c r="OJ288" s="119"/>
      <c r="OK288" s="119"/>
      <c r="OL288" s="119"/>
      <c r="OM288" s="120" t="s">
        <v>44</v>
      </c>
      <c r="ON288" s="132">
        <f t="shared" ref="ON288" si="4545">SUM(ON280:ON287)</f>
        <v>0</v>
      </c>
      <c r="OP288" s="118"/>
      <c r="OQ288" s="118"/>
      <c r="OR288" s="119"/>
      <c r="OS288" s="119"/>
      <c r="OT288" s="119"/>
      <c r="OU288" s="119"/>
      <c r="OV288" s="120" t="s">
        <v>44</v>
      </c>
      <c r="OW288" s="132">
        <f t="shared" ref="OW288" si="4546">SUM(OW280:OW287)</f>
        <v>0</v>
      </c>
      <c r="OY288" s="118"/>
      <c r="OZ288" s="118"/>
      <c r="PA288" s="119"/>
      <c r="PB288" s="119"/>
      <c r="PC288" s="119"/>
      <c r="PD288" s="119"/>
      <c r="PE288" s="120" t="s">
        <v>44</v>
      </c>
      <c r="PF288" s="132">
        <f t="shared" ref="PF288" si="4547">SUM(PF280:PF287)</f>
        <v>0</v>
      </c>
    </row>
    <row r="289" spans="1:422" s="139" customFormat="1">
      <c r="A289" s="134"/>
      <c r="B289" s="135"/>
      <c r="C289" s="136"/>
      <c r="D289" s="136"/>
      <c r="E289" s="136"/>
      <c r="F289" s="136"/>
      <c r="G289" s="137"/>
      <c r="H289" s="138"/>
      <c r="J289" s="134"/>
      <c r="K289" s="135"/>
      <c r="L289" s="136"/>
      <c r="M289" s="136"/>
      <c r="N289" s="136"/>
      <c r="O289" s="136"/>
      <c r="P289" s="137"/>
      <c r="Q289" s="138"/>
      <c r="S289" s="134"/>
      <c r="T289" s="135"/>
      <c r="U289" s="136"/>
      <c r="V289" s="136"/>
      <c r="W289" s="136"/>
      <c r="X289" s="136"/>
      <c r="Y289" s="137"/>
      <c r="Z289" s="138"/>
      <c r="AB289" s="134"/>
      <c r="AC289" s="135"/>
      <c r="AD289" s="136"/>
      <c r="AE289" s="136"/>
      <c r="AF289" s="136"/>
      <c r="AG289" s="136"/>
      <c r="AH289" s="137"/>
      <c r="AI289" s="138"/>
      <c r="AK289" s="134"/>
      <c r="AL289" s="135"/>
      <c r="AM289" s="136"/>
      <c r="AN289" s="136"/>
      <c r="AO289" s="136"/>
      <c r="AP289" s="136"/>
      <c r="AQ289" s="137"/>
      <c r="AR289" s="138"/>
      <c r="AT289" s="134"/>
      <c r="AU289" s="135"/>
      <c r="AV289" s="136"/>
      <c r="AW289" s="136"/>
      <c r="AX289" s="136"/>
      <c r="AY289" s="136"/>
      <c r="AZ289" s="137"/>
      <c r="BA289" s="138"/>
      <c r="BC289" s="134"/>
      <c r="BD289" s="135"/>
      <c r="BE289" s="136"/>
      <c r="BF289" s="136"/>
      <c r="BG289" s="136"/>
      <c r="BH289" s="136"/>
      <c r="BI289" s="137"/>
      <c r="BJ289" s="138"/>
      <c r="BL289" s="134"/>
      <c r="BM289" s="135"/>
      <c r="BN289" s="136"/>
      <c r="BO289" s="136"/>
      <c r="BP289" s="136"/>
      <c r="BQ289" s="136"/>
      <c r="BR289" s="137"/>
      <c r="BS289" s="138"/>
      <c r="BU289" s="134"/>
      <c r="BV289" s="135"/>
      <c r="BW289" s="136"/>
      <c r="BX289" s="136"/>
      <c r="BY289" s="136"/>
      <c r="BZ289" s="136"/>
      <c r="CA289" s="137"/>
      <c r="CB289" s="138"/>
      <c r="CD289" s="134"/>
      <c r="CE289" s="135"/>
      <c r="CF289" s="136"/>
      <c r="CG289" s="136"/>
      <c r="CH289" s="136"/>
      <c r="CI289" s="136"/>
      <c r="CJ289" s="137"/>
      <c r="CK289" s="138"/>
      <c r="CM289" s="134"/>
      <c r="CN289" s="135"/>
      <c r="CO289" s="136"/>
      <c r="CP289" s="136"/>
      <c r="CQ289" s="136"/>
      <c r="CR289" s="136"/>
      <c r="CS289" s="137"/>
      <c r="CT289" s="138"/>
      <c r="CV289" s="134"/>
      <c r="CW289" s="135"/>
      <c r="CX289" s="136"/>
      <c r="CY289" s="136"/>
      <c r="CZ289" s="136"/>
      <c r="DA289" s="136"/>
      <c r="DB289" s="137"/>
      <c r="DC289" s="138"/>
      <c r="DE289" s="134"/>
      <c r="DF289" s="135"/>
      <c r="DG289" s="136"/>
      <c r="DH289" s="136"/>
      <c r="DI289" s="136"/>
      <c r="DJ289" s="136"/>
      <c r="DK289" s="137"/>
      <c r="DL289" s="138"/>
      <c r="DN289" s="134"/>
      <c r="DO289" s="135"/>
      <c r="DP289" s="136"/>
      <c r="DQ289" s="136"/>
      <c r="DR289" s="136"/>
      <c r="DS289" s="136"/>
      <c r="DT289" s="137"/>
      <c r="DU289" s="138"/>
      <c r="DW289" s="134"/>
      <c r="DX289" s="135"/>
      <c r="DY289" s="136"/>
      <c r="DZ289" s="136"/>
      <c r="EA289" s="136"/>
      <c r="EB289" s="136"/>
      <c r="EC289" s="137"/>
      <c r="ED289" s="138"/>
      <c r="EF289" s="134"/>
      <c r="EG289" s="135"/>
      <c r="EH289" s="136"/>
      <c r="EI289" s="136"/>
      <c r="EJ289" s="136"/>
      <c r="EK289" s="136"/>
      <c r="EL289" s="137"/>
      <c r="EM289" s="138"/>
      <c r="EO289" s="134"/>
      <c r="EP289" s="135"/>
      <c r="EQ289" s="136"/>
      <c r="ER289" s="136"/>
      <c r="ES289" s="136"/>
      <c r="ET289" s="136"/>
      <c r="EU289" s="137"/>
      <c r="EV289" s="138"/>
      <c r="EX289" s="134"/>
      <c r="EY289" s="135"/>
      <c r="EZ289" s="136"/>
      <c r="FA289" s="136"/>
      <c r="FB289" s="136"/>
      <c r="FC289" s="136"/>
      <c r="FD289" s="137"/>
      <c r="FE289" s="138"/>
      <c r="FG289" s="134"/>
      <c r="FH289" s="135"/>
      <c r="FI289" s="136"/>
      <c r="FJ289" s="136"/>
      <c r="FK289" s="136"/>
      <c r="FL289" s="136"/>
      <c r="FM289" s="137"/>
      <c r="FN289" s="138"/>
      <c r="FP289" s="134"/>
      <c r="FQ289" s="135"/>
      <c r="FR289" s="136"/>
      <c r="FS289" s="136"/>
      <c r="FT289" s="136"/>
      <c r="FU289" s="136"/>
      <c r="FV289" s="137"/>
      <c r="FW289" s="138"/>
      <c r="FY289" s="134"/>
      <c r="FZ289" s="135"/>
      <c r="GA289" s="136"/>
      <c r="GB289" s="136"/>
      <c r="GC289" s="136"/>
      <c r="GD289" s="136"/>
      <c r="GE289" s="137"/>
      <c r="GF289" s="138"/>
      <c r="GH289" s="134"/>
      <c r="GI289" s="135"/>
      <c r="GJ289" s="136"/>
      <c r="GK289" s="136"/>
      <c r="GL289" s="136"/>
      <c r="GM289" s="136"/>
      <c r="GN289" s="137"/>
      <c r="GO289" s="138"/>
      <c r="GQ289" s="134"/>
      <c r="GR289" s="135"/>
      <c r="GS289" s="136"/>
      <c r="GT289" s="136"/>
      <c r="GU289" s="136"/>
      <c r="GV289" s="136"/>
      <c r="GW289" s="137"/>
      <c r="GX289" s="138"/>
      <c r="GZ289" s="134"/>
      <c r="HA289" s="135"/>
      <c r="HB289" s="136"/>
      <c r="HC289" s="136"/>
      <c r="HD289" s="136"/>
      <c r="HE289" s="136"/>
      <c r="HF289" s="137"/>
      <c r="HG289" s="138"/>
      <c r="HI289" s="134"/>
      <c r="HJ289" s="135"/>
      <c r="HK289" s="136"/>
      <c r="HL289" s="136"/>
      <c r="HM289" s="136"/>
      <c r="HN289" s="136"/>
      <c r="HO289" s="137"/>
      <c r="HP289" s="138"/>
      <c r="HR289" s="134"/>
      <c r="HS289" s="135"/>
      <c r="HT289" s="136"/>
      <c r="HU289" s="136"/>
      <c r="HV289" s="136"/>
      <c r="HW289" s="136"/>
      <c r="HX289" s="137"/>
      <c r="HY289" s="138"/>
      <c r="IA289" s="134"/>
      <c r="IB289" s="135"/>
      <c r="IC289" s="136"/>
      <c r="ID289" s="136"/>
      <c r="IE289" s="136"/>
      <c r="IF289" s="136"/>
      <c r="IG289" s="137"/>
      <c r="IH289" s="138"/>
      <c r="IJ289" s="134"/>
      <c r="IK289" s="135"/>
      <c r="IL289" s="136"/>
      <c r="IM289" s="136"/>
      <c r="IN289" s="136"/>
      <c r="IO289" s="136"/>
      <c r="IP289" s="137"/>
      <c r="IQ289" s="138"/>
      <c r="IS289" s="134"/>
      <c r="IT289" s="135"/>
      <c r="IU289" s="136"/>
      <c r="IV289" s="136"/>
      <c r="IW289" s="136"/>
      <c r="IX289" s="136"/>
      <c r="IY289" s="137"/>
      <c r="IZ289" s="138"/>
      <c r="JB289" s="134"/>
      <c r="JC289" s="135"/>
      <c r="JD289" s="136"/>
      <c r="JE289" s="136"/>
      <c r="JF289" s="136"/>
      <c r="JG289" s="136"/>
      <c r="JH289" s="137"/>
      <c r="JI289" s="138"/>
      <c r="JK289" s="134"/>
      <c r="JL289" s="135"/>
      <c r="JM289" s="136"/>
      <c r="JN289" s="136"/>
      <c r="JO289" s="136"/>
      <c r="JP289" s="136"/>
      <c r="JQ289" s="137"/>
      <c r="JR289" s="138"/>
      <c r="JT289" s="134"/>
      <c r="JU289" s="135"/>
      <c r="JV289" s="136"/>
      <c r="JW289" s="136"/>
      <c r="JX289" s="136"/>
      <c r="JY289" s="136"/>
      <c r="JZ289" s="137"/>
      <c r="KA289" s="138"/>
      <c r="KC289" s="134"/>
      <c r="KD289" s="135"/>
      <c r="KE289" s="136"/>
      <c r="KF289" s="136"/>
      <c r="KG289" s="136"/>
      <c r="KH289" s="136"/>
      <c r="KI289" s="137"/>
      <c r="KJ289" s="138"/>
      <c r="KL289" s="134"/>
      <c r="KM289" s="135"/>
      <c r="KN289" s="136"/>
      <c r="KO289" s="136"/>
      <c r="KP289" s="136"/>
      <c r="KQ289" s="136"/>
      <c r="KR289" s="137"/>
      <c r="KS289" s="138"/>
      <c r="KU289" s="134"/>
      <c r="KV289" s="135"/>
      <c r="KW289" s="136"/>
      <c r="KX289" s="136"/>
      <c r="KY289" s="136"/>
      <c r="KZ289" s="136"/>
      <c r="LA289" s="137"/>
      <c r="LB289" s="138"/>
      <c r="LD289" s="134"/>
      <c r="LE289" s="135"/>
      <c r="LF289" s="136"/>
      <c r="LG289" s="136"/>
      <c r="LH289" s="136"/>
      <c r="LI289" s="136"/>
      <c r="LJ289" s="137"/>
      <c r="LK289" s="138"/>
      <c r="LM289" s="134"/>
      <c r="LN289" s="135"/>
      <c r="LO289" s="136"/>
      <c r="LP289" s="136"/>
      <c r="LQ289" s="136"/>
      <c r="LR289" s="136"/>
      <c r="LS289" s="137"/>
      <c r="LT289" s="138"/>
      <c r="LV289" s="134"/>
      <c r="LW289" s="135"/>
      <c r="LX289" s="136"/>
      <c r="LY289" s="136"/>
      <c r="LZ289" s="136"/>
      <c r="MA289" s="136"/>
      <c r="MB289" s="137"/>
      <c r="MC289" s="138"/>
      <c r="ME289" s="134"/>
      <c r="MF289" s="135"/>
      <c r="MG289" s="136"/>
      <c r="MH289" s="136"/>
      <c r="MI289" s="136"/>
      <c r="MJ289" s="136"/>
      <c r="MK289" s="137"/>
      <c r="ML289" s="138"/>
      <c r="MN289" s="134"/>
      <c r="MO289" s="135"/>
      <c r="MP289" s="136"/>
      <c r="MQ289" s="136"/>
      <c r="MR289" s="136"/>
      <c r="MS289" s="136"/>
      <c r="MT289" s="137"/>
      <c r="MU289" s="138"/>
      <c r="MW289" s="134"/>
      <c r="MX289" s="135"/>
      <c r="MY289" s="136"/>
      <c r="MZ289" s="136"/>
      <c r="NA289" s="136"/>
      <c r="NB289" s="136"/>
      <c r="NC289" s="137"/>
      <c r="ND289" s="138"/>
      <c r="NF289" s="134"/>
      <c r="NG289" s="135"/>
      <c r="NH289" s="136"/>
      <c r="NI289" s="136"/>
      <c r="NJ289" s="136"/>
      <c r="NK289" s="136"/>
      <c r="NL289" s="137"/>
      <c r="NM289" s="138"/>
      <c r="NO289" s="134"/>
      <c r="NP289" s="135"/>
      <c r="NQ289" s="136"/>
      <c r="NR289" s="136"/>
      <c r="NS289" s="136"/>
      <c r="NT289" s="136"/>
      <c r="NU289" s="137"/>
      <c r="NV289" s="138"/>
      <c r="NX289" s="134"/>
      <c r="NY289" s="135"/>
      <c r="NZ289" s="136"/>
      <c r="OA289" s="136"/>
      <c r="OB289" s="136"/>
      <c r="OC289" s="136"/>
      <c r="OD289" s="137"/>
      <c r="OE289" s="138"/>
      <c r="OG289" s="134"/>
      <c r="OH289" s="135"/>
      <c r="OI289" s="136"/>
      <c r="OJ289" s="136"/>
      <c r="OK289" s="136"/>
      <c r="OL289" s="136"/>
      <c r="OM289" s="137"/>
      <c r="ON289" s="138"/>
      <c r="OP289" s="134"/>
      <c r="OQ289" s="135"/>
      <c r="OR289" s="136"/>
      <c r="OS289" s="136"/>
      <c r="OT289" s="136"/>
      <c r="OU289" s="136"/>
      <c r="OV289" s="137"/>
      <c r="OW289" s="138"/>
      <c r="OY289" s="134"/>
      <c r="OZ289" s="135"/>
      <c r="PA289" s="136"/>
      <c r="PB289" s="136"/>
      <c r="PC289" s="136"/>
      <c r="PD289" s="136"/>
      <c r="PE289" s="137"/>
      <c r="PF289" s="138"/>
    </row>
    <row r="290" spans="1:422">
      <c r="A290" s="116" t="s">
        <v>312</v>
      </c>
      <c r="B290" s="533" t="str">
        <f>+B275</f>
        <v>CUBIERTAS Y CIELOS</v>
      </c>
      <c r="C290" s="534"/>
      <c r="D290" s="534"/>
      <c r="E290" s="534"/>
      <c r="F290" s="534"/>
      <c r="G290" s="535"/>
      <c r="H290" s="116"/>
      <c r="J290" s="116" t="s">
        <v>312</v>
      </c>
      <c r="K290" s="533" t="str">
        <f>B290</f>
        <v>CUBIERTAS Y CIELOS</v>
      </c>
      <c r="L290" s="534"/>
      <c r="M290" s="534"/>
      <c r="N290" s="534"/>
      <c r="O290" s="534"/>
      <c r="P290" s="535"/>
      <c r="Q290" s="116"/>
      <c r="S290" s="116" t="s">
        <v>312</v>
      </c>
      <c r="T290" s="533" t="str">
        <f>K290</f>
        <v>CUBIERTAS Y CIELOS</v>
      </c>
      <c r="U290" s="534"/>
      <c r="V290" s="534"/>
      <c r="W290" s="534"/>
      <c r="X290" s="534"/>
      <c r="Y290" s="535"/>
      <c r="Z290" s="116"/>
      <c r="AB290" s="116" t="s">
        <v>312</v>
      </c>
      <c r="AC290" s="533" t="str">
        <f>T290</f>
        <v>CUBIERTAS Y CIELOS</v>
      </c>
      <c r="AD290" s="534"/>
      <c r="AE290" s="534"/>
      <c r="AF290" s="534"/>
      <c r="AG290" s="534"/>
      <c r="AH290" s="535"/>
      <c r="AI290" s="116"/>
      <c r="AK290" s="116" t="s">
        <v>312</v>
      </c>
      <c r="AL290" s="533" t="str">
        <f>AC290</f>
        <v>CUBIERTAS Y CIELOS</v>
      </c>
      <c r="AM290" s="534"/>
      <c r="AN290" s="534"/>
      <c r="AO290" s="534"/>
      <c r="AP290" s="534"/>
      <c r="AQ290" s="535"/>
      <c r="AR290" s="116"/>
      <c r="AT290" s="116" t="s">
        <v>312</v>
      </c>
      <c r="AU290" s="533" t="str">
        <f>AL290</f>
        <v>CUBIERTAS Y CIELOS</v>
      </c>
      <c r="AV290" s="534"/>
      <c r="AW290" s="534"/>
      <c r="AX290" s="534"/>
      <c r="AY290" s="534"/>
      <c r="AZ290" s="535"/>
      <c r="BA290" s="116"/>
      <c r="BC290" s="116" t="s">
        <v>312</v>
      </c>
      <c r="BD290" s="533" t="str">
        <f t="shared" ref="BD290" si="4548">AU290</f>
        <v>CUBIERTAS Y CIELOS</v>
      </c>
      <c r="BE290" s="534"/>
      <c r="BF290" s="534"/>
      <c r="BG290" s="534"/>
      <c r="BH290" s="534"/>
      <c r="BI290" s="535"/>
      <c r="BJ290" s="116"/>
      <c r="BL290" s="116" t="s">
        <v>312</v>
      </c>
      <c r="BM290" s="533" t="str">
        <f t="shared" ref="BM290" si="4549">BD290</f>
        <v>CUBIERTAS Y CIELOS</v>
      </c>
      <c r="BN290" s="534"/>
      <c r="BO290" s="534"/>
      <c r="BP290" s="534"/>
      <c r="BQ290" s="534"/>
      <c r="BR290" s="535"/>
      <c r="BS290" s="116"/>
      <c r="BU290" s="116" t="s">
        <v>312</v>
      </c>
      <c r="BV290" s="533" t="str">
        <f t="shared" ref="BV290" si="4550">BM290</f>
        <v>CUBIERTAS Y CIELOS</v>
      </c>
      <c r="BW290" s="534"/>
      <c r="BX290" s="534"/>
      <c r="BY290" s="534"/>
      <c r="BZ290" s="534"/>
      <c r="CA290" s="535"/>
      <c r="CB290" s="116"/>
      <c r="CD290" s="116" t="s">
        <v>312</v>
      </c>
      <c r="CE290" s="533" t="str">
        <f t="shared" ref="CE290" si="4551">BV290</f>
        <v>CUBIERTAS Y CIELOS</v>
      </c>
      <c r="CF290" s="534"/>
      <c r="CG290" s="534"/>
      <c r="CH290" s="534"/>
      <c r="CI290" s="534"/>
      <c r="CJ290" s="535"/>
      <c r="CK290" s="116"/>
      <c r="CM290" s="116" t="s">
        <v>312</v>
      </c>
      <c r="CN290" s="533" t="str">
        <f t="shared" ref="CN290" si="4552">CE290</f>
        <v>CUBIERTAS Y CIELOS</v>
      </c>
      <c r="CO290" s="534"/>
      <c r="CP290" s="534"/>
      <c r="CQ290" s="534"/>
      <c r="CR290" s="534"/>
      <c r="CS290" s="535"/>
      <c r="CT290" s="116"/>
      <c r="CV290" s="116" t="s">
        <v>312</v>
      </c>
      <c r="CW290" s="533" t="str">
        <f t="shared" ref="CW290" si="4553">CN290</f>
        <v>CUBIERTAS Y CIELOS</v>
      </c>
      <c r="CX290" s="534"/>
      <c r="CY290" s="534"/>
      <c r="CZ290" s="534"/>
      <c r="DA290" s="534"/>
      <c r="DB290" s="535"/>
      <c r="DC290" s="116"/>
      <c r="DE290" s="116" t="s">
        <v>312</v>
      </c>
      <c r="DF290" s="533" t="str">
        <f t="shared" ref="DF290" si="4554">CW290</f>
        <v>CUBIERTAS Y CIELOS</v>
      </c>
      <c r="DG290" s="534"/>
      <c r="DH290" s="534"/>
      <c r="DI290" s="534"/>
      <c r="DJ290" s="534"/>
      <c r="DK290" s="535"/>
      <c r="DL290" s="116"/>
      <c r="DN290" s="116" t="s">
        <v>312</v>
      </c>
      <c r="DO290" s="533" t="str">
        <f t="shared" ref="DO290" si="4555">DF290</f>
        <v>CUBIERTAS Y CIELOS</v>
      </c>
      <c r="DP290" s="534"/>
      <c r="DQ290" s="534"/>
      <c r="DR290" s="534"/>
      <c r="DS290" s="534"/>
      <c r="DT290" s="535"/>
      <c r="DU290" s="116"/>
      <c r="DW290" s="116" t="s">
        <v>312</v>
      </c>
      <c r="DX290" s="533" t="str">
        <f t="shared" ref="DX290" si="4556">DO290</f>
        <v>CUBIERTAS Y CIELOS</v>
      </c>
      <c r="DY290" s="534"/>
      <c r="DZ290" s="534"/>
      <c r="EA290" s="534"/>
      <c r="EB290" s="534"/>
      <c r="EC290" s="535"/>
      <c r="ED290" s="116"/>
      <c r="EF290" s="116" t="s">
        <v>312</v>
      </c>
      <c r="EG290" s="533" t="str">
        <f t="shared" ref="EG290" si="4557">DX290</f>
        <v>CUBIERTAS Y CIELOS</v>
      </c>
      <c r="EH290" s="534"/>
      <c r="EI290" s="534"/>
      <c r="EJ290" s="534"/>
      <c r="EK290" s="534"/>
      <c r="EL290" s="535"/>
      <c r="EM290" s="116"/>
      <c r="EO290" s="116" t="s">
        <v>312</v>
      </c>
      <c r="EP290" s="533" t="str">
        <f t="shared" ref="EP290" si="4558">EG290</f>
        <v>CUBIERTAS Y CIELOS</v>
      </c>
      <c r="EQ290" s="534"/>
      <c r="ER290" s="534"/>
      <c r="ES290" s="534"/>
      <c r="ET290" s="534"/>
      <c r="EU290" s="535"/>
      <c r="EV290" s="116"/>
      <c r="EX290" s="116" t="s">
        <v>312</v>
      </c>
      <c r="EY290" s="533" t="str">
        <f t="shared" ref="EY290" si="4559">EP290</f>
        <v>CUBIERTAS Y CIELOS</v>
      </c>
      <c r="EZ290" s="534"/>
      <c r="FA290" s="534"/>
      <c r="FB290" s="534"/>
      <c r="FC290" s="534"/>
      <c r="FD290" s="535"/>
      <c r="FE290" s="116"/>
      <c r="FG290" s="116" t="s">
        <v>312</v>
      </c>
      <c r="FH290" s="533" t="str">
        <f t="shared" ref="FH290" si="4560">EY290</f>
        <v>CUBIERTAS Y CIELOS</v>
      </c>
      <c r="FI290" s="534"/>
      <c r="FJ290" s="534"/>
      <c r="FK290" s="534"/>
      <c r="FL290" s="534"/>
      <c r="FM290" s="535"/>
      <c r="FN290" s="116"/>
      <c r="FP290" s="116" t="s">
        <v>312</v>
      </c>
      <c r="FQ290" s="533" t="str">
        <f t="shared" ref="FQ290" si="4561">FH290</f>
        <v>CUBIERTAS Y CIELOS</v>
      </c>
      <c r="FR290" s="534"/>
      <c r="FS290" s="534"/>
      <c r="FT290" s="534"/>
      <c r="FU290" s="534"/>
      <c r="FV290" s="535"/>
      <c r="FW290" s="116"/>
      <c r="FY290" s="116" t="s">
        <v>312</v>
      </c>
      <c r="FZ290" s="533" t="str">
        <f t="shared" ref="FZ290" si="4562">FQ290</f>
        <v>CUBIERTAS Y CIELOS</v>
      </c>
      <c r="GA290" s="534"/>
      <c r="GB290" s="534"/>
      <c r="GC290" s="534"/>
      <c r="GD290" s="534"/>
      <c r="GE290" s="535"/>
      <c r="GF290" s="116"/>
      <c r="GH290" s="116" t="s">
        <v>312</v>
      </c>
      <c r="GI290" s="533" t="str">
        <f t="shared" ref="GI290" si="4563">FZ290</f>
        <v>CUBIERTAS Y CIELOS</v>
      </c>
      <c r="GJ290" s="534"/>
      <c r="GK290" s="534"/>
      <c r="GL290" s="534"/>
      <c r="GM290" s="534"/>
      <c r="GN290" s="535"/>
      <c r="GO290" s="116"/>
      <c r="GQ290" s="116" t="s">
        <v>312</v>
      </c>
      <c r="GR290" s="533" t="str">
        <f t="shared" ref="GR290" si="4564">GI290</f>
        <v>CUBIERTAS Y CIELOS</v>
      </c>
      <c r="GS290" s="534"/>
      <c r="GT290" s="534"/>
      <c r="GU290" s="534"/>
      <c r="GV290" s="534"/>
      <c r="GW290" s="535"/>
      <c r="GX290" s="116"/>
      <c r="GZ290" s="116" t="s">
        <v>312</v>
      </c>
      <c r="HA290" s="533" t="str">
        <f t="shared" ref="HA290" si="4565">GR290</f>
        <v>CUBIERTAS Y CIELOS</v>
      </c>
      <c r="HB290" s="534"/>
      <c r="HC290" s="534"/>
      <c r="HD290" s="534"/>
      <c r="HE290" s="534"/>
      <c r="HF290" s="535"/>
      <c r="HG290" s="116"/>
      <c r="HI290" s="116" t="s">
        <v>312</v>
      </c>
      <c r="HJ290" s="533" t="str">
        <f t="shared" ref="HJ290" si="4566">HA290</f>
        <v>CUBIERTAS Y CIELOS</v>
      </c>
      <c r="HK290" s="534"/>
      <c r="HL290" s="534"/>
      <c r="HM290" s="534"/>
      <c r="HN290" s="534"/>
      <c r="HO290" s="535"/>
      <c r="HP290" s="116"/>
      <c r="HR290" s="116" t="s">
        <v>312</v>
      </c>
      <c r="HS290" s="533" t="str">
        <f t="shared" ref="HS290" si="4567">HJ290</f>
        <v>CUBIERTAS Y CIELOS</v>
      </c>
      <c r="HT290" s="534"/>
      <c r="HU290" s="534"/>
      <c r="HV290" s="534"/>
      <c r="HW290" s="534"/>
      <c r="HX290" s="535"/>
      <c r="HY290" s="116"/>
      <c r="IA290" s="116" t="s">
        <v>312</v>
      </c>
      <c r="IB290" s="533" t="str">
        <f t="shared" ref="IB290" si="4568">HS290</f>
        <v>CUBIERTAS Y CIELOS</v>
      </c>
      <c r="IC290" s="534"/>
      <c r="ID290" s="534"/>
      <c r="IE290" s="534"/>
      <c r="IF290" s="534"/>
      <c r="IG290" s="535"/>
      <c r="IH290" s="116"/>
      <c r="IJ290" s="116" t="s">
        <v>312</v>
      </c>
      <c r="IK290" s="533" t="str">
        <f t="shared" ref="IK290" si="4569">IB290</f>
        <v>CUBIERTAS Y CIELOS</v>
      </c>
      <c r="IL290" s="534"/>
      <c r="IM290" s="534"/>
      <c r="IN290" s="534"/>
      <c r="IO290" s="534"/>
      <c r="IP290" s="535"/>
      <c r="IQ290" s="116"/>
      <c r="IS290" s="116" t="s">
        <v>312</v>
      </c>
      <c r="IT290" s="533" t="str">
        <f t="shared" ref="IT290" si="4570">IK290</f>
        <v>CUBIERTAS Y CIELOS</v>
      </c>
      <c r="IU290" s="534"/>
      <c r="IV290" s="534"/>
      <c r="IW290" s="534"/>
      <c r="IX290" s="534"/>
      <c r="IY290" s="535"/>
      <c r="IZ290" s="116"/>
      <c r="JB290" s="116" t="s">
        <v>312</v>
      </c>
      <c r="JC290" s="533" t="str">
        <f t="shared" ref="JC290" si="4571">IT290</f>
        <v>CUBIERTAS Y CIELOS</v>
      </c>
      <c r="JD290" s="534"/>
      <c r="JE290" s="534"/>
      <c r="JF290" s="534"/>
      <c r="JG290" s="534"/>
      <c r="JH290" s="535"/>
      <c r="JI290" s="116"/>
      <c r="JK290" s="116" t="s">
        <v>312</v>
      </c>
      <c r="JL290" s="533" t="str">
        <f t="shared" ref="JL290" si="4572">JC290</f>
        <v>CUBIERTAS Y CIELOS</v>
      </c>
      <c r="JM290" s="534"/>
      <c r="JN290" s="534"/>
      <c r="JO290" s="534"/>
      <c r="JP290" s="534"/>
      <c r="JQ290" s="535"/>
      <c r="JR290" s="116"/>
      <c r="JT290" s="116" t="s">
        <v>312</v>
      </c>
      <c r="JU290" s="533" t="str">
        <f t="shared" ref="JU290" si="4573">JL290</f>
        <v>CUBIERTAS Y CIELOS</v>
      </c>
      <c r="JV290" s="534"/>
      <c r="JW290" s="534"/>
      <c r="JX290" s="534"/>
      <c r="JY290" s="534"/>
      <c r="JZ290" s="535"/>
      <c r="KA290" s="116"/>
      <c r="KC290" s="116" t="s">
        <v>312</v>
      </c>
      <c r="KD290" s="533" t="str">
        <f t="shared" ref="KD290" si="4574">JU290</f>
        <v>CUBIERTAS Y CIELOS</v>
      </c>
      <c r="KE290" s="534"/>
      <c r="KF290" s="534"/>
      <c r="KG290" s="534"/>
      <c r="KH290" s="534"/>
      <c r="KI290" s="535"/>
      <c r="KJ290" s="116"/>
      <c r="KL290" s="116" t="s">
        <v>312</v>
      </c>
      <c r="KM290" s="533" t="str">
        <f t="shared" ref="KM290" si="4575">KD290</f>
        <v>CUBIERTAS Y CIELOS</v>
      </c>
      <c r="KN290" s="534"/>
      <c r="KO290" s="534"/>
      <c r="KP290" s="534"/>
      <c r="KQ290" s="534"/>
      <c r="KR290" s="535"/>
      <c r="KS290" s="116"/>
      <c r="KU290" s="116" t="s">
        <v>312</v>
      </c>
      <c r="KV290" s="533" t="str">
        <f t="shared" ref="KV290" si="4576">KM290</f>
        <v>CUBIERTAS Y CIELOS</v>
      </c>
      <c r="KW290" s="534"/>
      <c r="KX290" s="534"/>
      <c r="KY290" s="534"/>
      <c r="KZ290" s="534"/>
      <c r="LA290" s="535"/>
      <c r="LB290" s="116"/>
      <c r="LD290" s="116" t="s">
        <v>312</v>
      </c>
      <c r="LE290" s="533" t="str">
        <f t="shared" ref="LE290" si="4577">KV290</f>
        <v>CUBIERTAS Y CIELOS</v>
      </c>
      <c r="LF290" s="534"/>
      <c r="LG290" s="534"/>
      <c r="LH290" s="534"/>
      <c r="LI290" s="534"/>
      <c r="LJ290" s="535"/>
      <c r="LK290" s="116"/>
      <c r="LM290" s="116" t="s">
        <v>312</v>
      </c>
      <c r="LN290" s="533" t="str">
        <f t="shared" ref="LN290" si="4578">LE290</f>
        <v>CUBIERTAS Y CIELOS</v>
      </c>
      <c r="LO290" s="534"/>
      <c r="LP290" s="534"/>
      <c r="LQ290" s="534"/>
      <c r="LR290" s="534"/>
      <c r="LS290" s="535"/>
      <c r="LT290" s="116"/>
      <c r="LV290" s="116" t="s">
        <v>312</v>
      </c>
      <c r="LW290" s="533" t="str">
        <f t="shared" ref="LW290" si="4579">LN290</f>
        <v>CUBIERTAS Y CIELOS</v>
      </c>
      <c r="LX290" s="534"/>
      <c r="LY290" s="534"/>
      <c r="LZ290" s="534"/>
      <c r="MA290" s="534"/>
      <c r="MB290" s="535"/>
      <c r="MC290" s="116"/>
      <c r="ME290" s="116" t="s">
        <v>312</v>
      </c>
      <c r="MF290" s="533" t="str">
        <f t="shared" ref="MF290" si="4580">LW290</f>
        <v>CUBIERTAS Y CIELOS</v>
      </c>
      <c r="MG290" s="534"/>
      <c r="MH290" s="534"/>
      <c r="MI290" s="534"/>
      <c r="MJ290" s="534"/>
      <c r="MK290" s="535"/>
      <c r="ML290" s="116"/>
      <c r="MN290" s="116" t="s">
        <v>312</v>
      </c>
      <c r="MO290" s="533" t="str">
        <f t="shared" ref="MO290" si="4581">MF290</f>
        <v>CUBIERTAS Y CIELOS</v>
      </c>
      <c r="MP290" s="534"/>
      <c r="MQ290" s="534"/>
      <c r="MR290" s="534"/>
      <c r="MS290" s="534"/>
      <c r="MT290" s="535"/>
      <c r="MU290" s="116"/>
      <c r="MW290" s="116" t="s">
        <v>312</v>
      </c>
      <c r="MX290" s="533" t="str">
        <f t="shared" ref="MX290" si="4582">MO290</f>
        <v>CUBIERTAS Y CIELOS</v>
      </c>
      <c r="MY290" s="534"/>
      <c r="MZ290" s="534"/>
      <c r="NA290" s="534"/>
      <c r="NB290" s="534"/>
      <c r="NC290" s="535"/>
      <c r="ND290" s="116"/>
      <c r="NF290" s="116" t="s">
        <v>312</v>
      </c>
      <c r="NG290" s="533" t="str">
        <f t="shared" ref="NG290" si="4583">MX290</f>
        <v>CUBIERTAS Y CIELOS</v>
      </c>
      <c r="NH290" s="534"/>
      <c r="NI290" s="534"/>
      <c r="NJ290" s="534"/>
      <c r="NK290" s="534"/>
      <c r="NL290" s="535"/>
      <c r="NM290" s="116"/>
      <c r="NO290" s="116" t="s">
        <v>312</v>
      </c>
      <c r="NP290" s="533" t="str">
        <f t="shared" ref="NP290" si="4584">NG290</f>
        <v>CUBIERTAS Y CIELOS</v>
      </c>
      <c r="NQ290" s="534"/>
      <c r="NR290" s="534"/>
      <c r="NS290" s="534"/>
      <c r="NT290" s="534"/>
      <c r="NU290" s="535"/>
      <c r="NV290" s="116"/>
      <c r="NX290" s="116" t="s">
        <v>312</v>
      </c>
      <c r="NY290" s="533" t="str">
        <f t="shared" ref="NY290" si="4585">NP290</f>
        <v>CUBIERTAS Y CIELOS</v>
      </c>
      <c r="NZ290" s="534"/>
      <c r="OA290" s="534"/>
      <c r="OB290" s="534"/>
      <c r="OC290" s="534"/>
      <c r="OD290" s="535"/>
      <c r="OE290" s="116"/>
      <c r="OG290" s="116" t="s">
        <v>312</v>
      </c>
      <c r="OH290" s="533" t="str">
        <f t="shared" ref="OH290" si="4586">NY290</f>
        <v>CUBIERTAS Y CIELOS</v>
      </c>
      <c r="OI290" s="534"/>
      <c r="OJ290" s="534"/>
      <c r="OK290" s="534"/>
      <c r="OL290" s="534"/>
      <c r="OM290" s="535"/>
      <c r="ON290" s="116"/>
      <c r="OP290" s="116" t="s">
        <v>312</v>
      </c>
      <c r="OQ290" s="533" t="str">
        <f t="shared" ref="OQ290" si="4587">OH290</f>
        <v>CUBIERTAS Y CIELOS</v>
      </c>
      <c r="OR290" s="534"/>
      <c r="OS290" s="534"/>
      <c r="OT290" s="534"/>
      <c r="OU290" s="534"/>
      <c r="OV290" s="535"/>
      <c r="OW290" s="116"/>
      <c r="OY290" s="116" t="s">
        <v>312</v>
      </c>
      <c r="OZ290" s="533" t="str">
        <f t="shared" ref="OZ290" si="4588">OQ290</f>
        <v>CUBIERTAS Y CIELOS</v>
      </c>
      <c r="PA290" s="534"/>
      <c r="PB290" s="534"/>
      <c r="PC290" s="534"/>
      <c r="PD290" s="534"/>
      <c r="PE290" s="535"/>
      <c r="PF290" s="116"/>
    </row>
    <row r="291" spans="1:422">
      <c r="A291" s="116"/>
      <c r="B291" s="536"/>
      <c r="C291" s="537"/>
      <c r="D291" s="537"/>
      <c r="E291" s="537"/>
      <c r="F291" s="537"/>
      <c r="G291" s="538"/>
      <c r="H291" s="116"/>
      <c r="J291" s="116"/>
      <c r="K291" s="536"/>
      <c r="L291" s="537"/>
      <c r="M291" s="537"/>
      <c r="N291" s="537"/>
      <c r="O291" s="537"/>
      <c r="P291" s="538"/>
      <c r="Q291" s="116"/>
      <c r="S291" s="116"/>
      <c r="T291" s="536"/>
      <c r="U291" s="537"/>
      <c r="V291" s="537"/>
      <c r="W291" s="537"/>
      <c r="X291" s="537"/>
      <c r="Y291" s="538"/>
      <c r="Z291" s="116"/>
      <c r="AB291" s="116"/>
      <c r="AC291" s="536"/>
      <c r="AD291" s="537"/>
      <c r="AE291" s="537"/>
      <c r="AF291" s="537"/>
      <c r="AG291" s="537"/>
      <c r="AH291" s="538"/>
      <c r="AI291" s="116"/>
      <c r="AK291" s="116"/>
      <c r="AL291" s="536"/>
      <c r="AM291" s="537"/>
      <c r="AN291" s="537"/>
      <c r="AO291" s="537"/>
      <c r="AP291" s="537"/>
      <c r="AQ291" s="538"/>
      <c r="AR291" s="116"/>
      <c r="AT291" s="116"/>
      <c r="AU291" s="536"/>
      <c r="AV291" s="537"/>
      <c r="AW291" s="537"/>
      <c r="AX291" s="537"/>
      <c r="AY291" s="537"/>
      <c r="AZ291" s="538"/>
      <c r="BA291" s="116"/>
      <c r="BC291" s="116"/>
      <c r="BD291" s="536"/>
      <c r="BE291" s="537"/>
      <c r="BF291" s="537"/>
      <c r="BG291" s="537"/>
      <c r="BH291" s="537"/>
      <c r="BI291" s="538"/>
      <c r="BJ291" s="116"/>
      <c r="BL291" s="116"/>
      <c r="BM291" s="536"/>
      <c r="BN291" s="537"/>
      <c r="BO291" s="537"/>
      <c r="BP291" s="537"/>
      <c r="BQ291" s="537"/>
      <c r="BR291" s="538"/>
      <c r="BS291" s="116"/>
      <c r="BU291" s="116"/>
      <c r="BV291" s="536"/>
      <c r="BW291" s="537"/>
      <c r="BX291" s="537"/>
      <c r="BY291" s="537"/>
      <c r="BZ291" s="537"/>
      <c r="CA291" s="538"/>
      <c r="CB291" s="116"/>
      <c r="CD291" s="116"/>
      <c r="CE291" s="536"/>
      <c r="CF291" s="537"/>
      <c r="CG291" s="537"/>
      <c r="CH291" s="537"/>
      <c r="CI291" s="537"/>
      <c r="CJ291" s="538"/>
      <c r="CK291" s="116"/>
      <c r="CM291" s="116"/>
      <c r="CN291" s="536"/>
      <c r="CO291" s="537"/>
      <c r="CP291" s="537"/>
      <c r="CQ291" s="537"/>
      <c r="CR291" s="537"/>
      <c r="CS291" s="538"/>
      <c r="CT291" s="116"/>
      <c r="CV291" s="116"/>
      <c r="CW291" s="536"/>
      <c r="CX291" s="537"/>
      <c r="CY291" s="537"/>
      <c r="CZ291" s="537"/>
      <c r="DA291" s="537"/>
      <c r="DB291" s="538"/>
      <c r="DC291" s="116"/>
      <c r="DE291" s="116"/>
      <c r="DF291" s="536"/>
      <c r="DG291" s="537"/>
      <c r="DH291" s="537"/>
      <c r="DI291" s="537"/>
      <c r="DJ291" s="537"/>
      <c r="DK291" s="538"/>
      <c r="DL291" s="116"/>
      <c r="DN291" s="116"/>
      <c r="DO291" s="536"/>
      <c r="DP291" s="537"/>
      <c r="DQ291" s="537"/>
      <c r="DR291" s="537"/>
      <c r="DS291" s="537"/>
      <c r="DT291" s="538"/>
      <c r="DU291" s="116"/>
      <c r="DW291" s="116"/>
      <c r="DX291" s="536"/>
      <c r="DY291" s="537"/>
      <c r="DZ291" s="537"/>
      <c r="EA291" s="537"/>
      <c r="EB291" s="537"/>
      <c r="EC291" s="538"/>
      <c r="ED291" s="116"/>
      <c r="EF291" s="116"/>
      <c r="EG291" s="536"/>
      <c r="EH291" s="537"/>
      <c r="EI291" s="537"/>
      <c r="EJ291" s="537"/>
      <c r="EK291" s="537"/>
      <c r="EL291" s="538"/>
      <c r="EM291" s="116"/>
      <c r="EO291" s="116"/>
      <c r="EP291" s="536"/>
      <c r="EQ291" s="537"/>
      <c r="ER291" s="537"/>
      <c r="ES291" s="537"/>
      <c r="ET291" s="537"/>
      <c r="EU291" s="538"/>
      <c r="EV291" s="116"/>
      <c r="EX291" s="116"/>
      <c r="EY291" s="536"/>
      <c r="EZ291" s="537"/>
      <c r="FA291" s="537"/>
      <c r="FB291" s="537"/>
      <c r="FC291" s="537"/>
      <c r="FD291" s="538"/>
      <c r="FE291" s="116"/>
      <c r="FG291" s="116"/>
      <c r="FH291" s="536"/>
      <c r="FI291" s="537"/>
      <c r="FJ291" s="537"/>
      <c r="FK291" s="537"/>
      <c r="FL291" s="537"/>
      <c r="FM291" s="538"/>
      <c r="FN291" s="116"/>
      <c r="FP291" s="116"/>
      <c r="FQ291" s="536"/>
      <c r="FR291" s="537"/>
      <c r="FS291" s="537"/>
      <c r="FT291" s="537"/>
      <c r="FU291" s="537"/>
      <c r="FV291" s="538"/>
      <c r="FW291" s="116"/>
      <c r="FY291" s="116"/>
      <c r="FZ291" s="536"/>
      <c r="GA291" s="537"/>
      <c r="GB291" s="537"/>
      <c r="GC291" s="537"/>
      <c r="GD291" s="537"/>
      <c r="GE291" s="538"/>
      <c r="GF291" s="116"/>
      <c r="GH291" s="116"/>
      <c r="GI291" s="536"/>
      <c r="GJ291" s="537"/>
      <c r="GK291" s="537"/>
      <c r="GL291" s="537"/>
      <c r="GM291" s="537"/>
      <c r="GN291" s="538"/>
      <c r="GO291" s="116"/>
      <c r="GQ291" s="116"/>
      <c r="GR291" s="536"/>
      <c r="GS291" s="537"/>
      <c r="GT291" s="537"/>
      <c r="GU291" s="537"/>
      <c r="GV291" s="537"/>
      <c r="GW291" s="538"/>
      <c r="GX291" s="116"/>
      <c r="GZ291" s="116"/>
      <c r="HA291" s="536"/>
      <c r="HB291" s="537"/>
      <c r="HC291" s="537"/>
      <c r="HD291" s="537"/>
      <c r="HE291" s="537"/>
      <c r="HF291" s="538"/>
      <c r="HG291" s="116"/>
      <c r="HI291" s="116"/>
      <c r="HJ291" s="536"/>
      <c r="HK291" s="537"/>
      <c r="HL291" s="537"/>
      <c r="HM291" s="537"/>
      <c r="HN291" s="537"/>
      <c r="HO291" s="538"/>
      <c r="HP291" s="116"/>
      <c r="HR291" s="116"/>
      <c r="HS291" s="536"/>
      <c r="HT291" s="537"/>
      <c r="HU291" s="537"/>
      <c r="HV291" s="537"/>
      <c r="HW291" s="537"/>
      <c r="HX291" s="538"/>
      <c r="HY291" s="116"/>
      <c r="IA291" s="116"/>
      <c r="IB291" s="536"/>
      <c r="IC291" s="537"/>
      <c r="ID291" s="537"/>
      <c r="IE291" s="537"/>
      <c r="IF291" s="537"/>
      <c r="IG291" s="538"/>
      <c r="IH291" s="116"/>
      <c r="IJ291" s="116"/>
      <c r="IK291" s="536"/>
      <c r="IL291" s="537"/>
      <c r="IM291" s="537"/>
      <c r="IN291" s="537"/>
      <c r="IO291" s="537"/>
      <c r="IP291" s="538"/>
      <c r="IQ291" s="116"/>
      <c r="IS291" s="116"/>
      <c r="IT291" s="536"/>
      <c r="IU291" s="537"/>
      <c r="IV291" s="537"/>
      <c r="IW291" s="537"/>
      <c r="IX291" s="537"/>
      <c r="IY291" s="538"/>
      <c r="IZ291" s="116"/>
      <c r="JB291" s="116"/>
      <c r="JC291" s="536"/>
      <c r="JD291" s="537"/>
      <c r="JE291" s="537"/>
      <c r="JF291" s="537"/>
      <c r="JG291" s="537"/>
      <c r="JH291" s="538"/>
      <c r="JI291" s="116"/>
      <c r="JK291" s="116"/>
      <c r="JL291" s="536"/>
      <c r="JM291" s="537"/>
      <c r="JN291" s="537"/>
      <c r="JO291" s="537"/>
      <c r="JP291" s="537"/>
      <c r="JQ291" s="538"/>
      <c r="JR291" s="116"/>
      <c r="JT291" s="116"/>
      <c r="JU291" s="536"/>
      <c r="JV291" s="537"/>
      <c r="JW291" s="537"/>
      <c r="JX291" s="537"/>
      <c r="JY291" s="537"/>
      <c r="JZ291" s="538"/>
      <c r="KA291" s="116"/>
      <c r="KC291" s="116"/>
      <c r="KD291" s="536"/>
      <c r="KE291" s="537"/>
      <c r="KF291" s="537"/>
      <c r="KG291" s="537"/>
      <c r="KH291" s="537"/>
      <c r="KI291" s="538"/>
      <c r="KJ291" s="116"/>
      <c r="KL291" s="116"/>
      <c r="KM291" s="536"/>
      <c r="KN291" s="537"/>
      <c r="KO291" s="537"/>
      <c r="KP291" s="537"/>
      <c r="KQ291" s="537"/>
      <c r="KR291" s="538"/>
      <c r="KS291" s="116"/>
      <c r="KU291" s="116"/>
      <c r="KV291" s="536"/>
      <c r="KW291" s="537"/>
      <c r="KX291" s="537"/>
      <c r="KY291" s="537"/>
      <c r="KZ291" s="537"/>
      <c r="LA291" s="538"/>
      <c r="LB291" s="116"/>
      <c r="LD291" s="116"/>
      <c r="LE291" s="536"/>
      <c r="LF291" s="537"/>
      <c r="LG291" s="537"/>
      <c r="LH291" s="537"/>
      <c r="LI291" s="537"/>
      <c r="LJ291" s="538"/>
      <c r="LK291" s="116"/>
      <c r="LM291" s="116"/>
      <c r="LN291" s="536"/>
      <c r="LO291" s="537"/>
      <c r="LP291" s="537"/>
      <c r="LQ291" s="537"/>
      <c r="LR291" s="537"/>
      <c r="LS291" s="538"/>
      <c r="LT291" s="116"/>
      <c r="LV291" s="116"/>
      <c r="LW291" s="536"/>
      <c r="LX291" s="537"/>
      <c r="LY291" s="537"/>
      <c r="LZ291" s="537"/>
      <c r="MA291" s="537"/>
      <c r="MB291" s="538"/>
      <c r="MC291" s="116"/>
      <c r="ME291" s="116"/>
      <c r="MF291" s="536"/>
      <c r="MG291" s="537"/>
      <c r="MH291" s="537"/>
      <c r="MI291" s="537"/>
      <c r="MJ291" s="537"/>
      <c r="MK291" s="538"/>
      <c r="ML291" s="116"/>
      <c r="MN291" s="116"/>
      <c r="MO291" s="536"/>
      <c r="MP291" s="537"/>
      <c r="MQ291" s="537"/>
      <c r="MR291" s="537"/>
      <c r="MS291" s="537"/>
      <c r="MT291" s="538"/>
      <c r="MU291" s="116"/>
      <c r="MW291" s="116"/>
      <c r="MX291" s="536"/>
      <c r="MY291" s="537"/>
      <c r="MZ291" s="537"/>
      <c r="NA291" s="537"/>
      <c r="NB291" s="537"/>
      <c r="NC291" s="538"/>
      <c r="ND291" s="116"/>
      <c r="NF291" s="116"/>
      <c r="NG291" s="536"/>
      <c r="NH291" s="537"/>
      <c r="NI291" s="537"/>
      <c r="NJ291" s="537"/>
      <c r="NK291" s="537"/>
      <c r="NL291" s="538"/>
      <c r="NM291" s="116"/>
      <c r="NO291" s="116"/>
      <c r="NP291" s="536"/>
      <c r="NQ291" s="537"/>
      <c r="NR291" s="537"/>
      <c r="NS291" s="537"/>
      <c r="NT291" s="537"/>
      <c r="NU291" s="538"/>
      <c r="NV291" s="116"/>
      <c r="NX291" s="116"/>
      <c r="NY291" s="536"/>
      <c r="NZ291" s="537"/>
      <c r="OA291" s="537"/>
      <c r="OB291" s="537"/>
      <c r="OC291" s="537"/>
      <c r="OD291" s="538"/>
      <c r="OE291" s="116"/>
      <c r="OG291" s="116"/>
      <c r="OH291" s="536"/>
      <c r="OI291" s="537"/>
      <c r="OJ291" s="537"/>
      <c r="OK291" s="537"/>
      <c r="OL291" s="537"/>
      <c r="OM291" s="538"/>
      <c r="ON291" s="116"/>
      <c r="OP291" s="116"/>
      <c r="OQ291" s="536"/>
      <c r="OR291" s="537"/>
      <c r="OS291" s="537"/>
      <c r="OT291" s="537"/>
      <c r="OU291" s="537"/>
      <c r="OV291" s="538"/>
      <c r="OW291" s="116"/>
      <c r="OY291" s="116"/>
      <c r="OZ291" s="536"/>
      <c r="PA291" s="537"/>
      <c r="PB291" s="537"/>
      <c r="PC291" s="537"/>
      <c r="PD291" s="537"/>
      <c r="PE291" s="538"/>
      <c r="PF291" s="116"/>
    </row>
    <row r="292" spans="1:422" ht="15" customHeight="1">
      <c r="A292" s="117" t="s">
        <v>1</v>
      </c>
      <c r="B292" s="544" t="str">
        <f>+APU!B146</f>
        <v>SUMINISTRO, TRANSPORTE E INSTALACION DE SOPORTE (DURMIENTES) DE TEJAS, EN MADERA DE 4"X3", INCLUYE ANCLAJES Y TODO LO NECESARIO PARA SU CORRECTO FUNCIONAMIENTO.</v>
      </c>
      <c r="C292" s="545"/>
      <c r="D292" s="545"/>
      <c r="E292" s="545"/>
      <c r="F292" s="545"/>
      <c r="G292" s="545"/>
      <c r="H292" s="117" t="s">
        <v>313</v>
      </c>
      <c r="J292" s="117" t="s">
        <v>1</v>
      </c>
      <c r="K292" s="539" t="str">
        <f>B292</f>
        <v>SUMINISTRO, TRANSPORTE E INSTALACION DE SOPORTE (DURMIENTES) DE TEJAS, EN MADERA DE 4"X3", INCLUYE ANCLAJES Y TODO LO NECESARIO PARA SU CORRECTO FUNCIONAMIENTO.</v>
      </c>
      <c r="L292" s="540"/>
      <c r="M292" s="540"/>
      <c r="N292" s="540"/>
      <c r="O292" s="540"/>
      <c r="P292" s="540"/>
      <c r="Q292" s="117" t="s">
        <v>313</v>
      </c>
      <c r="S292" s="117" t="s">
        <v>1</v>
      </c>
      <c r="T292" s="539" t="str">
        <f>K292</f>
        <v>SUMINISTRO, TRANSPORTE E INSTALACION DE SOPORTE (DURMIENTES) DE TEJAS, EN MADERA DE 4"X3", INCLUYE ANCLAJES Y TODO LO NECESARIO PARA SU CORRECTO FUNCIONAMIENTO.</v>
      </c>
      <c r="U292" s="540"/>
      <c r="V292" s="540"/>
      <c r="W292" s="540"/>
      <c r="X292" s="540"/>
      <c r="Y292" s="540"/>
      <c r="Z292" s="117" t="s">
        <v>313</v>
      </c>
      <c r="AB292" s="117" t="s">
        <v>1</v>
      </c>
      <c r="AC292" s="539" t="str">
        <f>T292</f>
        <v>SUMINISTRO, TRANSPORTE E INSTALACION DE SOPORTE (DURMIENTES) DE TEJAS, EN MADERA DE 4"X3", INCLUYE ANCLAJES Y TODO LO NECESARIO PARA SU CORRECTO FUNCIONAMIENTO.</v>
      </c>
      <c r="AD292" s="540"/>
      <c r="AE292" s="540"/>
      <c r="AF292" s="540"/>
      <c r="AG292" s="540"/>
      <c r="AH292" s="540"/>
      <c r="AI292" s="117" t="s">
        <v>313</v>
      </c>
      <c r="AK292" s="117" t="s">
        <v>1</v>
      </c>
      <c r="AL292" s="539" t="str">
        <f>AC292</f>
        <v>SUMINISTRO, TRANSPORTE E INSTALACION DE SOPORTE (DURMIENTES) DE TEJAS, EN MADERA DE 4"X3", INCLUYE ANCLAJES Y TODO LO NECESARIO PARA SU CORRECTO FUNCIONAMIENTO.</v>
      </c>
      <c r="AM292" s="540"/>
      <c r="AN292" s="540"/>
      <c r="AO292" s="540"/>
      <c r="AP292" s="540"/>
      <c r="AQ292" s="540"/>
      <c r="AR292" s="117" t="s">
        <v>313</v>
      </c>
      <c r="AT292" s="117" t="s">
        <v>1</v>
      </c>
      <c r="AU292" s="539" t="str">
        <f>AL292</f>
        <v>SUMINISTRO, TRANSPORTE E INSTALACION DE SOPORTE (DURMIENTES) DE TEJAS, EN MADERA DE 4"X3", INCLUYE ANCLAJES Y TODO LO NECESARIO PARA SU CORRECTO FUNCIONAMIENTO.</v>
      </c>
      <c r="AV292" s="540"/>
      <c r="AW292" s="540"/>
      <c r="AX292" s="540"/>
      <c r="AY292" s="540"/>
      <c r="AZ292" s="540"/>
      <c r="BA292" s="117" t="s">
        <v>313</v>
      </c>
      <c r="BC292" s="117" t="s">
        <v>1</v>
      </c>
      <c r="BD292" s="539" t="str">
        <f t="shared" ref="BD292" si="4589">AU292</f>
        <v>SUMINISTRO, TRANSPORTE E INSTALACION DE SOPORTE (DURMIENTES) DE TEJAS, EN MADERA DE 4"X3", INCLUYE ANCLAJES Y TODO LO NECESARIO PARA SU CORRECTO FUNCIONAMIENTO.</v>
      </c>
      <c r="BE292" s="540"/>
      <c r="BF292" s="540"/>
      <c r="BG292" s="540"/>
      <c r="BH292" s="540"/>
      <c r="BI292" s="540"/>
      <c r="BJ292" s="117" t="s">
        <v>313</v>
      </c>
      <c r="BL292" s="117" t="s">
        <v>1</v>
      </c>
      <c r="BM292" s="539" t="str">
        <f t="shared" ref="BM292" si="4590">BD292</f>
        <v>SUMINISTRO, TRANSPORTE E INSTALACION DE SOPORTE (DURMIENTES) DE TEJAS, EN MADERA DE 4"X3", INCLUYE ANCLAJES Y TODO LO NECESARIO PARA SU CORRECTO FUNCIONAMIENTO.</v>
      </c>
      <c r="BN292" s="540"/>
      <c r="BO292" s="540"/>
      <c r="BP292" s="540"/>
      <c r="BQ292" s="540"/>
      <c r="BR292" s="540"/>
      <c r="BS292" s="117" t="s">
        <v>313</v>
      </c>
      <c r="BU292" s="117" t="s">
        <v>1</v>
      </c>
      <c r="BV292" s="539" t="str">
        <f t="shared" ref="BV292" si="4591">BM292</f>
        <v>SUMINISTRO, TRANSPORTE E INSTALACION DE SOPORTE (DURMIENTES) DE TEJAS, EN MADERA DE 4"X3", INCLUYE ANCLAJES Y TODO LO NECESARIO PARA SU CORRECTO FUNCIONAMIENTO.</v>
      </c>
      <c r="BW292" s="540"/>
      <c r="BX292" s="540"/>
      <c r="BY292" s="540"/>
      <c r="BZ292" s="540"/>
      <c r="CA292" s="540"/>
      <c r="CB292" s="117" t="s">
        <v>313</v>
      </c>
      <c r="CD292" s="117" t="s">
        <v>1</v>
      </c>
      <c r="CE292" s="539" t="str">
        <f t="shared" ref="CE292" si="4592">BV292</f>
        <v>SUMINISTRO, TRANSPORTE E INSTALACION DE SOPORTE (DURMIENTES) DE TEJAS, EN MADERA DE 4"X3", INCLUYE ANCLAJES Y TODO LO NECESARIO PARA SU CORRECTO FUNCIONAMIENTO.</v>
      </c>
      <c r="CF292" s="540"/>
      <c r="CG292" s="540"/>
      <c r="CH292" s="540"/>
      <c r="CI292" s="540"/>
      <c r="CJ292" s="540"/>
      <c r="CK292" s="117" t="s">
        <v>313</v>
      </c>
      <c r="CM292" s="117" t="s">
        <v>1</v>
      </c>
      <c r="CN292" s="539" t="str">
        <f t="shared" ref="CN292" si="4593">CE292</f>
        <v>SUMINISTRO, TRANSPORTE E INSTALACION DE SOPORTE (DURMIENTES) DE TEJAS, EN MADERA DE 4"X3", INCLUYE ANCLAJES Y TODO LO NECESARIO PARA SU CORRECTO FUNCIONAMIENTO.</v>
      </c>
      <c r="CO292" s="540"/>
      <c r="CP292" s="540"/>
      <c r="CQ292" s="540"/>
      <c r="CR292" s="540"/>
      <c r="CS292" s="540"/>
      <c r="CT292" s="117" t="s">
        <v>313</v>
      </c>
      <c r="CV292" s="117" t="s">
        <v>1</v>
      </c>
      <c r="CW292" s="539" t="str">
        <f t="shared" ref="CW292" si="4594">CN292</f>
        <v>SUMINISTRO, TRANSPORTE E INSTALACION DE SOPORTE (DURMIENTES) DE TEJAS, EN MADERA DE 4"X3", INCLUYE ANCLAJES Y TODO LO NECESARIO PARA SU CORRECTO FUNCIONAMIENTO.</v>
      </c>
      <c r="CX292" s="540"/>
      <c r="CY292" s="540"/>
      <c r="CZ292" s="540"/>
      <c r="DA292" s="540"/>
      <c r="DB292" s="540"/>
      <c r="DC292" s="117" t="s">
        <v>313</v>
      </c>
      <c r="DE292" s="117" t="s">
        <v>1</v>
      </c>
      <c r="DF292" s="539" t="str">
        <f t="shared" ref="DF292" si="4595">CW292</f>
        <v>SUMINISTRO, TRANSPORTE E INSTALACION DE SOPORTE (DURMIENTES) DE TEJAS, EN MADERA DE 4"X3", INCLUYE ANCLAJES Y TODO LO NECESARIO PARA SU CORRECTO FUNCIONAMIENTO.</v>
      </c>
      <c r="DG292" s="540"/>
      <c r="DH292" s="540"/>
      <c r="DI292" s="540"/>
      <c r="DJ292" s="540"/>
      <c r="DK292" s="540"/>
      <c r="DL292" s="117" t="s">
        <v>313</v>
      </c>
      <c r="DN292" s="117" t="s">
        <v>1</v>
      </c>
      <c r="DO292" s="539" t="str">
        <f t="shared" ref="DO292" si="4596">DF292</f>
        <v>SUMINISTRO, TRANSPORTE E INSTALACION DE SOPORTE (DURMIENTES) DE TEJAS, EN MADERA DE 4"X3", INCLUYE ANCLAJES Y TODO LO NECESARIO PARA SU CORRECTO FUNCIONAMIENTO.</v>
      </c>
      <c r="DP292" s="540"/>
      <c r="DQ292" s="540"/>
      <c r="DR292" s="540"/>
      <c r="DS292" s="540"/>
      <c r="DT292" s="540"/>
      <c r="DU292" s="117" t="s">
        <v>313</v>
      </c>
      <c r="DW292" s="117" t="s">
        <v>1</v>
      </c>
      <c r="DX292" s="539" t="str">
        <f t="shared" ref="DX292" si="4597">DO292</f>
        <v>SUMINISTRO, TRANSPORTE E INSTALACION DE SOPORTE (DURMIENTES) DE TEJAS, EN MADERA DE 4"X3", INCLUYE ANCLAJES Y TODO LO NECESARIO PARA SU CORRECTO FUNCIONAMIENTO.</v>
      </c>
      <c r="DY292" s="540"/>
      <c r="DZ292" s="540"/>
      <c r="EA292" s="540"/>
      <c r="EB292" s="540"/>
      <c r="EC292" s="540"/>
      <c r="ED292" s="117" t="s">
        <v>313</v>
      </c>
      <c r="EF292" s="117" t="s">
        <v>1</v>
      </c>
      <c r="EG292" s="539" t="str">
        <f t="shared" ref="EG292" si="4598">DX292</f>
        <v>SUMINISTRO, TRANSPORTE E INSTALACION DE SOPORTE (DURMIENTES) DE TEJAS, EN MADERA DE 4"X3", INCLUYE ANCLAJES Y TODO LO NECESARIO PARA SU CORRECTO FUNCIONAMIENTO.</v>
      </c>
      <c r="EH292" s="540"/>
      <c r="EI292" s="540"/>
      <c r="EJ292" s="540"/>
      <c r="EK292" s="540"/>
      <c r="EL292" s="540"/>
      <c r="EM292" s="117" t="s">
        <v>313</v>
      </c>
      <c r="EO292" s="117" t="s">
        <v>1</v>
      </c>
      <c r="EP292" s="539" t="str">
        <f t="shared" ref="EP292" si="4599">EG292</f>
        <v>SUMINISTRO, TRANSPORTE E INSTALACION DE SOPORTE (DURMIENTES) DE TEJAS, EN MADERA DE 4"X3", INCLUYE ANCLAJES Y TODO LO NECESARIO PARA SU CORRECTO FUNCIONAMIENTO.</v>
      </c>
      <c r="EQ292" s="540"/>
      <c r="ER292" s="540"/>
      <c r="ES292" s="540"/>
      <c r="ET292" s="540"/>
      <c r="EU292" s="540"/>
      <c r="EV292" s="117" t="s">
        <v>313</v>
      </c>
      <c r="EX292" s="117" t="s">
        <v>1</v>
      </c>
      <c r="EY292" s="539" t="str">
        <f t="shared" ref="EY292" si="4600">EP292</f>
        <v>SUMINISTRO, TRANSPORTE E INSTALACION DE SOPORTE (DURMIENTES) DE TEJAS, EN MADERA DE 4"X3", INCLUYE ANCLAJES Y TODO LO NECESARIO PARA SU CORRECTO FUNCIONAMIENTO.</v>
      </c>
      <c r="EZ292" s="540"/>
      <c r="FA292" s="540"/>
      <c r="FB292" s="540"/>
      <c r="FC292" s="540"/>
      <c r="FD292" s="540"/>
      <c r="FE292" s="117" t="s">
        <v>313</v>
      </c>
      <c r="FG292" s="117" t="s">
        <v>1</v>
      </c>
      <c r="FH292" s="539" t="str">
        <f t="shared" ref="FH292" si="4601">EY292</f>
        <v>SUMINISTRO, TRANSPORTE E INSTALACION DE SOPORTE (DURMIENTES) DE TEJAS, EN MADERA DE 4"X3", INCLUYE ANCLAJES Y TODO LO NECESARIO PARA SU CORRECTO FUNCIONAMIENTO.</v>
      </c>
      <c r="FI292" s="540"/>
      <c r="FJ292" s="540"/>
      <c r="FK292" s="540"/>
      <c r="FL292" s="540"/>
      <c r="FM292" s="540"/>
      <c r="FN292" s="117" t="s">
        <v>313</v>
      </c>
      <c r="FP292" s="117" t="s">
        <v>1</v>
      </c>
      <c r="FQ292" s="539" t="str">
        <f t="shared" ref="FQ292" si="4602">FH292</f>
        <v>SUMINISTRO, TRANSPORTE E INSTALACION DE SOPORTE (DURMIENTES) DE TEJAS, EN MADERA DE 4"X3", INCLUYE ANCLAJES Y TODO LO NECESARIO PARA SU CORRECTO FUNCIONAMIENTO.</v>
      </c>
      <c r="FR292" s="540"/>
      <c r="FS292" s="540"/>
      <c r="FT292" s="540"/>
      <c r="FU292" s="540"/>
      <c r="FV292" s="540"/>
      <c r="FW292" s="117" t="s">
        <v>313</v>
      </c>
      <c r="FY292" s="117" t="s">
        <v>1</v>
      </c>
      <c r="FZ292" s="539" t="str">
        <f t="shared" ref="FZ292" si="4603">FQ292</f>
        <v>SUMINISTRO, TRANSPORTE E INSTALACION DE SOPORTE (DURMIENTES) DE TEJAS, EN MADERA DE 4"X3", INCLUYE ANCLAJES Y TODO LO NECESARIO PARA SU CORRECTO FUNCIONAMIENTO.</v>
      </c>
      <c r="GA292" s="540"/>
      <c r="GB292" s="540"/>
      <c r="GC292" s="540"/>
      <c r="GD292" s="540"/>
      <c r="GE292" s="540"/>
      <c r="GF292" s="117" t="s">
        <v>313</v>
      </c>
      <c r="GH292" s="117" t="s">
        <v>1</v>
      </c>
      <c r="GI292" s="539" t="str">
        <f t="shared" ref="GI292" si="4604">FZ292</f>
        <v>SUMINISTRO, TRANSPORTE E INSTALACION DE SOPORTE (DURMIENTES) DE TEJAS, EN MADERA DE 4"X3", INCLUYE ANCLAJES Y TODO LO NECESARIO PARA SU CORRECTO FUNCIONAMIENTO.</v>
      </c>
      <c r="GJ292" s="540"/>
      <c r="GK292" s="540"/>
      <c r="GL292" s="540"/>
      <c r="GM292" s="540"/>
      <c r="GN292" s="540"/>
      <c r="GO292" s="117" t="s">
        <v>313</v>
      </c>
      <c r="GQ292" s="117" t="s">
        <v>1</v>
      </c>
      <c r="GR292" s="539" t="str">
        <f t="shared" ref="GR292" si="4605">GI292</f>
        <v>SUMINISTRO, TRANSPORTE E INSTALACION DE SOPORTE (DURMIENTES) DE TEJAS, EN MADERA DE 4"X3", INCLUYE ANCLAJES Y TODO LO NECESARIO PARA SU CORRECTO FUNCIONAMIENTO.</v>
      </c>
      <c r="GS292" s="540"/>
      <c r="GT292" s="540"/>
      <c r="GU292" s="540"/>
      <c r="GV292" s="540"/>
      <c r="GW292" s="540"/>
      <c r="GX292" s="117" t="s">
        <v>313</v>
      </c>
      <c r="GZ292" s="117" t="s">
        <v>1</v>
      </c>
      <c r="HA292" s="539" t="str">
        <f t="shared" ref="HA292" si="4606">GR292</f>
        <v>SUMINISTRO, TRANSPORTE E INSTALACION DE SOPORTE (DURMIENTES) DE TEJAS, EN MADERA DE 4"X3", INCLUYE ANCLAJES Y TODO LO NECESARIO PARA SU CORRECTO FUNCIONAMIENTO.</v>
      </c>
      <c r="HB292" s="540"/>
      <c r="HC292" s="540"/>
      <c r="HD292" s="540"/>
      <c r="HE292" s="540"/>
      <c r="HF292" s="540"/>
      <c r="HG292" s="117" t="s">
        <v>313</v>
      </c>
      <c r="HI292" s="117" t="s">
        <v>1</v>
      </c>
      <c r="HJ292" s="539" t="str">
        <f t="shared" ref="HJ292" si="4607">HA292</f>
        <v>SUMINISTRO, TRANSPORTE E INSTALACION DE SOPORTE (DURMIENTES) DE TEJAS, EN MADERA DE 4"X3", INCLUYE ANCLAJES Y TODO LO NECESARIO PARA SU CORRECTO FUNCIONAMIENTO.</v>
      </c>
      <c r="HK292" s="540"/>
      <c r="HL292" s="540"/>
      <c r="HM292" s="540"/>
      <c r="HN292" s="540"/>
      <c r="HO292" s="540"/>
      <c r="HP292" s="117" t="s">
        <v>313</v>
      </c>
      <c r="HR292" s="117" t="s">
        <v>1</v>
      </c>
      <c r="HS292" s="539" t="str">
        <f t="shared" ref="HS292" si="4608">HJ292</f>
        <v>SUMINISTRO, TRANSPORTE E INSTALACION DE SOPORTE (DURMIENTES) DE TEJAS, EN MADERA DE 4"X3", INCLUYE ANCLAJES Y TODO LO NECESARIO PARA SU CORRECTO FUNCIONAMIENTO.</v>
      </c>
      <c r="HT292" s="540"/>
      <c r="HU292" s="540"/>
      <c r="HV292" s="540"/>
      <c r="HW292" s="540"/>
      <c r="HX292" s="540"/>
      <c r="HY292" s="117" t="s">
        <v>313</v>
      </c>
      <c r="IA292" s="117" t="s">
        <v>1</v>
      </c>
      <c r="IB292" s="539" t="str">
        <f t="shared" ref="IB292" si="4609">HS292</f>
        <v>SUMINISTRO, TRANSPORTE E INSTALACION DE SOPORTE (DURMIENTES) DE TEJAS, EN MADERA DE 4"X3", INCLUYE ANCLAJES Y TODO LO NECESARIO PARA SU CORRECTO FUNCIONAMIENTO.</v>
      </c>
      <c r="IC292" s="540"/>
      <c r="ID292" s="540"/>
      <c r="IE292" s="540"/>
      <c r="IF292" s="540"/>
      <c r="IG292" s="540"/>
      <c r="IH292" s="117" t="s">
        <v>313</v>
      </c>
      <c r="IJ292" s="117" t="s">
        <v>1</v>
      </c>
      <c r="IK292" s="539" t="str">
        <f t="shared" ref="IK292" si="4610">IB292</f>
        <v>SUMINISTRO, TRANSPORTE E INSTALACION DE SOPORTE (DURMIENTES) DE TEJAS, EN MADERA DE 4"X3", INCLUYE ANCLAJES Y TODO LO NECESARIO PARA SU CORRECTO FUNCIONAMIENTO.</v>
      </c>
      <c r="IL292" s="540"/>
      <c r="IM292" s="540"/>
      <c r="IN292" s="540"/>
      <c r="IO292" s="540"/>
      <c r="IP292" s="540"/>
      <c r="IQ292" s="117" t="s">
        <v>313</v>
      </c>
      <c r="IS292" s="117" t="s">
        <v>1</v>
      </c>
      <c r="IT292" s="539" t="str">
        <f t="shared" ref="IT292" si="4611">IK292</f>
        <v>SUMINISTRO, TRANSPORTE E INSTALACION DE SOPORTE (DURMIENTES) DE TEJAS, EN MADERA DE 4"X3", INCLUYE ANCLAJES Y TODO LO NECESARIO PARA SU CORRECTO FUNCIONAMIENTO.</v>
      </c>
      <c r="IU292" s="540"/>
      <c r="IV292" s="540"/>
      <c r="IW292" s="540"/>
      <c r="IX292" s="540"/>
      <c r="IY292" s="540"/>
      <c r="IZ292" s="117" t="s">
        <v>313</v>
      </c>
      <c r="JB292" s="117" t="s">
        <v>1</v>
      </c>
      <c r="JC292" s="539" t="str">
        <f t="shared" ref="JC292" si="4612">IT292</f>
        <v>SUMINISTRO, TRANSPORTE E INSTALACION DE SOPORTE (DURMIENTES) DE TEJAS, EN MADERA DE 4"X3", INCLUYE ANCLAJES Y TODO LO NECESARIO PARA SU CORRECTO FUNCIONAMIENTO.</v>
      </c>
      <c r="JD292" s="540"/>
      <c r="JE292" s="540"/>
      <c r="JF292" s="540"/>
      <c r="JG292" s="540"/>
      <c r="JH292" s="540"/>
      <c r="JI292" s="117" t="s">
        <v>313</v>
      </c>
      <c r="JK292" s="117" t="s">
        <v>1</v>
      </c>
      <c r="JL292" s="539" t="str">
        <f t="shared" ref="JL292" si="4613">JC292</f>
        <v>SUMINISTRO, TRANSPORTE E INSTALACION DE SOPORTE (DURMIENTES) DE TEJAS, EN MADERA DE 4"X3", INCLUYE ANCLAJES Y TODO LO NECESARIO PARA SU CORRECTO FUNCIONAMIENTO.</v>
      </c>
      <c r="JM292" s="540"/>
      <c r="JN292" s="540"/>
      <c r="JO292" s="540"/>
      <c r="JP292" s="540"/>
      <c r="JQ292" s="540"/>
      <c r="JR292" s="117" t="s">
        <v>313</v>
      </c>
      <c r="JT292" s="117" t="s">
        <v>1</v>
      </c>
      <c r="JU292" s="539" t="str">
        <f t="shared" ref="JU292" si="4614">JL292</f>
        <v>SUMINISTRO, TRANSPORTE E INSTALACION DE SOPORTE (DURMIENTES) DE TEJAS, EN MADERA DE 4"X3", INCLUYE ANCLAJES Y TODO LO NECESARIO PARA SU CORRECTO FUNCIONAMIENTO.</v>
      </c>
      <c r="JV292" s="540"/>
      <c r="JW292" s="540"/>
      <c r="JX292" s="540"/>
      <c r="JY292" s="540"/>
      <c r="JZ292" s="540"/>
      <c r="KA292" s="117" t="s">
        <v>313</v>
      </c>
      <c r="KC292" s="117" t="s">
        <v>1</v>
      </c>
      <c r="KD292" s="539" t="str">
        <f t="shared" ref="KD292" si="4615">JU292</f>
        <v>SUMINISTRO, TRANSPORTE E INSTALACION DE SOPORTE (DURMIENTES) DE TEJAS, EN MADERA DE 4"X3", INCLUYE ANCLAJES Y TODO LO NECESARIO PARA SU CORRECTO FUNCIONAMIENTO.</v>
      </c>
      <c r="KE292" s="540"/>
      <c r="KF292" s="540"/>
      <c r="KG292" s="540"/>
      <c r="KH292" s="540"/>
      <c r="KI292" s="540"/>
      <c r="KJ292" s="117" t="s">
        <v>313</v>
      </c>
      <c r="KL292" s="117" t="s">
        <v>1</v>
      </c>
      <c r="KM292" s="539" t="str">
        <f t="shared" ref="KM292" si="4616">KD292</f>
        <v>SUMINISTRO, TRANSPORTE E INSTALACION DE SOPORTE (DURMIENTES) DE TEJAS, EN MADERA DE 4"X3", INCLUYE ANCLAJES Y TODO LO NECESARIO PARA SU CORRECTO FUNCIONAMIENTO.</v>
      </c>
      <c r="KN292" s="540"/>
      <c r="KO292" s="540"/>
      <c r="KP292" s="540"/>
      <c r="KQ292" s="540"/>
      <c r="KR292" s="540"/>
      <c r="KS292" s="117" t="s">
        <v>313</v>
      </c>
      <c r="KU292" s="117" t="s">
        <v>1</v>
      </c>
      <c r="KV292" s="539" t="str">
        <f t="shared" ref="KV292" si="4617">KM292</f>
        <v>SUMINISTRO, TRANSPORTE E INSTALACION DE SOPORTE (DURMIENTES) DE TEJAS, EN MADERA DE 4"X3", INCLUYE ANCLAJES Y TODO LO NECESARIO PARA SU CORRECTO FUNCIONAMIENTO.</v>
      </c>
      <c r="KW292" s="540"/>
      <c r="KX292" s="540"/>
      <c r="KY292" s="540"/>
      <c r="KZ292" s="540"/>
      <c r="LA292" s="540"/>
      <c r="LB292" s="117" t="s">
        <v>313</v>
      </c>
      <c r="LD292" s="117" t="s">
        <v>1</v>
      </c>
      <c r="LE292" s="539" t="str">
        <f t="shared" ref="LE292" si="4618">KV292</f>
        <v>SUMINISTRO, TRANSPORTE E INSTALACION DE SOPORTE (DURMIENTES) DE TEJAS, EN MADERA DE 4"X3", INCLUYE ANCLAJES Y TODO LO NECESARIO PARA SU CORRECTO FUNCIONAMIENTO.</v>
      </c>
      <c r="LF292" s="540"/>
      <c r="LG292" s="540"/>
      <c r="LH292" s="540"/>
      <c r="LI292" s="540"/>
      <c r="LJ292" s="540"/>
      <c r="LK292" s="117" t="s">
        <v>313</v>
      </c>
      <c r="LM292" s="117" t="s">
        <v>1</v>
      </c>
      <c r="LN292" s="539" t="str">
        <f t="shared" ref="LN292" si="4619">LE292</f>
        <v>SUMINISTRO, TRANSPORTE E INSTALACION DE SOPORTE (DURMIENTES) DE TEJAS, EN MADERA DE 4"X3", INCLUYE ANCLAJES Y TODO LO NECESARIO PARA SU CORRECTO FUNCIONAMIENTO.</v>
      </c>
      <c r="LO292" s="540"/>
      <c r="LP292" s="540"/>
      <c r="LQ292" s="540"/>
      <c r="LR292" s="540"/>
      <c r="LS292" s="540"/>
      <c r="LT292" s="117" t="s">
        <v>313</v>
      </c>
      <c r="LV292" s="117" t="s">
        <v>1</v>
      </c>
      <c r="LW292" s="539" t="str">
        <f t="shared" ref="LW292" si="4620">LN292</f>
        <v>SUMINISTRO, TRANSPORTE E INSTALACION DE SOPORTE (DURMIENTES) DE TEJAS, EN MADERA DE 4"X3", INCLUYE ANCLAJES Y TODO LO NECESARIO PARA SU CORRECTO FUNCIONAMIENTO.</v>
      </c>
      <c r="LX292" s="540"/>
      <c r="LY292" s="540"/>
      <c r="LZ292" s="540"/>
      <c r="MA292" s="540"/>
      <c r="MB292" s="540"/>
      <c r="MC292" s="117" t="s">
        <v>313</v>
      </c>
      <c r="ME292" s="117" t="s">
        <v>1</v>
      </c>
      <c r="MF292" s="539" t="str">
        <f t="shared" ref="MF292" si="4621">LW292</f>
        <v>SUMINISTRO, TRANSPORTE E INSTALACION DE SOPORTE (DURMIENTES) DE TEJAS, EN MADERA DE 4"X3", INCLUYE ANCLAJES Y TODO LO NECESARIO PARA SU CORRECTO FUNCIONAMIENTO.</v>
      </c>
      <c r="MG292" s="540"/>
      <c r="MH292" s="540"/>
      <c r="MI292" s="540"/>
      <c r="MJ292" s="540"/>
      <c r="MK292" s="540"/>
      <c r="ML292" s="117" t="s">
        <v>313</v>
      </c>
      <c r="MN292" s="117" t="s">
        <v>1</v>
      </c>
      <c r="MO292" s="539" t="str">
        <f t="shared" ref="MO292" si="4622">MF292</f>
        <v>SUMINISTRO, TRANSPORTE E INSTALACION DE SOPORTE (DURMIENTES) DE TEJAS, EN MADERA DE 4"X3", INCLUYE ANCLAJES Y TODO LO NECESARIO PARA SU CORRECTO FUNCIONAMIENTO.</v>
      </c>
      <c r="MP292" s="540"/>
      <c r="MQ292" s="540"/>
      <c r="MR292" s="540"/>
      <c r="MS292" s="540"/>
      <c r="MT292" s="540"/>
      <c r="MU292" s="117" t="s">
        <v>313</v>
      </c>
      <c r="MW292" s="117" t="s">
        <v>1</v>
      </c>
      <c r="MX292" s="539" t="str">
        <f t="shared" ref="MX292" si="4623">MO292</f>
        <v>SUMINISTRO, TRANSPORTE E INSTALACION DE SOPORTE (DURMIENTES) DE TEJAS, EN MADERA DE 4"X3", INCLUYE ANCLAJES Y TODO LO NECESARIO PARA SU CORRECTO FUNCIONAMIENTO.</v>
      </c>
      <c r="MY292" s="540"/>
      <c r="MZ292" s="540"/>
      <c r="NA292" s="540"/>
      <c r="NB292" s="540"/>
      <c r="NC292" s="540"/>
      <c r="ND292" s="117" t="s">
        <v>313</v>
      </c>
      <c r="NF292" s="117" t="s">
        <v>1</v>
      </c>
      <c r="NG292" s="539" t="str">
        <f t="shared" ref="NG292" si="4624">MX292</f>
        <v>SUMINISTRO, TRANSPORTE E INSTALACION DE SOPORTE (DURMIENTES) DE TEJAS, EN MADERA DE 4"X3", INCLUYE ANCLAJES Y TODO LO NECESARIO PARA SU CORRECTO FUNCIONAMIENTO.</v>
      </c>
      <c r="NH292" s="540"/>
      <c r="NI292" s="540"/>
      <c r="NJ292" s="540"/>
      <c r="NK292" s="540"/>
      <c r="NL292" s="540"/>
      <c r="NM292" s="117" t="s">
        <v>313</v>
      </c>
      <c r="NO292" s="117" t="s">
        <v>1</v>
      </c>
      <c r="NP292" s="539" t="str">
        <f t="shared" ref="NP292" si="4625">NG292</f>
        <v>SUMINISTRO, TRANSPORTE E INSTALACION DE SOPORTE (DURMIENTES) DE TEJAS, EN MADERA DE 4"X3", INCLUYE ANCLAJES Y TODO LO NECESARIO PARA SU CORRECTO FUNCIONAMIENTO.</v>
      </c>
      <c r="NQ292" s="540"/>
      <c r="NR292" s="540"/>
      <c r="NS292" s="540"/>
      <c r="NT292" s="540"/>
      <c r="NU292" s="540"/>
      <c r="NV292" s="117" t="s">
        <v>313</v>
      </c>
      <c r="NX292" s="117" t="s">
        <v>1</v>
      </c>
      <c r="NY292" s="539" t="str">
        <f t="shared" ref="NY292" si="4626">NP292</f>
        <v>SUMINISTRO, TRANSPORTE E INSTALACION DE SOPORTE (DURMIENTES) DE TEJAS, EN MADERA DE 4"X3", INCLUYE ANCLAJES Y TODO LO NECESARIO PARA SU CORRECTO FUNCIONAMIENTO.</v>
      </c>
      <c r="NZ292" s="540"/>
      <c r="OA292" s="540"/>
      <c r="OB292" s="540"/>
      <c r="OC292" s="540"/>
      <c r="OD292" s="540"/>
      <c r="OE292" s="117" t="s">
        <v>313</v>
      </c>
      <c r="OG292" s="117" t="s">
        <v>1</v>
      </c>
      <c r="OH292" s="539" t="str">
        <f t="shared" ref="OH292" si="4627">NY292</f>
        <v>SUMINISTRO, TRANSPORTE E INSTALACION DE SOPORTE (DURMIENTES) DE TEJAS, EN MADERA DE 4"X3", INCLUYE ANCLAJES Y TODO LO NECESARIO PARA SU CORRECTO FUNCIONAMIENTO.</v>
      </c>
      <c r="OI292" s="540"/>
      <c r="OJ292" s="540"/>
      <c r="OK292" s="540"/>
      <c r="OL292" s="540"/>
      <c r="OM292" s="540"/>
      <c r="ON292" s="117" t="s">
        <v>313</v>
      </c>
      <c r="OP292" s="117" t="s">
        <v>1</v>
      </c>
      <c r="OQ292" s="539" t="str">
        <f t="shared" ref="OQ292" si="4628">OH292</f>
        <v>SUMINISTRO, TRANSPORTE E INSTALACION DE SOPORTE (DURMIENTES) DE TEJAS, EN MADERA DE 4"X3", INCLUYE ANCLAJES Y TODO LO NECESARIO PARA SU CORRECTO FUNCIONAMIENTO.</v>
      </c>
      <c r="OR292" s="540"/>
      <c r="OS292" s="540"/>
      <c r="OT292" s="540"/>
      <c r="OU292" s="540"/>
      <c r="OV292" s="540"/>
      <c r="OW292" s="117" t="s">
        <v>313</v>
      </c>
      <c r="OY292" s="117" t="s">
        <v>1</v>
      </c>
      <c r="OZ292" s="539" t="str">
        <f t="shared" ref="OZ292" si="4629">OQ292</f>
        <v>SUMINISTRO, TRANSPORTE E INSTALACION DE SOPORTE (DURMIENTES) DE TEJAS, EN MADERA DE 4"X3", INCLUYE ANCLAJES Y TODO LO NECESARIO PARA SU CORRECTO FUNCIONAMIENTO.</v>
      </c>
      <c r="PA292" s="540"/>
      <c r="PB292" s="540"/>
      <c r="PC292" s="540"/>
      <c r="PD292" s="540"/>
      <c r="PE292" s="540"/>
      <c r="PF292" s="117" t="s">
        <v>313</v>
      </c>
    </row>
    <row r="293" spans="1:422" ht="24.75" customHeight="1">
      <c r="A293" s="127" t="str">
        <f>+APU!A146</f>
        <v>06-01-002</v>
      </c>
      <c r="B293" s="545"/>
      <c r="C293" s="545"/>
      <c r="D293" s="545"/>
      <c r="E293" s="545"/>
      <c r="F293" s="545"/>
      <c r="G293" s="545"/>
      <c r="H293" s="133" t="str">
        <f>+APU!C146</f>
        <v>M</v>
      </c>
      <c r="J293" s="127" t="str">
        <f>+A293</f>
        <v>06-01-002</v>
      </c>
      <c r="K293" s="540"/>
      <c r="L293" s="540"/>
      <c r="M293" s="540"/>
      <c r="N293" s="540"/>
      <c r="O293" s="540"/>
      <c r="P293" s="540"/>
      <c r="Q293" s="126" t="str">
        <f>H293</f>
        <v>M</v>
      </c>
      <c r="S293" s="127" t="str">
        <f>+J293</f>
        <v>06-01-002</v>
      </c>
      <c r="T293" s="540"/>
      <c r="U293" s="540"/>
      <c r="V293" s="540"/>
      <c r="W293" s="540"/>
      <c r="X293" s="540"/>
      <c r="Y293" s="540"/>
      <c r="Z293" s="126" t="str">
        <f>Q293</f>
        <v>M</v>
      </c>
      <c r="AB293" s="127" t="str">
        <f>+S293</f>
        <v>06-01-002</v>
      </c>
      <c r="AC293" s="540"/>
      <c r="AD293" s="540"/>
      <c r="AE293" s="540"/>
      <c r="AF293" s="540"/>
      <c r="AG293" s="540"/>
      <c r="AH293" s="540"/>
      <c r="AI293" s="126" t="str">
        <f>Z293</f>
        <v>M</v>
      </c>
      <c r="AK293" s="127" t="str">
        <f>+AB293</f>
        <v>06-01-002</v>
      </c>
      <c r="AL293" s="540"/>
      <c r="AM293" s="540"/>
      <c r="AN293" s="540"/>
      <c r="AO293" s="540"/>
      <c r="AP293" s="540"/>
      <c r="AQ293" s="540"/>
      <c r="AR293" s="126" t="str">
        <f>AI293</f>
        <v>M</v>
      </c>
      <c r="AT293" s="127" t="str">
        <f>+AK293</f>
        <v>06-01-002</v>
      </c>
      <c r="AU293" s="540"/>
      <c r="AV293" s="540"/>
      <c r="AW293" s="540"/>
      <c r="AX293" s="540"/>
      <c r="AY293" s="540"/>
      <c r="AZ293" s="540"/>
      <c r="BA293" s="126" t="str">
        <f>AR293</f>
        <v>M</v>
      </c>
      <c r="BC293" s="127" t="str">
        <f t="shared" ref="BC293" si="4630">+AT293</f>
        <v>06-01-002</v>
      </c>
      <c r="BD293" s="540"/>
      <c r="BE293" s="540"/>
      <c r="BF293" s="540"/>
      <c r="BG293" s="540"/>
      <c r="BH293" s="540"/>
      <c r="BI293" s="540"/>
      <c r="BJ293" s="126" t="str">
        <f t="shared" ref="BJ293" si="4631">BA293</f>
        <v>M</v>
      </c>
      <c r="BL293" s="127" t="str">
        <f t="shared" ref="BL293" si="4632">+BC293</f>
        <v>06-01-002</v>
      </c>
      <c r="BM293" s="540"/>
      <c r="BN293" s="540"/>
      <c r="BO293" s="540"/>
      <c r="BP293" s="540"/>
      <c r="BQ293" s="540"/>
      <c r="BR293" s="540"/>
      <c r="BS293" s="126" t="str">
        <f t="shared" ref="BS293" si="4633">BJ293</f>
        <v>M</v>
      </c>
      <c r="BU293" s="127" t="str">
        <f t="shared" ref="BU293" si="4634">+BL293</f>
        <v>06-01-002</v>
      </c>
      <c r="BV293" s="540"/>
      <c r="BW293" s="540"/>
      <c r="BX293" s="540"/>
      <c r="BY293" s="540"/>
      <c r="BZ293" s="540"/>
      <c r="CA293" s="540"/>
      <c r="CB293" s="126" t="str">
        <f t="shared" ref="CB293" si="4635">BS293</f>
        <v>M</v>
      </c>
      <c r="CD293" s="127" t="str">
        <f t="shared" ref="CD293" si="4636">+BU293</f>
        <v>06-01-002</v>
      </c>
      <c r="CE293" s="540"/>
      <c r="CF293" s="540"/>
      <c r="CG293" s="540"/>
      <c r="CH293" s="540"/>
      <c r="CI293" s="540"/>
      <c r="CJ293" s="540"/>
      <c r="CK293" s="126" t="str">
        <f t="shared" ref="CK293" si="4637">CB293</f>
        <v>M</v>
      </c>
      <c r="CM293" s="127" t="str">
        <f t="shared" ref="CM293" si="4638">+CD293</f>
        <v>06-01-002</v>
      </c>
      <c r="CN293" s="540"/>
      <c r="CO293" s="540"/>
      <c r="CP293" s="540"/>
      <c r="CQ293" s="540"/>
      <c r="CR293" s="540"/>
      <c r="CS293" s="540"/>
      <c r="CT293" s="126" t="str">
        <f t="shared" ref="CT293" si="4639">CK293</f>
        <v>M</v>
      </c>
      <c r="CV293" s="127" t="str">
        <f t="shared" ref="CV293" si="4640">+CM293</f>
        <v>06-01-002</v>
      </c>
      <c r="CW293" s="540"/>
      <c r="CX293" s="540"/>
      <c r="CY293" s="540"/>
      <c r="CZ293" s="540"/>
      <c r="DA293" s="540"/>
      <c r="DB293" s="540"/>
      <c r="DC293" s="126" t="str">
        <f t="shared" ref="DC293" si="4641">CT293</f>
        <v>M</v>
      </c>
      <c r="DE293" s="127" t="str">
        <f t="shared" ref="DE293" si="4642">+CV293</f>
        <v>06-01-002</v>
      </c>
      <c r="DF293" s="540"/>
      <c r="DG293" s="540"/>
      <c r="DH293" s="540"/>
      <c r="DI293" s="540"/>
      <c r="DJ293" s="540"/>
      <c r="DK293" s="540"/>
      <c r="DL293" s="126" t="str">
        <f t="shared" ref="DL293" si="4643">DC293</f>
        <v>M</v>
      </c>
      <c r="DN293" s="127" t="str">
        <f t="shared" ref="DN293" si="4644">+DE293</f>
        <v>06-01-002</v>
      </c>
      <c r="DO293" s="540"/>
      <c r="DP293" s="540"/>
      <c r="DQ293" s="540"/>
      <c r="DR293" s="540"/>
      <c r="DS293" s="540"/>
      <c r="DT293" s="540"/>
      <c r="DU293" s="126" t="str">
        <f t="shared" ref="DU293" si="4645">DL293</f>
        <v>M</v>
      </c>
      <c r="DW293" s="127" t="str">
        <f t="shared" ref="DW293" si="4646">+DN293</f>
        <v>06-01-002</v>
      </c>
      <c r="DX293" s="540"/>
      <c r="DY293" s="540"/>
      <c r="DZ293" s="540"/>
      <c r="EA293" s="540"/>
      <c r="EB293" s="540"/>
      <c r="EC293" s="540"/>
      <c r="ED293" s="126" t="str">
        <f t="shared" ref="ED293" si="4647">DU293</f>
        <v>M</v>
      </c>
      <c r="EF293" s="127" t="str">
        <f t="shared" ref="EF293" si="4648">+DW293</f>
        <v>06-01-002</v>
      </c>
      <c r="EG293" s="540"/>
      <c r="EH293" s="540"/>
      <c r="EI293" s="540"/>
      <c r="EJ293" s="540"/>
      <c r="EK293" s="540"/>
      <c r="EL293" s="540"/>
      <c r="EM293" s="126" t="str">
        <f t="shared" ref="EM293" si="4649">ED293</f>
        <v>M</v>
      </c>
      <c r="EO293" s="127" t="str">
        <f t="shared" ref="EO293" si="4650">+EF293</f>
        <v>06-01-002</v>
      </c>
      <c r="EP293" s="540"/>
      <c r="EQ293" s="540"/>
      <c r="ER293" s="540"/>
      <c r="ES293" s="540"/>
      <c r="ET293" s="540"/>
      <c r="EU293" s="540"/>
      <c r="EV293" s="126" t="str">
        <f t="shared" ref="EV293" si="4651">EM293</f>
        <v>M</v>
      </c>
      <c r="EX293" s="127" t="str">
        <f t="shared" ref="EX293" si="4652">+EO293</f>
        <v>06-01-002</v>
      </c>
      <c r="EY293" s="540"/>
      <c r="EZ293" s="540"/>
      <c r="FA293" s="540"/>
      <c r="FB293" s="540"/>
      <c r="FC293" s="540"/>
      <c r="FD293" s="540"/>
      <c r="FE293" s="126" t="str">
        <f t="shared" ref="FE293" si="4653">EV293</f>
        <v>M</v>
      </c>
      <c r="FG293" s="127" t="str">
        <f t="shared" ref="FG293" si="4654">+EX293</f>
        <v>06-01-002</v>
      </c>
      <c r="FH293" s="540"/>
      <c r="FI293" s="540"/>
      <c r="FJ293" s="540"/>
      <c r="FK293" s="540"/>
      <c r="FL293" s="540"/>
      <c r="FM293" s="540"/>
      <c r="FN293" s="126" t="str">
        <f t="shared" ref="FN293" si="4655">FE293</f>
        <v>M</v>
      </c>
      <c r="FP293" s="127" t="str">
        <f t="shared" ref="FP293" si="4656">+FG293</f>
        <v>06-01-002</v>
      </c>
      <c r="FQ293" s="540"/>
      <c r="FR293" s="540"/>
      <c r="FS293" s="540"/>
      <c r="FT293" s="540"/>
      <c r="FU293" s="540"/>
      <c r="FV293" s="540"/>
      <c r="FW293" s="126" t="str">
        <f t="shared" ref="FW293" si="4657">FN293</f>
        <v>M</v>
      </c>
      <c r="FY293" s="127" t="str">
        <f t="shared" ref="FY293" si="4658">+FP293</f>
        <v>06-01-002</v>
      </c>
      <c r="FZ293" s="540"/>
      <c r="GA293" s="540"/>
      <c r="GB293" s="540"/>
      <c r="GC293" s="540"/>
      <c r="GD293" s="540"/>
      <c r="GE293" s="540"/>
      <c r="GF293" s="126" t="str">
        <f t="shared" ref="GF293" si="4659">FW293</f>
        <v>M</v>
      </c>
      <c r="GH293" s="127" t="str">
        <f t="shared" ref="GH293" si="4660">+FY293</f>
        <v>06-01-002</v>
      </c>
      <c r="GI293" s="540"/>
      <c r="GJ293" s="540"/>
      <c r="GK293" s="540"/>
      <c r="GL293" s="540"/>
      <c r="GM293" s="540"/>
      <c r="GN293" s="540"/>
      <c r="GO293" s="126" t="str">
        <f t="shared" ref="GO293" si="4661">GF293</f>
        <v>M</v>
      </c>
      <c r="GQ293" s="127" t="str">
        <f t="shared" ref="GQ293" si="4662">+GH293</f>
        <v>06-01-002</v>
      </c>
      <c r="GR293" s="540"/>
      <c r="GS293" s="540"/>
      <c r="GT293" s="540"/>
      <c r="GU293" s="540"/>
      <c r="GV293" s="540"/>
      <c r="GW293" s="540"/>
      <c r="GX293" s="126" t="str">
        <f t="shared" ref="GX293" si="4663">GO293</f>
        <v>M</v>
      </c>
      <c r="GZ293" s="127" t="str">
        <f t="shared" ref="GZ293" si="4664">+GQ293</f>
        <v>06-01-002</v>
      </c>
      <c r="HA293" s="540"/>
      <c r="HB293" s="540"/>
      <c r="HC293" s="540"/>
      <c r="HD293" s="540"/>
      <c r="HE293" s="540"/>
      <c r="HF293" s="540"/>
      <c r="HG293" s="126" t="str">
        <f t="shared" ref="HG293" si="4665">GX293</f>
        <v>M</v>
      </c>
      <c r="HI293" s="127" t="str">
        <f t="shared" ref="HI293" si="4666">+GZ293</f>
        <v>06-01-002</v>
      </c>
      <c r="HJ293" s="540"/>
      <c r="HK293" s="540"/>
      <c r="HL293" s="540"/>
      <c r="HM293" s="540"/>
      <c r="HN293" s="540"/>
      <c r="HO293" s="540"/>
      <c r="HP293" s="126" t="str">
        <f t="shared" ref="HP293" si="4667">HG293</f>
        <v>M</v>
      </c>
      <c r="HR293" s="127" t="str">
        <f t="shared" ref="HR293" si="4668">+HI293</f>
        <v>06-01-002</v>
      </c>
      <c r="HS293" s="540"/>
      <c r="HT293" s="540"/>
      <c r="HU293" s="540"/>
      <c r="HV293" s="540"/>
      <c r="HW293" s="540"/>
      <c r="HX293" s="540"/>
      <c r="HY293" s="126" t="str">
        <f t="shared" ref="HY293" si="4669">HP293</f>
        <v>M</v>
      </c>
      <c r="IA293" s="127" t="str">
        <f t="shared" ref="IA293" si="4670">+HR293</f>
        <v>06-01-002</v>
      </c>
      <c r="IB293" s="540"/>
      <c r="IC293" s="540"/>
      <c r="ID293" s="540"/>
      <c r="IE293" s="540"/>
      <c r="IF293" s="540"/>
      <c r="IG293" s="540"/>
      <c r="IH293" s="126" t="str">
        <f t="shared" ref="IH293" si="4671">HY293</f>
        <v>M</v>
      </c>
      <c r="IJ293" s="127" t="str">
        <f t="shared" ref="IJ293" si="4672">+IA293</f>
        <v>06-01-002</v>
      </c>
      <c r="IK293" s="540"/>
      <c r="IL293" s="540"/>
      <c r="IM293" s="540"/>
      <c r="IN293" s="540"/>
      <c r="IO293" s="540"/>
      <c r="IP293" s="540"/>
      <c r="IQ293" s="126" t="str">
        <f t="shared" ref="IQ293" si="4673">IH293</f>
        <v>M</v>
      </c>
      <c r="IS293" s="127" t="str">
        <f t="shared" ref="IS293" si="4674">+IJ293</f>
        <v>06-01-002</v>
      </c>
      <c r="IT293" s="540"/>
      <c r="IU293" s="540"/>
      <c r="IV293" s="540"/>
      <c r="IW293" s="540"/>
      <c r="IX293" s="540"/>
      <c r="IY293" s="540"/>
      <c r="IZ293" s="126" t="str">
        <f t="shared" ref="IZ293" si="4675">IQ293</f>
        <v>M</v>
      </c>
      <c r="JB293" s="127" t="str">
        <f t="shared" ref="JB293" si="4676">+IS293</f>
        <v>06-01-002</v>
      </c>
      <c r="JC293" s="540"/>
      <c r="JD293" s="540"/>
      <c r="JE293" s="540"/>
      <c r="JF293" s="540"/>
      <c r="JG293" s="540"/>
      <c r="JH293" s="540"/>
      <c r="JI293" s="126" t="str">
        <f t="shared" ref="JI293" si="4677">IZ293</f>
        <v>M</v>
      </c>
      <c r="JK293" s="127" t="str">
        <f t="shared" ref="JK293" si="4678">+JB293</f>
        <v>06-01-002</v>
      </c>
      <c r="JL293" s="540"/>
      <c r="JM293" s="540"/>
      <c r="JN293" s="540"/>
      <c r="JO293" s="540"/>
      <c r="JP293" s="540"/>
      <c r="JQ293" s="540"/>
      <c r="JR293" s="126" t="str">
        <f t="shared" ref="JR293" si="4679">JI293</f>
        <v>M</v>
      </c>
      <c r="JT293" s="127" t="str">
        <f t="shared" ref="JT293" si="4680">+JK293</f>
        <v>06-01-002</v>
      </c>
      <c r="JU293" s="540"/>
      <c r="JV293" s="540"/>
      <c r="JW293" s="540"/>
      <c r="JX293" s="540"/>
      <c r="JY293" s="540"/>
      <c r="JZ293" s="540"/>
      <c r="KA293" s="126" t="str">
        <f t="shared" ref="KA293" si="4681">JR293</f>
        <v>M</v>
      </c>
      <c r="KC293" s="127" t="str">
        <f t="shared" ref="KC293" si="4682">+JT293</f>
        <v>06-01-002</v>
      </c>
      <c r="KD293" s="540"/>
      <c r="KE293" s="540"/>
      <c r="KF293" s="540"/>
      <c r="KG293" s="540"/>
      <c r="KH293" s="540"/>
      <c r="KI293" s="540"/>
      <c r="KJ293" s="126" t="str">
        <f t="shared" ref="KJ293" si="4683">KA293</f>
        <v>M</v>
      </c>
      <c r="KL293" s="127" t="str">
        <f t="shared" ref="KL293" si="4684">+KC293</f>
        <v>06-01-002</v>
      </c>
      <c r="KM293" s="540"/>
      <c r="KN293" s="540"/>
      <c r="KO293" s="540"/>
      <c r="KP293" s="540"/>
      <c r="KQ293" s="540"/>
      <c r="KR293" s="540"/>
      <c r="KS293" s="126" t="str">
        <f t="shared" ref="KS293" si="4685">KJ293</f>
        <v>M</v>
      </c>
      <c r="KU293" s="127" t="str">
        <f t="shared" ref="KU293" si="4686">+KL293</f>
        <v>06-01-002</v>
      </c>
      <c r="KV293" s="540"/>
      <c r="KW293" s="540"/>
      <c r="KX293" s="540"/>
      <c r="KY293" s="540"/>
      <c r="KZ293" s="540"/>
      <c r="LA293" s="540"/>
      <c r="LB293" s="126" t="str">
        <f t="shared" ref="LB293" si="4687">KS293</f>
        <v>M</v>
      </c>
      <c r="LD293" s="127" t="str">
        <f t="shared" ref="LD293" si="4688">+KU293</f>
        <v>06-01-002</v>
      </c>
      <c r="LE293" s="540"/>
      <c r="LF293" s="540"/>
      <c r="LG293" s="540"/>
      <c r="LH293" s="540"/>
      <c r="LI293" s="540"/>
      <c r="LJ293" s="540"/>
      <c r="LK293" s="126" t="str">
        <f t="shared" ref="LK293" si="4689">LB293</f>
        <v>M</v>
      </c>
      <c r="LM293" s="127" t="str">
        <f t="shared" ref="LM293" si="4690">+LD293</f>
        <v>06-01-002</v>
      </c>
      <c r="LN293" s="540"/>
      <c r="LO293" s="540"/>
      <c r="LP293" s="540"/>
      <c r="LQ293" s="540"/>
      <c r="LR293" s="540"/>
      <c r="LS293" s="540"/>
      <c r="LT293" s="126" t="str">
        <f t="shared" ref="LT293" si="4691">LK293</f>
        <v>M</v>
      </c>
      <c r="LV293" s="127" t="str">
        <f t="shared" ref="LV293" si="4692">+LM293</f>
        <v>06-01-002</v>
      </c>
      <c r="LW293" s="540"/>
      <c r="LX293" s="540"/>
      <c r="LY293" s="540"/>
      <c r="LZ293" s="540"/>
      <c r="MA293" s="540"/>
      <c r="MB293" s="540"/>
      <c r="MC293" s="126" t="str">
        <f t="shared" ref="MC293" si="4693">LT293</f>
        <v>M</v>
      </c>
      <c r="ME293" s="127" t="str">
        <f t="shared" ref="ME293" si="4694">+LV293</f>
        <v>06-01-002</v>
      </c>
      <c r="MF293" s="540"/>
      <c r="MG293" s="540"/>
      <c r="MH293" s="540"/>
      <c r="MI293" s="540"/>
      <c r="MJ293" s="540"/>
      <c r="MK293" s="540"/>
      <c r="ML293" s="126" t="str">
        <f t="shared" ref="ML293" si="4695">MC293</f>
        <v>M</v>
      </c>
      <c r="MN293" s="127" t="str">
        <f t="shared" ref="MN293" si="4696">+ME293</f>
        <v>06-01-002</v>
      </c>
      <c r="MO293" s="540"/>
      <c r="MP293" s="540"/>
      <c r="MQ293" s="540"/>
      <c r="MR293" s="540"/>
      <c r="MS293" s="540"/>
      <c r="MT293" s="540"/>
      <c r="MU293" s="126" t="str">
        <f t="shared" ref="MU293" si="4697">ML293</f>
        <v>M</v>
      </c>
      <c r="MW293" s="127" t="str">
        <f t="shared" ref="MW293" si="4698">+MN293</f>
        <v>06-01-002</v>
      </c>
      <c r="MX293" s="540"/>
      <c r="MY293" s="540"/>
      <c r="MZ293" s="540"/>
      <c r="NA293" s="540"/>
      <c r="NB293" s="540"/>
      <c r="NC293" s="540"/>
      <c r="ND293" s="126" t="str">
        <f t="shared" ref="ND293" si="4699">MU293</f>
        <v>M</v>
      </c>
      <c r="NF293" s="127" t="str">
        <f t="shared" ref="NF293" si="4700">+MW293</f>
        <v>06-01-002</v>
      </c>
      <c r="NG293" s="540"/>
      <c r="NH293" s="540"/>
      <c r="NI293" s="540"/>
      <c r="NJ293" s="540"/>
      <c r="NK293" s="540"/>
      <c r="NL293" s="540"/>
      <c r="NM293" s="126" t="str">
        <f t="shared" ref="NM293" si="4701">ND293</f>
        <v>M</v>
      </c>
      <c r="NO293" s="127" t="str">
        <f t="shared" ref="NO293" si="4702">+NF293</f>
        <v>06-01-002</v>
      </c>
      <c r="NP293" s="540"/>
      <c r="NQ293" s="540"/>
      <c r="NR293" s="540"/>
      <c r="NS293" s="540"/>
      <c r="NT293" s="540"/>
      <c r="NU293" s="540"/>
      <c r="NV293" s="126" t="str">
        <f t="shared" ref="NV293" si="4703">NM293</f>
        <v>M</v>
      </c>
      <c r="NX293" s="127" t="str">
        <f t="shared" ref="NX293" si="4704">+NO293</f>
        <v>06-01-002</v>
      </c>
      <c r="NY293" s="540"/>
      <c r="NZ293" s="540"/>
      <c r="OA293" s="540"/>
      <c r="OB293" s="540"/>
      <c r="OC293" s="540"/>
      <c r="OD293" s="540"/>
      <c r="OE293" s="126" t="str">
        <f t="shared" ref="OE293" si="4705">NV293</f>
        <v>M</v>
      </c>
      <c r="OG293" s="127" t="str">
        <f t="shared" ref="OG293" si="4706">+NX293</f>
        <v>06-01-002</v>
      </c>
      <c r="OH293" s="540"/>
      <c r="OI293" s="540"/>
      <c r="OJ293" s="540"/>
      <c r="OK293" s="540"/>
      <c r="OL293" s="540"/>
      <c r="OM293" s="540"/>
      <c r="ON293" s="126" t="str">
        <f t="shared" ref="ON293" si="4707">OE293</f>
        <v>M</v>
      </c>
      <c r="OP293" s="127" t="str">
        <f t="shared" ref="OP293" si="4708">+OG293</f>
        <v>06-01-002</v>
      </c>
      <c r="OQ293" s="540"/>
      <c r="OR293" s="540"/>
      <c r="OS293" s="540"/>
      <c r="OT293" s="540"/>
      <c r="OU293" s="540"/>
      <c r="OV293" s="540"/>
      <c r="OW293" s="126" t="str">
        <f t="shared" ref="OW293" si="4709">ON293</f>
        <v>M</v>
      </c>
      <c r="OY293" s="127" t="str">
        <f t="shared" ref="OY293" si="4710">+OP293</f>
        <v>06-01-002</v>
      </c>
      <c r="OZ293" s="540"/>
      <c r="PA293" s="540"/>
      <c r="PB293" s="540"/>
      <c r="PC293" s="540"/>
      <c r="PD293" s="540"/>
      <c r="PE293" s="540"/>
      <c r="PF293" s="126" t="str">
        <f t="shared" ref="PF293" si="4711">OW293</f>
        <v>M</v>
      </c>
    </row>
    <row r="294" spans="1:422">
      <c r="A294" s="129" t="s">
        <v>314</v>
      </c>
      <c r="B294" s="130"/>
      <c r="C294" s="130" t="s">
        <v>315</v>
      </c>
      <c r="D294" s="130" t="s">
        <v>316</v>
      </c>
      <c r="E294" s="130" t="s">
        <v>317</v>
      </c>
      <c r="F294" s="130" t="s">
        <v>318</v>
      </c>
      <c r="G294" s="128" t="s">
        <v>319</v>
      </c>
      <c r="H294" s="131" t="s">
        <v>44</v>
      </c>
      <c r="J294" s="129" t="s">
        <v>314</v>
      </c>
      <c r="K294" s="130"/>
      <c r="L294" s="130" t="s">
        <v>315</v>
      </c>
      <c r="M294" s="130" t="s">
        <v>316</v>
      </c>
      <c r="N294" s="130" t="s">
        <v>317</v>
      </c>
      <c r="O294" s="130" t="s">
        <v>318</v>
      </c>
      <c r="P294" s="128" t="s">
        <v>319</v>
      </c>
      <c r="Q294" s="131" t="s">
        <v>44</v>
      </c>
      <c r="S294" s="129" t="s">
        <v>314</v>
      </c>
      <c r="T294" s="130"/>
      <c r="U294" s="130" t="s">
        <v>315</v>
      </c>
      <c r="V294" s="130" t="s">
        <v>316</v>
      </c>
      <c r="W294" s="130" t="s">
        <v>317</v>
      </c>
      <c r="X294" s="130" t="s">
        <v>318</v>
      </c>
      <c r="Y294" s="128" t="s">
        <v>319</v>
      </c>
      <c r="Z294" s="131" t="s">
        <v>44</v>
      </c>
      <c r="AB294" s="129" t="s">
        <v>314</v>
      </c>
      <c r="AC294" s="130"/>
      <c r="AD294" s="130" t="s">
        <v>315</v>
      </c>
      <c r="AE294" s="130" t="s">
        <v>316</v>
      </c>
      <c r="AF294" s="130" t="s">
        <v>317</v>
      </c>
      <c r="AG294" s="130" t="s">
        <v>318</v>
      </c>
      <c r="AH294" s="128" t="s">
        <v>319</v>
      </c>
      <c r="AI294" s="131" t="s">
        <v>44</v>
      </c>
      <c r="AK294" s="129" t="s">
        <v>314</v>
      </c>
      <c r="AL294" s="130"/>
      <c r="AM294" s="130" t="s">
        <v>315</v>
      </c>
      <c r="AN294" s="130" t="s">
        <v>316</v>
      </c>
      <c r="AO294" s="130" t="s">
        <v>317</v>
      </c>
      <c r="AP294" s="130" t="s">
        <v>318</v>
      </c>
      <c r="AQ294" s="128" t="s">
        <v>319</v>
      </c>
      <c r="AR294" s="131" t="s">
        <v>44</v>
      </c>
      <c r="AT294" s="129" t="s">
        <v>314</v>
      </c>
      <c r="AU294" s="130"/>
      <c r="AV294" s="130" t="s">
        <v>315</v>
      </c>
      <c r="AW294" s="130" t="s">
        <v>316</v>
      </c>
      <c r="AX294" s="130" t="s">
        <v>317</v>
      </c>
      <c r="AY294" s="130" t="s">
        <v>318</v>
      </c>
      <c r="AZ294" s="128" t="s">
        <v>319</v>
      </c>
      <c r="BA294" s="131" t="s">
        <v>44</v>
      </c>
      <c r="BC294" s="129" t="s">
        <v>314</v>
      </c>
      <c r="BD294" s="130"/>
      <c r="BE294" s="130" t="s">
        <v>315</v>
      </c>
      <c r="BF294" s="130" t="s">
        <v>316</v>
      </c>
      <c r="BG294" s="130" t="s">
        <v>317</v>
      </c>
      <c r="BH294" s="130" t="s">
        <v>318</v>
      </c>
      <c r="BI294" s="128" t="s">
        <v>319</v>
      </c>
      <c r="BJ294" s="131" t="s">
        <v>44</v>
      </c>
      <c r="BL294" s="129" t="s">
        <v>314</v>
      </c>
      <c r="BM294" s="130"/>
      <c r="BN294" s="130" t="s">
        <v>315</v>
      </c>
      <c r="BO294" s="130" t="s">
        <v>316</v>
      </c>
      <c r="BP294" s="130" t="s">
        <v>317</v>
      </c>
      <c r="BQ294" s="130" t="s">
        <v>318</v>
      </c>
      <c r="BR294" s="128" t="s">
        <v>319</v>
      </c>
      <c r="BS294" s="131" t="s">
        <v>44</v>
      </c>
      <c r="BU294" s="129" t="s">
        <v>314</v>
      </c>
      <c r="BV294" s="130"/>
      <c r="BW294" s="130" t="s">
        <v>315</v>
      </c>
      <c r="BX294" s="130" t="s">
        <v>316</v>
      </c>
      <c r="BY294" s="130" t="s">
        <v>317</v>
      </c>
      <c r="BZ294" s="130" t="s">
        <v>318</v>
      </c>
      <c r="CA294" s="128" t="s">
        <v>319</v>
      </c>
      <c r="CB294" s="131" t="s">
        <v>44</v>
      </c>
      <c r="CD294" s="129" t="s">
        <v>314</v>
      </c>
      <c r="CE294" s="130"/>
      <c r="CF294" s="130" t="s">
        <v>315</v>
      </c>
      <c r="CG294" s="130" t="s">
        <v>316</v>
      </c>
      <c r="CH294" s="130" t="s">
        <v>317</v>
      </c>
      <c r="CI294" s="130" t="s">
        <v>318</v>
      </c>
      <c r="CJ294" s="128" t="s">
        <v>319</v>
      </c>
      <c r="CK294" s="131" t="s">
        <v>44</v>
      </c>
      <c r="CM294" s="129" t="s">
        <v>314</v>
      </c>
      <c r="CN294" s="130"/>
      <c r="CO294" s="130" t="s">
        <v>315</v>
      </c>
      <c r="CP294" s="130" t="s">
        <v>316</v>
      </c>
      <c r="CQ294" s="130" t="s">
        <v>317</v>
      </c>
      <c r="CR294" s="130" t="s">
        <v>318</v>
      </c>
      <c r="CS294" s="128" t="s">
        <v>319</v>
      </c>
      <c r="CT294" s="131" t="s">
        <v>44</v>
      </c>
      <c r="CV294" s="129" t="s">
        <v>314</v>
      </c>
      <c r="CW294" s="130"/>
      <c r="CX294" s="130" t="s">
        <v>315</v>
      </c>
      <c r="CY294" s="130" t="s">
        <v>316</v>
      </c>
      <c r="CZ294" s="130" t="s">
        <v>317</v>
      </c>
      <c r="DA294" s="130" t="s">
        <v>318</v>
      </c>
      <c r="DB294" s="128" t="s">
        <v>319</v>
      </c>
      <c r="DC294" s="131" t="s">
        <v>44</v>
      </c>
      <c r="DE294" s="129" t="s">
        <v>314</v>
      </c>
      <c r="DF294" s="130"/>
      <c r="DG294" s="130" t="s">
        <v>315</v>
      </c>
      <c r="DH294" s="130" t="s">
        <v>316</v>
      </c>
      <c r="DI294" s="130" t="s">
        <v>317</v>
      </c>
      <c r="DJ294" s="130" t="s">
        <v>318</v>
      </c>
      <c r="DK294" s="128" t="s">
        <v>319</v>
      </c>
      <c r="DL294" s="131" t="s">
        <v>44</v>
      </c>
      <c r="DN294" s="129" t="s">
        <v>314</v>
      </c>
      <c r="DO294" s="130"/>
      <c r="DP294" s="130" t="s">
        <v>315</v>
      </c>
      <c r="DQ294" s="130" t="s">
        <v>316</v>
      </c>
      <c r="DR294" s="130" t="s">
        <v>317</v>
      </c>
      <c r="DS294" s="130" t="s">
        <v>318</v>
      </c>
      <c r="DT294" s="128" t="s">
        <v>319</v>
      </c>
      <c r="DU294" s="131" t="s">
        <v>44</v>
      </c>
      <c r="DW294" s="129" t="s">
        <v>314</v>
      </c>
      <c r="DX294" s="130"/>
      <c r="DY294" s="130" t="s">
        <v>315</v>
      </c>
      <c r="DZ294" s="130" t="s">
        <v>316</v>
      </c>
      <c r="EA294" s="130" t="s">
        <v>317</v>
      </c>
      <c r="EB294" s="130" t="s">
        <v>318</v>
      </c>
      <c r="EC294" s="128" t="s">
        <v>319</v>
      </c>
      <c r="ED294" s="131" t="s">
        <v>44</v>
      </c>
      <c r="EF294" s="129" t="s">
        <v>314</v>
      </c>
      <c r="EG294" s="130"/>
      <c r="EH294" s="130" t="s">
        <v>315</v>
      </c>
      <c r="EI294" s="130" t="s">
        <v>316</v>
      </c>
      <c r="EJ294" s="130" t="s">
        <v>317</v>
      </c>
      <c r="EK294" s="130" t="s">
        <v>318</v>
      </c>
      <c r="EL294" s="128" t="s">
        <v>319</v>
      </c>
      <c r="EM294" s="131" t="s">
        <v>44</v>
      </c>
      <c r="EO294" s="129" t="s">
        <v>314</v>
      </c>
      <c r="EP294" s="130"/>
      <c r="EQ294" s="130" t="s">
        <v>315</v>
      </c>
      <c r="ER294" s="130" t="s">
        <v>316</v>
      </c>
      <c r="ES294" s="130" t="s">
        <v>317</v>
      </c>
      <c r="ET294" s="130" t="s">
        <v>318</v>
      </c>
      <c r="EU294" s="128" t="s">
        <v>319</v>
      </c>
      <c r="EV294" s="131" t="s">
        <v>44</v>
      </c>
      <c r="EX294" s="129" t="s">
        <v>314</v>
      </c>
      <c r="EY294" s="130"/>
      <c r="EZ294" s="130" t="s">
        <v>315</v>
      </c>
      <c r="FA294" s="130" t="s">
        <v>316</v>
      </c>
      <c r="FB294" s="130" t="s">
        <v>317</v>
      </c>
      <c r="FC294" s="130" t="s">
        <v>318</v>
      </c>
      <c r="FD294" s="128" t="s">
        <v>319</v>
      </c>
      <c r="FE294" s="131" t="s">
        <v>44</v>
      </c>
      <c r="FG294" s="129" t="s">
        <v>314</v>
      </c>
      <c r="FH294" s="130"/>
      <c r="FI294" s="130" t="s">
        <v>315</v>
      </c>
      <c r="FJ294" s="130" t="s">
        <v>316</v>
      </c>
      <c r="FK294" s="130" t="s">
        <v>317</v>
      </c>
      <c r="FL294" s="130" t="s">
        <v>318</v>
      </c>
      <c r="FM294" s="128" t="s">
        <v>319</v>
      </c>
      <c r="FN294" s="131" t="s">
        <v>44</v>
      </c>
      <c r="FP294" s="129" t="s">
        <v>314</v>
      </c>
      <c r="FQ294" s="130"/>
      <c r="FR294" s="130" t="s">
        <v>315</v>
      </c>
      <c r="FS294" s="130" t="s">
        <v>316</v>
      </c>
      <c r="FT294" s="130" t="s">
        <v>317</v>
      </c>
      <c r="FU294" s="130" t="s">
        <v>318</v>
      </c>
      <c r="FV294" s="128" t="s">
        <v>319</v>
      </c>
      <c r="FW294" s="131" t="s">
        <v>44</v>
      </c>
      <c r="FY294" s="129" t="s">
        <v>314</v>
      </c>
      <c r="FZ294" s="130"/>
      <c r="GA294" s="130" t="s">
        <v>315</v>
      </c>
      <c r="GB294" s="130" t="s">
        <v>316</v>
      </c>
      <c r="GC294" s="130" t="s">
        <v>317</v>
      </c>
      <c r="GD294" s="130" t="s">
        <v>318</v>
      </c>
      <c r="GE294" s="128" t="s">
        <v>319</v>
      </c>
      <c r="GF294" s="131" t="s">
        <v>44</v>
      </c>
      <c r="GH294" s="129" t="s">
        <v>314</v>
      </c>
      <c r="GI294" s="130"/>
      <c r="GJ294" s="130" t="s">
        <v>315</v>
      </c>
      <c r="GK294" s="130" t="s">
        <v>316</v>
      </c>
      <c r="GL294" s="130" t="s">
        <v>317</v>
      </c>
      <c r="GM294" s="130" t="s">
        <v>318</v>
      </c>
      <c r="GN294" s="128" t="s">
        <v>319</v>
      </c>
      <c r="GO294" s="131" t="s">
        <v>44</v>
      </c>
      <c r="GQ294" s="129" t="s">
        <v>314</v>
      </c>
      <c r="GR294" s="130"/>
      <c r="GS294" s="130" t="s">
        <v>315</v>
      </c>
      <c r="GT294" s="130" t="s">
        <v>316</v>
      </c>
      <c r="GU294" s="130" t="s">
        <v>317</v>
      </c>
      <c r="GV294" s="130" t="s">
        <v>318</v>
      </c>
      <c r="GW294" s="128" t="s">
        <v>319</v>
      </c>
      <c r="GX294" s="131" t="s">
        <v>44</v>
      </c>
      <c r="GZ294" s="129" t="s">
        <v>314</v>
      </c>
      <c r="HA294" s="130"/>
      <c r="HB294" s="130" t="s">
        <v>315</v>
      </c>
      <c r="HC294" s="130" t="s">
        <v>316</v>
      </c>
      <c r="HD294" s="130" t="s">
        <v>317</v>
      </c>
      <c r="HE294" s="130" t="s">
        <v>318</v>
      </c>
      <c r="HF294" s="128" t="s">
        <v>319</v>
      </c>
      <c r="HG294" s="131" t="s">
        <v>44</v>
      </c>
      <c r="HI294" s="129" t="s">
        <v>314</v>
      </c>
      <c r="HJ294" s="130"/>
      <c r="HK294" s="130" t="s">
        <v>315</v>
      </c>
      <c r="HL294" s="130" t="s">
        <v>316</v>
      </c>
      <c r="HM294" s="130" t="s">
        <v>317</v>
      </c>
      <c r="HN294" s="130" t="s">
        <v>318</v>
      </c>
      <c r="HO294" s="128" t="s">
        <v>319</v>
      </c>
      <c r="HP294" s="131" t="s">
        <v>44</v>
      </c>
      <c r="HR294" s="129" t="s">
        <v>314</v>
      </c>
      <c r="HS294" s="130"/>
      <c r="HT294" s="130" t="s">
        <v>315</v>
      </c>
      <c r="HU294" s="130" t="s">
        <v>316</v>
      </c>
      <c r="HV294" s="130" t="s">
        <v>317</v>
      </c>
      <c r="HW294" s="130" t="s">
        <v>318</v>
      </c>
      <c r="HX294" s="128" t="s">
        <v>319</v>
      </c>
      <c r="HY294" s="131" t="s">
        <v>44</v>
      </c>
      <c r="IA294" s="129" t="s">
        <v>314</v>
      </c>
      <c r="IB294" s="130"/>
      <c r="IC294" s="130" t="s">
        <v>315</v>
      </c>
      <c r="ID294" s="130" t="s">
        <v>316</v>
      </c>
      <c r="IE294" s="130" t="s">
        <v>317</v>
      </c>
      <c r="IF294" s="130" t="s">
        <v>318</v>
      </c>
      <c r="IG294" s="128" t="s">
        <v>319</v>
      </c>
      <c r="IH294" s="131" t="s">
        <v>44</v>
      </c>
      <c r="IJ294" s="129" t="s">
        <v>314</v>
      </c>
      <c r="IK294" s="130"/>
      <c r="IL294" s="130" t="s">
        <v>315</v>
      </c>
      <c r="IM294" s="130" t="s">
        <v>316</v>
      </c>
      <c r="IN294" s="130" t="s">
        <v>317</v>
      </c>
      <c r="IO294" s="130" t="s">
        <v>318</v>
      </c>
      <c r="IP294" s="128" t="s">
        <v>319</v>
      </c>
      <c r="IQ294" s="131" t="s">
        <v>44</v>
      </c>
      <c r="IS294" s="129" t="s">
        <v>314</v>
      </c>
      <c r="IT294" s="130"/>
      <c r="IU294" s="130" t="s">
        <v>315</v>
      </c>
      <c r="IV294" s="130" t="s">
        <v>316</v>
      </c>
      <c r="IW294" s="130" t="s">
        <v>317</v>
      </c>
      <c r="IX294" s="130" t="s">
        <v>318</v>
      </c>
      <c r="IY294" s="128" t="s">
        <v>319</v>
      </c>
      <c r="IZ294" s="131" t="s">
        <v>44</v>
      </c>
      <c r="JB294" s="129" t="s">
        <v>314</v>
      </c>
      <c r="JC294" s="130"/>
      <c r="JD294" s="130" t="s">
        <v>315</v>
      </c>
      <c r="JE294" s="130" t="s">
        <v>316</v>
      </c>
      <c r="JF294" s="130" t="s">
        <v>317</v>
      </c>
      <c r="JG294" s="130" t="s">
        <v>318</v>
      </c>
      <c r="JH294" s="128" t="s">
        <v>319</v>
      </c>
      <c r="JI294" s="131" t="s">
        <v>44</v>
      </c>
      <c r="JK294" s="129" t="s">
        <v>314</v>
      </c>
      <c r="JL294" s="130"/>
      <c r="JM294" s="130" t="s">
        <v>315</v>
      </c>
      <c r="JN294" s="130" t="s">
        <v>316</v>
      </c>
      <c r="JO294" s="130" t="s">
        <v>317</v>
      </c>
      <c r="JP294" s="130" t="s">
        <v>318</v>
      </c>
      <c r="JQ294" s="128" t="s">
        <v>319</v>
      </c>
      <c r="JR294" s="131" t="s">
        <v>44</v>
      </c>
      <c r="JT294" s="129" t="s">
        <v>314</v>
      </c>
      <c r="JU294" s="130"/>
      <c r="JV294" s="130" t="s">
        <v>315</v>
      </c>
      <c r="JW294" s="130" t="s">
        <v>316</v>
      </c>
      <c r="JX294" s="130" t="s">
        <v>317</v>
      </c>
      <c r="JY294" s="130" t="s">
        <v>318</v>
      </c>
      <c r="JZ294" s="128" t="s">
        <v>319</v>
      </c>
      <c r="KA294" s="131" t="s">
        <v>44</v>
      </c>
      <c r="KC294" s="129" t="s">
        <v>314</v>
      </c>
      <c r="KD294" s="130"/>
      <c r="KE294" s="130" t="s">
        <v>315</v>
      </c>
      <c r="KF294" s="130" t="s">
        <v>316</v>
      </c>
      <c r="KG294" s="130" t="s">
        <v>317</v>
      </c>
      <c r="KH294" s="130" t="s">
        <v>318</v>
      </c>
      <c r="KI294" s="128" t="s">
        <v>319</v>
      </c>
      <c r="KJ294" s="131" t="s">
        <v>44</v>
      </c>
      <c r="KL294" s="129" t="s">
        <v>314</v>
      </c>
      <c r="KM294" s="130"/>
      <c r="KN294" s="130" t="s">
        <v>315</v>
      </c>
      <c r="KO294" s="130" t="s">
        <v>316</v>
      </c>
      <c r="KP294" s="130" t="s">
        <v>317</v>
      </c>
      <c r="KQ294" s="130" t="s">
        <v>318</v>
      </c>
      <c r="KR294" s="128" t="s">
        <v>319</v>
      </c>
      <c r="KS294" s="131" t="s">
        <v>44</v>
      </c>
      <c r="KU294" s="129" t="s">
        <v>314</v>
      </c>
      <c r="KV294" s="130"/>
      <c r="KW294" s="130" t="s">
        <v>315</v>
      </c>
      <c r="KX294" s="130" t="s">
        <v>316</v>
      </c>
      <c r="KY294" s="130" t="s">
        <v>317</v>
      </c>
      <c r="KZ294" s="130" t="s">
        <v>318</v>
      </c>
      <c r="LA294" s="128" t="s">
        <v>319</v>
      </c>
      <c r="LB294" s="131" t="s">
        <v>44</v>
      </c>
      <c r="LD294" s="129" t="s">
        <v>314</v>
      </c>
      <c r="LE294" s="130"/>
      <c r="LF294" s="130" t="s">
        <v>315</v>
      </c>
      <c r="LG294" s="130" t="s">
        <v>316</v>
      </c>
      <c r="LH294" s="130" t="s">
        <v>317</v>
      </c>
      <c r="LI294" s="130" t="s">
        <v>318</v>
      </c>
      <c r="LJ294" s="128" t="s">
        <v>319</v>
      </c>
      <c r="LK294" s="131" t="s">
        <v>44</v>
      </c>
      <c r="LM294" s="129" t="s">
        <v>314</v>
      </c>
      <c r="LN294" s="130"/>
      <c r="LO294" s="130" t="s">
        <v>315</v>
      </c>
      <c r="LP294" s="130" t="s">
        <v>316</v>
      </c>
      <c r="LQ294" s="130" t="s">
        <v>317</v>
      </c>
      <c r="LR294" s="130" t="s">
        <v>318</v>
      </c>
      <c r="LS294" s="128" t="s">
        <v>319</v>
      </c>
      <c r="LT294" s="131" t="s">
        <v>44</v>
      </c>
      <c r="LV294" s="129" t="s">
        <v>314</v>
      </c>
      <c r="LW294" s="130"/>
      <c r="LX294" s="130" t="s">
        <v>315</v>
      </c>
      <c r="LY294" s="130" t="s">
        <v>316</v>
      </c>
      <c r="LZ294" s="130" t="s">
        <v>317</v>
      </c>
      <c r="MA294" s="130" t="s">
        <v>318</v>
      </c>
      <c r="MB294" s="128" t="s">
        <v>319</v>
      </c>
      <c r="MC294" s="131" t="s">
        <v>44</v>
      </c>
      <c r="ME294" s="129" t="s">
        <v>314</v>
      </c>
      <c r="MF294" s="130"/>
      <c r="MG294" s="130" t="s">
        <v>315</v>
      </c>
      <c r="MH294" s="130" t="s">
        <v>316</v>
      </c>
      <c r="MI294" s="130" t="s">
        <v>317</v>
      </c>
      <c r="MJ294" s="130" t="s">
        <v>318</v>
      </c>
      <c r="MK294" s="128" t="s">
        <v>319</v>
      </c>
      <c r="ML294" s="131" t="s">
        <v>44</v>
      </c>
      <c r="MN294" s="129" t="s">
        <v>314</v>
      </c>
      <c r="MO294" s="130"/>
      <c r="MP294" s="130" t="s">
        <v>315</v>
      </c>
      <c r="MQ294" s="130" t="s">
        <v>316</v>
      </c>
      <c r="MR294" s="130" t="s">
        <v>317</v>
      </c>
      <c r="MS294" s="130" t="s">
        <v>318</v>
      </c>
      <c r="MT294" s="128" t="s">
        <v>319</v>
      </c>
      <c r="MU294" s="131" t="s">
        <v>44</v>
      </c>
      <c r="MW294" s="129" t="s">
        <v>314</v>
      </c>
      <c r="MX294" s="130"/>
      <c r="MY294" s="130" t="s">
        <v>315</v>
      </c>
      <c r="MZ294" s="130" t="s">
        <v>316</v>
      </c>
      <c r="NA294" s="130" t="s">
        <v>317</v>
      </c>
      <c r="NB294" s="130" t="s">
        <v>318</v>
      </c>
      <c r="NC294" s="128" t="s">
        <v>319</v>
      </c>
      <c r="ND294" s="131" t="s">
        <v>44</v>
      </c>
      <c r="NF294" s="129" t="s">
        <v>314</v>
      </c>
      <c r="NG294" s="130"/>
      <c r="NH294" s="130" t="s">
        <v>315</v>
      </c>
      <c r="NI294" s="130" t="s">
        <v>316</v>
      </c>
      <c r="NJ294" s="130" t="s">
        <v>317</v>
      </c>
      <c r="NK294" s="130" t="s">
        <v>318</v>
      </c>
      <c r="NL294" s="128" t="s">
        <v>319</v>
      </c>
      <c r="NM294" s="131" t="s">
        <v>44</v>
      </c>
      <c r="NO294" s="129" t="s">
        <v>314</v>
      </c>
      <c r="NP294" s="130"/>
      <c r="NQ294" s="130" t="s">
        <v>315</v>
      </c>
      <c r="NR294" s="130" t="s">
        <v>316</v>
      </c>
      <c r="NS294" s="130" t="s">
        <v>317</v>
      </c>
      <c r="NT294" s="130" t="s">
        <v>318</v>
      </c>
      <c r="NU294" s="128" t="s">
        <v>319</v>
      </c>
      <c r="NV294" s="131" t="s">
        <v>44</v>
      </c>
      <c r="NX294" s="129" t="s">
        <v>314</v>
      </c>
      <c r="NY294" s="130"/>
      <c r="NZ294" s="130" t="s">
        <v>315</v>
      </c>
      <c r="OA294" s="130" t="s">
        <v>316</v>
      </c>
      <c r="OB294" s="130" t="s">
        <v>317</v>
      </c>
      <c r="OC294" s="130" t="s">
        <v>318</v>
      </c>
      <c r="OD294" s="128" t="s">
        <v>319</v>
      </c>
      <c r="OE294" s="131" t="s">
        <v>44</v>
      </c>
      <c r="OG294" s="129" t="s">
        <v>314</v>
      </c>
      <c r="OH294" s="130"/>
      <c r="OI294" s="130" t="s">
        <v>315</v>
      </c>
      <c r="OJ294" s="130" t="s">
        <v>316</v>
      </c>
      <c r="OK294" s="130" t="s">
        <v>317</v>
      </c>
      <c r="OL294" s="130" t="s">
        <v>318</v>
      </c>
      <c r="OM294" s="128" t="s">
        <v>319</v>
      </c>
      <c r="ON294" s="131" t="s">
        <v>44</v>
      </c>
      <c r="OP294" s="129" t="s">
        <v>314</v>
      </c>
      <c r="OQ294" s="130"/>
      <c r="OR294" s="130" t="s">
        <v>315</v>
      </c>
      <c r="OS294" s="130" t="s">
        <v>316</v>
      </c>
      <c r="OT294" s="130" t="s">
        <v>317</v>
      </c>
      <c r="OU294" s="130" t="s">
        <v>318</v>
      </c>
      <c r="OV294" s="128" t="s">
        <v>319</v>
      </c>
      <c r="OW294" s="131" t="s">
        <v>44</v>
      </c>
      <c r="OY294" s="129" t="s">
        <v>314</v>
      </c>
      <c r="OZ294" s="130"/>
      <c r="PA294" s="130" t="s">
        <v>315</v>
      </c>
      <c r="PB294" s="130" t="s">
        <v>316</v>
      </c>
      <c r="PC294" s="130" t="s">
        <v>317</v>
      </c>
      <c r="PD294" s="130" t="s">
        <v>318</v>
      </c>
      <c r="PE294" s="128" t="s">
        <v>319</v>
      </c>
      <c r="PF294" s="131" t="s">
        <v>44</v>
      </c>
    </row>
    <row r="295" spans="1:422">
      <c r="A295" s="118"/>
      <c r="B295" s="118"/>
      <c r="C295" s="115"/>
      <c r="D295" s="115"/>
      <c r="E295" s="115"/>
      <c r="F295" s="115"/>
      <c r="G295" s="115"/>
      <c r="H295" s="115">
        <f>PRODUCT(C295:G295)</f>
        <v>0</v>
      </c>
      <c r="J295" s="121"/>
      <c r="K295" s="118"/>
      <c r="L295" s="115"/>
      <c r="M295" s="115"/>
      <c r="N295" s="115"/>
      <c r="O295" s="115"/>
      <c r="P295" s="115"/>
      <c r="Q295" s="115">
        <f>PRODUCT(L295:P295)</f>
        <v>0</v>
      </c>
      <c r="S295" s="121"/>
      <c r="T295" s="118"/>
      <c r="U295" s="115"/>
      <c r="V295" s="115"/>
      <c r="W295" s="115"/>
      <c r="X295" s="115"/>
      <c r="Y295" s="115"/>
      <c r="Z295" s="115"/>
      <c r="AB295" s="121"/>
      <c r="AC295" s="118"/>
      <c r="AD295" s="115"/>
      <c r="AE295" s="115"/>
      <c r="AF295" s="115"/>
      <c r="AG295" s="115"/>
      <c r="AH295" s="115"/>
      <c r="AI295" s="115"/>
      <c r="AK295" s="121"/>
      <c r="AL295" s="118"/>
      <c r="AM295" s="115"/>
      <c r="AN295" s="115"/>
      <c r="AO295" s="115"/>
      <c r="AP295" s="115"/>
      <c r="AQ295" s="115"/>
      <c r="AR295" s="115"/>
      <c r="AT295" s="121"/>
      <c r="AU295" s="118"/>
      <c r="AV295" s="115"/>
      <c r="AW295" s="115"/>
      <c r="AX295" s="115"/>
      <c r="AY295" s="115"/>
      <c r="AZ295" s="115"/>
      <c r="BA295" s="115"/>
      <c r="BC295" s="121"/>
      <c r="BD295" s="118"/>
      <c r="BE295" s="115"/>
      <c r="BF295" s="115"/>
      <c r="BG295" s="115"/>
      <c r="BH295" s="115"/>
      <c r="BI295" s="115"/>
      <c r="BJ295" s="115"/>
      <c r="BL295" s="121"/>
      <c r="BM295" s="118"/>
      <c r="BN295" s="115"/>
      <c r="BO295" s="115"/>
      <c r="BP295" s="115"/>
      <c r="BQ295" s="115"/>
      <c r="BR295" s="115"/>
      <c r="BS295" s="115"/>
      <c r="BU295" s="121"/>
      <c r="BV295" s="118"/>
      <c r="BW295" s="115"/>
      <c r="BX295" s="115"/>
      <c r="BY295" s="115"/>
      <c r="BZ295" s="115"/>
      <c r="CA295" s="115"/>
      <c r="CB295" s="115"/>
      <c r="CD295" s="121"/>
      <c r="CE295" s="118"/>
      <c r="CF295" s="115"/>
      <c r="CG295" s="115"/>
      <c r="CH295" s="115"/>
      <c r="CI295" s="115"/>
      <c r="CJ295" s="115"/>
      <c r="CK295" s="115"/>
      <c r="CM295" s="121"/>
      <c r="CN295" s="118"/>
      <c r="CO295" s="115"/>
      <c r="CP295" s="115"/>
      <c r="CQ295" s="115"/>
      <c r="CR295" s="115"/>
      <c r="CS295" s="115"/>
      <c r="CT295" s="115"/>
      <c r="CV295" s="121"/>
      <c r="CW295" s="118"/>
      <c r="CX295" s="115"/>
      <c r="CY295" s="115"/>
      <c r="CZ295" s="115"/>
      <c r="DA295" s="115"/>
      <c r="DB295" s="115"/>
      <c r="DC295" s="115"/>
      <c r="DE295" s="121"/>
      <c r="DF295" s="118"/>
      <c r="DG295" s="115"/>
      <c r="DH295" s="115"/>
      <c r="DI295" s="115"/>
      <c r="DJ295" s="115"/>
      <c r="DK295" s="115"/>
      <c r="DL295" s="115"/>
      <c r="DN295" s="121"/>
      <c r="DO295" s="118"/>
      <c r="DP295" s="115"/>
      <c r="DQ295" s="115"/>
      <c r="DR295" s="115"/>
      <c r="DS295" s="115"/>
      <c r="DT295" s="115"/>
      <c r="DU295" s="115"/>
      <c r="DW295" s="121"/>
      <c r="DX295" s="118"/>
      <c r="DY295" s="115"/>
      <c r="DZ295" s="115"/>
      <c r="EA295" s="115"/>
      <c r="EB295" s="115"/>
      <c r="EC295" s="115"/>
      <c r="ED295" s="115"/>
      <c r="EF295" s="121"/>
      <c r="EG295" s="118"/>
      <c r="EH295" s="115"/>
      <c r="EI295" s="115"/>
      <c r="EJ295" s="115"/>
      <c r="EK295" s="115"/>
      <c r="EL295" s="115"/>
      <c r="EM295" s="115"/>
      <c r="EO295" s="121"/>
      <c r="EP295" s="118"/>
      <c r="EQ295" s="115"/>
      <c r="ER295" s="115"/>
      <c r="ES295" s="115"/>
      <c r="ET295" s="115"/>
      <c r="EU295" s="115"/>
      <c r="EV295" s="115"/>
      <c r="EX295" s="121"/>
      <c r="EY295" s="118"/>
      <c r="EZ295" s="115"/>
      <c r="FA295" s="115"/>
      <c r="FB295" s="115"/>
      <c r="FC295" s="115"/>
      <c r="FD295" s="115"/>
      <c r="FE295" s="115"/>
      <c r="FG295" s="121"/>
      <c r="FH295" s="118"/>
      <c r="FI295" s="115"/>
      <c r="FJ295" s="115"/>
      <c r="FK295" s="115"/>
      <c r="FL295" s="115"/>
      <c r="FM295" s="115"/>
      <c r="FN295" s="115"/>
      <c r="FP295" s="121"/>
      <c r="FQ295" s="118"/>
      <c r="FR295" s="115"/>
      <c r="FS295" s="115"/>
      <c r="FT295" s="115"/>
      <c r="FU295" s="115"/>
      <c r="FV295" s="115"/>
      <c r="FW295" s="115"/>
      <c r="FY295" s="121"/>
      <c r="FZ295" s="118"/>
      <c r="GA295" s="115"/>
      <c r="GB295" s="115"/>
      <c r="GC295" s="115"/>
      <c r="GD295" s="115"/>
      <c r="GE295" s="115"/>
      <c r="GF295" s="115"/>
      <c r="GH295" s="121"/>
      <c r="GI295" s="118"/>
      <c r="GJ295" s="115"/>
      <c r="GK295" s="115"/>
      <c r="GL295" s="115"/>
      <c r="GM295" s="115"/>
      <c r="GN295" s="115"/>
      <c r="GO295" s="115"/>
      <c r="GQ295" s="121"/>
      <c r="GR295" s="118"/>
      <c r="GS295" s="115"/>
      <c r="GT295" s="115"/>
      <c r="GU295" s="115"/>
      <c r="GV295" s="115"/>
      <c r="GW295" s="115"/>
      <c r="GX295" s="115"/>
      <c r="GZ295" s="121"/>
      <c r="HA295" s="118"/>
      <c r="HB295" s="115"/>
      <c r="HC295" s="115"/>
      <c r="HD295" s="115"/>
      <c r="HE295" s="115"/>
      <c r="HF295" s="115"/>
      <c r="HG295" s="115"/>
      <c r="HI295" s="121"/>
      <c r="HJ295" s="118"/>
      <c r="HK295" s="115"/>
      <c r="HL295" s="115"/>
      <c r="HM295" s="115"/>
      <c r="HN295" s="115"/>
      <c r="HO295" s="115"/>
      <c r="HP295" s="115"/>
      <c r="HR295" s="121"/>
      <c r="HS295" s="118"/>
      <c r="HT295" s="115"/>
      <c r="HU295" s="115"/>
      <c r="HV295" s="115"/>
      <c r="HW295" s="115"/>
      <c r="HX295" s="115"/>
      <c r="HY295" s="115"/>
      <c r="IA295" s="121"/>
      <c r="IB295" s="118"/>
      <c r="IC295" s="115"/>
      <c r="ID295" s="115"/>
      <c r="IE295" s="115"/>
      <c r="IF295" s="115"/>
      <c r="IG295" s="115"/>
      <c r="IH295" s="115"/>
      <c r="IJ295" s="121"/>
      <c r="IK295" s="118"/>
      <c r="IL295" s="115"/>
      <c r="IM295" s="115"/>
      <c r="IN295" s="115"/>
      <c r="IO295" s="115"/>
      <c r="IP295" s="115"/>
      <c r="IQ295" s="115"/>
      <c r="IS295" s="121"/>
      <c r="IT295" s="118"/>
      <c r="IU295" s="115"/>
      <c r="IV295" s="115"/>
      <c r="IW295" s="115"/>
      <c r="IX295" s="115"/>
      <c r="IY295" s="115"/>
      <c r="IZ295" s="115"/>
      <c r="JB295" s="121"/>
      <c r="JC295" s="118"/>
      <c r="JD295" s="115"/>
      <c r="JE295" s="115"/>
      <c r="JF295" s="115"/>
      <c r="JG295" s="115"/>
      <c r="JH295" s="115"/>
      <c r="JI295" s="115"/>
      <c r="JK295" s="121"/>
      <c r="JL295" s="118"/>
      <c r="JM295" s="115"/>
      <c r="JN295" s="115"/>
      <c r="JO295" s="115"/>
      <c r="JP295" s="115"/>
      <c r="JQ295" s="115"/>
      <c r="JR295" s="115"/>
      <c r="JT295" s="121"/>
      <c r="JU295" s="118"/>
      <c r="JV295" s="115"/>
      <c r="JW295" s="115"/>
      <c r="JX295" s="115"/>
      <c r="JY295" s="115"/>
      <c r="JZ295" s="115"/>
      <c r="KA295" s="115"/>
      <c r="KC295" s="121"/>
      <c r="KD295" s="118"/>
      <c r="KE295" s="115"/>
      <c r="KF295" s="115"/>
      <c r="KG295" s="115"/>
      <c r="KH295" s="115"/>
      <c r="KI295" s="115"/>
      <c r="KJ295" s="115"/>
      <c r="KL295" s="121"/>
      <c r="KM295" s="118"/>
      <c r="KN295" s="115"/>
      <c r="KO295" s="115"/>
      <c r="KP295" s="115"/>
      <c r="KQ295" s="115"/>
      <c r="KR295" s="115"/>
      <c r="KS295" s="115"/>
      <c r="KU295" s="121"/>
      <c r="KV295" s="118"/>
      <c r="KW295" s="115"/>
      <c r="KX295" s="115"/>
      <c r="KY295" s="115"/>
      <c r="KZ295" s="115"/>
      <c r="LA295" s="115"/>
      <c r="LB295" s="115"/>
      <c r="LD295" s="121"/>
      <c r="LE295" s="118"/>
      <c r="LF295" s="115"/>
      <c r="LG295" s="115"/>
      <c r="LH295" s="115"/>
      <c r="LI295" s="115"/>
      <c r="LJ295" s="115"/>
      <c r="LK295" s="115"/>
      <c r="LM295" s="121"/>
      <c r="LN295" s="118"/>
      <c r="LO295" s="115"/>
      <c r="LP295" s="115"/>
      <c r="LQ295" s="115"/>
      <c r="LR295" s="115"/>
      <c r="LS295" s="115"/>
      <c r="LT295" s="115"/>
      <c r="LV295" s="121"/>
      <c r="LW295" s="118"/>
      <c r="LX295" s="115"/>
      <c r="LY295" s="115"/>
      <c r="LZ295" s="115"/>
      <c r="MA295" s="115"/>
      <c r="MB295" s="115"/>
      <c r="MC295" s="115"/>
      <c r="ME295" s="121"/>
      <c r="MF295" s="118"/>
      <c r="MG295" s="115"/>
      <c r="MH295" s="115"/>
      <c r="MI295" s="115"/>
      <c r="MJ295" s="115"/>
      <c r="MK295" s="115"/>
      <c r="ML295" s="115"/>
      <c r="MN295" s="121"/>
      <c r="MO295" s="118"/>
      <c r="MP295" s="115"/>
      <c r="MQ295" s="115"/>
      <c r="MR295" s="115"/>
      <c r="MS295" s="115"/>
      <c r="MT295" s="115"/>
      <c r="MU295" s="115"/>
      <c r="MW295" s="121"/>
      <c r="MX295" s="118"/>
      <c r="MY295" s="115"/>
      <c r="MZ295" s="115"/>
      <c r="NA295" s="115"/>
      <c r="NB295" s="115"/>
      <c r="NC295" s="115"/>
      <c r="ND295" s="115"/>
      <c r="NF295" s="121"/>
      <c r="NG295" s="118"/>
      <c r="NH295" s="115"/>
      <c r="NI295" s="115"/>
      <c r="NJ295" s="115"/>
      <c r="NK295" s="115"/>
      <c r="NL295" s="115"/>
      <c r="NM295" s="115"/>
      <c r="NO295" s="121"/>
      <c r="NP295" s="118"/>
      <c r="NQ295" s="115"/>
      <c r="NR295" s="115"/>
      <c r="NS295" s="115"/>
      <c r="NT295" s="115"/>
      <c r="NU295" s="115"/>
      <c r="NV295" s="115"/>
      <c r="NX295" s="121"/>
      <c r="NY295" s="118"/>
      <c r="NZ295" s="115"/>
      <c r="OA295" s="115"/>
      <c r="OB295" s="115"/>
      <c r="OC295" s="115"/>
      <c r="OD295" s="115"/>
      <c r="OE295" s="115"/>
      <c r="OG295" s="121"/>
      <c r="OH295" s="118"/>
      <c r="OI295" s="115"/>
      <c r="OJ295" s="115"/>
      <c r="OK295" s="115"/>
      <c r="OL295" s="115"/>
      <c r="OM295" s="115"/>
      <c r="ON295" s="115"/>
      <c r="OP295" s="121"/>
      <c r="OQ295" s="118"/>
      <c r="OR295" s="115"/>
      <c r="OS295" s="115"/>
      <c r="OT295" s="115"/>
      <c r="OU295" s="115"/>
      <c r="OV295" s="115"/>
      <c r="OW295" s="115"/>
      <c r="OY295" s="121"/>
      <c r="OZ295" s="118"/>
      <c r="PA295" s="115"/>
      <c r="PB295" s="115"/>
      <c r="PC295" s="115"/>
      <c r="PD295" s="115"/>
      <c r="PE295" s="115"/>
      <c r="PF295" s="115"/>
    </row>
    <row r="296" spans="1:422">
      <c r="A296" s="118"/>
      <c r="B296" s="118"/>
      <c r="C296" s="115"/>
      <c r="D296" s="115"/>
      <c r="E296" s="115"/>
      <c r="F296" s="115"/>
      <c r="G296" s="115"/>
      <c r="H296" s="115">
        <f t="shared" ref="H296:H302" si="4712">PRODUCT(C296:G296)</f>
        <v>0</v>
      </c>
      <c r="J296" s="118"/>
      <c r="K296" s="118"/>
      <c r="L296" s="115"/>
      <c r="M296" s="115"/>
      <c r="N296" s="115"/>
      <c r="O296" s="115"/>
      <c r="P296" s="115"/>
      <c r="Q296" s="115">
        <f t="shared" ref="Q296" si="4713">PRODUCT(L296:P296)</f>
        <v>0</v>
      </c>
      <c r="S296" s="118"/>
      <c r="T296" s="118"/>
      <c r="U296" s="115"/>
      <c r="V296" s="115"/>
      <c r="W296" s="115"/>
      <c r="X296" s="115"/>
      <c r="Y296" s="115"/>
      <c r="Z296" s="115">
        <f t="shared" ref="Z296" si="4714">PRODUCT(U296:Y296)</f>
        <v>0</v>
      </c>
      <c r="AB296" s="118"/>
      <c r="AC296" s="118"/>
      <c r="AD296" s="115"/>
      <c r="AE296" s="115"/>
      <c r="AF296" s="115"/>
      <c r="AG296" s="115"/>
      <c r="AH296" s="115"/>
      <c r="AI296" s="115">
        <f t="shared" ref="AI296" si="4715">PRODUCT(AD296:AH296)</f>
        <v>0</v>
      </c>
      <c r="AK296" s="118"/>
      <c r="AL296" s="118"/>
      <c r="AM296" s="115"/>
      <c r="AN296" s="115"/>
      <c r="AO296" s="115"/>
      <c r="AP296" s="115"/>
      <c r="AQ296" s="115"/>
      <c r="AR296" s="115">
        <f t="shared" ref="AR296" si="4716">PRODUCT(AM296:AQ296)</f>
        <v>0</v>
      </c>
      <c r="AT296" s="118"/>
      <c r="AU296" s="118"/>
      <c r="AV296" s="115"/>
      <c r="AW296" s="115"/>
      <c r="AX296" s="115"/>
      <c r="AY296" s="115"/>
      <c r="AZ296" s="115"/>
      <c r="BA296" s="115">
        <f t="shared" ref="BA296" si="4717">PRODUCT(AV296:AZ296)</f>
        <v>0</v>
      </c>
      <c r="BC296" s="118"/>
      <c r="BD296" s="118"/>
      <c r="BE296" s="115"/>
      <c r="BF296" s="115"/>
      <c r="BG296" s="115"/>
      <c r="BH296" s="115"/>
      <c r="BI296" s="115"/>
      <c r="BJ296" s="115">
        <f t="shared" ref="BJ296:BJ302" si="4718">PRODUCT(BE296:BI296)</f>
        <v>0</v>
      </c>
      <c r="BL296" s="118"/>
      <c r="BM296" s="118"/>
      <c r="BN296" s="115"/>
      <c r="BO296" s="115"/>
      <c r="BP296" s="115"/>
      <c r="BQ296" s="115"/>
      <c r="BR296" s="115"/>
      <c r="BS296" s="115">
        <f t="shared" ref="BS296:BS302" si="4719">PRODUCT(BN296:BR296)</f>
        <v>0</v>
      </c>
      <c r="BU296" s="118"/>
      <c r="BV296" s="118"/>
      <c r="BW296" s="115"/>
      <c r="BX296" s="115"/>
      <c r="BY296" s="115"/>
      <c r="BZ296" s="115"/>
      <c r="CA296" s="115"/>
      <c r="CB296" s="115">
        <f t="shared" ref="CB296:CB302" si="4720">PRODUCT(BW296:CA296)</f>
        <v>0</v>
      </c>
      <c r="CD296" s="118"/>
      <c r="CE296" s="118"/>
      <c r="CF296" s="115"/>
      <c r="CG296" s="115"/>
      <c r="CH296" s="115"/>
      <c r="CI296" s="115"/>
      <c r="CJ296" s="115"/>
      <c r="CK296" s="115">
        <f t="shared" ref="CK296:CK302" si="4721">PRODUCT(CF296:CJ296)</f>
        <v>0</v>
      </c>
      <c r="CM296" s="118"/>
      <c r="CN296" s="118"/>
      <c r="CO296" s="115"/>
      <c r="CP296" s="115"/>
      <c r="CQ296" s="115"/>
      <c r="CR296" s="115"/>
      <c r="CS296" s="115"/>
      <c r="CT296" s="115">
        <f t="shared" ref="CT296:CT302" si="4722">PRODUCT(CO296:CS296)</f>
        <v>0</v>
      </c>
      <c r="CV296" s="118"/>
      <c r="CW296" s="118"/>
      <c r="CX296" s="115"/>
      <c r="CY296" s="115"/>
      <c r="CZ296" s="115"/>
      <c r="DA296" s="115"/>
      <c r="DB296" s="115"/>
      <c r="DC296" s="115">
        <f t="shared" ref="DC296:DC302" si="4723">PRODUCT(CX296:DB296)</f>
        <v>0</v>
      </c>
      <c r="DE296" s="118"/>
      <c r="DF296" s="118"/>
      <c r="DG296" s="115"/>
      <c r="DH296" s="115"/>
      <c r="DI296" s="115"/>
      <c r="DJ296" s="115"/>
      <c r="DK296" s="115"/>
      <c r="DL296" s="115">
        <f t="shared" ref="DL296:DL302" si="4724">PRODUCT(DG296:DK296)</f>
        <v>0</v>
      </c>
      <c r="DN296" s="118"/>
      <c r="DO296" s="118"/>
      <c r="DP296" s="115"/>
      <c r="DQ296" s="115"/>
      <c r="DR296" s="115"/>
      <c r="DS296" s="115"/>
      <c r="DT296" s="115"/>
      <c r="DU296" s="115">
        <f t="shared" ref="DU296:DU302" si="4725">PRODUCT(DP296:DT296)</f>
        <v>0</v>
      </c>
      <c r="DW296" s="118"/>
      <c r="DX296" s="118"/>
      <c r="DY296" s="115"/>
      <c r="DZ296" s="115"/>
      <c r="EA296" s="115"/>
      <c r="EB296" s="115"/>
      <c r="EC296" s="115"/>
      <c r="ED296" s="115">
        <f t="shared" ref="ED296:ED302" si="4726">PRODUCT(DY296:EC296)</f>
        <v>0</v>
      </c>
      <c r="EF296" s="118"/>
      <c r="EG296" s="118"/>
      <c r="EH296" s="115"/>
      <c r="EI296" s="115"/>
      <c r="EJ296" s="115"/>
      <c r="EK296" s="115"/>
      <c r="EL296" s="115"/>
      <c r="EM296" s="115">
        <f t="shared" ref="EM296:EM302" si="4727">PRODUCT(EH296:EL296)</f>
        <v>0</v>
      </c>
      <c r="EO296" s="118"/>
      <c r="EP296" s="118"/>
      <c r="EQ296" s="115"/>
      <c r="ER296" s="115"/>
      <c r="ES296" s="115"/>
      <c r="ET296" s="115"/>
      <c r="EU296" s="115"/>
      <c r="EV296" s="115">
        <f t="shared" ref="EV296:EV302" si="4728">PRODUCT(EQ296:EU296)</f>
        <v>0</v>
      </c>
      <c r="EX296" s="118"/>
      <c r="EY296" s="118"/>
      <c r="EZ296" s="115"/>
      <c r="FA296" s="115"/>
      <c r="FB296" s="115"/>
      <c r="FC296" s="115"/>
      <c r="FD296" s="115"/>
      <c r="FE296" s="115">
        <f t="shared" ref="FE296:FE302" si="4729">PRODUCT(EZ296:FD296)</f>
        <v>0</v>
      </c>
      <c r="FG296" s="118"/>
      <c r="FH296" s="118"/>
      <c r="FI296" s="115"/>
      <c r="FJ296" s="115"/>
      <c r="FK296" s="115"/>
      <c r="FL296" s="115"/>
      <c r="FM296" s="115"/>
      <c r="FN296" s="115">
        <f t="shared" ref="FN296:FN302" si="4730">PRODUCT(FI296:FM296)</f>
        <v>0</v>
      </c>
      <c r="FP296" s="118"/>
      <c r="FQ296" s="118"/>
      <c r="FR296" s="115"/>
      <c r="FS296" s="115"/>
      <c r="FT296" s="115"/>
      <c r="FU296" s="115"/>
      <c r="FV296" s="115"/>
      <c r="FW296" s="115">
        <f t="shared" ref="FW296:FW302" si="4731">PRODUCT(FR296:FV296)</f>
        <v>0</v>
      </c>
      <c r="FY296" s="118"/>
      <c r="FZ296" s="118"/>
      <c r="GA296" s="115"/>
      <c r="GB296" s="115"/>
      <c r="GC296" s="115"/>
      <c r="GD296" s="115"/>
      <c r="GE296" s="115"/>
      <c r="GF296" s="115">
        <f t="shared" ref="GF296:GF302" si="4732">PRODUCT(GA296:GE296)</f>
        <v>0</v>
      </c>
      <c r="GH296" s="118"/>
      <c r="GI296" s="118"/>
      <c r="GJ296" s="115"/>
      <c r="GK296" s="115"/>
      <c r="GL296" s="115"/>
      <c r="GM296" s="115"/>
      <c r="GN296" s="115"/>
      <c r="GO296" s="115">
        <f t="shared" ref="GO296:GO302" si="4733">PRODUCT(GJ296:GN296)</f>
        <v>0</v>
      </c>
      <c r="GQ296" s="118"/>
      <c r="GR296" s="118"/>
      <c r="GS296" s="115"/>
      <c r="GT296" s="115"/>
      <c r="GU296" s="115"/>
      <c r="GV296" s="115"/>
      <c r="GW296" s="115"/>
      <c r="GX296" s="115">
        <f t="shared" ref="GX296:GX302" si="4734">PRODUCT(GS296:GW296)</f>
        <v>0</v>
      </c>
      <c r="GZ296" s="118"/>
      <c r="HA296" s="118"/>
      <c r="HB296" s="115"/>
      <c r="HC296" s="115"/>
      <c r="HD296" s="115"/>
      <c r="HE296" s="115"/>
      <c r="HF296" s="115"/>
      <c r="HG296" s="115">
        <f t="shared" ref="HG296:HG302" si="4735">PRODUCT(HB296:HF296)</f>
        <v>0</v>
      </c>
      <c r="HI296" s="118"/>
      <c r="HJ296" s="118"/>
      <c r="HK296" s="115"/>
      <c r="HL296" s="115"/>
      <c r="HM296" s="115"/>
      <c r="HN296" s="115"/>
      <c r="HO296" s="115"/>
      <c r="HP296" s="115">
        <f t="shared" ref="HP296:HP302" si="4736">PRODUCT(HK296:HO296)</f>
        <v>0</v>
      </c>
      <c r="HR296" s="118"/>
      <c r="HS296" s="118"/>
      <c r="HT296" s="115"/>
      <c r="HU296" s="115"/>
      <c r="HV296" s="115"/>
      <c r="HW296" s="115"/>
      <c r="HX296" s="115"/>
      <c r="HY296" s="115">
        <f t="shared" ref="HY296:HY302" si="4737">PRODUCT(HT296:HX296)</f>
        <v>0</v>
      </c>
      <c r="IA296" s="118"/>
      <c r="IB296" s="118"/>
      <c r="IC296" s="115"/>
      <c r="ID296" s="115"/>
      <c r="IE296" s="115"/>
      <c r="IF296" s="115"/>
      <c r="IG296" s="115"/>
      <c r="IH296" s="115">
        <f t="shared" ref="IH296:IH302" si="4738">PRODUCT(IC296:IG296)</f>
        <v>0</v>
      </c>
      <c r="IJ296" s="118"/>
      <c r="IK296" s="118"/>
      <c r="IL296" s="115"/>
      <c r="IM296" s="115"/>
      <c r="IN296" s="115"/>
      <c r="IO296" s="115"/>
      <c r="IP296" s="115"/>
      <c r="IQ296" s="115">
        <f t="shared" ref="IQ296:IQ302" si="4739">PRODUCT(IL296:IP296)</f>
        <v>0</v>
      </c>
      <c r="IS296" s="118"/>
      <c r="IT296" s="118"/>
      <c r="IU296" s="115"/>
      <c r="IV296" s="115"/>
      <c r="IW296" s="115"/>
      <c r="IX296" s="115"/>
      <c r="IY296" s="115"/>
      <c r="IZ296" s="115">
        <f t="shared" ref="IZ296:IZ302" si="4740">PRODUCT(IU296:IY296)</f>
        <v>0</v>
      </c>
      <c r="JB296" s="118"/>
      <c r="JC296" s="118"/>
      <c r="JD296" s="115"/>
      <c r="JE296" s="115"/>
      <c r="JF296" s="115"/>
      <c r="JG296" s="115"/>
      <c r="JH296" s="115"/>
      <c r="JI296" s="115">
        <f t="shared" ref="JI296:JI302" si="4741">PRODUCT(JD296:JH296)</f>
        <v>0</v>
      </c>
      <c r="JK296" s="118"/>
      <c r="JL296" s="118"/>
      <c r="JM296" s="115"/>
      <c r="JN296" s="115"/>
      <c r="JO296" s="115"/>
      <c r="JP296" s="115"/>
      <c r="JQ296" s="115"/>
      <c r="JR296" s="115">
        <f t="shared" ref="JR296:JR302" si="4742">PRODUCT(JM296:JQ296)</f>
        <v>0</v>
      </c>
      <c r="JT296" s="118"/>
      <c r="JU296" s="118"/>
      <c r="JV296" s="115"/>
      <c r="JW296" s="115"/>
      <c r="JX296" s="115"/>
      <c r="JY296" s="115"/>
      <c r="JZ296" s="115"/>
      <c r="KA296" s="115">
        <f t="shared" ref="KA296:KA302" si="4743">PRODUCT(JV296:JZ296)</f>
        <v>0</v>
      </c>
      <c r="KC296" s="118"/>
      <c r="KD296" s="118"/>
      <c r="KE296" s="115"/>
      <c r="KF296" s="115"/>
      <c r="KG296" s="115"/>
      <c r="KH296" s="115"/>
      <c r="KI296" s="115"/>
      <c r="KJ296" s="115">
        <f t="shared" ref="KJ296:KJ302" si="4744">PRODUCT(KE296:KI296)</f>
        <v>0</v>
      </c>
      <c r="KL296" s="118"/>
      <c r="KM296" s="118"/>
      <c r="KN296" s="115"/>
      <c r="KO296" s="115"/>
      <c r="KP296" s="115"/>
      <c r="KQ296" s="115"/>
      <c r="KR296" s="115"/>
      <c r="KS296" s="115">
        <f t="shared" ref="KS296:KS302" si="4745">PRODUCT(KN296:KR296)</f>
        <v>0</v>
      </c>
      <c r="KU296" s="118"/>
      <c r="KV296" s="118"/>
      <c r="KW296" s="115"/>
      <c r="KX296" s="115"/>
      <c r="KY296" s="115"/>
      <c r="KZ296" s="115"/>
      <c r="LA296" s="115"/>
      <c r="LB296" s="115">
        <f t="shared" ref="LB296:LB302" si="4746">PRODUCT(KW296:LA296)</f>
        <v>0</v>
      </c>
      <c r="LD296" s="118"/>
      <c r="LE296" s="118"/>
      <c r="LF296" s="115"/>
      <c r="LG296" s="115"/>
      <c r="LH296" s="115"/>
      <c r="LI296" s="115"/>
      <c r="LJ296" s="115"/>
      <c r="LK296" s="115">
        <f t="shared" ref="LK296:LK302" si="4747">PRODUCT(LF296:LJ296)</f>
        <v>0</v>
      </c>
      <c r="LM296" s="118"/>
      <c r="LN296" s="118"/>
      <c r="LO296" s="115"/>
      <c r="LP296" s="115"/>
      <c r="LQ296" s="115"/>
      <c r="LR296" s="115"/>
      <c r="LS296" s="115"/>
      <c r="LT296" s="115">
        <f t="shared" ref="LT296:LT302" si="4748">PRODUCT(LO296:LS296)</f>
        <v>0</v>
      </c>
      <c r="LV296" s="118"/>
      <c r="LW296" s="118"/>
      <c r="LX296" s="115"/>
      <c r="LY296" s="115"/>
      <c r="LZ296" s="115"/>
      <c r="MA296" s="115"/>
      <c r="MB296" s="115"/>
      <c r="MC296" s="115">
        <f t="shared" ref="MC296:MC302" si="4749">PRODUCT(LX296:MB296)</f>
        <v>0</v>
      </c>
      <c r="ME296" s="118"/>
      <c r="MF296" s="118"/>
      <c r="MG296" s="115"/>
      <c r="MH296" s="115"/>
      <c r="MI296" s="115"/>
      <c r="MJ296" s="115"/>
      <c r="MK296" s="115"/>
      <c r="ML296" s="115">
        <f t="shared" ref="ML296:ML302" si="4750">PRODUCT(MG296:MK296)</f>
        <v>0</v>
      </c>
      <c r="MN296" s="118"/>
      <c r="MO296" s="118"/>
      <c r="MP296" s="115"/>
      <c r="MQ296" s="115"/>
      <c r="MR296" s="115"/>
      <c r="MS296" s="115"/>
      <c r="MT296" s="115"/>
      <c r="MU296" s="115">
        <f t="shared" ref="MU296:MU302" si="4751">PRODUCT(MP296:MT296)</f>
        <v>0</v>
      </c>
      <c r="MW296" s="118"/>
      <c r="MX296" s="118"/>
      <c r="MY296" s="115"/>
      <c r="MZ296" s="115"/>
      <c r="NA296" s="115"/>
      <c r="NB296" s="115"/>
      <c r="NC296" s="115"/>
      <c r="ND296" s="115">
        <f t="shared" ref="ND296:ND302" si="4752">PRODUCT(MY296:NC296)</f>
        <v>0</v>
      </c>
      <c r="NF296" s="118"/>
      <c r="NG296" s="118"/>
      <c r="NH296" s="115"/>
      <c r="NI296" s="115"/>
      <c r="NJ296" s="115"/>
      <c r="NK296" s="115"/>
      <c r="NL296" s="115"/>
      <c r="NM296" s="115">
        <f t="shared" ref="NM296:NM302" si="4753">PRODUCT(NH296:NL296)</f>
        <v>0</v>
      </c>
      <c r="NO296" s="118"/>
      <c r="NP296" s="118"/>
      <c r="NQ296" s="115"/>
      <c r="NR296" s="115"/>
      <c r="NS296" s="115"/>
      <c r="NT296" s="115"/>
      <c r="NU296" s="115"/>
      <c r="NV296" s="115">
        <f t="shared" ref="NV296:NV302" si="4754">PRODUCT(NQ296:NU296)</f>
        <v>0</v>
      </c>
      <c r="NX296" s="118"/>
      <c r="NY296" s="118"/>
      <c r="NZ296" s="115"/>
      <c r="OA296" s="115"/>
      <c r="OB296" s="115"/>
      <c r="OC296" s="115"/>
      <c r="OD296" s="115"/>
      <c r="OE296" s="115">
        <f t="shared" ref="OE296:OE302" si="4755">PRODUCT(NZ296:OD296)</f>
        <v>0</v>
      </c>
      <c r="OG296" s="118"/>
      <c r="OH296" s="118"/>
      <c r="OI296" s="115"/>
      <c r="OJ296" s="115"/>
      <c r="OK296" s="115"/>
      <c r="OL296" s="115"/>
      <c r="OM296" s="115"/>
      <c r="ON296" s="115">
        <f t="shared" ref="ON296:ON302" si="4756">PRODUCT(OI296:OM296)</f>
        <v>0</v>
      </c>
      <c r="OP296" s="118"/>
      <c r="OQ296" s="118"/>
      <c r="OR296" s="115"/>
      <c r="OS296" s="115"/>
      <c r="OT296" s="115"/>
      <c r="OU296" s="115"/>
      <c r="OV296" s="115"/>
      <c r="OW296" s="115">
        <f t="shared" ref="OW296:OW302" si="4757">PRODUCT(OR296:OV296)</f>
        <v>0</v>
      </c>
      <c r="OY296" s="118"/>
      <c r="OZ296" s="118"/>
      <c r="PA296" s="115"/>
      <c r="PB296" s="115"/>
      <c r="PC296" s="115"/>
      <c r="PD296" s="115"/>
      <c r="PE296" s="115"/>
      <c r="PF296" s="115">
        <f t="shared" ref="PF296:PF302" si="4758">PRODUCT(PA296:PE296)</f>
        <v>0</v>
      </c>
    </row>
    <row r="297" spans="1:422">
      <c r="A297" s="118"/>
      <c r="B297" s="118"/>
      <c r="C297" s="115"/>
      <c r="D297" s="115"/>
      <c r="E297" s="115"/>
      <c r="F297" s="115"/>
      <c r="G297" s="115"/>
      <c r="H297" s="115">
        <f>PRODUCT(C297:G297)</f>
        <v>0</v>
      </c>
      <c r="J297" s="118"/>
      <c r="K297" s="118"/>
      <c r="L297" s="115"/>
      <c r="M297" s="115"/>
      <c r="N297" s="115"/>
      <c r="O297" s="115"/>
      <c r="P297" s="115"/>
      <c r="Q297" s="115">
        <f>PRODUCT(L297:P297)</f>
        <v>0</v>
      </c>
      <c r="S297" s="118"/>
      <c r="T297" s="118"/>
      <c r="U297" s="115"/>
      <c r="V297" s="115"/>
      <c r="W297" s="115"/>
      <c r="X297" s="115"/>
      <c r="Y297" s="115"/>
      <c r="Z297" s="115">
        <f>PRODUCT(U297:Y297)</f>
        <v>0</v>
      </c>
      <c r="AB297" s="118"/>
      <c r="AC297" s="118"/>
      <c r="AD297" s="115"/>
      <c r="AE297" s="115"/>
      <c r="AF297" s="115"/>
      <c r="AG297" s="115"/>
      <c r="AH297" s="115"/>
      <c r="AI297" s="115">
        <f>PRODUCT(AD297:AH297)</f>
        <v>0</v>
      </c>
      <c r="AK297" s="118"/>
      <c r="AL297" s="118"/>
      <c r="AM297" s="115"/>
      <c r="AN297" s="115"/>
      <c r="AO297" s="115"/>
      <c r="AP297" s="115"/>
      <c r="AQ297" s="115"/>
      <c r="AR297" s="115">
        <f>PRODUCT(AM297:AQ297)</f>
        <v>0</v>
      </c>
      <c r="AT297" s="118"/>
      <c r="AU297" s="118"/>
      <c r="AV297" s="115"/>
      <c r="AW297" s="115"/>
      <c r="AX297" s="115"/>
      <c r="AY297" s="115"/>
      <c r="AZ297" s="115"/>
      <c r="BA297" s="115">
        <f>PRODUCT(AV297:AZ297)</f>
        <v>0</v>
      </c>
      <c r="BC297" s="118"/>
      <c r="BD297" s="118"/>
      <c r="BE297" s="115"/>
      <c r="BF297" s="115"/>
      <c r="BG297" s="115"/>
      <c r="BH297" s="115"/>
      <c r="BI297" s="115"/>
      <c r="BJ297" s="115">
        <f t="shared" si="4718"/>
        <v>0</v>
      </c>
      <c r="BL297" s="118"/>
      <c r="BM297" s="118"/>
      <c r="BN297" s="115"/>
      <c r="BO297" s="115"/>
      <c r="BP297" s="115"/>
      <c r="BQ297" s="115"/>
      <c r="BR297" s="115"/>
      <c r="BS297" s="115">
        <f t="shared" si="4719"/>
        <v>0</v>
      </c>
      <c r="BU297" s="118"/>
      <c r="BV297" s="118"/>
      <c r="BW297" s="115"/>
      <c r="BX297" s="115"/>
      <c r="BY297" s="115"/>
      <c r="BZ297" s="115"/>
      <c r="CA297" s="115"/>
      <c r="CB297" s="115">
        <f t="shared" si="4720"/>
        <v>0</v>
      </c>
      <c r="CD297" s="118"/>
      <c r="CE297" s="118"/>
      <c r="CF297" s="115"/>
      <c r="CG297" s="115"/>
      <c r="CH297" s="115"/>
      <c r="CI297" s="115"/>
      <c r="CJ297" s="115"/>
      <c r="CK297" s="115">
        <f t="shared" si="4721"/>
        <v>0</v>
      </c>
      <c r="CM297" s="118"/>
      <c r="CN297" s="118"/>
      <c r="CO297" s="115"/>
      <c r="CP297" s="115"/>
      <c r="CQ297" s="115"/>
      <c r="CR297" s="115"/>
      <c r="CS297" s="115"/>
      <c r="CT297" s="115">
        <f t="shared" si="4722"/>
        <v>0</v>
      </c>
      <c r="CV297" s="118"/>
      <c r="CW297" s="118"/>
      <c r="CX297" s="115"/>
      <c r="CY297" s="115"/>
      <c r="CZ297" s="115"/>
      <c r="DA297" s="115"/>
      <c r="DB297" s="115"/>
      <c r="DC297" s="115">
        <f t="shared" si="4723"/>
        <v>0</v>
      </c>
      <c r="DE297" s="118"/>
      <c r="DF297" s="118"/>
      <c r="DG297" s="115"/>
      <c r="DH297" s="115"/>
      <c r="DI297" s="115"/>
      <c r="DJ297" s="115"/>
      <c r="DK297" s="115"/>
      <c r="DL297" s="115">
        <f t="shared" si="4724"/>
        <v>0</v>
      </c>
      <c r="DN297" s="118"/>
      <c r="DO297" s="118"/>
      <c r="DP297" s="115"/>
      <c r="DQ297" s="115"/>
      <c r="DR297" s="115"/>
      <c r="DS297" s="115"/>
      <c r="DT297" s="115"/>
      <c r="DU297" s="115">
        <f t="shared" si="4725"/>
        <v>0</v>
      </c>
      <c r="DW297" s="118"/>
      <c r="DX297" s="118"/>
      <c r="DY297" s="115"/>
      <c r="DZ297" s="115"/>
      <c r="EA297" s="115"/>
      <c r="EB297" s="115"/>
      <c r="EC297" s="115"/>
      <c r="ED297" s="115">
        <f t="shared" si="4726"/>
        <v>0</v>
      </c>
      <c r="EF297" s="118"/>
      <c r="EG297" s="118"/>
      <c r="EH297" s="115"/>
      <c r="EI297" s="115"/>
      <c r="EJ297" s="115"/>
      <c r="EK297" s="115"/>
      <c r="EL297" s="115"/>
      <c r="EM297" s="115">
        <f t="shared" si="4727"/>
        <v>0</v>
      </c>
      <c r="EO297" s="118"/>
      <c r="EP297" s="118"/>
      <c r="EQ297" s="115"/>
      <c r="ER297" s="115"/>
      <c r="ES297" s="115"/>
      <c r="ET297" s="115"/>
      <c r="EU297" s="115"/>
      <c r="EV297" s="115">
        <f t="shared" si="4728"/>
        <v>0</v>
      </c>
      <c r="EX297" s="118"/>
      <c r="EY297" s="118"/>
      <c r="EZ297" s="115"/>
      <c r="FA297" s="115"/>
      <c r="FB297" s="115"/>
      <c r="FC297" s="115"/>
      <c r="FD297" s="115"/>
      <c r="FE297" s="115">
        <f t="shared" si="4729"/>
        <v>0</v>
      </c>
      <c r="FG297" s="118"/>
      <c r="FH297" s="118"/>
      <c r="FI297" s="115"/>
      <c r="FJ297" s="115"/>
      <c r="FK297" s="115"/>
      <c r="FL297" s="115"/>
      <c r="FM297" s="115"/>
      <c r="FN297" s="115">
        <f t="shared" si="4730"/>
        <v>0</v>
      </c>
      <c r="FP297" s="118"/>
      <c r="FQ297" s="118"/>
      <c r="FR297" s="115"/>
      <c r="FS297" s="115"/>
      <c r="FT297" s="115"/>
      <c r="FU297" s="115"/>
      <c r="FV297" s="115"/>
      <c r="FW297" s="115">
        <f t="shared" si="4731"/>
        <v>0</v>
      </c>
      <c r="FY297" s="118"/>
      <c r="FZ297" s="118"/>
      <c r="GA297" s="115"/>
      <c r="GB297" s="115"/>
      <c r="GC297" s="115"/>
      <c r="GD297" s="115"/>
      <c r="GE297" s="115"/>
      <c r="GF297" s="115">
        <f t="shared" si="4732"/>
        <v>0</v>
      </c>
      <c r="GH297" s="118"/>
      <c r="GI297" s="118"/>
      <c r="GJ297" s="115"/>
      <c r="GK297" s="115"/>
      <c r="GL297" s="115"/>
      <c r="GM297" s="115"/>
      <c r="GN297" s="115"/>
      <c r="GO297" s="115">
        <f t="shared" si="4733"/>
        <v>0</v>
      </c>
      <c r="GQ297" s="118"/>
      <c r="GR297" s="118"/>
      <c r="GS297" s="115"/>
      <c r="GT297" s="115"/>
      <c r="GU297" s="115"/>
      <c r="GV297" s="115"/>
      <c r="GW297" s="115"/>
      <c r="GX297" s="115">
        <f t="shared" si="4734"/>
        <v>0</v>
      </c>
      <c r="GZ297" s="118"/>
      <c r="HA297" s="118"/>
      <c r="HB297" s="115"/>
      <c r="HC297" s="115"/>
      <c r="HD297" s="115"/>
      <c r="HE297" s="115"/>
      <c r="HF297" s="115"/>
      <c r="HG297" s="115">
        <f t="shared" si="4735"/>
        <v>0</v>
      </c>
      <c r="HI297" s="118"/>
      <c r="HJ297" s="118"/>
      <c r="HK297" s="115"/>
      <c r="HL297" s="115"/>
      <c r="HM297" s="115"/>
      <c r="HN297" s="115"/>
      <c r="HO297" s="115"/>
      <c r="HP297" s="115">
        <f t="shared" si="4736"/>
        <v>0</v>
      </c>
      <c r="HR297" s="118"/>
      <c r="HS297" s="118"/>
      <c r="HT297" s="115"/>
      <c r="HU297" s="115"/>
      <c r="HV297" s="115"/>
      <c r="HW297" s="115"/>
      <c r="HX297" s="115"/>
      <c r="HY297" s="115">
        <f t="shared" si="4737"/>
        <v>0</v>
      </c>
      <c r="IA297" s="118"/>
      <c r="IB297" s="118"/>
      <c r="IC297" s="115"/>
      <c r="ID297" s="115"/>
      <c r="IE297" s="115"/>
      <c r="IF297" s="115"/>
      <c r="IG297" s="115"/>
      <c r="IH297" s="115">
        <f t="shared" si="4738"/>
        <v>0</v>
      </c>
      <c r="IJ297" s="118"/>
      <c r="IK297" s="118"/>
      <c r="IL297" s="115"/>
      <c r="IM297" s="115"/>
      <c r="IN297" s="115"/>
      <c r="IO297" s="115"/>
      <c r="IP297" s="115"/>
      <c r="IQ297" s="115">
        <f t="shared" si="4739"/>
        <v>0</v>
      </c>
      <c r="IS297" s="118"/>
      <c r="IT297" s="118"/>
      <c r="IU297" s="115"/>
      <c r="IV297" s="115"/>
      <c r="IW297" s="115"/>
      <c r="IX297" s="115"/>
      <c r="IY297" s="115"/>
      <c r="IZ297" s="115">
        <f t="shared" si="4740"/>
        <v>0</v>
      </c>
      <c r="JB297" s="118"/>
      <c r="JC297" s="118"/>
      <c r="JD297" s="115"/>
      <c r="JE297" s="115"/>
      <c r="JF297" s="115"/>
      <c r="JG297" s="115"/>
      <c r="JH297" s="115"/>
      <c r="JI297" s="115">
        <f t="shared" si="4741"/>
        <v>0</v>
      </c>
      <c r="JK297" s="118"/>
      <c r="JL297" s="118"/>
      <c r="JM297" s="115"/>
      <c r="JN297" s="115"/>
      <c r="JO297" s="115"/>
      <c r="JP297" s="115"/>
      <c r="JQ297" s="115"/>
      <c r="JR297" s="115">
        <f t="shared" si="4742"/>
        <v>0</v>
      </c>
      <c r="JT297" s="118"/>
      <c r="JU297" s="118"/>
      <c r="JV297" s="115"/>
      <c r="JW297" s="115"/>
      <c r="JX297" s="115"/>
      <c r="JY297" s="115"/>
      <c r="JZ297" s="115"/>
      <c r="KA297" s="115">
        <f t="shared" si="4743"/>
        <v>0</v>
      </c>
      <c r="KC297" s="118"/>
      <c r="KD297" s="118"/>
      <c r="KE297" s="115"/>
      <c r="KF297" s="115"/>
      <c r="KG297" s="115"/>
      <c r="KH297" s="115"/>
      <c r="KI297" s="115"/>
      <c r="KJ297" s="115">
        <f t="shared" si="4744"/>
        <v>0</v>
      </c>
      <c r="KL297" s="118"/>
      <c r="KM297" s="118"/>
      <c r="KN297" s="115"/>
      <c r="KO297" s="115"/>
      <c r="KP297" s="115"/>
      <c r="KQ297" s="115"/>
      <c r="KR297" s="115"/>
      <c r="KS297" s="115">
        <f t="shared" si="4745"/>
        <v>0</v>
      </c>
      <c r="KU297" s="118"/>
      <c r="KV297" s="118"/>
      <c r="KW297" s="115"/>
      <c r="KX297" s="115"/>
      <c r="KY297" s="115"/>
      <c r="KZ297" s="115"/>
      <c r="LA297" s="115"/>
      <c r="LB297" s="115">
        <f t="shared" si="4746"/>
        <v>0</v>
      </c>
      <c r="LD297" s="118"/>
      <c r="LE297" s="118"/>
      <c r="LF297" s="115"/>
      <c r="LG297" s="115"/>
      <c r="LH297" s="115"/>
      <c r="LI297" s="115"/>
      <c r="LJ297" s="115"/>
      <c r="LK297" s="115">
        <f t="shared" si="4747"/>
        <v>0</v>
      </c>
      <c r="LM297" s="118"/>
      <c r="LN297" s="118"/>
      <c r="LO297" s="115"/>
      <c r="LP297" s="115"/>
      <c r="LQ297" s="115"/>
      <c r="LR297" s="115"/>
      <c r="LS297" s="115"/>
      <c r="LT297" s="115">
        <f t="shared" si="4748"/>
        <v>0</v>
      </c>
      <c r="LV297" s="118"/>
      <c r="LW297" s="118"/>
      <c r="LX297" s="115"/>
      <c r="LY297" s="115"/>
      <c r="LZ297" s="115"/>
      <c r="MA297" s="115"/>
      <c r="MB297" s="115"/>
      <c r="MC297" s="115">
        <f t="shared" si="4749"/>
        <v>0</v>
      </c>
      <c r="ME297" s="118"/>
      <c r="MF297" s="118"/>
      <c r="MG297" s="115"/>
      <c r="MH297" s="115"/>
      <c r="MI297" s="115"/>
      <c r="MJ297" s="115"/>
      <c r="MK297" s="115"/>
      <c r="ML297" s="115">
        <f t="shared" si="4750"/>
        <v>0</v>
      </c>
      <c r="MN297" s="118"/>
      <c r="MO297" s="118"/>
      <c r="MP297" s="115"/>
      <c r="MQ297" s="115"/>
      <c r="MR297" s="115"/>
      <c r="MS297" s="115"/>
      <c r="MT297" s="115"/>
      <c r="MU297" s="115">
        <f t="shared" si="4751"/>
        <v>0</v>
      </c>
      <c r="MW297" s="118"/>
      <c r="MX297" s="118"/>
      <c r="MY297" s="115"/>
      <c r="MZ297" s="115"/>
      <c r="NA297" s="115"/>
      <c r="NB297" s="115"/>
      <c r="NC297" s="115"/>
      <c r="ND297" s="115">
        <f t="shared" si="4752"/>
        <v>0</v>
      </c>
      <c r="NF297" s="118"/>
      <c r="NG297" s="118"/>
      <c r="NH297" s="115"/>
      <c r="NI297" s="115"/>
      <c r="NJ297" s="115"/>
      <c r="NK297" s="115"/>
      <c r="NL297" s="115"/>
      <c r="NM297" s="115">
        <f t="shared" si="4753"/>
        <v>0</v>
      </c>
      <c r="NO297" s="118"/>
      <c r="NP297" s="118"/>
      <c r="NQ297" s="115"/>
      <c r="NR297" s="115"/>
      <c r="NS297" s="115"/>
      <c r="NT297" s="115"/>
      <c r="NU297" s="115"/>
      <c r="NV297" s="115">
        <f t="shared" si="4754"/>
        <v>0</v>
      </c>
      <c r="NX297" s="118"/>
      <c r="NY297" s="118"/>
      <c r="NZ297" s="115"/>
      <c r="OA297" s="115"/>
      <c r="OB297" s="115"/>
      <c r="OC297" s="115"/>
      <c r="OD297" s="115"/>
      <c r="OE297" s="115">
        <f t="shared" si="4755"/>
        <v>0</v>
      </c>
      <c r="OG297" s="118"/>
      <c r="OH297" s="118"/>
      <c r="OI297" s="115"/>
      <c r="OJ297" s="115"/>
      <c r="OK297" s="115"/>
      <c r="OL297" s="115"/>
      <c r="OM297" s="115"/>
      <c r="ON297" s="115">
        <f t="shared" si="4756"/>
        <v>0</v>
      </c>
      <c r="OP297" s="118"/>
      <c r="OQ297" s="118"/>
      <c r="OR297" s="115"/>
      <c r="OS297" s="115"/>
      <c r="OT297" s="115"/>
      <c r="OU297" s="115"/>
      <c r="OV297" s="115"/>
      <c r="OW297" s="115">
        <f t="shared" si="4757"/>
        <v>0</v>
      </c>
      <c r="OY297" s="118"/>
      <c r="OZ297" s="118"/>
      <c r="PA297" s="115"/>
      <c r="PB297" s="115"/>
      <c r="PC297" s="115"/>
      <c r="PD297" s="115"/>
      <c r="PE297" s="115"/>
      <c r="PF297" s="115">
        <f t="shared" si="4758"/>
        <v>0</v>
      </c>
    </row>
    <row r="298" spans="1:422">
      <c r="A298" s="118"/>
      <c r="B298" s="118"/>
      <c r="C298" s="115"/>
      <c r="D298" s="115"/>
      <c r="E298" s="115"/>
      <c r="F298" s="115"/>
      <c r="G298" s="115"/>
      <c r="H298" s="115">
        <f t="shared" si="4712"/>
        <v>0</v>
      </c>
      <c r="J298" s="118"/>
      <c r="K298" s="118"/>
      <c r="L298" s="115"/>
      <c r="M298" s="115"/>
      <c r="N298" s="115"/>
      <c r="O298" s="115"/>
      <c r="P298" s="115"/>
      <c r="Q298" s="115">
        <f t="shared" ref="Q298:Q299" si="4759">PRODUCT(L298:P298)</f>
        <v>0</v>
      </c>
      <c r="S298" s="118"/>
      <c r="T298" s="118"/>
      <c r="U298" s="115"/>
      <c r="V298" s="115"/>
      <c r="W298" s="115"/>
      <c r="X298" s="115"/>
      <c r="Y298" s="115"/>
      <c r="Z298" s="115">
        <f t="shared" ref="Z298:Z299" si="4760">PRODUCT(U298:Y298)</f>
        <v>0</v>
      </c>
      <c r="AB298" s="118"/>
      <c r="AC298" s="118"/>
      <c r="AD298" s="115"/>
      <c r="AE298" s="115"/>
      <c r="AF298" s="115"/>
      <c r="AG298" s="115"/>
      <c r="AH298" s="115"/>
      <c r="AI298" s="115">
        <f t="shared" ref="AI298:AI299" si="4761">PRODUCT(AD298:AH298)</f>
        <v>0</v>
      </c>
      <c r="AK298" s="118"/>
      <c r="AL298" s="118"/>
      <c r="AM298" s="115"/>
      <c r="AN298" s="115"/>
      <c r="AO298" s="115"/>
      <c r="AP298" s="115"/>
      <c r="AQ298" s="115"/>
      <c r="AR298" s="115">
        <f t="shared" ref="AR298:AR299" si="4762">PRODUCT(AM298:AQ298)</f>
        <v>0</v>
      </c>
      <c r="AT298" s="118"/>
      <c r="AU298" s="118"/>
      <c r="AV298" s="115"/>
      <c r="AW298" s="115"/>
      <c r="AX298" s="115"/>
      <c r="AY298" s="115"/>
      <c r="AZ298" s="115"/>
      <c r="BA298" s="115">
        <f t="shared" ref="BA298:BA299" si="4763">PRODUCT(AV298:AZ298)</f>
        <v>0</v>
      </c>
      <c r="BC298" s="118"/>
      <c r="BD298" s="118"/>
      <c r="BE298" s="115"/>
      <c r="BF298" s="115"/>
      <c r="BG298" s="115"/>
      <c r="BH298" s="115"/>
      <c r="BI298" s="115"/>
      <c r="BJ298" s="115">
        <f t="shared" si="4718"/>
        <v>0</v>
      </c>
      <c r="BL298" s="118"/>
      <c r="BM298" s="118"/>
      <c r="BN298" s="115"/>
      <c r="BO298" s="115"/>
      <c r="BP298" s="115"/>
      <c r="BQ298" s="115"/>
      <c r="BR298" s="115"/>
      <c r="BS298" s="115">
        <f t="shared" si="4719"/>
        <v>0</v>
      </c>
      <c r="BU298" s="118"/>
      <c r="BV298" s="118"/>
      <c r="BW298" s="115"/>
      <c r="BX298" s="115"/>
      <c r="BY298" s="115"/>
      <c r="BZ298" s="115"/>
      <c r="CA298" s="115"/>
      <c r="CB298" s="115">
        <f t="shared" si="4720"/>
        <v>0</v>
      </c>
      <c r="CD298" s="118"/>
      <c r="CE298" s="118"/>
      <c r="CF298" s="115"/>
      <c r="CG298" s="115"/>
      <c r="CH298" s="115"/>
      <c r="CI298" s="115"/>
      <c r="CJ298" s="115"/>
      <c r="CK298" s="115">
        <f t="shared" si="4721"/>
        <v>0</v>
      </c>
      <c r="CM298" s="118"/>
      <c r="CN298" s="118"/>
      <c r="CO298" s="115"/>
      <c r="CP298" s="115"/>
      <c r="CQ298" s="115"/>
      <c r="CR298" s="115"/>
      <c r="CS298" s="115"/>
      <c r="CT298" s="115">
        <f t="shared" si="4722"/>
        <v>0</v>
      </c>
      <c r="CV298" s="118"/>
      <c r="CW298" s="118"/>
      <c r="CX298" s="115"/>
      <c r="CY298" s="115"/>
      <c r="CZ298" s="115"/>
      <c r="DA298" s="115"/>
      <c r="DB298" s="115"/>
      <c r="DC298" s="115">
        <f t="shared" si="4723"/>
        <v>0</v>
      </c>
      <c r="DE298" s="118"/>
      <c r="DF298" s="118"/>
      <c r="DG298" s="115"/>
      <c r="DH298" s="115"/>
      <c r="DI298" s="115"/>
      <c r="DJ298" s="115"/>
      <c r="DK298" s="115"/>
      <c r="DL298" s="115">
        <f t="shared" si="4724"/>
        <v>0</v>
      </c>
      <c r="DN298" s="118"/>
      <c r="DO298" s="118"/>
      <c r="DP298" s="115"/>
      <c r="DQ298" s="115"/>
      <c r="DR298" s="115"/>
      <c r="DS298" s="115"/>
      <c r="DT298" s="115"/>
      <c r="DU298" s="115">
        <f t="shared" si="4725"/>
        <v>0</v>
      </c>
      <c r="DW298" s="118"/>
      <c r="DX298" s="118"/>
      <c r="DY298" s="115"/>
      <c r="DZ298" s="115"/>
      <c r="EA298" s="115"/>
      <c r="EB298" s="115"/>
      <c r="EC298" s="115"/>
      <c r="ED298" s="115">
        <f t="shared" si="4726"/>
        <v>0</v>
      </c>
      <c r="EF298" s="118"/>
      <c r="EG298" s="118"/>
      <c r="EH298" s="115"/>
      <c r="EI298" s="115"/>
      <c r="EJ298" s="115"/>
      <c r="EK298" s="115"/>
      <c r="EL298" s="115"/>
      <c r="EM298" s="115">
        <f t="shared" si="4727"/>
        <v>0</v>
      </c>
      <c r="EO298" s="118"/>
      <c r="EP298" s="118"/>
      <c r="EQ298" s="115"/>
      <c r="ER298" s="115"/>
      <c r="ES298" s="115"/>
      <c r="ET298" s="115"/>
      <c r="EU298" s="115"/>
      <c r="EV298" s="115">
        <f t="shared" si="4728"/>
        <v>0</v>
      </c>
      <c r="EX298" s="118"/>
      <c r="EY298" s="118"/>
      <c r="EZ298" s="115"/>
      <c r="FA298" s="115"/>
      <c r="FB298" s="115"/>
      <c r="FC298" s="115"/>
      <c r="FD298" s="115"/>
      <c r="FE298" s="115">
        <f t="shared" si="4729"/>
        <v>0</v>
      </c>
      <c r="FG298" s="118"/>
      <c r="FH298" s="118"/>
      <c r="FI298" s="115"/>
      <c r="FJ298" s="115"/>
      <c r="FK298" s="115"/>
      <c r="FL298" s="115"/>
      <c r="FM298" s="115"/>
      <c r="FN298" s="115">
        <f t="shared" si="4730"/>
        <v>0</v>
      </c>
      <c r="FP298" s="118"/>
      <c r="FQ298" s="118"/>
      <c r="FR298" s="115"/>
      <c r="FS298" s="115"/>
      <c r="FT298" s="115"/>
      <c r="FU298" s="115"/>
      <c r="FV298" s="115"/>
      <c r="FW298" s="115">
        <f t="shared" si="4731"/>
        <v>0</v>
      </c>
      <c r="FY298" s="118"/>
      <c r="FZ298" s="118"/>
      <c r="GA298" s="115"/>
      <c r="GB298" s="115"/>
      <c r="GC298" s="115"/>
      <c r="GD298" s="115"/>
      <c r="GE298" s="115"/>
      <c r="GF298" s="115">
        <f t="shared" si="4732"/>
        <v>0</v>
      </c>
      <c r="GH298" s="118"/>
      <c r="GI298" s="118"/>
      <c r="GJ298" s="115"/>
      <c r="GK298" s="115"/>
      <c r="GL298" s="115"/>
      <c r="GM298" s="115"/>
      <c r="GN298" s="115"/>
      <c r="GO298" s="115">
        <f t="shared" si="4733"/>
        <v>0</v>
      </c>
      <c r="GQ298" s="118"/>
      <c r="GR298" s="118"/>
      <c r="GS298" s="115"/>
      <c r="GT298" s="115"/>
      <c r="GU298" s="115"/>
      <c r="GV298" s="115"/>
      <c r="GW298" s="115"/>
      <c r="GX298" s="115">
        <f t="shared" si="4734"/>
        <v>0</v>
      </c>
      <c r="GZ298" s="118"/>
      <c r="HA298" s="118"/>
      <c r="HB298" s="115"/>
      <c r="HC298" s="115"/>
      <c r="HD298" s="115"/>
      <c r="HE298" s="115"/>
      <c r="HF298" s="115"/>
      <c r="HG298" s="115">
        <f t="shared" si="4735"/>
        <v>0</v>
      </c>
      <c r="HI298" s="118"/>
      <c r="HJ298" s="118"/>
      <c r="HK298" s="115"/>
      <c r="HL298" s="115"/>
      <c r="HM298" s="115"/>
      <c r="HN298" s="115"/>
      <c r="HO298" s="115"/>
      <c r="HP298" s="115">
        <f t="shared" si="4736"/>
        <v>0</v>
      </c>
      <c r="HR298" s="118"/>
      <c r="HS298" s="118"/>
      <c r="HT298" s="115"/>
      <c r="HU298" s="115"/>
      <c r="HV298" s="115"/>
      <c r="HW298" s="115"/>
      <c r="HX298" s="115"/>
      <c r="HY298" s="115">
        <f t="shared" si="4737"/>
        <v>0</v>
      </c>
      <c r="IA298" s="118"/>
      <c r="IB298" s="118"/>
      <c r="IC298" s="115"/>
      <c r="ID298" s="115"/>
      <c r="IE298" s="115"/>
      <c r="IF298" s="115"/>
      <c r="IG298" s="115"/>
      <c r="IH298" s="115">
        <f t="shared" si="4738"/>
        <v>0</v>
      </c>
      <c r="IJ298" s="118"/>
      <c r="IK298" s="118"/>
      <c r="IL298" s="115"/>
      <c r="IM298" s="115"/>
      <c r="IN298" s="115"/>
      <c r="IO298" s="115"/>
      <c r="IP298" s="115"/>
      <c r="IQ298" s="115">
        <f t="shared" si="4739"/>
        <v>0</v>
      </c>
      <c r="IS298" s="118"/>
      <c r="IT298" s="118"/>
      <c r="IU298" s="115"/>
      <c r="IV298" s="115"/>
      <c r="IW298" s="115"/>
      <c r="IX298" s="115"/>
      <c r="IY298" s="115"/>
      <c r="IZ298" s="115">
        <f t="shared" si="4740"/>
        <v>0</v>
      </c>
      <c r="JB298" s="118"/>
      <c r="JC298" s="118"/>
      <c r="JD298" s="115"/>
      <c r="JE298" s="115"/>
      <c r="JF298" s="115"/>
      <c r="JG298" s="115"/>
      <c r="JH298" s="115"/>
      <c r="JI298" s="115">
        <f t="shared" si="4741"/>
        <v>0</v>
      </c>
      <c r="JK298" s="118"/>
      <c r="JL298" s="118"/>
      <c r="JM298" s="115"/>
      <c r="JN298" s="115"/>
      <c r="JO298" s="115"/>
      <c r="JP298" s="115"/>
      <c r="JQ298" s="115"/>
      <c r="JR298" s="115">
        <f t="shared" si="4742"/>
        <v>0</v>
      </c>
      <c r="JT298" s="118"/>
      <c r="JU298" s="118"/>
      <c r="JV298" s="115"/>
      <c r="JW298" s="115"/>
      <c r="JX298" s="115"/>
      <c r="JY298" s="115"/>
      <c r="JZ298" s="115"/>
      <c r="KA298" s="115">
        <f t="shared" si="4743"/>
        <v>0</v>
      </c>
      <c r="KC298" s="118"/>
      <c r="KD298" s="118"/>
      <c r="KE298" s="115"/>
      <c r="KF298" s="115"/>
      <c r="KG298" s="115"/>
      <c r="KH298" s="115"/>
      <c r="KI298" s="115"/>
      <c r="KJ298" s="115">
        <f t="shared" si="4744"/>
        <v>0</v>
      </c>
      <c r="KL298" s="118"/>
      <c r="KM298" s="118"/>
      <c r="KN298" s="115"/>
      <c r="KO298" s="115"/>
      <c r="KP298" s="115"/>
      <c r="KQ298" s="115"/>
      <c r="KR298" s="115"/>
      <c r="KS298" s="115">
        <f t="shared" si="4745"/>
        <v>0</v>
      </c>
      <c r="KU298" s="118"/>
      <c r="KV298" s="118"/>
      <c r="KW298" s="115"/>
      <c r="KX298" s="115"/>
      <c r="KY298" s="115"/>
      <c r="KZ298" s="115"/>
      <c r="LA298" s="115"/>
      <c r="LB298" s="115">
        <f t="shared" si="4746"/>
        <v>0</v>
      </c>
      <c r="LD298" s="118"/>
      <c r="LE298" s="118"/>
      <c r="LF298" s="115"/>
      <c r="LG298" s="115"/>
      <c r="LH298" s="115"/>
      <c r="LI298" s="115"/>
      <c r="LJ298" s="115"/>
      <c r="LK298" s="115">
        <f t="shared" si="4747"/>
        <v>0</v>
      </c>
      <c r="LM298" s="118"/>
      <c r="LN298" s="118"/>
      <c r="LO298" s="115"/>
      <c r="LP298" s="115"/>
      <c r="LQ298" s="115"/>
      <c r="LR298" s="115"/>
      <c r="LS298" s="115"/>
      <c r="LT298" s="115">
        <f t="shared" si="4748"/>
        <v>0</v>
      </c>
      <c r="LV298" s="118"/>
      <c r="LW298" s="118"/>
      <c r="LX298" s="115"/>
      <c r="LY298" s="115"/>
      <c r="LZ298" s="115"/>
      <c r="MA298" s="115"/>
      <c r="MB298" s="115"/>
      <c r="MC298" s="115">
        <f t="shared" si="4749"/>
        <v>0</v>
      </c>
      <c r="ME298" s="118"/>
      <c r="MF298" s="118"/>
      <c r="MG298" s="115"/>
      <c r="MH298" s="115"/>
      <c r="MI298" s="115"/>
      <c r="MJ298" s="115"/>
      <c r="MK298" s="115"/>
      <c r="ML298" s="115">
        <f t="shared" si="4750"/>
        <v>0</v>
      </c>
      <c r="MN298" s="118"/>
      <c r="MO298" s="118"/>
      <c r="MP298" s="115"/>
      <c r="MQ298" s="115"/>
      <c r="MR298" s="115"/>
      <c r="MS298" s="115"/>
      <c r="MT298" s="115"/>
      <c r="MU298" s="115">
        <f t="shared" si="4751"/>
        <v>0</v>
      </c>
      <c r="MW298" s="118"/>
      <c r="MX298" s="118"/>
      <c r="MY298" s="115"/>
      <c r="MZ298" s="115"/>
      <c r="NA298" s="115"/>
      <c r="NB298" s="115"/>
      <c r="NC298" s="115"/>
      <c r="ND298" s="115">
        <f t="shared" si="4752"/>
        <v>0</v>
      </c>
      <c r="NF298" s="118"/>
      <c r="NG298" s="118"/>
      <c r="NH298" s="115"/>
      <c r="NI298" s="115"/>
      <c r="NJ298" s="115"/>
      <c r="NK298" s="115"/>
      <c r="NL298" s="115"/>
      <c r="NM298" s="115">
        <f t="shared" si="4753"/>
        <v>0</v>
      </c>
      <c r="NO298" s="118"/>
      <c r="NP298" s="118"/>
      <c r="NQ298" s="115"/>
      <c r="NR298" s="115"/>
      <c r="NS298" s="115"/>
      <c r="NT298" s="115"/>
      <c r="NU298" s="115"/>
      <c r="NV298" s="115">
        <f t="shared" si="4754"/>
        <v>0</v>
      </c>
      <c r="NX298" s="118"/>
      <c r="NY298" s="118"/>
      <c r="NZ298" s="115"/>
      <c r="OA298" s="115"/>
      <c r="OB298" s="115"/>
      <c r="OC298" s="115"/>
      <c r="OD298" s="115"/>
      <c r="OE298" s="115">
        <f t="shared" si="4755"/>
        <v>0</v>
      </c>
      <c r="OG298" s="118"/>
      <c r="OH298" s="118"/>
      <c r="OI298" s="115"/>
      <c r="OJ298" s="115"/>
      <c r="OK298" s="115"/>
      <c r="OL298" s="115"/>
      <c r="OM298" s="115"/>
      <c r="ON298" s="115">
        <f t="shared" si="4756"/>
        <v>0</v>
      </c>
      <c r="OP298" s="118"/>
      <c r="OQ298" s="118"/>
      <c r="OR298" s="115"/>
      <c r="OS298" s="115"/>
      <c r="OT298" s="115"/>
      <c r="OU298" s="115"/>
      <c r="OV298" s="115"/>
      <c r="OW298" s="115">
        <f t="shared" si="4757"/>
        <v>0</v>
      </c>
      <c r="OY298" s="118"/>
      <c r="OZ298" s="118"/>
      <c r="PA298" s="115"/>
      <c r="PB298" s="115"/>
      <c r="PC298" s="115"/>
      <c r="PD298" s="115"/>
      <c r="PE298" s="115"/>
      <c r="PF298" s="115">
        <f t="shared" si="4758"/>
        <v>0</v>
      </c>
    </row>
    <row r="299" spans="1:422">
      <c r="A299" s="118"/>
      <c r="B299" s="118"/>
      <c r="C299" s="115"/>
      <c r="D299" s="115"/>
      <c r="E299" s="115"/>
      <c r="F299" s="115"/>
      <c r="G299" s="115"/>
      <c r="H299" s="115">
        <f t="shared" si="4712"/>
        <v>0</v>
      </c>
      <c r="J299" s="118"/>
      <c r="K299" s="118"/>
      <c r="L299" s="115"/>
      <c r="M299" s="115"/>
      <c r="N299" s="115"/>
      <c r="O299" s="115"/>
      <c r="P299" s="115"/>
      <c r="Q299" s="115">
        <f t="shared" si="4759"/>
        <v>0</v>
      </c>
      <c r="S299" s="118"/>
      <c r="T299" s="118"/>
      <c r="U299" s="115"/>
      <c r="V299" s="115"/>
      <c r="W299" s="115"/>
      <c r="X299" s="115"/>
      <c r="Y299" s="115"/>
      <c r="Z299" s="115">
        <f t="shared" si="4760"/>
        <v>0</v>
      </c>
      <c r="AB299" s="118"/>
      <c r="AC299" s="118"/>
      <c r="AD299" s="115"/>
      <c r="AE299" s="115"/>
      <c r="AF299" s="115"/>
      <c r="AG299" s="115"/>
      <c r="AH299" s="115"/>
      <c r="AI299" s="115">
        <f t="shared" si="4761"/>
        <v>0</v>
      </c>
      <c r="AK299" s="118"/>
      <c r="AL299" s="118"/>
      <c r="AM299" s="115"/>
      <c r="AN299" s="115"/>
      <c r="AO299" s="115"/>
      <c r="AP299" s="115"/>
      <c r="AQ299" s="115"/>
      <c r="AR299" s="115">
        <f t="shared" si="4762"/>
        <v>0</v>
      </c>
      <c r="AT299" s="118"/>
      <c r="AU299" s="118"/>
      <c r="AV299" s="115"/>
      <c r="AW299" s="115"/>
      <c r="AX299" s="115"/>
      <c r="AY299" s="115"/>
      <c r="AZ299" s="115"/>
      <c r="BA299" s="115">
        <f t="shared" si="4763"/>
        <v>0</v>
      </c>
      <c r="BC299" s="118"/>
      <c r="BD299" s="118"/>
      <c r="BE299" s="115"/>
      <c r="BF299" s="115"/>
      <c r="BG299" s="115"/>
      <c r="BH299" s="115"/>
      <c r="BI299" s="115"/>
      <c r="BJ299" s="115">
        <f t="shared" si="4718"/>
        <v>0</v>
      </c>
      <c r="BL299" s="118"/>
      <c r="BM299" s="118"/>
      <c r="BN299" s="115"/>
      <c r="BO299" s="115"/>
      <c r="BP299" s="115"/>
      <c r="BQ299" s="115"/>
      <c r="BR299" s="115"/>
      <c r="BS299" s="115">
        <f t="shared" si="4719"/>
        <v>0</v>
      </c>
      <c r="BU299" s="118"/>
      <c r="BV299" s="118"/>
      <c r="BW299" s="115"/>
      <c r="BX299" s="115"/>
      <c r="BY299" s="115"/>
      <c r="BZ299" s="115"/>
      <c r="CA299" s="115"/>
      <c r="CB299" s="115">
        <f t="shared" si="4720"/>
        <v>0</v>
      </c>
      <c r="CD299" s="118"/>
      <c r="CE299" s="118"/>
      <c r="CF299" s="115"/>
      <c r="CG299" s="115"/>
      <c r="CH299" s="115"/>
      <c r="CI299" s="115"/>
      <c r="CJ299" s="115"/>
      <c r="CK299" s="115">
        <f t="shared" si="4721"/>
        <v>0</v>
      </c>
      <c r="CM299" s="118"/>
      <c r="CN299" s="118"/>
      <c r="CO299" s="115"/>
      <c r="CP299" s="115"/>
      <c r="CQ299" s="115"/>
      <c r="CR299" s="115"/>
      <c r="CS299" s="115"/>
      <c r="CT299" s="115">
        <f t="shared" si="4722"/>
        <v>0</v>
      </c>
      <c r="CV299" s="118"/>
      <c r="CW299" s="118"/>
      <c r="CX299" s="115"/>
      <c r="CY299" s="115"/>
      <c r="CZ299" s="115"/>
      <c r="DA299" s="115"/>
      <c r="DB299" s="115"/>
      <c r="DC299" s="115">
        <f t="shared" si="4723"/>
        <v>0</v>
      </c>
      <c r="DE299" s="118"/>
      <c r="DF299" s="118"/>
      <c r="DG299" s="115"/>
      <c r="DH299" s="115"/>
      <c r="DI299" s="115"/>
      <c r="DJ299" s="115"/>
      <c r="DK299" s="115"/>
      <c r="DL299" s="115">
        <f t="shared" si="4724"/>
        <v>0</v>
      </c>
      <c r="DN299" s="118"/>
      <c r="DO299" s="118"/>
      <c r="DP299" s="115"/>
      <c r="DQ299" s="115"/>
      <c r="DR299" s="115"/>
      <c r="DS299" s="115"/>
      <c r="DT299" s="115"/>
      <c r="DU299" s="115">
        <f t="shared" si="4725"/>
        <v>0</v>
      </c>
      <c r="DW299" s="118"/>
      <c r="DX299" s="118"/>
      <c r="DY299" s="115"/>
      <c r="DZ299" s="115"/>
      <c r="EA299" s="115"/>
      <c r="EB299" s="115"/>
      <c r="EC299" s="115"/>
      <c r="ED299" s="115">
        <f t="shared" si="4726"/>
        <v>0</v>
      </c>
      <c r="EF299" s="118"/>
      <c r="EG299" s="118"/>
      <c r="EH299" s="115"/>
      <c r="EI299" s="115"/>
      <c r="EJ299" s="115"/>
      <c r="EK299" s="115"/>
      <c r="EL299" s="115"/>
      <c r="EM299" s="115">
        <f t="shared" si="4727"/>
        <v>0</v>
      </c>
      <c r="EO299" s="118"/>
      <c r="EP299" s="118"/>
      <c r="EQ299" s="115"/>
      <c r="ER299" s="115"/>
      <c r="ES299" s="115"/>
      <c r="ET299" s="115"/>
      <c r="EU299" s="115"/>
      <c r="EV299" s="115">
        <f t="shared" si="4728"/>
        <v>0</v>
      </c>
      <c r="EX299" s="118"/>
      <c r="EY299" s="118"/>
      <c r="EZ299" s="115"/>
      <c r="FA299" s="115"/>
      <c r="FB299" s="115"/>
      <c r="FC299" s="115"/>
      <c r="FD299" s="115"/>
      <c r="FE299" s="115">
        <f t="shared" si="4729"/>
        <v>0</v>
      </c>
      <c r="FG299" s="118"/>
      <c r="FH299" s="118"/>
      <c r="FI299" s="115"/>
      <c r="FJ299" s="115"/>
      <c r="FK299" s="115"/>
      <c r="FL299" s="115"/>
      <c r="FM299" s="115"/>
      <c r="FN299" s="115">
        <f t="shared" si="4730"/>
        <v>0</v>
      </c>
      <c r="FP299" s="118"/>
      <c r="FQ299" s="118"/>
      <c r="FR299" s="115"/>
      <c r="FS299" s="115"/>
      <c r="FT299" s="115"/>
      <c r="FU299" s="115"/>
      <c r="FV299" s="115"/>
      <c r="FW299" s="115">
        <f t="shared" si="4731"/>
        <v>0</v>
      </c>
      <c r="FY299" s="118"/>
      <c r="FZ299" s="118"/>
      <c r="GA299" s="115"/>
      <c r="GB299" s="115"/>
      <c r="GC299" s="115"/>
      <c r="GD299" s="115"/>
      <c r="GE299" s="115"/>
      <c r="GF299" s="115">
        <f t="shared" si="4732"/>
        <v>0</v>
      </c>
      <c r="GH299" s="118"/>
      <c r="GI299" s="118"/>
      <c r="GJ299" s="115"/>
      <c r="GK299" s="115"/>
      <c r="GL299" s="115"/>
      <c r="GM299" s="115"/>
      <c r="GN299" s="115"/>
      <c r="GO299" s="115">
        <f t="shared" si="4733"/>
        <v>0</v>
      </c>
      <c r="GQ299" s="118"/>
      <c r="GR299" s="118"/>
      <c r="GS299" s="115"/>
      <c r="GT299" s="115"/>
      <c r="GU299" s="115"/>
      <c r="GV299" s="115"/>
      <c r="GW299" s="115"/>
      <c r="GX299" s="115">
        <f t="shared" si="4734"/>
        <v>0</v>
      </c>
      <c r="GZ299" s="118"/>
      <c r="HA299" s="118"/>
      <c r="HB299" s="115"/>
      <c r="HC299" s="115"/>
      <c r="HD299" s="115"/>
      <c r="HE299" s="115"/>
      <c r="HF299" s="115"/>
      <c r="HG299" s="115">
        <f t="shared" si="4735"/>
        <v>0</v>
      </c>
      <c r="HI299" s="118"/>
      <c r="HJ299" s="118"/>
      <c r="HK299" s="115"/>
      <c r="HL299" s="115"/>
      <c r="HM299" s="115"/>
      <c r="HN299" s="115"/>
      <c r="HO299" s="115"/>
      <c r="HP299" s="115">
        <f t="shared" si="4736"/>
        <v>0</v>
      </c>
      <c r="HR299" s="118"/>
      <c r="HS299" s="118"/>
      <c r="HT299" s="115"/>
      <c r="HU299" s="115"/>
      <c r="HV299" s="115"/>
      <c r="HW299" s="115"/>
      <c r="HX299" s="115"/>
      <c r="HY299" s="115">
        <f t="shared" si="4737"/>
        <v>0</v>
      </c>
      <c r="IA299" s="118"/>
      <c r="IB299" s="118"/>
      <c r="IC299" s="115"/>
      <c r="ID299" s="115"/>
      <c r="IE299" s="115"/>
      <c r="IF299" s="115"/>
      <c r="IG299" s="115"/>
      <c r="IH299" s="115">
        <f t="shared" si="4738"/>
        <v>0</v>
      </c>
      <c r="IJ299" s="118"/>
      <c r="IK299" s="118"/>
      <c r="IL299" s="115"/>
      <c r="IM299" s="115"/>
      <c r="IN299" s="115"/>
      <c r="IO299" s="115"/>
      <c r="IP299" s="115"/>
      <c r="IQ299" s="115">
        <f t="shared" si="4739"/>
        <v>0</v>
      </c>
      <c r="IS299" s="118"/>
      <c r="IT299" s="118"/>
      <c r="IU299" s="115"/>
      <c r="IV299" s="115"/>
      <c r="IW299" s="115"/>
      <c r="IX299" s="115"/>
      <c r="IY299" s="115"/>
      <c r="IZ299" s="115">
        <f t="shared" si="4740"/>
        <v>0</v>
      </c>
      <c r="JB299" s="118"/>
      <c r="JC299" s="118"/>
      <c r="JD299" s="115"/>
      <c r="JE299" s="115"/>
      <c r="JF299" s="115"/>
      <c r="JG299" s="115"/>
      <c r="JH299" s="115"/>
      <c r="JI299" s="115">
        <f t="shared" si="4741"/>
        <v>0</v>
      </c>
      <c r="JK299" s="118"/>
      <c r="JL299" s="118"/>
      <c r="JM299" s="115"/>
      <c r="JN299" s="115"/>
      <c r="JO299" s="115"/>
      <c r="JP299" s="115"/>
      <c r="JQ299" s="115"/>
      <c r="JR299" s="115">
        <f t="shared" si="4742"/>
        <v>0</v>
      </c>
      <c r="JT299" s="118"/>
      <c r="JU299" s="118"/>
      <c r="JV299" s="115"/>
      <c r="JW299" s="115"/>
      <c r="JX299" s="115"/>
      <c r="JY299" s="115"/>
      <c r="JZ299" s="115"/>
      <c r="KA299" s="115">
        <f t="shared" si="4743"/>
        <v>0</v>
      </c>
      <c r="KC299" s="118"/>
      <c r="KD299" s="118"/>
      <c r="KE299" s="115"/>
      <c r="KF299" s="115"/>
      <c r="KG299" s="115"/>
      <c r="KH299" s="115"/>
      <c r="KI299" s="115"/>
      <c r="KJ299" s="115">
        <f t="shared" si="4744"/>
        <v>0</v>
      </c>
      <c r="KL299" s="118"/>
      <c r="KM299" s="118"/>
      <c r="KN299" s="115"/>
      <c r="KO299" s="115"/>
      <c r="KP299" s="115"/>
      <c r="KQ299" s="115"/>
      <c r="KR299" s="115"/>
      <c r="KS299" s="115">
        <f t="shared" si="4745"/>
        <v>0</v>
      </c>
      <c r="KU299" s="118"/>
      <c r="KV299" s="118"/>
      <c r="KW299" s="115"/>
      <c r="KX299" s="115"/>
      <c r="KY299" s="115"/>
      <c r="KZ299" s="115"/>
      <c r="LA299" s="115"/>
      <c r="LB299" s="115">
        <f t="shared" si="4746"/>
        <v>0</v>
      </c>
      <c r="LD299" s="118"/>
      <c r="LE299" s="118"/>
      <c r="LF299" s="115"/>
      <c r="LG299" s="115"/>
      <c r="LH299" s="115"/>
      <c r="LI299" s="115"/>
      <c r="LJ299" s="115"/>
      <c r="LK299" s="115">
        <f t="shared" si="4747"/>
        <v>0</v>
      </c>
      <c r="LM299" s="118"/>
      <c r="LN299" s="118"/>
      <c r="LO299" s="115"/>
      <c r="LP299" s="115"/>
      <c r="LQ299" s="115"/>
      <c r="LR299" s="115"/>
      <c r="LS299" s="115"/>
      <c r="LT299" s="115">
        <f t="shared" si="4748"/>
        <v>0</v>
      </c>
      <c r="LV299" s="118"/>
      <c r="LW299" s="118"/>
      <c r="LX299" s="115"/>
      <c r="LY299" s="115"/>
      <c r="LZ299" s="115"/>
      <c r="MA299" s="115"/>
      <c r="MB299" s="115"/>
      <c r="MC299" s="115">
        <f t="shared" si="4749"/>
        <v>0</v>
      </c>
      <c r="ME299" s="118"/>
      <c r="MF299" s="118"/>
      <c r="MG299" s="115"/>
      <c r="MH299" s="115"/>
      <c r="MI299" s="115"/>
      <c r="MJ299" s="115"/>
      <c r="MK299" s="115"/>
      <c r="ML299" s="115">
        <f t="shared" si="4750"/>
        <v>0</v>
      </c>
      <c r="MN299" s="118"/>
      <c r="MO299" s="118"/>
      <c r="MP299" s="115"/>
      <c r="MQ299" s="115"/>
      <c r="MR299" s="115"/>
      <c r="MS299" s="115"/>
      <c r="MT299" s="115"/>
      <c r="MU299" s="115">
        <f t="shared" si="4751"/>
        <v>0</v>
      </c>
      <c r="MW299" s="118"/>
      <c r="MX299" s="118"/>
      <c r="MY299" s="115"/>
      <c r="MZ299" s="115"/>
      <c r="NA299" s="115"/>
      <c r="NB299" s="115"/>
      <c r="NC299" s="115"/>
      <c r="ND299" s="115">
        <f t="shared" si="4752"/>
        <v>0</v>
      </c>
      <c r="NF299" s="118"/>
      <c r="NG299" s="118"/>
      <c r="NH299" s="115"/>
      <c r="NI299" s="115"/>
      <c r="NJ299" s="115"/>
      <c r="NK299" s="115"/>
      <c r="NL299" s="115"/>
      <c r="NM299" s="115">
        <f t="shared" si="4753"/>
        <v>0</v>
      </c>
      <c r="NO299" s="118"/>
      <c r="NP299" s="118"/>
      <c r="NQ299" s="115"/>
      <c r="NR299" s="115"/>
      <c r="NS299" s="115"/>
      <c r="NT299" s="115"/>
      <c r="NU299" s="115"/>
      <c r="NV299" s="115">
        <f t="shared" si="4754"/>
        <v>0</v>
      </c>
      <c r="NX299" s="118"/>
      <c r="NY299" s="118"/>
      <c r="NZ299" s="115"/>
      <c r="OA299" s="115"/>
      <c r="OB299" s="115"/>
      <c r="OC299" s="115"/>
      <c r="OD299" s="115"/>
      <c r="OE299" s="115">
        <f t="shared" si="4755"/>
        <v>0</v>
      </c>
      <c r="OG299" s="118"/>
      <c r="OH299" s="118"/>
      <c r="OI299" s="115"/>
      <c r="OJ299" s="115"/>
      <c r="OK299" s="115"/>
      <c r="OL299" s="115"/>
      <c r="OM299" s="115"/>
      <c r="ON299" s="115">
        <f t="shared" si="4756"/>
        <v>0</v>
      </c>
      <c r="OP299" s="118"/>
      <c r="OQ299" s="118"/>
      <c r="OR299" s="115"/>
      <c r="OS299" s="115"/>
      <c r="OT299" s="115"/>
      <c r="OU299" s="115"/>
      <c r="OV299" s="115"/>
      <c r="OW299" s="115">
        <f t="shared" si="4757"/>
        <v>0</v>
      </c>
      <c r="OY299" s="118"/>
      <c r="OZ299" s="118"/>
      <c r="PA299" s="115"/>
      <c r="PB299" s="115"/>
      <c r="PC299" s="115"/>
      <c r="PD299" s="115"/>
      <c r="PE299" s="115"/>
      <c r="PF299" s="115">
        <f t="shared" si="4758"/>
        <v>0</v>
      </c>
    </row>
    <row r="300" spans="1:422">
      <c r="A300" s="118"/>
      <c r="B300" s="118"/>
      <c r="C300" s="115"/>
      <c r="D300" s="115"/>
      <c r="E300" s="115"/>
      <c r="F300" s="115"/>
      <c r="G300" s="115"/>
      <c r="H300" s="115">
        <f>PRODUCT(C300:G300)</f>
        <v>0</v>
      </c>
      <c r="J300" s="118"/>
      <c r="K300" s="118"/>
      <c r="L300" s="115"/>
      <c r="M300" s="115"/>
      <c r="N300" s="115"/>
      <c r="O300" s="115"/>
      <c r="P300" s="115"/>
      <c r="Q300" s="115">
        <f>PRODUCT(L300:P300)</f>
        <v>0</v>
      </c>
      <c r="S300" s="118"/>
      <c r="T300" s="118"/>
      <c r="U300" s="115"/>
      <c r="V300" s="115"/>
      <c r="W300" s="115"/>
      <c r="X300" s="115"/>
      <c r="Y300" s="115"/>
      <c r="Z300" s="115">
        <f>PRODUCT(U300:Y300)</f>
        <v>0</v>
      </c>
      <c r="AB300" s="118"/>
      <c r="AC300" s="118"/>
      <c r="AD300" s="115"/>
      <c r="AE300" s="115"/>
      <c r="AF300" s="115"/>
      <c r="AG300" s="115"/>
      <c r="AH300" s="115"/>
      <c r="AI300" s="115">
        <f>PRODUCT(AD300:AH300)</f>
        <v>0</v>
      </c>
      <c r="AK300" s="118"/>
      <c r="AL300" s="118"/>
      <c r="AM300" s="115"/>
      <c r="AN300" s="115"/>
      <c r="AO300" s="115"/>
      <c r="AP300" s="115"/>
      <c r="AQ300" s="115"/>
      <c r="AR300" s="115">
        <f>PRODUCT(AM300:AQ300)</f>
        <v>0</v>
      </c>
      <c r="AT300" s="118"/>
      <c r="AU300" s="118"/>
      <c r="AV300" s="115"/>
      <c r="AW300" s="115"/>
      <c r="AX300" s="115"/>
      <c r="AY300" s="115"/>
      <c r="AZ300" s="115"/>
      <c r="BA300" s="115">
        <f>PRODUCT(AV300:AZ300)</f>
        <v>0</v>
      </c>
      <c r="BC300" s="118"/>
      <c r="BD300" s="118"/>
      <c r="BE300" s="115"/>
      <c r="BF300" s="115"/>
      <c r="BG300" s="115"/>
      <c r="BH300" s="115"/>
      <c r="BI300" s="115"/>
      <c r="BJ300" s="115">
        <f t="shared" si="4718"/>
        <v>0</v>
      </c>
      <c r="BL300" s="118"/>
      <c r="BM300" s="118"/>
      <c r="BN300" s="115"/>
      <c r="BO300" s="115"/>
      <c r="BP300" s="115"/>
      <c r="BQ300" s="115"/>
      <c r="BR300" s="115"/>
      <c r="BS300" s="115">
        <f t="shared" si="4719"/>
        <v>0</v>
      </c>
      <c r="BU300" s="118"/>
      <c r="BV300" s="118"/>
      <c r="BW300" s="115"/>
      <c r="BX300" s="115"/>
      <c r="BY300" s="115"/>
      <c r="BZ300" s="115"/>
      <c r="CA300" s="115"/>
      <c r="CB300" s="115">
        <f t="shared" si="4720"/>
        <v>0</v>
      </c>
      <c r="CD300" s="118"/>
      <c r="CE300" s="118"/>
      <c r="CF300" s="115"/>
      <c r="CG300" s="115"/>
      <c r="CH300" s="115"/>
      <c r="CI300" s="115"/>
      <c r="CJ300" s="115"/>
      <c r="CK300" s="115">
        <f t="shared" si="4721"/>
        <v>0</v>
      </c>
      <c r="CM300" s="118"/>
      <c r="CN300" s="118"/>
      <c r="CO300" s="115"/>
      <c r="CP300" s="115"/>
      <c r="CQ300" s="115"/>
      <c r="CR300" s="115"/>
      <c r="CS300" s="115"/>
      <c r="CT300" s="115">
        <f t="shared" si="4722"/>
        <v>0</v>
      </c>
      <c r="CV300" s="118"/>
      <c r="CW300" s="118"/>
      <c r="CX300" s="115"/>
      <c r="CY300" s="115"/>
      <c r="CZ300" s="115"/>
      <c r="DA300" s="115"/>
      <c r="DB300" s="115"/>
      <c r="DC300" s="115">
        <f t="shared" si="4723"/>
        <v>0</v>
      </c>
      <c r="DE300" s="118"/>
      <c r="DF300" s="118"/>
      <c r="DG300" s="115"/>
      <c r="DH300" s="115"/>
      <c r="DI300" s="115"/>
      <c r="DJ300" s="115"/>
      <c r="DK300" s="115"/>
      <c r="DL300" s="115">
        <f t="shared" si="4724"/>
        <v>0</v>
      </c>
      <c r="DN300" s="118"/>
      <c r="DO300" s="118"/>
      <c r="DP300" s="115"/>
      <c r="DQ300" s="115"/>
      <c r="DR300" s="115"/>
      <c r="DS300" s="115"/>
      <c r="DT300" s="115"/>
      <c r="DU300" s="115">
        <f t="shared" si="4725"/>
        <v>0</v>
      </c>
      <c r="DW300" s="118"/>
      <c r="DX300" s="118"/>
      <c r="DY300" s="115"/>
      <c r="DZ300" s="115"/>
      <c r="EA300" s="115"/>
      <c r="EB300" s="115"/>
      <c r="EC300" s="115"/>
      <c r="ED300" s="115">
        <f t="shared" si="4726"/>
        <v>0</v>
      </c>
      <c r="EF300" s="118"/>
      <c r="EG300" s="118"/>
      <c r="EH300" s="115"/>
      <c r="EI300" s="115"/>
      <c r="EJ300" s="115"/>
      <c r="EK300" s="115"/>
      <c r="EL300" s="115"/>
      <c r="EM300" s="115">
        <f t="shared" si="4727"/>
        <v>0</v>
      </c>
      <c r="EO300" s="118"/>
      <c r="EP300" s="118"/>
      <c r="EQ300" s="115"/>
      <c r="ER300" s="115"/>
      <c r="ES300" s="115"/>
      <c r="ET300" s="115"/>
      <c r="EU300" s="115"/>
      <c r="EV300" s="115">
        <f t="shared" si="4728"/>
        <v>0</v>
      </c>
      <c r="EX300" s="118"/>
      <c r="EY300" s="118"/>
      <c r="EZ300" s="115"/>
      <c r="FA300" s="115"/>
      <c r="FB300" s="115"/>
      <c r="FC300" s="115"/>
      <c r="FD300" s="115"/>
      <c r="FE300" s="115">
        <f t="shared" si="4729"/>
        <v>0</v>
      </c>
      <c r="FG300" s="118"/>
      <c r="FH300" s="118"/>
      <c r="FI300" s="115"/>
      <c r="FJ300" s="115"/>
      <c r="FK300" s="115"/>
      <c r="FL300" s="115"/>
      <c r="FM300" s="115"/>
      <c r="FN300" s="115">
        <f t="shared" si="4730"/>
        <v>0</v>
      </c>
      <c r="FP300" s="118"/>
      <c r="FQ300" s="118"/>
      <c r="FR300" s="115"/>
      <c r="FS300" s="115"/>
      <c r="FT300" s="115"/>
      <c r="FU300" s="115"/>
      <c r="FV300" s="115"/>
      <c r="FW300" s="115">
        <f t="shared" si="4731"/>
        <v>0</v>
      </c>
      <c r="FY300" s="118"/>
      <c r="FZ300" s="118"/>
      <c r="GA300" s="115"/>
      <c r="GB300" s="115"/>
      <c r="GC300" s="115"/>
      <c r="GD300" s="115"/>
      <c r="GE300" s="115"/>
      <c r="GF300" s="115">
        <f t="shared" si="4732"/>
        <v>0</v>
      </c>
      <c r="GH300" s="118"/>
      <c r="GI300" s="118"/>
      <c r="GJ300" s="115"/>
      <c r="GK300" s="115"/>
      <c r="GL300" s="115"/>
      <c r="GM300" s="115"/>
      <c r="GN300" s="115"/>
      <c r="GO300" s="115">
        <f t="shared" si="4733"/>
        <v>0</v>
      </c>
      <c r="GQ300" s="118"/>
      <c r="GR300" s="118"/>
      <c r="GS300" s="115"/>
      <c r="GT300" s="115"/>
      <c r="GU300" s="115"/>
      <c r="GV300" s="115"/>
      <c r="GW300" s="115"/>
      <c r="GX300" s="115">
        <f t="shared" si="4734"/>
        <v>0</v>
      </c>
      <c r="GZ300" s="118"/>
      <c r="HA300" s="118"/>
      <c r="HB300" s="115"/>
      <c r="HC300" s="115"/>
      <c r="HD300" s="115"/>
      <c r="HE300" s="115"/>
      <c r="HF300" s="115"/>
      <c r="HG300" s="115">
        <f t="shared" si="4735"/>
        <v>0</v>
      </c>
      <c r="HI300" s="118"/>
      <c r="HJ300" s="118"/>
      <c r="HK300" s="115"/>
      <c r="HL300" s="115"/>
      <c r="HM300" s="115"/>
      <c r="HN300" s="115"/>
      <c r="HO300" s="115"/>
      <c r="HP300" s="115">
        <f t="shared" si="4736"/>
        <v>0</v>
      </c>
      <c r="HR300" s="118"/>
      <c r="HS300" s="118"/>
      <c r="HT300" s="115"/>
      <c r="HU300" s="115"/>
      <c r="HV300" s="115"/>
      <c r="HW300" s="115"/>
      <c r="HX300" s="115"/>
      <c r="HY300" s="115">
        <f t="shared" si="4737"/>
        <v>0</v>
      </c>
      <c r="IA300" s="118"/>
      <c r="IB300" s="118"/>
      <c r="IC300" s="115"/>
      <c r="ID300" s="115"/>
      <c r="IE300" s="115"/>
      <c r="IF300" s="115"/>
      <c r="IG300" s="115"/>
      <c r="IH300" s="115">
        <f t="shared" si="4738"/>
        <v>0</v>
      </c>
      <c r="IJ300" s="118"/>
      <c r="IK300" s="118"/>
      <c r="IL300" s="115"/>
      <c r="IM300" s="115"/>
      <c r="IN300" s="115"/>
      <c r="IO300" s="115"/>
      <c r="IP300" s="115"/>
      <c r="IQ300" s="115">
        <f t="shared" si="4739"/>
        <v>0</v>
      </c>
      <c r="IS300" s="118"/>
      <c r="IT300" s="118"/>
      <c r="IU300" s="115"/>
      <c r="IV300" s="115"/>
      <c r="IW300" s="115"/>
      <c r="IX300" s="115"/>
      <c r="IY300" s="115"/>
      <c r="IZ300" s="115">
        <f t="shared" si="4740"/>
        <v>0</v>
      </c>
      <c r="JB300" s="118"/>
      <c r="JC300" s="118"/>
      <c r="JD300" s="115"/>
      <c r="JE300" s="115"/>
      <c r="JF300" s="115"/>
      <c r="JG300" s="115"/>
      <c r="JH300" s="115"/>
      <c r="JI300" s="115">
        <f t="shared" si="4741"/>
        <v>0</v>
      </c>
      <c r="JK300" s="118"/>
      <c r="JL300" s="118"/>
      <c r="JM300" s="115"/>
      <c r="JN300" s="115"/>
      <c r="JO300" s="115"/>
      <c r="JP300" s="115"/>
      <c r="JQ300" s="115"/>
      <c r="JR300" s="115">
        <f t="shared" si="4742"/>
        <v>0</v>
      </c>
      <c r="JT300" s="118"/>
      <c r="JU300" s="118"/>
      <c r="JV300" s="115"/>
      <c r="JW300" s="115"/>
      <c r="JX300" s="115"/>
      <c r="JY300" s="115"/>
      <c r="JZ300" s="115"/>
      <c r="KA300" s="115">
        <f t="shared" si="4743"/>
        <v>0</v>
      </c>
      <c r="KC300" s="118"/>
      <c r="KD300" s="118"/>
      <c r="KE300" s="115"/>
      <c r="KF300" s="115"/>
      <c r="KG300" s="115"/>
      <c r="KH300" s="115"/>
      <c r="KI300" s="115"/>
      <c r="KJ300" s="115">
        <f t="shared" si="4744"/>
        <v>0</v>
      </c>
      <c r="KL300" s="118"/>
      <c r="KM300" s="118"/>
      <c r="KN300" s="115"/>
      <c r="KO300" s="115"/>
      <c r="KP300" s="115"/>
      <c r="KQ300" s="115"/>
      <c r="KR300" s="115"/>
      <c r="KS300" s="115">
        <f t="shared" si="4745"/>
        <v>0</v>
      </c>
      <c r="KU300" s="118"/>
      <c r="KV300" s="118"/>
      <c r="KW300" s="115"/>
      <c r="KX300" s="115"/>
      <c r="KY300" s="115"/>
      <c r="KZ300" s="115"/>
      <c r="LA300" s="115"/>
      <c r="LB300" s="115">
        <f t="shared" si="4746"/>
        <v>0</v>
      </c>
      <c r="LD300" s="118"/>
      <c r="LE300" s="118"/>
      <c r="LF300" s="115"/>
      <c r="LG300" s="115"/>
      <c r="LH300" s="115"/>
      <c r="LI300" s="115"/>
      <c r="LJ300" s="115"/>
      <c r="LK300" s="115">
        <f t="shared" si="4747"/>
        <v>0</v>
      </c>
      <c r="LM300" s="118"/>
      <c r="LN300" s="118"/>
      <c r="LO300" s="115"/>
      <c r="LP300" s="115"/>
      <c r="LQ300" s="115"/>
      <c r="LR300" s="115"/>
      <c r="LS300" s="115"/>
      <c r="LT300" s="115">
        <f t="shared" si="4748"/>
        <v>0</v>
      </c>
      <c r="LV300" s="118"/>
      <c r="LW300" s="118"/>
      <c r="LX300" s="115"/>
      <c r="LY300" s="115"/>
      <c r="LZ300" s="115"/>
      <c r="MA300" s="115"/>
      <c r="MB300" s="115"/>
      <c r="MC300" s="115">
        <f t="shared" si="4749"/>
        <v>0</v>
      </c>
      <c r="ME300" s="118"/>
      <c r="MF300" s="118"/>
      <c r="MG300" s="115"/>
      <c r="MH300" s="115"/>
      <c r="MI300" s="115"/>
      <c r="MJ300" s="115"/>
      <c r="MK300" s="115"/>
      <c r="ML300" s="115">
        <f t="shared" si="4750"/>
        <v>0</v>
      </c>
      <c r="MN300" s="118"/>
      <c r="MO300" s="118"/>
      <c r="MP300" s="115"/>
      <c r="MQ300" s="115"/>
      <c r="MR300" s="115"/>
      <c r="MS300" s="115"/>
      <c r="MT300" s="115"/>
      <c r="MU300" s="115">
        <f t="shared" si="4751"/>
        <v>0</v>
      </c>
      <c r="MW300" s="118"/>
      <c r="MX300" s="118"/>
      <c r="MY300" s="115"/>
      <c r="MZ300" s="115"/>
      <c r="NA300" s="115"/>
      <c r="NB300" s="115"/>
      <c r="NC300" s="115"/>
      <c r="ND300" s="115">
        <f t="shared" si="4752"/>
        <v>0</v>
      </c>
      <c r="NF300" s="118"/>
      <c r="NG300" s="118"/>
      <c r="NH300" s="115"/>
      <c r="NI300" s="115"/>
      <c r="NJ300" s="115"/>
      <c r="NK300" s="115"/>
      <c r="NL300" s="115"/>
      <c r="NM300" s="115">
        <f t="shared" si="4753"/>
        <v>0</v>
      </c>
      <c r="NO300" s="118"/>
      <c r="NP300" s="118"/>
      <c r="NQ300" s="115"/>
      <c r="NR300" s="115"/>
      <c r="NS300" s="115"/>
      <c r="NT300" s="115"/>
      <c r="NU300" s="115"/>
      <c r="NV300" s="115">
        <f t="shared" si="4754"/>
        <v>0</v>
      </c>
      <c r="NX300" s="118"/>
      <c r="NY300" s="118"/>
      <c r="NZ300" s="115"/>
      <c r="OA300" s="115"/>
      <c r="OB300" s="115"/>
      <c r="OC300" s="115"/>
      <c r="OD300" s="115"/>
      <c r="OE300" s="115">
        <f t="shared" si="4755"/>
        <v>0</v>
      </c>
      <c r="OG300" s="118"/>
      <c r="OH300" s="118"/>
      <c r="OI300" s="115"/>
      <c r="OJ300" s="115"/>
      <c r="OK300" s="115"/>
      <c r="OL300" s="115"/>
      <c r="OM300" s="115"/>
      <c r="ON300" s="115">
        <f t="shared" si="4756"/>
        <v>0</v>
      </c>
      <c r="OP300" s="118"/>
      <c r="OQ300" s="118"/>
      <c r="OR300" s="115"/>
      <c r="OS300" s="115"/>
      <c r="OT300" s="115"/>
      <c r="OU300" s="115"/>
      <c r="OV300" s="115"/>
      <c r="OW300" s="115">
        <f t="shared" si="4757"/>
        <v>0</v>
      </c>
      <c r="OY300" s="118"/>
      <c r="OZ300" s="118"/>
      <c r="PA300" s="115"/>
      <c r="PB300" s="115"/>
      <c r="PC300" s="115"/>
      <c r="PD300" s="115"/>
      <c r="PE300" s="115"/>
      <c r="PF300" s="115">
        <f t="shared" si="4758"/>
        <v>0</v>
      </c>
    </row>
    <row r="301" spans="1:422">
      <c r="A301" s="118"/>
      <c r="B301" s="118"/>
      <c r="C301" s="115"/>
      <c r="D301" s="115"/>
      <c r="E301" s="115"/>
      <c r="F301" s="115"/>
      <c r="G301" s="115"/>
      <c r="H301" s="115">
        <f t="shared" si="4712"/>
        <v>0</v>
      </c>
      <c r="J301" s="118"/>
      <c r="K301" s="118"/>
      <c r="L301" s="115"/>
      <c r="M301" s="115"/>
      <c r="N301" s="115"/>
      <c r="O301" s="115"/>
      <c r="P301" s="115"/>
      <c r="Q301" s="115">
        <f t="shared" ref="Q301:Q302" si="4764">PRODUCT(L301:P301)</f>
        <v>0</v>
      </c>
      <c r="S301" s="118"/>
      <c r="T301" s="118"/>
      <c r="U301" s="115"/>
      <c r="V301" s="115"/>
      <c r="W301" s="115"/>
      <c r="X301" s="115"/>
      <c r="Y301" s="115"/>
      <c r="Z301" s="115">
        <f t="shared" ref="Z301:Z302" si="4765">PRODUCT(U301:Y301)</f>
        <v>0</v>
      </c>
      <c r="AB301" s="118"/>
      <c r="AC301" s="118"/>
      <c r="AD301" s="115"/>
      <c r="AE301" s="115"/>
      <c r="AF301" s="115"/>
      <c r="AG301" s="115"/>
      <c r="AH301" s="115"/>
      <c r="AI301" s="115">
        <f t="shared" ref="AI301:AI302" si="4766">PRODUCT(AD301:AH301)</f>
        <v>0</v>
      </c>
      <c r="AK301" s="118"/>
      <c r="AL301" s="118"/>
      <c r="AM301" s="115"/>
      <c r="AN301" s="115"/>
      <c r="AO301" s="115"/>
      <c r="AP301" s="115"/>
      <c r="AQ301" s="115"/>
      <c r="AR301" s="115">
        <f t="shared" ref="AR301:AR302" si="4767">PRODUCT(AM301:AQ301)</f>
        <v>0</v>
      </c>
      <c r="AT301" s="118"/>
      <c r="AU301" s="118"/>
      <c r="AV301" s="115"/>
      <c r="AW301" s="115"/>
      <c r="AX301" s="115"/>
      <c r="AY301" s="115"/>
      <c r="AZ301" s="115"/>
      <c r="BA301" s="115">
        <f t="shared" ref="BA301:BA302" si="4768">PRODUCT(AV301:AZ301)</f>
        <v>0</v>
      </c>
      <c r="BC301" s="118"/>
      <c r="BD301" s="118"/>
      <c r="BE301" s="115"/>
      <c r="BF301" s="115"/>
      <c r="BG301" s="115"/>
      <c r="BH301" s="115"/>
      <c r="BI301" s="115"/>
      <c r="BJ301" s="115">
        <f t="shared" si="4718"/>
        <v>0</v>
      </c>
      <c r="BL301" s="118"/>
      <c r="BM301" s="118"/>
      <c r="BN301" s="115"/>
      <c r="BO301" s="115"/>
      <c r="BP301" s="115"/>
      <c r="BQ301" s="115"/>
      <c r="BR301" s="115"/>
      <c r="BS301" s="115">
        <f t="shared" si="4719"/>
        <v>0</v>
      </c>
      <c r="BU301" s="118"/>
      <c r="BV301" s="118"/>
      <c r="BW301" s="115"/>
      <c r="BX301" s="115"/>
      <c r="BY301" s="115"/>
      <c r="BZ301" s="115"/>
      <c r="CA301" s="115"/>
      <c r="CB301" s="115">
        <f t="shared" si="4720"/>
        <v>0</v>
      </c>
      <c r="CD301" s="118"/>
      <c r="CE301" s="118"/>
      <c r="CF301" s="115"/>
      <c r="CG301" s="115"/>
      <c r="CH301" s="115"/>
      <c r="CI301" s="115"/>
      <c r="CJ301" s="115"/>
      <c r="CK301" s="115">
        <f t="shared" si="4721"/>
        <v>0</v>
      </c>
      <c r="CM301" s="118"/>
      <c r="CN301" s="118"/>
      <c r="CO301" s="115"/>
      <c r="CP301" s="115"/>
      <c r="CQ301" s="115"/>
      <c r="CR301" s="115"/>
      <c r="CS301" s="115"/>
      <c r="CT301" s="115">
        <f t="shared" si="4722"/>
        <v>0</v>
      </c>
      <c r="CV301" s="118"/>
      <c r="CW301" s="118"/>
      <c r="CX301" s="115"/>
      <c r="CY301" s="115"/>
      <c r="CZ301" s="115"/>
      <c r="DA301" s="115"/>
      <c r="DB301" s="115"/>
      <c r="DC301" s="115">
        <f t="shared" si="4723"/>
        <v>0</v>
      </c>
      <c r="DE301" s="118"/>
      <c r="DF301" s="118"/>
      <c r="DG301" s="115"/>
      <c r="DH301" s="115"/>
      <c r="DI301" s="115"/>
      <c r="DJ301" s="115"/>
      <c r="DK301" s="115"/>
      <c r="DL301" s="115">
        <f t="shared" si="4724"/>
        <v>0</v>
      </c>
      <c r="DN301" s="118"/>
      <c r="DO301" s="118"/>
      <c r="DP301" s="115"/>
      <c r="DQ301" s="115"/>
      <c r="DR301" s="115"/>
      <c r="DS301" s="115"/>
      <c r="DT301" s="115"/>
      <c r="DU301" s="115">
        <f t="shared" si="4725"/>
        <v>0</v>
      </c>
      <c r="DW301" s="118"/>
      <c r="DX301" s="118"/>
      <c r="DY301" s="115"/>
      <c r="DZ301" s="115"/>
      <c r="EA301" s="115"/>
      <c r="EB301" s="115"/>
      <c r="EC301" s="115"/>
      <c r="ED301" s="115">
        <f t="shared" si="4726"/>
        <v>0</v>
      </c>
      <c r="EF301" s="118"/>
      <c r="EG301" s="118"/>
      <c r="EH301" s="115"/>
      <c r="EI301" s="115"/>
      <c r="EJ301" s="115"/>
      <c r="EK301" s="115"/>
      <c r="EL301" s="115"/>
      <c r="EM301" s="115">
        <f t="shared" si="4727"/>
        <v>0</v>
      </c>
      <c r="EO301" s="118"/>
      <c r="EP301" s="118"/>
      <c r="EQ301" s="115"/>
      <c r="ER301" s="115"/>
      <c r="ES301" s="115"/>
      <c r="ET301" s="115"/>
      <c r="EU301" s="115"/>
      <c r="EV301" s="115">
        <f t="shared" si="4728"/>
        <v>0</v>
      </c>
      <c r="EX301" s="118"/>
      <c r="EY301" s="118"/>
      <c r="EZ301" s="115"/>
      <c r="FA301" s="115"/>
      <c r="FB301" s="115"/>
      <c r="FC301" s="115"/>
      <c r="FD301" s="115"/>
      <c r="FE301" s="115">
        <f t="shared" si="4729"/>
        <v>0</v>
      </c>
      <c r="FG301" s="118"/>
      <c r="FH301" s="118"/>
      <c r="FI301" s="115"/>
      <c r="FJ301" s="115"/>
      <c r="FK301" s="115"/>
      <c r="FL301" s="115"/>
      <c r="FM301" s="115"/>
      <c r="FN301" s="115">
        <f t="shared" si="4730"/>
        <v>0</v>
      </c>
      <c r="FP301" s="118"/>
      <c r="FQ301" s="118"/>
      <c r="FR301" s="115"/>
      <c r="FS301" s="115"/>
      <c r="FT301" s="115"/>
      <c r="FU301" s="115"/>
      <c r="FV301" s="115"/>
      <c r="FW301" s="115">
        <f t="shared" si="4731"/>
        <v>0</v>
      </c>
      <c r="FY301" s="118"/>
      <c r="FZ301" s="118"/>
      <c r="GA301" s="115"/>
      <c r="GB301" s="115"/>
      <c r="GC301" s="115"/>
      <c r="GD301" s="115"/>
      <c r="GE301" s="115"/>
      <c r="GF301" s="115">
        <f t="shared" si="4732"/>
        <v>0</v>
      </c>
      <c r="GH301" s="118"/>
      <c r="GI301" s="118"/>
      <c r="GJ301" s="115"/>
      <c r="GK301" s="115"/>
      <c r="GL301" s="115"/>
      <c r="GM301" s="115"/>
      <c r="GN301" s="115"/>
      <c r="GO301" s="115">
        <f t="shared" si="4733"/>
        <v>0</v>
      </c>
      <c r="GQ301" s="118"/>
      <c r="GR301" s="118"/>
      <c r="GS301" s="115"/>
      <c r="GT301" s="115"/>
      <c r="GU301" s="115"/>
      <c r="GV301" s="115"/>
      <c r="GW301" s="115"/>
      <c r="GX301" s="115">
        <f t="shared" si="4734"/>
        <v>0</v>
      </c>
      <c r="GZ301" s="118"/>
      <c r="HA301" s="118"/>
      <c r="HB301" s="115"/>
      <c r="HC301" s="115"/>
      <c r="HD301" s="115"/>
      <c r="HE301" s="115"/>
      <c r="HF301" s="115"/>
      <c r="HG301" s="115">
        <f t="shared" si="4735"/>
        <v>0</v>
      </c>
      <c r="HI301" s="118"/>
      <c r="HJ301" s="118"/>
      <c r="HK301" s="115"/>
      <c r="HL301" s="115"/>
      <c r="HM301" s="115"/>
      <c r="HN301" s="115"/>
      <c r="HO301" s="115"/>
      <c r="HP301" s="115">
        <f t="shared" si="4736"/>
        <v>0</v>
      </c>
      <c r="HR301" s="118"/>
      <c r="HS301" s="118"/>
      <c r="HT301" s="115"/>
      <c r="HU301" s="115"/>
      <c r="HV301" s="115"/>
      <c r="HW301" s="115"/>
      <c r="HX301" s="115"/>
      <c r="HY301" s="115">
        <f t="shared" si="4737"/>
        <v>0</v>
      </c>
      <c r="IA301" s="118"/>
      <c r="IB301" s="118"/>
      <c r="IC301" s="115"/>
      <c r="ID301" s="115"/>
      <c r="IE301" s="115"/>
      <c r="IF301" s="115"/>
      <c r="IG301" s="115"/>
      <c r="IH301" s="115">
        <f t="shared" si="4738"/>
        <v>0</v>
      </c>
      <c r="IJ301" s="118"/>
      <c r="IK301" s="118"/>
      <c r="IL301" s="115"/>
      <c r="IM301" s="115"/>
      <c r="IN301" s="115"/>
      <c r="IO301" s="115"/>
      <c r="IP301" s="115"/>
      <c r="IQ301" s="115">
        <f t="shared" si="4739"/>
        <v>0</v>
      </c>
      <c r="IS301" s="118"/>
      <c r="IT301" s="118"/>
      <c r="IU301" s="115"/>
      <c r="IV301" s="115"/>
      <c r="IW301" s="115"/>
      <c r="IX301" s="115"/>
      <c r="IY301" s="115"/>
      <c r="IZ301" s="115">
        <f t="shared" si="4740"/>
        <v>0</v>
      </c>
      <c r="JB301" s="118"/>
      <c r="JC301" s="118"/>
      <c r="JD301" s="115"/>
      <c r="JE301" s="115"/>
      <c r="JF301" s="115"/>
      <c r="JG301" s="115"/>
      <c r="JH301" s="115"/>
      <c r="JI301" s="115">
        <f t="shared" si="4741"/>
        <v>0</v>
      </c>
      <c r="JK301" s="118"/>
      <c r="JL301" s="118"/>
      <c r="JM301" s="115"/>
      <c r="JN301" s="115"/>
      <c r="JO301" s="115"/>
      <c r="JP301" s="115"/>
      <c r="JQ301" s="115"/>
      <c r="JR301" s="115">
        <f t="shared" si="4742"/>
        <v>0</v>
      </c>
      <c r="JT301" s="118"/>
      <c r="JU301" s="118"/>
      <c r="JV301" s="115"/>
      <c r="JW301" s="115"/>
      <c r="JX301" s="115"/>
      <c r="JY301" s="115"/>
      <c r="JZ301" s="115"/>
      <c r="KA301" s="115">
        <f t="shared" si="4743"/>
        <v>0</v>
      </c>
      <c r="KC301" s="118"/>
      <c r="KD301" s="118"/>
      <c r="KE301" s="115"/>
      <c r="KF301" s="115"/>
      <c r="KG301" s="115"/>
      <c r="KH301" s="115"/>
      <c r="KI301" s="115"/>
      <c r="KJ301" s="115">
        <f t="shared" si="4744"/>
        <v>0</v>
      </c>
      <c r="KL301" s="118"/>
      <c r="KM301" s="118"/>
      <c r="KN301" s="115"/>
      <c r="KO301" s="115"/>
      <c r="KP301" s="115"/>
      <c r="KQ301" s="115"/>
      <c r="KR301" s="115"/>
      <c r="KS301" s="115">
        <f t="shared" si="4745"/>
        <v>0</v>
      </c>
      <c r="KU301" s="118"/>
      <c r="KV301" s="118"/>
      <c r="KW301" s="115"/>
      <c r="KX301" s="115"/>
      <c r="KY301" s="115"/>
      <c r="KZ301" s="115"/>
      <c r="LA301" s="115"/>
      <c r="LB301" s="115">
        <f t="shared" si="4746"/>
        <v>0</v>
      </c>
      <c r="LD301" s="118"/>
      <c r="LE301" s="118"/>
      <c r="LF301" s="115"/>
      <c r="LG301" s="115"/>
      <c r="LH301" s="115"/>
      <c r="LI301" s="115"/>
      <c r="LJ301" s="115"/>
      <c r="LK301" s="115">
        <f t="shared" si="4747"/>
        <v>0</v>
      </c>
      <c r="LM301" s="118"/>
      <c r="LN301" s="118"/>
      <c r="LO301" s="115"/>
      <c r="LP301" s="115"/>
      <c r="LQ301" s="115"/>
      <c r="LR301" s="115"/>
      <c r="LS301" s="115"/>
      <c r="LT301" s="115">
        <f t="shared" si="4748"/>
        <v>0</v>
      </c>
      <c r="LV301" s="118"/>
      <c r="LW301" s="118"/>
      <c r="LX301" s="115"/>
      <c r="LY301" s="115"/>
      <c r="LZ301" s="115"/>
      <c r="MA301" s="115"/>
      <c r="MB301" s="115"/>
      <c r="MC301" s="115">
        <f t="shared" si="4749"/>
        <v>0</v>
      </c>
      <c r="ME301" s="118"/>
      <c r="MF301" s="118"/>
      <c r="MG301" s="115"/>
      <c r="MH301" s="115"/>
      <c r="MI301" s="115"/>
      <c r="MJ301" s="115"/>
      <c r="MK301" s="115"/>
      <c r="ML301" s="115">
        <f t="shared" si="4750"/>
        <v>0</v>
      </c>
      <c r="MN301" s="118"/>
      <c r="MO301" s="118"/>
      <c r="MP301" s="115"/>
      <c r="MQ301" s="115"/>
      <c r="MR301" s="115"/>
      <c r="MS301" s="115"/>
      <c r="MT301" s="115"/>
      <c r="MU301" s="115">
        <f t="shared" si="4751"/>
        <v>0</v>
      </c>
      <c r="MW301" s="118"/>
      <c r="MX301" s="118"/>
      <c r="MY301" s="115"/>
      <c r="MZ301" s="115"/>
      <c r="NA301" s="115"/>
      <c r="NB301" s="115"/>
      <c r="NC301" s="115"/>
      <c r="ND301" s="115">
        <f t="shared" si="4752"/>
        <v>0</v>
      </c>
      <c r="NF301" s="118"/>
      <c r="NG301" s="118"/>
      <c r="NH301" s="115"/>
      <c r="NI301" s="115"/>
      <c r="NJ301" s="115"/>
      <c r="NK301" s="115"/>
      <c r="NL301" s="115"/>
      <c r="NM301" s="115">
        <f t="shared" si="4753"/>
        <v>0</v>
      </c>
      <c r="NO301" s="118"/>
      <c r="NP301" s="118"/>
      <c r="NQ301" s="115"/>
      <c r="NR301" s="115"/>
      <c r="NS301" s="115"/>
      <c r="NT301" s="115"/>
      <c r="NU301" s="115"/>
      <c r="NV301" s="115">
        <f t="shared" si="4754"/>
        <v>0</v>
      </c>
      <c r="NX301" s="118"/>
      <c r="NY301" s="118"/>
      <c r="NZ301" s="115"/>
      <c r="OA301" s="115"/>
      <c r="OB301" s="115"/>
      <c r="OC301" s="115"/>
      <c r="OD301" s="115"/>
      <c r="OE301" s="115">
        <f t="shared" si="4755"/>
        <v>0</v>
      </c>
      <c r="OG301" s="118"/>
      <c r="OH301" s="118"/>
      <c r="OI301" s="115"/>
      <c r="OJ301" s="115"/>
      <c r="OK301" s="115"/>
      <c r="OL301" s="115"/>
      <c r="OM301" s="115"/>
      <c r="ON301" s="115">
        <f t="shared" si="4756"/>
        <v>0</v>
      </c>
      <c r="OP301" s="118"/>
      <c r="OQ301" s="118"/>
      <c r="OR301" s="115"/>
      <c r="OS301" s="115"/>
      <c r="OT301" s="115"/>
      <c r="OU301" s="115"/>
      <c r="OV301" s="115"/>
      <c r="OW301" s="115">
        <f t="shared" si="4757"/>
        <v>0</v>
      </c>
      <c r="OY301" s="118"/>
      <c r="OZ301" s="118"/>
      <c r="PA301" s="115"/>
      <c r="PB301" s="115"/>
      <c r="PC301" s="115"/>
      <c r="PD301" s="115"/>
      <c r="PE301" s="115"/>
      <c r="PF301" s="115">
        <f t="shared" si="4758"/>
        <v>0</v>
      </c>
    </row>
    <row r="302" spans="1:422">
      <c r="A302" s="118"/>
      <c r="B302" s="118"/>
      <c r="C302" s="115"/>
      <c r="D302" s="115"/>
      <c r="E302" s="115"/>
      <c r="F302" s="115"/>
      <c r="G302" s="115"/>
      <c r="H302" s="115">
        <f t="shared" si="4712"/>
        <v>0</v>
      </c>
      <c r="J302" s="118"/>
      <c r="K302" s="118"/>
      <c r="L302" s="115"/>
      <c r="M302" s="115"/>
      <c r="N302" s="115"/>
      <c r="O302" s="115"/>
      <c r="P302" s="115"/>
      <c r="Q302" s="115">
        <f t="shared" si="4764"/>
        <v>0</v>
      </c>
      <c r="S302" s="118"/>
      <c r="T302" s="118"/>
      <c r="U302" s="115"/>
      <c r="V302" s="115"/>
      <c r="W302" s="115"/>
      <c r="X302" s="115"/>
      <c r="Y302" s="115"/>
      <c r="Z302" s="115">
        <f t="shared" si="4765"/>
        <v>0</v>
      </c>
      <c r="AB302" s="118"/>
      <c r="AC302" s="118"/>
      <c r="AD302" s="115"/>
      <c r="AE302" s="115"/>
      <c r="AF302" s="115"/>
      <c r="AG302" s="115"/>
      <c r="AH302" s="115"/>
      <c r="AI302" s="115">
        <f t="shared" si="4766"/>
        <v>0</v>
      </c>
      <c r="AK302" s="118"/>
      <c r="AL302" s="118"/>
      <c r="AM302" s="115"/>
      <c r="AN302" s="115"/>
      <c r="AO302" s="115"/>
      <c r="AP302" s="115"/>
      <c r="AQ302" s="115"/>
      <c r="AR302" s="115">
        <f t="shared" si="4767"/>
        <v>0</v>
      </c>
      <c r="AT302" s="118"/>
      <c r="AU302" s="118"/>
      <c r="AV302" s="115"/>
      <c r="AW302" s="115"/>
      <c r="AX302" s="115"/>
      <c r="AY302" s="115"/>
      <c r="AZ302" s="115"/>
      <c r="BA302" s="115">
        <f t="shared" si="4768"/>
        <v>0</v>
      </c>
      <c r="BC302" s="118"/>
      <c r="BD302" s="118"/>
      <c r="BE302" s="115"/>
      <c r="BF302" s="115"/>
      <c r="BG302" s="115"/>
      <c r="BH302" s="115"/>
      <c r="BI302" s="115"/>
      <c r="BJ302" s="115">
        <f t="shared" si="4718"/>
        <v>0</v>
      </c>
      <c r="BL302" s="118"/>
      <c r="BM302" s="118"/>
      <c r="BN302" s="115"/>
      <c r="BO302" s="115"/>
      <c r="BP302" s="115"/>
      <c r="BQ302" s="115"/>
      <c r="BR302" s="115"/>
      <c r="BS302" s="115">
        <f t="shared" si="4719"/>
        <v>0</v>
      </c>
      <c r="BU302" s="118"/>
      <c r="BV302" s="118"/>
      <c r="BW302" s="115"/>
      <c r="BX302" s="115"/>
      <c r="BY302" s="115"/>
      <c r="BZ302" s="115"/>
      <c r="CA302" s="115"/>
      <c r="CB302" s="115">
        <f t="shared" si="4720"/>
        <v>0</v>
      </c>
      <c r="CD302" s="118"/>
      <c r="CE302" s="118"/>
      <c r="CF302" s="115"/>
      <c r="CG302" s="115"/>
      <c r="CH302" s="115"/>
      <c r="CI302" s="115"/>
      <c r="CJ302" s="115"/>
      <c r="CK302" s="115">
        <f t="shared" si="4721"/>
        <v>0</v>
      </c>
      <c r="CM302" s="118"/>
      <c r="CN302" s="118"/>
      <c r="CO302" s="115"/>
      <c r="CP302" s="115"/>
      <c r="CQ302" s="115"/>
      <c r="CR302" s="115"/>
      <c r="CS302" s="115"/>
      <c r="CT302" s="115">
        <f t="shared" si="4722"/>
        <v>0</v>
      </c>
      <c r="CV302" s="118"/>
      <c r="CW302" s="118"/>
      <c r="CX302" s="115"/>
      <c r="CY302" s="115"/>
      <c r="CZ302" s="115"/>
      <c r="DA302" s="115"/>
      <c r="DB302" s="115"/>
      <c r="DC302" s="115">
        <f t="shared" si="4723"/>
        <v>0</v>
      </c>
      <c r="DE302" s="118"/>
      <c r="DF302" s="118"/>
      <c r="DG302" s="115"/>
      <c r="DH302" s="115"/>
      <c r="DI302" s="115"/>
      <c r="DJ302" s="115"/>
      <c r="DK302" s="115"/>
      <c r="DL302" s="115">
        <f t="shared" si="4724"/>
        <v>0</v>
      </c>
      <c r="DN302" s="118"/>
      <c r="DO302" s="118"/>
      <c r="DP302" s="115"/>
      <c r="DQ302" s="115"/>
      <c r="DR302" s="115"/>
      <c r="DS302" s="115"/>
      <c r="DT302" s="115"/>
      <c r="DU302" s="115">
        <f t="shared" si="4725"/>
        <v>0</v>
      </c>
      <c r="DW302" s="118"/>
      <c r="DX302" s="118"/>
      <c r="DY302" s="115"/>
      <c r="DZ302" s="115"/>
      <c r="EA302" s="115"/>
      <c r="EB302" s="115"/>
      <c r="EC302" s="115"/>
      <c r="ED302" s="115">
        <f t="shared" si="4726"/>
        <v>0</v>
      </c>
      <c r="EF302" s="118"/>
      <c r="EG302" s="118"/>
      <c r="EH302" s="115"/>
      <c r="EI302" s="115"/>
      <c r="EJ302" s="115"/>
      <c r="EK302" s="115"/>
      <c r="EL302" s="115"/>
      <c r="EM302" s="115">
        <f t="shared" si="4727"/>
        <v>0</v>
      </c>
      <c r="EO302" s="118"/>
      <c r="EP302" s="118"/>
      <c r="EQ302" s="115"/>
      <c r="ER302" s="115"/>
      <c r="ES302" s="115"/>
      <c r="ET302" s="115"/>
      <c r="EU302" s="115"/>
      <c r="EV302" s="115">
        <f t="shared" si="4728"/>
        <v>0</v>
      </c>
      <c r="EX302" s="118"/>
      <c r="EY302" s="118"/>
      <c r="EZ302" s="115"/>
      <c r="FA302" s="115"/>
      <c r="FB302" s="115"/>
      <c r="FC302" s="115"/>
      <c r="FD302" s="115"/>
      <c r="FE302" s="115">
        <f t="shared" si="4729"/>
        <v>0</v>
      </c>
      <c r="FG302" s="118"/>
      <c r="FH302" s="118"/>
      <c r="FI302" s="115"/>
      <c r="FJ302" s="115"/>
      <c r="FK302" s="115"/>
      <c r="FL302" s="115"/>
      <c r="FM302" s="115"/>
      <c r="FN302" s="115">
        <f t="shared" si="4730"/>
        <v>0</v>
      </c>
      <c r="FP302" s="118"/>
      <c r="FQ302" s="118"/>
      <c r="FR302" s="115"/>
      <c r="FS302" s="115"/>
      <c r="FT302" s="115"/>
      <c r="FU302" s="115"/>
      <c r="FV302" s="115"/>
      <c r="FW302" s="115">
        <f t="shared" si="4731"/>
        <v>0</v>
      </c>
      <c r="FY302" s="118"/>
      <c r="FZ302" s="118"/>
      <c r="GA302" s="115"/>
      <c r="GB302" s="115"/>
      <c r="GC302" s="115"/>
      <c r="GD302" s="115"/>
      <c r="GE302" s="115"/>
      <c r="GF302" s="115">
        <f t="shared" si="4732"/>
        <v>0</v>
      </c>
      <c r="GH302" s="118"/>
      <c r="GI302" s="118"/>
      <c r="GJ302" s="115"/>
      <c r="GK302" s="115"/>
      <c r="GL302" s="115"/>
      <c r="GM302" s="115"/>
      <c r="GN302" s="115"/>
      <c r="GO302" s="115">
        <f t="shared" si="4733"/>
        <v>0</v>
      </c>
      <c r="GQ302" s="118"/>
      <c r="GR302" s="118"/>
      <c r="GS302" s="115"/>
      <c r="GT302" s="115"/>
      <c r="GU302" s="115"/>
      <c r="GV302" s="115"/>
      <c r="GW302" s="115"/>
      <c r="GX302" s="115">
        <f t="shared" si="4734"/>
        <v>0</v>
      </c>
      <c r="GZ302" s="118"/>
      <c r="HA302" s="118"/>
      <c r="HB302" s="115"/>
      <c r="HC302" s="115"/>
      <c r="HD302" s="115"/>
      <c r="HE302" s="115"/>
      <c r="HF302" s="115"/>
      <c r="HG302" s="115">
        <f t="shared" si="4735"/>
        <v>0</v>
      </c>
      <c r="HI302" s="118"/>
      <c r="HJ302" s="118"/>
      <c r="HK302" s="115"/>
      <c r="HL302" s="115"/>
      <c r="HM302" s="115"/>
      <c r="HN302" s="115"/>
      <c r="HO302" s="115"/>
      <c r="HP302" s="115">
        <f t="shared" si="4736"/>
        <v>0</v>
      </c>
      <c r="HR302" s="118"/>
      <c r="HS302" s="118"/>
      <c r="HT302" s="115"/>
      <c r="HU302" s="115"/>
      <c r="HV302" s="115"/>
      <c r="HW302" s="115"/>
      <c r="HX302" s="115"/>
      <c r="HY302" s="115">
        <f t="shared" si="4737"/>
        <v>0</v>
      </c>
      <c r="IA302" s="118"/>
      <c r="IB302" s="118"/>
      <c r="IC302" s="115"/>
      <c r="ID302" s="115"/>
      <c r="IE302" s="115"/>
      <c r="IF302" s="115"/>
      <c r="IG302" s="115"/>
      <c r="IH302" s="115">
        <f t="shared" si="4738"/>
        <v>0</v>
      </c>
      <c r="IJ302" s="118"/>
      <c r="IK302" s="118"/>
      <c r="IL302" s="115"/>
      <c r="IM302" s="115"/>
      <c r="IN302" s="115"/>
      <c r="IO302" s="115"/>
      <c r="IP302" s="115"/>
      <c r="IQ302" s="115">
        <f t="shared" si="4739"/>
        <v>0</v>
      </c>
      <c r="IS302" s="118"/>
      <c r="IT302" s="118"/>
      <c r="IU302" s="115"/>
      <c r="IV302" s="115"/>
      <c r="IW302" s="115"/>
      <c r="IX302" s="115"/>
      <c r="IY302" s="115"/>
      <c r="IZ302" s="115">
        <f t="shared" si="4740"/>
        <v>0</v>
      </c>
      <c r="JB302" s="118"/>
      <c r="JC302" s="118"/>
      <c r="JD302" s="115"/>
      <c r="JE302" s="115"/>
      <c r="JF302" s="115"/>
      <c r="JG302" s="115"/>
      <c r="JH302" s="115"/>
      <c r="JI302" s="115">
        <f t="shared" si="4741"/>
        <v>0</v>
      </c>
      <c r="JK302" s="118"/>
      <c r="JL302" s="118"/>
      <c r="JM302" s="115"/>
      <c r="JN302" s="115"/>
      <c r="JO302" s="115"/>
      <c r="JP302" s="115"/>
      <c r="JQ302" s="115"/>
      <c r="JR302" s="115">
        <f t="shared" si="4742"/>
        <v>0</v>
      </c>
      <c r="JT302" s="118"/>
      <c r="JU302" s="118"/>
      <c r="JV302" s="115"/>
      <c r="JW302" s="115"/>
      <c r="JX302" s="115"/>
      <c r="JY302" s="115"/>
      <c r="JZ302" s="115"/>
      <c r="KA302" s="115">
        <f t="shared" si="4743"/>
        <v>0</v>
      </c>
      <c r="KC302" s="118"/>
      <c r="KD302" s="118"/>
      <c r="KE302" s="115"/>
      <c r="KF302" s="115"/>
      <c r="KG302" s="115"/>
      <c r="KH302" s="115"/>
      <c r="KI302" s="115"/>
      <c r="KJ302" s="115">
        <f t="shared" si="4744"/>
        <v>0</v>
      </c>
      <c r="KL302" s="118"/>
      <c r="KM302" s="118"/>
      <c r="KN302" s="115"/>
      <c r="KO302" s="115"/>
      <c r="KP302" s="115"/>
      <c r="KQ302" s="115"/>
      <c r="KR302" s="115"/>
      <c r="KS302" s="115">
        <f t="shared" si="4745"/>
        <v>0</v>
      </c>
      <c r="KU302" s="118"/>
      <c r="KV302" s="118"/>
      <c r="KW302" s="115"/>
      <c r="KX302" s="115"/>
      <c r="KY302" s="115"/>
      <c r="KZ302" s="115"/>
      <c r="LA302" s="115"/>
      <c r="LB302" s="115">
        <f t="shared" si="4746"/>
        <v>0</v>
      </c>
      <c r="LD302" s="118"/>
      <c r="LE302" s="118"/>
      <c r="LF302" s="115"/>
      <c r="LG302" s="115"/>
      <c r="LH302" s="115"/>
      <c r="LI302" s="115"/>
      <c r="LJ302" s="115"/>
      <c r="LK302" s="115">
        <f t="shared" si="4747"/>
        <v>0</v>
      </c>
      <c r="LM302" s="118"/>
      <c r="LN302" s="118"/>
      <c r="LO302" s="115"/>
      <c r="LP302" s="115"/>
      <c r="LQ302" s="115"/>
      <c r="LR302" s="115"/>
      <c r="LS302" s="115"/>
      <c r="LT302" s="115">
        <f t="shared" si="4748"/>
        <v>0</v>
      </c>
      <c r="LV302" s="118"/>
      <c r="LW302" s="118"/>
      <c r="LX302" s="115"/>
      <c r="LY302" s="115"/>
      <c r="LZ302" s="115"/>
      <c r="MA302" s="115"/>
      <c r="MB302" s="115"/>
      <c r="MC302" s="115">
        <f t="shared" si="4749"/>
        <v>0</v>
      </c>
      <c r="ME302" s="118"/>
      <c r="MF302" s="118"/>
      <c r="MG302" s="115"/>
      <c r="MH302" s="115"/>
      <c r="MI302" s="115"/>
      <c r="MJ302" s="115"/>
      <c r="MK302" s="115"/>
      <c r="ML302" s="115">
        <f t="shared" si="4750"/>
        <v>0</v>
      </c>
      <c r="MN302" s="118"/>
      <c r="MO302" s="118"/>
      <c r="MP302" s="115"/>
      <c r="MQ302" s="115"/>
      <c r="MR302" s="115"/>
      <c r="MS302" s="115"/>
      <c r="MT302" s="115"/>
      <c r="MU302" s="115">
        <f t="shared" si="4751"/>
        <v>0</v>
      </c>
      <c r="MW302" s="118"/>
      <c r="MX302" s="118"/>
      <c r="MY302" s="115"/>
      <c r="MZ302" s="115"/>
      <c r="NA302" s="115"/>
      <c r="NB302" s="115"/>
      <c r="NC302" s="115"/>
      <c r="ND302" s="115">
        <f t="shared" si="4752"/>
        <v>0</v>
      </c>
      <c r="NF302" s="118"/>
      <c r="NG302" s="118"/>
      <c r="NH302" s="115"/>
      <c r="NI302" s="115"/>
      <c r="NJ302" s="115"/>
      <c r="NK302" s="115"/>
      <c r="NL302" s="115"/>
      <c r="NM302" s="115">
        <f t="shared" si="4753"/>
        <v>0</v>
      </c>
      <c r="NO302" s="118"/>
      <c r="NP302" s="118"/>
      <c r="NQ302" s="115"/>
      <c r="NR302" s="115"/>
      <c r="NS302" s="115"/>
      <c r="NT302" s="115"/>
      <c r="NU302" s="115"/>
      <c r="NV302" s="115">
        <f t="shared" si="4754"/>
        <v>0</v>
      </c>
      <c r="NX302" s="118"/>
      <c r="NY302" s="118"/>
      <c r="NZ302" s="115"/>
      <c r="OA302" s="115"/>
      <c r="OB302" s="115"/>
      <c r="OC302" s="115"/>
      <c r="OD302" s="115"/>
      <c r="OE302" s="115">
        <f t="shared" si="4755"/>
        <v>0</v>
      </c>
      <c r="OG302" s="118"/>
      <c r="OH302" s="118"/>
      <c r="OI302" s="115"/>
      <c r="OJ302" s="115"/>
      <c r="OK302" s="115"/>
      <c r="OL302" s="115"/>
      <c r="OM302" s="115"/>
      <c r="ON302" s="115">
        <f t="shared" si="4756"/>
        <v>0</v>
      </c>
      <c r="OP302" s="118"/>
      <c r="OQ302" s="118"/>
      <c r="OR302" s="115"/>
      <c r="OS302" s="115"/>
      <c r="OT302" s="115"/>
      <c r="OU302" s="115"/>
      <c r="OV302" s="115"/>
      <c r="OW302" s="115">
        <f t="shared" si="4757"/>
        <v>0</v>
      </c>
      <c r="OY302" s="118"/>
      <c r="OZ302" s="118"/>
      <c r="PA302" s="115"/>
      <c r="PB302" s="115"/>
      <c r="PC302" s="115"/>
      <c r="PD302" s="115"/>
      <c r="PE302" s="115"/>
      <c r="PF302" s="115">
        <f t="shared" si="4758"/>
        <v>0</v>
      </c>
    </row>
    <row r="303" spans="1:422">
      <c r="A303" s="118"/>
      <c r="B303" s="118"/>
      <c r="C303" s="119"/>
      <c r="D303" s="119"/>
      <c r="E303" s="119"/>
      <c r="F303" s="119"/>
      <c r="G303" s="120" t="s">
        <v>44</v>
      </c>
      <c r="H303" s="132">
        <f>SUM(H295:H302)</f>
        <v>0</v>
      </c>
      <c r="J303" s="118"/>
      <c r="K303" s="118"/>
      <c r="L303" s="119"/>
      <c r="M303" s="119"/>
      <c r="N303" s="119"/>
      <c r="O303" s="119"/>
      <c r="P303" s="120" t="s">
        <v>44</v>
      </c>
      <c r="Q303" s="132">
        <f>SUM(Q295:Q302)</f>
        <v>0</v>
      </c>
      <c r="S303" s="118"/>
      <c r="T303" s="118"/>
      <c r="U303" s="119"/>
      <c r="V303" s="119"/>
      <c r="W303" s="119"/>
      <c r="X303" s="119"/>
      <c r="Y303" s="120" t="s">
        <v>44</v>
      </c>
      <c r="Z303" s="132">
        <f>SUM(Z295:Z302)</f>
        <v>0</v>
      </c>
      <c r="AB303" s="118"/>
      <c r="AC303" s="118"/>
      <c r="AD303" s="119"/>
      <c r="AE303" s="119"/>
      <c r="AF303" s="119"/>
      <c r="AG303" s="119"/>
      <c r="AH303" s="120" t="s">
        <v>44</v>
      </c>
      <c r="AI303" s="132">
        <f>SUM(AI295:AI302)</f>
        <v>0</v>
      </c>
      <c r="AK303" s="118"/>
      <c r="AL303" s="118"/>
      <c r="AM303" s="119"/>
      <c r="AN303" s="119"/>
      <c r="AO303" s="119"/>
      <c r="AP303" s="119"/>
      <c r="AQ303" s="120" t="s">
        <v>44</v>
      </c>
      <c r="AR303" s="132">
        <f>SUM(AR295:AR302)</f>
        <v>0</v>
      </c>
      <c r="AT303" s="118"/>
      <c r="AU303" s="118"/>
      <c r="AV303" s="119"/>
      <c r="AW303" s="119"/>
      <c r="AX303" s="119"/>
      <c r="AY303" s="119"/>
      <c r="AZ303" s="120" t="s">
        <v>44</v>
      </c>
      <c r="BA303" s="132">
        <f>SUM(BA295:BA302)</f>
        <v>0</v>
      </c>
      <c r="BC303" s="118"/>
      <c r="BD303" s="118"/>
      <c r="BE303" s="119"/>
      <c r="BF303" s="119"/>
      <c r="BG303" s="119"/>
      <c r="BH303" s="119"/>
      <c r="BI303" s="120" t="s">
        <v>44</v>
      </c>
      <c r="BJ303" s="132">
        <f t="shared" ref="BJ303" si="4769">SUM(BJ295:BJ302)</f>
        <v>0</v>
      </c>
      <c r="BL303" s="118"/>
      <c r="BM303" s="118"/>
      <c r="BN303" s="119"/>
      <c r="BO303" s="119"/>
      <c r="BP303" s="119"/>
      <c r="BQ303" s="119"/>
      <c r="BR303" s="120" t="s">
        <v>44</v>
      </c>
      <c r="BS303" s="132">
        <f t="shared" ref="BS303" si="4770">SUM(BS295:BS302)</f>
        <v>0</v>
      </c>
      <c r="BU303" s="118"/>
      <c r="BV303" s="118"/>
      <c r="BW303" s="119"/>
      <c r="BX303" s="119"/>
      <c r="BY303" s="119"/>
      <c r="BZ303" s="119"/>
      <c r="CA303" s="120" t="s">
        <v>44</v>
      </c>
      <c r="CB303" s="132">
        <f t="shared" ref="CB303" si="4771">SUM(CB295:CB302)</f>
        <v>0</v>
      </c>
      <c r="CD303" s="118"/>
      <c r="CE303" s="118"/>
      <c r="CF303" s="119"/>
      <c r="CG303" s="119"/>
      <c r="CH303" s="119"/>
      <c r="CI303" s="119"/>
      <c r="CJ303" s="120" t="s">
        <v>44</v>
      </c>
      <c r="CK303" s="132">
        <f t="shared" ref="CK303" si="4772">SUM(CK295:CK302)</f>
        <v>0</v>
      </c>
      <c r="CM303" s="118"/>
      <c r="CN303" s="118"/>
      <c r="CO303" s="119"/>
      <c r="CP303" s="119"/>
      <c r="CQ303" s="119"/>
      <c r="CR303" s="119"/>
      <c r="CS303" s="120" t="s">
        <v>44</v>
      </c>
      <c r="CT303" s="132">
        <f t="shared" ref="CT303" si="4773">SUM(CT295:CT302)</f>
        <v>0</v>
      </c>
      <c r="CV303" s="118"/>
      <c r="CW303" s="118"/>
      <c r="CX303" s="119"/>
      <c r="CY303" s="119"/>
      <c r="CZ303" s="119"/>
      <c r="DA303" s="119"/>
      <c r="DB303" s="120" t="s">
        <v>44</v>
      </c>
      <c r="DC303" s="132">
        <f t="shared" ref="DC303" si="4774">SUM(DC295:DC302)</f>
        <v>0</v>
      </c>
      <c r="DE303" s="118"/>
      <c r="DF303" s="118"/>
      <c r="DG303" s="119"/>
      <c r="DH303" s="119"/>
      <c r="DI303" s="119"/>
      <c r="DJ303" s="119"/>
      <c r="DK303" s="120" t="s">
        <v>44</v>
      </c>
      <c r="DL303" s="132">
        <f t="shared" ref="DL303" si="4775">SUM(DL295:DL302)</f>
        <v>0</v>
      </c>
      <c r="DN303" s="118"/>
      <c r="DO303" s="118"/>
      <c r="DP303" s="119"/>
      <c r="DQ303" s="119"/>
      <c r="DR303" s="119"/>
      <c r="DS303" s="119"/>
      <c r="DT303" s="120" t="s">
        <v>44</v>
      </c>
      <c r="DU303" s="132">
        <f t="shared" ref="DU303" si="4776">SUM(DU295:DU302)</f>
        <v>0</v>
      </c>
      <c r="DW303" s="118"/>
      <c r="DX303" s="118"/>
      <c r="DY303" s="119"/>
      <c r="DZ303" s="119"/>
      <c r="EA303" s="119"/>
      <c r="EB303" s="119"/>
      <c r="EC303" s="120" t="s">
        <v>44</v>
      </c>
      <c r="ED303" s="132">
        <f t="shared" ref="ED303" si="4777">SUM(ED295:ED302)</f>
        <v>0</v>
      </c>
      <c r="EF303" s="118"/>
      <c r="EG303" s="118"/>
      <c r="EH303" s="119"/>
      <c r="EI303" s="119"/>
      <c r="EJ303" s="119"/>
      <c r="EK303" s="119"/>
      <c r="EL303" s="120" t="s">
        <v>44</v>
      </c>
      <c r="EM303" s="132">
        <f t="shared" ref="EM303" si="4778">SUM(EM295:EM302)</f>
        <v>0</v>
      </c>
      <c r="EO303" s="118"/>
      <c r="EP303" s="118"/>
      <c r="EQ303" s="119"/>
      <c r="ER303" s="119"/>
      <c r="ES303" s="119"/>
      <c r="ET303" s="119"/>
      <c r="EU303" s="120" t="s">
        <v>44</v>
      </c>
      <c r="EV303" s="132">
        <f t="shared" ref="EV303" si="4779">SUM(EV295:EV302)</f>
        <v>0</v>
      </c>
      <c r="EX303" s="118"/>
      <c r="EY303" s="118"/>
      <c r="EZ303" s="119"/>
      <c r="FA303" s="119"/>
      <c r="FB303" s="119"/>
      <c r="FC303" s="119"/>
      <c r="FD303" s="120" t="s">
        <v>44</v>
      </c>
      <c r="FE303" s="132">
        <f t="shared" ref="FE303" si="4780">SUM(FE295:FE302)</f>
        <v>0</v>
      </c>
      <c r="FG303" s="118"/>
      <c r="FH303" s="118"/>
      <c r="FI303" s="119"/>
      <c r="FJ303" s="119"/>
      <c r="FK303" s="119"/>
      <c r="FL303" s="119"/>
      <c r="FM303" s="120" t="s">
        <v>44</v>
      </c>
      <c r="FN303" s="132">
        <f t="shared" ref="FN303" si="4781">SUM(FN295:FN302)</f>
        <v>0</v>
      </c>
      <c r="FP303" s="118"/>
      <c r="FQ303" s="118"/>
      <c r="FR303" s="119"/>
      <c r="FS303" s="119"/>
      <c r="FT303" s="119"/>
      <c r="FU303" s="119"/>
      <c r="FV303" s="120" t="s">
        <v>44</v>
      </c>
      <c r="FW303" s="132">
        <f t="shared" ref="FW303" si="4782">SUM(FW295:FW302)</f>
        <v>0</v>
      </c>
      <c r="FY303" s="118"/>
      <c r="FZ303" s="118"/>
      <c r="GA303" s="119"/>
      <c r="GB303" s="119"/>
      <c r="GC303" s="119"/>
      <c r="GD303" s="119"/>
      <c r="GE303" s="120" t="s">
        <v>44</v>
      </c>
      <c r="GF303" s="132">
        <f t="shared" ref="GF303" si="4783">SUM(GF295:GF302)</f>
        <v>0</v>
      </c>
      <c r="GH303" s="118"/>
      <c r="GI303" s="118"/>
      <c r="GJ303" s="119"/>
      <c r="GK303" s="119"/>
      <c r="GL303" s="119"/>
      <c r="GM303" s="119"/>
      <c r="GN303" s="120" t="s">
        <v>44</v>
      </c>
      <c r="GO303" s="132">
        <f t="shared" ref="GO303" si="4784">SUM(GO295:GO302)</f>
        <v>0</v>
      </c>
      <c r="GQ303" s="118"/>
      <c r="GR303" s="118"/>
      <c r="GS303" s="119"/>
      <c r="GT303" s="119"/>
      <c r="GU303" s="119"/>
      <c r="GV303" s="119"/>
      <c r="GW303" s="120" t="s">
        <v>44</v>
      </c>
      <c r="GX303" s="132">
        <f t="shared" ref="GX303" si="4785">SUM(GX295:GX302)</f>
        <v>0</v>
      </c>
      <c r="GZ303" s="118"/>
      <c r="HA303" s="118"/>
      <c r="HB303" s="119"/>
      <c r="HC303" s="119"/>
      <c r="HD303" s="119"/>
      <c r="HE303" s="119"/>
      <c r="HF303" s="120" t="s">
        <v>44</v>
      </c>
      <c r="HG303" s="132">
        <f t="shared" ref="HG303" si="4786">SUM(HG295:HG302)</f>
        <v>0</v>
      </c>
      <c r="HI303" s="118"/>
      <c r="HJ303" s="118"/>
      <c r="HK303" s="119"/>
      <c r="HL303" s="119"/>
      <c r="HM303" s="119"/>
      <c r="HN303" s="119"/>
      <c r="HO303" s="120" t="s">
        <v>44</v>
      </c>
      <c r="HP303" s="132">
        <f t="shared" ref="HP303" si="4787">SUM(HP295:HP302)</f>
        <v>0</v>
      </c>
      <c r="HR303" s="118"/>
      <c r="HS303" s="118"/>
      <c r="HT303" s="119"/>
      <c r="HU303" s="119"/>
      <c r="HV303" s="119"/>
      <c r="HW303" s="119"/>
      <c r="HX303" s="120" t="s">
        <v>44</v>
      </c>
      <c r="HY303" s="132">
        <f t="shared" ref="HY303" si="4788">SUM(HY295:HY302)</f>
        <v>0</v>
      </c>
      <c r="IA303" s="118"/>
      <c r="IB303" s="118"/>
      <c r="IC303" s="119"/>
      <c r="ID303" s="119"/>
      <c r="IE303" s="119"/>
      <c r="IF303" s="119"/>
      <c r="IG303" s="120" t="s">
        <v>44</v>
      </c>
      <c r="IH303" s="132">
        <f t="shared" ref="IH303" si="4789">SUM(IH295:IH302)</f>
        <v>0</v>
      </c>
      <c r="IJ303" s="118"/>
      <c r="IK303" s="118"/>
      <c r="IL303" s="119"/>
      <c r="IM303" s="119"/>
      <c r="IN303" s="119"/>
      <c r="IO303" s="119"/>
      <c r="IP303" s="120" t="s">
        <v>44</v>
      </c>
      <c r="IQ303" s="132">
        <f t="shared" ref="IQ303" si="4790">SUM(IQ295:IQ302)</f>
        <v>0</v>
      </c>
      <c r="IS303" s="118"/>
      <c r="IT303" s="118"/>
      <c r="IU303" s="119"/>
      <c r="IV303" s="119"/>
      <c r="IW303" s="119"/>
      <c r="IX303" s="119"/>
      <c r="IY303" s="120" t="s">
        <v>44</v>
      </c>
      <c r="IZ303" s="132">
        <f t="shared" ref="IZ303" si="4791">SUM(IZ295:IZ302)</f>
        <v>0</v>
      </c>
      <c r="JB303" s="118"/>
      <c r="JC303" s="118"/>
      <c r="JD303" s="119"/>
      <c r="JE303" s="119"/>
      <c r="JF303" s="119"/>
      <c r="JG303" s="119"/>
      <c r="JH303" s="120" t="s">
        <v>44</v>
      </c>
      <c r="JI303" s="132">
        <f t="shared" ref="JI303" si="4792">SUM(JI295:JI302)</f>
        <v>0</v>
      </c>
      <c r="JK303" s="118"/>
      <c r="JL303" s="118"/>
      <c r="JM303" s="119"/>
      <c r="JN303" s="119"/>
      <c r="JO303" s="119"/>
      <c r="JP303" s="119"/>
      <c r="JQ303" s="120" t="s">
        <v>44</v>
      </c>
      <c r="JR303" s="132">
        <f t="shared" ref="JR303" si="4793">SUM(JR295:JR302)</f>
        <v>0</v>
      </c>
      <c r="JT303" s="118"/>
      <c r="JU303" s="118"/>
      <c r="JV303" s="119"/>
      <c r="JW303" s="119"/>
      <c r="JX303" s="119"/>
      <c r="JY303" s="119"/>
      <c r="JZ303" s="120" t="s">
        <v>44</v>
      </c>
      <c r="KA303" s="132">
        <f t="shared" ref="KA303" si="4794">SUM(KA295:KA302)</f>
        <v>0</v>
      </c>
      <c r="KC303" s="118"/>
      <c r="KD303" s="118"/>
      <c r="KE303" s="119"/>
      <c r="KF303" s="119"/>
      <c r="KG303" s="119"/>
      <c r="KH303" s="119"/>
      <c r="KI303" s="120" t="s">
        <v>44</v>
      </c>
      <c r="KJ303" s="132">
        <f t="shared" ref="KJ303" si="4795">SUM(KJ295:KJ302)</f>
        <v>0</v>
      </c>
      <c r="KL303" s="118"/>
      <c r="KM303" s="118"/>
      <c r="KN303" s="119"/>
      <c r="KO303" s="119"/>
      <c r="KP303" s="119"/>
      <c r="KQ303" s="119"/>
      <c r="KR303" s="120" t="s">
        <v>44</v>
      </c>
      <c r="KS303" s="132">
        <f t="shared" ref="KS303" si="4796">SUM(KS295:KS302)</f>
        <v>0</v>
      </c>
      <c r="KU303" s="118"/>
      <c r="KV303" s="118"/>
      <c r="KW303" s="119"/>
      <c r="KX303" s="119"/>
      <c r="KY303" s="119"/>
      <c r="KZ303" s="119"/>
      <c r="LA303" s="120" t="s">
        <v>44</v>
      </c>
      <c r="LB303" s="132">
        <f t="shared" ref="LB303" si="4797">SUM(LB295:LB302)</f>
        <v>0</v>
      </c>
      <c r="LD303" s="118"/>
      <c r="LE303" s="118"/>
      <c r="LF303" s="119"/>
      <c r="LG303" s="119"/>
      <c r="LH303" s="119"/>
      <c r="LI303" s="119"/>
      <c r="LJ303" s="120" t="s">
        <v>44</v>
      </c>
      <c r="LK303" s="132">
        <f t="shared" ref="LK303" si="4798">SUM(LK295:LK302)</f>
        <v>0</v>
      </c>
      <c r="LM303" s="118"/>
      <c r="LN303" s="118"/>
      <c r="LO303" s="119"/>
      <c r="LP303" s="119"/>
      <c r="LQ303" s="119"/>
      <c r="LR303" s="119"/>
      <c r="LS303" s="120" t="s">
        <v>44</v>
      </c>
      <c r="LT303" s="132">
        <f t="shared" ref="LT303" si="4799">SUM(LT295:LT302)</f>
        <v>0</v>
      </c>
      <c r="LV303" s="118"/>
      <c r="LW303" s="118"/>
      <c r="LX303" s="119"/>
      <c r="LY303" s="119"/>
      <c r="LZ303" s="119"/>
      <c r="MA303" s="119"/>
      <c r="MB303" s="120" t="s">
        <v>44</v>
      </c>
      <c r="MC303" s="132">
        <f t="shared" ref="MC303" si="4800">SUM(MC295:MC302)</f>
        <v>0</v>
      </c>
      <c r="ME303" s="118"/>
      <c r="MF303" s="118"/>
      <c r="MG303" s="119"/>
      <c r="MH303" s="119"/>
      <c r="MI303" s="119"/>
      <c r="MJ303" s="119"/>
      <c r="MK303" s="120" t="s">
        <v>44</v>
      </c>
      <c r="ML303" s="132">
        <f t="shared" ref="ML303" si="4801">SUM(ML295:ML302)</f>
        <v>0</v>
      </c>
      <c r="MN303" s="118"/>
      <c r="MO303" s="118"/>
      <c r="MP303" s="119"/>
      <c r="MQ303" s="119"/>
      <c r="MR303" s="119"/>
      <c r="MS303" s="119"/>
      <c r="MT303" s="120" t="s">
        <v>44</v>
      </c>
      <c r="MU303" s="132">
        <f t="shared" ref="MU303" si="4802">SUM(MU295:MU302)</f>
        <v>0</v>
      </c>
      <c r="MW303" s="118"/>
      <c r="MX303" s="118"/>
      <c r="MY303" s="119"/>
      <c r="MZ303" s="119"/>
      <c r="NA303" s="119"/>
      <c r="NB303" s="119"/>
      <c r="NC303" s="120" t="s">
        <v>44</v>
      </c>
      <c r="ND303" s="132">
        <f t="shared" ref="ND303" si="4803">SUM(ND295:ND302)</f>
        <v>0</v>
      </c>
      <c r="NF303" s="118"/>
      <c r="NG303" s="118"/>
      <c r="NH303" s="119"/>
      <c r="NI303" s="119"/>
      <c r="NJ303" s="119"/>
      <c r="NK303" s="119"/>
      <c r="NL303" s="120" t="s">
        <v>44</v>
      </c>
      <c r="NM303" s="132">
        <f t="shared" ref="NM303" si="4804">SUM(NM295:NM302)</f>
        <v>0</v>
      </c>
      <c r="NO303" s="118"/>
      <c r="NP303" s="118"/>
      <c r="NQ303" s="119"/>
      <c r="NR303" s="119"/>
      <c r="NS303" s="119"/>
      <c r="NT303" s="119"/>
      <c r="NU303" s="120" t="s">
        <v>44</v>
      </c>
      <c r="NV303" s="132">
        <f t="shared" ref="NV303" si="4805">SUM(NV295:NV302)</f>
        <v>0</v>
      </c>
      <c r="NX303" s="118"/>
      <c r="NY303" s="118"/>
      <c r="NZ303" s="119"/>
      <c r="OA303" s="119"/>
      <c r="OB303" s="119"/>
      <c r="OC303" s="119"/>
      <c r="OD303" s="120" t="s">
        <v>44</v>
      </c>
      <c r="OE303" s="132">
        <f t="shared" ref="OE303" si="4806">SUM(OE295:OE302)</f>
        <v>0</v>
      </c>
      <c r="OG303" s="118"/>
      <c r="OH303" s="118"/>
      <c r="OI303" s="119"/>
      <c r="OJ303" s="119"/>
      <c r="OK303" s="119"/>
      <c r="OL303" s="119"/>
      <c r="OM303" s="120" t="s">
        <v>44</v>
      </c>
      <c r="ON303" s="132">
        <f t="shared" ref="ON303" si="4807">SUM(ON295:ON302)</f>
        <v>0</v>
      </c>
      <c r="OP303" s="118"/>
      <c r="OQ303" s="118"/>
      <c r="OR303" s="119"/>
      <c r="OS303" s="119"/>
      <c r="OT303" s="119"/>
      <c r="OU303" s="119"/>
      <c r="OV303" s="120" t="s">
        <v>44</v>
      </c>
      <c r="OW303" s="132">
        <f t="shared" ref="OW303" si="4808">SUM(OW295:OW302)</f>
        <v>0</v>
      </c>
      <c r="OY303" s="118"/>
      <c r="OZ303" s="118"/>
      <c r="PA303" s="119"/>
      <c r="PB303" s="119"/>
      <c r="PC303" s="119"/>
      <c r="PD303" s="119"/>
      <c r="PE303" s="120" t="s">
        <v>44</v>
      </c>
      <c r="PF303" s="132">
        <f t="shared" ref="PF303" si="4809">SUM(PF295:PF302)</f>
        <v>0</v>
      </c>
    </row>
    <row r="304" spans="1:422" s="139" customFormat="1">
      <c r="A304" s="134"/>
      <c r="B304" s="135"/>
      <c r="C304" s="136"/>
      <c r="D304" s="136"/>
      <c r="E304" s="136"/>
      <c r="F304" s="136"/>
      <c r="G304" s="137"/>
      <c r="H304" s="138"/>
      <c r="J304" s="134"/>
      <c r="K304" s="135"/>
      <c r="L304" s="136"/>
      <c r="M304" s="136"/>
      <c r="N304" s="136"/>
      <c r="O304" s="136"/>
      <c r="P304" s="137"/>
      <c r="Q304" s="138"/>
      <c r="S304" s="134"/>
      <c r="T304" s="135"/>
      <c r="U304" s="136"/>
      <c r="V304" s="136"/>
      <c r="W304" s="136"/>
      <c r="X304" s="136"/>
      <c r="Y304" s="137"/>
      <c r="Z304" s="138"/>
      <c r="AB304" s="134"/>
      <c r="AC304" s="135"/>
      <c r="AD304" s="136"/>
      <c r="AE304" s="136"/>
      <c r="AF304" s="136"/>
      <c r="AG304" s="136"/>
      <c r="AH304" s="137"/>
      <c r="AI304" s="138"/>
      <c r="AK304" s="134"/>
      <c r="AL304" s="135"/>
      <c r="AM304" s="136"/>
      <c r="AN304" s="136"/>
      <c r="AO304" s="136"/>
      <c r="AP304" s="136"/>
      <c r="AQ304" s="137"/>
      <c r="AR304" s="138"/>
      <c r="AT304" s="134"/>
      <c r="AU304" s="135"/>
      <c r="AV304" s="136"/>
      <c r="AW304" s="136"/>
      <c r="AX304" s="136"/>
      <c r="AY304" s="136"/>
      <c r="AZ304" s="137"/>
      <c r="BA304" s="138"/>
      <c r="BC304" s="134"/>
      <c r="BD304" s="135"/>
      <c r="BE304" s="136"/>
      <c r="BF304" s="136"/>
      <c r="BG304" s="136"/>
      <c r="BH304" s="136"/>
      <c r="BI304" s="137"/>
      <c r="BJ304" s="138"/>
      <c r="BL304" s="134"/>
      <c r="BM304" s="135"/>
      <c r="BN304" s="136"/>
      <c r="BO304" s="136"/>
      <c r="BP304" s="136"/>
      <c r="BQ304" s="136"/>
      <c r="BR304" s="137"/>
      <c r="BS304" s="138"/>
      <c r="BU304" s="134"/>
      <c r="BV304" s="135"/>
      <c r="BW304" s="136"/>
      <c r="BX304" s="136"/>
      <c r="BY304" s="136"/>
      <c r="BZ304" s="136"/>
      <c r="CA304" s="137"/>
      <c r="CB304" s="138"/>
      <c r="CD304" s="134"/>
      <c r="CE304" s="135"/>
      <c r="CF304" s="136"/>
      <c r="CG304" s="136"/>
      <c r="CH304" s="136"/>
      <c r="CI304" s="136"/>
      <c r="CJ304" s="137"/>
      <c r="CK304" s="138"/>
      <c r="CM304" s="134"/>
      <c r="CN304" s="135"/>
      <c r="CO304" s="136"/>
      <c r="CP304" s="136"/>
      <c r="CQ304" s="136"/>
      <c r="CR304" s="136"/>
      <c r="CS304" s="137"/>
      <c r="CT304" s="138"/>
      <c r="CV304" s="134"/>
      <c r="CW304" s="135"/>
      <c r="CX304" s="136"/>
      <c r="CY304" s="136"/>
      <c r="CZ304" s="136"/>
      <c r="DA304" s="136"/>
      <c r="DB304" s="137"/>
      <c r="DC304" s="138"/>
      <c r="DE304" s="134"/>
      <c r="DF304" s="135"/>
      <c r="DG304" s="136"/>
      <c r="DH304" s="136"/>
      <c r="DI304" s="136"/>
      <c r="DJ304" s="136"/>
      <c r="DK304" s="137"/>
      <c r="DL304" s="138"/>
      <c r="DN304" s="134"/>
      <c r="DO304" s="135"/>
      <c r="DP304" s="136"/>
      <c r="DQ304" s="136"/>
      <c r="DR304" s="136"/>
      <c r="DS304" s="136"/>
      <c r="DT304" s="137"/>
      <c r="DU304" s="138"/>
      <c r="DW304" s="134"/>
      <c r="DX304" s="135"/>
      <c r="DY304" s="136"/>
      <c r="DZ304" s="136"/>
      <c r="EA304" s="136"/>
      <c r="EB304" s="136"/>
      <c r="EC304" s="137"/>
      <c r="ED304" s="138"/>
      <c r="EF304" s="134"/>
      <c r="EG304" s="135"/>
      <c r="EH304" s="136"/>
      <c r="EI304" s="136"/>
      <c r="EJ304" s="136"/>
      <c r="EK304" s="136"/>
      <c r="EL304" s="137"/>
      <c r="EM304" s="138"/>
      <c r="EO304" s="134"/>
      <c r="EP304" s="135"/>
      <c r="EQ304" s="136"/>
      <c r="ER304" s="136"/>
      <c r="ES304" s="136"/>
      <c r="ET304" s="136"/>
      <c r="EU304" s="137"/>
      <c r="EV304" s="138"/>
      <c r="EX304" s="134"/>
      <c r="EY304" s="135"/>
      <c r="EZ304" s="136"/>
      <c r="FA304" s="136"/>
      <c r="FB304" s="136"/>
      <c r="FC304" s="136"/>
      <c r="FD304" s="137"/>
      <c r="FE304" s="138"/>
      <c r="FG304" s="134"/>
      <c r="FH304" s="135"/>
      <c r="FI304" s="136"/>
      <c r="FJ304" s="136"/>
      <c r="FK304" s="136"/>
      <c r="FL304" s="136"/>
      <c r="FM304" s="137"/>
      <c r="FN304" s="138"/>
      <c r="FP304" s="134"/>
      <c r="FQ304" s="135"/>
      <c r="FR304" s="136"/>
      <c r="FS304" s="136"/>
      <c r="FT304" s="136"/>
      <c r="FU304" s="136"/>
      <c r="FV304" s="137"/>
      <c r="FW304" s="138"/>
      <c r="FY304" s="134"/>
      <c r="FZ304" s="135"/>
      <c r="GA304" s="136"/>
      <c r="GB304" s="136"/>
      <c r="GC304" s="136"/>
      <c r="GD304" s="136"/>
      <c r="GE304" s="137"/>
      <c r="GF304" s="138"/>
      <c r="GH304" s="134"/>
      <c r="GI304" s="135"/>
      <c r="GJ304" s="136"/>
      <c r="GK304" s="136"/>
      <c r="GL304" s="136"/>
      <c r="GM304" s="136"/>
      <c r="GN304" s="137"/>
      <c r="GO304" s="138"/>
      <c r="GQ304" s="134"/>
      <c r="GR304" s="135"/>
      <c r="GS304" s="136"/>
      <c r="GT304" s="136"/>
      <c r="GU304" s="136"/>
      <c r="GV304" s="136"/>
      <c r="GW304" s="137"/>
      <c r="GX304" s="138"/>
      <c r="GZ304" s="134"/>
      <c r="HA304" s="135"/>
      <c r="HB304" s="136"/>
      <c r="HC304" s="136"/>
      <c r="HD304" s="136"/>
      <c r="HE304" s="136"/>
      <c r="HF304" s="137"/>
      <c r="HG304" s="138"/>
      <c r="HI304" s="134"/>
      <c r="HJ304" s="135"/>
      <c r="HK304" s="136"/>
      <c r="HL304" s="136"/>
      <c r="HM304" s="136"/>
      <c r="HN304" s="136"/>
      <c r="HO304" s="137"/>
      <c r="HP304" s="138"/>
      <c r="HR304" s="134"/>
      <c r="HS304" s="135"/>
      <c r="HT304" s="136"/>
      <c r="HU304" s="136"/>
      <c r="HV304" s="136"/>
      <c r="HW304" s="136"/>
      <c r="HX304" s="137"/>
      <c r="HY304" s="138"/>
      <c r="IA304" s="134"/>
      <c r="IB304" s="135"/>
      <c r="IC304" s="136"/>
      <c r="ID304" s="136"/>
      <c r="IE304" s="136"/>
      <c r="IF304" s="136"/>
      <c r="IG304" s="137"/>
      <c r="IH304" s="138"/>
      <c r="IJ304" s="134"/>
      <c r="IK304" s="135"/>
      <c r="IL304" s="136"/>
      <c r="IM304" s="136"/>
      <c r="IN304" s="136"/>
      <c r="IO304" s="136"/>
      <c r="IP304" s="137"/>
      <c r="IQ304" s="138"/>
      <c r="IS304" s="134"/>
      <c r="IT304" s="135"/>
      <c r="IU304" s="136"/>
      <c r="IV304" s="136"/>
      <c r="IW304" s="136"/>
      <c r="IX304" s="136"/>
      <c r="IY304" s="137"/>
      <c r="IZ304" s="138"/>
      <c r="JB304" s="134"/>
      <c r="JC304" s="135"/>
      <c r="JD304" s="136"/>
      <c r="JE304" s="136"/>
      <c r="JF304" s="136"/>
      <c r="JG304" s="136"/>
      <c r="JH304" s="137"/>
      <c r="JI304" s="138"/>
      <c r="JK304" s="134"/>
      <c r="JL304" s="135"/>
      <c r="JM304" s="136"/>
      <c r="JN304" s="136"/>
      <c r="JO304" s="136"/>
      <c r="JP304" s="136"/>
      <c r="JQ304" s="137"/>
      <c r="JR304" s="138"/>
      <c r="JT304" s="134"/>
      <c r="JU304" s="135"/>
      <c r="JV304" s="136"/>
      <c r="JW304" s="136"/>
      <c r="JX304" s="136"/>
      <c r="JY304" s="136"/>
      <c r="JZ304" s="137"/>
      <c r="KA304" s="138"/>
      <c r="KC304" s="134"/>
      <c r="KD304" s="135"/>
      <c r="KE304" s="136"/>
      <c r="KF304" s="136"/>
      <c r="KG304" s="136"/>
      <c r="KH304" s="136"/>
      <c r="KI304" s="137"/>
      <c r="KJ304" s="138"/>
      <c r="KL304" s="134"/>
      <c r="KM304" s="135"/>
      <c r="KN304" s="136"/>
      <c r="KO304" s="136"/>
      <c r="KP304" s="136"/>
      <c r="KQ304" s="136"/>
      <c r="KR304" s="137"/>
      <c r="KS304" s="138"/>
      <c r="KU304" s="134"/>
      <c r="KV304" s="135"/>
      <c r="KW304" s="136"/>
      <c r="KX304" s="136"/>
      <c r="KY304" s="136"/>
      <c r="KZ304" s="136"/>
      <c r="LA304" s="137"/>
      <c r="LB304" s="138"/>
      <c r="LD304" s="134"/>
      <c r="LE304" s="135"/>
      <c r="LF304" s="136"/>
      <c r="LG304" s="136"/>
      <c r="LH304" s="136"/>
      <c r="LI304" s="136"/>
      <c r="LJ304" s="137"/>
      <c r="LK304" s="138"/>
      <c r="LM304" s="134"/>
      <c r="LN304" s="135"/>
      <c r="LO304" s="136"/>
      <c r="LP304" s="136"/>
      <c r="LQ304" s="136"/>
      <c r="LR304" s="136"/>
      <c r="LS304" s="137"/>
      <c r="LT304" s="138"/>
      <c r="LV304" s="134"/>
      <c r="LW304" s="135"/>
      <c r="LX304" s="136"/>
      <c r="LY304" s="136"/>
      <c r="LZ304" s="136"/>
      <c r="MA304" s="136"/>
      <c r="MB304" s="137"/>
      <c r="MC304" s="138"/>
      <c r="ME304" s="134"/>
      <c r="MF304" s="135"/>
      <c r="MG304" s="136"/>
      <c r="MH304" s="136"/>
      <c r="MI304" s="136"/>
      <c r="MJ304" s="136"/>
      <c r="MK304" s="137"/>
      <c r="ML304" s="138"/>
      <c r="MN304" s="134"/>
      <c r="MO304" s="135"/>
      <c r="MP304" s="136"/>
      <c r="MQ304" s="136"/>
      <c r="MR304" s="136"/>
      <c r="MS304" s="136"/>
      <c r="MT304" s="137"/>
      <c r="MU304" s="138"/>
      <c r="MW304" s="134"/>
      <c r="MX304" s="135"/>
      <c r="MY304" s="136"/>
      <c r="MZ304" s="136"/>
      <c r="NA304" s="136"/>
      <c r="NB304" s="136"/>
      <c r="NC304" s="137"/>
      <c r="ND304" s="138"/>
      <c r="NF304" s="134"/>
      <c r="NG304" s="135"/>
      <c r="NH304" s="136"/>
      <c r="NI304" s="136"/>
      <c r="NJ304" s="136"/>
      <c r="NK304" s="136"/>
      <c r="NL304" s="137"/>
      <c r="NM304" s="138"/>
      <c r="NO304" s="134"/>
      <c r="NP304" s="135"/>
      <c r="NQ304" s="136"/>
      <c r="NR304" s="136"/>
      <c r="NS304" s="136"/>
      <c r="NT304" s="136"/>
      <c r="NU304" s="137"/>
      <c r="NV304" s="138"/>
      <c r="NX304" s="134"/>
      <c r="NY304" s="135"/>
      <c r="NZ304" s="136"/>
      <c r="OA304" s="136"/>
      <c r="OB304" s="136"/>
      <c r="OC304" s="136"/>
      <c r="OD304" s="137"/>
      <c r="OE304" s="138"/>
      <c r="OG304" s="134"/>
      <c r="OH304" s="135"/>
      <c r="OI304" s="136"/>
      <c r="OJ304" s="136"/>
      <c r="OK304" s="136"/>
      <c r="OL304" s="136"/>
      <c r="OM304" s="137"/>
      <c r="ON304" s="138"/>
      <c r="OP304" s="134"/>
      <c r="OQ304" s="135"/>
      <c r="OR304" s="136"/>
      <c r="OS304" s="136"/>
      <c r="OT304" s="136"/>
      <c r="OU304" s="136"/>
      <c r="OV304" s="137"/>
      <c r="OW304" s="138"/>
      <c r="OY304" s="134"/>
      <c r="OZ304" s="135"/>
      <c r="PA304" s="136"/>
      <c r="PB304" s="136"/>
      <c r="PC304" s="136"/>
      <c r="PD304" s="136"/>
      <c r="PE304" s="137"/>
      <c r="PF304" s="138"/>
    </row>
    <row r="305" spans="1:423">
      <c r="A305" s="116" t="s">
        <v>312</v>
      </c>
      <c r="B305" s="533" t="str">
        <f>+B290</f>
        <v>CUBIERTAS Y CIELOS</v>
      </c>
      <c r="C305" s="534"/>
      <c r="D305" s="534"/>
      <c r="E305" s="534"/>
      <c r="F305" s="534"/>
      <c r="G305" s="535"/>
      <c r="H305" s="116"/>
      <c r="J305" s="116" t="s">
        <v>312</v>
      </c>
      <c r="K305" s="533" t="str">
        <f>B305</f>
        <v>CUBIERTAS Y CIELOS</v>
      </c>
      <c r="L305" s="534"/>
      <c r="M305" s="534"/>
      <c r="N305" s="534"/>
      <c r="O305" s="534"/>
      <c r="P305" s="535"/>
      <c r="Q305" s="116"/>
      <c r="S305" s="116" t="s">
        <v>312</v>
      </c>
      <c r="T305" s="533" t="str">
        <f>K305</f>
        <v>CUBIERTAS Y CIELOS</v>
      </c>
      <c r="U305" s="534"/>
      <c r="V305" s="534"/>
      <c r="W305" s="534"/>
      <c r="X305" s="534"/>
      <c r="Y305" s="535"/>
      <c r="Z305" s="116"/>
      <c r="AB305" s="116" t="s">
        <v>312</v>
      </c>
      <c r="AC305" s="533" t="str">
        <f>T305</f>
        <v>CUBIERTAS Y CIELOS</v>
      </c>
      <c r="AD305" s="534"/>
      <c r="AE305" s="534"/>
      <c r="AF305" s="534"/>
      <c r="AG305" s="534"/>
      <c r="AH305" s="535"/>
      <c r="AI305" s="116"/>
      <c r="AK305" s="116" t="s">
        <v>312</v>
      </c>
      <c r="AL305" s="533" t="str">
        <f>AC305</f>
        <v>CUBIERTAS Y CIELOS</v>
      </c>
      <c r="AM305" s="534"/>
      <c r="AN305" s="534"/>
      <c r="AO305" s="534"/>
      <c r="AP305" s="534"/>
      <c r="AQ305" s="535"/>
      <c r="AR305" s="116"/>
      <c r="AT305" s="116" t="s">
        <v>312</v>
      </c>
      <c r="AU305" s="533" t="str">
        <f>AL305</f>
        <v>CUBIERTAS Y CIELOS</v>
      </c>
      <c r="AV305" s="534"/>
      <c r="AW305" s="534"/>
      <c r="AX305" s="534"/>
      <c r="AY305" s="534"/>
      <c r="AZ305" s="535"/>
      <c r="BA305" s="116"/>
      <c r="BC305" s="116" t="s">
        <v>312</v>
      </c>
      <c r="BD305" s="533" t="str">
        <f t="shared" ref="BD305" si="4810">AU305</f>
        <v>CUBIERTAS Y CIELOS</v>
      </c>
      <c r="BE305" s="534"/>
      <c r="BF305" s="534"/>
      <c r="BG305" s="534"/>
      <c r="BH305" s="534"/>
      <c r="BI305" s="535"/>
      <c r="BJ305" s="116"/>
      <c r="BL305" s="116" t="s">
        <v>312</v>
      </c>
      <c r="BM305" s="533" t="str">
        <f t="shared" ref="BM305" si="4811">BD305</f>
        <v>CUBIERTAS Y CIELOS</v>
      </c>
      <c r="BN305" s="534"/>
      <c r="BO305" s="534"/>
      <c r="BP305" s="534"/>
      <c r="BQ305" s="534"/>
      <c r="BR305" s="535"/>
      <c r="BS305" s="116"/>
      <c r="BU305" s="116" t="s">
        <v>312</v>
      </c>
      <c r="BV305" s="533" t="str">
        <f t="shared" ref="BV305" si="4812">BM305</f>
        <v>CUBIERTAS Y CIELOS</v>
      </c>
      <c r="BW305" s="534"/>
      <c r="BX305" s="534"/>
      <c r="BY305" s="534"/>
      <c r="BZ305" s="534"/>
      <c r="CA305" s="535"/>
      <c r="CB305" s="116"/>
      <c r="CD305" s="116" t="s">
        <v>312</v>
      </c>
      <c r="CE305" s="533" t="str">
        <f t="shared" ref="CE305" si="4813">BV305</f>
        <v>CUBIERTAS Y CIELOS</v>
      </c>
      <c r="CF305" s="534"/>
      <c r="CG305" s="534"/>
      <c r="CH305" s="534"/>
      <c r="CI305" s="534"/>
      <c r="CJ305" s="535"/>
      <c r="CK305" s="116"/>
      <c r="CM305" s="116" t="s">
        <v>312</v>
      </c>
      <c r="CN305" s="533" t="str">
        <f t="shared" ref="CN305" si="4814">CE305</f>
        <v>CUBIERTAS Y CIELOS</v>
      </c>
      <c r="CO305" s="534"/>
      <c r="CP305" s="534"/>
      <c r="CQ305" s="534"/>
      <c r="CR305" s="534"/>
      <c r="CS305" s="535"/>
      <c r="CT305" s="116"/>
      <c r="CV305" s="116" t="s">
        <v>312</v>
      </c>
      <c r="CW305" s="533" t="str">
        <f t="shared" ref="CW305" si="4815">CN305</f>
        <v>CUBIERTAS Y CIELOS</v>
      </c>
      <c r="CX305" s="534"/>
      <c r="CY305" s="534"/>
      <c r="CZ305" s="534"/>
      <c r="DA305" s="534"/>
      <c r="DB305" s="535"/>
      <c r="DC305" s="116"/>
      <c r="DE305" s="116" t="s">
        <v>312</v>
      </c>
      <c r="DF305" s="533" t="str">
        <f t="shared" ref="DF305" si="4816">CW305</f>
        <v>CUBIERTAS Y CIELOS</v>
      </c>
      <c r="DG305" s="534"/>
      <c r="DH305" s="534"/>
      <c r="DI305" s="534"/>
      <c r="DJ305" s="534"/>
      <c r="DK305" s="535"/>
      <c r="DL305" s="116"/>
      <c r="DN305" s="116" t="s">
        <v>312</v>
      </c>
      <c r="DO305" s="533" t="str">
        <f t="shared" ref="DO305" si="4817">DF305</f>
        <v>CUBIERTAS Y CIELOS</v>
      </c>
      <c r="DP305" s="534"/>
      <c r="DQ305" s="534"/>
      <c r="DR305" s="534"/>
      <c r="DS305" s="534"/>
      <c r="DT305" s="535"/>
      <c r="DU305" s="116"/>
      <c r="DW305" s="116" t="s">
        <v>312</v>
      </c>
      <c r="DX305" s="533" t="str">
        <f t="shared" ref="DX305" si="4818">DO305</f>
        <v>CUBIERTAS Y CIELOS</v>
      </c>
      <c r="DY305" s="534"/>
      <c r="DZ305" s="534"/>
      <c r="EA305" s="534"/>
      <c r="EB305" s="534"/>
      <c r="EC305" s="535"/>
      <c r="ED305" s="116"/>
      <c r="EF305" s="116" t="s">
        <v>312</v>
      </c>
      <c r="EG305" s="533" t="str">
        <f t="shared" ref="EG305" si="4819">DX305</f>
        <v>CUBIERTAS Y CIELOS</v>
      </c>
      <c r="EH305" s="534"/>
      <c r="EI305" s="534"/>
      <c r="EJ305" s="534"/>
      <c r="EK305" s="534"/>
      <c r="EL305" s="535"/>
      <c r="EM305" s="116"/>
      <c r="EO305" s="116" t="s">
        <v>312</v>
      </c>
      <c r="EP305" s="533" t="str">
        <f t="shared" ref="EP305" si="4820">EG305</f>
        <v>CUBIERTAS Y CIELOS</v>
      </c>
      <c r="EQ305" s="534"/>
      <c r="ER305" s="534"/>
      <c r="ES305" s="534"/>
      <c r="ET305" s="534"/>
      <c r="EU305" s="535"/>
      <c r="EV305" s="116"/>
      <c r="EX305" s="116" t="s">
        <v>312</v>
      </c>
      <c r="EY305" s="533" t="str">
        <f t="shared" ref="EY305" si="4821">EP305</f>
        <v>CUBIERTAS Y CIELOS</v>
      </c>
      <c r="EZ305" s="534"/>
      <c r="FA305" s="534"/>
      <c r="FB305" s="534"/>
      <c r="FC305" s="534"/>
      <c r="FD305" s="535"/>
      <c r="FE305" s="116"/>
      <c r="FG305" s="116" t="s">
        <v>312</v>
      </c>
      <c r="FH305" s="533" t="str">
        <f t="shared" ref="FH305" si="4822">EY305</f>
        <v>CUBIERTAS Y CIELOS</v>
      </c>
      <c r="FI305" s="534"/>
      <c r="FJ305" s="534"/>
      <c r="FK305" s="534"/>
      <c r="FL305" s="534"/>
      <c r="FM305" s="535"/>
      <c r="FN305" s="116"/>
      <c r="FP305" s="116" t="s">
        <v>312</v>
      </c>
      <c r="FQ305" s="533" t="str">
        <f t="shared" ref="FQ305" si="4823">FH305</f>
        <v>CUBIERTAS Y CIELOS</v>
      </c>
      <c r="FR305" s="534"/>
      <c r="FS305" s="534"/>
      <c r="FT305" s="534"/>
      <c r="FU305" s="534"/>
      <c r="FV305" s="535"/>
      <c r="FW305" s="116"/>
      <c r="FY305" s="116" t="s">
        <v>312</v>
      </c>
      <c r="FZ305" s="533" t="str">
        <f t="shared" ref="FZ305" si="4824">FQ305</f>
        <v>CUBIERTAS Y CIELOS</v>
      </c>
      <c r="GA305" s="534"/>
      <c r="GB305" s="534"/>
      <c r="GC305" s="534"/>
      <c r="GD305" s="534"/>
      <c r="GE305" s="535"/>
      <c r="GF305" s="116"/>
      <c r="GH305" s="116" t="s">
        <v>312</v>
      </c>
      <c r="GI305" s="533" t="str">
        <f t="shared" ref="GI305" si="4825">FZ305</f>
        <v>CUBIERTAS Y CIELOS</v>
      </c>
      <c r="GJ305" s="534"/>
      <c r="GK305" s="534"/>
      <c r="GL305" s="534"/>
      <c r="GM305" s="534"/>
      <c r="GN305" s="535"/>
      <c r="GO305" s="116"/>
      <c r="GQ305" s="116" t="s">
        <v>312</v>
      </c>
      <c r="GR305" s="533" t="str">
        <f t="shared" ref="GR305" si="4826">GI305</f>
        <v>CUBIERTAS Y CIELOS</v>
      </c>
      <c r="GS305" s="534"/>
      <c r="GT305" s="534"/>
      <c r="GU305" s="534"/>
      <c r="GV305" s="534"/>
      <c r="GW305" s="535"/>
      <c r="GX305" s="116"/>
      <c r="GZ305" s="116" t="s">
        <v>312</v>
      </c>
      <c r="HA305" s="533" t="str">
        <f t="shared" ref="HA305" si="4827">GR305</f>
        <v>CUBIERTAS Y CIELOS</v>
      </c>
      <c r="HB305" s="534"/>
      <c r="HC305" s="534"/>
      <c r="HD305" s="534"/>
      <c r="HE305" s="534"/>
      <c r="HF305" s="535"/>
      <c r="HG305" s="116"/>
      <c r="HI305" s="116" t="s">
        <v>312</v>
      </c>
      <c r="HJ305" s="533" t="str">
        <f t="shared" ref="HJ305" si="4828">HA305</f>
        <v>CUBIERTAS Y CIELOS</v>
      </c>
      <c r="HK305" s="534"/>
      <c r="HL305" s="534"/>
      <c r="HM305" s="534"/>
      <c r="HN305" s="534"/>
      <c r="HO305" s="535"/>
      <c r="HP305" s="116"/>
      <c r="HR305" s="116" t="s">
        <v>312</v>
      </c>
      <c r="HS305" s="533" t="str">
        <f t="shared" ref="HS305" si="4829">HJ305</f>
        <v>CUBIERTAS Y CIELOS</v>
      </c>
      <c r="HT305" s="534"/>
      <c r="HU305" s="534"/>
      <c r="HV305" s="534"/>
      <c r="HW305" s="534"/>
      <c r="HX305" s="535"/>
      <c r="HY305" s="116"/>
      <c r="IA305" s="116" t="s">
        <v>312</v>
      </c>
      <c r="IB305" s="533" t="str">
        <f t="shared" ref="IB305" si="4830">HS305</f>
        <v>CUBIERTAS Y CIELOS</v>
      </c>
      <c r="IC305" s="534"/>
      <c r="ID305" s="534"/>
      <c r="IE305" s="534"/>
      <c r="IF305" s="534"/>
      <c r="IG305" s="535"/>
      <c r="IH305" s="116"/>
      <c r="IJ305" s="116" t="s">
        <v>312</v>
      </c>
      <c r="IK305" s="533" t="str">
        <f t="shared" ref="IK305" si="4831">IB305</f>
        <v>CUBIERTAS Y CIELOS</v>
      </c>
      <c r="IL305" s="534"/>
      <c r="IM305" s="534"/>
      <c r="IN305" s="534"/>
      <c r="IO305" s="534"/>
      <c r="IP305" s="535"/>
      <c r="IQ305" s="116"/>
      <c r="IS305" s="116" t="s">
        <v>312</v>
      </c>
      <c r="IT305" s="533" t="str">
        <f t="shared" ref="IT305" si="4832">IK305</f>
        <v>CUBIERTAS Y CIELOS</v>
      </c>
      <c r="IU305" s="534"/>
      <c r="IV305" s="534"/>
      <c r="IW305" s="534"/>
      <c r="IX305" s="534"/>
      <c r="IY305" s="535"/>
      <c r="IZ305" s="116"/>
      <c r="JB305" s="116" t="s">
        <v>312</v>
      </c>
      <c r="JC305" s="533" t="str">
        <f t="shared" ref="JC305" si="4833">IT305</f>
        <v>CUBIERTAS Y CIELOS</v>
      </c>
      <c r="JD305" s="534"/>
      <c r="JE305" s="534"/>
      <c r="JF305" s="534"/>
      <c r="JG305" s="534"/>
      <c r="JH305" s="535"/>
      <c r="JI305" s="116"/>
      <c r="JK305" s="116" t="s">
        <v>312</v>
      </c>
      <c r="JL305" s="533" t="str">
        <f t="shared" ref="JL305" si="4834">JC305</f>
        <v>CUBIERTAS Y CIELOS</v>
      </c>
      <c r="JM305" s="534"/>
      <c r="JN305" s="534"/>
      <c r="JO305" s="534"/>
      <c r="JP305" s="534"/>
      <c r="JQ305" s="535"/>
      <c r="JR305" s="116"/>
      <c r="JT305" s="116" t="s">
        <v>312</v>
      </c>
      <c r="JU305" s="533" t="str">
        <f t="shared" ref="JU305" si="4835">JL305</f>
        <v>CUBIERTAS Y CIELOS</v>
      </c>
      <c r="JV305" s="534"/>
      <c r="JW305" s="534"/>
      <c r="JX305" s="534"/>
      <c r="JY305" s="534"/>
      <c r="JZ305" s="535"/>
      <c r="KA305" s="116"/>
      <c r="KC305" s="116" t="s">
        <v>312</v>
      </c>
      <c r="KD305" s="533" t="str">
        <f t="shared" ref="KD305" si="4836">JU305</f>
        <v>CUBIERTAS Y CIELOS</v>
      </c>
      <c r="KE305" s="534"/>
      <c r="KF305" s="534"/>
      <c r="KG305" s="534"/>
      <c r="KH305" s="534"/>
      <c r="KI305" s="535"/>
      <c r="KJ305" s="116"/>
      <c r="KL305" s="116" t="s">
        <v>312</v>
      </c>
      <c r="KM305" s="533" t="str">
        <f t="shared" ref="KM305" si="4837">KD305</f>
        <v>CUBIERTAS Y CIELOS</v>
      </c>
      <c r="KN305" s="534"/>
      <c r="KO305" s="534"/>
      <c r="KP305" s="534"/>
      <c r="KQ305" s="534"/>
      <c r="KR305" s="535"/>
      <c r="KS305" s="116"/>
      <c r="KU305" s="116" t="s">
        <v>312</v>
      </c>
      <c r="KV305" s="533" t="str">
        <f t="shared" ref="KV305" si="4838">KM305</f>
        <v>CUBIERTAS Y CIELOS</v>
      </c>
      <c r="KW305" s="534"/>
      <c r="KX305" s="534"/>
      <c r="KY305" s="534"/>
      <c r="KZ305" s="534"/>
      <c r="LA305" s="535"/>
      <c r="LB305" s="116"/>
      <c r="LD305" s="116" t="s">
        <v>312</v>
      </c>
      <c r="LE305" s="533" t="str">
        <f t="shared" ref="LE305" si="4839">KV305</f>
        <v>CUBIERTAS Y CIELOS</v>
      </c>
      <c r="LF305" s="534"/>
      <c r="LG305" s="534"/>
      <c r="LH305" s="534"/>
      <c r="LI305" s="534"/>
      <c r="LJ305" s="535"/>
      <c r="LK305" s="116"/>
      <c r="LM305" s="116" t="s">
        <v>312</v>
      </c>
      <c r="LN305" s="533" t="str">
        <f t="shared" ref="LN305" si="4840">LE305</f>
        <v>CUBIERTAS Y CIELOS</v>
      </c>
      <c r="LO305" s="534"/>
      <c r="LP305" s="534"/>
      <c r="LQ305" s="534"/>
      <c r="LR305" s="534"/>
      <c r="LS305" s="535"/>
      <c r="LT305" s="116"/>
      <c r="LV305" s="116" t="s">
        <v>312</v>
      </c>
      <c r="LW305" s="533" t="str">
        <f t="shared" ref="LW305" si="4841">LN305</f>
        <v>CUBIERTAS Y CIELOS</v>
      </c>
      <c r="LX305" s="534"/>
      <c r="LY305" s="534"/>
      <c r="LZ305" s="534"/>
      <c r="MA305" s="534"/>
      <c r="MB305" s="535"/>
      <c r="MC305" s="116"/>
      <c r="ME305" s="116" t="s">
        <v>312</v>
      </c>
      <c r="MF305" s="533" t="str">
        <f t="shared" ref="MF305" si="4842">LW305</f>
        <v>CUBIERTAS Y CIELOS</v>
      </c>
      <c r="MG305" s="534"/>
      <c r="MH305" s="534"/>
      <c r="MI305" s="534"/>
      <c r="MJ305" s="534"/>
      <c r="MK305" s="535"/>
      <c r="ML305" s="116"/>
      <c r="MN305" s="116" t="s">
        <v>312</v>
      </c>
      <c r="MO305" s="533" t="str">
        <f t="shared" ref="MO305" si="4843">MF305</f>
        <v>CUBIERTAS Y CIELOS</v>
      </c>
      <c r="MP305" s="534"/>
      <c r="MQ305" s="534"/>
      <c r="MR305" s="534"/>
      <c r="MS305" s="534"/>
      <c r="MT305" s="535"/>
      <c r="MU305" s="116"/>
      <c r="MW305" s="116" t="s">
        <v>312</v>
      </c>
      <c r="MX305" s="533" t="str">
        <f t="shared" ref="MX305" si="4844">MO305</f>
        <v>CUBIERTAS Y CIELOS</v>
      </c>
      <c r="MY305" s="534"/>
      <c r="MZ305" s="534"/>
      <c r="NA305" s="534"/>
      <c r="NB305" s="534"/>
      <c r="NC305" s="535"/>
      <c r="ND305" s="116"/>
      <c r="NF305" s="116" t="s">
        <v>312</v>
      </c>
      <c r="NG305" s="533" t="str">
        <f t="shared" ref="NG305" si="4845">MX305</f>
        <v>CUBIERTAS Y CIELOS</v>
      </c>
      <c r="NH305" s="534"/>
      <c r="NI305" s="534"/>
      <c r="NJ305" s="534"/>
      <c r="NK305" s="534"/>
      <c r="NL305" s="535"/>
      <c r="NM305" s="116"/>
      <c r="NO305" s="116" t="s">
        <v>312</v>
      </c>
      <c r="NP305" s="533" t="str">
        <f t="shared" ref="NP305" si="4846">NG305</f>
        <v>CUBIERTAS Y CIELOS</v>
      </c>
      <c r="NQ305" s="534"/>
      <c r="NR305" s="534"/>
      <c r="NS305" s="534"/>
      <c r="NT305" s="534"/>
      <c r="NU305" s="535"/>
      <c r="NV305" s="116"/>
      <c r="NX305" s="116" t="s">
        <v>312</v>
      </c>
      <c r="NY305" s="533" t="str">
        <f t="shared" ref="NY305" si="4847">NP305</f>
        <v>CUBIERTAS Y CIELOS</v>
      </c>
      <c r="NZ305" s="534"/>
      <c r="OA305" s="534"/>
      <c r="OB305" s="534"/>
      <c r="OC305" s="534"/>
      <c r="OD305" s="535"/>
      <c r="OE305" s="116"/>
      <c r="OG305" s="116" t="s">
        <v>312</v>
      </c>
      <c r="OH305" s="533" t="str">
        <f t="shared" ref="OH305" si="4848">NY305</f>
        <v>CUBIERTAS Y CIELOS</v>
      </c>
      <c r="OI305" s="534"/>
      <c r="OJ305" s="534"/>
      <c r="OK305" s="534"/>
      <c r="OL305" s="534"/>
      <c r="OM305" s="535"/>
      <c r="ON305" s="116"/>
      <c r="OP305" s="116" t="s">
        <v>312</v>
      </c>
      <c r="OQ305" s="533" t="str">
        <f t="shared" ref="OQ305" si="4849">OH305</f>
        <v>CUBIERTAS Y CIELOS</v>
      </c>
      <c r="OR305" s="534"/>
      <c r="OS305" s="534"/>
      <c r="OT305" s="534"/>
      <c r="OU305" s="534"/>
      <c r="OV305" s="535"/>
      <c r="OW305" s="116"/>
      <c r="OY305" s="116" t="s">
        <v>312</v>
      </c>
      <c r="OZ305" s="533" t="str">
        <f t="shared" ref="OZ305" si="4850">OQ305</f>
        <v>CUBIERTAS Y CIELOS</v>
      </c>
      <c r="PA305" s="534"/>
      <c r="PB305" s="534"/>
      <c r="PC305" s="534"/>
      <c r="PD305" s="534"/>
      <c r="PE305" s="535"/>
      <c r="PF305" s="116"/>
    </row>
    <row r="306" spans="1:423">
      <c r="A306" s="116"/>
      <c r="B306" s="536"/>
      <c r="C306" s="537"/>
      <c r="D306" s="537"/>
      <c r="E306" s="537"/>
      <c r="F306" s="537"/>
      <c r="G306" s="538"/>
      <c r="H306" s="116"/>
      <c r="J306" s="116"/>
      <c r="K306" s="536"/>
      <c r="L306" s="537"/>
      <c r="M306" s="537"/>
      <c r="N306" s="537"/>
      <c r="O306" s="537"/>
      <c r="P306" s="538"/>
      <c r="Q306" s="116"/>
      <c r="S306" s="116"/>
      <c r="T306" s="536"/>
      <c r="U306" s="537"/>
      <c r="V306" s="537"/>
      <c r="W306" s="537"/>
      <c r="X306" s="537"/>
      <c r="Y306" s="538"/>
      <c r="Z306" s="116"/>
      <c r="AB306" s="116"/>
      <c r="AC306" s="536"/>
      <c r="AD306" s="537"/>
      <c r="AE306" s="537"/>
      <c r="AF306" s="537"/>
      <c r="AG306" s="537"/>
      <c r="AH306" s="538"/>
      <c r="AI306" s="116"/>
      <c r="AK306" s="116"/>
      <c r="AL306" s="536"/>
      <c r="AM306" s="537"/>
      <c r="AN306" s="537"/>
      <c r="AO306" s="537"/>
      <c r="AP306" s="537"/>
      <c r="AQ306" s="538"/>
      <c r="AR306" s="116"/>
      <c r="AT306" s="116"/>
      <c r="AU306" s="536"/>
      <c r="AV306" s="537"/>
      <c r="AW306" s="537"/>
      <c r="AX306" s="537"/>
      <c r="AY306" s="537"/>
      <c r="AZ306" s="538"/>
      <c r="BA306" s="116"/>
      <c r="BC306" s="116"/>
      <c r="BD306" s="536"/>
      <c r="BE306" s="537"/>
      <c r="BF306" s="537"/>
      <c r="BG306" s="537"/>
      <c r="BH306" s="537"/>
      <c r="BI306" s="538"/>
      <c r="BJ306" s="116"/>
      <c r="BL306" s="116"/>
      <c r="BM306" s="536"/>
      <c r="BN306" s="537"/>
      <c r="BO306" s="537"/>
      <c r="BP306" s="537"/>
      <c r="BQ306" s="537"/>
      <c r="BR306" s="538"/>
      <c r="BS306" s="116"/>
      <c r="BU306" s="116"/>
      <c r="BV306" s="536"/>
      <c r="BW306" s="537"/>
      <c r="BX306" s="537"/>
      <c r="BY306" s="537"/>
      <c r="BZ306" s="537"/>
      <c r="CA306" s="538"/>
      <c r="CB306" s="116"/>
      <c r="CD306" s="116"/>
      <c r="CE306" s="536"/>
      <c r="CF306" s="537"/>
      <c r="CG306" s="537"/>
      <c r="CH306" s="537"/>
      <c r="CI306" s="537"/>
      <c r="CJ306" s="538"/>
      <c r="CK306" s="116"/>
      <c r="CM306" s="116"/>
      <c r="CN306" s="536"/>
      <c r="CO306" s="537"/>
      <c r="CP306" s="537"/>
      <c r="CQ306" s="537"/>
      <c r="CR306" s="537"/>
      <c r="CS306" s="538"/>
      <c r="CT306" s="116"/>
      <c r="CV306" s="116"/>
      <c r="CW306" s="536"/>
      <c r="CX306" s="537"/>
      <c r="CY306" s="537"/>
      <c r="CZ306" s="537"/>
      <c r="DA306" s="537"/>
      <c r="DB306" s="538"/>
      <c r="DC306" s="116"/>
      <c r="DE306" s="116"/>
      <c r="DF306" s="536"/>
      <c r="DG306" s="537"/>
      <c r="DH306" s="537"/>
      <c r="DI306" s="537"/>
      <c r="DJ306" s="537"/>
      <c r="DK306" s="538"/>
      <c r="DL306" s="116"/>
      <c r="DN306" s="116"/>
      <c r="DO306" s="536"/>
      <c r="DP306" s="537"/>
      <c r="DQ306" s="537"/>
      <c r="DR306" s="537"/>
      <c r="DS306" s="537"/>
      <c r="DT306" s="538"/>
      <c r="DU306" s="116"/>
      <c r="DW306" s="116"/>
      <c r="DX306" s="536"/>
      <c r="DY306" s="537"/>
      <c r="DZ306" s="537"/>
      <c r="EA306" s="537"/>
      <c r="EB306" s="537"/>
      <c r="EC306" s="538"/>
      <c r="ED306" s="116"/>
      <c r="EF306" s="116"/>
      <c r="EG306" s="536"/>
      <c r="EH306" s="537"/>
      <c r="EI306" s="537"/>
      <c r="EJ306" s="537"/>
      <c r="EK306" s="537"/>
      <c r="EL306" s="538"/>
      <c r="EM306" s="116"/>
      <c r="EO306" s="116"/>
      <c r="EP306" s="536"/>
      <c r="EQ306" s="537"/>
      <c r="ER306" s="537"/>
      <c r="ES306" s="537"/>
      <c r="ET306" s="537"/>
      <c r="EU306" s="538"/>
      <c r="EV306" s="116"/>
      <c r="EX306" s="116"/>
      <c r="EY306" s="536"/>
      <c r="EZ306" s="537"/>
      <c r="FA306" s="537"/>
      <c r="FB306" s="537"/>
      <c r="FC306" s="537"/>
      <c r="FD306" s="538"/>
      <c r="FE306" s="116"/>
      <c r="FG306" s="116"/>
      <c r="FH306" s="536"/>
      <c r="FI306" s="537"/>
      <c r="FJ306" s="537"/>
      <c r="FK306" s="537"/>
      <c r="FL306" s="537"/>
      <c r="FM306" s="538"/>
      <c r="FN306" s="116"/>
      <c r="FP306" s="116"/>
      <c r="FQ306" s="536"/>
      <c r="FR306" s="537"/>
      <c r="FS306" s="537"/>
      <c r="FT306" s="537"/>
      <c r="FU306" s="537"/>
      <c r="FV306" s="538"/>
      <c r="FW306" s="116"/>
      <c r="FY306" s="116"/>
      <c r="FZ306" s="536"/>
      <c r="GA306" s="537"/>
      <c r="GB306" s="537"/>
      <c r="GC306" s="537"/>
      <c r="GD306" s="537"/>
      <c r="GE306" s="538"/>
      <c r="GF306" s="116"/>
      <c r="GH306" s="116"/>
      <c r="GI306" s="536"/>
      <c r="GJ306" s="537"/>
      <c r="GK306" s="537"/>
      <c r="GL306" s="537"/>
      <c r="GM306" s="537"/>
      <c r="GN306" s="538"/>
      <c r="GO306" s="116"/>
      <c r="GQ306" s="116"/>
      <c r="GR306" s="536"/>
      <c r="GS306" s="537"/>
      <c r="GT306" s="537"/>
      <c r="GU306" s="537"/>
      <c r="GV306" s="537"/>
      <c r="GW306" s="538"/>
      <c r="GX306" s="116"/>
      <c r="GZ306" s="116"/>
      <c r="HA306" s="536"/>
      <c r="HB306" s="537"/>
      <c r="HC306" s="537"/>
      <c r="HD306" s="537"/>
      <c r="HE306" s="537"/>
      <c r="HF306" s="538"/>
      <c r="HG306" s="116"/>
      <c r="HI306" s="116"/>
      <c r="HJ306" s="536"/>
      <c r="HK306" s="537"/>
      <c r="HL306" s="537"/>
      <c r="HM306" s="537"/>
      <c r="HN306" s="537"/>
      <c r="HO306" s="538"/>
      <c r="HP306" s="116"/>
      <c r="HR306" s="116"/>
      <c r="HS306" s="536"/>
      <c r="HT306" s="537"/>
      <c r="HU306" s="537"/>
      <c r="HV306" s="537"/>
      <c r="HW306" s="537"/>
      <c r="HX306" s="538"/>
      <c r="HY306" s="116"/>
      <c r="IA306" s="116"/>
      <c r="IB306" s="536"/>
      <c r="IC306" s="537"/>
      <c r="ID306" s="537"/>
      <c r="IE306" s="537"/>
      <c r="IF306" s="537"/>
      <c r="IG306" s="538"/>
      <c r="IH306" s="116"/>
      <c r="IJ306" s="116"/>
      <c r="IK306" s="536"/>
      <c r="IL306" s="537"/>
      <c r="IM306" s="537"/>
      <c r="IN306" s="537"/>
      <c r="IO306" s="537"/>
      <c r="IP306" s="538"/>
      <c r="IQ306" s="116"/>
      <c r="IS306" s="116"/>
      <c r="IT306" s="536"/>
      <c r="IU306" s="537"/>
      <c r="IV306" s="537"/>
      <c r="IW306" s="537"/>
      <c r="IX306" s="537"/>
      <c r="IY306" s="538"/>
      <c r="IZ306" s="116"/>
      <c r="JB306" s="116"/>
      <c r="JC306" s="536"/>
      <c r="JD306" s="537"/>
      <c r="JE306" s="537"/>
      <c r="JF306" s="537"/>
      <c r="JG306" s="537"/>
      <c r="JH306" s="538"/>
      <c r="JI306" s="116"/>
      <c r="JK306" s="116"/>
      <c r="JL306" s="536"/>
      <c r="JM306" s="537"/>
      <c r="JN306" s="537"/>
      <c r="JO306" s="537"/>
      <c r="JP306" s="537"/>
      <c r="JQ306" s="538"/>
      <c r="JR306" s="116"/>
      <c r="JT306" s="116"/>
      <c r="JU306" s="536"/>
      <c r="JV306" s="537"/>
      <c r="JW306" s="537"/>
      <c r="JX306" s="537"/>
      <c r="JY306" s="537"/>
      <c r="JZ306" s="538"/>
      <c r="KA306" s="116"/>
      <c r="KC306" s="116"/>
      <c r="KD306" s="536"/>
      <c r="KE306" s="537"/>
      <c r="KF306" s="537"/>
      <c r="KG306" s="537"/>
      <c r="KH306" s="537"/>
      <c r="KI306" s="538"/>
      <c r="KJ306" s="116"/>
      <c r="KL306" s="116"/>
      <c r="KM306" s="536"/>
      <c r="KN306" s="537"/>
      <c r="KO306" s="537"/>
      <c r="KP306" s="537"/>
      <c r="KQ306" s="537"/>
      <c r="KR306" s="538"/>
      <c r="KS306" s="116"/>
      <c r="KU306" s="116"/>
      <c r="KV306" s="536"/>
      <c r="KW306" s="537"/>
      <c r="KX306" s="537"/>
      <c r="KY306" s="537"/>
      <c r="KZ306" s="537"/>
      <c r="LA306" s="538"/>
      <c r="LB306" s="116"/>
      <c r="LD306" s="116"/>
      <c r="LE306" s="536"/>
      <c r="LF306" s="537"/>
      <c r="LG306" s="537"/>
      <c r="LH306" s="537"/>
      <c r="LI306" s="537"/>
      <c r="LJ306" s="538"/>
      <c r="LK306" s="116"/>
      <c r="LM306" s="116"/>
      <c r="LN306" s="536"/>
      <c r="LO306" s="537"/>
      <c r="LP306" s="537"/>
      <c r="LQ306" s="537"/>
      <c r="LR306" s="537"/>
      <c r="LS306" s="538"/>
      <c r="LT306" s="116"/>
      <c r="LV306" s="116"/>
      <c r="LW306" s="536"/>
      <c r="LX306" s="537"/>
      <c r="LY306" s="537"/>
      <c r="LZ306" s="537"/>
      <c r="MA306" s="537"/>
      <c r="MB306" s="538"/>
      <c r="MC306" s="116"/>
      <c r="ME306" s="116"/>
      <c r="MF306" s="536"/>
      <c r="MG306" s="537"/>
      <c r="MH306" s="537"/>
      <c r="MI306" s="537"/>
      <c r="MJ306" s="537"/>
      <c r="MK306" s="538"/>
      <c r="ML306" s="116"/>
      <c r="MN306" s="116"/>
      <c r="MO306" s="536"/>
      <c r="MP306" s="537"/>
      <c r="MQ306" s="537"/>
      <c r="MR306" s="537"/>
      <c r="MS306" s="537"/>
      <c r="MT306" s="538"/>
      <c r="MU306" s="116"/>
      <c r="MW306" s="116"/>
      <c r="MX306" s="536"/>
      <c r="MY306" s="537"/>
      <c r="MZ306" s="537"/>
      <c r="NA306" s="537"/>
      <c r="NB306" s="537"/>
      <c r="NC306" s="538"/>
      <c r="ND306" s="116"/>
      <c r="NF306" s="116"/>
      <c r="NG306" s="536"/>
      <c r="NH306" s="537"/>
      <c r="NI306" s="537"/>
      <c r="NJ306" s="537"/>
      <c r="NK306" s="537"/>
      <c r="NL306" s="538"/>
      <c r="NM306" s="116"/>
      <c r="NO306" s="116"/>
      <c r="NP306" s="536"/>
      <c r="NQ306" s="537"/>
      <c r="NR306" s="537"/>
      <c r="NS306" s="537"/>
      <c r="NT306" s="537"/>
      <c r="NU306" s="538"/>
      <c r="NV306" s="116"/>
      <c r="NX306" s="116"/>
      <c r="NY306" s="536"/>
      <c r="NZ306" s="537"/>
      <c r="OA306" s="537"/>
      <c r="OB306" s="537"/>
      <c r="OC306" s="537"/>
      <c r="OD306" s="538"/>
      <c r="OE306" s="116"/>
      <c r="OG306" s="116"/>
      <c r="OH306" s="536"/>
      <c r="OI306" s="537"/>
      <c r="OJ306" s="537"/>
      <c r="OK306" s="537"/>
      <c r="OL306" s="537"/>
      <c r="OM306" s="538"/>
      <c r="ON306" s="116"/>
      <c r="OP306" s="116"/>
      <c r="OQ306" s="536"/>
      <c r="OR306" s="537"/>
      <c r="OS306" s="537"/>
      <c r="OT306" s="537"/>
      <c r="OU306" s="537"/>
      <c r="OV306" s="538"/>
      <c r="OW306" s="116"/>
      <c r="OY306" s="116"/>
      <c r="OZ306" s="536"/>
      <c r="PA306" s="537"/>
      <c r="PB306" s="537"/>
      <c r="PC306" s="537"/>
      <c r="PD306" s="537"/>
      <c r="PE306" s="538"/>
      <c r="PF306" s="116"/>
    </row>
    <row r="307" spans="1:423" ht="15" customHeight="1">
      <c r="A307" s="117" t="s">
        <v>1</v>
      </c>
      <c r="B307" s="544" t="str">
        <f>+APU!B155</f>
        <v>SUMINISTRO, TRANSPORTE E INSTALACION DE SOPORTE (ALFARDAS O CORREAS) EN MADERA DE SOPORTE DE CUBIERTA EN ABARCO O SIMILAR, DE 2"X3", INCLUYE ANCLAJES Y TODO LO NECESARIO PARA SU CORRECTO FUNCIONAMIENTO.</v>
      </c>
      <c r="C307" s="545"/>
      <c r="D307" s="545"/>
      <c r="E307" s="545"/>
      <c r="F307" s="545"/>
      <c r="G307" s="545"/>
      <c r="H307" s="117" t="s">
        <v>313</v>
      </c>
      <c r="J307" s="117" t="s">
        <v>1</v>
      </c>
      <c r="K307" s="539" t="str">
        <f>B307</f>
        <v>SUMINISTRO, TRANSPORTE E INSTALACION DE SOPORTE (ALFARDAS O CORREAS) EN MADERA DE SOPORTE DE CUBIERTA EN ABARCO O SIMILAR, DE 2"X3", INCLUYE ANCLAJES Y TODO LO NECESARIO PARA SU CORRECTO FUNCIONAMIENTO.</v>
      </c>
      <c r="L307" s="540"/>
      <c r="M307" s="540"/>
      <c r="N307" s="540"/>
      <c r="O307" s="540"/>
      <c r="P307" s="540"/>
      <c r="Q307" s="117" t="s">
        <v>313</v>
      </c>
      <c r="S307" s="117" t="s">
        <v>1</v>
      </c>
      <c r="T307" s="539" t="str">
        <f>K307</f>
        <v>SUMINISTRO, TRANSPORTE E INSTALACION DE SOPORTE (ALFARDAS O CORREAS) EN MADERA DE SOPORTE DE CUBIERTA EN ABARCO O SIMILAR, DE 2"X3", INCLUYE ANCLAJES Y TODO LO NECESARIO PARA SU CORRECTO FUNCIONAMIENTO.</v>
      </c>
      <c r="U307" s="540"/>
      <c r="V307" s="540"/>
      <c r="W307" s="540"/>
      <c r="X307" s="540"/>
      <c r="Y307" s="540"/>
      <c r="Z307" s="117" t="s">
        <v>313</v>
      </c>
      <c r="AB307" s="117" t="s">
        <v>1</v>
      </c>
      <c r="AC307" s="539" t="str">
        <f>T307</f>
        <v>SUMINISTRO, TRANSPORTE E INSTALACION DE SOPORTE (ALFARDAS O CORREAS) EN MADERA DE SOPORTE DE CUBIERTA EN ABARCO O SIMILAR, DE 2"X3", INCLUYE ANCLAJES Y TODO LO NECESARIO PARA SU CORRECTO FUNCIONAMIENTO.</v>
      </c>
      <c r="AD307" s="540"/>
      <c r="AE307" s="540"/>
      <c r="AF307" s="540"/>
      <c r="AG307" s="540"/>
      <c r="AH307" s="540"/>
      <c r="AI307" s="117" t="s">
        <v>313</v>
      </c>
      <c r="AK307" s="117" t="s">
        <v>1</v>
      </c>
      <c r="AL307" s="539" t="str">
        <f>AC307</f>
        <v>SUMINISTRO, TRANSPORTE E INSTALACION DE SOPORTE (ALFARDAS O CORREAS) EN MADERA DE SOPORTE DE CUBIERTA EN ABARCO O SIMILAR, DE 2"X3", INCLUYE ANCLAJES Y TODO LO NECESARIO PARA SU CORRECTO FUNCIONAMIENTO.</v>
      </c>
      <c r="AM307" s="540"/>
      <c r="AN307" s="540"/>
      <c r="AO307" s="540"/>
      <c r="AP307" s="540"/>
      <c r="AQ307" s="540"/>
      <c r="AR307" s="117" t="s">
        <v>313</v>
      </c>
      <c r="AT307" s="117" t="s">
        <v>1</v>
      </c>
      <c r="AU307" s="539" t="str">
        <f>AL307</f>
        <v>SUMINISTRO, TRANSPORTE E INSTALACION DE SOPORTE (ALFARDAS O CORREAS) EN MADERA DE SOPORTE DE CUBIERTA EN ABARCO O SIMILAR, DE 2"X3", INCLUYE ANCLAJES Y TODO LO NECESARIO PARA SU CORRECTO FUNCIONAMIENTO.</v>
      </c>
      <c r="AV307" s="540"/>
      <c r="AW307" s="540"/>
      <c r="AX307" s="540"/>
      <c r="AY307" s="540"/>
      <c r="AZ307" s="540"/>
      <c r="BA307" s="117" t="s">
        <v>313</v>
      </c>
      <c r="BC307" s="117" t="s">
        <v>1</v>
      </c>
      <c r="BD307" s="539" t="str">
        <f t="shared" ref="BD307" si="4851">AU307</f>
        <v>SUMINISTRO, TRANSPORTE E INSTALACION DE SOPORTE (ALFARDAS O CORREAS) EN MADERA DE SOPORTE DE CUBIERTA EN ABARCO O SIMILAR, DE 2"X3", INCLUYE ANCLAJES Y TODO LO NECESARIO PARA SU CORRECTO FUNCIONAMIENTO.</v>
      </c>
      <c r="BE307" s="540"/>
      <c r="BF307" s="540"/>
      <c r="BG307" s="540"/>
      <c r="BH307" s="540"/>
      <c r="BI307" s="540"/>
      <c r="BJ307" s="117" t="s">
        <v>313</v>
      </c>
      <c r="BL307" s="117" t="s">
        <v>1</v>
      </c>
      <c r="BM307" s="539" t="str">
        <f t="shared" ref="BM307" si="4852">BD307</f>
        <v>SUMINISTRO, TRANSPORTE E INSTALACION DE SOPORTE (ALFARDAS O CORREAS) EN MADERA DE SOPORTE DE CUBIERTA EN ABARCO O SIMILAR, DE 2"X3", INCLUYE ANCLAJES Y TODO LO NECESARIO PARA SU CORRECTO FUNCIONAMIENTO.</v>
      </c>
      <c r="BN307" s="540"/>
      <c r="BO307" s="540"/>
      <c r="BP307" s="540"/>
      <c r="BQ307" s="540"/>
      <c r="BR307" s="540"/>
      <c r="BS307" s="117" t="s">
        <v>313</v>
      </c>
      <c r="BU307" s="117" t="s">
        <v>1</v>
      </c>
      <c r="BV307" s="539" t="str">
        <f t="shared" ref="BV307" si="4853">BM307</f>
        <v>SUMINISTRO, TRANSPORTE E INSTALACION DE SOPORTE (ALFARDAS O CORREAS) EN MADERA DE SOPORTE DE CUBIERTA EN ABARCO O SIMILAR, DE 2"X3", INCLUYE ANCLAJES Y TODO LO NECESARIO PARA SU CORRECTO FUNCIONAMIENTO.</v>
      </c>
      <c r="BW307" s="540"/>
      <c r="BX307" s="540"/>
      <c r="BY307" s="540"/>
      <c r="BZ307" s="540"/>
      <c r="CA307" s="540"/>
      <c r="CB307" s="117" t="s">
        <v>313</v>
      </c>
      <c r="CD307" s="117" t="s">
        <v>1</v>
      </c>
      <c r="CE307" s="539" t="str">
        <f t="shared" ref="CE307" si="4854">BV307</f>
        <v>SUMINISTRO, TRANSPORTE E INSTALACION DE SOPORTE (ALFARDAS O CORREAS) EN MADERA DE SOPORTE DE CUBIERTA EN ABARCO O SIMILAR, DE 2"X3", INCLUYE ANCLAJES Y TODO LO NECESARIO PARA SU CORRECTO FUNCIONAMIENTO.</v>
      </c>
      <c r="CF307" s="540"/>
      <c r="CG307" s="540"/>
      <c r="CH307" s="540"/>
      <c r="CI307" s="540"/>
      <c r="CJ307" s="540"/>
      <c r="CK307" s="117" t="s">
        <v>313</v>
      </c>
      <c r="CM307" s="117" t="s">
        <v>1</v>
      </c>
      <c r="CN307" s="539" t="str">
        <f t="shared" ref="CN307" si="4855">CE307</f>
        <v>SUMINISTRO, TRANSPORTE E INSTALACION DE SOPORTE (ALFARDAS O CORREAS) EN MADERA DE SOPORTE DE CUBIERTA EN ABARCO O SIMILAR, DE 2"X3", INCLUYE ANCLAJES Y TODO LO NECESARIO PARA SU CORRECTO FUNCIONAMIENTO.</v>
      </c>
      <c r="CO307" s="540"/>
      <c r="CP307" s="540"/>
      <c r="CQ307" s="540"/>
      <c r="CR307" s="540"/>
      <c r="CS307" s="540"/>
      <c r="CT307" s="117" t="s">
        <v>313</v>
      </c>
      <c r="CV307" s="117" t="s">
        <v>1</v>
      </c>
      <c r="CW307" s="539" t="str">
        <f t="shared" ref="CW307" si="4856">CN307</f>
        <v>SUMINISTRO, TRANSPORTE E INSTALACION DE SOPORTE (ALFARDAS O CORREAS) EN MADERA DE SOPORTE DE CUBIERTA EN ABARCO O SIMILAR, DE 2"X3", INCLUYE ANCLAJES Y TODO LO NECESARIO PARA SU CORRECTO FUNCIONAMIENTO.</v>
      </c>
      <c r="CX307" s="540"/>
      <c r="CY307" s="540"/>
      <c r="CZ307" s="540"/>
      <c r="DA307" s="540"/>
      <c r="DB307" s="540"/>
      <c r="DC307" s="117" t="s">
        <v>313</v>
      </c>
      <c r="DE307" s="117" t="s">
        <v>1</v>
      </c>
      <c r="DF307" s="539" t="str">
        <f t="shared" ref="DF307" si="4857">CW307</f>
        <v>SUMINISTRO, TRANSPORTE E INSTALACION DE SOPORTE (ALFARDAS O CORREAS) EN MADERA DE SOPORTE DE CUBIERTA EN ABARCO O SIMILAR, DE 2"X3", INCLUYE ANCLAJES Y TODO LO NECESARIO PARA SU CORRECTO FUNCIONAMIENTO.</v>
      </c>
      <c r="DG307" s="540"/>
      <c r="DH307" s="540"/>
      <c r="DI307" s="540"/>
      <c r="DJ307" s="540"/>
      <c r="DK307" s="540"/>
      <c r="DL307" s="117" t="s">
        <v>313</v>
      </c>
      <c r="DN307" s="117" t="s">
        <v>1</v>
      </c>
      <c r="DO307" s="539" t="str">
        <f t="shared" ref="DO307" si="4858">DF307</f>
        <v>SUMINISTRO, TRANSPORTE E INSTALACION DE SOPORTE (ALFARDAS O CORREAS) EN MADERA DE SOPORTE DE CUBIERTA EN ABARCO O SIMILAR, DE 2"X3", INCLUYE ANCLAJES Y TODO LO NECESARIO PARA SU CORRECTO FUNCIONAMIENTO.</v>
      </c>
      <c r="DP307" s="540"/>
      <c r="DQ307" s="540"/>
      <c r="DR307" s="540"/>
      <c r="DS307" s="540"/>
      <c r="DT307" s="540"/>
      <c r="DU307" s="117" t="s">
        <v>313</v>
      </c>
      <c r="DW307" s="117" t="s">
        <v>1</v>
      </c>
      <c r="DX307" s="539" t="str">
        <f t="shared" ref="DX307" si="4859">DO307</f>
        <v>SUMINISTRO, TRANSPORTE E INSTALACION DE SOPORTE (ALFARDAS O CORREAS) EN MADERA DE SOPORTE DE CUBIERTA EN ABARCO O SIMILAR, DE 2"X3", INCLUYE ANCLAJES Y TODO LO NECESARIO PARA SU CORRECTO FUNCIONAMIENTO.</v>
      </c>
      <c r="DY307" s="540"/>
      <c r="DZ307" s="540"/>
      <c r="EA307" s="540"/>
      <c r="EB307" s="540"/>
      <c r="EC307" s="540"/>
      <c r="ED307" s="117" t="s">
        <v>313</v>
      </c>
      <c r="EF307" s="117" t="s">
        <v>1</v>
      </c>
      <c r="EG307" s="539" t="str">
        <f t="shared" ref="EG307" si="4860">DX307</f>
        <v>SUMINISTRO, TRANSPORTE E INSTALACION DE SOPORTE (ALFARDAS O CORREAS) EN MADERA DE SOPORTE DE CUBIERTA EN ABARCO O SIMILAR, DE 2"X3", INCLUYE ANCLAJES Y TODO LO NECESARIO PARA SU CORRECTO FUNCIONAMIENTO.</v>
      </c>
      <c r="EH307" s="540"/>
      <c r="EI307" s="540"/>
      <c r="EJ307" s="540"/>
      <c r="EK307" s="540"/>
      <c r="EL307" s="540"/>
      <c r="EM307" s="117" t="s">
        <v>313</v>
      </c>
      <c r="EO307" s="117" t="s">
        <v>1</v>
      </c>
      <c r="EP307" s="539" t="str">
        <f t="shared" ref="EP307" si="4861">EG307</f>
        <v>SUMINISTRO, TRANSPORTE E INSTALACION DE SOPORTE (ALFARDAS O CORREAS) EN MADERA DE SOPORTE DE CUBIERTA EN ABARCO O SIMILAR, DE 2"X3", INCLUYE ANCLAJES Y TODO LO NECESARIO PARA SU CORRECTO FUNCIONAMIENTO.</v>
      </c>
      <c r="EQ307" s="540"/>
      <c r="ER307" s="540"/>
      <c r="ES307" s="540"/>
      <c r="ET307" s="540"/>
      <c r="EU307" s="540"/>
      <c r="EV307" s="117" t="s">
        <v>313</v>
      </c>
      <c r="EX307" s="117" t="s">
        <v>1</v>
      </c>
      <c r="EY307" s="539" t="str">
        <f t="shared" ref="EY307" si="4862">EP307</f>
        <v>SUMINISTRO, TRANSPORTE E INSTALACION DE SOPORTE (ALFARDAS O CORREAS) EN MADERA DE SOPORTE DE CUBIERTA EN ABARCO O SIMILAR, DE 2"X3", INCLUYE ANCLAJES Y TODO LO NECESARIO PARA SU CORRECTO FUNCIONAMIENTO.</v>
      </c>
      <c r="EZ307" s="540"/>
      <c r="FA307" s="540"/>
      <c r="FB307" s="540"/>
      <c r="FC307" s="540"/>
      <c r="FD307" s="540"/>
      <c r="FE307" s="117" t="s">
        <v>313</v>
      </c>
      <c r="FG307" s="117" t="s">
        <v>1</v>
      </c>
      <c r="FH307" s="539" t="str">
        <f t="shared" ref="FH307" si="4863">EY307</f>
        <v>SUMINISTRO, TRANSPORTE E INSTALACION DE SOPORTE (ALFARDAS O CORREAS) EN MADERA DE SOPORTE DE CUBIERTA EN ABARCO O SIMILAR, DE 2"X3", INCLUYE ANCLAJES Y TODO LO NECESARIO PARA SU CORRECTO FUNCIONAMIENTO.</v>
      </c>
      <c r="FI307" s="540"/>
      <c r="FJ307" s="540"/>
      <c r="FK307" s="540"/>
      <c r="FL307" s="540"/>
      <c r="FM307" s="540"/>
      <c r="FN307" s="117" t="s">
        <v>313</v>
      </c>
      <c r="FP307" s="117" t="s">
        <v>1</v>
      </c>
      <c r="FQ307" s="539" t="str">
        <f t="shared" ref="FQ307" si="4864">FH307</f>
        <v>SUMINISTRO, TRANSPORTE E INSTALACION DE SOPORTE (ALFARDAS O CORREAS) EN MADERA DE SOPORTE DE CUBIERTA EN ABARCO O SIMILAR, DE 2"X3", INCLUYE ANCLAJES Y TODO LO NECESARIO PARA SU CORRECTO FUNCIONAMIENTO.</v>
      </c>
      <c r="FR307" s="540"/>
      <c r="FS307" s="540"/>
      <c r="FT307" s="540"/>
      <c r="FU307" s="540"/>
      <c r="FV307" s="540"/>
      <c r="FW307" s="117" t="s">
        <v>313</v>
      </c>
      <c r="FY307" s="117" t="s">
        <v>1</v>
      </c>
      <c r="FZ307" s="539" t="str">
        <f t="shared" ref="FZ307" si="4865">FQ307</f>
        <v>SUMINISTRO, TRANSPORTE E INSTALACION DE SOPORTE (ALFARDAS O CORREAS) EN MADERA DE SOPORTE DE CUBIERTA EN ABARCO O SIMILAR, DE 2"X3", INCLUYE ANCLAJES Y TODO LO NECESARIO PARA SU CORRECTO FUNCIONAMIENTO.</v>
      </c>
      <c r="GA307" s="540"/>
      <c r="GB307" s="540"/>
      <c r="GC307" s="540"/>
      <c r="GD307" s="540"/>
      <c r="GE307" s="540"/>
      <c r="GF307" s="117" t="s">
        <v>313</v>
      </c>
      <c r="GH307" s="117" t="s">
        <v>1</v>
      </c>
      <c r="GI307" s="539" t="str">
        <f t="shared" ref="GI307" si="4866">FZ307</f>
        <v>SUMINISTRO, TRANSPORTE E INSTALACION DE SOPORTE (ALFARDAS O CORREAS) EN MADERA DE SOPORTE DE CUBIERTA EN ABARCO O SIMILAR, DE 2"X3", INCLUYE ANCLAJES Y TODO LO NECESARIO PARA SU CORRECTO FUNCIONAMIENTO.</v>
      </c>
      <c r="GJ307" s="540"/>
      <c r="GK307" s="540"/>
      <c r="GL307" s="540"/>
      <c r="GM307" s="540"/>
      <c r="GN307" s="540"/>
      <c r="GO307" s="117" t="s">
        <v>313</v>
      </c>
      <c r="GQ307" s="117" t="s">
        <v>1</v>
      </c>
      <c r="GR307" s="539" t="str">
        <f t="shared" ref="GR307" si="4867">GI307</f>
        <v>SUMINISTRO, TRANSPORTE E INSTALACION DE SOPORTE (ALFARDAS O CORREAS) EN MADERA DE SOPORTE DE CUBIERTA EN ABARCO O SIMILAR, DE 2"X3", INCLUYE ANCLAJES Y TODO LO NECESARIO PARA SU CORRECTO FUNCIONAMIENTO.</v>
      </c>
      <c r="GS307" s="540"/>
      <c r="GT307" s="540"/>
      <c r="GU307" s="540"/>
      <c r="GV307" s="540"/>
      <c r="GW307" s="540"/>
      <c r="GX307" s="117" t="s">
        <v>313</v>
      </c>
      <c r="GZ307" s="117" t="s">
        <v>1</v>
      </c>
      <c r="HA307" s="539" t="str">
        <f t="shared" ref="HA307" si="4868">GR307</f>
        <v>SUMINISTRO, TRANSPORTE E INSTALACION DE SOPORTE (ALFARDAS O CORREAS) EN MADERA DE SOPORTE DE CUBIERTA EN ABARCO O SIMILAR, DE 2"X3", INCLUYE ANCLAJES Y TODO LO NECESARIO PARA SU CORRECTO FUNCIONAMIENTO.</v>
      </c>
      <c r="HB307" s="540"/>
      <c r="HC307" s="540"/>
      <c r="HD307" s="540"/>
      <c r="HE307" s="540"/>
      <c r="HF307" s="540"/>
      <c r="HG307" s="117" t="s">
        <v>313</v>
      </c>
      <c r="HI307" s="117" t="s">
        <v>1</v>
      </c>
      <c r="HJ307" s="539" t="str">
        <f t="shared" ref="HJ307" si="4869">HA307</f>
        <v>SUMINISTRO, TRANSPORTE E INSTALACION DE SOPORTE (ALFARDAS O CORREAS) EN MADERA DE SOPORTE DE CUBIERTA EN ABARCO O SIMILAR, DE 2"X3", INCLUYE ANCLAJES Y TODO LO NECESARIO PARA SU CORRECTO FUNCIONAMIENTO.</v>
      </c>
      <c r="HK307" s="540"/>
      <c r="HL307" s="540"/>
      <c r="HM307" s="540"/>
      <c r="HN307" s="540"/>
      <c r="HO307" s="540"/>
      <c r="HP307" s="117" t="s">
        <v>313</v>
      </c>
      <c r="HR307" s="117" t="s">
        <v>1</v>
      </c>
      <c r="HS307" s="539" t="str">
        <f t="shared" ref="HS307" si="4870">HJ307</f>
        <v>SUMINISTRO, TRANSPORTE E INSTALACION DE SOPORTE (ALFARDAS O CORREAS) EN MADERA DE SOPORTE DE CUBIERTA EN ABARCO O SIMILAR, DE 2"X3", INCLUYE ANCLAJES Y TODO LO NECESARIO PARA SU CORRECTO FUNCIONAMIENTO.</v>
      </c>
      <c r="HT307" s="540"/>
      <c r="HU307" s="540"/>
      <c r="HV307" s="540"/>
      <c r="HW307" s="540"/>
      <c r="HX307" s="540"/>
      <c r="HY307" s="117" t="s">
        <v>313</v>
      </c>
      <c r="IA307" s="117" t="s">
        <v>1</v>
      </c>
      <c r="IB307" s="539" t="str">
        <f t="shared" ref="IB307" si="4871">HS307</f>
        <v>SUMINISTRO, TRANSPORTE E INSTALACION DE SOPORTE (ALFARDAS O CORREAS) EN MADERA DE SOPORTE DE CUBIERTA EN ABARCO O SIMILAR, DE 2"X3", INCLUYE ANCLAJES Y TODO LO NECESARIO PARA SU CORRECTO FUNCIONAMIENTO.</v>
      </c>
      <c r="IC307" s="540"/>
      <c r="ID307" s="540"/>
      <c r="IE307" s="540"/>
      <c r="IF307" s="540"/>
      <c r="IG307" s="540"/>
      <c r="IH307" s="117" t="s">
        <v>313</v>
      </c>
      <c r="IJ307" s="117" t="s">
        <v>1</v>
      </c>
      <c r="IK307" s="539" t="str">
        <f t="shared" ref="IK307" si="4872">IB307</f>
        <v>SUMINISTRO, TRANSPORTE E INSTALACION DE SOPORTE (ALFARDAS O CORREAS) EN MADERA DE SOPORTE DE CUBIERTA EN ABARCO O SIMILAR, DE 2"X3", INCLUYE ANCLAJES Y TODO LO NECESARIO PARA SU CORRECTO FUNCIONAMIENTO.</v>
      </c>
      <c r="IL307" s="540"/>
      <c r="IM307" s="540"/>
      <c r="IN307" s="540"/>
      <c r="IO307" s="540"/>
      <c r="IP307" s="540"/>
      <c r="IQ307" s="117" t="s">
        <v>313</v>
      </c>
      <c r="IS307" s="117" t="s">
        <v>1</v>
      </c>
      <c r="IT307" s="539" t="str">
        <f t="shared" ref="IT307" si="4873">IK307</f>
        <v>SUMINISTRO, TRANSPORTE E INSTALACION DE SOPORTE (ALFARDAS O CORREAS) EN MADERA DE SOPORTE DE CUBIERTA EN ABARCO O SIMILAR, DE 2"X3", INCLUYE ANCLAJES Y TODO LO NECESARIO PARA SU CORRECTO FUNCIONAMIENTO.</v>
      </c>
      <c r="IU307" s="540"/>
      <c r="IV307" s="540"/>
      <c r="IW307" s="540"/>
      <c r="IX307" s="540"/>
      <c r="IY307" s="540"/>
      <c r="IZ307" s="117" t="s">
        <v>313</v>
      </c>
      <c r="JB307" s="117" t="s">
        <v>1</v>
      </c>
      <c r="JC307" s="539" t="str">
        <f t="shared" ref="JC307" si="4874">IT307</f>
        <v>SUMINISTRO, TRANSPORTE E INSTALACION DE SOPORTE (ALFARDAS O CORREAS) EN MADERA DE SOPORTE DE CUBIERTA EN ABARCO O SIMILAR, DE 2"X3", INCLUYE ANCLAJES Y TODO LO NECESARIO PARA SU CORRECTO FUNCIONAMIENTO.</v>
      </c>
      <c r="JD307" s="540"/>
      <c r="JE307" s="540"/>
      <c r="JF307" s="540"/>
      <c r="JG307" s="540"/>
      <c r="JH307" s="540"/>
      <c r="JI307" s="117" t="s">
        <v>313</v>
      </c>
      <c r="JK307" s="117" t="s">
        <v>1</v>
      </c>
      <c r="JL307" s="539" t="str">
        <f t="shared" ref="JL307" si="4875">JC307</f>
        <v>SUMINISTRO, TRANSPORTE E INSTALACION DE SOPORTE (ALFARDAS O CORREAS) EN MADERA DE SOPORTE DE CUBIERTA EN ABARCO O SIMILAR, DE 2"X3", INCLUYE ANCLAJES Y TODO LO NECESARIO PARA SU CORRECTO FUNCIONAMIENTO.</v>
      </c>
      <c r="JM307" s="540"/>
      <c r="JN307" s="540"/>
      <c r="JO307" s="540"/>
      <c r="JP307" s="540"/>
      <c r="JQ307" s="540"/>
      <c r="JR307" s="117" t="s">
        <v>313</v>
      </c>
      <c r="JT307" s="117" t="s">
        <v>1</v>
      </c>
      <c r="JU307" s="539" t="str">
        <f t="shared" ref="JU307" si="4876">JL307</f>
        <v>SUMINISTRO, TRANSPORTE E INSTALACION DE SOPORTE (ALFARDAS O CORREAS) EN MADERA DE SOPORTE DE CUBIERTA EN ABARCO O SIMILAR, DE 2"X3", INCLUYE ANCLAJES Y TODO LO NECESARIO PARA SU CORRECTO FUNCIONAMIENTO.</v>
      </c>
      <c r="JV307" s="540"/>
      <c r="JW307" s="540"/>
      <c r="JX307" s="540"/>
      <c r="JY307" s="540"/>
      <c r="JZ307" s="540"/>
      <c r="KA307" s="117" t="s">
        <v>313</v>
      </c>
      <c r="KC307" s="117" t="s">
        <v>1</v>
      </c>
      <c r="KD307" s="539" t="str">
        <f t="shared" ref="KD307" si="4877">JU307</f>
        <v>SUMINISTRO, TRANSPORTE E INSTALACION DE SOPORTE (ALFARDAS O CORREAS) EN MADERA DE SOPORTE DE CUBIERTA EN ABARCO O SIMILAR, DE 2"X3", INCLUYE ANCLAJES Y TODO LO NECESARIO PARA SU CORRECTO FUNCIONAMIENTO.</v>
      </c>
      <c r="KE307" s="540"/>
      <c r="KF307" s="540"/>
      <c r="KG307" s="540"/>
      <c r="KH307" s="540"/>
      <c r="KI307" s="540"/>
      <c r="KJ307" s="117" t="s">
        <v>313</v>
      </c>
      <c r="KL307" s="117" t="s">
        <v>1</v>
      </c>
      <c r="KM307" s="539" t="str">
        <f t="shared" ref="KM307" si="4878">KD307</f>
        <v>SUMINISTRO, TRANSPORTE E INSTALACION DE SOPORTE (ALFARDAS O CORREAS) EN MADERA DE SOPORTE DE CUBIERTA EN ABARCO O SIMILAR, DE 2"X3", INCLUYE ANCLAJES Y TODO LO NECESARIO PARA SU CORRECTO FUNCIONAMIENTO.</v>
      </c>
      <c r="KN307" s="540"/>
      <c r="KO307" s="540"/>
      <c r="KP307" s="540"/>
      <c r="KQ307" s="540"/>
      <c r="KR307" s="540"/>
      <c r="KS307" s="117" t="s">
        <v>313</v>
      </c>
      <c r="KU307" s="117" t="s">
        <v>1</v>
      </c>
      <c r="KV307" s="539" t="str">
        <f t="shared" ref="KV307" si="4879">KM307</f>
        <v>SUMINISTRO, TRANSPORTE E INSTALACION DE SOPORTE (ALFARDAS O CORREAS) EN MADERA DE SOPORTE DE CUBIERTA EN ABARCO O SIMILAR, DE 2"X3", INCLUYE ANCLAJES Y TODO LO NECESARIO PARA SU CORRECTO FUNCIONAMIENTO.</v>
      </c>
      <c r="KW307" s="540"/>
      <c r="KX307" s="540"/>
      <c r="KY307" s="540"/>
      <c r="KZ307" s="540"/>
      <c r="LA307" s="540"/>
      <c r="LB307" s="117" t="s">
        <v>313</v>
      </c>
      <c r="LD307" s="117" t="s">
        <v>1</v>
      </c>
      <c r="LE307" s="539" t="str">
        <f t="shared" ref="LE307" si="4880">KV307</f>
        <v>SUMINISTRO, TRANSPORTE E INSTALACION DE SOPORTE (ALFARDAS O CORREAS) EN MADERA DE SOPORTE DE CUBIERTA EN ABARCO O SIMILAR, DE 2"X3", INCLUYE ANCLAJES Y TODO LO NECESARIO PARA SU CORRECTO FUNCIONAMIENTO.</v>
      </c>
      <c r="LF307" s="540"/>
      <c r="LG307" s="540"/>
      <c r="LH307" s="540"/>
      <c r="LI307" s="540"/>
      <c r="LJ307" s="540"/>
      <c r="LK307" s="117" t="s">
        <v>313</v>
      </c>
      <c r="LM307" s="117" t="s">
        <v>1</v>
      </c>
      <c r="LN307" s="539" t="str">
        <f t="shared" ref="LN307" si="4881">LE307</f>
        <v>SUMINISTRO, TRANSPORTE E INSTALACION DE SOPORTE (ALFARDAS O CORREAS) EN MADERA DE SOPORTE DE CUBIERTA EN ABARCO O SIMILAR, DE 2"X3", INCLUYE ANCLAJES Y TODO LO NECESARIO PARA SU CORRECTO FUNCIONAMIENTO.</v>
      </c>
      <c r="LO307" s="540"/>
      <c r="LP307" s="540"/>
      <c r="LQ307" s="540"/>
      <c r="LR307" s="540"/>
      <c r="LS307" s="540"/>
      <c r="LT307" s="117" t="s">
        <v>313</v>
      </c>
      <c r="LV307" s="117" t="s">
        <v>1</v>
      </c>
      <c r="LW307" s="539" t="str">
        <f t="shared" ref="LW307" si="4882">LN307</f>
        <v>SUMINISTRO, TRANSPORTE E INSTALACION DE SOPORTE (ALFARDAS O CORREAS) EN MADERA DE SOPORTE DE CUBIERTA EN ABARCO O SIMILAR, DE 2"X3", INCLUYE ANCLAJES Y TODO LO NECESARIO PARA SU CORRECTO FUNCIONAMIENTO.</v>
      </c>
      <c r="LX307" s="540"/>
      <c r="LY307" s="540"/>
      <c r="LZ307" s="540"/>
      <c r="MA307" s="540"/>
      <c r="MB307" s="540"/>
      <c r="MC307" s="117" t="s">
        <v>313</v>
      </c>
      <c r="ME307" s="117" t="s">
        <v>1</v>
      </c>
      <c r="MF307" s="539" t="str">
        <f t="shared" ref="MF307" si="4883">LW307</f>
        <v>SUMINISTRO, TRANSPORTE E INSTALACION DE SOPORTE (ALFARDAS O CORREAS) EN MADERA DE SOPORTE DE CUBIERTA EN ABARCO O SIMILAR, DE 2"X3", INCLUYE ANCLAJES Y TODO LO NECESARIO PARA SU CORRECTO FUNCIONAMIENTO.</v>
      </c>
      <c r="MG307" s="540"/>
      <c r="MH307" s="540"/>
      <c r="MI307" s="540"/>
      <c r="MJ307" s="540"/>
      <c r="MK307" s="540"/>
      <c r="ML307" s="117" t="s">
        <v>313</v>
      </c>
      <c r="MN307" s="117" t="s">
        <v>1</v>
      </c>
      <c r="MO307" s="539" t="str">
        <f t="shared" ref="MO307" si="4884">MF307</f>
        <v>SUMINISTRO, TRANSPORTE E INSTALACION DE SOPORTE (ALFARDAS O CORREAS) EN MADERA DE SOPORTE DE CUBIERTA EN ABARCO O SIMILAR, DE 2"X3", INCLUYE ANCLAJES Y TODO LO NECESARIO PARA SU CORRECTO FUNCIONAMIENTO.</v>
      </c>
      <c r="MP307" s="540"/>
      <c r="MQ307" s="540"/>
      <c r="MR307" s="540"/>
      <c r="MS307" s="540"/>
      <c r="MT307" s="540"/>
      <c r="MU307" s="117" t="s">
        <v>313</v>
      </c>
      <c r="MW307" s="117" t="s">
        <v>1</v>
      </c>
      <c r="MX307" s="539" t="str">
        <f t="shared" ref="MX307" si="4885">MO307</f>
        <v>SUMINISTRO, TRANSPORTE E INSTALACION DE SOPORTE (ALFARDAS O CORREAS) EN MADERA DE SOPORTE DE CUBIERTA EN ABARCO O SIMILAR, DE 2"X3", INCLUYE ANCLAJES Y TODO LO NECESARIO PARA SU CORRECTO FUNCIONAMIENTO.</v>
      </c>
      <c r="MY307" s="540"/>
      <c r="MZ307" s="540"/>
      <c r="NA307" s="540"/>
      <c r="NB307" s="540"/>
      <c r="NC307" s="540"/>
      <c r="ND307" s="117" t="s">
        <v>313</v>
      </c>
      <c r="NF307" s="117" t="s">
        <v>1</v>
      </c>
      <c r="NG307" s="539" t="str">
        <f t="shared" ref="NG307" si="4886">MX307</f>
        <v>SUMINISTRO, TRANSPORTE E INSTALACION DE SOPORTE (ALFARDAS O CORREAS) EN MADERA DE SOPORTE DE CUBIERTA EN ABARCO O SIMILAR, DE 2"X3", INCLUYE ANCLAJES Y TODO LO NECESARIO PARA SU CORRECTO FUNCIONAMIENTO.</v>
      </c>
      <c r="NH307" s="540"/>
      <c r="NI307" s="540"/>
      <c r="NJ307" s="540"/>
      <c r="NK307" s="540"/>
      <c r="NL307" s="540"/>
      <c r="NM307" s="117" t="s">
        <v>313</v>
      </c>
      <c r="NO307" s="117" t="s">
        <v>1</v>
      </c>
      <c r="NP307" s="539" t="str">
        <f t="shared" ref="NP307" si="4887">NG307</f>
        <v>SUMINISTRO, TRANSPORTE E INSTALACION DE SOPORTE (ALFARDAS O CORREAS) EN MADERA DE SOPORTE DE CUBIERTA EN ABARCO O SIMILAR, DE 2"X3", INCLUYE ANCLAJES Y TODO LO NECESARIO PARA SU CORRECTO FUNCIONAMIENTO.</v>
      </c>
      <c r="NQ307" s="540"/>
      <c r="NR307" s="540"/>
      <c r="NS307" s="540"/>
      <c r="NT307" s="540"/>
      <c r="NU307" s="540"/>
      <c r="NV307" s="117" t="s">
        <v>313</v>
      </c>
      <c r="NX307" s="117" t="s">
        <v>1</v>
      </c>
      <c r="NY307" s="539" t="str">
        <f t="shared" ref="NY307" si="4888">NP307</f>
        <v>SUMINISTRO, TRANSPORTE E INSTALACION DE SOPORTE (ALFARDAS O CORREAS) EN MADERA DE SOPORTE DE CUBIERTA EN ABARCO O SIMILAR, DE 2"X3", INCLUYE ANCLAJES Y TODO LO NECESARIO PARA SU CORRECTO FUNCIONAMIENTO.</v>
      </c>
      <c r="NZ307" s="540"/>
      <c r="OA307" s="540"/>
      <c r="OB307" s="540"/>
      <c r="OC307" s="540"/>
      <c r="OD307" s="540"/>
      <c r="OE307" s="117" t="s">
        <v>313</v>
      </c>
      <c r="OG307" s="117" t="s">
        <v>1</v>
      </c>
      <c r="OH307" s="539" t="str">
        <f t="shared" ref="OH307" si="4889">NY307</f>
        <v>SUMINISTRO, TRANSPORTE E INSTALACION DE SOPORTE (ALFARDAS O CORREAS) EN MADERA DE SOPORTE DE CUBIERTA EN ABARCO O SIMILAR, DE 2"X3", INCLUYE ANCLAJES Y TODO LO NECESARIO PARA SU CORRECTO FUNCIONAMIENTO.</v>
      </c>
      <c r="OI307" s="540"/>
      <c r="OJ307" s="540"/>
      <c r="OK307" s="540"/>
      <c r="OL307" s="540"/>
      <c r="OM307" s="540"/>
      <c r="ON307" s="117" t="s">
        <v>313</v>
      </c>
      <c r="OP307" s="117" t="s">
        <v>1</v>
      </c>
      <c r="OQ307" s="539" t="str">
        <f t="shared" ref="OQ307" si="4890">OH307</f>
        <v>SUMINISTRO, TRANSPORTE E INSTALACION DE SOPORTE (ALFARDAS O CORREAS) EN MADERA DE SOPORTE DE CUBIERTA EN ABARCO O SIMILAR, DE 2"X3", INCLUYE ANCLAJES Y TODO LO NECESARIO PARA SU CORRECTO FUNCIONAMIENTO.</v>
      </c>
      <c r="OR307" s="540"/>
      <c r="OS307" s="540"/>
      <c r="OT307" s="540"/>
      <c r="OU307" s="540"/>
      <c r="OV307" s="540"/>
      <c r="OW307" s="117" t="s">
        <v>313</v>
      </c>
      <c r="OY307" s="117" t="s">
        <v>1</v>
      </c>
      <c r="OZ307" s="539" t="str">
        <f t="shared" ref="OZ307" si="4891">OQ307</f>
        <v>SUMINISTRO, TRANSPORTE E INSTALACION DE SOPORTE (ALFARDAS O CORREAS) EN MADERA DE SOPORTE DE CUBIERTA EN ABARCO O SIMILAR, DE 2"X3", INCLUYE ANCLAJES Y TODO LO NECESARIO PARA SU CORRECTO FUNCIONAMIENTO.</v>
      </c>
      <c r="PA307" s="540"/>
      <c r="PB307" s="540"/>
      <c r="PC307" s="540"/>
      <c r="PD307" s="540"/>
      <c r="PE307" s="540"/>
      <c r="PF307" s="117" t="s">
        <v>313</v>
      </c>
    </row>
    <row r="308" spans="1:423" ht="23.25" customHeight="1">
      <c r="A308" s="127" t="str">
        <f>+APU!A155</f>
        <v>06-01-003</v>
      </c>
      <c r="B308" s="545"/>
      <c r="C308" s="545"/>
      <c r="D308" s="545"/>
      <c r="E308" s="545"/>
      <c r="F308" s="545"/>
      <c r="G308" s="545"/>
      <c r="H308" s="133" t="str">
        <f>+APU!C155</f>
        <v>M</v>
      </c>
      <c r="J308" s="127" t="str">
        <f>+A308</f>
        <v>06-01-003</v>
      </c>
      <c r="K308" s="540"/>
      <c r="L308" s="540"/>
      <c r="M308" s="540"/>
      <c r="N308" s="540"/>
      <c r="O308" s="540"/>
      <c r="P308" s="540"/>
      <c r="Q308" s="126" t="str">
        <f>H308</f>
        <v>M</v>
      </c>
      <c r="S308" s="127" t="str">
        <f>+J308</f>
        <v>06-01-003</v>
      </c>
      <c r="T308" s="540"/>
      <c r="U308" s="540"/>
      <c r="V308" s="540"/>
      <c r="W308" s="540"/>
      <c r="X308" s="540"/>
      <c r="Y308" s="540"/>
      <c r="Z308" s="126" t="str">
        <f>Q308</f>
        <v>M</v>
      </c>
      <c r="AB308" s="127" t="str">
        <f>+S308</f>
        <v>06-01-003</v>
      </c>
      <c r="AC308" s="540"/>
      <c r="AD308" s="540"/>
      <c r="AE308" s="540"/>
      <c r="AF308" s="540"/>
      <c r="AG308" s="540"/>
      <c r="AH308" s="540"/>
      <c r="AI308" s="126" t="str">
        <f>Z308</f>
        <v>M</v>
      </c>
      <c r="AK308" s="127" t="str">
        <f>+AB308</f>
        <v>06-01-003</v>
      </c>
      <c r="AL308" s="540"/>
      <c r="AM308" s="540"/>
      <c r="AN308" s="540"/>
      <c r="AO308" s="540"/>
      <c r="AP308" s="540"/>
      <c r="AQ308" s="540"/>
      <c r="AR308" s="126" t="str">
        <f>AI308</f>
        <v>M</v>
      </c>
      <c r="AT308" s="127" t="str">
        <f>+AK308</f>
        <v>06-01-003</v>
      </c>
      <c r="AU308" s="540"/>
      <c r="AV308" s="540"/>
      <c r="AW308" s="540"/>
      <c r="AX308" s="540"/>
      <c r="AY308" s="540"/>
      <c r="AZ308" s="540"/>
      <c r="BA308" s="126" t="str">
        <f>AR308</f>
        <v>M</v>
      </c>
      <c r="BC308" s="127" t="str">
        <f t="shared" ref="BC308" si="4892">+AT308</f>
        <v>06-01-003</v>
      </c>
      <c r="BD308" s="540"/>
      <c r="BE308" s="540"/>
      <c r="BF308" s="540"/>
      <c r="BG308" s="540"/>
      <c r="BH308" s="540"/>
      <c r="BI308" s="540"/>
      <c r="BJ308" s="126" t="str">
        <f t="shared" ref="BJ308" si="4893">BA308</f>
        <v>M</v>
      </c>
      <c r="BL308" s="127" t="str">
        <f t="shared" ref="BL308" si="4894">+BC308</f>
        <v>06-01-003</v>
      </c>
      <c r="BM308" s="540"/>
      <c r="BN308" s="540"/>
      <c r="BO308" s="540"/>
      <c r="BP308" s="540"/>
      <c r="BQ308" s="540"/>
      <c r="BR308" s="540"/>
      <c r="BS308" s="126" t="str">
        <f t="shared" ref="BS308" si="4895">BJ308</f>
        <v>M</v>
      </c>
      <c r="BU308" s="127" t="str">
        <f t="shared" ref="BU308" si="4896">+BL308</f>
        <v>06-01-003</v>
      </c>
      <c r="BV308" s="540"/>
      <c r="BW308" s="540"/>
      <c r="BX308" s="540"/>
      <c r="BY308" s="540"/>
      <c r="BZ308" s="540"/>
      <c r="CA308" s="540"/>
      <c r="CB308" s="126" t="str">
        <f t="shared" ref="CB308" si="4897">BS308</f>
        <v>M</v>
      </c>
      <c r="CD308" s="127" t="str">
        <f t="shared" ref="CD308" si="4898">+BU308</f>
        <v>06-01-003</v>
      </c>
      <c r="CE308" s="540"/>
      <c r="CF308" s="540"/>
      <c r="CG308" s="540"/>
      <c r="CH308" s="540"/>
      <c r="CI308" s="540"/>
      <c r="CJ308" s="540"/>
      <c r="CK308" s="126" t="str">
        <f t="shared" ref="CK308" si="4899">CB308</f>
        <v>M</v>
      </c>
      <c r="CM308" s="127" t="str">
        <f t="shared" ref="CM308" si="4900">+CD308</f>
        <v>06-01-003</v>
      </c>
      <c r="CN308" s="540"/>
      <c r="CO308" s="540"/>
      <c r="CP308" s="540"/>
      <c r="CQ308" s="540"/>
      <c r="CR308" s="540"/>
      <c r="CS308" s="540"/>
      <c r="CT308" s="126" t="str">
        <f t="shared" ref="CT308" si="4901">CK308</f>
        <v>M</v>
      </c>
      <c r="CV308" s="127" t="str">
        <f t="shared" ref="CV308" si="4902">+CM308</f>
        <v>06-01-003</v>
      </c>
      <c r="CW308" s="540"/>
      <c r="CX308" s="540"/>
      <c r="CY308" s="540"/>
      <c r="CZ308" s="540"/>
      <c r="DA308" s="540"/>
      <c r="DB308" s="540"/>
      <c r="DC308" s="126" t="str">
        <f t="shared" ref="DC308" si="4903">CT308</f>
        <v>M</v>
      </c>
      <c r="DE308" s="127" t="str">
        <f t="shared" ref="DE308" si="4904">+CV308</f>
        <v>06-01-003</v>
      </c>
      <c r="DF308" s="540"/>
      <c r="DG308" s="540"/>
      <c r="DH308" s="540"/>
      <c r="DI308" s="540"/>
      <c r="DJ308" s="540"/>
      <c r="DK308" s="540"/>
      <c r="DL308" s="126" t="str">
        <f t="shared" ref="DL308" si="4905">DC308</f>
        <v>M</v>
      </c>
      <c r="DN308" s="127" t="str">
        <f t="shared" ref="DN308" si="4906">+DE308</f>
        <v>06-01-003</v>
      </c>
      <c r="DO308" s="540"/>
      <c r="DP308" s="540"/>
      <c r="DQ308" s="540"/>
      <c r="DR308" s="540"/>
      <c r="DS308" s="540"/>
      <c r="DT308" s="540"/>
      <c r="DU308" s="126" t="str">
        <f t="shared" ref="DU308" si="4907">DL308</f>
        <v>M</v>
      </c>
      <c r="DW308" s="127" t="str">
        <f t="shared" ref="DW308" si="4908">+DN308</f>
        <v>06-01-003</v>
      </c>
      <c r="DX308" s="540"/>
      <c r="DY308" s="540"/>
      <c r="DZ308" s="540"/>
      <c r="EA308" s="540"/>
      <c r="EB308" s="540"/>
      <c r="EC308" s="540"/>
      <c r="ED308" s="126" t="str">
        <f t="shared" ref="ED308" si="4909">DU308</f>
        <v>M</v>
      </c>
      <c r="EF308" s="127" t="str">
        <f t="shared" ref="EF308" si="4910">+DW308</f>
        <v>06-01-003</v>
      </c>
      <c r="EG308" s="540"/>
      <c r="EH308" s="540"/>
      <c r="EI308" s="540"/>
      <c r="EJ308" s="540"/>
      <c r="EK308" s="540"/>
      <c r="EL308" s="540"/>
      <c r="EM308" s="126" t="str">
        <f t="shared" ref="EM308" si="4911">ED308</f>
        <v>M</v>
      </c>
      <c r="EO308" s="127" t="str">
        <f t="shared" ref="EO308" si="4912">+EF308</f>
        <v>06-01-003</v>
      </c>
      <c r="EP308" s="540"/>
      <c r="EQ308" s="540"/>
      <c r="ER308" s="540"/>
      <c r="ES308" s="540"/>
      <c r="ET308" s="540"/>
      <c r="EU308" s="540"/>
      <c r="EV308" s="126" t="str">
        <f t="shared" ref="EV308" si="4913">EM308</f>
        <v>M</v>
      </c>
      <c r="EX308" s="127" t="str">
        <f t="shared" ref="EX308" si="4914">+EO308</f>
        <v>06-01-003</v>
      </c>
      <c r="EY308" s="540"/>
      <c r="EZ308" s="540"/>
      <c r="FA308" s="540"/>
      <c r="FB308" s="540"/>
      <c r="FC308" s="540"/>
      <c r="FD308" s="540"/>
      <c r="FE308" s="126" t="str">
        <f t="shared" ref="FE308" si="4915">EV308</f>
        <v>M</v>
      </c>
      <c r="FG308" s="127" t="str">
        <f t="shared" ref="FG308" si="4916">+EX308</f>
        <v>06-01-003</v>
      </c>
      <c r="FH308" s="540"/>
      <c r="FI308" s="540"/>
      <c r="FJ308" s="540"/>
      <c r="FK308" s="540"/>
      <c r="FL308" s="540"/>
      <c r="FM308" s="540"/>
      <c r="FN308" s="126" t="str">
        <f t="shared" ref="FN308" si="4917">FE308</f>
        <v>M</v>
      </c>
      <c r="FP308" s="127" t="str">
        <f t="shared" ref="FP308" si="4918">+FG308</f>
        <v>06-01-003</v>
      </c>
      <c r="FQ308" s="540"/>
      <c r="FR308" s="540"/>
      <c r="FS308" s="540"/>
      <c r="FT308" s="540"/>
      <c r="FU308" s="540"/>
      <c r="FV308" s="540"/>
      <c r="FW308" s="126" t="str">
        <f t="shared" ref="FW308" si="4919">FN308</f>
        <v>M</v>
      </c>
      <c r="FY308" s="127" t="str">
        <f t="shared" ref="FY308" si="4920">+FP308</f>
        <v>06-01-003</v>
      </c>
      <c r="FZ308" s="540"/>
      <c r="GA308" s="540"/>
      <c r="GB308" s="540"/>
      <c r="GC308" s="540"/>
      <c r="GD308" s="540"/>
      <c r="GE308" s="540"/>
      <c r="GF308" s="126" t="str">
        <f t="shared" ref="GF308" si="4921">FW308</f>
        <v>M</v>
      </c>
      <c r="GH308" s="127" t="str">
        <f t="shared" ref="GH308" si="4922">+FY308</f>
        <v>06-01-003</v>
      </c>
      <c r="GI308" s="540"/>
      <c r="GJ308" s="540"/>
      <c r="GK308" s="540"/>
      <c r="GL308" s="540"/>
      <c r="GM308" s="540"/>
      <c r="GN308" s="540"/>
      <c r="GO308" s="126" t="str">
        <f t="shared" ref="GO308" si="4923">GF308</f>
        <v>M</v>
      </c>
      <c r="GQ308" s="127" t="str">
        <f t="shared" ref="GQ308" si="4924">+GH308</f>
        <v>06-01-003</v>
      </c>
      <c r="GR308" s="540"/>
      <c r="GS308" s="540"/>
      <c r="GT308" s="540"/>
      <c r="GU308" s="540"/>
      <c r="GV308" s="540"/>
      <c r="GW308" s="540"/>
      <c r="GX308" s="126" t="str">
        <f t="shared" ref="GX308" si="4925">GO308</f>
        <v>M</v>
      </c>
      <c r="GZ308" s="127" t="str">
        <f t="shared" ref="GZ308" si="4926">+GQ308</f>
        <v>06-01-003</v>
      </c>
      <c r="HA308" s="540"/>
      <c r="HB308" s="540"/>
      <c r="HC308" s="540"/>
      <c r="HD308" s="540"/>
      <c r="HE308" s="540"/>
      <c r="HF308" s="540"/>
      <c r="HG308" s="126" t="str">
        <f t="shared" ref="HG308" si="4927">GX308</f>
        <v>M</v>
      </c>
      <c r="HI308" s="127" t="str">
        <f t="shared" ref="HI308" si="4928">+GZ308</f>
        <v>06-01-003</v>
      </c>
      <c r="HJ308" s="540"/>
      <c r="HK308" s="540"/>
      <c r="HL308" s="540"/>
      <c r="HM308" s="540"/>
      <c r="HN308" s="540"/>
      <c r="HO308" s="540"/>
      <c r="HP308" s="126" t="str">
        <f t="shared" ref="HP308" si="4929">HG308</f>
        <v>M</v>
      </c>
      <c r="HR308" s="127" t="str">
        <f t="shared" ref="HR308" si="4930">+HI308</f>
        <v>06-01-003</v>
      </c>
      <c r="HS308" s="540"/>
      <c r="HT308" s="540"/>
      <c r="HU308" s="540"/>
      <c r="HV308" s="540"/>
      <c r="HW308" s="540"/>
      <c r="HX308" s="540"/>
      <c r="HY308" s="126" t="str">
        <f t="shared" ref="HY308" si="4931">HP308</f>
        <v>M</v>
      </c>
      <c r="IA308" s="127" t="str">
        <f t="shared" ref="IA308" si="4932">+HR308</f>
        <v>06-01-003</v>
      </c>
      <c r="IB308" s="540"/>
      <c r="IC308" s="540"/>
      <c r="ID308" s="540"/>
      <c r="IE308" s="540"/>
      <c r="IF308" s="540"/>
      <c r="IG308" s="540"/>
      <c r="IH308" s="126" t="str">
        <f t="shared" ref="IH308" si="4933">HY308</f>
        <v>M</v>
      </c>
      <c r="IJ308" s="127" t="str">
        <f t="shared" ref="IJ308" si="4934">+IA308</f>
        <v>06-01-003</v>
      </c>
      <c r="IK308" s="540"/>
      <c r="IL308" s="540"/>
      <c r="IM308" s="540"/>
      <c r="IN308" s="540"/>
      <c r="IO308" s="540"/>
      <c r="IP308" s="540"/>
      <c r="IQ308" s="126" t="str">
        <f t="shared" ref="IQ308" si="4935">IH308</f>
        <v>M</v>
      </c>
      <c r="IS308" s="127" t="str">
        <f t="shared" ref="IS308" si="4936">+IJ308</f>
        <v>06-01-003</v>
      </c>
      <c r="IT308" s="540"/>
      <c r="IU308" s="540"/>
      <c r="IV308" s="540"/>
      <c r="IW308" s="540"/>
      <c r="IX308" s="540"/>
      <c r="IY308" s="540"/>
      <c r="IZ308" s="126" t="str">
        <f t="shared" ref="IZ308" si="4937">IQ308</f>
        <v>M</v>
      </c>
      <c r="JB308" s="127" t="str">
        <f t="shared" ref="JB308" si="4938">+IS308</f>
        <v>06-01-003</v>
      </c>
      <c r="JC308" s="540"/>
      <c r="JD308" s="540"/>
      <c r="JE308" s="540"/>
      <c r="JF308" s="540"/>
      <c r="JG308" s="540"/>
      <c r="JH308" s="540"/>
      <c r="JI308" s="126" t="str">
        <f t="shared" ref="JI308" si="4939">IZ308</f>
        <v>M</v>
      </c>
      <c r="JK308" s="127" t="str">
        <f t="shared" ref="JK308" si="4940">+JB308</f>
        <v>06-01-003</v>
      </c>
      <c r="JL308" s="540"/>
      <c r="JM308" s="540"/>
      <c r="JN308" s="540"/>
      <c r="JO308" s="540"/>
      <c r="JP308" s="540"/>
      <c r="JQ308" s="540"/>
      <c r="JR308" s="126" t="str">
        <f t="shared" ref="JR308" si="4941">JI308</f>
        <v>M</v>
      </c>
      <c r="JT308" s="127" t="str">
        <f t="shared" ref="JT308" si="4942">+JK308</f>
        <v>06-01-003</v>
      </c>
      <c r="JU308" s="540"/>
      <c r="JV308" s="540"/>
      <c r="JW308" s="540"/>
      <c r="JX308" s="540"/>
      <c r="JY308" s="540"/>
      <c r="JZ308" s="540"/>
      <c r="KA308" s="126" t="str">
        <f t="shared" ref="KA308" si="4943">JR308</f>
        <v>M</v>
      </c>
      <c r="KC308" s="127" t="str">
        <f t="shared" ref="KC308" si="4944">+JT308</f>
        <v>06-01-003</v>
      </c>
      <c r="KD308" s="540"/>
      <c r="KE308" s="540"/>
      <c r="KF308" s="540"/>
      <c r="KG308" s="540"/>
      <c r="KH308" s="540"/>
      <c r="KI308" s="540"/>
      <c r="KJ308" s="126" t="str">
        <f t="shared" ref="KJ308" si="4945">KA308</f>
        <v>M</v>
      </c>
      <c r="KL308" s="127" t="str">
        <f t="shared" ref="KL308" si="4946">+KC308</f>
        <v>06-01-003</v>
      </c>
      <c r="KM308" s="540"/>
      <c r="KN308" s="540"/>
      <c r="KO308" s="540"/>
      <c r="KP308" s="540"/>
      <c r="KQ308" s="540"/>
      <c r="KR308" s="540"/>
      <c r="KS308" s="126" t="str">
        <f t="shared" ref="KS308" si="4947">KJ308</f>
        <v>M</v>
      </c>
      <c r="KU308" s="127" t="str">
        <f t="shared" ref="KU308" si="4948">+KL308</f>
        <v>06-01-003</v>
      </c>
      <c r="KV308" s="540"/>
      <c r="KW308" s="540"/>
      <c r="KX308" s="540"/>
      <c r="KY308" s="540"/>
      <c r="KZ308" s="540"/>
      <c r="LA308" s="540"/>
      <c r="LB308" s="126" t="str">
        <f t="shared" ref="LB308" si="4949">KS308</f>
        <v>M</v>
      </c>
      <c r="LD308" s="127" t="str">
        <f t="shared" ref="LD308" si="4950">+KU308</f>
        <v>06-01-003</v>
      </c>
      <c r="LE308" s="540"/>
      <c r="LF308" s="540"/>
      <c r="LG308" s="540"/>
      <c r="LH308" s="540"/>
      <c r="LI308" s="540"/>
      <c r="LJ308" s="540"/>
      <c r="LK308" s="126" t="str">
        <f t="shared" ref="LK308" si="4951">LB308</f>
        <v>M</v>
      </c>
      <c r="LM308" s="127" t="str">
        <f t="shared" ref="LM308" si="4952">+LD308</f>
        <v>06-01-003</v>
      </c>
      <c r="LN308" s="540"/>
      <c r="LO308" s="540"/>
      <c r="LP308" s="540"/>
      <c r="LQ308" s="540"/>
      <c r="LR308" s="540"/>
      <c r="LS308" s="540"/>
      <c r="LT308" s="126" t="str">
        <f t="shared" ref="LT308" si="4953">LK308</f>
        <v>M</v>
      </c>
      <c r="LV308" s="127" t="str">
        <f t="shared" ref="LV308" si="4954">+LM308</f>
        <v>06-01-003</v>
      </c>
      <c r="LW308" s="540"/>
      <c r="LX308" s="540"/>
      <c r="LY308" s="540"/>
      <c r="LZ308" s="540"/>
      <c r="MA308" s="540"/>
      <c r="MB308" s="540"/>
      <c r="MC308" s="126" t="str">
        <f t="shared" ref="MC308" si="4955">LT308</f>
        <v>M</v>
      </c>
      <c r="ME308" s="127" t="str">
        <f t="shared" ref="ME308" si="4956">+LV308</f>
        <v>06-01-003</v>
      </c>
      <c r="MF308" s="540"/>
      <c r="MG308" s="540"/>
      <c r="MH308" s="540"/>
      <c r="MI308" s="540"/>
      <c r="MJ308" s="540"/>
      <c r="MK308" s="540"/>
      <c r="ML308" s="126" t="str">
        <f t="shared" ref="ML308" si="4957">MC308</f>
        <v>M</v>
      </c>
      <c r="MN308" s="127" t="str">
        <f t="shared" ref="MN308" si="4958">+ME308</f>
        <v>06-01-003</v>
      </c>
      <c r="MO308" s="540"/>
      <c r="MP308" s="540"/>
      <c r="MQ308" s="540"/>
      <c r="MR308" s="540"/>
      <c r="MS308" s="540"/>
      <c r="MT308" s="540"/>
      <c r="MU308" s="126" t="str">
        <f t="shared" ref="MU308" si="4959">ML308</f>
        <v>M</v>
      </c>
      <c r="MW308" s="127" t="str">
        <f t="shared" ref="MW308" si="4960">+MN308</f>
        <v>06-01-003</v>
      </c>
      <c r="MX308" s="540"/>
      <c r="MY308" s="540"/>
      <c r="MZ308" s="540"/>
      <c r="NA308" s="540"/>
      <c r="NB308" s="540"/>
      <c r="NC308" s="540"/>
      <c r="ND308" s="126" t="str">
        <f t="shared" ref="ND308" si="4961">MU308</f>
        <v>M</v>
      </c>
      <c r="NF308" s="127" t="str">
        <f t="shared" ref="NF308" si="4962">+MW308</f>
        <v>06-01-003</v>
      </c>
      <c r="NG308" s="540"/>
      <c r="NH308" s="540"/>
      <c r="NI308" s="540"/>
      <c r="NJ308" s="540"/>
      <c r="NK308" s="540"/>
      <c r="NL308" s="540"/>
      <c r="NM308" s="126" t="str">
        <f t="shared" ref="NM308" si="4963">ND308</f>
        <v>M</v>
      </c>
      <c r="NO308" s="127" t="str">
        <f t="shared" ref="NO308" si="4964">+NF308</f>
        <v>06-01-003</v>
      </c>
      <c r="NP308" s="540"/>
      <c r="NQ308" s="540"/>
      <c r="NR308" s="540"/>
      <c r="NS308" s="540"/>
      <c r="NT308" s="540"/>
      <c r="NU308" s="540"/>
      <c r="NV308" s="126" t="str">
        <f t="shared" ref="NV308" si="4965">NM308</f>
        <v>M</v>
      </c>
      <c r="NX308" s="127" t="str">
        <f t="shared" ref="NX308" si="4966">+NO308</f>
        <v>06-01-003</v>
      </c>
      <c r="NY308" s="540"/>
      <c r="NZ308" s="540"/>
      <c r="OA308" s="540"/>
      <c r="OB308" s="540"/>
      <c r="OC308" s="540"/>
      <c r="OD308" s="540"/>
      <c r="OE308" s="126" t="str">
        <f t="shared" ref="OE308" si="4967">NV308</f>
        <v>M</v>
      </c>
      <c r="OG308" s="127" t="str">
        <f t="shared" ref="OG308" si="4968">+NX308</f>
        <v>06-01-003</v>
      </c>
      <c r="OH308" s="540"/>
      <c r="OI308" s="540"/>
      <c r="OJ308" s="540"/>
      <c r="OK308" s="540"/>
      <c r="OL308" s="540"/>
      <c r="OM308" s="540"/>
      <c r="ON308" s="126" t="str">
        <f t="shared" ref="ON308" si="4969">OE308</f>
        <v>M</v>
      </c>
      <c r="OP308" s="127" t="str">
        <f t="shared" ref="OP308" si="4970">+OG308</f>
        <v>06-01-003</v>
      </c>
      <c r="OQ308" s="540"/>
      <c r="OR308" s="540"/>
      <c r="OS308" s="540"/>
      <c r="OT308" s="540"/>
      <c r="OU308" s="540"/>
      <c r="OV308" s="540"/>
      <c r="OW308" s="126" t="str">
        <f t="shared" ref="OW308" si="4971">ON308</f>
        <v>M</v>
      </c>
      <c r="OY308" s="127" t="str">
        <f t="shared" ref="OY308" si="4972">+OP308</f>
        <v>06-01-003</v>
      </c>
      <c r="OZ308" s="540"/>
      <c r="PA308" s="540"/>
      <c r="PB308" s="540"/>
      <c r="PC308" s="540"/>
      <c r="PD308" s="540"/>
      <c r="PE308" s="540"/>
      <c r="PF308" s="126" t="str">
        <f t="shared" ref="PF308" si="4973">OW308</f>
        <v>M</v>
      </c>
    </row>
    <row r="309" spans="1:423">
      <c r="A309" s="129" t="s">
        <v>314</v>
      </c>
      <c r="B309" s="130"/>
      <c r="C309" s="130" t="s">
        <v>315</v>
      </c>
      <c r="D309" s="130" t="s">
        <v>316</v>
      </c>
      <c r="E309" s="130" t="s">
        <v>317</v>
      </c>
      <c r="F309" s="130" t="s">
        <v>318</v>
      </c>
      <c r="G309" s="128" t="s">
        <v>319</v>
      </c>
      <c r="H309" s="131" t="s">
        <v>44</v>
      </c>
      <c r="J309" s="129" t="s">
        <v>314</v>
      </c>
      <c r="K309" s="130"/>
      <c r="L309" s="130" t="s">
        <v>315</v>
      </c>
      <c r="M309" s="130" t="s">
        <v>316</v>
      </c>
      <c r="N309" s="130" t="s">
        <v>317</v>
      </c>
      <c r="O309" s="130" t="s">
        <v>318</v>
      </c>
      <c r="P309" s="128" t="s">
        <v>319</v>
      </c>
      <c r="Q309" s="131" t="s">
        <v>44</v>
      </c>
      <c r="S309" s="129" t="s">
        <v>314</v>
      </c>
      <c r="T309" s="130"/>
      <c r="U309" s="130" t="s">
        <v>315</v>
      </c>
      <c r="V309" s="130" t="s">
        <v>316</v>
      </c>
      <c r="W309" s="130" t="s">
        <v>317</v>
      </c>
      <c r="X309" s="130" t="s">
        <v>318</v>
      </c>
      <c r="Y309" s="128" t="s">
        <v>319</v>
      </c>
      <c r="Z309" s="131" t="s">
        <v>44</v>
      </c>
      <c r="AB309" s="129" t="s">
        <v>314</v>
      </c>
      <c r="AC309" s="130"/>
      <c r="AD309" s="130" t="s">
        <v>315</v>
      </c>
      <c r="AE309" s="130" t="s">
        <v>316</v>
      </c>
      <c r="AF309" s="130" t="s">
        <v>317</v>
      </c>
      <c r="AG309" s="130" t="s">
        <v>318</v>
      </c>
      <c r="AH309" s="128" t="s">
        <v>319</v>
      </c>
      <c r="AI309" s="131" t="s">
        <v>44</v>
      </c>
      <c r="AK309" s="129" t="s">
        <v>314</v>
      </c>
      <c r="AL309" s="130"/>
      <c r="AM309" s="130" t="s">
        <v>315</v>
      </c>
      <c r="AN309" s="130" t="s">
        <v>316</v>
      </c>
      <c r="AO309" s="130" t="s">
        <v>317</v>
      </c>
      <c r="AP309" s="130" t="s">
        <v>318</v>
      </c>
      <c r="AQ309" s="128" t="s">
        <v>319</v>
      </c>
      <c r="AR309" s="131" t="s">
        <v>44</v>
      </c>
      <c r="AT309" s="129" t="s">
        <v>314</v>
      </c>
      <c r="AU309" s="130"/>
      <c r="AV309" s="130" t="s">
        <v>315</v>
      </c>
      <c r="AW309" s="130" t="s">
        <v>316</v>
      </c>
      <c r="AX309" s="130" t="s">
        <v>317</v>
      </c>
      <c r="AY309" s="130" t="s">
        <v>318</v>
      </c>
      <c r="AZ309" s="128" t="s">
        <v>319</v>
      </c>
      <c r="BA309" s="131" t="s">
        <v>44</v>
      </c>
      <c r="BC309" s="129" t="s">
        <v>314</v>
      </c>
      <c r="BD309" s="130"/>
      <c r="BE309" s="130" t="s">
        <v>315</v>
      </c>
      <c r="BF309" s="130" t="s">
        <v>316</v>
      </c>
      <c r="BG309" s="130" t="s">
        <v>317</v>
      </c>
      <c r="BH309" s="130" t="s">
        <v>318</v>
      </c>
      <c r="BI309" s="128" t="s">
        <v>319</v>
      </c>
      <c r="BJ309" s="131" t="s">
        <v>44</v>
      </c>
      <c r="BL309" s="129" t="s">
        <v>314</v>
      </c>
      <c r="BM309" s="130"/>
      <c r="BN309" s="130" t="s">
        <v>315</v>
      </c>
      <c r="BO309" s="130" t="s">
        <v>316</v>
      </c>
      <c r="BP309" s="130" t="s">
        <v>317</v>
      </c>
      <c r="BQ309" s="130" t="s">
        <v>318</v>
      </c>
      <c r="BR309" s="128" t="s">
        <v>319</v>
      </c>
      <c r="BS309" s="131" t="s">
        <v>44</v>
      </c>
      <c r="BU309" s="129" t="s">
        <v>314</v>
      </c>
      <c r="BV309" s="130"/>
      <c r="BW309" s="130" t="s">
        <v>315</v>
      </c>
      <c r="BX309" s="130" t="s">
        <v>316</v>
      </c>
      <c r="BY309" s="130" t="s">
        <v>317</v>
      </c>
      <c r="BZ309" s="130" t="s">
        <v>318</v>
      </c>
      <c r="CA309" s="128" t="s">
        <v>319</v>
      </c>
      <c r="CB309" s="131" t="s">
        <v>44</v>
      </c>
      <c r="CD309" s="129" t="s">
        <v>314</v>
      </c>
      <c r="CE309" s="130"/>
      <c r="CF309" s="130" t="s">
        <v>315</v>
      </c>
      <c r="CG309" s="130" t="s">
        <v>316</v>
      </c>
      <c r="CH309" s="130" t="s">
        <v>317</v>
      </c>
      <c r="CI309" s="130" t="s">
        <v>318</v>
      </c>
      <c r="CJ309" s="128" t="s">
        <v>319</v>
      </c>
      <c r="CK309" s="131" t="s">
        <v>44</v>
      </c>
      <c r="CM309" s="129" t="s">
        <v>314</v>
      </c>
      <c r="CN309" s="130"/>
      <c r="CO309" s="130" t="s">
        <v>315</v>
      </c>
      <c r="CP309" s="130" t="s">
        <v>316</v>
      </c>
      <c r="CQ309" s="130" t="s">
        <v>317</v>
      </c>
      <c r="CR309" s="130" t="s">
        <v>318</v>
      </c>
      <c r="CS309" s="128" t="s">
        <v>319</v>
      </c>
      <c r="CT309" s="131" t="s">
        <v>44</v>
      </c>
      <c r="CV309" s="129" t="s">
        <v>314</v>
      </c>
      <c r="CW309" s="130"/>
      <c r="CX309" s="130" t="s">
        <v>315</v>
      </c>
      <c r="CY309" s="130" t="s">
        <v>316</v>
      </c>
      <c r="CZ309" s="130" t="s">
        <v>317</v>
      </c>
      <c r="DA309" s="130" t="s">
        <v>318</v>
      </c>
      <c r="DB309" s="128" t="s">
        <v>319</v>
      </c>
      <c r="DC309" s="131" t="s">
        <v>44</v>
      </c>
      <c r="DE309" s="129" t="s">
        <v>314</v>
      </c>
      <c r="DF309" s="130"/>
      <c r="DG309" s="130" t="s">
        <v>315</v>
      </c>
      <c r="DH309" s="130" t="s">
        <v>316</v>
      </c>
      <c r="DI309" s="130" t="s">
        <v>317</v>
      </c>
      <c r="DJ309" s="130" t="s">
        <v>318</v>
      </c>
      <c r="DK309" s="128" t="s">
        <v>319</v>
      </c>
      <c r="DL309" s="131" t="s">
        <v>44</v>
      </c>
      <c r="DN309" s="129" t="s">
        <v>314</v>
      </c>
      <c r="DO309" s="130"/>
      <c r="DP309" s="130" t="s">
        <v>315</v>
      </c>
      <c r="DQ309" s="130" t="s">
        <v>316</v>
      </c>
      <c r="DR309" s="130" t="s">
        <v>317</v>
      </c>
      <c r="DS309" s="130" t="s">
        <v>318</v>
      </c>
      <c r="DT309" s="128" t="s">
        <v>319</v>
      </c>
      <c r="DU309" s="131" t="s">
        <v>44</v>
      </c>
      <c r="DW309" s="129" t="s">
        <v>314</v>
      </c>
      <c r="DX309" s="130"/>
      <c r="DY309" s="130" t="s">
        <v>315</v>
      </c>
      <c r="DZ309" s="130" t="s">
        <v>316</v>
      </c>
      <c r="EA309" s="130" t="s">
        <v>317</v>
      </c>
      <c r="EB309" s="130" t="s">
        <v>318</v>
      </c>
      <c r="EC309" s="128" t="s">
        <v>319</v>
      </c>
      <c r="ED309" s="131" t="s">
        <v>44</v>
      </c>
      <c r="EF309" s="129" t="s">
        <v>314</v>
      </c>
      <c r="EG309" s="130"/>
      <c r="EH309" s="130" t="s">
        <v>315</v>
      </c>
      <c r="EI309" s="130" t="s">
        <v>316</v>
      </c>
      <c r="EJ309" s="130" t="s">
        <v>317</v>
      </c>
      <c r="EK309" s="130" t="s">
        <v>318</v>
      </c>
      <c r="EL309" s="128" t="s">
        <v>319</v>
      </c>
      <c r="EM309" s="131" t="s">
        <v>44</v>
      </c>
      <c r="EO309" s="129" t="s">
        <v>314</v>
      </c>
      <c r="EP309" s="130"/>
      <c r="EQ309" s="130" t="s">
        <v>315</v>
      </c>
      <c r="ER309" s="130" t="s">
        <v>316</v>
      </c>
      <c r="ES309" s="130" t="s">
        <v>317</v>
      </c>
      <c r="ET309" s="130" t="s">
        <v>318</v>
      </c>
      <c r="EU309" s="128" t="s">
        <v>319</v>
      </c>
      <c r="EV309" s="131" t="s">
        <v>44</v>
      </c>
      <c r="EX309" s="129" t="s">
        <v>314</v>
      </c>
      <c r="EY309" s="130"/>
      <c r="EZ309" s="130" t="s">
        <v>315</v>
      </c>
      <c r="FA309" s="130" t="s">
        <v>316</v>
      </c>
      <c r="FB309" s="130" t="s">
        <v>317</v>
      </c>
      <c r="FC309" s="130" t="s">
        <v>318</v>
      </c>
      <c r="FD309" s="128" t="s">
        <v>319</v>
      </c>
      <c r="FE309" s="131" t="s">
        <v>44</v>
      </c>
      <c r="FG309" s="129" t="s">
        <v>314</v>
      </c>
      <c r="FH309" s="130"/>
      <c r="FI309" s="130" t="s">
        <v>315</v>
      </c>
      <c r="FJ309" s="130" t="s">
        <v>316</v>
      </c>
      <c r="FK309" s="130" t="s">
        <v>317</v>
      </c>
      <c r="FL309" s="130" t="s">
        <v>318</v>
      </c>
      <c r="FM309" s="128" t="s">
        <v>319</v>
      </c>
      <c r="FN309" s="131" t="s">
        <v>44</v>
      </c>
      <c r="FP309" s="129" t="s">
        <v>314</v>
      </c>
      <c r="FQ309" s="130"/>
      <c r="FR309" s="130" t="s">
        <v>315</v>
      </c>
      <c r="FS309" s="130" t="s">
        <v>316</v>
      </c>
      <c r="FT309" s="130" t="s">
        <v>317</v>
      </c>
      <c r="FU309" s="130" t="s">
        <v>318</v>
      </c>
      <c r="FV309" s="128" t="s">
        <v>319</v>
      </c>
      <c r="FW309" s="131" t="s">
        <v>44</v>
      </c>
      <c r="FY309" s="129" t="s">
        <v>314</v>
      </c>
      <c r="FZ309" s="130"/>
      <c r="GA309" s="130" t="s">
        <v>315</v>
      </c>
      <c r="GB309" s="130" t="s">
        <v>316</v>
      </c>
      <c r="GC309" s="130" t="s">
        <v>317</v>
      </c>
      <c r="GD309" s="130" t="s">
        <v>318</v>
      </c>
      <c r="GE309" s="128" t="s">
        <v>319</v>
      </c>
      <c r="GF309" s="131" t="s">
        <v>44</v>
      </c>
      <c r="GH309" s="129" t="s">
        <v>314</v>
      </c>
      <c r="GI309" s="130"/>
      <c r="GJ309" s="130" t="s">
        <v>315</v>
      </c>
      <c r="GK309" s="130" t="s">
        <v>316</v>
      </c>
      <c r="GL309" s="130" t="s">
        <v>317</v>
      </c>
      <c r="GM309" s="130" t="s">
        <v>318</v>
      </c>
      <c r="GN309" s="128" t="s">
        <v>319</v>
      </c>
      <c r="GO309" s="131" t="s">
        <v>44</v>
      </c>
      <c r="GQ309" s="129" t="s">
        <v>314</v>
      </c>
      <c r="GR309" s="130"/>
      <c r="GS309" s="130" t="s">
        <v>315</v>
      </c>
      <c r="GT309" s="130" t="s">
        <v>316</v>
      </c>
      <c r="GU309" s="130" t="s">
        <v>317</v>
      </c>
      <c r="GV309" s="130" t="s">
        <v>318</v>
      </c>
      <c r="GW309" s="128" t="s">
        <v>319</v>
      </c>
      <c r="GX309" s="131" t="s">
        <v>44</v>
      </c>
      <c r="GZ309" s="129" t="s">
        <v>314</v>
      </c>
      <c r="HA309" s="130"/>
      <c r="HB309" s="130" t="s">
        <v>315</v>
      </c>
      <c r="HC309" s="130" t="s">
        <v>316</v>
      </c>
      <c r="HD309" s="130" t="s">
        <v>317</v>
      </c>
      <c r="HE309" s="130" t="s">
        <v>318</v>
      </c>
      <c r="HF309" s="128" t="s">
        <v>319</v>
      </c>
      <c r="HG309" s="131" t="s">
        <v>44</v>
      </c>
      <c r="HI309" s="129" t="s">
        <v>314</v>
      </c>
      <c r="HJ309" s="130"/>
      <c r="HK309" s="130" t="s">
        <v>315</v>
      </c>
      <c r="HL309" s="130" t="s">
        <v>316</v>
      </c>
      <c r="HM309" s="130" t="s">
        <v>317</v>
      </c>
      <c r="HN309" s="130" t="s">
        <v>318</v>
      </c>
      <c r="HO309" s="128" t="s">
        <v>319</v>
      </c>
      <c r="HP309" s="131" t="s">
        <v>44</v>
      </c>
      <c r="HR309" s="129" t="s">
        <v>314</v>
      </c>
      <c r="HS309" s="130"/>
      <c r="HT309" s="130" t="s">
        <v>315</v>
      </c>
      <c r="HU309" s="130" t="s">
        <v>316</v>
      </c>
      <c r="HV309" s="130" t="s">
        <v>317</v>
      </c>
      <c r="HW309" s="130" t="s">
        <v>318</v>
      </c>
      <c r="HX309" s="128" t="s">
        <v>319</v>
      </c>
      <c r="HY309" s="131" t="s">
        <v>44</v>
      </c>
      <c r="IA309" s="129" t="s">
        <v>314</v>
      </c>
      <c r="IB309" s="130"/>
      <c r="IC309" s="130" t="s">
        <v>315</v>
      </c>
      <c r="ID309" s="130" t="s">
        <v>316</v>
      </c>
      <c r="IE309" s="130" t="s">
        <v>317</v>
      </c>
      <c r="IF309" s="130" t="s">
        <v>318</v>
      </c>
      <c r="IG309" s="128" t="s">
        <v>319</v>
      </c>
      <c r="IH309" s="131" t="s">
        <v>44</v>
      </c>
      <c r="IJ309" s="129" t="s">
        <v>314</v>
      </c>
      <c r="IK309" s="130"/>
      <c r="IL309" s="130" t="s">
        <v>315</v>
      </c>
      <c r="IM309" s="130" t="s">
        <v>316</v>
      </c>
      <c r="IN309" s="130" t="s">
        <v>317</v>
      </c>
      <c r="IO309" s="130" t="s">
        <v>318</v>
      </c>
      <c r="IP309" s="128" t="s">
        <v>319</v>
      </c>
      <c r="IQ309" s="131" t="s">
        <v>44</v>
      </c>
      <c r="IS309" s="129" t="s">
        <v>314</v>
      </c>
      <c r="IT309" s="130"/>
      <c r="IU309" s="130" t="s">
        <v>315</v>
      </c>
      <c r="IV309" s="130" t="s">
        <v>316</v>
      </c>
      <c r="IW309" s="130" t="s">
        <v>317</v>
      </c>
      <c r="IX309" s="130" t="s">
        <v>318</v>
      </c>
      <c r="IY309" s="128" t="s">
        <v>319</v>
      </c>
      <c r="IZ309" s="131" t="s">
        <v>44</v>
      </c>
      <c r="JB309" s="129" t="s">
        <v>314</v>
      </c>
      <c r="JC309" s="130"/>
      <c r="JD309" s="130" t="s">
        <v>315</v>
      </c>
      <c r="JE309" s="130" t="s">
        <v>316</v>
      </c>
      <c r="JF309" s="130" t="s">
        <v>317</v>
      </c>
      <c r="JG309" s="130" t="s">
        <v>318</v>
      </c>
      <c r="JH309" s="128" t="s">
        <v>319</v>
      </c>
      <c r="JI309" s="131" t="s">
        <v>44</v>
      </c>
      <c r="JK309" s="129" t="s">
        <v>314</v>
      </c>
      <c r="JL309" s="130"/>
      <c r="JM309" s="130" t="s">
        <v>315</v>
      </c>
      <c r="JN309" s="130" t="s">
        <v>316</v>
      </c>
      <c r="JO309" s="130" t="s">
        <v>317</v>
      </c>
      <c r="JP309" s="130" t="s">
        <v>318</v>
      </c>
      <c r="JQ309" s="128" t="s">
        <v>319</v>
      </c>
      <c r="JR309" s="131" t="s">
        <v>44</v>
      </c>
      <c r="JT309" s="129" t="s">
        <v>314</v>
      </c>
      <c r="JU309" s="130"/>
      <c r="JV309" s="130" t="s">
        <v>315</v>
      </c>
      <c r="JW309" s="130" t="s">
        <v>316</v>
      </c>
      <c r="JX309" s="130" t="s">
        <v>317</v>
      </c>
      <c r="JY309" s="130" t="s">
        <v>318</v>
      </c>
      <c r="JZ309" s="128" t="s">
        <v>319</v>
      </c>
      <c r="KA309" s="131" t="s">
        <v>44</v>
      </c>
      <c r="KC309" s="129" t="s">
        <v>314</v>
      </c>
      <c r="KD309" s="130"/>
      <c r="KE309" s="130" t="s">
        <v>315</v>
      </c>
      <c r="KF309" s="130" t="s">
        <v>316</v>
      </c>
      <c r="KG309" s="130" t="s">
        <v>317</v>
      </c>
      <c r="KH309" s="130" t="s">
        <v>318</v>
      </c>
      <c r="KI309" s="128" t="s">
        <v>319</v>
      </c>
      <c r="KJ309" s="131" t="s">
        <v>44</v>
      </c>
      <c r="KL309" s="129" t="s">
        <v>314</v>
      </c>
      <c r="KM309" s="130"/>
      <c r="KN309" s="130" t="s">
        <v>315</v>
      </c>
      <c r="KO309" s="130" t="s">
        <v>316</v>
      </c>
      <c r="KP309" s="130" t="s">
        <v>317</v>
      </c>
      <c r="KQ309" s="130" t="s">
        <v>318</v>
      </c>
      <c r="KR309" s="128" t="s">
        <v>319</v>
      </c>
      <c r="KS309" s="131" t="s">
        <v>44</v>
      </c>
      <c r="KU309" s="129" t="s">
        <v>314</v>
      </c>
      <c r="KV309" s="130"/>
      <c r="KW309" s="130" t="s">
        <v>315</v>
      </c>
      <c r="KX309" s="130" t="s">
        <v>316</v>
      </c>
      <c r="KY309" s="130" t="s">
        <v>317</v>
      </c>
      <c r="KZ309" s="130" t="s">
        <v>318</v>
      </c>
      <c r="LA309" s="128" t="s">
        <v>319</v>
      </c>
      <c r="LB309" s="131" t="s">
        <v>44</v>
      </c>
      <c r="LD309" s="129" t="s">
        <v>314</v>
      </c>
      <c r="LE309" s="130"/>
      <c r="LF309" s="130" t="s">
        <v>315</v>
      </c>
      <c r="LG309" s="130" t="s">
        <v>316</v>
      </c>
      <c r="LH309" s="130" t="s">
        <v>317</v>
      </c>
      <c r="LI309" s="130" t="s">
        <v>318</v>
      </c>
      <c r="LJ309" s="128" t="s">
        <v>319</v>
      </c>
      <c r="LK309" s="131" t="s">
        <v>44</v>
      </c>
      <c r="LM309" s="129" t="s">
        <v>314</v>
      </c>
      <c r="LN309" s="130"/>
      <c r="LO309" s="130" t="s">
        <v>315</v>
      </c>
      <c r="LP309" s="130" t="s">
        <v>316</v>
      </c>
      <c r="LQ309" s="130" t="s">
        <v>317</v>
      </c>
      <c r="LR309" s="130" t="s">
        <v>318</v>
      </c>
      <c r="LS309" s="128" t="s">
        <v>319</v>
      </c>
      <c r="LT309" s="131" t="s">
        <v>44</v>
      </c>
      <c r="LV309" s="129" t="s">
        <v>314</v>
      </c>
      <c r="LW309" s="130"/>
      <c r="LX309" s="130" t="s">
        <v>315</v>
      </c>
      <c r="LY309" s="130" t="s">
        <v>316</v>
      </c>
      <c r="LZ309" s="130" t="s">
        <v>317</v>
      </c>
      <c r="MA309" s="130" t="s">
        <v>318</v>
      </c>
      <c r="MB309" s="128" t="s">
        <v>319</v>
      </c>
      <c r="MC309" s="131" t="s">
        <v>44</v>
      </c>
      <c r="ME309" s="129" t="s">
        <v>314</v>
      </c>
      <c r="MF309" s="130"/>
      <c r="MG309" s="130" t="s">
        <v>315</v>
      </c>
      <c r="MH309" s="130" t="s">
        <v>316</v>
      </c>
      <c r="MI309" s="130" t="s">
        <v>317</v>
      </c>
      <c r="MJ309" s="130" t="s">
        <v>318</v>
      </c>
      <c r="MK309" s="128" t="s">
        <v>319</v>
      </c>
      <c r="ML309" s="131" t="s">
        <v>44</v>
      </c>
      <c r="MN309" s="129" t="s">
        <v>314</v>
      </c>
      <c r="MO309" s="130"/>
      <c r="MP309" s="130" t="s">
        <v>315</v>
      </c>
      <c r="MQ309" s="130" t="s">
        <v>316</v>
      </c>
      <c r="MR309" s="130" t="s">
        <v>317</v>
      </c>
      <c r="MS309" s="130" t="s">
        <v>318</v>
      </c>
      <c r="MT309" s="128" t="s">
        <v>319</v>
      </c>
      <c r="MU309" s="131" t="s">
        <v>44</v>
      </c>
      <c r="MW309" s="129" t="s">
        <v>314</v>
      </c>
      <c r="MX309" s="130"/>
      <c r="MY309" s="130" t="s">
        <v>315</v>
      </c>
      <c r="MZ309" s="130" t="s">
        <v>316</v>
      </c>
      <c r="NA309" s="130" t="s">
        <v>317</v>
      </c>
      <c r="NB309" s="130" t="s">
        <v>318</v>
      </c>
      <c r="NC309" s="128" t="s">
        <v>319</v>
      </c>
      <c r="ND309" s="131" t="s">
        <v>44</v>
      </c>
      <c r="NF309" s="129" t="s">
        <v>314</v>
      </c>
      <c r="NG309" s="130"/>
      <c r="NH309" s="130" t="s">
        <v>315</v>
      </c>
      <c r="NI309" s="130" t="s">
        <v>316</v>
      </c>
      <c r="NJ309" s="130" t="s">
        <v>317</v>
      </c>
      <c r="NK309" s="130" t="s">
        <v>318</v>
      </c>
      <c r="NL309" s="128" t="s">
        <v>319</v>
      </c>
      <c r="NM309" s="131" t="s">
        <v>44</v>
      </c>
      <c r="NO309" s="129" t="s">
        <v>314</v>
      </c>
      <c r="NP309" s="130"/>
      <c r="NQ309" s="130" t="s">
        <v>315</v>
      </c>
      <c r="NR309" s="130" t="s">
        <v>316</v>
      </c>
      <c r="NS309" s="130" t="s">
        <v>317</v>
      </c>
      <c r="NT309" s="130" t="s">
        <v>318</v>
      </c>
      <c r="NU309" s="128" t="s">
        <v>319</v>
      </c>
      <c r="NV309" s="131" t="s">
        <v>44</v>
      </c>
      <c r="NX309" s="129" t="s">
        <v>314</v>
      </c>
      <c r="NY309" s="130"/>
      <c r="NZ309" s="130" t="s">
        <v>315</v>
      </c>
      <c r="OA309" s="130" t="s">
        <v>316</v>
      </c>
      <c r="OB309" s="130" t="s">
        <v>317</v>
      </c>
      <c r="OC309" s="130" t="s">
        <v>318</v>
      </c>
      <c r="OD309" s="128" t="s">
        <v>319</v>
      </c>
      <c r="OE309" s="131" t="s">
        <v>44</v>
      </c>
      <c r="OG309" s="129" t="s">
        <v>314</v>
      </c>
      <c r="OH309" s="130"/>
      <c r="OI309" s="130" t="s">
        <v>315</v>
      </c>
      <c r="OJ309" s="130" t="s">
        <v>316</v>
      </c>
      <c r="OK309" s="130" t="s">
        <v>317</v>
      </c>
      <c r="OL309" s="130" t="s">
        <v>318</v>
      </c>
      <c r="OM309" s="128" t="s">
        <v>319</v>
      </c>
      <c r="ON309" s="131" t="s">
        <v>44</v>
      </c>
      <c r="OP309" s="129" t="s">
        <v>314</v>
      </c>
      <c r="OQ309" s="130"/>
      <c r="OR309" s="130" t="s">
        <v>315</v>
      </c>
      <c r="OS309" s="130" t="s">
        <v>316</v>
      </c>
      <c r="OT309" s="130" t="s">
        <v>317</v>
      </c>
      <c r="OU309" s="130" t="s">
        <v>318</v>
      </c>
      <c r="OV309" s="128" t="s">
        <v>319</v>
      </c>
      <c r="OW309" s="131" t="s">
        <v>44</v>
      </c>
      <c r="OY309" s="129" t="s">
        <v>314</v>
      </c>
      <c r="OZ309" s="130"/>
      <c r="PA309" s="130" t="s">
        <v>315</v>
      </c>
      <c r="PB309" s="130" t="s">
        <v>316</v>
      </c>
      <c r="PC309" s="130" t="s">
        <v>317</v>
      </c>
      <c r="PD309" s="130" t="s">
        <v>318</v>
      </c>
      <c r="PE309" s="128" t="s">
        <v>319</v>
      </c>
      <c r="PF309" s="131" t="s">
        <v>44</v>
      </c>
    </row>
    <row r="310" spans="1:423">
      <c r="A310" s="121"/>
      <c r="B310" s="118"/>
      <c r="C310" s="115"/>
      <c r="D310" s="115"/>
      <c r="E310" s="115"/>
      <c r="F310" s="115"/>
      <c r="G310" s="115"/>
      <c r="H310" s="115">
        <f>PRODUCT(C310:G310)</f>
        <v>0</v>
      </c>
      <c r="J310" s="121"/>
      <c r="K310" s="118"/>
      <c r="L310" s="115"/>
      <c r="M310" s="115"/>
      <c r="N310" s="115"/>
      <c r="O310" s="115"/>
      <c r="P310" s="115"/>
      <c r="Q310" s="115">
        <f>PRODUCT(L310:P310)</f>
        <v>0</v>
      </c>
      <c r="S310" s="121"/>
      <c r="T310" s="118"/>
      <c r="U310" s="115"/>
      <c r="V310" s="115"/>
      <c r="W310" s="115"/>
      <c r="X310" s="115"/>
      <c r="Y310" s="115"/>
      <c r="Z310" s="115"/>
      <c r="AB310" s="121"/>
      <c r="AC310" s="118"/>
      <c r="AD310" s="115"/>
      <c r="AE310" s="115"/>
      <c r="AF310" s="115"/>
      <c r="AG310" s="115"/>
      <c r="AH310" s="115"/>
      <c r="AI310" s="115"/>
      <c r="AK310" s="121"/>
      <c r="AL310" s="118"/>
      <c r="AM310" s="115"/>
      <c r="AN310" s="115"/>
      <c r="AO310" s="115"/>
      <c r="AP310" s="115"/>
      <c r="AQ310" s="115"/>
      <c r="AR310" s="115"/>
      <c r="AT310" s="121"/>
      <c r="AU310" s="118"/>
      <c r="AV310" s="115"/>
      <c r="AW310" s="115"/>
      <c r="AX310" s="115"/>
      <c r="AY310" s="115"/>
      <c r="AZ310" s="115"/>
      <c r="BA310" s="115"/>
      <c r="BC310" s="121"/>
      <c r="BD310" s="118"/>
      <c r="BE310" s="115"/>
      <c r="BF310" s="115"/>
      <c r="BG310" s="115"/>
      <c r="BH310" s="115"/>
      <c r="BI310" s="115"/>
      <c r="BJ310" s="115"/>
      <c r="BL310" s="121"/>
      <c r="BM310" s="118"/>
      <c r="BN310" s="115"/>
      <c r="BO310" s="115"/>
      <c r="BP310" s="115"/>
      <c r="BQ310" s="115"/>
      <c r="BR310" s="115"/>
      <c r="BS310" s="115"/>
      <c r="BU310" s="121"/>
      <c r="BV310" s="118"/>
      <c r="BW310" s="115"/>
      <c r="BX310" s="115"/>
      <c r="BY310" s="115"/>
      <c r="BZ310" s="115"/>
      <c r="CA310" s="115"/>
      <c r="CB310" s="115"/>
      <c r="CD310" s="121"/>
      <c r="CE310" s="118"/>
      <c r="CF310" s="115"/>
      <c r="CG310" s="115"/>
      <c r="CH310" s="115"/>
      <c r="CI310" s="115"/>
      <c r="CJ310" s="115"/>
      <c r="CK310" s="115"/>
      <c r="CM310" s="121"/>
      <c r="CN310" s="118"/>
      <c r="CO310" s="115"/>
      <c r="CP310" s="115"/>
      <c r="CQ310" s="115"/>
      <c r="CR310" s="115"/>
      <c r="CS310" s="115"/>
      <c r="CT310" s="115"/>
      <c r="CV310" s="121"/>
      <c r="CW310" s="118"/>
      <c r="CX310" s="115"/>
      <c r="CY310" s="115"/>
      <c r="CZ310" s="115"/>
      <c r="DA310" s="115"/>
      <c r="DB310" s="115"/>
      <c r="DC310" s="115"/>
      <c r="DE310" s="121"/>
      <c r="DF310" s="118"/>
      <c r="DG310" s="115"/>
      <c r="DH310" s="115"/>
      <c r="DI310" s="115"/>
      <c r="DJ310" s="115"/>
      <c r="DK310" s="115"/>
      <c r="DL310" s="115"/>
      <c r="DN310" s="121"/>
      <c r="DO310" s="118"/>
      <c r="DP310" s="115"/>
      <c r="DQ310" s="115"/>
      <c r="DR310" s="115"/>
      <c r="DS310" s="115"/>
      <c r="DT310" s="115"/>
      <c r="DU310" s="115"/>
      <c r="DW310" s="121"/>
      <c r="DX310" s="118"/>
      <c r="DY310" s="115"/>
      <c r="DZ310" s="115"/>
      <c r="EA310" s="115"/>
      <c r="EB310" s="115"/>
      <c r="EC310" s="115"/>
      <c r="ED310" s="115"/>
      <c r="EF310" s="121"/>
      <c r="EG310" s="118"/>
      <c r="EH310" s="115"/>
      <c r="EI310" s="115"/>
      <c r="EJ310" s="115"/>
      <c r="EK310" s="115"/>
      <c r="EL310" s="115"/>
      <c r="EM310" s="115"/>
      <c r="EO310" s="121"/>
      <c r="EP310" s="118"/>
      <c r="EQ310" s="115"/>
      <c r="ER310" s="115"/>
      <c r="ES310" s="115"/>
      <c r="ET310" s="115"/>
      <c r="EU310" s="115"/>
      <c r="EV310" s="115"/>
      <c r="EX310" s="121"/>
      <c r="EY310" s="118"/>
      <c r="EZ310" s="115"/>
      <c r="FA310" s="115"/>
      <c r="FB310" s="115"/>
      <c r="FC310" s="115"/>
      <c r="FD310" s="115"/>
      <c r="FE310" s="115"/>
      <c r="FG310" s="121"/>
      <c r="FH310" s="118"/>
      <c r="FI310" s="115"/>
      <c r="FJ310" s="115"/>
      <c r="FK310" s="115"/>
      <c r="FL310" s="115"/>
      <c r="FM310" s="115"/>
      <c r="FN310" s="115"/>
      <c r="FP310" s="121"/>
      <c r="FQ310" s="118"/>
      <c r="FR310" s="115"/>
      <c r="FS310" s="115"/>
      <c r="FT310" s="115"/>
      <c r="FU310" s="115"/>
      <c r="FV310" s="115"/>
      <c r="FW310" s="115"/>
      <c r="FY310" s="121"/>
      <c r="FZ310" s="118"/>
      <c r="GA310" s="115"/>
      <c r="GB310" s="115"/>
      <c r="GC310" s="115"/>
      <c r="GD310" s="115"/>
      <c r="GE310" s="115"/>
      <c r="GF310" s="115"/>
      <c r="GH310" s="121"/>
      <c r="GI310" s="118"/>
      <c r="GJ310" s="115"/>
      <c r="GK310" s="115"/>
      <c r="GL310" s="115"/>
      <c r="GM310" s="115"/>
      <c r="GN310" s="115"/>
      <c r="GO310" s="115"/>
      <c r="GQ310" s="121"/>
      <c r="GR310" s="118"/>
      <c r="GS310" s="115"/>
      <c r="GT310" s="115"/>
      <c r="GU310" s="115"/>
      <c r="GV310" s="115"/>
      <c r="GW310" s="115"/>
      <c r="GX310" s="115"/>
      <c r="GZ310" s="121"/>
      <c r="HA310" s="118"/>
      <c r="HB310" s="115"/>
      <c r="HC310" s="115"/>
      <c r="HD310" s="115"/>
      <c r="HE310" s="115"/>
      <c r="HF310" s="115"/>
      <c r="HG310" s="115"/>
      <c r="HI310" s="121"/>
      <c r="HJ310" s="118"/>
      <c r="HK310" s="115"/>
      <c r="HL310" s="115"/>
      <c r="HM310" s="115"/>
      <c r="HN310" s="115"/>
      <c r="HO310" s="115"/>
      <c r="HP310" s="115"/>
      <c r="HR310" s="121"/>
      <c r="HS310" s="118"/>
      <c r="HT310" s="115"/>
      <c r="HU310" s="115"/>
      <c r="HV310" s="115"/>
      <c r="HW310" s="115"/>
      <c r="HX310" s="115"/>
      <c r="HY310" s="115"/>
      <c r="IA310" s="121"/>
      <c r="IB310" s="118"/>
      <c r="IC310" s="115"/>
      <c r="ID310" s="115"/>
      <c r="IE310" s="115"/>
      <c r="IF310" s="115"/>
      <c r="IG310" s="115"/>
      <c r="IH310" s="115"/>
      <c r="IJ310" s="121"/>
      <c r="IK310" s="118"/>
      <c r="IL310" s="115"/>
      <c r="IM310" s="115"/>
      <c r="IN310" s="115"/>
      <c r="IO310" s="115"/>
      <c r="IP310" s="115"/>
      <c r="IQ310" s="115"/>
      <c r="IS310" s="121"/>
      <c r="IT310" s="118"/>
      <c r="IU310" s="115"/>
      <c r="IV310" s="115"/>
      <c r="IW310" s="115"/>
      <c r="IX310" s="115"/>
      <c r="IY310" s="115"/>
      <c r="IZ310" s="115"/>
      <c r="JB310" s="121"/>
      <c r="JC310" s="118"/>
      <c r="JD310" s="115"/>
      <c r="JE310" s="115"/>
      <c r="JF310" s="115"/>
      <c r="JG310" s="115"/>
      <c r="JH310" s="115"/>
      <c r="JI310" s="115"/>
      <c r="JK310" s="121"/>
      <c r="JL310" s="118"/>
      <c r="JM310" s="115"/>
      <c r="JN310" s="115"/>
      <c r="JO310" s="115"/>
      <c r="JP310" s="115"/>
      <c r="JQ310" s="115"/>
      <c r="JR310" s="115"/>
      <c r="JT310" s="121"/>
      <c r="JU310" s="118"/>
      <c r="JV310" s="115"/>
      <c r="JW310" s="115"/>
      <c r="JX310" s="115"/>
      <c r="JY310" s="115"/>
      <c r="JZ310" s="115"/>
      <c r="KA310" s="115"/>
      <c r="KC310" s="121"/>
      <c r="KD310" s="118"/>
      <c r="KE310" s="115"/>
      <c r="KF310" s="115"/>
      <c r="KG310" s="115"/>
      <c r="KH310" s="115"/>
      <c r="KI310" s="115"/>
      <c r="KJ310" s="115"/>
      <c r="KL310" s="121"/>
      <c r="KM310" s="118"/>
      <c r="KN310" s="115"/>
      <c r="KO310" s="115"/>
      <c r="KP310" s="115"/>
      <c r="KQ310" s="115"/>
      <c r="KR310" s="115"/>
      <c r="KS310" s="115"/>
      <c r="KU310" s="121"/>
      <c r="KV310" s="118"/>
      <c r="KW310" s="115"/>
      <c r="KX310" s="115"/>
      <c r="KY310" s="115"/>
      <c r="KZ310" s="115"/>
      <c r="LA310" s="115"/>
      <c r="LB310" s="115"/>
      <c r="LD310" s="121"/>
      <c r="LE310" s="118"/>
      <c r="LF310" s="115"/>
      <c r="LG310" s="115"/>
      <c r="LH310" s="115"/>
      <c r="LI310" s="115"/>
      <c r="LJ310" s="115"/>
      <c r="LK310" s="115"/>
      <c r="LM310" s="121"/>
      <c r="LN310" s="118"/>
      <c r="LO310" s="115"/>
      <c r="LP310" s="115"/>
      <c r="LQ310" s="115"/>
      <c r="LR310" s="115"/>
      <c r="LS310" s="115"/>
      <c r="LT310" s="115"/>
      <c r="LV310" s="121"/>
      <c r="LW310" s="118"/>
      <c r="LX310" s="115"/>
      <c r="LY310" s="115"/>
      <c r="LZ310" s="115"/>
      <c r="MA310" s="115"/>
      <c r="MB310" s="115"/>
      <c r="MC310" s="115"/>
      <c r="ME310" s="121"/>
      <c r="MF310" s="118"/>
      <c r="MG310" s="115"/>
      <c r="MH310" s="115"/>
      <c r="MI310" s="115"/>
      <c r="MJ310" s="115"/>
      <c r="MK310" s="115"/>
      <c r="ML310" s="115"/>
      <c r="MN310" s="121"/>
      <c r="MO310" s="118"/>
      <c r="MP310" s="115"/>
      <c r="MQ310" s="115"/>
      <c r="MR310" s="115"/>
      <c r="MS310" s="115"/>
      <c r="MT310" s="115"/>
      <c r="MU310" s="115"/>
      <c r="MW310" s="121"/>
      <c r="MX310" s="118"/>
      <c r="MY310" s="115"/>
      <c r="MZ310" s="115"/>
      <c r="NA310" s="115"/>
      <c r="NB310" s="115"/>
      <c r="NC310" s="115"/>
      <c r="ND310" s="115"/>
      <c r="NF310" s="121"/>
      <c r="NG310" s="118"/>
      <c r="NH310" s="115"/>
      <c r="NI310" s="115"/>
      <c r="NJ310" s="115"/>
      <c r="NK310" s="115"/>
      <c r="NL310" s="115"/>
      <c r="NM310" s="115"/>
      <c r="NO310" s="121"/>
      <c r="NP310" s="118"/>
      <c r="NQ310" s="115"/>
      <c r="NR310" s="115"/>
      <c r="NS310" s="115"/>
      <c r="NT310" s="115"/>
      <c r="NU310" s="115"/>
      <c r="NV310" s="115"/>
      <c r="NX310" s="121"/>
      <c r="NY310" s="118"/>
      <c r="NZ310" s="115"/>
      <c r="OA310" s="115"/>
      <c r="OB310" s="115"/>
      <c r="OC310" s="115"/>
      <c r="OD310" s="115"/>
      <c r="OE310" s="115"/>
      <c r="OG310" s="121"/>
      <c r="OH310" s="118"/>
      <c r="OI310" s="115"/>
      <c r="OJ310" s="115"/>
      <c r="OK310" s="115"/>
      <c r="OL310" s="115"/>
      <c r="OM310" s="115"/>
      <c r="ON310" s="115"/>
      <c r="OP310" s="121"/>
      <c r="OQ310" s="118"/>
      <c r="OR310" s="115"/>
      <c r="OS310" s="115"/>
      <c r="OT310" s="115"/>
      <c r="OU310" s="115"/>
      <c r="OV310" s="115"/>
      <c r="OW310" s="115"/>
      <c r="OY310" s="121"/>
      <c r="OZ310" s="118"/>
      <c r="PA310" s="115"/>
      <c r="PB310" s="115"/>
      <c r="PC310" s="115"/>
      <c r="PD310" s="115"/>
      <c r="PE310" s="115"/>
      <c r="PF310" s="115"/>
    </row>
    <row r="311" spans="1:423">
      <c r="A311" s="121"/>
      <c r="B311" s="118"/>
      <c r="C311" s="115"/>
      <c r="D311" s="115"/>
      <c r="E311" s="115"/>
      <c r="F311" s="115"/>
      <c r="G311" s="115"/>
      <c r="H311" s="115">
        <f t="shared" ref="H311:H317" si="4974">PRODUCT(C311:G311)</f>
        <v>0</v>
      </c>
      <c r="J311" s="121"/>
      <c r="K311" s="118"/>
      <c r="L311" s="115"/>
      <c r="M311" s="115"/>
      <c r="N311" s="115"/>
      <c r="O311" s="115"/>
      <c r="P311" s="115"/>
      <c r="Q311" s="115">
        <f t="shared" ref="Q311" si="4975">PRODUCT(L311:P311)</f>
        <v>0</v>
      </c>
      <c r="S311" s="121"/>
      <c r="T311" s="118"/>
      <c r="U311" s="115"/>
      <c r="V311" s="115"/>
      <c r="W311" s="115"/>
      <c r="X311" s="115"/>
      <c r="Y311" s="115"/>
      <c r="Z311" s="115">
        <f t="shared" ref="Z311" si="4976">PRODUCT(U311:Y311)</f>
        <v>0</v>
      </c>
      <c r="AB311" s="121"/>
      <c r="AC311" s="118"/>
      <c r="AD311" s="115"/>
      <c r="AE311" s="115"/>
      <c r="AF311" s="115"/>
      <c r="AG311" s="115"/>
      <c r="AH311" s="115"/>
      <c r="AI311" s="115">
        <f t="shared" ref="AI311" si="4977">PRODUCT(AD311:AH311)</f>
        <v>0</v>
      </c>
      <c r="AK311" s="121"/>
      <c r="AL311" s="118"/>
      <c r="AM311" s="115"/>
      <c r="AN311" s="115"/>
      <c r="AO311" s="115"/>
      <c r="AP311" s="115"/>
      <c r="AQ311" s="115"/>
      <c r="AR311" s="115">
        <f t="shared" ref="AR311" si="4978">PRODUCT(AM311:AQ311)</f>
        <v>0</v>
      </c>
      <c r="AT311" s="121"/>
      <c r="AU311" s="118"/>
      <c r="AV311" s="115"/>
      <c r="AW311" s="115"/>
      <c r="AX311" s="115"/>
      <c r="AY311" s="115"/>
      <c r="AZ311" s="115"/>
      <c r="BA311" s="115">
        <f t="shared" ref="BA311" si="4979">PRODUCT(AV311:AZ311)</f>
        <v>0</v>
      </c>
      <c r="BC311" s="121"/>
      <c r="BD311" s="118"/>
      <c r="BE311" s="115"/>
      <c r="BF311" s="115"/>
      <c r="BG311" s="115"/>
      <c r="BH311" s="115"/>
      <c r="BI311" s="115"/>
      <c r="BJ311" s="115">
        <f t="shared" ref="BJ311:BJ317" si="4980">PRODUCT(BE311:BI311)</f>
        <v>0</v>
      </c>
      <c r="BL311" s="121"/>
      <c r="BM311" s="118"/>
      <c r="BN311" s="115"/>
      <c r="BO311" s="115"/>
      <c r="BP311" s="115"/>
      <c r="BQ311" s="115"/>
      <c r="BR311" s="115"/>
      <c r="BS311" s="115">
        <f t="shared" ref="BS311:BS317" si="4981">PRODUCT(BN311:BR311)</f>
        <v>0</v>
      </c>
      <c r="BU311" s="121"/>
      <c r="BV311" s="118"/>
      <c r="BW311" s="115"/>
      <c r="BX311" s="115"/>
      <c r="BY311" s="115"/>
      <c r="BZ311" s="115"/>
      <c r="CA311" s="115"/>
      <c r="CB311" s="115">
        <f t="shared" ref="CB311:CB317" si="4982">PRODUCT(BW311:CA311)</f>
        <v>0</v>
      </c>
      <c r="CD311" s="121"/>
      <c r="CE311" s="118"/>
      <c r="CF311" s="115"/>
      <c r="CG311" s="115"/>
      <c r="CH311" s="115"/>
      <c r="CI311" s="115"/>
      <c r="CJ311" s="115"/>
      <c r="CK311" s="115">
        <f t="shared" ref="CK311:CK317" si="4983">PRODUCT(CF311:CJ311)</f>
        <v>0</v>
      </c>
      <c r="CM311" s="121"/>
      <c r="CN311" s="118"/>
      <c r="CO311" s="115"/>
      <c r="CP311" s="115"/>
      <c r="CQ311" s="115"/>
      <c r="CR311" s="115"/>
      <c r="CS311" s="115"/>
      <c r="CT311" s="115">
        <f t="shared" ref="CT311:CT317" si="4984">PRODUCT(CO311:CS311)</f>
        <v>0</v>
      </c>
      <c r="CV311" s="121"/>
      <c r="CW311" s="118"/>
      <c r="CX311" s="115"/>
      <c r="CY311" s="115"/>
      <c r="CZ311" s="115"/>
      <c r="DA311" s="115"/>
      <c r="DB311" s="115"/>
      <c r="DC311" s="115">
        <f t="shared" ref="DC311:DC317" si="4985">PRODUCT(CX311:DB311)</f>
        <v>0</v>
      </c>
      <c r="DE311" s="121"/>
      <c r="DF311" s="118"/>
      <c r="DG311" s="115"/>
      <c r="DH311" s="115"/>
      <c r="DI311" s="115"/>
      <c r="DJ311" s="115"/>
      <c r="DK311" s="115"/>
      <c r="DL311" s="115">
        <f t="shared" ref="DL311:DL317" si="4986">PRODUCT(DG311:DK311)</f>
        <v>0</v>
      </c>
      <c r="DN311" s="121"/>
      <c r="DO311" s="118"/>
      <c r="DP311" s="115"/>
      <c r="DQ311" s="115"/>
      <c r="DR311" s="115"/>
      <c r="DS311" s="115"/>
      <c r="DT311" s="115"/>
      <c r="DU311" s="115">
        <f t="shared" ref="DU311:DU317" si="4987">PRODUCT(DP311:DT311)</f>
        <v>0</v>
      </c>
      <c r="DW311" s="121"/>
      <c r="DX311" s="118"/>
      <c r="DY311" s="115"/>
      <c r="DZ311" s="115"/>
      <c r="EA311" s="115"/>
      <c r="EB311" s="115"/>
      <c r="EC311" s="115"/>
      <c r="ED311" s="115">
        <f t="shared" ref="ED311:ED317" si="4988">PRODUCT(DY311:EC311)</f>
        <v>0</v>
      </c>
      <c r="EF311" s="121"/>
      <c r="EG311" s="118"/>
      <c r="EH311" s="115"/>
      <c r="EI311" s="115"/>
      <c r="EJ311" s="115"/>
      <c r="EK311" s="115"/>
      <c r="EL311" s="115"/>
      <c r="EM311" s="115">
        <f t="shared" ref="EM311:EM317" si="4989">PRODUCT(EH311:EL311)</f>
        <v>0</v>
      </c>
      <c r="EO311" s="121"/>
      <c r="EP311" s="118"/>
      <c r="EQ311" s="115"/>
      <c r="ER311" s="115"/>
      <c r="ES311" s="115"/>
      <c r="ET311" s="115"/>
      <c r="EU311" s="115"/>
      <c r="EV311" s="115">
        <f t="shared" ref="EV311:EV317" si="4990">PRODUCT(EQ311:EU311)</f>
        <v>0</v>
      </c>
      <c r="EX311" s="121"/>
      <c r="EY311" s="118"/>
      <c r="EZ311" s="115"/>
      <c r="FA311" s="115"/>
      <c r="FB311" s="115"/>
      <c r="FC311" s="115"/>
      <c r="FD311" s="115"/>
      <c r="FE311" s="115">
        <f t="shared" ref="FE311:FE317" si="4991">PRODUCT(EZ311:FD311)</f>
        <v>0</v>
      </c>
      <c r="FG311" s="121"/>
      <c r="FH311" s="118"/>
      <c r="FI311" s="115"/>
      <c r="FJ311" s="115"/>
      <c r="FK311" s="115"/>
      <c r="FL311" s="115"/>
      <c r="FM311" s="115"/>
      <c r="FN311" s="115">
        <f t="shared" ref="FN311:FN317" si="4992">PRODUCT(FI311:FM311)</f>
        <v>0</v>
      </c>
      <c r="FP311" s="121"/>
      <c r="FQ311" s="118"/>
      <c r="FR311" s="115"/>
      <c r="FS311" s="115"/>
      <c r="FT311" s="115"/>
      <c r="FU311" s="115"/>
      <c r="FV311" s="115"/>
      <c r="FW311" s="115">
        <f t="shared" ref="FW311:FW317" si="4993">PRODUCT(FR311:FV311)</f>
        <v>0</v>
      </c>
      <c r="FY311" s="121"/>
      <c r="FZ311" s="118"/>
      <c r="GA311" s="115"/>
      <c r="GB311" s="115"/>
      <c r="GC311" s="115"/>
      <c r="GD311" s="115"/>
      <c r="GE311" s="115"/>
      <c r="GF311" s="115">
        <f t="shared" ref="GF311:GF317" si="4994">PRODUCT(GA311:GE311)</f>
        <v>0</v>
      </c>
      <c r="GH311" s="121"/>
      <c r="GI311" s="118"/>
      <c r="GJ311" s="115"/>
      <c r="GK311" s="115"/>
      <c r="GL311" s="115"/>
      <c r="GM311" s="115"/>
      <c r="GN311" s="115"/>
      <c r="GO311" s="115">
        <f t="shared" ref="GO311:GO317" si="4995">PRODUCT(GJ311:GN311)</f>
        <v>0</v>
      </c>
      <c r="GQ311" s="121"/>
      <c r="GR311" s="118"/>
      <c r="GS311" s="115"/>
      <c r="GT311" s="115"/>
      <c r="GU311" s="115"/>
      <c r="GV311" s="115"/>
      <c r="GW311" s="115"/>
      <c r="GX311" s="115">
        <f t="shared" ref="GX311:GX317" si="4996">PRODUCT(GS311:GW311)</f>
        <v>0</v>
      </c>
      <c r="GZ311" s="121"/>
      <c r="HA311" s="118"/>
      <c r="HB311" s="115"/>
      <c r="HC311" s="115"/>
      <c r="HD311" s="115"/>
      <c r="HE311" s="115"/>
      <c r="HF311" s="115"/>
      <c r="HG311" s="115">
        <f t="shared" ref="HG311:HG317" si="4997">PRODUCT(HB311:HF311)</f>
        <v>0</v>
      </c>
      <c r="HI311" s="121"/>
      <c r="HJ311" s="118"/>
      <c r="HK311" s="115"/>
      <c r="HL311" s="115"/>
      <c r="HM311" s="115"/>
      <c r="HN311" s="115"/>
      <c r="HO311" s="115"/>
      <c r="HP311" s="115">
        <f t="shared" ref="HP311:HP317" si="4998">PRODUCT(HK311:HO311)</f>
        <v>0</v>
      </c>
      <c r="HR311" s="121"/>
      <c r="HS311" s="118"/>
      <c r="HT311" s="115"/>
      <c r="HU311" s="115"/>
      <c r="HV311" s="115"/>
      <c r="HW311" s="115"/>
      <c r="HX311" s="115"/>
      <c r="HY311" s="115">
        <f t="shared" ref="HY311:HY317" si="4999">PRODUCT(HT311:HX311)</f>
        <v>0</v>
      </c>
      <c r="IA311" s="121"/>
      <c r="IB311" s="118"/>
      <c r="IC311" s="115"/>
      <c r="ID311" s="115"/>
      <c r="IE311" s="115"/>
      <c r="IF311" s="115"/>
      <c r="IG311" s="115"/>
      <c r="IH311" s="115">
        <f t="shared" ref="IH311:IH317" si="5000">PRODUCT(IC311:IG311)</f>
        <v>0</v>
      </c>
      <c r="IJ311" s="121"/>
      <c r="IK311" s="118"/>
      <c r="IL311" s="115"/>
      <c r="IM311" s="115"/>
      <c r="IN311" s="115"/>
      <c r="IO311" s="115"/>
      <c r="IP311" s="115"/>
      <c r="IQ311" s="115">
        <f t="shared" ref="IQ311:IQ317" si="5001">PRODUCT(IL311:IP311)</f>
        <v>0</v>
      </c>
      <c r="IS311" s="121"/>
      <c r="IT311" s="118"/>
      <c r="IU311" s="115"/>
      <c r="IV311" s="115"/>
      <c r="IW311" s="115"/>
      <c r="IX311" s="115"/>
      <c r="IY311" s="115"/>
      <c r="IZ311" s="115">
        <f t="shared" ref="IZ311:IZ317" si="5002">PRODUCT(IU311:IY311)</f>
        <v>0</v>
      </c>
      <c r="JB311" s="121"/>
      <c r="JC311" s="118"/>
      <c r="JD311" s="115"/>
      <c r="JE311" s="115"/>
      <c r="JF311" s="115"/>
      <c r="JG311" s="115"/>
      <c r="JH311" s="115"/>
      <c r="JI311" s="115">
        <f t="shared" ref="JI311:JI317" si="5003">PRODUCT(JD311:JH311)</f>
        <v>0</v>
      </c>
      <c r="JK311" s="121"/>
      <c r="JL311" s="118"/>
      <c r="JM311" s="115"/>
      <c r="JN311" s="115"/>
      <c r="JO311" s="115"/>
      <c r="JP311" s="115"/>
      <c r="JQ311" s="115"/>
      <c r="JR311" s="115">
        <f t="shared" ref="JR311:JR317" si="5004">PRODUCT(JM311:JQ311)</f>
        <v>0</v>
      </c>
      <c r="JT311" s="121"/>
      <c r="JU311" s="118"/>
      <c r="JV311" s="115"/>
      <c r="JW311" s="115"/>
      <c r="JX311" s="115"/>
      <c r="JY311" s="115"/>
      <c r="JZ311" s="115"/>
      <c r="KA311" s="115">
        <f t="shared" ref="KA311:KA317" si="5005">PRODUCT(JV311:JZ311)</f>
        <v>0</v>
      </c>
      <c r="KC311" s="121"/>
      <c r="KD311" s="118"/>
      <c r="KE311" s="115"/>
      <c r="KF311" s="115"/>
      <c r="KG311" s="115"/>
      <c r="KH311" s="115"/>
      <c r="KI311" s="115"/>
      <c r="KJ311" s="115">
        <f t="shared" ref="KJ311:KJ317" si="5006">PRODUCT(KE311:KI311)</f>
        <v>0</v>
      </c>
      <c r="KL311" s="121"/>
      <c r="KM311" s="118"/>
      <c r="KN311" s="115"/>
      <c r="KO311" s="115"/>
      <c r="KP311" s="115"/>
      <c r="KQ311" s="115"/>
      <c r="KR311" s="115"/>
      <c r="KS311" s="115">
        <f t="shared" ref="KS311:KS317" si="5007">PRODUCT(KN311:KR311)</f>
        <v>0</v>
      </c>
      <c r="KU311" s="121"/>
      <c r="KV311" s="118"/>
      <c r="KW311" s="115"/>
      <c r="KX311" s="115"/>
      <c r="KY311" s="115"/>
      <c r="KZ311" s="115"/>
      <c r="LA311" s="115"/>
      <c r="LB311" s="115">
        <f t="shared" ref="LB311:LB317" si="5008">PRODUCT(KW311:LA311)</f>
        <v>0</v>
      </c>
      <c r="LD311" s="121"/>
      <c r="LE311" s="118"/>
      <c r="LF311" s="115"/>
      <c r="LG311" s="115"/>
      <c r="LH311" s="115"/>
      <c r="LI311" s="115"/>
      <c r="LJ311" s="115"/>
      <c r="LK311" s="115">
        <f t="shared" ref="LK311:LK317" si="5009">PRODUCT(LF311:LJ311)</f>
        <v>0</v>
      </c>
      <c r="LM311" s="121"/>
      <c r="LN311" s="118"/>
      <c r="LO311" s="115"/>
      <c r="LP311" s="115"/>
      <c r="LQ311" s="115"/>
      <c r="LR311" s="115"/>
      <c r="LS311" s="115"/>
      <c r="LT311" s="115">
        <f t="shared" ref="LT311:LT317" si="5010">PRODUCT(LO311:LS311)</f>
        <v>0</v>
      </c>
      <c r="LV311" s="121"/>
      <c r="LW311" s="118"/>
      <c r="LX311" s="115"/>
      <c r="LY311" s="115"/>
      <c r="LZ311" s="115"/>
      <c r="MA311" s="115"/>
      <c r="MB311" s="115"/>
      <c r="MC311" s="115">
        <f t="shared" ref="MC311:MC317" si="5011">PRODUCT(LX311:MB311)</f>
        <v>0</v>
      </c>
      <c r="ME311" s="121"/>
      <c r="MF311" s="118"/>
      <c r="MG311" s="115"/>
      <c r="MH311" s="115"/>
      <c r="MI311" s="115"/>
      <c r="MJ311" s="115"/>
      <c r="MK311" s="115"/>
      <c r="ML311" s="115">
        <f t="shared" ref="ML311:ML317" si="5012">PRODUCT(MG311:MK311)</f>
        <v>0</v>
      </c>
      <c r="MN311" s="121"/>
      <c r="MO311" s="118"/>
      <c r="MP311" s="115"/>
      <c r="MQ311" s="115"/>
      <c r="MR311" s="115"/>
      <c r="MS311" s="115"/>
      <c r="MT311" s="115"/>
      <c r="MU311" s="115">
        <f t="shared" ref="MU311:MU317" si="5013">PRODUCT(MP311:MT311)</f>
        <v>0</v>
      </c>
      <c r="MW311" s="121"/>
      <c r="MX311" s="118"/>
      <c r="MY311" s="115"/>
      <c r="MZ311" s="115"/>
      <c r="NA311" s="115"/>
      <c r="NB311" s="115"/>
      <c r="NC311" s="115"/>
      <c r="ND311" s="115">
        <f t="shared" ref="ND311:ND317" si="5014">PRODUCT(MY311:NC311)</f>
        <v>0</v>
      </c>
      <c r="NF311" s="121"/>
      <c r="NG311" s="118"/>
      <c r="NH311" s="115"/>
      <c r="NI311" s="115"/>
      <c r="NJ311" s="115"/>
      <c r="NK311" s="115"/>
      <c r="NL311" s="115"/>
      <c r="NM311" s="115">
        <f t="shared" ref="NM311:NM317" si="5015">PRODUCT(NH311:NL311)</f>
        <v>0</v>
      </c>
      <c r="NO311" s="121"/>
      <c r="NP311" s="118"/>
      <c r="NQ311" s="115"/>
      <c r="NR311" s="115"/>
      <c r="NS311" s="115"/>
      <c r="NT311" s="115"/>
      <c r="NU311" s="115"/>
      <c r="NV311" s="115">
        <f t="shared" ref="NV311:NV317" si="5016">PRODUCT(NQ311:NU311)</f>
        <v>0</v>
      </c>
      <c r="NX311" s="121"/>
      <c r="NY311" s="118"/>
      <c r="NZ311" s="115"/>
      <c r="OA311" s="115"/>
      <c r="OB311" s="115"/>
      <c r="OC311" s="115"/>
      <c r="OD311" s="115"/>
      <c r="OE311" s="115">
        <f t="shared" ref="OE311:OE317" si="5017">PRODUCT(NZ311:OD311)</f>
        <v>0</v>
      </c>
      <c r="OG311" s="121"/>
      <c r="OH311" s="118"/>
      <c r="OI311" s="115"/>
      <c r="OJ311" s="115"/>
      <c r="OK311" s="115"/>
      <c r="OL311" s="115"/>
      <c r="OM311" s="115"/>
      <c r="ON311" s="115">
        <f t="shared" ref="ON311:ON317" si="5018">PRODUCT(OI311:OM311)</f>
        <v>0</v>
      </c>
      <c r="OP311" s="121"/>
      <c r="OQ311" s="118"/>
      <c r="OR311" s="115"/>
      <c r="OS311" s="115"/>
      <c r="OT311" s="115"/>
      <c r="OU311" s="115"/>
      <c r="OV311" s="115"/>
      <c r="OW311" s="115">
        <f t="shared" ref="OW311:OW317" si="5019">PRODUCT(OR311:OV311)</f>
        <v>0</v>
      </c>
      <c r="OY311" s="121"/>
      <c r="OZ311" s="118"/>
      <c r="PA311" s="115"/>
      <c r="PB311" s="115"/>
      <c r="PC311" s="115"/>
      <c r="PD311" s="115"/>
      <c r="PE311" s="115"/>
      <c r="PF311" s="115">
        <f t="shared" ref="PF311:PF317" si="5020">PRODUCT(PA311:PE311)</f>
        <v>0</v>
      </c>
    </row>
    <row r="312" spans="1:423">
      <c r="A312" s="118"/>
      <c r="B312" s="118"/>
      <c r="C312" s="115"/>
      <c r="D312" s="115"/>
      <c r="E312" s="115"/>
      <c r="F312" s="115"/>
      <c r="G312" s="115"/>
      <c r="H312" s="115">
        <f>PRODUCT(C312:G312)</f>
        <v>0</v>
      </c>
      <c r="J312" s="118"/>
      <c r="K312" s="118"/>
      <c r="L312" s="115"/>
      <c r="M312" s="115"/>
      <c r="N312" s="115"/>
      <c r="O312" s="115"/>
      <c r="P312" s="115"/>
      <c r="Q312" s="115">
        <f>PRODUCT(L312:P312)</f>
        <v>0</v>
      </c>
      <c r="S312" s="118"/>
      <c r="T312" s="118"/>
      <c r="U312" s="115"/>
      <c r="V312" s="115"/>
      <c r="W312" s="115"/>
      <c r="X312" s="115"/>
      <c r="Y312" s="115"/>
      <c r="Z312" s="115">
        <f>PRODUCT(U312:Y312)</f>
        <v>0</v>
      </c>
      <c r="AB312" s="118"/>
      <c r="AC312" s="118"/>
      <c r="AD312" s="115"/>
      <c r="AE312" s="115"/>
      <c r="AF312" s="115"/>
      <c r="AG312" s="115"/>
      <c r="AH312" s="115"/>
      <c r="AI312" s="115">
        <f>PRODUCT(AD312:AH312)</f>
        <v>0</v>
      </c>
      <c r="AK312" s="118"/>
      <c r="AL312" s="118"/>
      <c r="AM312" s="115"/>
      <c r="AN312" s="115"/>
      <c r="AO312" s="115"/>
      <c r="AP312" s="115"/>
      <c r="AQ312" s="115"/>
      <c r="AR312" s="115">
        <f>PRODUCT(AM312:AQ312)</f>
        <v>0</v>
      </c>
      <c r="AT312" s="118"/>
      <c r="AU312" s="118"/>
      <c r="AV312" s="115"/>
      <c r="AW312" s="115"/>
      <c r="AX312" s="115"/>
      <c r="AY312" s="115"/>
      <c r="AZ312" s="115"/>
      <c r="BA312" s="115">
        <f>PRODUCT(AV312:AZ312)</f>
        <v>0</v>
      </c>
      <c r="BC312" s="118"/>
      <c r="BD312" s="118"/>
      <c r="BE312" s="115"/>
      <c r="BF312" s="115"/>
      <c r="BG312" s="115"/>
      <c r="BH312" s="115"/>
      <c r="BI312" s="115"/>
      <c r="BJ312" s="115">
        <f t="shared" si="4980"/>
        <v>0</v>
      </c>
      <c r="BL312" s="118"/>
      <c r="BM312" s="118"/>
      <c r="BN312" s="115"/>
      <c r="BO312" s="115"/>
      <c r="BP312" s="115"/>
      <c r="BQ312" s="115"/>
      <c r="BR312" s="115"/>
      <c r="BS312" s="115">
        <f t="shared" si="4981"/>
        <v>0</v>
      </c>
      <c r="BU312" s="118"/>
      <c r="BV312" s="118"/>
      <c r="BW312" s="115"/>
      <c r="BX312" s="115"/>
      <c r="BY312" s="115"/>
      <c r="BZ312" s="115"/>
      <c r="CA312" s="115"/>
      <c r="CB312" s="115">
        <f t="shared" si="4982"/>
        <v>0</v>
      </c>
      <c r="CD312" s="118"/>
      <c r="CE312" s="118"/>
      <c r="CF312" s="115"/>
      <c r="CG312" s="115"/>
      <c r="CH312" s="115"/>
      <c r="CI312" s="115"/>
      <c r="CJ312" s="115"/>
      <c r="CK312" s="115">
        <f t="shared" si="4983"/>
        <v>0</v>
      </c>
      <c r="CM312" s="118"/>
      <c r="CN312" s="118"/>
      <c r="CO312" s="115"/>
      <c r="CP312" s="115"/>
      <c r="CQ312" s="115"/>
      <c r="CR312" s="115"/>
      <c r="CS312" s="115"/>
      <c r="CT312" s="115">
        <f t="shared" si="4984"/>
        <v>0</v>
      </c>
      <c r="CV312" s="118"/>
      <c r="CW312" s="118"/>
      <c r="CX312" s="115"/>
      <c r="CY312" s="115"/>
      <c r="CZ312" s="115"/>
      <c r="DA312" s="115"/>
      <c r="DB312" s="115"/>
      <c r="DC312" s="115">
        <f t="shared" si="4985"/>
        <v>0</v>
      </c>
      <c r="DE312" s="118"/>
      <c r="DF312" s="118"/>
      <c r="DG312" s="115"/>
      <c r="DH312" s="115"/>
      <c r="DI312" s="115"/>
      <c r="DJ312" s="115"/>
      <c r="DK312" s="115"/>
      <c r="DL312" s="115">
        <f t="shared" si="4986"/>
        <v>0</v>
      </c>
      <c r="DN312" s="118"/>
      <c r="DO312" s="118"/>
      <c r="DP312" s="115"/>
      <c r="DQ312" s="115"/>
      <c r="DR312" s="115"/>
      <c r="DS312" s="115"/>
      <c r="DT312" s="115"/>
      <c r="DU312" s="115">
        <f t="shared" si="4987"/>
        <v>0</v>
      </c>
      <c r="DW312" s="118"/>
      <c r="DX312" s="118"/>
      <c r="DY312" s="115"/>
      <c r="DZ312" s="115"/>
      <c r="EA312" s="115"/>
      <c r="EB312" s="115"/>
      <c r="EC312" s="115"/>
      <c r="ED312" s="115">
        <f t="shared" si="4988"/>
        <v>0</v>
      </c>
      <c r="EF312" s="118"/>
      <c r="EG312" s="118"/>
      <c r="EH312" s="115"/>
      <c r="EI312" s="115"/>
      <c r="EJ312" s="115"/>
      <c r="EK312" s="115"/>
      <c r="EL312" s="115"/>
      <c r="EM312" s="115">
        <f t="shared" si="4989"/>
        <v>0</v>
      </c>
      <c r="EO312" s="118"/>
      <c r="EP312" s="118"/>
      <c r="EQ312" s="115"/>
      <c r="ER312" s="115"/>
      <c r="ES312" s="115"/>
      <c r="ET312" s="115"/>
      <c r="EU312" s="115"/>
      <c r="EV312" s="115">
        <f t="shared" si="4990"/>
        <v>0</v>
      </c>
      <c r="EX312" s="118"/>
      <c r="EY312" s="118"/>
      <c r="EZ312" s="115"/>
      <c r="FA312" s="115"/>
      <c r="FB312" s="115"/>
      <c r="FC312" s="115"/>
      <c r="FD312" s="115"/>
      <c r="FE312" s="115">
        <f t="shared" si="4991"/>
        <v>0</v>
      </c>
      <c r="FG312" s="118"/>
      <c r="FH312" s="118"/>
      <c r="FI312" s="115"/>
      <c r="FJ312" s="115"/>
      <c r="FK312" s="115"/>
      <c r="FL312" s="115"/>
      <c r="FM312" s="115"/>
      <c r="FN312" s="115">
        <f t="shared" si="4992"/>
        <v>0</v>
      </c>
      <c r="FP312" s="118"/>
      <c r="FQ312" s="118"/>
      <c r="FR312" s="115"/>
      <c r="FS312" s="115"/>
      <c r="FT312" s="115"/>
      <c r="FU312" s="115"/>
      <c r="FV312" s="115"/>
      <c r="FW312" s="115">
        <f t="shared" si="4993"/>
        <v>0</v>
      </c>
      <c r="FY312" s="118"/>
      <c r="FZ312" s="118"/>
      <c r="GA312" s="115"/>
      <c r="GB312" s="115"/>
      <c r="GC312" s="115"/>
      <c r="GD312" s="115"/>
      <c r="GE312" s="115"/>
      <c r="GF312" s="115">
        <f t="shared" si="4994"/>
        <v>0</v>
      </c>
      <c r="GH312" s="118"/>
      <c r="GI312" s="118"/>
      <c r="GJ312" s="115"/>
      <c r="GK312" s="115"/>
      <c r="GL312" s="115"/>
      <c r="GM312" s="115"/>
      <c r="GN312" s="115"/>
      <c r="GO312" s="115">
        <f t="shared" si="4995"/>
        <v>0</v>
      </c>
      <c r="GQ312" s="118"/>
      <c r="GR312" s="118"/>
      <c r="GS312" s="115"/>
      <c r="GT312" s="115"/>
      <c r="GU312" s="115"/>
      <c r="GV312" s="115"/>
      <c r="GW312" s="115"/>
      <c r="GX312" s="115">
        <f t="shared" si="4996"/>
        <v>0</v>
      </c>
      <c r="GZ312" s="118"/>
      <c r="HA312" s="118"/>
      <c r="HB312" s="115"/>
      <c r="HC312" s="115"/>
      <c r="HD312" s="115"/>
      <c r="HE312" s="115"/>
      <c r="HF312" s="115"/>
      <c r="HG312" s="115">
        <f t="shared" si="4997"/>
        <v>0</v>
      </c>
      <c r="HI312" s="118"/>
      <c r="HJ312" s="118"/>
      <c r="HK312" s="115"/>
      <c r="HL312" s="115"/>
      <c r="HM312" s="115"/>
      <c r="HN312" s="115"/>
      <c r="HO312" s="115"/>
      <c r="HP312" s="115">
        <f t="shared" si="4998"/>
        <v>0</v>
      </c>
      <c r="HR312" s="118"/>
      <c r="HS312" s="118"/>
      <c r="HT312" s="115"/>
      <c r="HU312" s="115"/>
      <c r="HV312" s="115"/>
      <c r="HW312" s="115"/>
      <c r="HX312" s="115"/>
      <c r="HY312" s="115">
        <f t="shared" si="4999"/>
        <v>0</v>
      </c>
      <c r="IA312" s="118"/>
      <c r="IB312" s="118"/>
      <c r="IC312" s="115"/>
      <c r="ID312" s="115"/>
      <c r="IE312" s="115"/>
      <c r="IF312" s="115"/>
      <c r="IG312" s="115"/>
      <c r="IH312" s="115">
        <f t="shared" si="5000"/>
        <v>0</v>
      </c>
      <c r="IJ312" s="118"/>
      <c r="IK312" s="118"/>
      <c r="IL312" s="115"/>
      <c r="IM312" s="115"/>
      <c r="IN312" s="115"/>
      <c r="IO312" s="115"/>
      <c r="IP312" s="115"/>
      <c r="IQ312" s="115">
        <f t="shared" si="5001"/>
        <v>0</v>
      </c>
      <c r="IS312" s="118"/>
      <c r="IT312" s="118"/>
      <c r="IU312" s="115"/>
      <c r="IV312" s="115"/>
      <c r="IW312" s="115"/>
      <c r="IX312" s="115"/>
      <c r="IY312" s="115"/>
      <c r="IZ312" s="115">
        <f t="shared" si="5002"/>
        <v>0</v>
      </c>
      <c r="JB312" s="118"/>
      <c r="JC312" s="118"/>
      <c r="JD312" s="115"/>
      <c r="JE312" s="115"/>
      <c r="JF312" s="115"/>
      <c r="JG312" s="115"/>
      <c r="JH312" s="115"/>
      <c r="JI312" s="115">
        <f t="shared" si="5003"/>
        <v>0</v>
      </c>
      <c r="JK312" s="118"/>
      <c r="JL312" s="118"/>
      <c r="JM312" s="115"/>
      <c r="JN312" s="115"/>
      <c r="JO312" s="115"/>
      <c r="JP312" s="115"/>
      <c r="JQ312" s="115"/>
      <c r="JR312" s="115">
        <f t="shared" si="5004"/>
        <v>0</v>
      </c>
      <c r="JT312" s="118"/>
      <c r="JU312" s="118"/>
      <c r="JV312" s="115"/>
      <c r="JW312" s="115"/>
      <c r="JX312" s="115"/>
      <c r="JY312" s="115"/>
      <c r="JZ312" s="115"/>
      <c r="KA312" s="115">
        <f t="shared" si="5005"/>
        <v>0</v>
      </c>
      <c r="KC312" s="118"/>
      <c r="KD312" s="118"/>
      <c r="KE312" s="115"/>
      <c r="KF312" s="115"/>
      <c r="KG312" s="115"/>
      <c r="KH312" s="115"/>
      <c r="KI312" s="115"/>
      <c r="KJ312" s="115">
        <f t="shared" si="5006"/>
        <v>0</v>
      </c>
      <c r="KL312" s="118"/>
      <c r="KM312" s="118"/>
      <c r="KN312" s="115"/>
      <c r="KO312" s="115"/>
      <c r="KP312" s="115"/>
      <c r="KQ312" s="115"/>
      <c r="KR312" s="115"/>
      <c r="KS312" s="115">
        <f t="shared" si="5007"/>
        <v>0</v>
      </c>
      <c r="KU312" s="118"/>
      <c r="KV312" s="118"/>
      <c r="KW312" s="115"/>
      <c r="KX312" s="115"/>
      <c r="KY312" s="115"/>
      <c r="KZ312" s="115"/>
      <c r="LA312" s="115"/>
      <c r="LB312" s="115">
        <f t="shared" si="5008"/>
        <v>0</v>
      </c>
      <c r="LD312" s="118"/>
      <c r="LE312" s="118"/>
      <c r="LF312" s="115"/>
      <c r="LG312" s="115"/>
      <c r="LH312" s="115"/>
      <c r="LI312" s="115"/>
      <c r="LJ312" s="115"/>
      <c r="LK312" s="115">
        <f t="shared" si="5009"/>
        <v>0</v>
      </c>
      <c r="LM312" s="118"/>
      <c r="LN312" s="118"/>
      <c r="LO312" s="115"/>
      <c r="LP312" s="115"/>
      <c r="LQ312" s="115"/>
      <c r="LR312" s="115"/>
      <c r="LS312" s="115"/>
      <c r="LT312" s="115">
        <f t="shared" si="5010"/>
        <v>0</v>
      </c>
      <c r="LV312" s="118"/>
      <c r="LW312" s="118"/>
      <c r="LX312" s="115"/>
      <c r="LY312" s="115"/>
      <c r="LZ312" s="115"/>
      <c r="MA312" s="115"/>
      <c r="MB312" s="115"/>
      <c r="MC312" s="115">
        <f t="shared" si="5011"/>
        <v>0</v>
      </c>
      <c r="ME312" s="118"/>
      <c r="MF312" s="118"/>
      <c r="MG312" s="115"/>
      <c r="MH312" s="115"/>
      <c r="MI312" s="115"/>
      <c r="MJ312" s="115"/>
      <c r="MK312" s="115"/>
      <c r="ML312" s="115">
        <f t="shared" si="5012"/>
        <v>0</v>
      </c>
      <c r="MN312" s="118"/>
      <c r="MO312" s="118"/>
      <c r="MP312" s="115"/>
      <c r="MQ312" s="115"/>
      <c r="MR312" s="115"/>
      <c r="MS312" s="115"/>
      <c r="MT312" s="115"/>
      <c r="MU312" s="115">
        <f t="shared" si="5013"/>
        <v>0</v>
      </c>
      <c r="MW312" s="118"/>
      <c r="MX312" s="118"/>
      <c r="MY312" s="115"/>
      <c r="MZ312" s="115"/>
      <c r="NA312" s="115"/>
      <c r="NB312" s="115"/>
      <c r="NC312" s="115"/>
      <c r="ND312" s="115">
        <f t="shared" si="5014"/>
        <v>0</v>
      </c>
      <c r="NF312" s="118"/>
      <c r="NG312" s="118"/>
      <c r="NH312" s="115"/>
      <c r="NI312" s="115"/>
      <c r="NJ312" s="115"/>
      <c r="NK312" s="115"/>
      <c r="NL312" s="115"/>
      <c r="NM312" s="115">
        <f t="shared" si="5015"/>
        <v>0</v>
      </c>
      <c r="NO312" s="118"/>
      <c r="NP312" s="118"/>
      <c r="NQ312" s="115"/>
      <c r="NR312" s="115"/>
      <c r="NS312" s="115"/>
      <c r="NT312" s="115"/>
      <c r="NU312" s="115"/>
      <c r="NV312" s="115">
        <f t="shared" si="5016"/>
        <v>0</v>
      </c>
      <c r="NX312" s="118"/>
      <c r="NY312" s="118"/>
      <c r="NZ312" s="115"/>
      <c r="OA312" s="115"/>
      <c r="OB312" s="115"/>
      <c r="OC312" s="115"/>
      <c r="OD312" s="115"/>
      <c r="OE312" s="115">
        <f t="shared" si="5017"/>
        <v>0</v>
      </c>
      <c r="OG312" s="118"/>
      <c r="OH312" s="118"/>
      <c r="OI312" s="115"/>
      <c r="OJ312" s="115"/>
      <c r="OK312" s="115"/>
      <c r="OL312" s="115"/>
      <c r="OM312" s="115"/>
      <c r="ON312" s="115">
        <f t="shared" si="5018"/>
        <v>0</v>
      </c>
      <c r="OP312" s="118"/>
      <c r="OQ312" s="118"/>
      <c r="OR312" s="115"/>
      <c r="OS312" s="115"/>
      <c r="OT312" s="115"/>
      <c r="OU312" s="115"/>
      <c r="OV312" s="115"/>
      <c r="OW312" s="115">
        <f t="shared" si="5019"/>
        <v>0</v>
      </c>
      <c r="OY312" s="118"/>
      <c r="OZ312" s="118"/>
      <c r="PA312" s="115"/>
      <c r="PB312" s="115"/>
      <c r="PC312" s="115"/>
      <c r="PD312" s="115"/>
      <c r="PE312" s="115"/>
      <c r="PF312" s="115">
        <f t="shared" si="5020"/>
        <v>0</v>
      </c>
    </row>
    <row r="313" spans="1:423">
      <c r="A313" s="118"/>
      <c r="B313" s="118"/>
      <c r="C313" s="115"/>
      <c r="D313" s="115"/>
      <c r="E313" s="115"/>
      <c r="F313" s="115"/>
      <c r="G313" s="115"/>
      <c r="H313" s="115">
        <f t="shared" si="4974"/>
        <v>0</v>
      </c>
      <c r="J313" s="118"/>
      <c r="K313" s="118"/>
      <c r="L313" s="115"/>
      <c r="M313" s="115"/>
      <c r="N313" s="115"/>
      <c r="O313" s="115"/>
      <c r="P313" s="115"/>
      <c r="Q313" s="115">
        <f t="shared" ref="Q313:Q317" si="5021">PRODUCT(L313:P313)</f>
        <v>0</v>
      </c>
      <c r="S313" s="118"/>
      <c r="T313" s="118"/>
      <c r="U313" s="115"/>
      <c r="V313" s="115"/>
      <c r="W313" s="115"/>
      <c r="X313" s="115"/>
      <c r="Y313" s="115"/>
      <c r="Z313" s="115">
        <f t="shared" ref="Z313:Z317" si="5022">PRODUCT(U313:Y313)</f>
        <v>0</v>
      </c>
      <c r="AB313" s="118"/>
      <c r="AC313" s="118"/>
      <c r="AD313" s="115"/>
      <c r="AE313" s="115"/>
      <c r="AF313" s="115"/>
      <c r="AG313" s="115"/>
      <c r="AH313" s="115"/>
      <c r="AI313" s="115">
        <f t="shared" ref="AI313:AI317" si="5023">PRODUCT(AD313:AH313)</f>
        <v>0</v>
      </c>
      <c r="AK313" s="118"/>
      <c r="AL313" s="118"/>
      <c r="AM313" s="115"/>
      <c r="AN313" s="115"/>
      <c r="AO313" s="115"/>
      <c r="AP313" s="115"/>
      <c r="AQ313" s="115"/>
      <c r="AR313" s="115">
        <f t="shared" ref="AR313:AR317" si="5024">PRODUCT(AM313:AQ313)</f>
        <v>0</v>
      </c>
      <c r="AT313" s="118"/>
      <c r="AU313" s="118"/>
      <c r="AV313" s="115"/>
      <c r="AW313" s="115"/>
      <c r="AX313" s="115"/>
      <c r="AY313" s="115"/>
      <c r="AZ313" s="115"/>
      <c r="BA313" s="115">
        <f t="shared" ref="BA313:BA317" si="5025">PRODUCT(AV313:AZ313)</f>
        <v>0</v>
      </c>
      <c r="BC313" s="118"/>
      <c r="BD313" s="118"/>
      <c r="BE313" s="115"/>
      <c r="BF313" s="115"/>
      <c r="BG313" s="115"/>
      <c r="BH313" s="115"/>
      <c r="BI313" s="115"/>
      <c r="BJ313" s="115">
        <f t="shared" si="4980"/>
        <v>0</v>
      </c>
      <c r="BL313" s="118"/>
      <c r="BM313" s="118"/>
      <c r="BN313" s="115"/>
      <c r="BO313" s="115"/>
      <c r="BP313" s="115"/>
      <c r="BQ313" s="115"/>
      <c r="BR313" s="115"/>
      <c r="BS313" s="115">
        <f t="shared" si="4981"/>
        <v>0</v>
      </c>
      <c r="BU313" s="118"/>
      <c r="BV313" s="118"/>
      <c r="BW313" s="115"/>
      <c r="BX313" s="115"/>
      <c r="BY313" s="115"/>
      <c r="BZ313" s="115"/>
      <c r="CA313" s="115"/>
      <c r="CB313" s="115">
        <f t="shared" si="4982"/>
        <v>0</v>
      </c>
      <c r="CD313" s="118"/>
      <c r="CE313" s="118"/>
      <c r="CF313" s="115"/>
      <c r="CG313" s="115"/>
      <c r="CH313" s="115"/>
      <c r="CI313" s="115"/>
      <c r="CJ313" s="115"/>
      <c r="CK313" s="115">
        <f t="shared" si="4983"/>
        <v>0</v>
      </c>
      <c r="CM313" s="118"/>
      <c r="CN313" s="118"/>
      <c r="CO313" s="115"/>
      <c r="CP313" s="115"/>
      <c r="CQ313" s="115"/>
      <c r="CR313" s="115"/>
      <c r="CS313" s="115"/>
      <c r="CT313" s="115">
        <f t="shared" si="4984"/>
        <v>0</v>
      </c>
      <c r="CV313" s="118"/>
      <c r="CW313" s="118"/>
      <c r="CX313" s="115"/>
      <c r="CY313" s="115"/>
      <c r="CZ313" s="115"/>
      <c r="DA313" s="115"/>
      <c r="DB313" s="115"/>
      <c r="DC313" s="115">
        <f t="shared" si="4985"/>
        <v>0</v>
      </c>
      <c r="DE313" s="118"/>
      <c r="DF313" s="118"/>
      <c r="DG313" s="115"/>
      <c r="DH313" s="115"/>
      <c r="DI313" s="115"/>
      <c r="DJ313" s="115"/>
      <c r="DK313" s="115"/>
      <c r="DL313" s="115">
        <f t="shared" si="4986"/>
        <v>0</v>
      </c>
      <c r="DN313" s="118"/>
      <c r="DO313" s="118"/>
      <c r="DP313" s="115"/>
      <c r="DQ313" s="115"/>
      <c r="DR313" s="115"/>
      <c r="DS313" s="115"/>
      <c r="DT313" s="115"/>
      <c r="DU313" s="115">
        <f t="shared" si="4987"/>
        <v>0</v>
      </c>
      <c r="DW313" s="118"/>
      <c r="DX313" s="118"/>
      <c r="DY313" s="115"/>
      <c r="DZ313" s="115"/>
      <c r="EA313" s="115"/>
      <c r="EB313" s="115"/>
      <c r="EC313" s="115"/>
      <c r="ED313" s="115">
        <f t="shared" si="4988"/>
        <v>0</v>
      </c>
      <c r="EF313" s="118"/>
      <c r="EG313" s="118"/>
      <c r="EH313" s="115"/>
      <c r="EI313" s="115"/>
      <c r="EJ313" s="115"/>
      <c r="EK313" s="115"/>
      <c r="EL313" s="115"/>
      <c r="EM313" s="115">
        <f t="shared" si="4989"/>
        <v>0</v>
      </c>
      <c r="EO313" s="118"/>
      <c r="EP313" s="118"/>
      <c r="EQ313" s="115"/>
      <c r="ER313" s="115"/>
      <c r="ES313" s="115"/>
      <c r="ET313" s="115"/>
      <c r="EU313" s="115"/>
      <c r="EV313" s="115">
        <f t="shared" si="4990"/>
        <v>0</v>
      </c>
      <c r="EX313" s="118"/>
      <c r="EY313" s="118"/>
      <c r="EZ313" s="115"/>
      <c r="FA313" s="115"/>
      <c r="FB313" s="115"/>
      <c r="FC313" s="115"/>
      <c r="FD313" s="115"/>
      <c r="FE313" s="115">
        <f t="shared" si="4991"/>
        <v>0</v>
      </c>
      <c r="FG313" s="118"/>
      <c r="FH313" s="118"/>
      <c r="FI313" s="115"/>
      <c r="FJ313" s="115"/>
      <c r="FK313" s="115"/>
      <c r="FL313" s="115"/>
      <c r="FM313" s="115"/>
      <c r="FN313" s="115">
        <f t="shared" si="4992"/>
        <v>0</v>
      </c>
      <c r="FP313" s="118"/>
      <c r="FQ313" s="118"/>
      <c r="FR313" s="115"/>
      <c r="FS313" s="115"/>
      <c r="FT313" s="115"/>
      <c r="FU313" s="115"/>
      <c r="FV313" s="115"/>
      <c r="FW313" s="115">
        <f t="shared" si="4993"/>
        <v>0</v>
      </c>
      <c r="FY313" s="118"/>
      <c r="FZ313" s="118"/>
      <c r="GA313" s="115"/>
      <c r="GB313" s="115"/>
      <c r="GC313" s="115"/>
      <c r="GD313" s="115"/>
      <c r="GE313" s="115"/>
      <c r="GF313" s="115">
        <f t="shared" si="4994"/>
        <v>0</v>
      </c>
      <c r="GH313" s="118"/>
      <c r="GI313" s="118"/>
      <c r="GJ313" s="115"/>
      <c r="GK313" s="115"/>
      <c r="GL313" s="115"/>
      <c r="GM313" s="115"/>
      <c r="GN313" s="115"/>
      <c r="GO313" s="115">
        <f t="shared" si="4995"/>
        <v>0</v>
      </c>
      <c r="GQ313" s="118"/>
      <c r="GR313" s="118"/>
      <c r="GS313" s="115"/>
      <c r="GT313" s="115"/>
      <c r="GU313" s="115"/>
      <c r="GV313" s="115"/>
      <c r="GW313" s="115"/>
      <c r="GX313" s="115">
        <f t="shared" si="4996"/>
        <v>0</v>
      </c>
      <c r="GZ313" s="118"/>
      <c r="HA313" s="118"/>
      <c r="HB313" s="115"/>
      <c r="HC313" s="115"/>
      <c r="HD313" s="115"/>
      <c r="HE313" s="115"/>
      <c r="HF313" s="115"/>
      <c r="HG313" s="115">
        <f t="shared" si="4997"/>
        <v>0</v>
      </c>
      <c r="HI313" s="118"/>
      <c r="HJ313" s="118"/>
      <c r="HK313" s="115"/>
      <c r="HL313" s="115"/>
      <c r="HM313" s="115"/>
      <c r="HN313" s="115"/>
      <c r="HO313" s="115"/>
      <c r="HP313" s="115">
        <f t="shared" si="4998"/>
        <v>0</v>
      </c>
      <c r="HR313" s="118"/>
      <c r="HS313" s="118"/>
      <c r="HT313" s="115"/>
      <c r="HU313" s="115"/>
      <c r="HV313" s="115"/>
      <c r="HW313" s="115"/>
      <c r="HX313" s="115"/>
      <c r="HY313" s="115">
        <f t="shared" si="4999"/>
        <v>0</v>
      </c>
      <c r="IA313" s="118"/>
      <c r="IB313" s="118"/>
      <c r="IC313" s="115"/>
      <c r="ID313" s="115"/>
      <c r="IE313" s="115"/>
      <c r="IF313" s="115"/>
      <c r="IG313" s="115"/>
      <c r="IH313" s="115">
        <f t="shared" si="5000"/>
        <v>0</v>
      </c>
      <c r="IJ313" s="118"/>
      <c r="IK313" s="118"/>
      <c r="IL313" s="115"/>
      <c r="IM313" s="115"/>
      <c r="IN313" s="115"/>
      <c r="IO313" s="115"/>
      <c r="IP313" s="115"/>
      <c r="IQ313" s="115">
        <f t="shared" si="5001"/>
        <v>0</v>
      </c>
      <c r="IS313" s="118"/>
      <c r="IT313" s="118"/>
      <c r="IU313" s="115"/>
      <c r="IV313" s="115"/>
      <c r="IW313" s="115"/>
      <c r="IX313" s="115"/>
      <c r="IY313" s="115"/>
      <c r="IZ313" s="115">
        <f t="shared" si="5002"/>
        <v>0</v>
      </c>
      <c r="JB313" s="118"/>
      <c r="JC313" s="118"/>
      <c r="JD313" s="115"/>
      <c r="JE313" s="115"/>
      <c r="JF313" s="115"/>
      <c r="JG313" s="115"/>
      <c r="JH313" s="115"/>
      <c r="JI313" s="115">
        <f t="shared" si="5003"/>
        <v>0</v>
      </c>
      <c r="JK313" s="118"/>
      <c r="JL313" s="118"/>
      <c r="JM313" s="115"/>
      <c r="JN313" s="115"/>
      <c r="JO313" s="115"/>
      <c r="JP313" s="115"/>
      <c r="JQ313" s="115"/>
      <c r="JR313" s="115">
        <f t="shared" si="5004"/>
        <v>0</v>
      </c>
      <c r="JT313" s="118"/>
      <c r="JU313" s="118"/>
      <c r="JV313" s="115"/>
      <c r="JW313" s="115"/>
      <c r="JX313" s="115"/>
      <c r="JY313" s="115"/>
      <c r="JZ313" s="115"/>
      <c r="KA313" s="115">
        <f t="shared" si="5005"/>
        <v>0</v>
      </c>
      <c r="KC313" s="118"/>
      <c r="KD313" s="118"/>
      <c r="KE313" s="115"/>
      <c r="KF313" s="115"/>
      <c r="KG313" s="115"/>
      <c r="KH313" s="115"/>
      <c r="KI313" s="115"/>
      <c r="KJ313" s="115">
        <f t="shared" si="5006"/>
        <v>0</v>
      </c>
      <c r="KL313" s="118"/>
      <c r="KM313" s="118"/>
      <c r="KN313" s="115"/>
      <c r="KO313" s="115"/>
      <c r="KP313" s="115"/>
      <c r="KQ313" s="115"/>
      <c r="KR313" s="115"/>
      <c r="KS313" s="115">
        <f t="shared" si="5007"/>
        <v>0</v>
      </c>
      <c r="KU313" s="118"/>
      <c r="KV313" s="118"/>
      <c r="KW313" s="115"/>
      <c r="KX313" s="115"/>
      <c r="KY313" s="115"/>
      <c r="KZ313" s="115"/>
      <c r="LA313" s="115"/>
      <c r="LB313" s="115">
        <f t="shared" si="5008"/>
        <v>0</v>
      </c>
      <c r="LD313" s="118"/>
      <c r="LE313" s="118"/>
      <c r="LF313" s="115"/>
      <c r="LG313" s="115"/>
      <c r="LH313" s="115"/>
      <c r="LI313" s="115"/>
      <c r="LJ313" s="115"/>
      <c r="LK313" s="115">
        <f t="shared" si="5009"/>
        <v>0</v>
      </c>
      <c r="LM313" s="118"/>
      <c r="LN313" s="118"/>
      <c r="LO313" s="115"/>
      <c r="LP313" s="115"/>
      <c r="LQ313" s="115"/>
      <c r="LR313" s="115"/>
      <c r="LS313" s="115"/>
      <c r="LT313" s="115">
        <f t="shared" si="5010"/>
        <v>0</v>
      </c>
      <c r="LV313" s="118"/>
      <c r="LW313" s="118"/>
      <c r="LX313" s="115"/>
      <c r="LY313" s="115"/>
      <c r="LZ313" s="115"/>
      <c r="MA313" s="115"/>
      <c r="MB313" s="115"/>
      <c r="MC313" s="115">
        <f t="shared" si="5011"/>
        <v>0</v>
      </c>
      <c r="ME313" s="118"/>
      <c r="MF313" s="118"/>
      <c r="MG313" s="115"/>
      <c r="MH313" s="115"/>
      <c r="MI313" s="115"/>
      <c r="MJ313" s="115"/>
      <c r="MK313" s="115"/>
      <c r="ML313" s="115">
        <f t="shared" si="5012"/>
        <v>0</v>
      </c>
      <c r="MN313" s="118"/>
      <c r="MO313" s="118"/>
      <c r="MP313" s="115"/>
      <c r="MQ313" s="115"/>
      <c r="MR313" s="115"/>
      <c r="MS313" s="115"/>
      <c r="MT313" s="115"/>
      <c r="MU313" s="115">
        <f t="shared" si="5013"/>
        <v>0</v>
      </c>
      <c r="MW313" s="118"/>
      <c r="MX313" s="118"/>
      <c r="MY313" s="115"/>
      <c r="MZ313" s="115"/>
      <c r="NA313" s="115"/>
      <c r="NB313" s="115"/>
      <c r="NC313" s="115"/>
      <c r="ND313" s="115">
        <f t="shared" si="5014"/>
        <v>0</v>
      </c>
      <c r="NF313" s="118"/>
      <c r="NG313" s="118"/>
      <c r="NH313" s="115"/>
      <c r="NI313" s="115"/>
      <c r="NJ313" s="115"/>
      <c r="NK313" s="115"/>
      <c r="NL313" s="115"/>
      <c r="NM313" s="115">
        <f t="shared" si="5015"/>
        <v>0</v>
      </c>
      <c r="NO313" s="118"/>
      <c r="NP313" s="118"/>
      <c r="NQ313" s="115"/>
      <c r="NR313" s="115"/>
      <c r="NS313" s="115"/>
      <c r="NT313" s="115"/>
      <c r="NU313" s="115"/>
      <c r="NV313" s="115">
        <f t="shared" si="5016"/>
        <v>0</v>
      </c>
      <c r="NX313" s="118"/>
      <c r="NY313" s="118"/>
      <c r="NZ313" s="115"/>
      <c r="OA313" s="115"/>
      <c r="OB313" s="115"/>
      <c r="OC313" s="115"/>
      <c r="OD313" s="115"/>
      <c r="OE313" s="115">
        <f t="shared" si="5017"/>
        <v>0</v>
      </c>
      <c r="OG313" s="118"/>
      <c r="OH313" s="118"/>
      <c r="OI313" s="115"/>
      <c r="OJ313" s="115"/>
      <c r="OK313" s="115"/>
      <c r="OL313" s="115"/>
      <c r="OM313" s="115"/>
      <c r="ON313" s="115">
        <f t="shared" si="5018"/>
        <v>0</v>
      </c>
      <c r="OP313" s="118"/>
      <c r="OQ313" s="118"/>
      <c r="OR313" s="115"/>
      <c r="OS313" s="115"/>
      <c r="OT313" s="115"/>
      <c r="OU313" s="115"/>
      <c r="OV313" s="115"/>
      <c r="OW313" s="115">
        <f t="shared" si="5019"/>
        <v>0</v>
      </c>
      <c r="OY313" s="118"/>
      <c r="OZ313" s="118"/>
      <c r="PA313" s="115"/>
      <c r="PB313" s="115"/>
      <c r="PC313" s="115"/>
      <c r="PD313" s="115"/>
      <c r="PE313" s="115"/>
      <c r="PF313" s="115">
        <f t="shared" si="5020"/>
        <v>0</v>
      </c>
    </row>
    <row r="314" spans="1:423">
      <c r="A314" s="118"/>
      <c r="B314" s="118"/>
      <c r="C314" s="115"/>
      <c r="D314" s="115"/>
      <c r="E314" s="115"/>
      <c r="F314" s="115"/>
      <c r="G314" s="115"/>
      <c r="H314" s="115">
        <f t="shared" si="4974"/>
        <v>0</v>
      </c>
      <c r="J314" s="118"/>
      <c r="K314" s="118"/>
      <c r="L314" s="115"/>
      <c r="M314" s="115"/>
      <c r="N314" s="115"/>
      <c r="O314" s="115"/>
      <c r="P314" s="115"/>
      <c r="Q314" s="115">
        <f t="shared" si="5021"/>
        <v>0</v>
      </c>
      <c r="S314" s="118"/>
      <c r="T314" s="118"/>
      <c r="U314" s="115"/>
      <c r="V314" s="115"/>
      <c r="W314" s="115"/>
      <c r="X314" s="115"/>
      <c r="Y314" s="115"/>
      <c r="Z314" s="115">
        <f t="shared" si="5022"/>
        <v>0</v>
      </c>
      <c r="AB314" s="118"/>
      <c r="AC314" s="118"/>
      <c r="AD314" s="115"/>
      <c r="AE314" s="115"/>
      <c r="AF314" s="115"/>
      <c r="AG314" s="115"/>
      <c r="AH314" s="115"/>
      <c r="AI314" s="115">
        <f t="shared" si="5023"/>
        <v>0</v>
      </c>
      <c r="AK314" s="118"/>
      <c r="AL314" s="118"/>
      <c r="AM314" s="115"/>
      <c r="AN314" s="115"/>
      <c r="AO314" s="115"/>
      <c r="AP314" s="115"/>
      <c r="AQ314" s="115"/>
      <c r="AR314" s="115">
        <f t="shared" si="5024"/>
        <v>0</v>
      </c>
      <c r="AT314" s="118"/>
      <c r="AU314" s="118"/>
      <c r="AV314" s="115"/>
      <c r="AW314" s="115"/>
      <c r="AX314" s="115"/>
      <c r="AY314" s="115"/>
      <c r="AZ314" s="115"/>
      <c r="BA314" s="115">
        <f t="shared" si="5025"/>
        <v>0</v>
      </c>
      <c r="BC314" s="118"/>
      <c r="BD314" s="118"/>
      <c r="BE314" s="115"/>
      <c r="BF314" s="115"/>
      <c r="BG314" s="115"/>
      <c r="BH314" s="115"/>
      <c r="BI314" s="115"/>
      <c r="BJ314" s="115">
        <f t="shared" si="4980"/>
        <v>0</v>
      </c>
      <c r="BL314" s="118"/>
      <c r="BM314" s="118"/>
      <c r="BN314" s="115"/>
      <c r="BO314" s="115"/>
      <c r="BP314" s="115"/>
      <c r="BQ314" s="115"/>
      <c r="BR314" s="115"/>
      <c r="BS314" s="115">
        <f t="shared" si="4981"/>
        <v>0</v>
      </c>
      <c r="BU314" s="118"/>
      <c r="BV314" s="118"/>
      <c r="BW314" s="115"/>
      <c r="BX314" s="115"/>
      <c r="BY314" s="115"/>
      <c r="BZ314" s="115"/>
      <c r="CA314" s="115"/>
      <c r="CB314" s="115">
        <f t="shared" si="4982"/>
        <v>0</v>
      </c>
      <c r="CD314" s="118"/>
      <c r="CE314" s="118"/>
      <c r="CF314" s="115"/>
      <c r="CG314" s="115"/>
      <c r="CH314" s="115"/>
      <c r="CI314" s="115"/>
      <c r="CJ314" s="115"/>
      <c r="CK314" s="115">
        <f t="shared" si="4983"/>
        <v>0</v>
      </c>
      <c r="CM314" s="118"/>
      <c r="CN314" s="118"/>
      <c r="CO314" s="115"/>
      <c r="CP314" s="115"/>
      <c r="CQ314" s="115"/>
      <c r="CR314" s="115"/>
      <c r="CS314" s="115"/>
      <c r="CT314" s="115">
        <f t="shared" si="4984"/>
        <v>0</v>
      </c>
      <c r="CV314" s="118"/>
      <c r="CW314" s="118"/>
      <c r="CX314" s="115"/>
      <c r="CY314" s="115"/>
      <c r="CZ314" s="115"/>
      <c r="DA314" s="115"/>
      <c r="DB314" s="115"/>
      <c r="DC314" s="115">
        <f t="shared" si="4985"/>
        <v>0</v>
      </c>
      <c r="DE314" s="118"/>
      <c r="DF314" s="118"/>
      <c r="DG314" s="115"/>
      <c r="DH314" s="115"/>
      <c r="DI314" s="115"/>
      <c r="DJ314" s="115"/>
      <c r="DK314" s="115"/>
      <c r="DL314" s="115">
        <f t="shared" si="4986"/>
        <v>0</v>
      </c>
      <c r="DN314" s="118"/>
      <c r="DO314" s="118"/>
      <c r="DP314" s="115"/>
      <c r="DQ314" s="115"/>
      <c r="DR314" s="115"/>
      <c r="DS314" s="115"/>
      <c r="DT314" s="115"/>
      <c r="DU314" s="115">
        <f t="shared" si="4987"/>
        <v>0</v>
      </c>
      <c r="DW314" s="118"/>
      <c r="DX314" s="118"/>
      <c r="DY314" s="115"/>
      <c r="DZ314" s="115"/>
      <c r="EA314" s="115"/>
      <c r="EB314" s="115"/>
      <c r="EC314" s="115"/>
      <c r="ED314" s="115">
        <f t="shared" si="4988"/>
        <v>0</v>
      </c>
      <c r="EF314" s="118"/>
      <c r="EG314" s="118"/>
      <c r="EH314" s="115"/>
      <c r="EI314" s="115"/>
      <c r="EJ314" s="115"/>
      <c r="EK314" s="115"/>
      <c r="EL314" s="115"/>
      <c r="EM314" s="115">
        <f t="shared" si="4989"/>
        <v>0</v>
      </c>
      <c r="EO314" s="118"/>
      <c r="EP314" s="118"/>
      <c r="EQ314" s="115"/>
      <c r="ER314" s="115"/>
      <c r="ES314" s="115"/>
      <c r="ET314" s="115"/>
      <c r="EU314" s="115"/>
      <c r="EV314" s="115">
        <f t="shared" si="4990"/>
        <v>0</v>
      </c>
      <c r="EX314" s="118"/>
      <c r="EY314" s="118"/>
      <c r="EZ314" s="115"/>
      <c r="FA314" s="115"/>
      <c r="FB314" s="115"/>
      <c r="FC314" s="115"/>
      <c r="FD314" s="115"/>
      <c r="FE314" s="115">
        <f t="shared" si="4991"/>
        <v>0</v>
      </c>
      <c r="FG314" s="118"/>
      <c r="FH314" s="118"/>
      <c r="FI314" s="115"/>
      <c r="FJ314" s="115"/>
      <c r="FK314" s="115"/>
      <c r="FL314" s="115"/>
      <c r="FM314" s="115"/>
      <c r="FN314" s="115">
        <f t="shared" si="4992"/>
        <v>0</v>
      </c>
      <c r="FP314" s="118"/>
      <c r="FQ314" s="118"/>
      <c r="FR314" s="115"/>
      <c r="FS314" s="115"/>
      <c r="FT314" s="115"/>
      <c r="FU314" s="115"/>
      <c r="FV314" s="115"/>
      <c r="FW314" s="115">
        <f t="shared" si="4993"/>
        <v>0</v>
      </c>
      <c r="FY314" s="118"/>
      <c r="FZ314" s="118"/>
      <c r="GA314" s="115"/>
      <c r="GB314" s="115"/>
      <c r="GC314" s="115"/>
      <c r="GD314" s="115"/>
      <c r="GE314" s="115"/>
      <c r="GF314" s="115">
        <f t="shared" si="4994"/>
        <v>0</v>
      </c>
      <c r="GH314" s="118"/>
      <c r="GI314" s="118"/>
      <c r="GJ314" s="115"/>
      <c r="GK314" s="115"/>
      <c r="GL314" s="115"/>
      <c r="GM314" s="115"/>
      <c r="GN314" s="115"/>
      <c r="GO314" s="115">
        <f t="shared" si="4995"/>
        <v>0</v>
      </c>
      <c r="GQ314" s="118"/>
      <c r="GR314" s="118"/>
      <c r="GS314" s="115"/>
      <c r="GT314" s="115"/>
      <c r="GU314" s="115"/>
      <c r="GV314" s="115"/>
      <c r="GW314" s="115"/>
      <c r="GX314" s="115">
        <f t="shared" si="4996"/>
        <v>0</v>
      </c>
      <c r="GZ314" s="118"/>
      <c r="HA314" s="118"/>
      <c r="HB314" s="115"/>
      <c r="HC314" s="115"/>
      <c r="HD314" s="115"/>
      <c r="HE314" s="115"/>
      <c r="HF314" s="115"/>
      <c r="HG314" s="115">
        <f t="shared" si="4997"/>
        <v>0</v>
      </c>
      <c r="HI314" s="118"/>
      <c r="HJ314" s="118"/>
      <c r="HK314" s="115"/>
      <c r="HL314" s="115"/>
      <c r="HM314" s="115"/>
      <c r="HN314" s="115"/>
      <c r="HO314" s="115"/>
      <c r="HP314" s="115">
        <f t="shared" si="4998"/>
        <v>0</v>
      </c>
      <c r="HR314" s="118"/>
      <c r="HS314" s="118"/>
      <c r="HT314" s="115"/>
      <c r="HU314" s="115"/>
      <c r="HV314" s="115"/>
      <c r="HW314" s="115"/>
      <c r="HX314" s="115"/>
      <c r="HY314" s="115">
        <f t="shared" si="4999"/>
        <v>0</v>
      </c>
      <c r="IA314" s="118"/>
      <c r="IB314" s="118"/>
      <c r="IC314" s="115"/>
      <c r="ID314" s="115"/>
      <c r="IE314" s="115"/>
      <c r="IF314" s="115"/>
      <c r="IG314" s="115"/>
      <c r="IH314" s="115">
        <f t="shared" si="5000"/>
        <v>0</v>
      </c>
      <c r="IJ314" s="118"/>
      <c r="IK314" s="118"/>
      <c r="IL314" s="115"/>
      <c r="IM314" s="115"/>
      <c r="IN314" s="115"/>
      <c r="IO314" s="115"/>
      <c r="IP314" s="115"/>
      <c r="IQ314" s="115">
        <f t="shared" si="5001"/>
        <v>0</v>
      </c>
      <c r="IS314" s="118"/>
      <c r="IT314" s="118"/>
      <c r="IU314" s="115"/>
      <c r="IV314" s="115"/>
      <c r="IW314" s="115"/>
      <c r="IX314" s="115"/>
      <c r="IY314" s="115"/>
      <c r="IZ314" s="115">
        <f t="shared" si="5002"/>
        <v>0</v>
      </c>
      <c r="JB314" s="118"/>
      <c r="JC314" s="118"/>
      <c r="JD314" s="115"/>
      <c r="JE314" s="115"/>
      <c r="JF314" s="115"/>
      <c r="JG314" s="115"/>
      <c r="JH314" s="115"/>
      <c r="JI314" s="115">
        <f t="shared" si="5003"/>
        <v>0</v>
      </c>
      <c r="JK314" s="118"/>
      <c r="JL314" s="118"/>
      <c r="JM314" s="115"/>
      <c r="JN314" s="115"/>
      <c r="JO314" s="115"/>
      <c r="JP314" s="115"/>
      <c r="JQ314" s="115"/>
      <c r="JR314" s="115">
        <f t="shared" si="5004"/>
        <v>0</v>
      </c>
      <c r="JT314" s="118"/>
      <c r="JU314" s="118"/>
      <c r="JV314" s="115"/>
      <c r="JW314" s="115"/>
      <c r="JX314" s="115"/>
      <c r="JY314" s="115"/>
      <c r="JZ314" s="115"/>
      <c r="KA314" s="115">
        <f t="shared" si="5005"/>
        <v>0</v>
      </c>
      <c r="KC314" s="118"/>
      <c r="KD314" s="118"/>
      <c r="KE314" s="115"/>
      <c r="KF314" s="115"/>
      <c r="KG314" s="115"/>
      <c r="KH314" s="115"/>
      <c r="KI314" s="115"/>
      <c r="KJ314" s="115">
        <f t="shared" si="5006"/>
        <v>0</v>
      </c>
      <c r="KL314" s="118"/>
      <c r="KM314" s="118"/>
      <c r="KN314" s="115"/>
      <c r="KO314" s="115"/>
      <c r="KP314" s="115"/>
      <c r="KQ314" s="115"/>
      <c r="KR314" s="115"/>
      <c r="KS314" s="115">
        <f t="shared" si="5007"/>
        <v>0</v>
      </c>
      <c r="KU314" s="118"/>
      <c r="KV314" s="118"/>
      <c r="KW314" s="115"/>
      <c r="KX314" s="115"/>
      <c r="KY314" s="115"/>
      <c r="KZ314" s="115"/>
      <c r="LA314" s="115"/>
      <c r="LB314" s="115">
        <f t="shared" si="5008"/>
        <v>0</v>
      </c>
      <c r="LD314" s="118"/>
      <c r="LE314" s="118"/>
      <c r="LF314" s="115"/>
      <c r="LG314" s="115"/>
      <c r="LH314" s="115"/>
      <c r="LI314" s="115"/>
      <c r="LJ314" s="115"/>
      <c r="LK314" s="115">
        <f t="shared" si="5009"/>
        <v>0</v>
      </c>
      <c r="LM314" s="118"/>
      <c r="LN314" s="118"/>
      <c r="LO314" s="115"/>
      <c r="LP314" s="115"/>
      <c r="LQ314" s="115"/>
      <c r="LR314" s="115"/>
      <c r="LS314" s="115"/>
      <c r="LT314" s="115">
        <f t="shared" si="5010"/>
        <v>0</v>
      </c>
      <c r="LV314" s="118"/>
      <c r="LW314" s="118"/>
      <c r="LX314" s="115"/>
      <c r="LY314" s="115"/>
      <c r="LZ314" s="115"/>
      <c r="MA314" s="115"/>
      <c r="MB314" s="115"/>
      <c r="MC314" s="115">
        <f t="shared" si="5011"/>
        <v>0</v>
      </c>
      <c r="ME314" s="118"/>
      <c r="MF314" s="118"/>
      <c r="MG314" s="115"/>
      <c r="MH314" s="115"/>
      <c r="MI314" s="115"/>
      <c r="MJ314" s="115"/>
      <c r="MK314" s="115"/>
      <c r="ML314" s="115">
        <f t="shared" si="5012"/>
        <v>0</v>
      </c>
      <c r="MN314" s="118"/>
      <c r="MO314" s="118"/>
      <c r="MP314" s="115"/>
      <c r="MQ314" s="115"/>
      <c r="MR314" s="115"/>
      <c r="MS314" s="115"/>
      <c r="MT314" s="115"/>
      <c r="MU314" s="115">
        <f t="shared" si="5013"/>
        <v>0</v>
      </c>
      <c r="MW314" s="118"/>
      <c r="MX314" s="118"/>
      <c r="MY314" s="115"/>
      <c r="MZ314" s="115"/>
      <c r="NA314" s="115"/>
      <c r="NB314" s="115"/>
      <c r="NC314" s="115"/>
      <c r="ND314" s="115">
        <f t="shared" si="5014"/>
        <v>0</v>
      </c>
      <c r="NF314" s="118"/>
      <c r="NG314" s="118"/>
      <c r="NH314" s="115"/>
      <c r="NI314" s="115"/>
      <c r="NJ314" s="115"/>
      <c r="NK314" s="115"/>
      <c r="NL314" s="115"/>
      <c r="NM314" s="115">
        <f t="shared" si="5015"/>
        <v>0</v>
      </c>
      <c r="NO314" s="118"/>
      <c r="NP314" s="118"/>
      <c r="NQ314" s="115"/>
      <c r="NR314" s="115"/>
      <c r="NS314" s="115"/>
      <c r="NT314" s="115"/>
      <c r="NU314" s="115"/>
      <c r="NV314" s="115">
        <f t="shared" si="5016"/>
        <v>0</v>
      </c>
      <c r="NX314" s="118"/>
      <c r="NY314" s="118"/>
      <c r="NZ314" s="115"/>
      <c r="OA314" s="115"/>
      <c r="OB314" s="115"/>
      <c r="OC314" s="115"/>
      <c r="OD314" s="115"/>
      <c r="OE314" s="115">
        <f t="shared" si="5017"/>
        <v>0</v>
      </c>
      <c r="OG314" s="118"/>
      <c r="OH314" s="118"/>
      <c r="OI314" s="115"/>
      <c r="OJ314" s="115"/>
      <c r="OK314" s="115"/>
      <c r="OL314" s="115"/>
      <c r="OM314" s="115"/>
      <c r="ON314" s="115">
        <f t="shared" si="5018"/>
        <v>0</v>
      </c>
      <c r="OP314" s="118"/>
      <c r="OQ314" s="118"/>
      <c r="OR314" s="115"/>
      <c r="OS314" s="115"/>
      <c r="OT314" s="115"/>
      <c r="OU314" s="115"/>
      <c r="OV314" s="115"/>
      <c r="OW314" s="115">
        <f t="shared" si="5019"/>
        <v>0</v>
      </c>
      <c r="OY314" s="118"/>
      <c r="OZ314" s="118"/>
      <c r="PA314" s="115"/>
      <c r="PB314" s="115"/>
      <c r="PC314" s="115"/>
      <c r="PD314" s="115"/>
      <c r="PE314" s="115"/>
      <c r="PF314" s="115">
        <f t="shared" si="5020"/>
        <v>0</v>
      </c>
    </row>
    <row r="315" spans="1:423">
      <c r="A315" s="118"/>
      <c r="B315" s="118"/>
      <c r="C315" s="115"/>
      <c r="D315" s="115"/>
      <c r="E315" s="115"/>
      <c r="F315" s="115"/>
      <c r="G315" s="115"/>
      <c r="H315" s="115">
        <f t="shared" si="4974"/>
        <v>0</v>
      </c>
      <c r="J315" s="118"/>
      <c r="K315" s="118"/>
      <c r="L315" s="115"/>
      <c r="M315" s="115"/>
      <c r="N315" s="115"/>
      <c r="O315" s="115"/>
      <c r="P315" s="115"/>
      <c r="Q315" s="115">
        <f t="shared" si="5021"/>
        <v>0</v>
      </c>
      <c r="S315" s="118"/>
      <c r="T315" s="118"/>
      <c r="U315" s="115"/>
      <c r="V315" s="115"/>
      <c r="W315" s="115"/>
      <c r="X315" s="115"/>
      <c r="Y315" s="115"/>
      <c r="Z315" s="115">
        <f t="shared" si="5022"/>
        <v>0</v>
      </c>
      <c r="AB315" s="118"/>
      <c r="AC315" s="118"/>
      <c r="AD315" s="115"/>
      <c r="AE315" s="115"/>
      <c r="AF315" s="115"/>
      <c r="AG315" s="115"/>
      <c r="AH315" s="115"/>
      <c r="AI315" s="115">
        <f t="shared" si="5023"/>
        <v>0</v>
      </c>
      <c r="AK315" s="118"/>
      <c r="AL315" s="118"/>
      <c r="AM315" s="115"/>
      <c r="AN315" s="115"/>
      <c r="AO315" s="115"/>
      <c r="AP315" s="115"/>
      <c r="AQ315" s="115"/>
      <c r="AR315" s="115">
        <f t="shared" si="5024"/>
        <v>0</v>
      </c>
      <c r="AT315" s="118"/>
      <c r="AU315" s="118"/>
      <c r="AV315" s="115"/>
      <c r="AW315" s="115"/>
      <c r="AX315" s="115"/>
      <c r="AY315" s="115"/>
      <c r="AZ315" s="115"/>
      <c r="BA315" s="115">
        <f t="shared" si="5025"/>
        <v>0</v>
      </c>
      <c r="BC315" s="118"/>
      <c r="BD315" s="118"/>
      <c r="BE315" s="115"/>
      <c r="BF315" s="115"/>
      <c r="BG315" s="115"/>
      <c r="BH315" s="115"/>
      <c r="BI315" s="115"/>
      <c r="BJ315" s="115">
        <f t="shared" si="4980"/>
        <v>0</v>
      </c>
      <c r="BL315" s="118"/>
      <c r="BM315" s="118"/>
      <c r="BN315" s="115"/>
      <c r="BO315" s="115"/>
      <c r="BP315" s="115"/>
      <c r="BQ315" s="115"/>
      <c r="BR315" s="115"/>
      <c r="BS315" s="115">
        <f t="shared" si="4981"/>
        <v>0</v>
      </c>
      <c r="BU315" s="118"/>
      <c r="BV315" s="118"/>
      <c r="BW315" s="115"/>
      <c r="BX315" s="115"/>
      <c r="BY315" s="115"/>
      <c r="BZ315" s="115"/>
      <c r="CA315" s="115"/>
      <c r="CB315" s="115">
        <f t="shared" si="4982"/>
        <v>0</v>
      </c>
      <c r="CD315" s="118"/>
      <c r="CE315" s="118"/>
      <c r="CF315" s="115"/>
      <c r="CG315" s="115"/>
      <c r="CH315" s="115"/>
      <c r="CI315" s="115"/>
      <c r="CJ315" s="115"/>
      <c r="CK315" s="115">
        <f t="shared" si="4983"/>
        <v>0</v>
      </c>
      <c r="CM315" s="118"/>
      <c r="CN315" s="118"/>
      <c r="CO315" s="115"/>
      <c r="CP315" s="115"/>
      <c r="CQ315" s="115"/>
      <c r="CR315" s="115"/>
      <c r="CS315" s="115"/>
      <c r="CT315" s="115">
        <f t="shared" si="4984"/>
        <v>0</v>
      </c>
      <c r="CV315" s="118"/>
      <c r="CW315" s="118"/>
      <c r="CX315" s="115"/>
      <c r="CY315" s="115"/>
      <c r="CZ315" s="115"/>
      <c r="DA315" s="115"/>
      <c r="DB315" s="115"/>
      <c r="DC315" s="115">
        <f t="shared" si="4985"/>
        <v>0</v>
      </c>
      <c r="DE315" s="118"/>
      <c r="DF315" s="118"/>
      <c r="DG315" s="115"/>
      <c r="DH315" s="115"/>
      <c r="DI315" s="115"/>
      <c r="DJ315" s="115"/>
      <c r="DK315" s="115"/>
      <c r="DL315" s="115">
        <f t="shared" si="4986"/>
        <v>0</v>
      </c>
      <c r="DN315" s="118"/>
      <c r="DO315" s="118"/>
      <c r="DP315" s="115"/>
      <c r="DQ315" s="115"/>
      <c r="DR315" s="115"/>
      <c r="DS315" s="115"/>
      <c r="DT315" s="115"/>
      <c r="DU315" s="115">
        <f t="shared" si="4987"/>
        <v>0</v>
      </c>
      <c r="DW315" s="118"/>
      <c r="DX315" s="118"/>
      <c r="DY315" s="115"/>
      <c r="DZ315" s="115"/>
      <c r="EA315" s="115"/>
      <c r="EB315" s="115"/>
      <c r="EC315" s="115"/>
      <c r="ED315" s="115">
        <f t="shared" si="4988"/>
        <v>0</v>
      </c>
      <c r="EF315" s="118"/>
      <c r="EG315" s="118"/>
      <c r="EH315" s="115"/>
      <c r="EI315" s="115"/>
      <c r="EJ315" s="115"/>
      <c r="EK315" s="115"/>
      <c r="EL315" s="115"/>
      <c r="EM315" s="115">
        <f t="shared" si="4989"/>
        <v>0</v>
      </c>
      <c r="EO315" s="118"/>
      <c r="EP315" s="118"/>
      <c r="EQ315" s="115"/>
      <c r="ER315" s="115"/>
      <c r="ES315" s="115"/>
      <c r="ET315" s="115"/>
      <c r="EU315" s="115"/>
      <c r="EV315" s="115">
        <f t="shared" si="4990"/>
        <v>0</v>
      </c>
      <c r="EX315" s="118"/>
      <c r="EY315" s="118"/>
      <c r="EZ315" s="115"/>
      <c r="FA315" s="115"/>
      <c r="FB315" s="115"/>
      <c r="FC315" s="115"/>
      <c r="FD315" s="115"/>
      <c r="FE315" s="115">
        <f t="shared" si="4991"/>
        <v>0</v>
      </c>
      <c r="FG315" s="118"/>
      <c r="FH315" s="118"/>
      <c r="FI315" s="115"/>
      <c r="FJ315" s="115"/>
      <c r="FK315" s="115"/>
      <c r="FL315" s="115"/>
      <c r="FM315" s="115"/>
      <c r="FN315" s="115">
        <f t="shared" si="4992"/>
        <v>0</v>
      </c>
      <c r="FP315" s="118"/>
      <c r="FQ315" s="118"/>
      <c r="FR315" s="115"/>
      <c r="FS315" s="115"/>
      <c r="FT315" s="115"/>
      <c r="FU315" s="115"/>
      <c r="FV315" s="115"/>
      <c r="FW315" s="115">
        <f t="shared" si="4993"/>
        <v>0</v>
      </c>
      <c r="FY315" s="118"/>
      <c r="FZ315" s="118"/>
      <c r="GA315" s="115"/>
      <c r="GB315" s="115"/>
      <c r="GC315" s="115"/>
      <c r="GD315" s="115"/>
      <c r="GE315" s="115"/>
      <c r="GF315" s="115">
        <f t="shared" si="4994"/>
        <v>0</v>
      </c>
      <c r="GH315" s="118"/>
      <c r="GI315" s="118"/>
      <c r="GJ315" s="115"/>
      <c r="GK315" s="115"/>
      <c r="GL315" s="115"/>
      <c r="GM315" s="115"/>
      <c r="GN315" s="115"/>
      <c r="GO315" s="115">
        <f t="shared" si="4995"/>
        <v>0</v>
      </c>
      <c r="GQ315" s="118"/>
      <c r="GR315" s="118"/>
      <c r="GS315" s="115"/>
      <c r="GT315" s="115"/>
      <c r="GU315" s="115"/>
      <c r="GV315" s="115"/>
      <c r="GW315" s="115"/>
      <c r="GX315" s="115">
        <f t="shared" si="4996"/>
        <v>0</v>
      </c>
      <c r="GZ315" s="118"/>
      <c r="HA315" s="118"/>
      <c r="HB315" s="115"/>
      <c r="HC315" s="115"/>
      <c r="HD315" s="115"/>
      <c r="HE315" s="115"/>
      <c r="HF315" s="115"/>
      <c r="HG315" s="115">
        <f t="shared" si="4997"/>
        <v>0</v>
      </c>
      <c r="HI315" s="118"/>
      <c r="HJ315" s="118"/>
      <c r="HK315" s="115"/>
      <c r="HL315" s="115"/>
      <c r="HM315" s="115"/>
      <c r="HN315" s="115"/>
      <c r="HO315" s="115"/>
      <c r="HP315" s="115">
        <f t="shared" si="4998"/>
        <v>0</v>
      </c>
      <c r="HR315" s="118"/>
      <c r="HS315" s="118"/>
      <c r="HT315" s="115"/>
      <c r="HU315" s="115"/>
      <c r="HV315" s="115"/>
      <c r="HW315" s="115"/>
      <c r="HX315" s="115"/>
      <c r="HY315" s="115">
        <f t="shared" si="4999"/>
        <v>0</v>
      </c>
      <c r="IA315" s="118"/>
      <c r="IB315" s="118"/>
      <c r="IC315" s="115"/>
      <c r="ID315" s="115"/>
      <c r="IE315" s="115"/>
      <c r="IF315" s="115"/>
      <c r="IG315" s="115"/>
      <c r="IH315" s="115">
        <f t="shared" si="5000"/>
        <v>0</v>
      </c>
      <c r="IJ315" s="118"/>
      <c r="IK315" s="118"/>
      <c r="IL315" s="115"/>
      <c r="IM315" s="115"/>
      <c r="IN315" s="115"/>
      <c r="IO315" s="115"/>
      <c r="IP315" s="115"/>
      <c r="IQ315" s="115">
        <f t="shared" si="5001"/>
        <v>0</v>
      </c>
      <c r="IS315" s="118"/>
      <c r="IT315" s="118"/>
      <c r="IU315" s="115"/>
      <c r="IV315" s="115"/>
      <c r="IW315" s="115"/>
      <c r="IX315" s="115"/>
      <c r="IY315" s="115"/>
      <c r="IZ315" s="115">
        <f t="shared" si="5002"/>
        <v>0</v>
      </c>
      <c r="JB315" s="118"/>
      <c r="JC315" s="118"/>
      <c r="JD315" s="115"/>
      <c r="JE315" s="115"/>
      <c r="JF315" s="115"/>
      <c r="JG315" s="115"/>
      <c r="JH315" s="115"/>
      <c r="JI315" s="115">
        <f t="shared" si="5003"/>
        <v>0</v>
      </c>
      <c r="JK315" s="118"/>
      <c r="JL315" s="118"/>
      <c r="JM315" s="115"/>
      <c r="JN315" s="115"/>
      <c r="JO315" s="115"/>
      <c r="JP315" s="115"/>
      <c r="JQ315" s="115"/>
      <c r="JR315" s="115">
        <f t="shared" si="5004"/>
        <v>0</v>
      </c>
      <c r="JT315" s="118"/>
      <c r="JU315" s="118"/>
      <c r="JV315" s="115"/>
      <c r="JW315" s="115"/>
      <c r="JX315" s="115"/>
      <c r="JY315" s="115"/>
      <c r="JZ315" s="115"/>
      <c r="KA315" s="115">
        <f t="shared" si="5005"/>
        <v>0</v>
      </c>
      <c r="KC315" s="118"/>
      <c r="KD315" s="118"/>
      <c r="KE315" s="115"/>
      <c r="KF315" s="115"/>
      <c r="KG315" s="115"/>
      <c r="KH315" s="115"/>
      <c r="KI315" s="115"/>
      <c r="KJ315" s="115">
        <f t="shared" si="5006"/>
        <v>0</v>
      </c>
      <c r="KL315" s="118"/>
      <c r="KM315" s="118"/>
      <c r="KN315" s="115"/>
      <c r="KO315" s="115"/>
      <c r="KP315" s="115"/>
      <c r="KQ315" s="115"/>
      <c r="KR315" s="115"/>
      <c r="KS315" s="115">
        <f t="shared" si="5007"/>
        <v>0</v>
      </c>
      <c r="KU315" s="118"/>
      <c r="KV315" s="118"/>
      <c r="KW315" s="115"/>
      <c r="KX315" s="115"/>
      <c r="KY315" s="115"/>
      <c r="KZ315" s="115"/>
      <c r="LA315" s="115"/>
      <c r="LB315" s="115">
        <f t="shared" si="5008"/>
        <v>0</v>
      </c>
      <c r="LD315" s="118"/>
      <c r="LE315" s="118"/>
      <c r="LF315" s="115"/>
      <c r="LG315" s="115"/>
      <c r="LH315" s="115"/>
      <c r="LI315" s="115"/>
      <c r="LJ315" s="115"/>
      <c r="LK315" s="115">
        <f t="shared" si="5009"/>
        <v>0</v>
      </c>
      <c r="LM315" s="118"/>
      <c r="LN315" s="118"/>
      <c r="LO315" s="115"/>
      <c r="LP315" s="115"/>
      <c r="LQ315" s="115"/>
      <c r="LR315" s="115"/>
      <c r="LS315" s="115"/>
      <c r="LT315" s="115">
        <f t="shared" si="5010"/>
        <v>0</v>
      </c>
      <c r="LV315" s="118"/>
      <c r="LW315" s="118"/>
      <c r="LX315" s="115"/>
      <c r="LY315" s="115"/>
      <c r="LZ315" s="115"/>
      <c r="MA315" s="115"/>
      <c r="MB315" s="115"/>
      <c r="MC315" s="115">
        <f t="shared" si="5011"/>
        <v>0</v>
      </c>
      <c r="ME315" s="118"/>
      <c r="MF315" s="118"/>
      <c r="MG315" s="115"/>
      <c r="MH315" s="115"/>
      <c r="MI315" s="115"/>
      <c r="MJ315" s="115"/>
      <c r="MK315" s="115"/>
      <c r="ML315" s="115">
        <f t="shared" si="5012"/>
        <v>0</v>
      </c>
      <c r="MN315" s="118"/>
      <c r="MO315" s="118"/>
      <c r="MP315" s="115"/>
      <c r="MQ315" s="115"/>
      <c r="MR315" s="115"/>
      <c r="MS315" s="115"/>
      <c r="MT315" s="115"/>
      <c r="MU315" s="115">
        <f t="shared" si="5013"/>
        <v>0</v>
      </c>
      <c r="MW315" s="118"/>
      <c r="MX315" s="118"/>
      <c r="MY315" s="115"/>
      <c r="MZ315" s="115"/>
      <c r="NA315" s="115"/>
      <c r="NB315" s="115"/>
      <c r="NC315" s="115"/>
      <c r="ND315" s="115">
        <f t="shared" si="5014"/>
        <v>0</v>
      </c>
      <c r="NF315" s="118"/>
      <c r="NG315" s="118"/>
      <c r="NH315" s="115"/>
      <c r="NI315" s="115"/>
      <c r="NJ315" s="115"/>
      <c r="NK315" s="115"/>
      <c r="NL315" s="115"/>
      <c r="NM315" s="115">
        <f t="shared" si="5015"/>
        <v>0</v>
      </c>
      <c r="NO315" s="118"/>
      <c r="NP315" s="118"/>
      <c r="NQ315" s="115"/>
      <c r="NR315" s="115"/>
      <c r="NS315" s="115"/>
      <c r="NT315" s="115"/>
      <c r="NU315" s="115"/>
      <c r="NV315" s="115">
        <f t="shared" si="5016"/>
        <v>0</v>
      </c>
      <c r="NX315" s="118"/>
      <c r="NY315" s="118"/>
      <c r="NZ315" s="115"/>
      <c r="OA315" s="115"/>
      <c r="OB315" s="115"/>
      <c r="OC315" s="115"/>
      <c r="OD315" s="115"/>
      <c r="OE315" s="115">
        <f t="shared" si="5017"/>
        <v>0</v>
      </c>
      <c r="OG315" s="118"/>
      <c r="OH315" s="118"/>
      <c r="OI315" s="115"/>
      <c r="OJ315" s="115"/>
      <c r="OK315" s="115"/>
      <c r="OL315" s="115"/>
      <c r="OM315" s="115"/>
      <c r="ON315" s="115">
        <f t="shared" si="5018"/>
        <v>0</v>
      </c>
      <c r="OP315" s="118"/>
      <c r="OQ315" s="118"/>
      <c r="OR315" s="115"/>
      <c r="OS315" s="115"/>
      <c r="OT315" s="115"/>
      <c r="OU315" s="115"/>
      <c r="OV315" s="115"/>
      <c r="OW315" s="115">
        <f t="shared" si="5019"/>
        <v>0</v>
      </c>
      <c r="OY315" s="118"/>
      <c r="OZ315" s="118"/>
      <c r="PA315" s="115"/>
      <c r="PB315" s="115"/>
      <c r="PC315" s="115"/>
      <c r="PD315" s="115"/>
      <c r="PE315" s="115"/>
      <c r="PF315" s="115">
        <f t="shared" si="5020"/>
        <v>0</v>
      </c>
    </row>
    <row r="316" spans="1:423">
      <c r="A316" s="118"/>
      <c r="B316" s="118"/>
      <c r="C316" s="115"/>
      <c r="D316" s="115"/>
      <c r="E316" s="115"/>
      <c r="F316" s="115"/>
      <c r="G316" s="115"/>
      <c r="H316" s="115">
        <f t="shared" si="4974"/>
        <v>0</v>
      </c>
      <c r="J316" s="118"/>
      <c r="K316" s="118"/>
      <c r="L316" s="115"/>
      <c r="M316" s="115"/>
      <c r="N316" s="115"/>
      <c r="O316" s="115"/>
      <c r="P316" s="115"/>
      <c r="Q316" s="115">
        <f t="shared" si="5021"/>
        <v>0</v>
      </c>
      <c r="S316" s="118"/>
      <c r="T316" s="118"/>
      <c r="U316" s="115"/>
      <c r="V316" s="115"/>
      <c r="W316" s="115"/>
      <c r="X316" s="115"/>
      <c r="Y316" s="115"/>
      <c r="Z316" s="115">
        <f t="shared" si="5022"/>
        <v>0</v>
      </c>
      <c r="AB316" s="118"/>
      <c r="AC316" s="118"/>
      <c r="AD316" s="115"/>
      <c r="AE316" s="115"/>
      <c r="AF316" s="115"/>
      <c r="AG316" s="115"/>
      <c r="AH316" s="115"/>
      <c r="AI316" s="115">
        <f t="shared" si="5023"/>
        <v>0</v>
      </c>
      <c r="AK316" s="118"/>
      <c r="AL316" s="118"/>
      <c r="AM316" s="115"/>
      <c r="AN316" s="115"/>
      <c r="AO316" s="115"/>
      <c r="AP316" s="115"/>
      <c r="AQ316" s="115"/>
      <c r="AR316" s="115">
        <f t="shared" si="5024"/>
        <v>0</v>
      </c>
      <c r="AT316" s="118"/>
      <c r="AU316" s="118"/>
      <c r="AV316" s="115"/>
      <c r="AW316" s="115"/>
      <c r="AX316" s="115"/>
      <c r="AY316" s="115"/>
      <c r="AZ316" s="115"/>
      <c r="BA316" s="115">
        <f t="shared" si="5025"/>
        <v>0</v>
      </c>
      <c r="BC316" s="118"/>
      <c r="BD316" s="118"/>
      <c r="BE316" s="115"/>
      <c r="BF316" s="115"/>
      <c r="BG316" s="115"/>
      <c r="BH316" s="115"/>
      <c r="BI316" s="115"/>
      <c r="BJ316" s="115">
        <f t="shared" si="4980"/>
        <v>0</v>
      </c>
      <c r="BL316" s="118"/>
      <c r="BM316" s="118"/>
      <c r="BN316" s="115"/>
      <c r="BO316" s="115"/>
      <c r="BP316" s="115"/>
      <c r="BQ316" s="115"/>
      <c r="BR316" s="115"/>
      <c r="BS316" s="115">
        <f t="shared" si="4981"/>
        <v>0</v>
      </c>
      <c r="BU316" s="118"/>
      <c r="BV316" s="118"/>
      <c r="BW316" s="115"/>
      <c r="BX316" s="115"/>
      <c r="BY316" s="115"/>
      <c r="BZ316" s="115"/>
      <c r="CA316" s="115"/>
      <c r="CB316" s="115">
        <f t="shared" si="4982"/>
        <v>0</v>
      </c>
      <c r="CD316" s="118"/>
      <c r="CE316" s="118"/>
      <c r="CF316" s="115"/>
      <c r="CG316" s="115"/>
      <c r="CH316" s="115"/>
      <c r="CI316" s="115"/>
      <c r="CJ316" s="115"/>
      <c r="CK316" s="115">
        <f t="shared" si="4983"/>
        <v>0</v>
      </c>
      <c r="CM316" s="118"/>
      <c r="CN316" s="118"/>
      <c r="CO316" s="115"/>
      <c r="CP316" s="115"/>
      <c r="CQ316" s="115"/>
      <c r="CR316" s="115"/>
      <c r="CS316" s="115"/>
      <c r="CT316" s="115">
        <f t="shared" si="4984"/>
        <v>0</v>
      </c>
      <c r="CV316" s="118"/>
      <c r="CW316" s="118"/>
      <c r="CX316" s="115"/>
      <c r="CY316" s="115"/>
      <c r="CZ316" s="115"/>
      <c r="DA316" s="115"/>
      <c r="DB316" s="115"/>
      <c r="DC316" s="115">
        <f t="shared" si="4985"/>
        <v>0</v>
      </c>
      <c r="DE316" s="118"/>
      <c r="DF316" s="118"/>
      <c r="DG316" s="115"/>
      <c r="DH316" s="115"/>
      <c r="DI316" s="115"/>
      <c r="DJ316" s="115"/>
      <c r="DK316" s="115"/>
      <c r="DL316" s="115">
        <f t="shared" si="4986"/>
        <v>0</v>
      </c>
      <c r="DN316" s="118"/>
      <c r="DO316" s="118"/>
      <c r="DP316" s="115"/>
      <c r="DQ316" s="115"/>
      <c r="DR316" s="115"/>
      <c r="DS316" s="115"/>
      <c r="DT316" s="115"/>
      <c r="DU316" s="115">
        <f t="shared" si="4987"/>
        <v>0</v>
      </c>
      <c r="DW316" s="118"/>
      <c r="DX316" s="118"/>
      <c r="DY316" s="115"/>
      <c r="DZ316" s="115"/>
      <c r="EA316" s="115"/>
      <c r="EB316" s="115"/>
      <c r="EC316" s="115"/>
      <c r="ED316" s="115">
        <f t="shared" si="4988"/>
        <v>0</v>
      </c>
      <c r="EF316" s="118"/>
      <c r="EG316" s="118"/>
      <c r="EH316" s="115"/>
      <c r="EI316" s="115"/>
      <c r="EJ316" s="115"/>
      <c r="EK316" s="115"/>
      <c r="EL316" s="115"/>
      <c r="EM316" s="115">
        <f t="shared" si="4989"/>
        <v>0</v>
      </c>
      <c r="EO316" s="118"/>
      <c r="EP316" s="118"/>
      <c r="EQ316" s="115"/>
      <c r="ER316" s="115"/>
      <c r="ES316" s="115"/>
      <c r="ET316" s="115"/>
      <c r="EU316" s="115"/>
      <c r="EV316" s="115">
        <f t="shared" si="4990"/>
        <v>0</v>
      </c>
      <c r="EX316" s="118"/>
      <c r="EY316" s="118"/>
      <c r="EZ316" s="115"/>
      <c r="FA316" s="115"/>
      <c r="FB316" s="115"/>
      <c r="FC316" s="115"/>
      <c r="FD316" s="115"/>
      <c r="FE316" s="115">
        <f t="shared" si="4991"/>
        <v>0</v>
      </c>
      <c r="FG316" s="118"/>
      <c r="FH316" s="118"/>
      <c r="FI316" s="115"/>
      <c r="FJ316" s="115"/>
      <c r="FK316" s="115"/>
      <c r="FL316" s="115"/>
      <c r="FM316" s="115"/>
      <c r="FN316" s="115">
        <f t="shared" si="4992"/>
        <v>0</v>
      </c>
      <c r="FP316" s="118"/>
      <c r="FQ316" s="118"/>
      <c r="FR316" s="115"/>
      <c r="FS316" s="115"/>
      <c r="FT316" s="115"/>
      <c r="FU316" s="115"/>
      <c r="FV316" s="115"/>
      <c r="FW316" s="115">
        <f t="shared" si="4993"/>
        <v>0</v>
      </c>
      <c r="FY316" s="118"/>
      <c r="FZ316" s="118"/>
      <c r="GA316" s="115"/>
      <c r="GB316" s="115"/>
      <c r="GC316" s="115"/>
      <c r="GD316" s="115"/>
      <c r="GE316" s="115"/>
      <c r="GF316" s="115">
        <f t="shared" si="4994"/>
        <v>0</v>
      </c>
      <c r="GH316" s="118"/>
      <c r="GI316" s="118"/>
      <c r="GJ316" s="115"/>
      <c r="GK316" s="115"/>
      <c r="GL316" s="115"/>
      <c r="GM316" s="115"/>
      <c r="GN316" s="115"/>
      <c r="GO316" s="115">
        <f t="shared" si="4995"/>
        <v>0</v>
      </c>
      <c r="GQ316" s="118"/>
      <c r="GR316" s="118"/>
      <c r="GS316" s="115"/>
      <c r="GT316" s="115"/>
      <c r="GU316" s="115"/>
      <c r="GV316" s="115"/>
      <c r="GW316" s="115"/>
      <c r="GX316" s="115">
        <f t="shared" si="4996"/>
        <v>0</v>
      </c>
      <c r="GZ316" s="118"/>
      <c r="HA316" s="118"/>
      <c r="HB316" s="115"/>
      <c r="HC316" s="115"/>
      <c r="HD316" s="115"/>
      <c r="HE316" s="115"/>
      <c r="HF316" s="115"/>
      <c r="HG316" s="115">
        <f t="shared" si="4997"/>
        <v>0</v>
      </c>
      <c r="HI316" s="118"/>
      <c r="HJ316" s="118"/>
      <c r="HK316" s="115"/>
      <c r="HL316" s="115"/>
      <c r="HM316" s="115"/>
      <c r="HN316" s="115"/>
      <c r="HO316" s="115"/>
      <c r="HP316" s="115">
        <f t="shared" si="4998"/>
        <v>0</v>
      </c>
      <c r="HR316" s="118"/>
      <c r="HS316" s="118"/>
      <c r="HT316" s="115"/>
      <c r="HU316" s="115"/>
      <c r="HV316" s="115"/>
      <c r="HW316" s="115"/>
      <c r="HX316" s="115"/>
      <c r="HY316" s="115">
        <f t="shared" si="4999"/>
        <v>0</v>
      </c>
      <c r="IA316" s="118"/>
      <c r="IB316" s="118"/>
      <c r="IC316" s="115"/>
      <c r="ID316" s="115"/>
      <c r="IE316" s="115"/>
      <c r="IF316" s="115"/>
      <c r="IG316" s="115"/>
      <c r="IH316" s="115">
        <f t="shared" si="5000"/>
        <v>0</v>
      </c>
      <c r="IJ316" s="118"/>
      <c r="IK316" s="118"/>
      <c r="IL316" s="115"/>
      <c r="IM316" s="115"/>
      <c r="IN316" s="115"/>
      <c r="IO316" s="115"/>
      <c r="IP316" s="115"/>
      <c r="IQ316" s="115">
        <f t="shared" si="5001"/>
        <v>0</v>
      </c>
      <c r="IS316" s="118"/>
      <c r="IT316" s="118"/>
      <c r="IU316" s="115"/>
      <c r="IV316" s="115"/>
      <c r="IW316" s="115"/>
      <c r="IX316" s="115"/>
      <c r="IY316" s="115"/>
      <c r="IZ316" s="115">
        <f t="shared" si="5002"/>
        <v>0</v>
      </c>
      <c r="JB316" s="118"/>
      <c r="JC316" s="118"/>
      <c r="JD316" s="115"/>
      <c r="JE316" s="115"/>
      <c r="JF316" s="115"/>
      <c r="JG316" s="115"/>
      <c r="JH316" s="115"/>
      <c r="JI316" s="115">
        <f t="shared" si="5003"/>
        <v>0</v>
      </c>
      <c r="JK316" s="118"/>
      <c r="JL316" s="118"/>
      <c r="JM316" s="115"/>
      <c r="JN316" s="115"/>
      <c r="JO316" s="115"/>
      <c r="JP316" s="115"/>
      <c r="JQ316" s="115"/>
      <c r="JR316" s="115">
        <f t="shared" si="5004"/>
        <v>0</v>
      </c>
      <c r="JT316" s="118"/>
      <c r="JU316" s="118"/>
      <c r="JV316" s="115"/>
      <c r="JW316" s="115"/>
      <c r="JX316" s="115"/>
      <c r="JY316" s="115"/>
      <c r="JZ316" s="115"/>
      <c r="KA316" s="115">
        <f t="shared" si="5005"/>
        <v>0</v>
      </c>
      <c r="KC316" s="118"/>
      <c r="KD316" s="118"/>
      <c r="KE316" s="115"/>
      <c r="KF316" s="115"/>
      <c r="KG316" s="115"/>
      <c r="KH316" s="115"/>
      <c r="KI316" s="115"/>
      <c r="KJ316" s="115">
        <f t="shared" si="5006"/>
        <v>0</v>
      </c>
      <c r="KL316" s="118"/>
      <c r="KM316" s="118"/>
      <c r="KN316" s="115"/>
      <c r="KO316" s="115"/>
      <c r="KP316" s="115"/>
      <c r="KQ316" s="115"/>
      <c r="KR316" s="115"/>
      <c r="KS316" s="115">
        <f t="shared" si="5007"/>
        <v>0</v>
      </c>
      <c r="KU316" s="118"/>
      <c r="KV316" s="118"/>
      <c r="KW316" s="115"/>
      <c r="KX316" s="115"/>
      <c r="KY316" s="115"/>
      <c r="KZ316" s="115"/>
      <c r="LA316" s="115"/>
      <c r="LB316" s="115">
        <f t="shared" si="5008"/>
        <v>0</v>
      </c>
      <c r="LD316" s="118"/>
      <c r="LE316" s="118"/>
      <c r="LF316" s="115"/>
      <c r="LG316" s="115"/>
      <c r="LH316" s="115"/>
      <c r="LI316" s="115"/>
      <c r="LJ316" s="115"/>
      <c r="LK316" s="115">
        <f t="shared" si="5009"/>
        <v>0</v>
      </c>
      <c r="LM316" s="118"/>
      <c r="LN316" s="118"/>
      <c r="LO316" s="115"/>
      <c r="LP316" s="115"/>
      <c r="LQ316" s="115"/>
      <c r="LR316" s="115"/>
      <c r="LS316" s="115"/>
      <c r="LT316" s="115">
        <f t="shared" si="5010"/>
        <v>0</v>
      </c>
      <c r="LV316" s="118"/>
      <c r="LW316" s="118"/>
      <c r="LX316" s="115"/>
      <c r="LY316" s="115"/>
      <c r="LZ316" s="115"/>
      <c r="MA316" s="115"/>
      <c r="MB316" s="115"/>
      <c r="MC316" s="115">
        <f t="shared" si="5011"/>
        <v>0</v>
      </c>
      <c r="ME316" s="118"/>
      <c r="MF316" s="118"/>
      <c r="MG316" s="115"/>
      <c r="MH316" s="115"/>
      <c r="MI316" s="115"/>
      <c r="MJ316" s="115"/>
      <c r="MK316" s="115"/>
      <c r="ML316" s="115">
        <f t="shared" si="5012"/>
        <v>0</v>
      </c>
      <c r="MN316" s="118"/>
      <c r="MO316" s="118"/>
      <c r="MP316" s="115"/>
      <c r="MQ316" s="115"/>
      <c r="MR316" s="115"/>
      <c r="MS316" s="115"/>
      <c r="MT316" s="115"/>
      <c r="MU316" s="115">
        <f t="shared" si="5013"/>
        <v>0</v>
      </c>
      <c r="MW316" s="118"/>
      <c r="MX316" s="118"/>
      <c r="MY316" s="115"/>
      <c r="MZ316" s="115"/>
      <c r="NA316" s="115"/>
      <c r="NB316" s="115"/>
      <c r="NC316" s="115"/>
      <c r="ND316" s="115">
        <f t="shared" si="5014"/>
        <v>0</v>
      </c>
      <c r="NF316" s="118"/>
      <c r="NG316" s="118"/>
      <c r="NH316" s="115"/>
      <c r="NI316" s="115"/>
      <c r="NJ316" s="115"/>
      <c r="NK316" s="115"/>
      <c r="NL316" s="115"/>
      <c r="NM316" s="115">
        <f t="shared" si="5015"/>
        <v>0</v>
      </c>
      <c r="NO316" s="118"/>
      <c r="NP316" s="118"/>
      <c r="NQ316" s="115"/>
      <c r="NR316" s="115"/>
      <c r="NS316" s="115"/>
      <c r="NT316" s="115"/>
      <c r="NU316" s="115"/>
      <c r="NV316" s="115">
        <f t="shared" si="5016"/>
        <v>0</v>
      </c>
      <c r="NX316" s="118"/>
      <c r="NY316" s="118"/>
      <c r="NZ316" s="115"/>
      <c r="OA316" s="115"/>
      <c r="OB316" s="115"/>
      <c r="OC316" s="115"/>
      <c r="OD316" s="115"/>
      <c r="OE316" s="115">
        <f t="shared" si="5017"/>
        <v>0</v>
      </c>
      <c r="OG316" s="118"/>
      <c r="OH316" s="118"/>
      <c r="OI316" s="115"/>
      <c r="OJ316" s="115"/>
      <c r="OK316" s="115"/>
      <c r="OL316" s="115"/>
      <c r="OM316" s="115"/>
      <c r="ON316" s="115">
        <f t="shared" si="5018"/>
        <v>0</v>
      </c>
      <c r="OP316" s="118"/>
      <c r="OQ316" s="118"/>
      <c r="OR316" s="115"/>
      <c r="OS316" s="115"/>
      <c r="OT316" s="115"/>
      <c r="OU316" s="115"/>
      <c r="OV316" s="115"/>
      <c r="OW316" s="115">
        <f t="shared" si="5019"/>
        <v>0</v>
      </c>
      <c r="OY316" s="118"/>
      <c r="OZ316" s="118"/>
      <c r="PA316" s="115"/>
      <c r="PB316" s="115"/>
      <c r="PC316" s="115"/>
      <c r="PD316" s="115"/>
      <c r="PE316" s="115"/>
      <c r="PF316" s="115">
        <f t="shared" si="5020"/>
        <v>0</v>
      </c>
    </row>
    <row r="317" spans="1:423">
      <c r="A317" s="118"/>
      <c r="B317" s="118"/>
      <c r="C317" s="115"/>
      <c r="D317" s="115"/>
      <c r="E317" s="115"/>
      <c r="F317" s="115"/>
      <c r="G317" s="115"/>
      <c r="H317" s="115">
        <f t="shared" si="4974"/>
        <v>0</v>
      </c>
      <c r="J317" s="118"/>
      <c r="K317" s="118"/>
      <c r="L317" s="115"/>
      <c r="M317" s="115"/>
      <c r="N317" s="115"/>
      <c r="O317" s="115"/>
      <c r="P317" s="115"/>
      <c r="Q317" s="115">
        <f t="shared" si="5021"/>
        <v>0</v>
      </c>
      <c r="S317" s="118"/>
      <c r="T317" s="118"/>
      <c r="U317" s="115"/>
      <c r="V317" s="115"/>
      <c r="W317" s="115"/>
      <c r="X317" s="115"/>
      <c r="Y317" s="115"/>
      <c r="Z317" s="115">
        <f t="shared" si="5022"/>
        <v>0</v>
      </c>
      <c r="AB317" s="118"/>
      <c r="AC317" s="118"/>
      <c r="AD317" s="115"/>
      <c r="AE317" s="115"/>
      <c r="AF317" s="115"/>
      <c r="AG317" s="115"/>
      <c r="AH317" s="115"/>
      <c r="AI317" s="115">
        <f t="shared" si="5023"/>
        <v>0</v>
      </c>
      <c r="AK317" s="118"/>
      <c r="AL317" s="118"/>
      <c r="AM317" s="115"/>
      <c r="AN317" s="115"/>
      <c r="AO317" s="115"/>
      <c r="AP317" s="115"/>
      <c r="AQ317" s="115"/>
      <c r="AR317" s="115">
        <f t="shared" si="5024"/>
        <v>0</v>
      </c>
      <c r="AT317" s="118"/>
      <c r="AU317" s="118"/>
      <c r="AV317" s="115"/>
      <c r="AW317" s="115"/>
      <c r="AX317" s="115"/>
      <c r="AY317" s="115"/>
      <c r="AZ317" s="115"/>
      <c r="BA317" s="115">
        <f t="shared" si="5025"/>
        <v>0</v>
      </c>
      <c r="BC317" s="118"/>
      <c r="BD317" s="118"/>
      <c r="BE317" s="115"/>
      <c r="BF317" s="115"/>
      <c r="BG317" s="115"/>
      <c r="BH317" s="115"/>
      <c r="BI317" s="115"/>
      <c r="BJ317" s="115">
        <f t="shared" si="4980"/>
        <v>0</v>
      </c>
      <c r="BL317" s="118"/>
      <c r="BM317" s="118"/>
      <c r="BN317" s="115"/>
      <c r="BO317" s="115"/>
      <c r="BP317" s="115"/>
      <c r="BQ317" s="115"/>
      <c r="BR317" s="115"/>
      <c r="BS317" s="115">
        <f t="shared" si="4981"/>
        <v>0</v>
      </c>
      <c r="BU317" s="118"/>
      <c r="BV317" s="118"/>
      <c r="BW317" s="115"/>
      <c r="BX317" s="115"/>
      <c r="BY317" s="115"/>
      <c r="BZ317" s="115"/>
      <c r="CA317" s="115"/>
      <c r="CB317" s="115">
        <f t="shared" si="4982"/>
        <v>0</v>
      </c>
      <c r="CD317" s="118"/>
      <c r="CE317" s="118"/>
      <c r="CF317" s="115"/>
      <c r="CG317" s="115"/>
      <c r="CH317" s="115"/>
      <c r="CI317" s="115"/>
      <c r="CJ317" s="115"/>
      <c r="CK317" s="115">
        <f t="shared" si="4983"/>
        <v>0</v>
      </c>
      <c r="CM317" s="118"/>
      <c r="CN317" s="118"/>
      <c r="CO317" s="115"/>
      <c r="CP317" s="115"/>
      <c r="CQ317" s="115"/>
      <c r="CR317" s="115"/>
      <c r="CS317" s="115"/>
      <c r="CT317" s="115">
        <f t="shared" si="4984"/>
        <v>0</v>
      </c>
      <c r="CV317" s="118"/>
      <c r="CW317" s="118"/>
      <c r="CX317" s="115"/>
      <c r="CY317" s="115"/>
      <c r="CZ317" s="115"/>
      <c r="DA317" s="115"/>
      <c r="DB317" s="115"/>
      <c r="DC317" s="115">
        <f t="shared" si="4985"/>
        <v>0</v>
      </c>
      <c r="DE317" s="118"/>
      <c r="DF317" s="118"/>
      <c r="DG317" s="115"/>
      <c r="DH317" s="115"/>
      <c r="DI317" s="115"/>
      <c r="DJ317" s="115"/>
      <c r="DK317" s="115"/>
      <c r="DL317" s="115">
        <f t="shared" si="4986"/>
        <v>0</v>
      </c>
      <c r="DN317" s="118"/>
      <c r="DO317" s="118"/>
      <c r="DP317" s="115"/>
      <c r="DQ317" s="115"/>
      <c r="DR317" s="115"/>
      <c r="DS317" s="115"/>
      <c r="DT317" s="115"/>
      <c r="DU317" s="115">
        <f t="shared" si="4987"/>
        <v>0</v>
      </c>
      <c r="DW317" s="118"/>
      <c r="DX317" s="118"/>
      <c r="DY317" s="115"/>
      <c r="DZ317" s="115"/>
      <c r="EA317" s="115"/>
      <c r="EB317" s="115"/>
      <c r="EC317" s="115"/>
      <c r="ED317" s="115">
        <f t="shared" si="4988"/>
        <v>0</v>
      </c>
      <c r="EF317" s="118"/>
      <c r="EG317" s="118"/>
      <c r="EH317" s="115"/>
      <c r="EI317" s="115"/>
      <c r="EJ317" s="115"/>
      <c r="EK317" s="115"/>
      <c r="EL317" s="115"/>
      <c r="EM317" s="115">
        <f t="shared" si="4989"/>
        <v>0</v>
      </c>
      <c r="EO317" s="118"/>
      <c r="EP317" s="118"/>
      <c r="EQ317" s="115"/>
      <c r="ER317" s="115"/>
      <c r="ES317" s="115"/>
      <c r="ET317" s="115"/>
      <c r="EU317" s="115"/>
      <c r="EV317" s="115">
        <f t="shared" si="4990"/>
        <v>0</v>
      </c>
      <c r="EX317" s="118"/>
      <c r="EY317" s="118"/>
      <c r="EZ317" s="115"/>
      <c r="FA317" s="115"/>
      <c r="FB317" s="115"/>
      <c r="FC317" s="115"/>
      <c r="FD317" s="115"/>
      <c r="FE317" s="115">
        <f t="shared" si="4991"/>
        <v>0</v>
      </c>
      <c r="FG317" s="118"/>
      <c r="FH317" s="118"/>
      <c r="FI317" s="115"/>
      <c r="FJ317" s="115"/>
      <c r="FK317" s="115"/>
      <c r="FL317" s="115"/>
      <c r="FM317" s="115"/>
      <c r="FN317" s="115">
        <f t="shared" si="4992"/>
        <v>0</v>
      </c>
      <c r="FP317" s="118"/>
      <c r="FQ317" s="118"/>
      <c r="FR317" s="115"/>
      <c r="FS317" s="115"/>
      <c r="FT317" s="115"/>
      <c r="FU317" s="115"/>
      <c r="FV317" s="115"/>
      <c r="FW317" s="115">
        <f t="shared" si="4993"/>
        <v>0</v>
      </c>
      <c r="FY317" s="118"/>
      <c r="FZ317" s="118"/>
      <c r="GA317" s="115"/>
      <c r="GB317" s="115"/>
      <c r="GC317" s="115"/>
      <c r="GD317" s="115"/>
      <c r="GE317" s="115"/>
      <c r="GF317" s="115">
        <f t="shared" si="4994"/>
        <v>0</v>
      </c>
      <c r="GH317" s="118"/>
      <c r="GI317" s="118"/>
      <c r="GJ317" s="115"/>
      <c r="GK317" s="115"/>
      <c r="GL317" s="115"/>
      <c r="GM317" s="115"/>
      <c r="GN317" s="115"/>
      <c r="GO317" s="115">
        <f t="shared" si="4995"/>
        <v>0</v>
      </c>
      <c r="GQ317" s="118"/>
      <c r="GR317" s="118"/>
      <c r="GS317" s="115"/>
      <c r="GT317" s="115"/>
      <c r="GU317" s="115"/>
      <c r="GV317" s="115"/>
      <c r="GW317" s="115"/>
      <c r="GX317" s="115">
        <f t="shared" si="4996"/>
        <v>0</v>
      </c>
      <c r="GZ317" s="118"/>
      <c r="HA317" s="118"/>
      <c r="HB317" s="115"/>
      <c r="HC317" s="115"/>
      <c r="HD317" s="115"/>
      <c r="HE317" s="115"/>
      <c r="HF317" s="115"/>
      <c r="HG317" s="115">
        <f t="shared" si="4997"/>
        <v>0</v>
      </c>
      <c r="HI317" s="118"/>
      <c r="HJ317" s="118"/>
      <c r="HK317" s="115"/>
      <c r="HL317" s="115"/>
      <c r="HM317" s="115"/>
      <c r="HN317" s="115"/>
      <c r="HO317" s="115"/>
      <c r="HP317" s="115">
        <f t="shared" si="4998"/>
        <v>0</v>
      </c>
      <c r="HR317" s="118"/>
      <c r="HS317" s="118"/>
      <c r="HT317" s="115"/>
      <c r="HU317" s="115"/>
      <c r="HV317" s="115"/>
      <c r="HW317" s="115"/>
      <c r="HX317" s="115"/>
      <c r="HY317" s="115">
        <f t="shared" si="4999"/>
        <v>0</v>
      </c>
      <c r="IA317" s="118"/>
      <c r="IB317" s="118"/>
      <c r="IC317" s="115"/>
      <c r="ID317" s="115"/>
      <c r="IE317" s="115"/>
      <c r="IF317" s="115"/>
      <c r="IG317" s="115"/>
      <c r="IH317" s="115">
        <f t="shared" si="5000"/>
        <v>0</v>
      </c>
      <c r="IJ317" s="118"/>
      <c r="IK317" s="118"/>
      <c r="IL317" s="115"/>
      <c r="IM317" s="115"/>
      <c r="IN317" s="115"/>
      <c r="IO317" s="115"/>
      <c r="IP317" s="115"/>
      <c r="IQ317" s="115">
        <f t="shared" si="5001"/>
        <v>0</v>
      </c>
      <c r="IS317" s="118"/>
      <c r="IT317" s="118"/>
      <c r="IU317" s="115"/>
      <c r="IV317" s="115"/>
      <c r="IW317" s="115"/>
      <c r="IX317" s="115"/>
      <c r="IY317" s="115"/>
      <c r="IZ317" s="115">
        <f t="shared" si="5002"/>
        <v>0</v>
      </c>
      <c r="JB317" s="118"/>
      <c r="JC317" s="118"/>
      <c r="JD317" s="115"/>
      <c r="JE317" s="115"/>
      <c r="JF317" s="115"/>
      <c r="JG317" s="115"/>
      <c r="JH317" s="115"/>
      <c r="JI317" s="115">
        <f t="shared" si="5003"/>
        <v>0</v>
      </c>
      <c r="JK317" s="118"/>
      <c r="JL317" s="118"/>
      <c r="JM317" s="115"/>
      <c r="JN317" s="115"/>
      <c r="JO317" s="115"/>
      <c r="JP317" s="115"/>
      <c r="JQ317" s="115"/>
      <c r="JR317" s="115">
        <f t="shared" si="5004"/>
        <v>0</v>
      </c>
      <c r="JT317" s="118"/>
      <c r="JU317" s="118"/>
      <c r="JV317" s="115"/>
      <c r="JW317" s="115"/>
      <c r="JX317" s="115"/>
      <c r="JY317" s="115"/>
      <c r="JZ317" s="115"/>
      <c r="KA317" s="115">
        <f t="shared" si="5005"/>
        <v>0</v>
      </c>
      <c r="KC317" s="118"/>
      <c r="KD317" s="118"/>
      <c r="KE317" s="115"/>
      <c r="KF317" s="115"/>
      <c r="KG317" s="115"/>
      <c r="KH317" s="115"/>
      <c r="KI317" s="115"/>
      <c r="KJ317" s="115">
        <f t="shared" si="5006"/>
        <v>0</v>
      </c>
      <c r="KL317" s="118"/>
      <c r="KM317" s="118"/>
      <c r="KN317" s="115"/>
      <c r="KO317" s="115"/>
      <c r="KP317" s="115"/>
      <c r="KQ317" s="115"/>
      <c r="KR317" s="115"/>
      <c r="KS317" s="115">
        <f t="shared" si="5007"/>
        <v>0</v>
      </c>
      <c r="KU317" s="118"/>
      <c r="KV317" s="118"/>
      <c r="KW317" s="115"/>
      <c r="KX317" s="115"/>
      <c r="KY317" s="115"/>
      <c r="KZ317" s="115"/>
      <c r="LA317" s="115"/>
      <c r="LB317" s="115">
        <f t="shared" si="5008"/>
        <v>0</v>
      </c>
      <c r="LD317" s="118"/>
      <c r="LE317" s="118"/>
      <c r="LF317" s="115"/>
      <c r="LG317" s="115"/>
      <c r="LH317" s="115"/>
      <c r="LI317" s="115"/>
      <c r="LJ317" s="115"/>
      <c r="LK317" s="115">
        <f t="shared" si="5009"/>
        <v>0</v>
      </c>
      <c r="LM317" s="118"/>
      <c r="LN317" s="118"/>
      <c r="LO317" s="115"/>
      <c r="LP317" s="115"/>
      <c r="LQ317" s="115"/>
      <c r="LR317" s="115"/>
      <c r="LS317" s="115"/>
      <c r="LT317" s="115">
        <f t="shared" si="5010"/>
        <v>0</v>
      </c>
      <c r="LV317" s="118"/>
      <c r="LW317" s="118"/>
      <c r="LX317" s="115"/>
      <c r="LY317" s="115"/>
      <c r="LZ317" s="115"/>
      <c r="MA317" s="115"/>
      <c r="MB317" s="115"/>
      <c r="MC317" s="115">
        <f t="shared" si="5011"/>
        <v>0</v>
      </c>
      <c r="ME317" s="118"/>
      <c r="MF317" s="118"/>
      <c r="MG317" s="115"/>
      <c r="MH317" s="115"/>
      <c r="MI317" s="115"/>
      <c r="MJ317" s="115"/>
      <c r="MK317" s="115"/>
      <c r="ML317" s="115">
        <f t="shared" si="5012"/>
        <v>0</v>
      </c>
      <c r="MN317" s="118"/>
      <c r="MO317" s="118"/>
      <c r="MP317" s="115"/>
      <c r="MQ317" s="115"/>
      <c r="MR317" s="115"/>
      <c r="MS317" s="115"/>
      <c r="MT317" s="115"/>
      <c r="MU317" s="115">
        <f t="shared" si="5013"/>
        <v>0</v>
      </c>
      <c r="MW317" s="118"/>
      <c r="MX317" s="118"/>
      <c r="MY317" s="115"/>
      <c r="MZ317" s="115"/>
      <c r="NA317" s="115"/>
      <c r="NB317" s="115"/>
      <c r="NC317" s="115"/>
      <c r="ND317" s="115">
        <f t="shared" si="5014"/>
        <v>0</v>
      </c>
      <c r="NF317" s="118"/>
      <c r="NG317" s="118"/>
      <c r="NH317" s="115"/>
      <c r="NI317" s="115"/>
      <c r="NJ317" s="115"/>
      <c r="NK317" s="115"/>
      <c r="NL317" s="115"/>
      <c r="NM317" s="115">
        <f t="shared" si="5015"/>
        <v>0</v>
      </c>
      <c r="NO317" s="118"/>
      <c r="NP317" s="118"/>
      <c r="NQ317" s="115"/>
      <c r="NR317" s="115"/>
      <c r="NS317" s="115"/>
      <c r="NT317" s="115"/>
      <c r="NU317" s="115"/>
      <c r="NV317" s="115">
        <f t="shared" si="5016"/>
        <v>0</v>
      </c>
      <c r="NX317" s="118"/>
      <c r="NY317" s="118"/>
      <c r="NZ317" s="115"/>
      <c r="OA317" s="115"/>
      <c r="OB317" s="115"/>
      <c r="OC317" s="115"/>
      <c r="OD317" s="115"/>
      <c r="OE317" s="115">
        <f t="shared" si="5017"/>
        <v>0</v>
      </c>
      <c r="OG317" s="118"/>
      <c r="OH317" s="118"/>
      <c r="OI317" s="115"/>
      <c r="OJ317" s="115"/>
      <c r="OK317" s="115"/>
      <c r="OL317" s="115"/>
      <c r="OM317" s="115"/>
      <c r="ON317" s="115">
        <f t="shared" si="5018"/>
        <v>0</v>
      </c>
      <c r="OP317" s="118"/>
      <c r="OQ317" s="118"/>
      <c r="OR317" s="115"/>
      <c r="OS317" s="115"/>
      <c r="OT317" s="115"/>
      <c r="OU317" s="115"/>
      <c r="OV317" s="115"/>
      <c r="OW317" s="115">
        <f t="shared" si="5019"/>
        <v>0</v>
      </c>
      <c r="OY317" s="118"/>
      <c r="OZ317" s="118"/>
      <c r="PA317" s="115"/>
      <c r="PB317" s="115"/>
      <c r="PC317" s="115"/>
      <c r="PD317" s="115"/>
      <c r="PE317" s="115"/>
      <c r="PF317" s="115">
        <f t="shared" si="5020"/>
        <v>0</v>
      </c>
    </row>
    <row r="318" spans="1:423">
      <c r="A318" s="118"/>
      <c r="B318" s="118"/>
      <c r="C318" s="119"/>
      <c r="D318" s="119"/>
      <c r="E318" s="119"/>
      <c r="F318" s="119"/>
      <c r="G318" s="120" t="s">
        <v>44</v>
      </c>
      <c r="H318" s="132">
        <f>SUM(H310:H317)</f>
        <v>0</v>
      </c>
      <c r="J318" s="118"/>
      <c r="K318" s="118"/>
      <c r="L318" s="119"/>
      <c r="M318" s="119"/>
      <c r="N318" s="119"/>
      <c r="O318" s="119"/>
      <c r="P318" s="120" t="s">
        <v>44</v>
      </c>
      <c r="Q318" s="132">
        <f>SUM(Q310:Q317)</f>
        <v>0</v>
      </c>
      <c r="S318" s="118"/>
      <c r="T318" s="118"/>
      <c r="U318" s="119"/>
      <c r="V318" s="119"/>
      <c r="W318" s="119"/>
      <c r="X318" s="119"/>
      <c r="Y318" s="120" t="s">
        <v>44</v>
      </c>
      <c r="Z318" s="132">
        <f>SUM(Z310:Z317)</f>
        <v>0</v>
      </c>
      <c r="AB318" s="118"/>
      <c r="AC318" s="118"/>
      <c r="AD318" s="119"/>
      <c r="AE318" s="119"/>
      <c r="AF318" s="119"/>
      <c r="AG318" s="119"/>
      <c r="AH318" s="120" t="s">
        <v>44</v>
      </c>
      <c r="AI318" s="132">
        <f>SUM(AI310:AI317)</f>
        <v>0</v>
      </c>
      <c r="AK318" s="118"/>
      <c r="AL318" s="118"/>
      <c r="AM318" s="119"/>
      <c r="AN318" s="119"/>
      <c r="AO318" s="119"/>
      <c r="AP318" s="119"/>
      <c r="AQ318" s="120" t="s">
        <v>44</v>
      </c>
      <c r="AR318" s="132">
        <f>SUM(AR310:AR317)</f>
        <v>0</v>
      </c>
      <c r="AT318" s="118"/>
      <c r="AU318" s="118"/>
      <c r="AV318" s="119"/>
      <c r="AW318" s="119"/>
      <c r="AX318" s="119"/>
      <c r="AY318" s="119"/>
      <c r="AZ318" s="120" t="s">
        <v>44</v>
      </c>
      <c r="BA318" s="132">
        <f>SUM(BA310:BA317)</f>
        <v>0</v>
      </c>
      <c r="BC318" s="118"/>
      <c r="BD318" s="118"/>
      <c r="BE318" s="119"/>
      <c r="BF318" s="119"/>
      <c r="BG318" s="119"/>
      <c r="BH318" s="119"/>
      <c r="BI318" s="120" t="s">
        <v>44</v>
      </c>
      <c r="BJ318" s="132">
        <f t="shared" ref="BJ318" si="5026">SUM(BJ310:BJ317)</f>
        <v>0</v>
      </c>
      <c r="BL318" s="118"/>
      <c r="BM318" s="118"/>
      <c r="BN318" s="119"/>
      <c r="BO318" s="119"/>
      <c r="BP318" s="119"/>
      <c r="BQ318" s="119"/>
      <c r="BR318" s="120" t="s">
        <v>44</v>
      </c>
      <c r="BS318" s="132">
        <f t="shared" ref="BS318" si="5027">SUM(BS310:BS317)</f>
        <v>0</v>
      </c>
      <c r="BU318" s="118"/>
      <c r="BV318" s="118"/>
      <c r="BW318" s="119"/>
      <c r="BX318" s="119"/>
      <c r="BY318" s="119"/>
      <c r="BZ318" s="119"/>
      <c r="CA318" s="120" t="s">
        <v>44</v>
      </c>
      <c r="CB318" s="132">
        <f t="shared" ref="CB318" si="5028">SUM(CB310:CB317)</f>
        <v>0</v>
      </c>
      <c r="CD318" s="118"/>
      <c r="CE318" s="118"/>
      <c r="CF318" s="119"/>
      <c r="CG318" s="119"/>
      <c r="CH318" s="119"/>
      <c r="CI318" s="119"/>
      <c r="CJ318" s="120" t="s">
        <v>44</v>
      </c>
      <c r="CK318" s="132">
        <f t="shared" ref="CK318" si="5029">SUM(CK310:CK317)</f>
        <v>0</v>
      </c>
      <c r="CM318" s="118"/>
      <c r="CN318" s="118"/>
      <c r="CO318" s="119"/>
      <c r="CP318" s="119"/>
      <c r="CQ318" s="119"/>
      <c r="CR318" s="119"/>
      <c r="CS318" s="120" t="s">
        <v>44</v>
      </c>
      <c r="CT318" s="132">
        <f t="shared" ref="CT318" si="5030">SUM(CT310:CT317)</f>
        <v>0</v>
      </c>
      <c r="CV318" s="118"/>
      <c r="CW318" s="118"/>
      <c r="CX318" s="119"/>
      <c r="CY318" s="119"/>
      <c r="CZ318" s="119"/>
      <c r="DA318" s="119"/>
      <c r="DB318" s="120" t="s">
        <v>44</v>
      </c>
      <c r="DC318" s="132">
        <f t="shared" ref="DC318" si="5031">SUM(DC310:DC317)</f>
        <v>0</v>
      </c>
      <c r="DE318" s="118"/>
      <c r="DF318" s="118"/>
      <c r="DG318" s="119"/>
      <c r="DH318" s="119"/>
      <c r="DI318" s="119"/>
      <c r="DJ318" s="119"/>
      <c r="DK318" s="120" t="s">
        <v>44</v>
      </c>
      <c r="DL318" s="132">
        <f t="shared" ref="DL318" si="5032">SUM(DL310:DL317)</f>
        <v>0</v>
      </c>
      <c r="DN318" s="118"/>
      <c r="DO318" s="118"/>
      <c r="DP318" s="119"/>
      <c r="DQ318" s="119"/>
      <c r="DR318" s="119"/>
      <c r="DS318" s="119"/>
      <c r="DT318" s="120" t="s">
        <v>44</v>
      </c>
      <c r="DU318" s="132">
        <f t="shared" ref="DU318" si="5033">SUM(DU310:DU317)</f>
        <v>0</v>
      </c>
      <c r="DW318" s="118"/>
      <c r="DX318" s="118"/>
      <c r="DY318" s="119"/>
      <c r="DZ318" s="119"/>
      <c r="EA318" s="119"/>
      <c r="EB318" s="119"/>
      <c r="EC318" s="120" t="s">
        <v>44</v>
      </c>
      <c r="ED318" s="132">
        <f t="shared" ref="ED318" si="5034">SUM(ED310:ED317)</f>
        <v>0</v>
      </c>
      <c r="EF318" s="118"/>
      <c r="EG318" s="118"/>
      <c r="EH318" s="119"/>
      <c r="EI318" s="119"/>
      <c r="EJ318" s="119"/>
      <c r="EK318" s="119"/>
      <c r="EL318" s="120" t="s">
        <v>44</v>
      </c>
      <c r="EM318" s="132">
        <f t="shared" ref="EM318" si="5035">SUM(EM310:EM317)</f>
        <v>0</v>
      </c>
      <c r="EO318" s="118"/>
      <c r="EP318" s="118"/>
      <c r="EQ318" s="119"/>
      <c r="ER318" s="119"/>
      <c r="ES318" s="119"/>
      <c r="ET318" s="119"/>
      <c r="EU318" s="120" t="s">
        <v>44</v>
      </c>
      <c r="EV318" s="132">
        <f t="shared" ref="EV318" si="5036">SUM(EV310:EV317)</f>
        <v>0</v>
      </c>
      <c r="EX318" s="118"/>
      <c r="EY318" s="118"/>
      <c r="EZ318" s="119"/>
      <c r="FA318" s="119"/>
      <c r="FB318" s="119"/>
      <c r="FC318" s="119"/>
      <c r="FD318" s="120" t="s">
        <v>44</v>
      </c>
      <c r="FE318" s="132">
        <f t="shared" ref="FE318" si="5037">SUM(FE310:FE317)</f>
        <v>0</v>
      </c>
      <c r="FG318" s="118"/>
      <c r="FH318" s="118"/>
      <c r="FI318" s="119"/>
      <c r="FJ318" s="119"/>
      <c r="FK318" s="119"/>
      <c r="FL318" s="119"/>
      <c r="FM318" s="120" t="s">
        <v>44</v>
      </c>
      <c r="FN318" s="132">
        <f t="shared" ref="FN318" si="5038">SUM(FN310:FN317)</f>
        <v>0</v>
      </c>
      <c r="FP318" s="118"/>
      <c r="FQ318" s="118"/>
      <c r="FR318" s="119"/>
      <c r="FS318" s="119"/>
      <c r="FT318" s="119"/>
      <c r="FU318" s="119"/>
      <c r="FV318" s="120" t="s">
        <v>44</v>
      </c>
      <c r="FW318" s="132">
        <f t="shared" ref="FW318" si="5039">SUM(FW310:FW317)</f>
        <v>0</v>
      </c>
      <c r="FY318" s="118"/>
      <c r="FZ318" s="118"/>
      <c r="GA318" s="119"/>
      <c r="GB318" s="119"/>
      <c r="GC318" s="119"/>
      <c r="GD318" s="119"/>
      <c r="GE318" s="120" t="s">
        <v>44</v>
      </c>
      <c r="GF318" s="132">
        <f t="shared" ref="GF318" si="5040">SUM(GF310:GF317)</f>
        <v>0</v>
      </c>
      <c r="GH318" s="118"/>
      <c r="GI318" s="118"/>
      <c r="GJ318" s="119"/>
      <c r="GK318" s="119"/>
      <c r="GL318" s="119"/>
      <c r="GM318" s="119"/>
      <c r="GN318" s="120" t="s">
        <v>44</v>
      </c>
      <c r="GO318" s="132">
        <f t="shared" ref="GO318" si="5041">SUM(GO310:GO317)</f>
        <v>0</v>
      </c>
      <c r="GQ318" s="118"/>
      <c r="GR318" s="118"/>
      <c r="GS318" s="119"/>
      <c r="GT318" s="119"/>
      <c r="GU318" s="119"/>
      <c r="GV318" s="119"/>
      <c r="GW318" s="120" t="s">
        <v>44</v>
      </c>
      <c r="GX318" s="132">
        <f t="shared" ref="GX318" si="5042">SUM(GX310:GX317)</f>
        <v>0</v>
      </c>
      <c r="GZ318" s="118"/>
      <c r="HA318" s="118"/>
      <c r="HB318" s="119"/>
      <c r="HC318" s="119"/>
      <c r="HD318" s="119"/>
      <c r="HE318" s="119"/>
      <c r="HF318" s="120" t="s">
        <v>44</v>
      </c>
      <c r="HG318" s="132">
        <f t="shared" ref="HG318" si="5043">SUM(HG310:HG317)</f>
        <v>0</v>
      </c>
      <c r="HI318" s="118"/>
      <c r="HJ318" s="118"/>
      <c r="HK318" s="119"/>
      <c r="HL318" s="119"/>
      <c r="HM318" s="119"/>
      <c r="HN318" s="119"/>
      <c r="HO318" s="120" t="s">
        <v>44</v>
      </c>
      <c r="HP318" s="132">
        <f t="shared" ref="HP318" si="5044">SUM(HP310:HP317)</f>
        <v>0</v>
      </c>
      <c r="HR318" s="118"/>
      <c r="HS318" s="118"/>
      <c r="HT318" s="119"/>
      <c r="HU318" s="119"/>
      <c r="HV318" s="119"/>
      <c r="HW318" s="119"/>
      <c r="HX318" s="120" t="s">
        <v>44</v>
      </c>
      <c r="HY318" s="132">
        <f t="shared" ref="HY318" si="5045">SUM(HY310:HY317)</f>
        <v>0</v>
      </c>
      <c r="IA318" s="118"/>
      <c r="IB318" s="118"/>
      <c r="IC318" s="119"/>
      <c r="ID318" s="119"/>
      <c r="IE318" s="119"/>
      <c r="IF318" s="119"/>
      <c r="IG318" s="120" t="s">
        <v>44</v>
      </c>
      <c r="IH318" s="132">
        <f t="shared" ref="IH318" si="5046">SUM(IH310:IH317)</f>
        <v>0</v>
      </c>
      <c r="IJ318" s="118"/>
      <c r="IK318" s="118"/>
      <c r="IL318" s="119"/>
      <c r="IM318" s="119"/>
      <c r="IN318" s="119"/>
      <c r="IO318" s="119"/>
      <c r="IP318" s="120" t="s">
        <v>44</v>
      </c>
      <c r="IQ318" s="132">
        <f t="shared" ref="IQ318" si="5047">SUM(IQ310:IQ317)</f>
        <v>0</v>
      </c>
      <c r="IS318" s="118"/>
      <c r="IT318" s="118"/>
      <c r="IU318" s="119"/>
      <c r="IV318" s="119"/>
      <c r="IW318" s="119"/>
      <c r="IX318" s="119"/>
      <c r="IY318" s="120" t="s">
        <v>44</v>
      </c>
      <c r="IZ318" s="132">
        <f t="shared" ref="IZ318" si="5048">SUM(IZ310:IZ317)</f>
        <v>0</v>
      </c>
      <c r="JB318" s="118"/>
      <c r="JC318" s="118"/>
      <c r="JD318" s="119"/>
      <c r="JE318" s="119"/>
      <c r="JF318" s="119"/>
      <c r="JG318" s="119"/>
      <c r="JH318" s="120" t="s">
        <v>44</v>
      </c>
      <c r="JI318" s="132">
        <f t="shared" ref="JI318" si="5049">SUM(JI310:JI317)</f>
        <v>0</v>
      </c>
      <c r="JK318" s="118"/>
      <c r="JL318" s="118"/>
      <c r="JM318" s="119"/>
      <c r="JN318" s="119"/>
      <c r="JO318" s="119"/>
      <c r="JP318" s="119"/>
      <c r="JQ318" s="120" t="s">
        <v>44</v>
      </c>
      <c r="JR318" s="132">
        <f t="shared" ref="JR318" si="5050">SUM(JR310:JR317)</f>
        <v>0</v>
      </c>
      <c r="JT318" s="118"/>
      <c r="JU318" s="118"/>
      <c r="JV318" s="119"/>
      <c r="JW318" s="119"/>
      <c r="JX318" s="119"/>
      <c r="JY318" s="119"/>
      <c r="JZ318" s="120" t="s">
        <v>44</v>
      </c>
      <c r="KA318" s="132">
        <f t="shared" ref="KA318" si="5051">SUM(KA310:KA317)</f>
        <v>0</v>
      </c>
      <c r="KC318" s="118"/>
      <c r="KD318" s="118"/>
      <c r="KE318" s="119"/>
      <c r="KF318" s="119"/>
      <c r="KG318" s="119"/>
      <c r="KH318" s="119"/>
      <c r="KI318" s="120" t="s">
        <v>44</v>
      </c>
      <c r="KJ318" s="132">
        <f t="shared" ref="KJ318" si="5052">SUM(KJ310:KJ317)</f>
        <v>0</v>
      </c>
      <c r="KL318" s="118"/>
      <c r="KM318" s="118"/>
      <c r="KN318" s="119"/>
      <c r="KO318" s="119"/>
      <c r="KP318" s="119"/>
      <c r="KQ318" s="119"/>
      <c r="KR318" s="120" t="s">
        <v>44</v>
      </c>
      <c r="KS318" s="132">
        <f t="shared" ref="KS318" si="5053">SUM(KS310:KS317)</f>
        <v>0</v>
      </c>
      <c r="KU318" s="118"/>
      <c r="KV318" s="118"/>
      <c r="KW318" s="119"/>
      <c r="KX318" s="119"/>
      <c r="KY318" s="119"/>
      <c r="KZ318" s="119"/>
      <c r="LA318" s="120" t="s">
        <v>44</v>
      </c>
      <c r="LB318" s="132">
        <f t="shared" ref="LB318" si="5054">SUM(LB310:LB317)</f>
        <v>0</v>
      </c>
      <c r="LD318" s="118"/>
      <c r="LE318" s="118"/>
      <c r="LF318" s="119"/>
      <c r="LG318" s="119"/>
      <c r="LH318" s="119"/>
      <c r="LI318" s="119"/>
      <c r="LJ318" s="120" t="s">
        <v>44</v>
      </c>
      <c r="LK318" s="132">
        <f t="shared" ref="LK318" si="5055">SUM(LK310:LK317)</f>
        <v>0</v>
      </c>
      <c r="LM318" s="118"/>
      <c r="LN318" s="118"/>
      <c r="LO318" s="119"/>
      <c r="LP318" s="119"/>
      <c r="LQ318" s="119"/>
      <c r="LR318" s="119"/>
      <c r="LS318" s="120" t="s">
        <v>44</v>
      </c>
      <c r="LT318" s="132">
        <f t="shared" ref="LT318" si="5056">SUM(LT310:LT317)</f>
        <v>0</v>
      </c>
      <c r="LV318" s="118"/>
      <c r="LW318" s="118"/>
      <c r="LX318" s="119"/>
      <c r="LY318" s="119"/>
      <c r="LZ318" s="119"/>
      <c r="MA318" s="119"/>
      <c r="MB318" s="120" t="s">
        <v>44</v>
      </c>
      <c r="MC318" s="132">
        <f t="shared" ref="MC318" si="5057">SUM(MC310:MC317)</f>
        <v>0</v>
      </c>
      <c r="ME318" s="118"/>
      <c r="MF318" s="118"/>
      <c r="MG318" s="119"/>
      <c r="MH318" s="119"/>
      <c r="MI318" s="119"/>
      <c r="MJ318" s="119"/>
      <c r="MK318" s="120" t="s">
        <v>44</v>
      </c>
      <c r="ML318" s="132">
        <f t="shared" ref="ML318" si="5058">SUM(ML310:ML317)</f>
        <v>0</v>
      </c>
      <c r="MN318" s="118"/>
      <c r="MO318" s="118"/>
      <c r="MP318" s="119"/>
      <c r="MQ318" s="119"/>
      <c r="MR318" s="119"/>
      <c r="MS318" s="119"/>
      <c r="MT318" s="120" t="s">
        <v>44</v>
      </c>
      <c r="MU318" s="132">
        <f t="shared" ref="MU318" si="5059">SUM(MU310:MU317)</f>
        <v>0</v>
      </c>
      <c r="MW318" s="118"/>
      <c r="MX318" s="118"/>
      <c r="MY318" s="119"/>
      <c r="MZ318" s="119"/>
      <c r="NA318" s="119"/>
      <c r="NB318" s="119"/>
      <c r="NC318" s="120" t="s">
        <v>44</v>
      </c>
      <c r="ND318" s="132">
        <f t="shared" ref="ND318" si="5060">SUM(ND310:ND317)</f>
        <v>0</v>
      </c>
      <c r="NF318" s="118"/>
      <c r="NG318" s="118"/>
      <c r="NH318" s="119"/>
      <c r="NI318" s="119"/>
      <c r="NJ318" s="119"/>
      <c r="NK318" s="119"/>
      <c r="NL318" s="120" t="s">
        <v>44</v>
      </c>
      <c r="NM318" s="132">
        <f t="shared" ref="NM318" si="5061">SUM(NM310:NM317)</f>
        <v>0</v>
      </c>
      <c r="NO318" s="118"/>
      <c r="NP318" s="118"/>
      <c r="NQ318" s="119"/>
      <c r="NR318" s="119"/>
      <c r="NS318" s="119"/>
      <c r="NT318" s="119"/>
      <c r="NU318" s="120" t="s">
        <v>44</v>
      </c>
      <c r="NV318" s="132">
        <f t="shared" ref="NV318" si="5062">SUM(NV310:NV317)</f>
        <v>0</v>
      </c>
      <c r="NX318" s="118"/>
      <c r="NY318" s="118"/>
      <c r="NZ318" s="119"/>
      <c r="OA318" s="119"/>
      <c r="OB318" s="119"/>
      <c r="OC318" s="119"/>
      <c r="OD318" s="120" t="s">
        <v>44</v>
      </c>
      <c r="OE318" s="132">
        <f t="shared" ref="OE318" si="5063">SUM(OE310:OE317)</f>
        <v>0</v>
      </c>
      <c r="OG318" s="118"/>
      <c r="OH318" s="118"/>
      <c r="OI318" s="119"/>
      <c r="OJ318" s="119"/>
      <c r="OK318" s="119"/>
      <c r="OL318" s="119"/>
      <c r="OM318" s="120" t="s">
        <v>44</v>
      </c>
      <c r="ON318" s="132">
        <f t="shared" ref="ON318" si="5064">SUM(ON310:ON317)</f>
        <v>0</v>
      </c>
      <c r="OP318" s="118"/>
      <c r="OQ318" s="118"/>
      <c r="OR318" s="119"/>
      <c r="OS318" s="119"/>
      <c r="OT318" s="119"/>
      <c r="OU318" s="119"/>
      <c r="OV318" s="120" t="s">
        <v>44</v>
      </c>
      <c r="OW318" s="132">
        <f t="shared" ref="OW318" si="5065">SUM(OW310:OW317)</f>
        <v>0</v>
      </c>
      <c r="OY318" s="118"/>
      <c r="OZ318" s="118"/>
      <c r="PA318" s="119"/>
      <c r="PB318" s="119"/>
      <c r="PC318" s="119"/>
      <c r="PD318" s="119"/>
      <c r="PE318" s="120" t="s">
        <v>44</v>
      </c>
      <c r="PF318" s="132">
        <f t="shared" ref="PF318" si="5066">SUM(PF310:PF317)</f>
        <v>0</v>
      </c>
    </row>
    <row r="319" spans="1:423">
      <c r="A319" s="134"/>
      <c r="B319" s="135"/>
      <c r="C319" s="136"/>
      <c r="D319" s="136"/>
      <c r="E319" s="136"/>
      <c r="F319" s="136"/>
      <c r="G319" s="137"/>
      <c r="H319" s="138"/>
      <c r="I319" s="139"/>
      <c r="J319" s="134"/>
      <c r="K319" s="135"/>
      <c r="L319" s="136"/>
      <c r="M319" s="136"/>
      <c r="N319" s="136"/>
      <c r="O319" s="136"/>
      <c r="P319" s="137"/>
      <c r="Q319" s="138"/>
      <c r="R319" s="139"/>
      <c r="S319" s="134"/>
      <c r="T319" s="135"/>
      <c r="U319" s="136"/>
      <c r="V319" s="136"/>
      <c r="W319" s="136"/>
      <c r="X319" s="136"/>
      <c r="Y319" s="137"/>
      <c r="Z319" s="138"/>
      <c r="AA319" s="139"/>
      <c r="AB319" s="134"/>
      <c r="AC319" s="135"/>
      <c r="AD319" s="136"/>
      <c r="AE319" s="136"/>
      <c r="AF319" s="136"/>
      <c r="AG319" s="136"/>
      <c r="AH319" s="137"/>
      <c r="AI319" s="138"/>
      <c r="AJ319" s="139"/>
      <c r="AK319" s="134"/>
      <c r="AL319" s="135"/>
      <c r="AM319" s="136"/>
      <c r="AN319" s="136"/>
      <c r="AO319" s="136"/>
      <c r="AP319" s="136"/>
      <c r="AQ319" s="137"/>
      <c r="AR319" s="138"/>
      <c r="AS319" s="139"/>
      <c r="AT319" s="134"/>
      <c r="AU319" s="135"/>
      <c r="AV319" s="136"/>
      <c r="AW319" s="136"/>
      <c r="AX319" s="136"/>
      <c r="AY319" s="136"/>
      <c r="AZ319" s="137"/>
      <c r="BA319" s="138"/>
      <c r="BB319" s="139"/>
      <c r="BC319" s="134"/>
      <c r="BD319" s="135"/>
      <c r="BE319" s="136"/>
      <c r="BF319" s="136"/>
      <c r="BG319" s="136"/>
      <c r="BH319" s="136"/>
      <c r="BI319" s="137"/>
      <c r="BJ319" s="138"/>
      <c r="BK319" s="139"/>
      <c r="BL319" s="134"/>
      <c r="BM319" s="135"/>
      <c r="BN319" s="136"/>
      <c r="BO319" s="136"/>
      <c r="BP319" s="136"/>
      <c r="BQ319" s="136"/>
      <c r="BR319" s="137"/>
      <c r="BS319" s="138"/>
      <c r="BT319" s="139"/>
      <c r="BU319" s="134"/>
      <c r="BV319" s="135"/>
      <c r="BW319" s="136"/>
      <c r="BX319" s="136"/>
      <c r="BY319" s="136"/>
      <c r="BZ319" s="136"/>
      <c r="CA319" s="137"/>
      <c r="CB319" s="138"/>
      <c r="CC319" s="139"/>
      <c r="CD319" s="134"/>
      <c r="CE319" s="135"/>
      <c r="CF319" s="136"/>
      <c r="CG319" s="136"/>
      <c r="CH319" s="136"/>
      <c r="CI319" s="136"/>
      <c r="CJ319" s="137"/>
      <c r="CK319" s="138"/>
      <c r="CL319" s="139"/>
      <c r="CM319" s="134"/>
      <c r="CN319" s="135"/>
      <c r="CO319" s="136"/>
      <c r="CP319" s="136"/>
      <c r="CQ319" s="136"/>
      <c r="CR319" s="136"/>
      <c r="CS319" s="137"/>
      <c r="CT319" s="138"/>
      <c r="CU319" s="139"/>
      <c r="CV319" s="134"/>
      <c r="CW319" s="135"/>
      <c r="CX319" s="136"/>
      <c r="CY319" s="136"/>
      <c r="CZ319" s="136"/>
      <c r="DA319" s="136"/>
      <c r="DB319" s="137"/>
      <c r="DC319" s="138"/>
      <c r="DD319" s="139"/>
      <c r="DE319" s="134"/>
      <c r="DF319" s="135"/>
      <c r="DG319" s="136"/>
      <c r="DH319" s="136"/>
      <c r="DI319" s="136"/>
      <c r="DJ319" s="136"/>
      <c r="DK319" s="137"/>
      <c r="DL319" s="138"/>
      <c r="DM319" s="139"/>
      <c r="DN319" s="134"/>
      <c r="DO319" s="135"/>
      <c r="DP319" s="136"/>
      <c r="DQ319" s="136"/>
      <c r="DR319" s="136"/>
      <c r="DS319" s="136"/>
      <c r="DT319" s="137"/>
      <c r="DU319" s="138"/>
      <c r="DV319" s="139"/>
      <c r="DW319" s="134"/>
      <c r="DX319" s="135"/>
      <c r="DY319" s="136"/>
      <c r="DZ319" s="136"/>
      <c r="EA319" s="136"/>
      <c r="EB319" s="136"/>
      <c r="EC319" s="137"/>
      <c r="ED319" s="138"/>
      <c r="EE319" s="139"/>
      <c r="EF319" s="134"/>
      <c r="EG319" s="135"/>
      <c r="EH319" s="136"/>
      <c r="EI319" s="136"/>
      <c r="EJ319" s="136"/>
      <c r="EK319" s="136"/>
      <c r="EL319" s="137"/>
      <c r="EM319" s="138"/>
      <c r="EN319" s="139"/>
      <c r="EO319" s="134"/>
      <c r="EP319" s="135"/>
      <c r="EQ319" s="136"/>
      <c r="ER319" s="136"/>
      <c r="ES319" s="136"/>
      <c r="ET319" s="136"/>
      <c r="EU319" s="137"/>
      <c r="EV319" s="138"/>
      <c r="EW319" s="139"/>
      <c r="EX319" s="134"/>
      <c r="EY319" s="135"/>
      <c r="EZ319" s="136"/>
      <c r="FA319" s="136"/>
      <c r="FB319" s="136"/>
      <c r="FC319" s="136"/>
      <c r="FD319" s="137"/>
      <c r="FE319" s="138"/>
      <c r="FF319" s="139"/>
      <c r="FG319" s="134"/>
      <c r="FH319" s="135"/>
      <c r="FI319" s="136"/>
      <c r="FJ319" s="136"/>
      <c r="FK319" s="136"/>
      <c r="FL319" s="136"/>
      <c r="FM319" s="137"/>
      <c r="FN319" s="138"/>
      <c r="FO319" s="139"/>
      <c r="FP319" s="134"/>
      <c r="FQ319" s="135"/>
      <c r="FR319" s="136"/>
      <c r="FS319" s="136"/>
      <c r="FT319" s="136"/>
      <c r="FU319" s="136"/>
      <c r="FV319" s="137"/>
      <c r="FW319" s="138"/>
      <c r="FX319" s="139"/>
      <c r="FY319" s="134"/>
      <c r="FZ319" s="135"/>
      <c r="GA319" s="136"/>
      <c r="GB319" s="136"/>
      <c r="GC319" s="136"/>
      <c r="GD319" s="136"/>
      <c r="GE319" s="137"/>
      <c r="GF319" s="138"/>
      <c r="GG319" s="139"/>
      <c r="GH319" s="134"/>
      <c r="GI319" s="135"/>
      <c r="GJ319" s="136"/>
      <c r="GK319" s="136"/>
      <c r="GL319" s="136"/>
      <c r="GM319" s="136"/>
      <c r="GN319" s="137"/>
      <c r="GO319" s="138"/>
      <c r="GP319" s="139"/>
      <c r="GQ319" s="134"/>
      <c r="GR319" s="135"/>
      <c r="GS319" s="136"/>
      <c r="GT319" s="136"/>
      <c r="GU319" s="136"/>
      <c r="GV319" s="136"/>
      <c r="GW319" s="137"/>
      <c r="GX319" s="138"/>
      <c r="GY319" s="139"/>
      <c r="GZ319" s="134"/>
      <c r="HA319" s="135"/>
      <c r="HB319" s="136"/>
      <c r="HC319" s="136"/>
      <c r="HD319" s="136"/>
      <c r="HE319" s="136"/>
      <c r="HF319" s="137"/>
      <c r="HG319" s="138"/>
      <c r="HH319" s="139"/>
      <c r="HI319" s="134"/>
      <c r="HJ319" s="135"/>
      <c r="HK319" s="136"/>
      <c r="HL319" s="136"/>
      <c r="HM319" s="136"/>
      <c r="HN319" s="136"/>
      <c r="HO319" s="137"/>
      <c r="HP319" s="138"/>
      <c r="HQ319" s="139"/>
      <c r="HR319" s="134"/>
      <c r="HS319" s="135"/>
      <c r="HT319" s="136"/>
      <c r="HU319" s="136"/>
      <c r="HV319" s="136"/>
      <c r="HW319" s="136"/>
      <c r="HX319" s="137"/>
      <c r="HY319" s="138"/>
      <c r="HZ319" s="139"/>
      <c r="IA319" s="134"/>
      <c r="IB319" s="135"/>
      <c r="IC319" s="136"/>
      <c r="ID319" s="136"/>
      <c r="IE319" s="136"/>
      <c r="IF319" s="136"/>
      <c r="IG319" s="137"/>
      <c r="IH319" s="138"/>
      <c r="II319" s="139"/>
      <c r="IJ319" s="134"/>
      <c r="IK319" s="135"/>
      <c r="IL319" s="136"/>
      <c r="IM319" s="136"/>
      <c r="IN319" s="136"/>
      <c r="IO319" s="136"/>
      <c r="IP319" s="137"/>
      <c r="IQ319" s="138"/>
      <c r="IR319" s="139"/>
      <c r="IS319" s="134"/>
      <c r="IT319" s="135"/>
      <c r="IU319" s="136"/>
      <c r="IV319" s="136"/>
      <c r="IW319" s="136"/>
      <c r="IX319" s="136"/>
      <c r="IY319" s="137"/>
      <c r="IZ319" s="138"/>
      <c r="JA319" s="139"/>
      <c r="JB319" s="134"/>
      <c r="JC319" s="135"/>
      <c r="JD319" s="136"/>
      <c r="JE319" s="136"/>
      <c r="JF319" s="136"/>
      <c r="JG319" s="136"/>
      <c r="JH319" s="137"/>
      <c r="JI319" s="138"/>
      <c r="JJ319" s="139"/>
      <c r="JK319" s="134"/>
      <c r="JL319" s="135"/>
      <c r="JM319" s="136"/>
      <c r="JN319" s="136"/>
      <c r="JO319" s="136"/>
      <c r="JP319" s="136"/>
      <c r="JQ319" s="137"/>
      <c r="JR319" s="138"/>
      <c r="JS319" s="139"/>
      <c r="JT319" s="134"/>
      <c r="JU319" s="135"/>
      <c r="JV319" s="136"/>
      <c r="JW319" s="136"/>
      <c r="JX319" s="136"/>
      <c r="JY319" s="136"/>
      <c r="JZ319" s="137"/>
      <c r="KA319" s="138"/>
      <c r="KB319" s="139"/>
      <c r="KC319" s="134"/>
      <c r="KD319" s="135"/>
      <c r="KE319" s="136"/>
      <c r="KF319" s="136"/>
      <c r="KG319" s="136"/>
      <c r="KH319" s="136"/>
      <c r="KI319" s="137"/>
      <c r="KJ319" s="138"/>
      <c r="KK319" s="139"/>
      <c r="KL319" s="134"/>
      <c r="KM319" s="135"/>
      <c r="KN319" s="136"/>
      <c r="KO319" s="136"/>
      <c r="KP319" s="136"/>
      <c r="KQ319" s="136"/>
      <c r="KR319" s="137"/>
      <c r="KS319" s="138"/>
      <c r="KT319" s="139"/>
      <c r="KU319" s="134"/>
      <c r="KV319" s="135"/>
      <c r="KW319" s="136"/>
      <c r="KX319" s="136"/>
      <c r="KY319" s="136"/>
      <c r="KZ319" s="136"/>
      <c r="LA319" s="137"/>
      <c r="LB319" s="138"/>
      <c r="LC319" s="139"/>
      <c r="LD319" s="134"/>
      <c r="LE319" s="135"/>
      <c r="LF319" s="136"/>
      <c r="LG319" s="136"/>
      <c r="LH319" s="136"/>
      <c r="LI319" s="136"/>
      <c r="LJ319" s="137"/>
      <c r="LK319" s="138"/>
      <c r="LL319" s="139"/>
      <c r="LM319" s="134"/>
      <c r="LN319" s="135"/>
      <c r="LO319" s="136"/>
      <c r="LP319" s="136"/>
      <c r="LQ319" s="136"/>
      <c r="LR319" s="136"/>
      <c r="LS319" s="137"/>
      <c r="LT319" s="138"/>
      <c r="LU319" s="139"/>
      <c r="LV319" s="134"/>
      <c r="LW319" s="135"/>
      <c r="LX319" s="136"/>
      <c r="LY319" s="136"/>
      <c r="LZ319" s="136"/>
      <c r="MA319" s="136"/>
      <c r="MB319" s="137"/>
      <c r="MC319" s="138"/>
      <c r="MD319" s="139"/>
      <c r="ME319" s="134"/>
      <c r="MF319" s="135"/>
      <c r="MG319" s="136"/>
      <c r="MH319" s="136"/>
      <c r="MI319" s="136"/>
      <c r="MJ319" s="136"/>
      <c r="MK319" s="137"/>
      <c r="ML319" s="138"/>
      <c r="MM319" s="139"/>
      <c r="MN319" s="134"/>
      <c r="MO319" s="135"/>
      <c r="MP319" s="136"/>
      <c r="MQ319" s="136"/>
      <c r="MR319" s="136"/>
      <c r="MS319" s="136"/>
      <c r="MT319" s="137"/>
      <c r="MU319" s="138"/>
      <c r="MV319" s="139"/>
      <c r="MW319" s="134"/>
      <c r="MX319" s="135"/>
      <c r="MY319" s="136"/>
      <c r="MZ319" s="136"/>
      <c r="NA319" s="136"/>
      <c r="NB319" s="136"/>
      <c r="NC319" s="137"/>
      <c r="ND319" s="138"/>
      <c r="NE319" s="139"/>
      <c r="NF319" s="134"/>
      <c r="NG319" s="135"/>
      <c r="NH319" s="136"/>
      <c r="NI319" s="136"/>
      <c r="NJ319" s="136"/>
      <c r="NK319" s="136"/>
      <c r="NL319" s="137"/>
      <c r="NM319" s="138"/>
      <c r="NN319" s="139"/>
      <c r="NO319" s="134"/>
      <c r="NP319" s="135"/>
      <c r="NQ319" s="136"/>
      <c r="NR319" s="136"/>
      <c r="NS319" s="136"/>
      <c r="NT319" s="136"/>
      <c r="NU319" s="137"/>
      <c r="NV319" s="138"/>
      <c r="NW319" s="139"/>
      <c r="NX319" s="134"/>
      <c r="NY319" s="135"/>
      <c r="NZ319" s="136"/>
      <c r="OA319" s="136"/>
      <c r="OB319" s="136"/>
      <c r="OC319" s="136"/>
      <c r="OD319" s="137"/>
      <c r="OE319" s="138"/>
      <c r="OF319" s="139"/>
      <c r="OG319" s="134"/>
      <c r="OH319" s="135"/>
      <c r="OI319" s="136"/>
      <c r="OJ319" s="136"/>
      <c r="OK319" s="136"/>
      <c r="OL319" s="136"/>
      <c r="OM319" s="137"/>
      <c r="ON319" s="138"/>
      <c r="OO319" s="139"/>
      <c r="OP319" s="134"/>
      <c r="OQ319" s="135"/>
      <c r="OR319" s="136"/>
      <c r="OS319" s="136"/>
      <c r="OT319" s="136"/>
      <c r="OU319" s="136"/>
      <c r="OV319" s="137"/>
      <c r="OW319" s="138"/>
      <c r="OX319" s="139"/>
      <c r="OY319" s="134"/>
      <c r="OZ319" s="135"/>
      <c r="PA319" s="136"/>
      <c r="PB319" s="136"/>
      <c r="PC319" s="136"/>
      <c r="PD319" s="136"/>
      <c r="PE319" s="137"/>
      <c r="PF319" s="138"/>
      <c r="PG319" s="139"/>
    </row>
    <row r="320" spans="1:423">
      <c r="A320" s="116" t="s">
        <v>312</v>
      </c>
      <c r="B320" s="533" t="str">
        <f>+B305</f>
        <v>CUBIERTAS Y CIELOS</v>
      </c>
      <c r="C320" s="534"/>
      <c r="D320" s="534"/>
      <c r="E320" s="534"/>
      <c r="F320" s="534"/>
      <c r="G320" s="535"/>
      <c r="H320" s="116"/>
      <c r="J320" s="116" t="s">
        <v>312</v>
      </c>
      <c r="K320" s="533" t="str">
        <f>B320</f>
        <v>CUBIERTAS Y CIELOS</v>
      </c>
      <c r="L320" s="534"/>
      <c r="M320" s="534"/>
      <c r="N320" s="534"/>
      <c r="O320" s="534"/>
      <c r="P320" s="535"/>
      <c r="Q320" s="116"/>
      <c r="S320" s="116" t="s">
        <v>312</v>
      </c>
      <c r="T320" s="533" t="str">
        <f t="shared" ref="T320" si="5067">K320</f>
        <v>CUBIERTAS Y CIELOS</v>
      </c>
      <c r="U320" s="534"/>
      <c r="V320" s="534"/>
      <c r="W320" s="534"/>
      <c r="X320" s="534"/>
      <c r="Y320" s="535"/>
      <c r="Z320" s="116"/>
      <c r="AB320" s="116" t="s">
        <v>312</v>
      </c>
      <c r="AC320" s="533" t="str">
        <f t="shared" ref="AC320" si="5068">T320</f>
        <v>CUBIERTAS Y CIELOS</v>
      </c>
      <c r="AD320" s="534"/>
      <c r="AE320" s="534"/>
      <c r="AF320" s="534"/>
      <c r="AG320" s="534"/>
      <c r="AH320" s="535"/>
      <c r="AI320" s="116"/>
      <c r="AK320" s="116" t="s">
        <v>312</v>
      </c>
      <c r="AL320" s="533" t="str">
        <f t="shared" ref="AL320" si="5069">AC320</f>
        <v>CUBIERTAS Y CIELOS</v>
      </c>
      <c r="AM320" s="534"/>
      <c r="AN320" s="534"/>
      <c r="AO320" s="534"/>
      <c r="AP320" s="534"/>
      <c r="AQ320" s="535"/>
      <c r="AR320" s="116"/>
      <c r="AT320" s="116" t="s">
        <v>312</v>
      </c>
      <c r="AU320" s="533" t="str">
        <f t="shared" ref="AU320" si="5070">AL320</f>
        <v>CUBIERTAS Y CIELOS</v>
      </c>
      <c r="AV320" s="534"/>
      <c r="AW320" s="534"/>
      <c r="AX320" s="534"/>
      <c r="AY320" s="534"/>
      <c r="AZ320" s="535"/>
      <c r="BA320" s="116"/>
      <c r="BC320" s="116" t="s">
        <v>312</v>
      </c>
      <c r="BD320" s="533" t="str">
        <f t="shared" ref="BD320" si="5071">AU320</f>
        <v>CUBIERTAS Y CIELOS</v>
      </c>
      <c r="BE320" s="534"/>
      <c r="BF320" s="534"/>
      <c r="BG320" s="534"/>
      <c r="BH320" s="534"/>
      <c r="BI320" s="535"/>
      <c r="BJ320" s="116"/>
      <c r="BL320" s="116" t="s">
        <v>312</v>
      </c>
      <c r="BM320" s="533" t="str">
        <f t="shared" ref="BM320" si="5072">BD320</f>
        <v>CUBIERTAS Y CIELOS</v>
      </c>
      <c r="BN320" s="534"/>
      <c r="BO320" s="534"/>
      <c r="BP320" s="534"/>
      <c r="BQ320" s="534"/>
      <c r="BR320" s="535"/>
      <c r="BS320" s="116"/>
      <c r="BU320" s="116" t="s">
        <v>312</v>
      </c>
      <c r="BV320" s="533" t="str">
        <f t="shared" ref="BV320" si="5073">BM320</f>
        <v>CUBIERTAS Y CIELOS</v>
      </c>
      <c r="BW320" s="534"/>
      <c r="BX320" s="534"/>
      <c r="BY320" s="534"/>
      <c r="BZ320" s="534"/>
      <c r="CA320" s="535"/>
      <c r="CB320" s="116"/>
      <c r="CD320" s="116" t="s">
        <v>312</v>
      </c>
      <c r="CE320" s="533" t="str">
        <f t="shared" ref="CE320" si="5074">BV320</f>
        <v>CUBIERTAS Y CIELOS</v>
      </c>
      <c r="CF320" s="534"/>
      <c r="CG320" s="534"/>
      <c r="CH320" s="534"/>
      <c r="CI320" s="534"/>
      <c r="CJ320" s="535"/>
      <c r="CK320" s="116"/>
      <c r="CM320" s="116" t="s">
        <v>312</v>
      </c>
      <c r="CN320" s="533" t="str">
        <f t="shared" ref="CN320" si="5075">CE320</f>
        <v>CUBIERTAS Y CIELOS</v>
      </c>
      <c r="CO320" s="534"/>
      <c r="CP320" s="534"/>
      <c r="CQ320" s="534"/>
      <c r="CR320" s="534"/>
      <c r="CS320" s="535"/>
      <c r="CT320" s="116"/>
      <c r="CV320" s="116" t="s">
        <v>312</v>
      </c>
      <c r="CW320" s="533" t="str">
        <f t="shared" ref="CW320" si="5076">CN320</f>
        <v>CUBIERTAS Y CIELOS</v>
      </c>
      <c r="CX320" s="534"/>
      <c r="CY320" s="534"/>
      <c r="CZ320" s="534"/>
      <c r="DA320" s="534"/>
      <c r="DB320" s="535"/>
      <c r="DC320" s="116"/>
      <c r="DE320" s="116" t="s">
        <v>312</v>
      </c>
      <c r="DF320" s="533" t="str">
        <f t="shared" ref="DF320" si="5077">CW320</f>
        <v>CUBIERTAS Y CIELOS</v>
      </c>
      <c r="DG320" s="534"/>
      <c r="DH320" s="534"/>
      <c r="DI320" s="534"/>
      <c r="DJ320" s="534"/>
      <c r="DK320" s="535"/>
      <c r="DL320" s="116"/>
      <c r="DN320" s="116" t="s">
        <v>312</v>
      </c>
      <c r="DO320" s="533" t="str">
        <f t="shared" ref="DO320" si="5078">DF320</f>
        <v>CUBIERTAS Y CIELOS</v>
      </c>
      <c r="DP320" s="534"/>
      <c r="DQ320" s="534"/>
      <c r="DR320" s="534"/>
      <c r="DS320" s="534"/>
      <c r="DT320" s="535"/>
      <c r="DU320" s="116"/>
      <c r="DW320" s="116" t="s">
        <v>312</v>
      </c>
      <c r="DX320" s="533" t="str">
        <f t="shared" ref="DX320" si="5079">DO320</f>
        <v>CUBIERTAS Y CIELOS</v>
      </c>
      <c r="DY320" s="534"/>
      <c r="DZ320" s="534"/>
      <c r="EA320" s="534"/>
      <c r="EB320" s="534"/>
      <c r="EC320" s="535"/>
      <c r="ED320" s="116"/>
      <c r="EF320" s="116" t="s">
        <v>312</v>
      </c>
      <c r="EG320" s="533" t="str">
        <f t="shared" ref="EG320" si="5080">DX320</f>
        <v>CUBIERTAS Y CIELOS</v>
      </c>
      <c r="EH320" s="534"/>
      <c r="EI320" s="534"/>
      <c r="EJ320" s="534"/>
      <c r="EK320" s="534"/>
      <c r="EL320" s="535"/>
      <c r="EM320" s="116"/>
      <c r="EO320" s="116" t="s">
        <v>312</v>
      </c>
      <c r="EP320" s="533" t="str">
        <f t="shared" ref="EP320" si="5081">EG320</f>
        <v>CUBIERTAS Y CIELOS</v>
      </c>
      <c r="EQ320" s="534"/>
      <c r="ER320" s="534"/>
      <c r="ES320" s="534"/>
      <c r="ET320" s="534"/>
      <c r="EU320" s="535"/>
      <c r="EV320" s="116"/>
      <c r="EX320" s="116" t="s">
        <v>312</v>
      </c>
      <c r="EY320" s="533" t="str">
        <f t="shared" ref="EY320" si="5082">EP320</f>
        <v>CUBIERTAS Y CIELOS</v>
      </c>
      <c r="EZ320" s="534"/>
      <c r="FA320" s="534"/>
      <c r="FB320" s="534"/>
      <c r="FC320" s="534"/>
      <c r="FD320" s="535"/>
      <c r="FE320" s="116"/>
      <c r="FG320" s="116" t="s">
        <v>312</v>
      </c>
      <c r="FH320" s="533" t="str">
        <f t="shared" ref="FH320" si="5083">EY320</f>
        <v>CUBIERTAS Y CIELOS</v>
      </c>
      <c r="FI320" s="534"/>
      <c r="FJ320" s="534"/>
      <c r="FK320" s="534"/>
      <c r="FL320" s="534"/>
      <c r="FM320" s="535"/>
      <c r="FN320" s="116"/>
      <c r="FP320" s="116" t="s">
        <v>312</v>
      </c>
      <c r="FQ320" s="533" t="str">
        <f t="shared" ref="FQ320" si="5084">FH320</f>
        <v>CUBIERTAS Y CIELOS</v>
      </c>
      <c r="FR320" s="534"/>
      <c r="FS320" s="534"/>
      <c r="FT320" s="534"/>
      <c r="FU320" s="534"/>
      <c r="FV320" s="535"/>
      <c r="FW320" s="116"/>
      <c r="FY320" s="116" t="s">
        <v>312</v>
      </c>
      <c r="FZ320" s="533" t="str">
        <f t="shared" ref="FZ320" si="5085">FQ320</f>
        <v>CUBIERTAS Y CIELOS</v>
      </c>
      <c r="GA320" s="534"/>
      <c r="GB320" s="534"/>
      <c r="GC320" s="534"/>
      <c r="GD320" s="534"/>
      <c r="GE320" s="535"/>
      <c r="GF320" s="116"/>
      <c r="GH320" s="116" t="s">
        <v>312</v>
      </c>
      <c r="GI320" s="533" t="str">
        <f t="shared" ref="GI320" si="5086">FZ320</f>
        <v>CUBIERTAS Y CIELOS</v>
      </c>
      <c r="GJ320" s="534"/>
      <c r="GK320" s="534"/>
      <c r="GL320" s="534"/>
      <c r="GM320" s="534"/>
      <c r="GN320" s="535"/>
      <c r="GO320" s="116"/>
      <c r="GQ320" s="116" t="s">
        <v>312</v>
      </c>
      <c r="GR320" s="533" t="str">
        <f t="shared" ref="GR320" si="5087">GI320</f>
        <v>CUBIERTAS Y CIELOS</v>
      </c>
      <c r="GS320" s="534"/>
      <c r="GT320" s="534"/>
      <c r="GU320" s="534"/>
      <c r="GV320" s="534"/>
      <c r="GW320" s="535"/>
      <c r="GX320" s="116"/>
      <c r="GZ320" s="116" t="s">
        <v>312</v>
      </c>
      <c r="HA320" s="533" t="str">
        <f t="shared" ref="HA320" si="5088">GR320</f>
        <v>CUBIERTAS Y CIELOS</v>
      </c>
      <c r="HB320" s="534"/>
      <c r="HC320" s="534"/>
      <c r="HD320" s="534"/>
      <c r="HE320" s="534"/>
      <c r="HF320" s="535"/>
      <c r="HG320" s="116"/>
      <c r="HI320" s="116" t="s">
        <v>312</v>
      </c>
      <c r="HJ320" s="533" t="str">
        <f t="shared" ref="HJ320" si="5089">HA320</f>
        <v>CUBIERTAS Y CIELOS</v>
      </c>
      <c r="HK320" s="534"/>
      <c r="HL320" s="534"/>
      <c r="HM320" s="534"/>
      <c r="HN320" s="534"/>
      <c r="HO320" s="535"/>
      <c r="HP320" s="116"/>
      <c r="HR320" s="116" t="s">
        <v>312</v>
      </c>
      <c r="HS320" s="533" t="str">
        <f t="shared" ref="HS320" si="5090">HJ320</f>
        <v>CUBIERTAS Y CIELOS</v>
      </c>
      <c r="HT320" s="534"/>
      <c r="HU320" s="534"/>
      <c r="HV320" s="534"/>
      <c r="HW320" s="534"/>
      <c r="HX320" s="535"/>
      <c r="HY320" s="116"/>
      <c r="IA320" s="116" t="s">
        <v>312</v>
      </c>
      <c r="IB320" s="533" t="str">
        <f t="shared" ref="IB320" si="5091">HS320</f>
        <v>CUBIERTAS Y CIELOS</v>
      </c>
      <c r="IC320" s="534"/>
      <c r="ID320" s="534"/>
      <c r="IE320" s="534"/>
      <c r="IF320" s="534"/>
      <c r="IG320" s="535"/>
      <c r="IH320" s="116"/>
      <c r="IJ320" s="116" t="s">
        <v>312</v>
      </c>
      <c r="IK320" s="533" t="str">
        <f t="shared" ref="IK320" si="5092">IB320</f>
        <v>CUBIERTAS Y CIELOS</v>
      </c>
      <c r="IL320" s="534"/>
      <c r="IM320" s="534"/>
      <c r="IN320" s="534"/>
      <c r="IO320" s="534"/>
      <c r="IP320" s="535"/>
      <c r="IQ320" s="116"/>
      <c r="IS320" s="116" t="s">
        <v>312</v>
      </c>
      <c r="IT320" s="533" t="str">
        <f t="shared" ref="IT320" si="5093">IK320</f>
        <v>CUBIERTAS Y CIELOS</v>
      </c>
      <c r="IU320" s="534"/>
      <c r="IV320" s="534"/>
      <c r="IW320" s="534"/>
      <c r="IX320" s="534"/>
      <c r="IY320" s="535"/>
      <c r="IZ320" s="116"/>
      <c r="JB320" s="116" t="s">
        <v>312</v>
      </c>
      <c r="JC320" s="533" t="str">
        <f t="shared" ref="JC320" si="5094">IT320</f>
        <v>CUBIERTAS Y CIELOS</v>
      </c>
      <c r="JD320" s="534"/>
      <c r="JE320" s="534"/>
      <c r="JF320" s="534"/>
      <c r="JG320" s="534"/>
      <c r="JH320" s="535"/>
      <c r="JI320" s="116"/>
      <c r="JK320" s="116" t="s">
        <v>312</v>
      </c>
      <c r="JL320" s="533" t="str">
        <f t="shared" ref="JL320" si="5095">JC320</f>
        <v>CUBIERTAS Y CIELOS</v>
      </c>
      <c r="JM320" s="534"/>
      <c r="JN320" s="534"/>
      <c r="JO320" s="534"/>
      <c r="JP320" s="534"/>
      <c r="JQ320" s="535"/>
      <c r="JR320" s="116"/>
      <c r="JT320" s="116" t="s">
        <v>312</v>
      </c>
      <c r="JU320" s="533" t="str">
        <f t="shared" ref="JU320" si="5096">JL320</f>
        <v>CUBIERTAS Y CIELOS</v>
      </c>
      <c r="JV320" s="534"/>
      <c r="JW320" s="534"/>
      <c r="JX320" s="534"/>
      <c r="JY320" s="534"/>
      <c r="JZ320" s="535"/>
      <c r="KA320" s="116"/>
      <c r="KC320" s="116" t="s">
        <v>312</v>
      </c>
      <c r="KD320" s="533" t="str">
        <f t="shared" ref="KD320" si="5097">JU320</f>
        <v>CUBIERTAS Y CIELOS</v>
      </c>
      <c r="KE320" s="534"/>
      <c r="KF320" s="534"/>
      <c r="KG320" s="534"/>
      <c r="KH320" s="534"/>
      <c r="KI320" s="535"/>
      <c r="KJ320" s="116"/>
      <c r="KL320" s="116" t="s">
        <v>312</v>
      </c>
      <c r="KM320" s="533" t="str">
        <f t="shared" ref="KM320" si="5098">KD320</f>
        <v>CUBIERTAS Y CIELOS</v>
      </c>
      <c r="KN320" s="534"/>
      <c r="KO320" s="534"/>
      <c r="KP320" s="534"/>
      <c r="KQ320" s="534"/>
      <c r="KR320" s="535"/>
      <c r="KS320" s="116"/>
      <c r="KU320" s="116" t="s">
        <v>312</v>
      </c>
      <c r="KV320" s="533" t="str">
        <f t="shared" ref="KV320" si="5099">KM320</f>
        <v>CUBIERTAS Y CIELOS</v>
      </c>
      <c r="KW320" s="534"/>
      <c r="KX320" s="534"/>
      <c r="KY320" s="534"/>
      <c r="KZ320" s="534"/>
      <c r="LA320" s="535"/>
      <c r="LB320" s="116"/>
      <c r="LD320" s="116" t="s">
        <v>312</v>
      </c>
      <c r="LE320" s="533" t="str">
        <f t="shared" ref="LE320" si="5100">KV320</f>
        <v>CUBIERTAS Y CIELOS</v>
      </c>
      <c r="LF320" s="534"/>
      <c r="LG320" s="534"/>
      <c r="LH320" s="534"/>
      <c r="LI320" s="534"/>
      <c r="LJ320" s="535"/>
      <c r="LK320" s="116"/>
      <c r="LM320" s="116" t="s">
        <v>312</v>
      </c>
      <c r="LN320" s="533" t="str">
        <f t="shared" ref="LN320" si="5101">LE320</f>
        <v>CUBIERTAS Y CIELOS</v>
      </c>
      <c r="LO320" s="534"/>
      <c r="LP320" s="534"/>
      <c r="LQ320" s="534"/>
      <c r="LR320" s="534"/>
      <c r="LS320" s="535"/>
      <c r="LT320" s="116"/>
      <c r="LV320" s="116" t="s">
        <v>312</v>
      </c>
      <c r="LW320" s="533" t="str">
        <f t="shared" ref="LW320" si="5102">LN320</f>
        <v>CUBIERTAS Y CIELOS</v>
      </c>
      <c r="LX320" s="534"/>
      <c r="LY320" s="534"/>
      <c r="LZ320" s="534"/>
      <c r="MA320" s="534"/>
      <c r="MB320" s="535"/>
      <c r="MC320" s="116"/>
      <c r="ME320" s="116" t="s">
        <v>312</v>
      </c>
      <c r="MF320" s="533" t="str">
        <f t="shared" ref="MF320" si="5103">LW320</f>
        <v>CUBIERTAS Y CIELOS</v>
      </c>
      <c r="MG320" s="534"/>
      <c r="MH320" s="534"/>
      <c r="MI320" s="534"/>
      <c r="MJ320" s="534"/>
      <c r="MK320" s="535"/>
      <c r="ML320" s="116"/>
      <c r="MN320" s="116" t="s">
        <v>312</v>
      </c>
      <c r="MO320" s="533" t="str">
        <f t="shared" ref="MO320" si="5104">MF320</f>
        <v>CUBIERTAS Y CIELOS</v>
      </c>
      <c r="MP320" s="534"/>
      <c r="MQ320" s="534"/>
      <c r="MR320" s="534"/>
      <c r="MS320" s="534"/>
      <c r="MT320" s="535"/>
      <c r="MU320" s="116"/>
      <c r="MW320" s="116" t="s">
        <v>312</v>
      </c>
      <c r="MX320" s="533" t="str">
        <f t="shared" ref="MX320" si="5105">MO320</f>
        <v>CUBIERTAS Y CIELOS</v>
      </c>
      <c r="MY320" s="534"/>
      <c r="MZ320" s="534"/>
      <c r="NA320" s="534"/>
      <c r="NB320" s="534"/>
      <c r="NC320" s="535"/>
      <c r="ND320" s="116"/>
      <c r="NF320" s="116" t="s">
        <v>312</v>
      </c>
      <c r="NG320" s="533" t="str">
        <f t="shared" ref="NG320" si="5106">MX320</f>
        <v>CUBIERTAS Y CIELOS</v>
      </c>
      <c r="NH320" s="534"/>
      <c r="NI320" s="534"/>
      <c r="NJ320" s="534"/>
      <c r="NK320" s="534"/>
      <c r="NL320" s="535"/>
      <c r="NM320" s="116"/>
      <c r="NO320" s="116" t="s">
        <v>312</v>
      </c>
      <c r="NP320" s="533" t="str">
        <f t="shared" ref="NP320" si="5107">NG320</f>
        <v>CUBIERTAS Y CIELOS</v>
      </c>
      <c r="NQ320" s="534"/>
      <c r="NR320" s="534"/>
      <c r="NS320" s="534"/>
      <c r="NT320" s="534"/>
      <c r="NU320" s="535"/>
      <c r="NV320" s="116"/>
      <c r="NX320" s="116" t="s">
        <v>312</v>
      </c>
      <c r="NY320" s="533" t="str">
        <f t="shared" ref="NY320" si="5108">NP320</f>
        <v>CUBIERTAS Y CIELOS</v>
      </c>
      <c r="NZ320" s="534"/>
      <c r="OA320" s="534"/>
      <c r="OB320" s="534"/>
      <c r="OC320" s="534"/>
      <c r="OD320" s="535"/>
      <c r="OE320" s="116"/>
      <c r="OG320" s="116" t="s">
        <v>312</v>
      </c>
      <c r="OH320" s="533" t="str">
        <f t="shared" ref="OH320" si="5109">NY320</f>
        <v>CUBIERTAS Y CIELOS</v>
      </c>
      <c r="OI320" s="534"/>
      <c r="OJ320" s="534"/>
      <c r="OK320" s="534"/>
      <c r="OL320" s="534"/>
      <c r="OM320" s="535"/>
      <c r="ON320" s="116"/>
      <c r="OP320" s="116" t="s">
        <v>312</v>
      </c>
      <c r="OQ320" s="533" t="str">
        <f t="shared" ref="OQ320" si="5110">OH320</f>
        <v>CUBIERTAS Y CIELOS</v>
      </c>
      <c r="OR320" s="534"/>
      <c r="OS320" s="534"/>
      <c r="OT320" s="534"/>
      <c r="OU320" s="534"/>
      <c r="OV320" s="535"/>
      <c r="OW320" s="116"/>
      <c r="OY320" s="116" t="s">
        <v>312</v>
      </c>
      <c r="OZ320" s="533" t="str">
        <f t="shared" ref="OZ320" si="5111">OQ320</f>
        <v>CUBIERTAS Y CIELOS</v>
      </c>
      <c r="PA320" s="534"/>
      <c r="PB320" s="534"/>
      <c r="PC320" s="534"/>
      <c r="PD320" s="534"/>
      <c r="PE320" s="535"/>
      <c r="PF320" s="116"/>
    </row>
    <row r="321" spans="1:422">
      <c r="A321" s="116"/>
      <c r="B321" s="536"/>
      <c r="C321" s="537"/>
      <c r="D321" s="537"/>
      <c r="E321" s="537"/>
      <c r="F321" s="537"/>
      <c r="G321" s="538"/>
      <c r="H321" s="116"/>
      <c r="J321" s="116"/>
      <c r="K321" s="536"/>
      <c r="L321" s="537"/>
      <c r="M321" s="537"/>
      <c r="N321" s="537"/>
      <c r="O321" s="537"/>
      <c r="P321" s="538"/>
      <c r="Q321" s="116"/>
      <c r="S321" s="116"/>
      <c r="T321" s="536"/>
      <c r="U321" s="537"/>
      <c r="V321" s="537"/>
      <c r="W321" s="537"/>
      <c r="X321" s="537"/>
      <c r="Y321" s="538"/>
      <c r="Z321" s="116"/>
      <c r="AB321" s="116"/>
      <c r="AC321" s="536"/>
      <c r="AD321" s="537"/>
      <c r="AE321" s="537"/>
      <c r="AF321" s="537"/>
      <c r="AG321" s="537"/>
      <c r="AH321" s="538"/>
      <c r="AI321" s="116"/>
      <c r="AK321" s="116"/>
      <c r="AL321" s="536"/>
      <c r="AM321" s="537"/>
      <c r="AN321" s="537"/>
      <c r="AO321" s="537"/>
      <c r="AP321" s="537"/>
      <c r="AQ321" s="538"/>
      <c r="AR321" s="116"/>
      <c r="AT321" s="116"/>
      <c r="AU321" s="536"/>
      <c r="AV321" s="537"/>
      <c r="AW321" s="537"/>
      <c r="AX321" s="537"/>
      <c r="AY321" s="537"/>
      <c r="AZ321" s="538"/>
      <c r="BA321" s="116"/>
      <c r="BC321" s="116"/>
      <c r="BD321" s="536"/>
      <c r="BE321" s="537"/>
      <c r="BF321" s="537"/>
      <c r="BG321" s="537"/>
      <c r="BH321" s="537"/>
      <c r="BI321" s="538"/>
      <c r="BJ321" s="116"/>
      <c r="BL321" s="116"/>
      <c r="BM321" s="536"/>
      <c r="BN321" s="537"/>
      <c r="BO321" s="537"/>
      <c r="BP321" s="537"/>
      <c r="BQ321" s="537"/>
      <c r="BR321" s="538"/>
      <c r="BS321" s="116"/>
      <c r="BU321" s="116"/>
      <c r="BV321" s="536"/>
      <c r="BW321" s="537"/>
      <c r="BX321" s="537"/>
      <c r="BY321" s="537"/>
      <c r="BZ321" s="537"/>
      <c r="CA321" s="538"/>
      <c r="CB321" s="116"/>
      <c r="CD321" s="116"/>
      <c r="CE321" s="536"/>
      <c r="CF321" s="537"/>
      <c r="CG321" s="537"/>
      <c r="CH321" s="537"/>
      <c r="CI321" s="537"/>
      <c r="CJ321" s="538"/>
      <c r="CK321" s="116"/>
      <c r="CM321" s="116"/>
      <c r="CN321" s="536"/>
      <c r="CO321" s="537"/>
      <c r="CP321" s="537"/>
      <c r="CQ321" s="537"/>
      <c r="CR321" s="537"/>
      <c r="CS321" s="538"/>
      <c r="CT321" s="116"/>
      <c r="CV321" s="116"/>
      <c r="CW321" s="536"/>
      <c r="CX321" s="537"/>
      <c r="CY321" s="537"/>
      <c r="CZ321" s="537"/>
      <c r="DA321" s="537"/>
      <c r="DB321" s="538"/>
      <c r="DC321" s="116"/>
      <c r="DE321" s="116"/>
      <c r="DF321" s="536"/>
      <c r="DG321" s="537"/>
      <c r="DH321" s="537"/>
      <c r="DI321" s="537"/>
      <c r="DJ321" s="537"/>
      <c r="DK321" s="538"/>
      <c r="DL321" s="116"/>
      <c r="DN321" s="116"/>
      <c r="DO321" s="536"/>
      <c r="DP321" s="537"/>
      <c r="DQ321" s="537"/>
      <c r="DR321" s="537"/>
      <c r="DS321" s="537"/>
      <c r="DT321" s="538"/>
      <c r="DU321" s="116"/>
      <c r="DW321" s="116"/>
      <c r="DX321" s="536"/>
      <c r="DY321" s="537"/>
      <c r="DZ321" s="537"/>
      <c r="EA321" s="537"/>
      <c r="EB321" s="537"/>
      <c r="EC321" s="538"/>
      <c r="ED321" s="116"/>
      <c r="EF321" s="116"/>
      <c r="EG321" s="536"/>
      <c r="EH321" s="537"/>
      <c r="EI321" s="537"/>
      <c r="EJ321" s="537"/>
      <c r="EK321" s="537"/>
      <c r="EL321" s="538"/>
      <c r="EM321" s="116"/>
      <c r="EO321" s="116"/>
      <c r="EP321" s="536"/>
      <c r="EQ321" s="537"/>
      <c r="ER321" s="537"/>
      <c r="ES321" s="537"/>
      <c r="ET321" s="537"/>
      <c r="EU321" s="538"/>
      <c r="EV321" s="116"/>
      <c r="EX321" s="116"/>
      <c r="EY321" s="536"/>
      <c r="EZ321" s="537"/>
      <c r="FA321" s="537"/>
      <c r="FB321" s="537"/>
      <c r="FC321" s="537"/>
      <c r="FD321" s="538"/>
      <c r="FE321" s="116"/>
      <c r="FG321" s="116"/>
      <c r="FH321" s="536"/>
      <c r="FI321" s="537"/>
      <c r="FJ321" s="537"/>
      <c r="FK321" s="537"/>
      <c r="FL321" s="537"/>
      <c r="FM321" s="538"/>
      <c r="FN321" s="116"/>
      <c r="FP321" s="116"/>
      <c r="FQ321" s="536"/>
      <c r="FR321" s="537"/>
      <c r="FS321" s="537"/>
      <c r="FT321" s="537"/>
      <c r="FU321" s="537"/>
      <c r="FV321" s="538"/>
      <c r="FW321" s="116"/>
      <c r="FY321" s="116"/>
      <c r="FZ321" s="536"/>
      <c r="GA321" s="537"/>
      <c r="GB321" s="537"/>
      <c r="GC321" s="537"/>
      <c r="GD321" s="537"/>
      <c r="GE321" s="538"/>
      <c r="GF321" s="116"/>
      <c r="GH321" s="116"/>
      <c r="GI321" s="536"/>
      <c r="GJ321" s="537"/>
      <c r="GK321" s="537"/>
      <c r="GL321" s="537"/>
      <c r="GM321" s="537"/>
      <c r="GN321" s="538"/>
      <c r="GO321" s="116"/>
      <c r="GQ321" s="116"/>
      <c r="GR321" s="536"/>
      <c r="GS321" s="537"/>
      <c r="GT321" s="537"/>
      <c r="GU321" s="537"/>
      <c r="GV321" s="537"/>
      <c r="GW321" s="538"/>
      <c r="GX321" s="116"/>
      <c r="GZ321" s="116"/>
      <c r="HA321" s="536"/>
      <c r="HB321" s="537"/>
      <c r="HC321" s="537"/>
      <c r="HD321" s="537"/>
      <c r="HE321" s="537"/>
      <c r="HF321" s="538"/>
      <c r="HG321" s="116"/>
      <c r="HI321" s="116"/>
      <c r="HJ321" s="536"/>
      <c r="HK321" s="537"/>
      <c r="HL321" s="537"/>
      <c r="HM321" s="537"/>
      <c r="HN321" s="537"/>
      <c r="HO321" s="538"/>
      <c r="HP321" s="116"/>
      <c r="HR321" s="116"/>
      <c r="HS321" s="536"/>
      <c r="HT321" s="537"/>
      <c r="HU321" s="537"/>
      <c r="HV321" s="537"/>
      <c r="HW321" s="537"/>
      <c r="HX321" s="538"/>
      <c r="HY321" s="116"/>
      <c r="IA321" s="116"/>
      <c r="IB321" s="536"/>
      <c r="IC321" s="537"/>
      <c r="ID321" s="537"/>
      <c r="IE321" s="537"/>
      <c r="IF321" s="537"/>
      <c r="IG321" s="538"/>
      <c r="IH321" s="116"/>
      <c r="IJ321" s="116"/>
      <c r="IK321" s="536"/>
      <c r="IL321" s="537"/>
      <c r="IM321" s="537"/>
      <c r="IN321" s="537"/>
      <c r="IO321" s="537"/>
      <c r="IP321" s="538"/>
      <c r="IQ321" s="116"/>
      <c r="IS321" s="116"/>
      <c r="IT321" s="536"/>
      <c r="IU321" s="537"/>
      <c r="IV321" s="537"/>
      <c r="IW321" s="537"/>
      <c r="IX321" s="537"/>
      <c r="IY321" s="538"/>
      <c r="IZ321" s="116"/>
      <c r="JB321" s="116"/>
      <c r="JC321" s="536"/>
      <c r="JD321" s="537"/>
      <c r="JE321" s="537"/>
      <c r="JF321" s="537"/>
      <c r="JG321" s="537"/>
      <c r="JH321" s="538"/>
      <c r="JI321" s="116"/>
      <c r="JK321" s="116"/>
      <c r="JL321" s="536"/>
      <c r="JM321" s="537"/>
      <c r="JN321" s="537"/>
      <c r="JO321" s="537"/>
      <c r="JP321" s="537"/>
      <c r="JQ321" s="538"/>
      <c r="JR321" s="116"/>
      <c r="JT321" s="116"/>
      <c r="JU321" s="536"/>
      <c r="JV321" s="537"/>
      <c r="JW321" s="537"/>
      <c r="JX321" s="537"/>
      <c r="JY321" s="537"/>
      <c r="JZ321" s="538"/>
      <c r="KA321" s="116"/>
      <c r="KC321" s="116"/>
      <c r="KD321" s="536"/>
      <c r="KE321" s="537"/>
      <c r="KF321" s="537"/>
      <c r="KG321" s="537"/>
      <c r="KH321" s="537"/>
      <c r="KI321" s="538"/>
      <c r="KJ321" s="116"/>
      <c r="KL321" s="116"/>
      <c r="KM321" s="536"/>
      <c r="KN321" s="537"/>
      <c r="KO321" s="537"/>
      <c r="KP321" s="537"/>
      <c r="KQ321" s="537"/>
      <c r="KR321" s="538"/>
      <c r="KS321" s="116"/>
      <c r="KU321" s="116"/>
      <c r="KV321" s="536"/>
      <c r="KW321" s="537"/>
      <c r="KX321" s="537"/>
      <c r="KY321" s="537"/>
      <c r="KZ321" s="537"/>
      <c r="LA321" s="538"/>
      <c r="LB321" s="116"/>
      <c r="LD321" s="116"/>
      <c r="LE321" s="536"/>
      <c r="LF321" s="537"/>
      <c r="LG321" s="537"/>
      <c r="LH321" s="537"/>
      <c r="LI321" s="537"/>
      <c r="LJ321" s="538"/>
      <c r="LK321" s="116"/>
      <c r="LM321" s="116"/>
      <c r="LN321" s="536"/>
      <c r="LO321" s="537"/>
      <c r="LP321" s="537"/>
      <c r="LQ321" s="537"/>
      <c r="LR321" s="537"/>
      <c r="LS321" s="538"/>
      <c r="LT321" s="116"/>
      <c r="LV321" s="116"/>
      <c r="LW321" s="536"/>
      <c r="LX321" s="537"/>
      <c r="LY321" s="537"/>
      <c r="LZ321" s="537"/>
      <c r="MA321" s="537"/>
      <c r="MB321" s="538"/>
      <c r="MC321" s="116"/>
      <c r="ME321" s="116"/>
      <c r="MF321" s="536"/>
      <c r="MG321" s="537"/>
      <c r="MH321" s="537"/>
      <c r="MI321" s="537"/>
      <c r="MJ321" s="537"/>
      <c r="MK321" s="538"/>
      <c r="ML321" s="116"/>
      <c r="MN321" s="116"/>
      <c r="MO321" s="536"/>
      <c r="MP321" s="537"/>
      <c r="MQ321" s="537"/>
      <c r="MR321" s="537"/>
      <c r="MS321" s="537"/>
      <c r="MT321" s="538"/>
      <c r="MU321" s="116"/>
      <c r="MW321" s="116"/>
      <c r="MX321" s="536"/>
      <c r="MY321" s="537"/>
      <c r="MZ321" s="537"/>
      <c r="NA321" s="537"/>
      <c r="NB321" s="537"/>
      <c r="NC321" s="538"/>
      <c r="ND321" s="116"/>
      <c r="NF321" s="116"/>
      <c r="NG321" s="536"/>
      <c r="NH321" s="537"/>
      <c r="NI321" s="537"/>
      <c r="NJ321" s="537"/>
      <c r="NK321" s="537"/>
      <c r="NL321" s="538"/>
      <c r="NM321" s="116"/>
      <c r="NO321" s="116"/>
      <c r="NP321" s="536"/>
      <c r="NQ321" s="537"/>
      <c r="NR321" s="537"/>
      <c r="NS321" s="537"/>
      <c r="NT321" s="537"/>
      <c r="NU321" s="538"/>
      <c r="NV321" s="116"/>
      <c r="NX321" s="116"/>
      <c r="NY321" s="536"/>
      <c r="NZ321" s="537"/>
      <c r="OA321" s="537"/>
      <c r="OB321" s="537"/>
      <c r="OC321" s="537"/>
      <c r="OD321" s="538"/>
      <c r="OE321" s="116"/>
      <c r="OG321" s="116"/>
      <c r="OH321" s="536"/>
      <c r="OI321" s="537"/>
      <c r="OJ321" s="537"/>
      <c r="OK321" s="537"/>
      <c r="OL321" s="537"/>
      <c r="OM321" s="538"/>
      <c r="ON321" s="116"/>
      <c r="OP321" s="116"/>
      <c r="OQ321" s="536"/>
      <c r="OR321" s="537"/>
      <c r="OS321" s="537"/>
      <c r="OT321" s="537"/>
      <c r="OU321" s="537"/>
      <c r="OV321" s="538"/>
      <c r="OW321" s="116"/>
      <c r="OY321" s="116"/>
      <c r="OZ321" s="536"/>
      <c r="PA321" s="537"/>
      <c r="PB321" s="537"/>
      <c r="PC321" s="537"/>
      <c r="PD321" s="537"/>
      <c r="PE321" s="538"/>
      <c r="PF321" s="116"/>
    </row>
    <row r="322" spans="1:422" ht="15" customHeight="1">
      <c r="A322" s="117" t="s">
        <v>1</v>
      </c>
      <c r="B322" s="544" t="str">
        <f>+APU!B164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C322" s="545"/>
      <c r="D322" s="545"/>
      <c r="E322" s="545"/>
      <c r="F322" s="545"/>
      <c r="G322" s="545"/>
      <c r="H322" s="117" t="s">
        <v>313</v>
      </c>
      <c r="J322" s="117" t="s">
        <v>1</v>
      </c>
      <c r="K322" s="539" t="str">
        <f>B322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L322" s="540"/>
      <c r="M322" s="540"/>
      <c r="N322" s="540"/>
      <c r="O322" s="540"/>
      <c r="P322" s="540"/>
      <c r="Q322" s="117" t="s">
        <v>313</v>
      </c>
      <c r="S322" s="117" t="s">
        <v>1</v>
      </c>
      <c r="T322" s="539" t="str">
        <f t="shared" ref="T322" si="5112">K322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U322" s="540"/>
      <c r="V322" s="540"/>
      <c r="W322" s="540"/>
      <c r="X322" s="540"/>
      <c r="Y322" s="540"/>
      <c r="Z322" s="117" t="s">
        <v>313</v>
      </c>
      <c r="AB322" s="117" t="s">
        <v>1</v>
      </c>
      <c r="AC322" s="539" t="str">
        <f t="shared" ref="AC322" si="5113">T322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AD322" s="540"/>
      <c r="AE322" s="540"/>
      <c r="AF322" s="540"/>
      <c r="AG322" s="540"/>
      <c r="AH322" s="540"/>
      <c r="AI322" s="117" t="s">
        <v>313</v>
      </c>
      <c r="AK322" s="117" t="s">
        <v>1</v>
      </c>
      <c r="AL322" s="539" t="str">
        <f t="shared" ref="AL322" si="5114">AC322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AM322" s="540"/>
      <c r="AN322" s="540"/>
      <c r="AO322" s="540"/>
      <c r="AP322" s="540"/>
      <c r="AQ322" s="540"/>
      <c r="AR322" s="117" t="s">
        <v>313</v>
      </c>
      <c r="AT322" s="117" t="s">
        <v>1</v>
      </c>
      <c r="AU322" s="539" t="str">
        <f t="shared" ref="AU322" si="5115">AL322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AV322" s="540"/>
      <c r="AW322" s="540"/>
      <c r="AX322" s="540"/>
      <c r="AY322" s="540"/>
      <c r="AZ322" s="540"/>
      <c r="BA322" s="117" t="s">
        <v>313</v>
      </c>
      <c r="BC322" s="117" t="s">
        <v>1</v>
      </c>
      <c r="BD322" s="539" t="str">
        <f t="shared" ref="BD322" si="5116">AU322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BE322" s="540"/>
      <c r="BF322" s="540"/>
      <c r="BG322" s="540"/>
      <c r="BH322" s="540"/>
      <c r="BI322" s="540"/>
      <c r="BJ322" s="117" t="s">
        <v>313</v>
      </c>
      <c r="BL322" s="117" t="s">
        <v>1</v>
      </c>
      <c r="BM322" s="539" t="str">
        <f t="shared" ref="BM322" si="5117">BD322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BN322" s="540"/>
      <c r="BO322" s="540"/>
      <c r="BP322" s="540"/>
      <c r="BQ322" s="540"/>
      <c r="BR322" s="540"/>
      <c r="BS322" s="117" t="s">
        <v>313</v>
      </c>
      <c r="BU322" s="117" t="s">
        <v>1</v>
      </c>
      <c r="BV322" s="539" t="str">
        <f t="shared" ref="BV322" si="5118">BM322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BW322" s="540"/>
      <c r="BX322" s="540"/>
      <c r="BY322" s="540"/>
      <c r="BZ322" s="540"/>
      <c r="CA322" s="540"/>
      <c r="CB322" s="117" t="s">
        <v>313</v>
      </c>
      <c r="CD322" s="117" t="s">
        <v>1</v>
      </c>
      <c r="CE322" s="539" t="str">
        <f t="shared" ref="CE322" si="5119">BV322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CF322" s="540"/>
      <c r="CG322" s="540"/>
      <c r="CH322" s="540"/>
      <c r="CI322" s="540"/>
      <c r="CJ322" s="540"/>
      <c r="CK322" s="117" t="s">
        <v>313</v>
      </c>
      <c r="CM322" s="117" t="s">
        <v>1</v>
      </c>
      <c r="CN322" s="539" t="str">
        <f t="shared" ref="CN322" si="5120">CE322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CO322" s="540"/>
      <c r="CP322" s="540"/>
      <c r="CQ322" s="540"/>
      <c r="CR322" s="540"/>
      <c r="CS322" s="540"/>
      <c r="CT322" s="117" t="s">
        <v>313</v>
      </c>
      <c r="CV322" s="117" t="s">
        <v>1</v>
      </c>
      <c r="CW322" s="539" t="str">
        <f t="shared" ref="CW322" si="5121">CN322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CX322" s="540"/>
      <c r="CY322" s="540"/>
      <c r="CZ322" s="540"/>
      <c r="DA322" s="540"/>
      <c r="DB322" s="540"/>
      <c r="DC322" s="117" t="s">
        <v>313</v>
      </c>
      <c r="DE322" s="117" t="s">
        <v>1</v>
      </c>
      <c r="DF322" s="539" t="str">
        <f t="shared" ref="DF322" si="5122">CW322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DG322" s="540"/>
      <c r="DH322" s="540"/>
      <c r="DI322" s="540"/>
      <c r="DJ322" s="540"/>
      <c r="DK322" s="540"/>
      <c r="DL322" s="117" t="s">
        <v>313</v>
      </c>
      <c r="DN322" s="117" t="s">
        <v>1</v>
      </c>
      <c r="DO322" s="539" t="str">
        <f t="shared" ref="DO322" si="5123">DF322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DP322" s="540"/>
      <c r="DQ322" s="540"/>
      <c r="DR322" s="540"/>
      <c r="DS322" s="540"/>
      <c r="DT322" s="540"/>
      <c r="DU322" s="117" t="s">
        <v>313</v>
      </c>
      <c r="DW322" s="117" t="s">
        <v>1</v>
      </c>
      <c r="DX322" s="539" t="str">
        <f t="shared" ref="DX322" si="5124">DO322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DY322" s="540"/>
      <c r="DZ322" s="540"/>
      <c r="EA322" s="540"/>
      <c r="EB322" s="540"/>
      <c r="EC322" s="540"/>
      <c r="ED322" s="117" t="s">
        <v>313</v>
      </c>
      <c r="EF322" s="117" t="s">
        <v>1</v>
      </c>
      <c r="EG322" s="539" t="str">
        <f t="shared" ref="EG322" si="5125">DX322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EH322" s="540"/>
      <c r="EI322" s="540"/>
      <c r="EJ322" s="540"/>
      <c r="EK322" s="540"/>
      <c r="EL322" s="540"/>
      <c r="EM322" s="117" t="s">
        <v>313</v>
      </c>
      <c r="EO322" s="117" t="s">
        <v>1</v>
      </c>
      <c r="EP322" s="539" t="str">
        <f t="shared" ref="EP322" si="5126">EG322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EQ322" s="540"/>
      <c r="ER322" s="540"/>
      <c r="ES322" s="540"/>
      <c r="ET322" s="540"/>
      <c r="EU322" s="540"/>
      <c r="EV322" s="117" t="s">
        <v>313</v>
      </c>
      <c r="EX322" s="117" t="s">
        <v>1</v>
      </c>
      <c r="EY322" s="539" t="str">
        <f t="shared" ref="EY322" si="5127">EP322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EZ322" s="540"/>
      <c r="FA322" s="540"/>
      <c r="FB322" s="540"/>
      <c r="FC322" s="540"/>
      <c r="FD322" s="540"/>
      <c r="FE322" s="117" t="s">
        <v>313</v>
      </c>
      <c r="FG322" s="117" t="s">
        <v>1</v>
      </c>
      <c r="FH322" s="539" t="str">
        <f t="shared" ref="FH322" si="5128">EY322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FI322" s="540"/>
      <c r="FJ322" s="540"/>
      <c r="FK322" s="540"/>
      <c r="FL322" s="540"/>
      <c r="FM322" s="540"/>
      <c r="FN322" s="117" t="s">
        <v>313</v>
      </c>
      <c r="FP322" s="117" t="s">
        <v>1</v>
      </c>
      <c r="FQ322" s="539" t="str">
        <f t="shared" ref="FQ322" si="5129">FH322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FR322" s="540"/>
      <c r="FS322" s="540"/>
      <c r="FT322" s="540"/>
      <c r="FU322" s="540"/>
      <c r="FV322" s="540"/>
      <c r="FW322" s="117" t="s">
        <v>313</v>
      </c>
      <c r="FY322" s="117" t="s">
        <v>1</v>
      </c>
      <c r="FZ322" s="539" t="str">
        <f t="shared" ref="FZ322" si="5130">FQ322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GA322" s="540"/>
      <c r="GB322" s="540"/>
      <c r="GC322" s="540"/>
      <c r="GD322" s="540"/>
      <c r="GE322" s="540"/>
      <c r="GF322" s="117" t="s">
        <v>313</v>
      </c>
      <c r="GH322" s="117" t="s">
        <v>1</v>
      </c>
      <c r="GI322" s="539" t="str">
        <f t="shared" ref="GI322" si="5131">FZ322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GJ322" s="540"/>
      <c r="GK322" s="540"/>
      <c r="GL322" s="540"/>
      <c r="GM322" s="540"/>
      <c r="GN322" s="540"/>
      <c r="GO322" s="117" t="s">
        <v>313</v>
      </c>
      <c r="GQ322" s="117" t="s">
        <v>1</v>
      </c>
      <c r="GR322" s="539" t="str">
        <f t="shared" ref="GR322" si="5132">GI322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GS322" s="540"/>
      <c r="GT322" s="540"/>
      <c r="GU322" s="540"/>
      <c r="GV322" s="540"/>
      <c r="GW322" s="540"/>
      <c r="GX322" s="117" t="s">
        <v>313</v>
      </c>
      <c r="GZ322" s="117" t="s">
        <v>1</v>
      </c>
      <c r="HA322" s="539" t="str">
        <f t="shared" ref="HA322" si="5133">GR322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HB322" s="540"/>
      <c r="HC322" s="540"/>
      <c r="HD322" s="540"/>
      <c r="HE322" s="540"/>
      <c r="HF322" s="540"/>
      <c r="HG322" s="117" t="s">
        <v>313</v>
      </c>
      <c r="HI322" s="117" t="s">
        <v>1</v>
      </c>
      <c r="HJ322" s="539" t="str">
        <f t="shared" ref="HJ322" si="5134">HA322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HK322" s="540"/>
      <c r="HL322" s="540"/>
      <c r="HM322" s="540"/>
      <c r="HN322" s="540"/>
      <c r="HO322" s="540"/>
      <c r="HP322" s="117" t="s">
        <v>313</v>
      </c>
      <c r="HR322" s="117" t="s">
        <v>1</v>
      </c>
      <c r="HS322" s="539" t="str">
        <f t="shared" ref="HS322" si="5135">HJ322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HT322" s="540"/>
      <c r="HU322" s="540"/>
      <c r="HV322" s="540"/>
      <c r="HW322" s="540"/>
      <c r="HX322" s="540"/>
      <c r="HY322" s="117" t="s">
        <v>313</v>
      </c>
      <c r="IA322" s="117" t="s">
        <v>1</v>
      </c>
      <c r="IB322" s="539" t="str">
        <f t="shared" ref="IB322" si="5136">HS322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IC322" s="540"/>
      <c r="ID322" s="540"/>
      <c r="IE322" s="540"/>
      <c r="IF322" s="540"/>
      <c r="IG322" s="540"/>
      <c r="IH322" s="117" t="s">
        <v>313</v>
      </c>
      <c r="IJ322" s="117" t="s">
        <v>1</v>
      </c>
      <c r="IK322" s="539" t="str">
        <f t="shared" ref="IK322" si="5137">IB322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IL322" s="540"/>
      <c r="IM322" s="540"/>
      <c r="IN322" s="540"/>
      <c r="IO322" s="540"/>
      <c r="IP322" s="540"/>
      <c r="IQ322" s="117" t="s">
        <v>313</v>
      </c>
      <c r="IS322" s="117" t="s">
        <v>1</v>
      </c>
      <c r="IT322" s="539" t="str">
        <f t="shared" ref="IT322" si="5138">IK322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IU322" s="540"/>
      <c r="IV322" s="540"/>
      <c r="IW322" s="540"/>
      <c r="IX322" s="540"/>
      <c r="IY322" s="540"/>
      <c r="IZ322" s="117" t="s">
        <v>313</v>
      </c>
      <c r="JB322" s="117" t="s">
        <v>1</v>
      </c>
      <c r="JC322" s="539" t="str">
        <f t="shared" ref="JC322" si="5139">IT322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JD322" s="540"/>
      <c r="JE322" s="540"/>
      <c r="JF322" s="540"/>
      <c r="JG322" s="540"/>
      <c r="JH322" s="540"/>
      <c r="JI322" s="117" t="s">
        <v>313</v>
      </c>
      <c r="JK322" s="117" t="s">
        <v>1</v>
      </c>
      <c r="JL322" s="539" t="str">
        <f t="shared" ref="JL322" si="5140">JC322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JM322" s="540"/>
      <c r="JN322" s="540"/>
      <c r="JO322" s="540"/>
      <c r="JP322" s="540"/>
      <c r="JQ322" s="540"/>
      <c r="JR322" s="117" t="s">
        <v>313</v>
      </c>
      <c r="JT322" s="117" t="s">
        <v>1</v>
      </c>
      <c r="JU322" s="539" t="str">
        <f t="shared" ref="JU322" si="5141">JL322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JV322" s="540"/>
      <c r="JW322" s="540"/>
      <c r="JX322" s="540"/>
      <c r="JY322" s="540"/>
      <c r="JZ322" s="540"/>
      <c r="KA322" s="117" t="s">
        <v>313</v>
      </c>
      <c r="KC322" s="117" t="s">
        <v>1</v>
      </c>
      <c r="KD322" s="539" t="str">
        <f t="shared" ref="KD322" si="5142">JU322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KE322" s="540"/>
      <c r="KF322" s="540"/>
      <c r="KG322" s="540"/>
      <c r="KH322" s="540"/>
      <c r="KI322" s="540"/>
      <c r="KJ322" s="117" t="s">
        <v>313</v>
      </c>
      <c r="KL322" s="117" t="s">
        <v>1</v>
      </c>
      <c r="KM322" s="539" t="str">
        <f t="shared" ref="KM322" si="5143">KD322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KN322" s="540"/>
      <c r="KO322" s="540"/>
      <c r="KP322" s="540"/>
      <c r="KQ322" s="540"/>
      <c r="KR322" s="540"/>
      <c r="KS322" s="117" t="s">
        <v>313</v>
      </c>
      <c r="KU322" s="117" t="s">
        <v>1</v>
      </c>
      <c r="KV322" s="539" t="str">
        <f t="shared" ref="KV322" si="5144">KM322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KW322" s="540"/>
      <c r="KX322" s="540"/>
      <c r="KY322" s="540"/>
      <c r="KZ322" s="540"/>
      <c r="LA322" s="540"/>
      <c r="LB322" s="117" t="s">
        <v>313</v>
      </c>
      <c r="LD322" s="117" t="s">
        <v>1</v>
      </c>
      <c r="LE322" s="539" t="str">
        <f t="shared" ref="LE322" si="5145">KV322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LF322" s="540"/>
      <c r="LG322" s="540"/>
      <c r="LH322" s="540"/>
      <c r="LI322" s="540"/>
      <c r="LJ322" s="540"/>
      <c r="LK322" s="117" t="s">
        <v>313</v>
      </c>
      <c r="LM322" s="117" t="s">
        <v>1</v>
      </c>
      <c r="LN322" s="539" t="str">
        <f t="shared" ref="LN322" si="5146">LE322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LO322" s="540"/>
      <c r="LP322" s="540"/>
      <c r="LQ322" s="540"/>
      <c r="LR322" s="540"/>
      <c r="LS322" s="540"/>
      <c r="LT322" s="117" t="s">
        <v>313</v>
      </c>
      <c r="LV322" s="117" t="s">
        <v>1</v>
      </c>
      <c r="LW322" s="539" t="str">
        <f t="shared" ref="LW322" si="5147">LN322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LX322" s="540"/>
      <c r="LY322" s="540"/>
      <c r="LZ322" s="540"/>
      <c r="MA322" s="540"/>
      <c r="MB322" s="540"/>
      <c r="MC322" s="117" t="s">
        <v>313</v>
      </c>
      <c r="ME322" s="117" t="s">
        <v>1</v>
      </c>
      <c r="MF322" s="539" t="str">
        <f t="shared" ref="MF322" si="5148">LW322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MG322" s="540"/>
      <c r="MH322" s="540"/>
      <c r="MI322" s="540"/>
      <c r="MJ322" s="540"/>
      <c r="MK322" s="540"/>
      <c r="ML322" s="117" t="s">
        <v>313</v>
      </c>
      <c r="MN322" s="117" t="s">
        <v>1</v>
      </c>
      <c r="MO322" s="539" t="str">
        <f t="shared" ref="MO322" si="5149">MF322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MP322" s="540"/>
      <c r="MQ322" s="540"/>
      <c r="MR322" s="540"/>
      <c r="MS322" s="540"/>
      <c r="MT322" s="540"/>
      <c r="MU322" s="117" t="s">
        <v>313</v>
      </c>
      <c r="MW322" s="117" t="s">
        <v>1</v>
      </c>
      <c r="MX322" s="539" t="str">
        <f t="shared" ref="MX322" si="5150">MO322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MY322" s="540"/>
      <c r="MZ322" s="540"/>
      <c r="NA322" s="540"/>
      <c r="NB322" s="540"/>
      <c r="NC322" s="540"/>
      <c r="ND322" s="117" t="s">
        <v>313</v>
      </c>
      <c r="NF322" s="117" t="s">
        <v>1</v>
      </c>
      <c r="NG322" s="539" t="str">
        <f t="shared" ref="NG322" si="5151">MX322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NH322" s="540"/>
      <c r="NI322" s="540"/>
      <c r="NJ322" s="540"/>
      <c r="NK322" s="540"/>
      <c r="NL322" s="540"/>
      <c r="NM322" s="117" t="s">
        <v>313</v>
      </c>
      <c r="NO322" s="117" t="s">
        <v>1</v>
      </c>
      <c r="NP322" s="539" t="str">
        <f t="shared" ref="NP322" si="5152">NG322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NQ322" s="540"/>
      <c r="NR322" s="540"/>
      <c r="NS322" s="540"/>
      <c r="NT322" s="540"/>
      <c r="NU322" s="540"/>
      <c r="NV322" s="117" t="s">
        <v>313</v>
      </c>
      <c r="NX322" s="117" t="s">
        <v>1</v>
      </c>
      <c r="NY322" s="539" t="str">
        <f t="shared" ref="NY322" si="5153">NP322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NZ322" s="540"/>
      <c r="OA322" s="540"/>
      <c r="OB322" s="540"/>
      <c r="OC322" s="540"/>
      <c r="OD322" s="540"/>
      <c r="OE322" s="117" t="s">
        <v>313</v>
      </c>
      <c r="OG322" s="117" t="s">
        <v>1</v>
      </c>
      <c r="OH322" s="539" t="str">
        <f t="shared" ref="OH322" si="5154">NY322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OI322" s="540"/>
      <c r="OJ322" s="540"/>
      <c r="OK322" s="540"/>
      <c r="OL322" s="540"/>
      <c r="OM322" s="540"/>
      <c r="ON322" s="117" t="s">
        <v>313</v>
      </c>
      <c r="OP322" s="117" t="s">
        <v>1</v>
      </c>
      <c r="OQ322" s="539" t="str">
        <f t="shared" ref="OQ322" si="5155">OH322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OR322" s="540"/>
      <c r="OS322" s="540"/>
      <c r="OT322" s="540"/>
      <c r="OU322" s="540"/>
      <c r="OV322" s="540"/>
      <c r="OW322" s="117" t="s">
        <v>313</v>
      </c>
      <c r="OY322" s="117" t="s">
        <v>1</v>
      </c>
      <c r="OZ322" s="539" t="str">
        <f t="shared" ref="OZ322" si="5156">OQ322</f>
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</c>
      <c r="PA322" s="540"/>
      <c r="PB322" s="540"/>
      <c r="PC322" s="540"/>
      <c r="PD322" s="540"/>
      <c r="PE322" s="540"/>
      <c r="PF322" s="117" t="s">
        <v>313</v>
      </c>
    </row>
    <row r="323" spans="1:422" ht="64.5" customHeight="1">
      <c r="A323" s="127" t="str">
        <f>+APU!A164</f>
        <v>06-01-004</v>
      </c>
      <c r="B323" s="545"/>
      <c r="C323" s="545"/>
      <c r="D323" s="545"/>
      <c r="E323" s="545"/>
      <c r="F323" s="545"/>
      <c r="G323" s="545"/>
      <c r="H323" s="186" t="s">
        <v>265</v>
      </c>
      <c r="J323" s="127" t="str">
        <f>+A323</f>
        <v>06-01-004</v>
      </c>
      <c r="K323" s="540"/>
      <c r="L323" s="540"/>
      <c r="M323" s="540"/>
      <c r="N323" s="540"/>
      <c r="O323" s="540"/>
      <c r="P323" s="540"/>
      <c r="Q323" s="126" t="str">
        <f>H323</f>
        <v>M</v>
      </c>
      <c r="S323" s="127" t="str">
        <f t="shared" ref="S323" si="5157">+J323</f>
        <v>06-01-004</v>
      </c>
      <c r="T323" s="540"/>
      <c r="U323" s="540"/>
      <c r="V323" s="540"/>
      <c r="W323" s="540"/>
      <c r="X323" s="540"/>
      <c r="Y323" s="540"/>
      <c r="Z323" s="126" t="str">
        <f t="shared" ref="Z323" si="5158">Q323</f>
        <v>M</v>
      </c>
      <c r="AB323" s="127" t="str">
        <f t="shared" ref="AB323" si="5159">+S323</f>
        <v>06-01-004</v>
      </c>
      <c r="AC323" s="540"/>
      <c r="AD323" s="540"/>
      <c r="AE323" s="540"/>
      <c r="AF323" s="540"/>
      <c r="AG323" s="540"/>
      <c r="AH323" s="540"/>
      <c r="AI323" s="126" t="str">
        <f t="shared" ref="AI323" si="5160">Z323</f>
        <v>M</v>
      </c>
      <c r="AK323" s="127" t="str">
        <f t="shared" ref="AK323" si="5161">+AB323</f>
        <v>06-01-004</v>
      </c>
      <c r="AL323" s="540"/>
      <c r="AM323" s="540"/>
      <c r="AN323" s="540"/>
      <c r="AO323" s="540"/>
      <c r="AP323" s="540"/>
      <c r="AQ323" s="540"/>
      <c r="AR323" s="126" t="str">
        <f t="shared" ref="AR323" si="5162">AI323</f>
        <v>M</v>
      </c>
      <c r="AT323" s="127" t="str">
        <f t="shared" ref="AT323" si="5163">+AK323</f>
        <v>06-01-004</v>
      </c>
      <c r="AU323" s="540"/>
      <c r="AV323" s="540"/>
      <c r="AW323" s="540"/>
      <c r="AX323" s="540"/>
      <c r="AY323" s="540"/>
      <c r="AZ323" s="540"/>
      <c r="BA323" s="126" t="str">
        <f t="shared" ref="BA323" si="5164">AR323</f>
        <v>M</v>
      </c>
      <c r="BC323" s="127" t="str">
        <f t="shared" ref="BC323" si="5165">+AT323</f>
        <v>06-01-004</v>
      </c>
      <c r="BD323" s="540"/>
      <c r="BE323" s="540"/>
      <c r="BF323" s="540"/>
      <c r="BG323" s="540"/>
      <c r="BH323" s="540"/>
      <c r="BI323" s="540"/>
      <c r="BJ323" s="126" t="str">
        <f t="shared" ref="BJ323" si="5166">BA323</f>
        <v>M</v>
      </c>
      <c r="BL323" s="127" t="str">
        <f t="shared" ref="BL323" si="5167">+BC323</f>
        <v>06-01-004</v>
      </c>
      <c r="BM323" s="540"/>
      <c r="BN323" s="540"/>
      <c r="BO323" s="540"/>
      <c r="BP323" s="540"/>
      <c r="BQ323" s="540"/>
      <c r="BR323" s="540"/>
      <c r="BS323" s="126" t="str">
        <f t="shared" ref="BS323" si="5168">BJ323</f>
        <v>M</v>
      </c>
      <c r="BU323" s="127" t="str">
        <f t="shared" ref="BU323" si="5169">+BL323</f>
        <v>06-01-004</v>
      </c>
      <c r="BV323" s="540"/>
      <c r="BW323" s="540"/>
      <c r="BX323" s="540"/>
      <c r="BY323" s="540"/>
      <c r="BZ323" s="540"/>
      <c r="CA323" s="540"/>
      <c r="CB323" s="126" t="str">
        <f t="shared" ref="CB323" si="5170">BS323</f>
        <v>M</v>
      </c>
      <c r="CD323" s="127" t="str">
        <f t="shared" ref="CD323" si="5171">+BU323</f>
        <v>06-01-004</v>
      </c>
      <c r="CE323" s="540"/>
      <c r="CF323" s="540"/>
      <c r="CG323" s="540"/>
      <c r="CH323" s="540"/>
      <c r="CI323" s="540"/>
      <c r="CJ323" s="540"/>
      <c r="CK323" s="126" t="str">
        <f t="shared" ref="CK323" si="5172">CB323</f>
        <v>M</v>
      </c>
      <c r="CM323" s="127" t="str">
        <f t="shared" ref="CM323" si="5173">+CD323</f>
        <v>06-01-004</v>
      </c>
      <c r="CN323" s="540"/>
      <c r="CO323" s="540"/>
      <c r="CP323" s="540"/>
      <c r="CQ323" s="540"/>
      <c r="CR323" s="540"/>
      <c r="CS323" s="540"/>
      <c r="CT323" s="126" t="str">
        <f t="shared" ref="CT323" si="5174">CK323</f>
        <v>M</v>
      </c>
      <c r="CV323" s="127" t="str">
        <f t="shared" ref="CV323" si="5175">+CM323</f>
        <v>06-01-004</v>
      </c>
      <c r="CW323" s="540"/>
      <c r="CX323" s="540"/>
      <c r="CY323" s="540"/>
      <c r="CZ323" s="540"/>
      <c r="DA323" s="540"/>
      <c r="DB323" s="540"/>
      <c r="DC323" s="126" t="str">
        <f t="shared" ref="DC323" si="5176">CT323</f>
        <v>M</v>
      </c>
      <c r="DE323" s="127" t="str">
        <f t="shared" ref="DE323" si="5177">+CV323</f>
        <v>06-01-004</v>
      </c>
      <c r="DF323" s="540"/>
      <c r="DG323" s="540"/>
      <c r="DH323" s="540"/>
      <c r="DI323" s="540"/>
      <c r="DJ323" s="540"/>
      <c r="DK323" s="540"/>
      <c r="DL323" s="126" t="str">
        <f t="shared" ref="DL323" si="5178">DC323</f>
        <v>M</v>
      </c>
      <c r="DN323" s="127" t="str">
        <f t="shared" ref="DN323" si="5179">+DE323</f>
        <v>06-01-004</v>
      </c>
      <c r="DO323" s="540"/>
      <c r="DP323" s="540"/>
      <c r="DQ323" s="540"/>
      <c r="DR323" s="540"/>
      <c r="DS323" s="540"/>
      <c r="DT323" s="540"/>
      <c r="DU323" s="126" t="str">
        <f t="shared" ref="DU323" si="5180">DL323</f>
        <v>M</v>
      </c>
      <c r="DW323" s="127" t="str">
        <f t="shared" ref="DW323" si="5181">+DN323</f>
        <v>06-01-004</v>
      </c>
      <c r="DX323" s="540"/>
      <c r="DY323" s="540"/>
      <c r="DZ323" s="540"/>
      <c r="EA323" s="540"/>
      <c r="EB323" s="540"/>
      <c r="EC323" s="540"/>
      <c r="ED323" s="126" t="str">
        <f t="shared" ref="ED323" si="5182">DU323</f>
        <v>M</v>
      </c>
      <c r="EF323" s="127" t="str">
        <f t="shared" ref="EF323" si="5183">+DW323</f>
        <v>06-01-004</v>
      </c>
      <c r="EG323" s="540"/>
      <c r="EH323" s="540"/>
      <c r="EI323" s="540"/>
      <c r="EJ323" s="540"/>
      <c r="EK323" s="540"/>
      <c r="EL323" s="540"/>
      <c r="EM323" s="126" t="str">
        <f t="shared" ref="EM323" si="5184">ED323</f>
        <v>M</v>
      </c>
      <c r="EO323" s="127" t="str">
        <f t="shared" ref="EO323" si="5185">+EF323</f>
        <v>06-01-004</v>
      </c>
      <c r="EP323" s="540"/>
      <c r="EQ323" s="540"/>
      <c r="ER323" s="540"/>
      <c r="ES323" s="540"/>
      <c r="ET323" s="540"/>
      <c r="EU323" s="540"/>
      <c r="EV323" s="126" t="str">
        <f t="shared" ref="EV323" si="5186">EM323</f>
        <v>M</v>
      </c>
      <c r="EX323" s="127" t="str">
        <f t="shared" ref="EX323" si="5187">+EO323</f>
        <v>06-01-004</v>
      </c>
      <c r="EY323" s="540"/>
      <c r="EZ323" s="540"/>
      <c r="FA323" s="540"/>
      <c r="FB323" s="540"/>
      <c r="FC323" s="540"/>
      <c r="FD323" s="540"/>
      <c r="FE323" s="126" t="str">
        <f t="shared" ref="FE323" si="5188">EV323</f>
        <v>M</v>
      </c>
      <c r="FG323" s="127" t="str">
        <f t="shared" ref="FG323" si="5189">+EX323</f>
        <v>06-01-004</v>
      </c>
      <c r="FH323" s="540"/>
      <c r="FI323" s="540"/>
      <c r="FJ323" s="540"/>
      <c r="FK323" s="540"/>
      <c r="FL323" s="540"/>
      <c r="FM323" s="540"/>
      <c r="FN323" s="126" t="str">
        <f t="shared" ref="FN323" si="5190">FE323</f>
        <v>M</v>
      </c>
      <c r="FP323" s="127" t="str">
        <f t="shared" ref="FP323" si="5191">+FG323</f>
        <v>06-01-004</v>
      </c>
      <c r="FQ323" s="540"/>
      <c r="FR323" s="540"/>
      <c r="FS323" s="540"/>
      <c r="FT323" s="540"/>
      <c r="FU323" s="540"/>
      <c r="FV323" s="540"/>
      <c r="FW323" s="126" t="str">
        <f t="shared" ref="FW323" si="5192">FN323</f>
        <v>M</v>
      </c>
      <c r="FY323" s="127" t="str">
        <f t="shared" ref="FY323" si="5193">+FP323</f>
        <v>06-01-004</v>
      </c>
      <c r="FZ323" s="540"/>
      <c r="GA323" s="540"/>
      <c r="GB323" s="540"/>
      <c r="GC323" s="540"/>
      <c r="GD323" s="540"/>
      <c r="GE323" s="540"/>
      <c r="GF323" s="126" t="str">
        <f t="shared" ref="GF323" si="5194">FW323</f>
        <v>M</v>
      </c>
      <c r="GH323" s="127" t="str">
        <f t="shared" ref="GH323" si="5195">+FY323</f>
        <v>06-01-004</v>
      </c>
      <c r="GI323" s="540"/>
      <c r="GJ323" s="540"/>
      <c r="GK323" s="540"/>
      <c r="GL323" s="540"/>
      <c r="GM323" s="540"/>
      <c r="GN323" s="540"/>
      <c r="GO323" s="126" t="str">
        <f t="shared" ref="GO323" si="5196">GF323</f>
        <v>M</v>
      </c>
      <c r="GQ323" s="127" t="str">
        <f t="shared" ref="GQ323" si="5197">+GH323</f>
        <v>06-01-004</v>
      </c>
      <c r="GR323" s="540"/>
      <c r="GS323" s="540"/>
      <c r="GT323" s="540"/>
      <c r="GU323" s="540"/>
      <c r="GV323" s="540"/>
      <c r="GW323" s="540"/>
      <c r="GX323" s="126" t="str">
        <f t="shared" ref="GX323" si="5198">GO323</f>
        <v>M</v>
      </c>
      <c r="GZ323" s="127" t="str">
        <f t="shared" ref="GZ323" si="5199">+GQ323</f>
        <v>06-01-004</v>
      </c>
      <c r="HA323" s="540"/>
      <c r="HB323" s="540"/>
      <c r="HC323" s="540"/>
      <c r="HD323" s="540"/>
      <c r="HE323" s="540"/>
      <c r="HF323" s="540"/>
      <c r="HG323" s="126" t="str">
        <f t="shared" ref="HG323" si="5200">GX323</f>
        <v>M</v>
      </c>
      <c r="HI323" s="127" t="str">
        <f t="shared" ref="HI323" si="5201">+GZ323</f>
        <v>06-01-004</v>
      </c>
      <c r="HJ323" s="540"/>
      <c r="HK323" s="540"/>
      <c r="HL323" s="540"/>
      <c r="HM323" s="540"/>
      <c r="HN323" s="540"/>
      <c r="HO323" s="540"/>
      <c r="HP323" s="126" t="str">
        <f t="shared" ref="HP323" si="5202">HG323</f>
        <v>M</v>
      </c>
      <c r="HR323" s="127" t="str">
        <f t="shared" ref="HR323" si="5203">+HI323</f>
        <v>06-01-004</v>
      </c>
      <c r="HS323" s="540"/>
      <c r="HT323" s="540"/>
      <c r="HU323" s="540"/>
      <c r="HV323" s="540"/>
      <c r="HW323" s="540"/>
      <c r="HX323" s="540"/>
      <c r="HY323" s="126" t="str">
        <f t="shared" ref="HY323" si="5204">HP323</f>
        <v>M</v>
      </c>
      <c r="IA323" s="127" t="str">
        <f t="shared" ref="IA323" si="5205">+HR323</f>
        <v>06-01-004</v>
      </c>
      <c r="IB323" s="540"/>
      <c r="IC323" s="540"/>
      <c r="ID323" s="540"/>
      <c r="IE323" s="540"/>
      <c r="IF323" s="540"/>
      <c r="IG323" s="540"/>
      <c r="IH323" s="126" t="str">
        <f t="shared" ref="IH323" si="5206">HY323</f>
        <v>M</v>
      </c>
      <c r="IJ323" s="127" t="str">
        <f t="shared" ref="IJ323" si="5207">+IA323</f>
        <v>06-01-004</v>
      </c>
      <c r="IK323" s="540"/>
      <c r="IL323" s="540"/>
      <c r="IM323" s="540"/>
      <c r="IN323" s="540"/>
      <c r="IO323" s="540"/>
      <c r="IP323" s="540"/>
      <c r="IQ323" s="126" t="str">
        <f t="shared" ref="IQ323" si="5208">IH323</f>
        <v>M</v>
      </c>
      <c r="IS323" s="127" t="str">
        <f t="shared" ref="IS323" si="5209">+IJ323</f>
        <v>06-01-004</v>
      </c>
      <c r="IT323" s="540"/>
      <c r="IU323" s="540"/>
      <c r="IV323" s="540"/>
      <c r="IW323" s="540"/>
      <c r="IX323" s="540"/>
      <c r="IY323" s="540"/>
      <c r="IZ323" s="126" t="str">
        <f t="shared" ref="IZ323" si="5210">IQ323</f>
        <v>M</v>
      </c>
      <c r="JB323" s="127" t="str">
        <f t="shared" ref="JB323" si="5211">+IS323</f>
        <v>06-01-004</v>
      </c>
      <c r="JC323" s="540"/>
      <c r="JD323" s="540"/>
      <c r="JE323" s="540"/>
      <c r="JF323" s="540"/>
      <c r="JG323" s="540"/>
      <c r="JH323" s="540"/>
      <c r="JI323" s="126" t="str">
        <f t="shared" ref="JI323" si="5212">IZ323</f>
        <v>M</v>
      </c>
      <c r="JK323" s="127" t="str">
        <f t="shared" ref="JK323" si="5213">+JB323</f>
        <v>06-01-004</v>
      </c>
      <c r="JL323" s="540"/>
      <c r="JM323" s="540"/>
      <c r="JN323" s="540"/>
      <c r="JO323" s="540"/>
      <c r="JP323" s="540"/>
      <c r="JQ323" s="540"/>
      <c r="JR323" s="126" t="str">
        <f t="shared" ref="JR323" si="5214">JI323</f>
        <v>M</v>
      </c>
      <c r="JT323" s="127" t="str">
        <f t="shared" ref="JT323" si="5215">+JK323</f>
        <v>06-01-004</v>
      </c>
      <c r="JU323" s="540"/>
      <c r="JV323" s="540"/>
      <c r="JW323" s="540"/>
      <c r="JX323" s="540"/>
      <c r="JY323" s="540"/>
      <c r="JZ323" s="540"/>
      <c r="KA323" s="126" t="str">
        <f t="shared" ref="KA323" si="5216">JR323</f>
        <v>M</v>
      </c>
      <c r="KC323" s="127" t="str">
        <f t="shared" ref="KC323" si="5217">+JT323</f>
        <v>06-01-004</v>
      </c>
      <c r="KD323" s="540"/>
      <c r="KE323" s="540"/>
      <c r="KF323" s="540"/>
      <c r="KG323" s="540"/>
      <c r="KH323" s="540"/>
      <c r="KI323" s="540"/>
      <c r="KJ323" s="126" t="str">
        <f t="shared" ref="KJ323" si="5218">KA323</f>
        <v>M</v>
      </c>
      <c r="KL323" s="127" t="str">
        <f t="shared" ref="KL323" si="5219">+KC323</f>
        <v>06-01-004</v>
      </c>
      <c r="KM323" s="540"/>
      <c r="KN323" s="540"/>
      <c r="KO323" s="540"/>
      <c r="KP323" s="540"/>
      <c r="KQ323" s="540"/>
      <c r="KR323" s="540"/>
      <c r="KS323" s="126" t="str">
        <f t="shared" ref="KS323" si="5220">KJ323</f>
        <v>M</v>
      </c>
      <c r="KU323" s="127" t="str">
        <f t="shared" ref="KU323" si="5221">+KL323</f>
        <v>06-01-004</v>
      </c>
      <c r="KV323" s="540"/>
      <c r="KW323" s="540"/>
      <c r="KX323" s="540"/>
      <c r="KY323" s="540"/>
      <c r="KZ323" s="540"/>
      <c r="LA323" s="540"/>
      <c r="LB323" s="126" t="str">
        <f t="shared" ref="LB323" si="5222">KS323</f>
        <v>M</v>
      </c>
      <c r="LD323" s="127" t="str">
        <f t="shared" ref="LD323" si="5223">+KU323</f>
        <v>06-01-004</v>
      </c>
      <c r="LE323" s="540"/>
      <c r="LF323" s="540"/>
      <c r="LG323" s="540"/>
      <c r="LH323" s="540"/>
      <c r="LI323" s="540"/>
      <c r="LJ323" s="540"/>
      <c r="LK323" s="126" t="str">
        <f t="shared" ref="LK323" si="5224">LB323</f>
        <v>M</v>
      </c>
      <c r="LM323" s="127" t="str">
        <f t="shared" ref="LM323" si="5225">+LD323</f>
        <v>06-01-004</v>
      </c>
      <c r="LN323" s="540"/>
      <c r="LO323" s="540"/>
      <c r="LP323" s="540"/>
      <c r="LQ323" s="540"/>
      <c r="LR323" s="540"/>
      <c r="LS323" s="540"/>
      <c r="LT323" s="126" t="str">
        <f t="shared" ref="LT323" si="5226">LK323</f>
        <v>M</v>
      </c>
      <c r="LV323" s="127" t="str">
        <f t="shared" ref="LV323" si="5227">+LM323</f>
        <v>06-01-004</v>
      </c>
      <c r="LW323" s="540"/>
      <c r="LX323" s="540"/>
      <c r="LY323" s="540"/>
      <c r="LZ323" s="540"/>
      <c r="MA323" s="540"/>
      <c r="MB323" s="540"/>
      <c r="MC323" s="126" t="str">
        <f t="shared" ref="MC323" si="5228">LT323</f>
        <v>M</v>
      </c>
      <c r="ME323" s="127" t="str">
        <f t="shared" ref="ME323" si="5229">+LV323</f>
        <v>06-01-004</v>
      </c>
      <c r="MF323" s="540"/>
      <c r="MG323" s="540"/>
      <c r="MH323" s="540"/>
      <c r="MI323" s="540"/>
      <c r="MJ323" s="540"/>
      <c r="MK323" s="540"/>
      <c r="ML323" s="126" t="str">
        <f t="shared" ref="ML323" si="5230">MC323</f>
        <v>M</v>
      </c>
      <c r="MN323" s="127" t="str">
        <f t="shared" ref="MN323" si="5231">+ME323</f>
        <v>06-01-004</v>
      </c>
      <c r="MO323" s="540"/>
      <c r="MP323" s="540"/>
      <c r="MQ323" s="540"/>
      <c r="MR323" s="540"/>
      <c r="MS323" s="540"/>
      <c r="MT323" s="540"/>
      <c r="MU323" s="126" t="str">
        <f t="shared" ref="MU323" si="5232">ML323</f>
        <v>M</v>
      </c>
      <c r="MW323" s="127" t="str">
        <f t="shared" ref="MW323" si="5233">+MN323</f>
        <v>06-01-004</v>
      </c>
      <c r="MX323" s="540"/>
      <c r="MY323" s="540"/>
      <c r="MZ323" s="540"/>
      <c r="NA323" s="540"/>
      <c r="NB323" s="540"/>
      <c r="NC323" s="540"/>
      <c r="ND323" s="126" t="str">
        <f t="shared" ref="ND323" si="5234">MU323</f>
        <v>M</v>
      </c>
      <c r="NF323" s="127" t="str">
        <f t="shared" ref="NF323" si="5235">+MW323</f>
        <v>06-01-004</v>
      </c>
      <c r="NG323" s="540"/>
      <c r="NH323" s="540"/>
      <c r="NI323" s="540"/>
      <c r="NJ323" s="540"/>
      <c r="NK323" s="540"/>
      <c r="NL323" s="540"/>
      <c r="NM323" s="126" t="str">
        <f t="shared" ref="NM323" si="5236">ND323</f>
        <v>M</v>
      </c>
      <c r="NO323" s="127" t="str">
        <f t="shared" ref="NO323" si="5237">+NF323</f>
        <v>06-01-004</v>
      </c>
      <c r="NP323" s="540"/>
      <c r="NQ323" s="540"/>
      <c r="NR323" s="540"/>
      <c r="NS323" s="540"/>
      <c r="NT323" s="540"/>
      <c r="NU323" s="540"/>
      <c r="NV323" s="126" t="str">
        <f t="shared" ref="NV323" si="5238">NM323</f>
        <v>M</v>
      </c>
      <c r="NX323" s="127" t="str">
        <f t="shared" ref="NX323" si="5239">+NO323</f>
        <v>06-01-004</v>
      </c>
      <c r="NY323" s="540"/>
      <c r="NZ323" s="540"/>
      <c r="OA323" s="540"/>
      <c r="OB323" s="540"/>
      <c r="OC323" s="540"/>
      <c r="OD323" s="540"/>
      <c r="OE323" s="126" t="str">
        <f t="shared" ref="OE323" si="5240">NV323</f>
        <v>M</v>
      </c>
      <c r="OG323" s="127" t="str">
        <f t="shared" ref="OG323" si="5241">+NX323</f>
        <v>06-01-004</v>
      </c>
      <c r="OH323" s="540"/>
      <c r="OI323" s="540"/>
      <c r="OJ323" s="540"/>
      <c r="OK323" s="540"/>
      <c r="OL323" s="540"/>
      <c r="OM323" s="540"/>
      <c r="ON323" s="126" t="str">
        <f t="shared" ref="ON323" si="5242">OE323</f>
        <v>M</v>
      </c>
      <c r="OP323" s="127" t="str">
        <f t="shared" ref="OP323" si="5243">+OG323</f>
        <v>06-01-004</v>
      </c>
      <c r="OQ323" s="540"/>
      <c r="OR323" s="540"/>
      <c r="OS323" s="540"/>
      <c r="OT323" s="540"/>
      <c r="OU323" s="540"/>
      <c r="OV323" s="540"/>
      <c r="OW323" s="126" t="str">
        <f t="shared" ref="OW323" si="5244">ON323</f>
        <v>M</v>
      </c>
      <c r="OY323" s="127" t="str">
        <f t="shared" ref="OY323" si="5245">+OP323</f>
        <v>06-01-004</v>
      </c>
      <c r="OZ323" s="540"/>
      <c r="PA323" s="540"/>
      <c r="PB323" s="540"/>
      <c r="PC323" s="540"/>
      <c r="PD323" s="540"/>
      <c r="PE323" s="540"/>
      <c r="PF323" s="126" t="str">
        <f t="shared" ref="PF323" si="5246">OW323</f>
        <v>M</v>
      </c>
    </row>
    <row r="324" spans="1:422">
      <c r="A324" s="129" t="s">
        <v>314</v>
      </c>
      <c r="B324" s="130"/>
      <c r="C324" s="130" t="s">
        <v>315</v>
      </c>
      <c r="D324" s="130" t="s">
        <v>316</v>
      </c>
      <c r="E324" s="130" t="s">
        <v>317</v>
      </c>
      <c r="F324" s="130" t="s">
        <v>318</v>
      </c>
      <c r="G324" s="128" t="s">
        <v>319</v>
      </c>
      <c r="H324" s="131" t="s">
        <v>44</v>
      </c>
      <c r="J324" s="129" t="s">
        <v>314</v>
      </c>
      <c r="K324" s="130"/>
      <c r="L324" s="130" t="s">
        <v>315</v>
      </c>
      <c r="M324" s="130" t="s">
        <v>316</v>
      </c>
      <c r="N324" s="130" t="s">
        <v>317</v>
      </c>
      <c r="O324" s="130" t="s">
        <v>318</v>
      </c>
      <c r="P324" s="128" t="s">
        <v>319</v>
      </c>
      <c r="Q324" s="131" t="s">
        <v>44</v>
      </c>
      <c r="S324" s="129" t="s">
        <v>314</v>
      </c>
      <c r="T324" s="130"/>
      <c r="U324" s="130" t="s">
        <v>315</v>
      </c>
      <c r="V324" s="130" t="s">
        <v>316</v>
      </c>
      <c r="W324" s="130" t="s">
        <v>317</v>
      </c>
      <c r="X324" s="130" t="s">
        <v>318</v>
      </c>
      <c r="Y324" s="128" t="s">
        <v>319</v>
      </c>
      <c r="Z324" s="131" t="s">
        <v>44</v>
      </c>
      <c r="AB324" s="129" t="s">
        <v>314</v>
      </c>
      <c r="AC324" s="130"/>
      <c r="AD324" s="130" t="s">
        <v>315</v>
      </c>
      <c r="AE324" s="130" t="s">
        <v>316</v>
      </c>
      <c r="AF324" s="130" t="s">
        <v>317</v>
      </c>
      <c r="AG324" s="130" t="s">
        <v>318</v>
      </c>
      <c r="AH324" s="128" t="s">
        <v>319</v>
      </c>
      <c r="AI324" s="131" t="s">
        <v>44</v>
      </c>
      <c r="AK324" s="129" t="s">
        <v>314</v>
      </c>
      <c r="AL324" s="130"/>
      <c r="AM324" s="130" t="s">
        <v>315</v>
      </c>
      <c r="AN324" s="130" t="s">
        <v>316</v>
      </c>
      <c r="AO324" s="130" t="s">
        <v>317</v>
      </c>
      <c r="AP324" s="130" t="s">
        <v>318</v>
      </c>
      <c r="AQ324" s="128" t="s">
        <v>319</v>
      </c>
      <c r="AR324" s="131" t="s">
        <v>44</v>
      </c>
      <c r="AT324" s="129" t="s">
        <v>314</v>
      </c>
      <c r="AU324" s="130"/>
      <c r="AV324" s="130" t="s">
        <v>315</v>
      </c>
      <c r="AW324" s="130" t="s">
        <v>316</v>
      </c>
      <c r="AX324" s="130" t="s">
        <v>317</v>
      </c>
      <c r="AY324" s="130" t="s">
        <v>318</v>
      </c>
      <c r="AZ324" s="128" t="s">
        <v>319</v>
      </c>
      <c r="BA324" s="131" t="s">
        <v>44</v>
      </c>
      <c r="BC324" s="129" t="s">
        <v>314</v>
      </c>
      <c r="BD324" s="130"/>
      <c r="BE324" s="130" t="s">
        <v>315</v>
      </c>
      <c r="BF324" s="130" t="s">
        <v>316</v>
      </c>
      <c r="BG324" s="130" t="s">
        <v>317</v>
      </c>
      <c r="BH324" s="130" t="s">
        <v>318</v>
      </c>
      <c r="BI324" s="128" t="s">
        <v>319</v>
      </c>
      <c r="BJ324" s="131" t="s">
        <v>44</v>
      </c>
      <c r="BL324" s="129" t="s">
        <v>314</v>
      </c>
      <c r="BM324" s="130"/>
      <c r="BN324" s="130" t="s">
        <v>315</v>
      </c>
      <c r="BO324" s="130" t="s">
        <v>316</v>
      </c>
      <c r="BP324" s="130" t="s">
        <v>317</v>
      </c>
      <c r="BQ324" s="130" t="s">
        <v>318</v>
      </c>
      <c r="BR324" s="128" t="s">
        <v>319</v>
      </c>
      <c r="BS324" s="131" t="s">
        <v>44</v>
      </c>
      <c r="BU324" s="129" t="s">
        <v>314</v>
      </c>
      <c r="BV324" s="130"/>
      <c r="BW324" s="130" t="s">
        <v>315</v>
      </c>
      <c r="BX324" s="130" t="s">
        <v>316</v>
      </c>
      <c r="BY324" s="130" t="s">
        <v>317</v>
      </c>
      <c r="BZ324" s="130" t="s">
        <v>318</v>
      </c>
      <c r="CA324" s="128" t="s">
        <v>319</v>
      </c>
      <c r="CB324" s="131" t="s">
        <v>44</v>
      </c>
      <c r="CD324" s="129" t="s">
        <v>314</v>
      </c>
      <c r="CE324" s="130"/>
      <c r="CF324" s="130" t="s">
        <v>315</v>
      </c>
      <c r="CG324" s="130" t="s">
        <v>316</v>
      </c>
      <c r="CH324" s="130" t="s">
        <v>317</v>
      </c>
      <c r="CI324" s="130" t="s">
        <v>318</v>
      </c>
      <c r="CJ324" s="128" t="s">
        <v>319</v>
      </c>
      <c r="CK324" s="131" t="s">
        <v>44</v>
      </c>
      <c r="CM324" s="129" t="s">
        <v>314</v>
      </c>
      <c r="CN324" s="130"/>
      <c r="CO324" s="130" t="s">
        <v>315</v>
      </c>
      <c r="CP324" s="130" t="s">
        <v>316</v>
      </c>
      <c r="CQ324" s="130" t="s">
        <v>317</v>
      </c>
      <c r="CR324" s="130" t="s">
        <v>318</v>
      </c>
      <c r="CS324" s="128" t="s">
        <v>319</v>
      </c>
      <c r="CT324" s="131" t="s">
        <v>44</v>
      </c>
      <c r="CV324" s="129" t="s">
        <v>314</v>
      </c>
      <c r="CW324" s="130"/>
      <c r="CX324" s="130" t="s">
        <v>315</v>
      </c>
      <c r="CY324" s="130" t="s">
        <v>316</v>
      </c>
      <c r="CZ324" s="130" t="s">
        <v>317</v>
      </c>
      <c r="DA324" s="130" t="s">
        <v>318</v>
      </c>
      <c r="DB324" s="128" t="s">
        <v>319</v>
      </c>
      <c r="DC324" s="131" t="s">
        <v>44</v>
      </c>
      <c r="DE324" s="129" t="s">
        <v>314</v>
      </c>
      <c r="DF324" s="130"/>
      <c r="DG324" s="130" t="s">
        <v>315</v>
      </c>
      <c r="DH324" s="130" t="s">
        <v>316</v>
      </c>
      <c r="DI324" s="130" t="s">
        <v>317</v>
      </c>
      <c r="DJ324" s="130" t="s">
        <v>318</v>
      </c>
      <c r="DK324" s="128" t="s">
        <v>319</v>
      </c>
      <c r="DL324" s="131" t="s">
        <v>44</v>
      </c>
      <c r="DN324" s="129" t="s">
        <v>314</v>
      </c>
      <c r="DO324" s="130"/>
      <c r="DP324" s="130" t="s">
        <v>315</v>
      </c>
      <c r="DQ324" s="130" t="s">
        <v>316</v>
      </c>
      <c r="DR324" s="130" t="s">
        <v>317</v>
      </c>
      <c r="DS324" s="130" t="s">
        <v>318</v>
      </c>
      <c r="DT324" s="128" t="s">
        <v>319</v>
      </c>
      <c r="DU324" s="131" t="s">
        <v>44</v>
      </c>
      <c r="DW324" s="129" t="s">
        <v>314</v>
      </c>
      <c r="DX324" s="130"/>
      <c r="DY324" s="130" t="s">
        <v>315</v>
      </c>
      <c r="DZ324" s="130" t="s">
        <v>316</v>
      </c>
      <c r="EA324" s="130" t="s">
        <v>317</v>
      </c>
      <c r="EB324" s="130" t="s">
        <v>318</v>
      </c>
      <c r="EC324" s="128" t="s">
        <v>319</v>
      </c>
      <c r="ED324" s="131" t="s">
        <v>44</v>
      </c>
      <c r="EF324" s="129" t="s">
        <v>314</v>
      </c>
      <c r="EG324" s="130"/>
      <c r="EH324" s="130" t="s">
        <v>315</v>
      </c>
      <c r="EI324" s="130" t="s">
        <v>316</v>
      </c>
      <c r="EJ324" s="130" t="s">
        <v>317</v>
      </c>
      <c r="EK324" s="130" t="s">
        <v>318</v>
      </c>
      <c r="EL324" s="128" t="s">
        <v>319</v>
      </c>
      <c r="EM324" s="131" t="s">
        <v>44</v>
      </c>
      <c r="EO324" s="129" t="s">
        <v>314</v>
      </c>
      <c r="EP324" s="130"/>
      <c r="EQ324" s="130" t="s">
        <v>315</v>
      </c>
      <c r="ER324" s="130" t="s">
        <v>316</v>
      </c>
      <c r="ES324" s="130" t="s">
        <v>317</v>
      </c>
      <c r="ET324" s="130" t="s">
        <v>318</v>
      </c>
      <c r="EU324" s="128" t="s">
        <v>319</v>
      </c>
      <c r="EV324" s="131" t="s">
        <v>44</v>
      </c>
      <c r="EX324" s="129" t="s">
        <v>314</v>
      </c>
      <c r="EY324" s="130"/>
      <c r="EZ324" s="130" t="s">
        <v>315</v>
      </c>
      <c r="FA324" s="130" t="s">
        <v>316</v>
      </c>
      <c r="FB324" s="130" t="s">
        <v>317</v>
      </c>
      <c r="FC324" s="130" t="s">
        <v>318</v>
      </c>
      <c r="FD324" s="128" t="s">
        <v>319</v>
      </c>
      <c r="FE324" s="131" t="s">
        <v>44</v>
      </c>
      <c r="FG324" s="129" t="s">
        <v>314</v>
      </c>
      <c r="FH324" s="130"/>
      <c r="FI324" s="130" t="s">
        <v>315</v>
      </c>
      <c r="FJ324" s="130" t="s">
        <v>316</v>
      </c>
      <c r="FK324" s="130" t="s">
        <v>317</v>
      </c>
      <c r="FL324" s="130" t="s">
        <v>318</v>
      </c>
      <c r="FM324" s="128" t="s">
        <v>319</v>
      </c>
      <c r="FN324" s="131" t="s">
        <v>44</v>
      </c>
      <c r="FP324" s="129" t="s">
        <v>314</v>
      </c>
      <c r="FQ324" s="130"/>
      <c r="FR324" s="130" t="s">
        <v>315</v>
      </c>
      <c r="FS324" s="130" t="s">
        <v>316</v>
      </c>
      <c r="FT324" s="130" t="s">
        <v>317</v>
      </c>
      <c r="FU324" s="130" t="s">
        <v>318</v>
      </c>
      <c r="FV324" s="128" t="s">
        <v>319</v>
      </c>
      <c r="FW324" s="131" t="s">
        <v>44</v>
      </c>
      <c r="FY324" s="129" t="s">
        <v>314</v>
      </c>
      <c r="FZ324" s="130"/>
      <c r="GA324" s="130" t="s">
        <v>315</v>
      </c>
      <c r="GB324" s="130" t="s">
        <v>316</v>
      </c>
      <c r="GC324" s="130" t="s">
        <v>317</v>
      </c>
      <c r="GD324" s="130" t="s">
        <v>318</v>
      </c>
      <c r="GE324" s="128" t="s">
        <v>319</v>
      </c>
      <c r="GF324" s="131" t="s">
        <v>44</v>
      </c>
      <c r="GH324" s="129" t="s">
        <v>314</v>
      </c>
      <c r="GI324" s="130"/>
      <c r="GJ324" s="130" t="s">
        <v>315</v>
      </c>
      <c r="GK324" s="130" t="s">
        <v>316</v>
      </c>
      <c r="GL324" s="130" t="s">
        <v>317</v>
      </c>
      <c r="GM324" s="130" t="s">
        <v>318</v>
      </c>
      <c r="GN324" s="128" t="s">
        <v>319</v>
      </c>
      <c r="GO324" s="131" t="s">
        <v>44</v>
      </c>
      <c r="GQ324" s="129" t="s">
        <v>314</v>
      </c>
      <c r="GR324" s="130"/>
      <c r="GS324" s="130" t="s">
        <v>315</v>
      </c>
      <c r="GT324" s="130" t="s">
        <v>316</v>
      </c>
      <c r="GU324" s="130" t="s">
        <v>317</v>
      </c>
      <c r="GV324" s="130" t="s">
        <v>318</v>
      </c>
      <c r="GW324" s="128" t="s">
        <v>319</v>
      </c>
      <c r="GX324" s="131" t="s">
        <v>44</v>
      </c>
      <c r="GZ324" s="129" t="s">
        <v>314</v>
      </c>
      <c r="HA324" s="130"/>
      <c r="HB324" s="130" t="s">
        <v>315</v>
      </c>
      <c r="HC324" s="130" t="s">
        <v>316</v>
      </c>
      <c r="HD324" s="130" t="s">
        <v>317</v>
      </c>
      <c r="HE324" s="130" t="s">
        <v>318</v>
      </c>
      <c r="HF324" s="128" t="s">
        <v>319</v>
      </c>
      <c r="HG324" s="131" t="s">
        <v>44</v>
      </c>
      <c r="HI324" s="129" t="s">
        <v>314</v>
      </c>
      <c r="HJ324" s="130"/>
      <c r="HK324" s="130" t="s">
        <v>315</v>
      </c>
      <c r="HL324" s="130" t="s">
        <v>316</v>
      </c>
      <c r="HM324" s="130" t="s">
        <v>317</v>
      </c>
      <c r="HN324" s="130" t="s">
        <v>318</v>
      </c>
      <c r="HO324" s="128" t="s">
        <v>319</v>
      </c>
      <c r="HP324" s="131" t="s">
        <v>44</v>
      </c>
      <c r="HR324" s="129" t="s">
        <v>314</v>
      </c>
      <c r="HS324" s="130"/>
      <c r="HT324" s="130" t="s">
        <v>315</v>
      </c>
      <c r="HU324" s="130" t="s">
        <v>316</v>
      </c>
      <c r="HV324" s="130" t="s">
        <v>317</v>
      </c>
      <c r="HW324" s="130" t="s">
        <v>318</v>
      </c>
      <c r="HX324" s="128" t="s">
        <v>319</v>
      </c>
      <c r="HY324" s="131" t="s">
        <v>44</v>
      </c>
      <c r="IA324" s="129" t="s">
        <v>314</v>
      </c>
      <c r="IB324" s="130"/>
      <c r="IC324" s="130" t="s">
        <v>315</v>
      </c>
      <c r="ID324" s="130" t="s">
        <v>316</v>
      </c>
      <c r="IE324" s="130" t="s">
        <v>317</v>
      </c>
      <c r="IF324" s="130" t="s">
        <v>318</v>
      </c>
      <c r="IG324" s="128" t="s">
        <v>319</v>
      </c>
      <c r="IH324" s="131" t="s">
        <v>44</v>
      </c>
      <c r="IJ324" s="129" t="s">
        <v>314</v>
      </c>
      <c r="IK324" s="130"/>
      <c r="IL324" s="130" t="s">
        <v>315</v>
      </c>
      <c r="IM324" s="130" t="s">
        <v>316</v>
      </c>
      <c r="IN324" s="130" t="s">
        <v>317</v>
      </c>
      <c r="IO324" s="130" t="s">
        <v>318</v>
      </c>
      <c r="IP324" s="128" t="s">
        <v>319</v>
      </c>
      <c r="IQ324" s="131" t="s">
        <v>44</v>
      </c>
      <c r="IS324" s="129" t="s">
        <v>314</v>
      </c>
      <c r="IT324" s="130"/>
      <c r="IU324" s="130" t="s">
        <v>315</v>
      </c>
      <c r="IV324" s="130" t="s">
        <v>316</v>
      </c>
      <c r="IW324" s="130" t="s">
        <v>317</v>
      </c>
      <c r="IX324" s="130" t="s">
        <v>318</v>
      </c>
      <c r="IY324" s="128" t="s">
        <v>319</v>
      </c>
      <c r="IZ324" s="131" t="s">
        <v>44</v>
      </c>
      <c r="JB324" s="129" t="s">
        <v>314</v>
      </c>
      <c r="JC324" s="130"/>
      <c r="JD324" s="130" t="s">
        <v>315</v>
      </c>
      <c r="JE324" s="130" t="s">
        <v>316</v>
      </c>
      <c r="JF324" s="130" t="s">
        <v>317</v>
      </c>
      <c r="JG324" s="130" t="s">
        <v>318</v>
      </c>
      <c r="JH324" s="128" t="s">
        <v>319</v>
      </c>
      <c r="JI324" s="131" t="s">
        <v>44</v>
      </c>
      <c r="JK324" s="129" t="s">
        <v>314</v>
      </c>
      <c r="JL324" s="130"/>
      <c r="JM324" s="130" t="s">
        <v>315</v>
      </c>
      <c r="JN324" s="130" t="s">
        <v>316</v>
      </c>
      <c r="JO324" s="130" t="s">
        <v>317</v>
      </c>
      <c r="JP324" s="130" t="s">
        <v>318</v>
      </c>
      <c r="JQ324" s="128" t="s">
        <v>319</v>
      </c>
      <c r="JR324" s="131" t="s">
        <v>44</v>
      </c>
      <c r="JT324" s="129" t="s">
        <v>314</v>
      </c>
      <c r="JU324" s="130"/>
      <c r="JV324" s="130" t="s">
        <v>315</v>
      </c>
      <c r="JW324" s="130" t="s">
        <v>316</v>
      </c>
      <c r="JX324" s="130" t="s">
        <v>317</v>
      </c>
      <c r="JY324" s="130" t="s">
        <v>318</v>
      </c>
      <c r="JZ324" s="128" t="s">
        <v>319</v>
      </c>
      <c r="KA324" s="131" t="s">
        <v>44</v>
      </c>
      <c r="KC324" s="129" t="s">
        <v>314</v>
      </c>
      <c r="KD324" s="130"/>
      <c r="KE324" s="130" t="s">
        <v>315</v>
      </c>
      <c r="KF324" s="130" t="s">
        <v>316</v>
      </c>
      <c r="KG324" s="130" t="s">
        <v>317</v>
      </c>
      <c r="KH324" s="130" t="s">
        <v>318</v>
      </c>
      <c r="KI324" s="128" t="s">
        <v>319</v>
      </c>
      <c r="KJ324" s="131" t="s">
        <v>44</v>
      </c>
      <c r="KL324" s="129" t="s">
        <v>314</v>
      </c>
      <c r="KM324" s="130"/>
      <c r="KN324" s="130" t="s">
        <v>315</v>
      </c>
      <c r="KO324" s="130" t="s">
        <v>316</v>
      </c>
      <c r="KP324" s="130" t="s">
        <v>317</v>
      </c>
      <c r="KQ324" s="130" t="s">
        <v>318</v>
      </c>
      <c r="KR324" s="128" t="s">
        <v>319</v>
      </c>
      <c r="KS324" s="131" t="s">
        <v>44</v>
      </c>
      <c r="KU324" s="129" t="s">
        <v>314</v>
      </c>
      <c r="KV324" s="130"/>
      <c r="KW324" s="130" t="s">
        <v>315</v>
      </c>
      <c r="KX324" s="130" t="s">
        <v>316</v>
      </c>
      <c r="KY324" s="130" t="s">
        <v>317</v>
      </c>
      <c r="KZ324" s="130" t="s">
        <v>318</v>
      </c>
      <c r="LA324" s="128" t="s">
        <v>319</v>
      </c>
      <c r="LB324" s="131" t="s">
        <v>44</v>
      </c>
      <c r="LD324" s="129" t="s">
        <v>314</v>
      </c>
      <c r="LE324" s="130"/>
      <c r="LF324" s="130" t="s">
        <v>315</v>
      </c>
      <c r="LG324" s="130" t="s">
        <v>316</v>
      </c>
      <c r="LH324" s="130" t="s">
        <v>317</v>
      </c>
      <c r="LI324" s="130" t="s">
        <v>318</v>
      </c>
      <c r="LJ324" s="128" t="s">
        <v>319</v>
      </c>
      <c r="LK324" s="131" t="s">
        <v>44</v>
      </c>
      <c r="LM324" s="129" t="s">
        <v>314</v>
      </c>
      <c r="LN324" s="130"/>
      <c r="LO324" s="130" t="s">
        <v>315</v>
      </c>
      <c r="LP324" s="130" t="s">
        <v>316</v>
      </c>
      <c r="LQ324" s="130" t="s">
        <v>317</v>
      </c>
      <c r="LR324" s="130" t="s">
        <v>318</v>
      </c>
      <c r="LS324" s="128" t="s">
        <v>319</v>
      </c>
      <c r="LT324" s="131" t="s">
        <v>44</v>
      </c>
      <c r="LV324" s="129" t="s">
        <v>314</v>
      </c>
      <c r="LW324" s="130"/>
      <c r="LX324" s="130" t="s">
        <v>315</v>
      </c>
      <c r="LY324" s="130" t="s">
        <v>316</v>
      </c>
      <c r="LZ324" s="130" t="s">
        <v>317</v>
      </c>
      <c r="MA324" s="130" t="s">
        <v>318</v>
      </c>
      <c r="MB324" s="128" t="s">
        <v>319</v>
      </c>
      <c r="MC324" s="131" t="s">
        <v>44</v>
      </c>
      <c r="ME324" s="129" t="s">
        <v>314</v>
      </c>
      <c r="MF324" s="130"/>
      <c r="MG324" s="130" t="s">
        <v>315</v>
      </c>
      <c r="MH324" s="130" t="s">
        <v>316</v>
      </c>
      <c r="MI324" s="130" t="s">
        <v>317</v>
      </c>
      <c r="MJ324" s="130" t="s">
        <v>318</v>
      </c>
      <c r="MK324" s="128" t="s">
        <v>319</v>
      </c>
      <c r="ML324" s="131" t="s">
        <v>44</v>
      </c>
      <c r="MN324" s="129" t="s">
        <v>314</v>
      </c>
      <c r="MO324" s="130"/>
      <c r="MP324" s="130" t="s">
        <v>315</v>
      </c>
      <c r="MQ324" s="130" t="s">
        <v>316</v>
      </c>
      <c r="MR324" s="130" t="s">
        <v>317</v>
      </c>
      <c r="MS324" s="130" t="s">
        <v>318</v>
      </c>
      <c r="MT324" s="128" t="s">
        <v>319</v>
      </c>
      <c r="MU324" s="131" t="s">
        <v>44</v>
      </c>
      <c r="MW324" s="129" t="s">
        <v>314</v>
      </c>
      <c r="MX324" s="130"/>
      <c r="MY324" s="130" t="s">
        <v>315</v>
      </c>
      <c r="MZ324" s="130" t="s">
        <v>316</v>
      </c>
      <c r="NA324" s="130" t="s">
        <v>317</v>
      </c>
      <c r="NB324" s="130" t="s">
        <v>318</v>
      </c>
      <c r="NC324" s="128" t="s">
        <v>319</v>
      </c>
      <c r="ND324" s="131" t="s">
        <v>44</v>
      </c>
      <c r="NF324" s="129" t="s">
        <v>314</v>
      </c>
      <c r="NG324" s="130"/>
      <c r="NH324" s="130" t="s">
        <v>315</v>
      </c>
      <c r="NI324" s="130" t="s">
        <v>316</v>
      </c>
      <c r="NJ324" s="130" t="s">
        <v>317</v>
      </c>
      <c r="NK324" s="130" t="s">
        <v>318</v>
      </c>
      <c r="NL324" s="128" t="s">
        <v>319</v>
      </c>
      <c r="NM324" s="131" t="s">
        <v>44</v>
      </c>
      <c r="NO324" s="129" t="s">
        <v>314</v>
      </c>
      <c r="NP324" s="130"/>
      <c r="NQ324" s="130" t="s">
        <v>315</v>
      </c>
      <c r="NR324" s="130" t="s">
        <v>316</v>
      </c>
      <c r="NS324" s="130" t="s">
        <v>317</v>
      </c>
      <c r="NT324" s="130" t="s">
        <v>318</v>
      </c>
      <c r="NU324" s="128" t="s">
        <v>319</v>
      </c>
      <c r="NV324" s="131" t="s">
        <v>44</v>
      </c>
      <c r="NX324" s="129" t="s">
        <v>314</v>
      </c>
      <c r="NY324" s="130"/>
      <c r="NZ324" s="130" t="s">
        <v>315</v>
      </c>
      <c r="OA324" s="130" t="s">
        <v>316</v>
      </c>
      <c r="OB324" s="130" t="s">
        <v>317</v>
      </c>
      <c r="OC324" s="130" t="s">
        <v>318</v>
      </c>
      <c r="OD324" s="128" t="s">
        <v>319</v>
      </c>
      <c r="OE324" s="131" t="s">
        <v>44</v>
      </c>
      <c r="OG324" s="129" t="s">
        <v>314</v>
      </c>
      <c r="OH324" s="130"/>
      <c r="OI324" s="130" t="s">
        <v>315</v>
      </c>
      <c r="OJ324" s="130" t="s">
        <v>316</v>
      </c>
      <c r="OK324" s="130" t="s">
        <v>317</v>
      </c>
      <c r="OL324" s="130" t="s">
        <v>318</v>
      </c>
      <c r="OM324" s="128" t="s">
        <v>319</v>
      </c>
      <c r="ON324" s="131" t="s">
        <v>44</v>
      </c>
      <c r="OP324" s="129" t="s">
        <v>314</v>
      </c>
      <c r="OQ324" s="130"/>
      <c r="OR324" s="130" t="s">
        <v>315</v>
      </c>
      <c r="OS324" s="130" t="s">
        <v>316</v>
      </c>
      <c r="OT324" s="130" t="s">
        <v>317</v>
      </c>
      <c r="OU324" s="130" t="s">
        <v>318</v>
      </c>
      <c r="OV324" s="128" t="s">
        <v>319</v>
      </c>
      <c r="OW324" s="131" t="s">
        <v>44</v>
      </c>
      <c r="OY324" s="129" t="s">
        <v>314</v>
      </c>
      <c r="OZ324" s="130"/>
      <c r="PA324" s="130" t="s">
        <v>315</v>
      </c>
      <c r="PB324" s="130" t="s">
        <v>316</v>
      </c>
      <c r="PC324" s="130" t="s">
        <v>317</v>
      </c>
      <c r="PD324" s="130" t="s">
        <v>318</v>
      </c>
      <c r="PE324" s="128" t="s">
        <v>319</v>
      </c>
      <c r="PF324" s="131" t="s">
        <v>44</v>
      </c>
    </row>
    <row r="325" spans="1:422">
      <c r="A325" s="118"/>
      <c r="B325" s="118"/>
      <c r="C325" s="115"/>
      <c r="D325" s="115"/>
      <c r="E325" s="115"/>
      <c r="F325" s="115"/>
      <c r="G325" s="115"/>
      <c r="H325" s="115">
        <f>PRODUCT(C325:G325)</f>
        <v>0</v>
      </c>
      <c r="J325" s="121"/>
      <c r="K325" s="118"/>
      <c r="L325" s="115"/>
      <c r="M325" s="115"/>
      <c r="N325" s="115"/>
      <c r="O325" s="115"/>
      <c r="P325" s="115"/>
      <c r="Q325" s="115">
        <f>PRODUCT(L325:P325)</f>
        <v>0</v>
      </c>
      <c r="S325" s="121"/>
      <c r="T325" s="118"/>
      <c r="U325" s="115"/>
      <c r="V325" s="115"/>
      <c r="W325" s="115"/>
      <c r="X325" s="115"/>
      <c r="Y325" s="115"/>
      <c r="Z325" s="115"/>
      <c r="AB325" s="121"/>
      <c r="AC325" s="118"/>
      <c r="AD325" s="115"/>
      <c r="AE325" s="115"/>
      <c r="AF325" s="115"/>
      <c r="AG325" s="115"/>
      <c r="AH325" s="115"/>
      <c r="AI325" s="115"/>
      <c r="AK325" s="121"/>
      <c r="AL325" s="118"/>
      <c r="AM325" s="115"/>
      <c r="AN325" s="115"/>
      <c r="AO325" s="115"/>
      <c r="AP325" s="115"/>
      <c r="AQ325" s="115"/>
      <c r="AR325" s="115"/>
      <c r="AT325" s="121"/>
      <c r="AU325" s="118"/>
      <c r="AV325" s="115"/>
      <c r="AW325" s="115"/>
      <c r="AX325" s="115"/>
      <c r="AY325" s="115"/>
      <c r="AZ325" s="115"/>
      <c r="BA325" s="115"/>
      <c r="BC325" s="121"/>
      <c r="BD325" s="118"/>
      <c r="BE325" s="115"/>
      <c r="BF325" s="115"/>
      <c r="BG325" s="115"/>
      <c r="BH325" s="115"/>
      <c r="BI325" s="115"/>
      <c r="BJ325" s="115"/>
      <c r="BL325" s="121"/>
      <c r="BM325" s="118"/>
      <c r="BN325" s="115"/>
      <c r="BO325" s="115"/>
      <c r="BP325" s="115"/>
      <c r="BQ325" s="115"/>
      <c r="BR325" s="115"/>
      <c r="BS325" s="115"/>
      <c r="BU325" s="121"/>
      <c r="BV325" s="118"/>
      <c r="BW325" s="115"/>
      <c r="BX325" s="115"/>
      <c r="BY325" s="115"/>
      <c r="BZ325" s="115"/>
      <c r="CA325" s="115"/>
      <c r="CB325" s="115"/>
      <c r="CD325" s="121"/>
      <c r="CE325" s="118"/>
      <c r="CF325" s="115"/>
      <c r="CG325" s="115"/>
      <c r="CH325" s="115"/>
      <c r="CI325" s="115"/>
      <c r="CJ325" s="115"/>
      <c r="CK325" s="115"/>
      <c r="CM325" s="121"/>
      <c r="CN325" s="118"/>
      <c r="CO325" s="115"/>
      <c r="CP325" s="115"/>
      <c r="CQ325" s="115"/>
      <c r="CR325" s="115"/>
      <c r="CS325" s="115"/>
      <c r="CT325" s="115"/>
      <c r="CV325" s="121"/>
      <c r="CW325" s="118"/>
      <c r="CX325" s="115"/>
      <c r="CY325" s="115"/>
      <c r="CZ325" s="115"/>
      <c r="DA325" s="115"/>
      <c r="DB325" s="115"/>
      <c r="DC325" s="115"/>
      <c r="DE325" s="121"/>
      <c r="DF325" s="118"/>
      <c r="DG325" s="115"/>
      <c r="DH325" s="115"/>
      <c r="DI325" s="115"/>
      <c r="DJ325" s="115"/>
      <c r="DK325" s="115"/>
      <c r="DL325" s="115"/>
      <c r="DN325" s="121"/>
      <c r="DO325" s="118"/>
      <c r="DP325" s="115"/>
      <c r="DQ325" s="115"/>
      <c r="DR325" s="115"/>
      <c r="DS325" s="115"/>
      <c r="DT325" s="115"/>
      <c r="DU325" s="115"/>
      <c r="DW325" s="121"/>
      <c r="DX325" s="118"/>
      <c r="DY325" s="115"/>
      <c r="DZ325" s="115"/>
      <c r="EA325" s="115"/>
      <c r="EB325" s="115"/>
      <c r="EC325" s="115"/>
      <c r="ED325" s="115"/>
      <c r="EF325" s="121"/>
      <c r="EG325" s="118"/>
      <c r="EH325" s="115"/>
      <c r="EI325" s="115"/>
      <c r="EJ325" s="115"/>
      <c r="EK325" s="115"/>
      <c r="EL325" s="115"/>
      <c r="EM325" s="115"/>
      <c r="EO325" s="121"/>
      <c r="EP325" s="118"/>
      <c r="EQ325" s="115"/>
      <c r="ER325" s="115"/>
      <c r="ES325" s="115"/>
      <c r="ET325" s="115"/>
      <c r="EU325" s="115"/>
      <c r="EV325" s="115"/>
      <c r="EX325" s="121"/>
      <c r="EY325" s="118"/>
      <c r="EZ325" s="115"/>
      <c r="FA325" s="115"/>
      <c r="FB325" s="115"/>
      <c r="FC325" s="115"/>
      <c r="FD325" s="115"/>
      <c r="FE325" s="115"/>
      <c r="FG325" s="121"/>
      <c r="FH325" s="118"/>
      <c r="FI325" s="115"/>
      <c r="FJ325" s="115"/>
      <c r="FK325" s="115"/>
      <c r="FL325" s="115"/>
      <c r="FM325" s="115"/>
      <c r="FN325" s="115"/>
      <c r="FP325" s="121"/>
      <c r="FQ325" s="118"/>
      <c r="FR325" s="115"/>
      <c r="FS325" s="115"/>
      <c r="FT325" s="115"/>
      <c r="FU325" s="115"/>
      <c r="FV325" s="115"/>
      <c r="FW325" s="115"/>
      <c r="FY325" s="121"/>
      <c r="FZ325" s="118"/>
      <c r="GA325" s="115"/>
      <c r="GB325" s="115"/>
      <c r="GC325" s="115"/>
      <c r="GD325" s="115"/>
      <c r="GE325" s="115"/>
      <c r="GF325" s="115"/>
      <c r="GH325" s="121"/>
      <c r="GI325" s="118"/>
      <c r="GJ325" s="115"/>
      <c r="GK325" s="115"/>
      <c r="GL325" s="115"/>
      <c r="GM325" s="115"/>
      <c r="GN325" s="115"/>
      <c r="GO325" s="115"/>
      <c r="GQ325" s="121"/>
      <c r="GR325" s="118"/>
      <c r="GS325" s="115"/>
      <c r="GT325" s="115"/>
      <c r="GU325" s="115"/>
      <c r="GV325" s="115"/>
      <c r="GW325" s="115"/>
      <c r="GX325" s="115"/>
      <c r="GZ325" s="121"/>
      <c r="HA325" s="118"/>
      <c r="HB325" s="115"/>
      <c r="HC325" s="115"/>
      <c r="HD325" s="115"/>
      <c r="HE325" s="115"/>
      <c r="HF325" s="115"/>
      <c r="HG325" s="115"/>
      <c r="HI325" s="121"/>
      <c r="HJ325" s="118"/>
      <c r="HK325" s="115"/>
      <c r="HL325" s="115"/>
      <c r="HM325" s="115"/>
      <c r="HN325" s="115"/>
      <c r="HO325" s="115"/>
      <c r="HP325" s="115"/>
      <c r="HR325" s="121"/>
      <c r="HS325" s="118"/>
      <c r="HT325" s="115"/>
      <c r="HU325" s="115"/>
      <c r="HV325" s="115"/>
      <c r="HW325" s="115"/>
      <c r="HX325" s="115"/>
      <c r="HY325" s="115"/>
      <c r="IA325" s="121"/>
      <c r="IB325" s="118"/>
      <c r="IC325" s="115"/>
      <c r="ID325" s="115"/>
      <c r="IE325" s="115"/>
      <c r="IF325" s="115"/>
      <c r="IG325" s="115"/>
      <c r="IH325" s="115"/>
      <c r="IJ325" s="121"/>
      <c r="IK325" s="118"/>
      <c r="IL325" s="115"/>
      <c r="IM325" s="115"/>
      <c r="IN325" s="115"/>
      <c r="IO325" s="115"/>
      <c r="IP325" s="115"/>
      <c r="IQ325" s="115"/>
      <c r="IS325" s="121"/>
      <c r="IT325" s="118"/>
      <c r="IU325" s="115"/>
      <c r="IV325" s="115"/>
      <c r="IW325" s="115"/>
      <c r="IX325" s="115"/>
      <c r="IY325" s="115"/>
      <c r="IZ325" s="115"/>
      <c r="JB325" s="121"/>
      <c r="JC325" s="118"/>
      <c r="JD325" s="115"/>
      <c r="JE325" s="115"/>
      <c r="JF325" s="115"/>
      <c r="JG325" s="115"/>
      <c r="JH325" s="115"/>
      <c r="JI325" s="115"/>
      <c r="JK325" s="121"/>
      <c r="JL325" s="118"/>
      <c r="JM325" s="115"/>
      <c r="JN325" s="115"/>
      <c r="JO325" s="115"/>
      <c r="JP325" s="115"/>
      <c r="JQ325" s="115"/>
      <c r="JR325" s="115"/>
      <c r="JT325" s="121"/>
      <c r="JU325" s="118"/>
      <c r="JV325" s="115"/>
      <c r="JW325" s="115"/>
      <c r="JX325" s="115"/>
      <c r="JY325" s="115"/>
      <c r="JZ325" s="115"/>
      <c r="KA325" s="115"/>
      <c r="KC325" s="121"/>
      <c r="KD325" s="118"/>
      <c r="KE325" s="115"/>
      <c r="KF325" s="115"/>
      <c r="KG325" s="115"/>
      <c r="KH325" s="115"/>
      <c r="KI325" s="115"/>
      <c r="KJ325" s="115"/>
      <c r="KL325" s="121"/>
      <c r="KM325" s="118"/>
      <c r="KN325" s="115"/>
      <c r="KO325" s="115"/>
      <c r="KP325" s="115"/>
      <c r="KQ325" s="115"/>
      <c r="KR325" s="115"/>
      <c r="KS325" s="115"/>
      <c r="KU325" s="121"/>
      <c r="KV325" s="118"/>
      <c r="KW325" s="115"/>
      <c r="KX325" s="115"/>
      <c r="KY325" s="115"/>
      <c r="KZ325" s="115"/>
      <c r="LA325" s="115"/>
      <c r="LB325" s="115"/>
      <c r="LD325" s="121"/>
      <c r="LE325" s="118"/>
      <c r="LF325" s="115"/>
      <c r="LG325" s="115"/>
      <c r="LH325" s="115"/>
      <c r="LI325" s="115"/>
      <c r="LJ325" s="115"/>
      <c r="LK325" s="115"/>
      <c r="LM325" s="121"/>
      <c r="LN325" s="118"/>
      <c r="LO325" s="115"/>
      <c r="LP325" s="115"/>
      <c r="LQ325" s="115"/>
      <c r="LR325" s="115"/>
      <c r="LS325" s="115"/>
      <c r="LT325" s="115"/>
      <c r="LV325" s="121"/>
      <c r="LW325" s="118"/>
      <c r="LX325" s="115"/>
      <c r="LY325" s="115"/>
      <c r="LZ325" s="115"/>
      <c r="MA325" s="115"/>
      <c r="MB325" s="115"/>
      <c r="MC325" s="115"/>
      <c r="ME325" s="121"/>
      <c r="MF325" s="118"/>
      <c r="MG325" s="115"/>
      <c r="MH325" s="115"/>
      <c r="MI325" s="115"/>
      <c r="MJ325" s="115"/>
      <c r="MK325" s="115"/>
      <c r="ML325" s="115"/>
      <c r="MN325" s="121"/>
      <c r="MO325" s="118"/>
      <c r="MP325" s="115"/>
      <c r="MQ325" s="115"/>
      <c r="MR325" s="115"/>
      <c r="MS325" s="115"/>
      <c r="MT325" s="115"/>
      <c r="MU325" s="115"/>
      <c r="MW325" s="121"/>
      <c r="MX325" s="118"/>
      <c r="MY325" s="115"/>
      <c r="MZ325" s="115"/>
      <c r="NA325" s="115"/>
      <c r="NB325" s="115"/>
      <c r="NC325" s="115"/>
      <c r="ND325" s="115"/>
      <c r="NF325" s="121"/>
      <c r="NG325" s="118"/>
      <c r="NH325" s="115"/>
      <c r="NI325" s="115"/>
      <c r="NJ325" s="115"/>
      <c r="NK325" s="115"/>
      <c r="NL325" s="115"/>
      <c r="NM325" s="115"/>
      <c r="NO325" s="121"/>
      <c r="NP325" s="118"/>
      <c r="NQ325" s="115"/>
      <c r="NR325" s="115"/>
      <c r="NS325" s="115"/>
      <c r="NT325" s="115"/>
      <c r="NU325" s="115"/>
      <c r="NV325" s="115"/>
      <c r="NX325" s="121"/>
      <c r="NY325" s="118"/>
      <c r="NZ325" s="115"/>
      <c r="OA325" s="115"/>
      <c r="OB325" s="115"/>
      <c r="OC325" s="115"/>
      <c r="OD325" s="115"/>
      <c r="OE325" s="115"/>
      <c r="OG325" s="121"/>
      <c r="OH325" s="118"/>
      <c r="OI325" s="115"/>
      <c r="OJ325" s="115"/>
      <c r="OK325" s="115"/>
      <c r="OL325" s="115"/>
      <c r="OM325" s="115"/>
      <c r="ON325" s="115"/>
      <c r="OP325" s="121"/>
      <c r="OQ325" s="118"/>
      <c r="OR325" s="115"/>
      <c r="OS325" s="115"/>
      <c r="OT325" s="115"/>
      <c r="OU325" s="115"/>
      <c r="OV325" s="115"/>
      <c r="OW325" s="115"/>
      <c r="OY325" s="121"/>
      <c r="OZ325" s="118"/>
      <c r="PA325" s="115"/>
      <c r="PB325" s="115"/>
      <c r="PC325" s="115"/>
      <c r="PD325" s="115"/>
      <c r="PE325" s="115"/>
      <c r="PF325" s="115"/>
    </row>
    <row r="326" spans="1:422">
      <c r="A326" s="118"/>
      <c r="B326" s="118"/>
      <c r="C326" s="115"/>
      <c r="D326" s="115"/>
      <c r="E326" s="115"/>
      <c r="F326" s="115"/>
      <c r="G326" s="115"/>
      <c r="H326" s="115">
        <f t="shared" ref="H326:H332" si="5247">PRODUCT(C326:G326)</f>
        <v>0</v>
      </c>
      <c r="J326" s="118"/>
      <c r="K326" s="118"/>
      <c r="L326" s="115"/>
      <c r="M326" s="115"/>
      <c r="N326" s="115"/>
      <c r="O326" s="115"/>
      <c r="P326" s="115"/>
      <c r="Q326" s="115">
        <f t="shared" ref="Q326:Q332" si="5248">PRODUCT(L326:P326)</f>
        <v>0</v>
      </c>
      <c r="S326" s="118"/>
      <c r="T326" s="118"/>
      <c r="U326" s="115"/>
      <c r="V326" s="115"/>
      <c r="W326" s="115"/>
      <c r="X326" s="115"/>
      <c r="Y326" s="115"/>
      <c r="Z326" s="115">
        <f t="shared" ref="Z326:Z332" si="5249">PRODUCT(U326:Y326)</f>
        <v>0</v>
      </c>
      <c r="AB326" s="118"/>
      <c r="AC326" s="118"/>
      <c r="AD326" s="115"/>
      <c r="AE326" s="115"/>
      <c r="AF326" s="115"/>
      <c r="AG326" s="115"/>
      <c r="AH326" s="115"/>
      <c r="AI326" s="115">
        <f t="shared" ref="AI326:AI332" si="5250">PRODUCT(AD326:AH326)</f>
        <v>0</v>
      </c>
      <c r="AK326" s="118"/>
      <c r="AL326" s="118"/>
      <c r="AM326" s="115"/>
      <c r="AN326" s="115"/>
      <c r="AO326" s="115"/>
      <c r="AP326" s="115"/>
      <c r="AQ326" s="115"/>
      <c r="AR326" s="115">
        <f t="shared" ref="AR326:AR332" si="5251">PRODUCT(AM326:AQ326)</f>
        <v>0</v>
      </c>
      <c r="AT326" s="118"/>
      <c r="AU326" s="118"/>
      <c r="AV326" s="115"/>
      <c r="AW326" s="115"/>
      <c r="AX326" s="115"/>
      <c r="AY326" s="115"/>
      <c r="AZ326" s="115"/>
      <c r="BA326" s="115">
        <f t="shared" ref="BA326:BA332" si="5252">PRODUCT(AV326:AZ326)</f>
        <v>0</v>
      </c>
      <c r="BC326" s="118"/>
      <c r="BD326" s="118"/>
      <c r="BE326" s="115"/>
      <c r="BF326" s="115"/>
      <c r="BG326" s="115"/>
      <c r="BH326" s="115"/>
      <c r="BI326" s="115"/>
      <c r="BJ326" s="115">
        <f t="shared" ref="BJ326:BJ332" si="5253">PRODUCT(BE326:BI326)</f>
        <v>0</v>
      </c>
      <c r="BL326" s="118"/>
      <c r="BM326" s="118"/>
      <c r="BN326" s="115"/>
      <c r="BO326" s="115"/>
      <c r="BP326" s="115"/>
      <c r="BQ326" s="115"/>
      <c r="BR326" s="115"/>
      <c r="BS326" s="115">
        <f t="shared" ref="BS326:BS332" si="5254">PRODUCT(BN326:BR326)</f>
        <v>0</v>
      </c>
      <c r="BU326" s="118"/>
      <c r="BV326" s="118"/>
      <c r="BW326" s="115"/>
      <c r="BX326" s="115"/>
      <c r="BY326" s="115"/>
      <c r="BZ326" s="115"/>
      <c r="CA326" s="115"/>
      <c r="CB326" s="115">
        <f t="shared" ref="CB326:CB332" si="5255">PRODUCT(BW326:CA326)</f>
        <v>0</v>
      </c>
      <c r="CD326" s="118"/>
      <c r="CE326" s="118"/>
      <c r="CF326" s="115"/>
      <c r="CG326" s="115"/>
      <c r="CH326" s="115"/>
      <c r="CI326" s="115"/>
      <c r="CJ326" s="115"/>
      <c r="CK326" s="115">
        <f t="shared" ref="CK326:CK332" si="5256">PRODUCT(CF326:CJ326)</f>
        <v>0</v>
      </c>
      <c r="CM326" s="118"/>
      <c r="CN326" s="118"/>
      <c r="CO326" s="115"/>
      <c r="CP326" s="115"/>
      <c r="CQ326" s="115"/>
      <c r="CR326" s="115"/>
      <c r="CS326" s="115"/>
      <c r="CT326" s="115">
        <f t="shared" ref="CT326:CT332" si="5257">PRODUCT(CO326:CS326)</f>
        <v>0</v>
      </c>
      <c r="CV326" s="118"/>
      <c r="CW326" s="118"/>
      <c r="CX326" s="115"/>
      <c r="CY326" s="115"/>
      <c r="CZ326" s="115"/>
      <c r="DA326" s="115"/>
      <c r="DB326" s="115"/>
      <c r="DC326" s="115">
        <f t="shared" ref="DC326:DC332" si="5258">PRODUCT(CX326:DB326)</f>
        <v>0</v>
      </c>
      <c r="DE326" s="118"/>
      <c r="DF326" s="118"/>
      <c r="DG326" s="115"/>
      <c r="DH326" s="115"/>
      <c r="DI326" s="115"/>
      <c r="DJ326" s="115"/>
      <c r="DK326" s="115"/>
      <c r="DL326" s="115">
        <f t="shared" ref="DL326:DL332" si="5259">PRODUCT(DG326:DK326)</f>
        <v>0</v>
      </c>
      <c r="DN326" s="118"/>
      <c r="DO326" s="118"/>
      <c r="DP326" s="115"/>
      <c r="DQ326" s="115"/>
      <c r="DR326" s="115"/>
      <c r="DS326" s="115"/>
      <c r="DT326" s="115"/>
      <c r="DU326" s="115">
        <f t="shared" ref="DU326:DU332" si="5260">PRODUCT(DP326:DT326)</f>
        <v>0</v>
      </c>
      <c r="DW326" s="118"/>
      <c r="DX326" s="118"/>
      <c r="DY326" s="115"/>
      <c r="DZ326" s="115"/>
      <c r="EA326" s="115"/>
      <c r="EB326" s="115"/>
      <c r="EC326" s="115"/>
      <c r="ED326" s="115">
        <f t="shared" ref="ED326:ED332" si="5261">PRODUCT(DY326:EC326)</f>
        <v>0</v>
      </c>
      <c r="EF326" s="118"/>
      <c r="EG326" s="118"/>
      <c r="EH326" s="115"/>
      <c r="EI326" s="115"/>
      <c r="EJ326" s="115"/>
      <c r="EK326" s="115"/>
      <c r="EL326" s="115"/>
      <c r="EM326" s="115">
        <f t="shared" ref="EM326:EM332" si="5262">PRODUCT(EH326:EL326)</f>
        <v>0</v>
      </c>
      <c r="EO326" s="118"/>
      <c r="EP326" s="118"/>
      <c r="EQ326" s="115"/>
      <c r="ER326" s="115"/>
      <c r="ES326" s="115"/>
      <c r="ET326" s="115"/>
      <c r="EU326" s="115"/>
      <c r="EV326" s="115">
        <f t="shared" ref="EV326:EV332" si="5263">PRODUCT(EQ326:EU326)</f>
        <v>0</v>
      </c>
      <c r="EX326" s="118"/>
      <c r="EY326" s="118"/>
      <c r="EZ326" s="115"/>
      <c r="FA326" s="115"/>
      <c r="FB326" s="115"/>
      <c r="FC326" s="115"/>
      <c r="FD326" s="115"/>
      <c r="FE326" s="115">
        <f t="shared" ref="FE326:FE332" si="5264">PRODUCT(EZ326:FD326)</f>
        <v>0</v>
      </c>
      <c r="FG326" s="118"/>
      <c r="FH326" s="118"/>
      <c r="FI326" s="115"/>
      <c r="FJ326" s="115"/>
      <c r="FK326" s="115"/>
      <c r="FL326" s="115"/>
      <c r="FM326" s="115"/>
      <c r="FN326" s="115">
        <f t="shared" ref="FN326:FN332" si="5265">PRODUCT(FI326:FM326)</f>
        <v>0</v>
      </c>
      <c r="FP326" s="118"/>
      <c r="FQ326" s="118"/>
      <c r="FR326" s="115"/>
      <c r="FS326" s="115"/>
      <c r="FT326" s="115"/>
      <c r="FU326" s="115"/>
      <c r="FV326" s="115"/>
      <c r="FW326" s="115">
        <f t="shared" ref="FW326:FW332" si="5266">PRODUCT(FR326:FV326)</f>
        <v>0</v>
      </c>
      <c r="FY326" s="118"/>
      <c r="FZ326" s="118"/>
      <c r="GA326" s="115"/>
      <c r="GB326" s="115"/>
      <c r="GC326" s="115"/>
      <c r="GD326" s="115"/>
      <c r="GE326" s="115"/>
      <c r="GF326" s="115">
        <f t="shared" ref="GF326:GF332" si="5267">PRODUCT(GA326:GE326)</f>
        <v>0</v>
      </c>
      <c r="GH326" s="118"/>
      <c r="GI326" s="118"/>
      <c r="GJ326" s="115"/>
      <c r="GK326" s="115"/>
      <c r="GL326" s="115"/>
      <c r="GM326" s="115"/>
      <c r="GN326" s="115"/>
      <c r="GO326" s="115">
        <f t="shared" ref="GO326:GO332" si="5268">PRODUCT(GJ326:GN326)</f>
        <v>0</v>
      </c>
      <c r="GQ326" s="118"/>
      <c r="GR326" s="118"/>
      <c r="GS326" s="115"/>
      <c r="GT326" s="115"/>
      <c r="GU326" s="115"/>
      <c r="GV326" s="115"/>
      <c r="GW326" s="115"/>
      <c r="GX326" s="115">
        <f t="shared" ref="GX326:GX332" si="5269">PRODUCT(GS326:GW326)</f>
        <v>0</v>
      </c>
      <c r="GZ326" s="118"/>
      <c r="HA326" s="118"/>
      <c r="HB326" s="115"/>
      <c r="HC326" s="115"/>
      <c r="HD326" s="115"/>
      <c r="HE326" s="115"/>
      <c r="HF326" s="115"/>
      <c r="HG326" s="115">
        <f t="shared" ref="HG326:HG332" si="5270">PRODUCT(HB326:HF326)</f>
        <v>0</v>
      </c>
      <c r="HI326" s="118"/>
      <c r="HJ326" s="118"/>
      <c r="HK326" s="115"/>
      <c r="HL326" s="115"/>
      <c r="HM326" s="115"/>
      <c r="HN326" s="115"/>
      <c r="HO326" s="115"/>
      <c r="HP326" s="115">
        <f t="shared" ref="HP326:HP332" si="5271">PRODUCT(HK326:HO326)</f>
        <v>0</v>
      </c>
      <c r="HR326" s="118"/>
      <c r="HS326" s="118"/>
      <c r="HT326" s="115"/>
      <c r="HU326" s="115"/>
      <c r="HV326" s="115"/>
      <c r="HW326" s="115"/>
      <c r="HX326" s="115"/>
      <c r="HY326" s="115">
        <f t="shared" ref="HY326:HY332" si="5272">PRODUCT(HT326:HX326)</f>
        <v>0</v>
      </c>
      <c r="IA326" s="118"/>
      <c r="IB326" s="118"/>
      <c r="IC326" s="115"/>
      <c r="ID326" s="115"/>
      <c r="IE326" s="115"/>
      <c r="IF326" s="115"/>
      <c r="IG326" s="115"/>
      <c r="IH326" s="115">
        <f t="shared" ref="IH326:IH332" si="5273">PRODUCT(IC326:IG326)</f>
        <v>0</v>
      </c>
      <c r="IJ326" s="118"/>
      <c r="IK326" s="118"/>
      <c r="IL326" s="115"/>
      <c r="IM326" s="115"/>
      <c r="IN326" s="115"/>
      <c r="IO326" s="115"/>
      <c r="IP326" s="115"/>
      <c r="IQ326" s="115">
        <f t="shared" ref="IQ326:IQ332" si="5274">PRODUCT(IL326:IP326)</f>
        <v>0</v>
      </c>
      <c r="IS326" s="118"/>
      <c r="IT326" s="118"/>
      <c r="IU326" s="115"/>
      <c r="IV326" s="115"/>
      <c r="IW326" s="115"/>
      <c r="IX326" s="115"/>
      <c r="IY326" s="115"/>
      <c r="IZ326" s="115">
        <f t="shared" ref="IZ326:IZ332" si="5275">PRODUCT(IU326:IY326)</f>
        <v>0</v>
      </c>
      <c r="JB326" s="118"/>
      <c r="JC326" s="118"/>
      <c r="JD326" s="115"/>
      <c r="JE326" s="115"/>
      <c r="JF326" s="115"/>
      <c r="JG326" s="115"/>
      <c r="JH326" s="115"/>
      <c r="JI326" s="115">
        <f t="shared" ref="JI326:JI332" si="5276">PRODUCT(JD326:JH326)</f>
        <v>0</v>
      </c>
      <c r="JK326" s="118"/>
      <c r="JL326" s="118"/>
      <c r="JM326" s="115"/>
      <c r="JN326" s="115"/>
      <c r="JO326" s="115"/>
      <c r="JP326" s="115"/>
      <c r="JQ326" s="115"/>
      <c r="JR326" s="115">
        <f t="shared" ref="JR326:JR332" si="5277">PRODUCT(JM326:JQ326)</f>
        <v>0</v>
      </c>
      <c r="JT326" s="118"/>
      <c r="JU326" s="118"/>
      <c r="JV326" s="115"/>
      <c r="JW326" s="115"/>
      <c r="JX326" s="115"/>
      <c r="JY326" s="115"/>
      <c r="JZ326" s="115"/>
      <c r="KA326" s="115">
        <f t="shared" ref="KA326:KA332" si="5278">PRODUCT(JV326:JZ326)</f>
        <v>0</v>
      </c>
      <c r="KC326" s="118"/>
      <c r="KD326" s="118"/>
      <c r="KE326" s="115"/>
      <c r="KF326" s="115"/>
      <c r="KG326" s="115"/>
      <c r="KH326" s="115"/>
      <c r="KI326" s="115"/>
      <c r="KJ326" s="115">
        <f t="shared" ref="KJ326:KJ332" si="5279">PRODUCT(KE326:KI326)</f>
        <v>0</v>
      </c>
      <c r="KL326" s="118"/>
      <c r="KM326" s="118"/>
      <c r="KN326" s="115"/>
      <c r="KO326" s="115"/>
      <c r="KP326" s="115"/>
      <c r="KQ326" s="115"/>
      <c r="KR326" s="115"/>
      <c r="KS326" s="115">
        <f t="shared" ref="KS326:KS332" si="5280">PRODUCT(KN326:KR326)</f>
        <v>0</v>
      </c>
      <c r="KU326" s="118"/>
      <c r="KV326" s="118"/>
      <c r="KW326" s="115"/>
      <c r="KX326" s="115"/>
      <c r="KY326" s="115"/>
      <c r="KZ326" s="115"/>
      <c r="LA326" s="115"/>
      <c r="LB326" s="115">
        <f t="shared" ref="LB326:LB332" si="5281">PRODUCT(KW326:LA326)</f>
        <v>0</v>
      </c>
      <c r="LD326" s="118"/>
      <c r="LE326" s="118"/>
      <c r="LF326" s="115"/>
      <c r="LG326" s="115"/>
      <c r="LH326" s="115"/>
      <c r="LI326" s="115"/>
      <c r="LJ326" s="115"/>
      <c r="LK326" s="115">
        <f t="shared" ref="LK326:LK332" si="5282">PRODUCT(LF326:LJ326)</f>
        <v>0</v>
      </c>
      <c r="LM326" s="118"/>
      <c r="LN326" s="118"/>
      <c r="LO326" s="115"/>
      <c r="LP326" s="115"/>
      <c r="LQ326" s="115"/>
      <c r="LR326" s="115"/>
      <c r="LS326" s="115"/>
      <c r="LT326" s="115">
        <f t="shared" ref="LT326:LT332" si="5283">PRODUCT(LO326:LS326)</f>
        <v>0</v>
      </c>
      <c r="LV326" s="118"/>
      <c r="LW326" s="118"/>
      <c r="LX326" s="115"/>
      <c r="LY326" s="115"/>
      <c r="LZ326" s="115"/>
      <c r="MA326" s="115"/>
      <c r="MB326" s="115"/>
      <c r="MC326" s="115">
        <f t="shared" ref="MC326:MC332" si="5284">PRODUCT(LX326:MB326)</f>
        <v>0</v>
      </c>
      <c r="ME326" s="118"/>
      <c r="MF326" s="118"/>
      <c r="MG326" s="115"/>
      <c r="MH326" s="115"/>
      <c r="MI326" s="115"/>
      <c r="MJ326" s="115"/>
      <c r="MK326" s="115"/>
      <c r="ML326" s="115">
        <f t="shared" ref="ML326:ML332" si="5285">PRODUCT(MG326:MK326)</f>
        <v>0</v>
      </c>
      <c r="MN326" s="118"/>
      <c r="MO326" s="118"/>
      <c r="MP326" s="115"/>
      <c r="MQ326" s="115"/>
      <c r="MR326" s="115"/>
      <c r="MS326" s="115"/>
      <c r="MT326" s="115"/>
      <c r="MU326" s="115">
        <f t="shared" ref="MU326:MU332" si="5286">PRODUCT(MP326:MT326)</f>
        <v>0</v>
      </c>
      <c r="MW326" s="118"/>
      <c r="MX326" s="118"/>
      <c r="MY326" s="115"/>
      <c r="MZ326" s="115"/>
      <c r="NA326" s="115"/>
      <c r="NB326" s="115"/>
      <c r="NC326" s="115"/>
      <c r="ND326" s="115">
        <f t="shared" ref="ND326:ND332" si="5287">PRODUCT(MY326:NC326)</f>
        <v>0</v>
      </c>
      <c r="NF326" s="118"/>
      <c r="NG326" s="118"/>
      <c r="NH326" s="115"/>
      <c r="NI326" s="115"/>
      <c r="NJ326" s="115"/>
      <c r="NK326" s="115"/>
      <c r="NL326" s="115"/>
      <c r="NM326" s="115">
        <f t="shared" ref="NM326:NM332" si="5288">PRODUCT(NH326:NL326)</f>
        <v>0</v>
      </c>
      <c r="NO326" s="118"/>
      <c r="NP326" s="118"/>
      <c r="NQ326" s="115"/>
      <c r="NR326" s="115"/>
      <c r="NS326" s="115"/>
      <c r="NT326" s="115"/>
      <c r="NU326" s="115"/>
      <c r="NV326" s="115">
        <f t="shared" ref="NV326:NV332" si="5289">PRODUCT(NQ326:NU326)</f>
        <v>0</v>
      </c>
      <c r="NX326" s="118"/>
      <c r="NY326" s="118"/>
      <c r="NZ326" s="115"/>
      <c r="OA326" s="115"/>
      <c r="OB326" s="115"/>
      <c r="OC326" s="115"/>
      <c r="OD326" s="115"/>
      <c r="OE326" s="115">
        <f t="shared" ref="OE326:OE332" si="5290">PRODUCT(NZ326:OD326)</f>
        <v>0</v>
      </c>
      <c r="OG326" s="118"/>
      <c r="OH326" s="118"/>
      <c r="OI326" s="115"/>
      <c r="OJ326" s="115"/>
      <c r="OK326" s="115"/>
      <c r="OL326" s="115"/>
      <c r="OM326" s="115"/>
      <c r="ON326" s="115">
        <f t="shared" ref="ON326:ON332" si="5291">PRODUCT(OI326:OM326)</f>
        <v>0</v>
      </c>
      <c r="OP326" s="118"/>
      <c r="OQ326" s="118"/>
      <c r="OR326" s="115"/>
      <c r="OS326" s="115"/>
      <c r="OT326" s="115"/>
      <c r="OU326" s="115"/>
      <c r="OV326" s="115"/>
      <c r="OW326" s="115">
        <f t="shared" ref="OW326:OW332" si="5292">PRODUCT(OR326:OV326)</f>
        <v>0</v>
      </c>
      <c r="OY326" s="118"/>
      <c r="OZ326" s="118"/>
      <c r="PA326" s="115"/>
      <c r="PB326" s="115"/>
      <c r="PC326" s="115"/>
      <c r="PD326" s="115"/>
      <c r="PE326" s="115"/>
      <c r="PF326" s="115">
        <f t="shared" ref="PF326:PF332" si="5293">PRODUCT(PA326:PE326)</f>
        <v>0</v>
      </c>
    </row>
    <row r="327" spans="1:422">
      <c r="A327" s="118"/>
      <c r="B327" s="118"/>
      <c r="C327" s="115"/>
      <c r="D327" s="115"/>
      <c r="E327" s="115"/>
      <c r="F327" s="115"/>
      <c r="G327" s="115"/>
      <c r="H327" s="115">
        <f t="shared" si="5247"/>
        <v>0</v>
      </c>
      <c r="J327" s="118"/>
      <c r="K327" s="118"/>
      <c r="L327" s="115"/>
      <c r="M327" s="115"/>
      <c r="N327" s="115"/>
      <c r="O327" s="115"/>
      <c r="P327" s="115"/>
      <c r="Q327" s="115">
        <f t="shared" si="5248"/>
        <v>0</v>
      </c>
      <c r="S327" s="118"/>
      <c r="T327" s="118"/>
      <c r="U327" s="115"/>
      <c r="V327" s="115"/>
      <c r="W327" s="115"/>
      <c r="X327" s="115"/>
      <c r="Y327" s="115"/>
      <c r="Z327" s="115">
        <f t="shared" si="5249"/>
        <v>0</v>
      </c>
      <c r="AB327" s="118"/>
      <c r="AC327" s="118"/>
      <c r="AD327" s="115"/>
      <c r="AE327" s="115"/>
      <c r="AF327" s="115"/>
      <c r="AG327" s="115"/>
      <c r="AH327" s="115"/>
      <c r="AI327" s="115">
        <f t="shared" si="5250"/>
        <v>0</v>
      </c>
      <c r="AK327" s="118"/>
      <c r="AL327" s="118"/>
      <c r="AM327" s="115"/>
      <c r="AN327" s="115"/>
      <c r="AO327" s="115"/>
      <c r="AP327" s="115"/>
      <c r="AQ327" s="115"/>
      <c r="AR327" s="115">
        <f t="shared" si="5251"/>
        <v>0</v>
      </c>
      <c r="AT327" s="118"/>
      <c r="AU327" s="118"/>
      <c r="AV327" s="115"/>
      <c r="AW327" s="115"/>
      <c r="AX327" s="115"/>
      <c r="AY327" s="115"/>
      <c r="AZ327" s="115"/>
      <c r="BA327" s="115">
        <f t="shared" si="5252"/>
        <v>0</v>
      </c>
      <c r="BC327" s="118"/>
      <c r="BD327" s="118"/>
      <c r="BE327" s="115"/>
      <c r="BF327" s="115"/>
      <c r="BG327" s="115"/>
      <c r="BH327" s="115"/>
      <c r="BI327" s="115"/>
      <c r="BJ327" s="115">
        <f t="shared" si="5253"/>
        <v>0</v>
      </c>
      <c r="BL327" s="118"/>
      <c r="BM327" s="118"/>
      <c r="BN327" s="115"/>
      <c r="BO327" s="115"/>
      <c r="BP327" s="115"/>
      <c r="BQ327" s="115"/>
      <c r="BR327" s="115"/>
      <c r="BS327" s="115">
        <f t="shared" si="5254"/>
        <v>0</v>
      </c>
      <c r="BU327" s="118"/>
      <c r="BV327" s="118"/>
      <c r="BW327" s="115"/>
      <c r="BX327" s="115"/>
      <c r="BY327" s="115"/>
      <c r="BZ327" s="115"/>
      <c r="CA327" s="115"/>
      <c r="CB327" s="115">
        <f t="shared" si="5255"/>
        <v>0</v>
      </c>
      <c r="CD327" s="118"/>
      <c r="CE327" s="118"/>
      <c r="CF327" s="115"/>
      <c r="CG327" s="115"/>
      <c r="CH327" s="115"/>
      <c r="CI327" s="115"/>
      <c r="CJ327" s="115"/>
      <c r="CK327" s="115">
        <f t="shared" si="5256"/>
        <v>0</v>
      </c>
      <c r="CM327" s="118"/>
      <c r="CN327" s="118"/>
      <c r="CO327" s="115"/>
      <c r="CP327" s="115"/>
      <c r="CQ327" s="115"/>
      <c r="CR327" s="115"/>
      <c r="CS327" s="115"/>
      <c r="CT327" s="115">
        <f t="shared" si="5257"/>
        <v>0</v>
      </c>
      <c r="CV327" s="118"/>
      <c r="CW327" s="118"/>
      <c r="CX327" s="115"/>
      <c r="CY327" s="115"/>
      <c r="CZ327" s="115"/>
      <c r="DA327" s="115"/>
      <c r="DB327" s="115"/>
      <c r="DC327" s="115">
        <f t="shared" si="5258"/>
        <v>0</v>
      </c>
      <c r="DE327" s="118"/>
      <c r="DF327" s="118"/>
      <c r="DG327" s="115"/>
      <c r="DH327" s="115"/>
      <c r="DI327" s="115"/>
      <c r="DJ327" s="115"/>
      <c r="DK327" s="115"/>
      <c r="DL327" s="115">
        <f t="shared" si="5259"/>
        <v>0</v>
      </c>
      <c r="DN327" s="118"/>
      <c r="DO327" s="118"/>
      <c r="DP327" s="115"/>
      <c r="DQ327" s="115"/>
      <c r="DR327" s="115"/>
      <c r="DS327" s="115"/>
      <c r="DT327" s="115"/>
      <c r="DU327" s="115">
        <f t="shared" si="5260"/>
        <v>0</v>
      </c>
      <c r="DW327" s="118"/>
      <c r="DX327" s="118"/>
      <c r="DY327" s="115"/>
      <c r="DZ327" s="115"/>
      <c r="EA327" s="115"/>
      <c r="EB327" s="115"/>
      <c r="EC327" s="115"/>
      <c r="ED327" s="115">
        <f t="shared" si="5261"/>
        <v>0</v>
      </c>
      <c r="EF327" s="118"/>
      <c r="EG327" s="118"/>
      <c r="EH327" s="115"/>
      <c r="EI327" s="115"/>
      <c r="EJ327" s="115"/>
      <c r="EK327" s="115"/>
      <c r="EL327" s="115"/>
      <c r="EM327" s="115">
        <f t="shared" si="5262"/>
        <v>0</v>
      </c>
      <c r="EO327" s="118"/>
      <c r="EP327" s="118"/>
      <c r="EQ327" s="115"/>
      <c r="ER327" s="115"/>
      <c r="ES327" s="115"/>
      <c r="ET327" s="115"/>
      <c r="EU327" s="115"/>
      <c r="EV327" s="115">
        <f t="shared" si="5263"/>
        <v>0</v>
      </c>
      <c r="EX327" s="118"/>
      <c r="EY327" s="118"/>
      <c r="EZ327" s="115"/>
      <c r="FA327" s="115"/>
      <c r="FB327" s="115"/>
      <c r="FC327" s="115"/>
      <c r="FD327" s="115"/>
      <c r="FE327" s="115">
        <f t="shared" si="5264"/>
        <v>0</v>
      </c>
      <c r="FG327" s="118"/>
      <c r="FH327" s="118"/>
      <c r="FI327" s="115"/>
      <c r="FJ327" s="115"/>
      <c r="FK327" s="115"/>
      <c r="FL327" s="115"/>
      <c r="FM327" s="115"/>
      <c r="FN327" s="115">
        <f t="shared" si="5265"/>
        <v>0</v>
      </c>
      <c r="FP327" s="118"/>
      <c r="FQ327" s="118"/>
      <c r="FR327" s="115"/>
      <c r="FS327" s="115"/>
      <c r="FT327" s="115"/>
      <c r="FU327" s="115"/>
      <c r="FV327" s="115"/>
      <c r="FW327" s="115">
        <f t="shared" si="5266"/>
        <v>0</v>
      </c>
      <c r="FY327" s="118"/>
      <c r="FZ327" s="118"/>
      <c r="GA327" s="115"/>
      <c r="GB327" s="115"/>
      <c r="GC327" s="115"/>
      <c r="GD327" s="115"/>
      <c r="GE327" s="115"/>
      <c r="GF327" s="115">
        <f t="shared" si="5267"/>
        <v>0</v>
      </c>
      <c r="GH327" s="118"/>
      <c r="GI327" s="118"/>
      <c r="GJ327" s="115"/>
      <c r="GK327" s="115"/>
      <c r="GL327" s="115"/>
      <c r="GM327" s="115"/>
      <c r="GN327" s="115"/>
      <c r="GO327" s="115">
        <f t="shared" si="5268"/>
        <v>0</v>
      </c>
      <c r="GQ327" s="118"/>
      <c r="GR327" s="118"/>
      <c r="GS327" s="115"/>
      <c r="GT327" s="115"/>
      <c r="GU327" s="115"/>
      <c r="GV327" s="115"/>
      <c r="GW327" s="115"/>
      <c r="GX327" s="115">
        <f t="shared" si="5269"/>
        <v>0</v>
      </c>
      <c r="GZ327" s="118"/>
      <c r="HA327" s="118"/>
      <c r="HB327" s="115"/>
      <c r="HC327" s="115"/>
      <c r="HD327" s="115"/>
      <c r="HE327" s="115"/>
      <c r="HF327" s="115"/>
      <c r="HG327" s="115">
        <f t="shared" si="5270"/>
        <v>0</v>
      </c>
      <c r="HI327" s="118"/>
      <c r="HJ327" s="118"/>
      <c r="HK327" s="115"/>
      <c r="HL327" s="115"/>
      <c r="HM327" s="115"/>
      <c r="HN327" s="115"/>
      <c r="HO327" s="115"/>
      <c r="HP327" s="115">
        <f t="shared" si="5271"/>
        <v>0</v>
      </c>
      <c r="HR327" s="118"/>
      <c r="HS327" s="118"/>
      <c r="HT327" s="115"/>
      <c r="HU327" s="115"/>
      <c r="HV327" s="115"/>
      <c r="HW327" s="115"/>
      <c r="HX327" s="115"/>
      <c r="HY327" s="115">
        <f t="shared" si="5272"/>
        <v>0</v>
      </c>
      <c r="IA327" s="118"/>
      <c r="IB327" s="118"/>
      <c r="IC327" s="115"/>
      <c r="ID327" s="115"/>
      <c r="IE327" s="115"/>
      <c r="IF327" s="115"/>
      <c r="IG327" s="115"/>
      <c r="IH327" s="115">
        <f t="shared" si="5273"/>
        <v>0</v>
      </c>
      <c r="IJ327" s="118"/>
      <c r="IK327" s="118"/>
      <c r="IL327" s="115"/>
      <c r="IM327" s="115"/>
      <c r="IN327" s="115"/>
      <c r="IO327" s="115"/>
      <c r="IP327" s="115"/>
      <c r="IQ327" s="115">
        <f t="shared" si="5274"/>
        <v>0</v>
      </c>
      <c r="IS327" s="118"/>
      <c r="IT327" s="118"/>
      <c r="IU327" s="115"/>
      <c r="IV327" s="115"/>
      <c r="IW327" s="115"/>
      <c r="IX327" s="115"/>
      <c r="IY327" s="115"/>
      <c r="IZ327" s="115">
        <f t="shared" si="5275"/>
        <v>0</v>
      </c>
      <c r="JB327" s="118"/>
      <c r="JC327" s="118"/>
      <c r="JD327" s="115"/>
      <c r="JE327" s="115"/>
      <c r="JF327" s="115"/>
      <c r="JG327" s="115"/>
      <c r="JH327" s="115"/>
      <c r="JI327" s="115">
        <f t="shared" si="5276"/>
        <v>0</v>
      </c>
      <c r="JK327" s="118"/>
      <c r="JL327" s="118"/>
      <c r="JM327" s="115"/>
      <c r="JN327" s="115"/>
      <c r="JO327" s="115"/>
      <c r="JP327" s="115"/>
      <c r="JQ327" s="115"/>
      <c r="JR327" s="115">
        <f t="shared" si="5277"/>
        <v>0</v>
      </c>
      <c r="JT327" s="118"/>
      <c r="JU327" s="118"/>
      <c r="JV327" s="115"/>
      <c r="JW327" s="115"/>
      <c r="JX327" s="115"/>
      <c r="JY327" s="115"/>
      <c r="JZ327" s="115"/>
      <c r="KA327" s="115">
        <f t="shared" si="5278"/>
        <v>0</v>
      </c>
      <c r="KC327" s="118"/>
      <c r="KD327" s="118"/>
      <c r="KE327" s="115"/>
      <c r="KF327" s="115"/>
      <c r="KG327" s="115"/>
      <c r="KH327" s="115"/>
      <c r="KI327" s="115"/>
      <c r="KJ327" s="115">
        <f t="shared" si="5279"/>
        <v>0</v>
      </c>
      <c r="KL327" s="118"/>
      <c r="KM327" s="118"/>
      <c r="KN327" s="115"/>
      <c r="KO327" s="115"/>
      <c r="KP327" s="115"/>
      <c r="KQ327" s="115"/>
      <c r="KR327" s="115"/>
      <c r="KS327" s="115">
        <f t="shared" si="5280"/>
        <v>0</v>
      </c>
      <c r="KU327" s="118"/>
      <c r="KV327" s="118"/>
      <c r="KW327" s="115"/>
      <c r="KX327" s="115"/>
      <c r="KY327" s="115"/>
      <c r="KZ327" s="115"/>
      <c r="LA327" s="115"/>
      <c r="LB327" s="115">
        <f t="shared" si="5281"/>
        <v>0</v>
      </c>
      <c r="LD327" s="118"/>
      <c r="LE327" s="118"/>
      <c r="LF327" s="115"/>
      <c r="LG327" s="115"/>
      <c r="LH327" s="115"/>
      <c r="LI327" s="115"/>
      <c r="LJ327" s="115"/>
      <c r="LK327" s="115">
        <f t="shared" si="5282"/>
        <v>0</v>
      </c>
      <c r="LM327" s="118"/>
      <c r="LN327" s="118"/>
      <c r="LO327" s="115"/>
      <c r="LP327" s="115"/>
      <c r="LQ327" s="115"/>
      <c r="LR327" s="115"/>
      <c r="LS327" s="115"/>
      <c r="LT327" s="115">
        <f t="shared" si="5283"/>
        <v>0</v>
      </c>
      <c r="LV327" s="118"/>
      <c r="LW327" s="118"/>
      <c r="LX327" s="115"/>
      <c r="LY327" s="115"/>
      <c r="LZ327" s="115"/>
      <c r="MA327" s="115"/>
      <c r="MB327" s="115"/>
      <c r="MC327" s="115">
        <f t="shared" si="5284"/>
        <v>0</v>
      </c>
      <c r="ME327" s="118"/>
      <c r="MF327" s="118"/>
      <c r="MG327" s="115"/>
      <c r="MH327" s="115"/>
      <c r="MI327" s="115"/>
      <c r="MJ327" s="115"/>
      <c r="MK327" s="115"/>
      <c r="ML327" s="115">
        <f t="shared" si="5285"/>
        <v>0</v>
      </c>
      <c r="MN327" s="118"/>
      <c r="MO327" s="118"/>
      <c r="MP327" s="115"/>
      <c r="MQ327" s="115"/>
      <c r="MR327" s="115"/>
      <c r="MS327" s="115"/>
      <c r="MT327" s="115"/>
      <c r="MU327" s="115">
        <f t="shared" si="5286"/>
        <v>0</v>
      </c>
      <c r="MW327" s="118"/>
      <c r="MX327" s="118"/>
      <c r="MY327" s="115"/>
      <c r="MZ327" s="115"/>
      <c r="NA327" s="115"/>
      <c r="NB327" s="115"/>
      <c r="NC327" s="115"/>
      <c r="ND327" s="115">
        <f t="shared" si="5287"/>
        <v>0</v>
      </c>
      <c r="NF327" s="118"/>
      <c r="NG327" s="118"/>
      <c r="NH327" s="115"/>
      <c r="NI327" s="115"/>
      <c r="NJ327" s="115"/>
      <c r="NK327" s="115"/>
      <c r="NL327" s="115"/>
      <c r="NM327" s="115">
        <f t="shared" si="5288"/>
        <v>0</v>
      </c>
      <c r="NO327" s="118"/>
      <c r="NP327" s="118"/>
      <c r="NQ327" s="115"/>
      <c r="NR327" s="115"/>
      <c r="NS327" s="115"/>
      <c r="NT327" s="115"/>
      <c r="NU327" s="115"/>
      <c r="NV327" s="115">
        <f t="shared" si="5289"/>
        <v>0</v>
      </c>
      <c r="NX327" s="118"/>
      <c r="NY327" s="118"/>
      <c r="NZ327" s="115"/>
      <c r="OA327" s="115"/>
      <c r="OB327" s="115"/>
      <c r="OC327" s="115"/>
      <c r="OD327" s="115"/>
      <c r="OE327" s="115">
        <f t="shared" si="5290"/>
        <v>0</v>
      </c>
      <c r="OG327" s="118"/>
      <c r="OH327" s="118"/>
      <c r="OI327" s="115"/>
      <c r="OJ327" s="115"/>
      <c r="OK327" s="115"/>
      <c r="OL327" s="115"/>
      <c r="OM327" s="115"/>
      <c r="ON327" s="115">
        <f t="shared" si="5291"/>
        <v>0</v>
      </c>
      <c r="OP327" s="118"/>
      <c r="OQ327" s="118"/>
      <c r="OR327" s="115"/>
      <c r="OS327" s="115"/>
      <c r="OT327" s="115"/>
      <c r="OU327" s="115"/>
      <c r="OV327" s="115"/>
      <c r="OW327" s="115">
        <f t="shared" si="5292"/>
        <v>0</v>
      </c>
      <c r="OY327" s="118"/>
      <c r="OZ327" s="118"/>
      <c r="PA327" s="115"/>
      <c r="PB327" s="115"/>
      <c r="PC327" s="115"/>
      <c r="PD327" s="115"/>
      <c r="PE327" s="115"/>
      <c r="PF327" s="115">
        <f t="shared" si="5293"/>
        <v>0</v>
      </c>
    </row>
    <row r="328" spans="1:422">
      <c r="A328" s="118"/>
      <c r="B328" s="118"/>
      <c r="C328" s="115"/>
      <c r="D328" s="115"/>
      <c r="E328" s="115"/>
      <c r="F328" s="115"/>
      <c r="G328" s="115"/>
      <c r="H328" s="115">
        <f t="shared" si="5247"/>
        <v>0</v>
      </c>
      <c r="J328" s="118"/>
      <c r="K328" s="118"/>
      <c r="L328" s="115"/>
      <c r="M328" s="115"/>
      <c r="N328" s="115"/>
      <c r="O328" s="115"/>
      <c r="P328" s="115"/>
      <c r="Q328" s="115">
        <f t="shared" si="5248"/>
        <v>0</v>
      </c>
      <c r="S328" s="118"/>
      <c r="T328" s="118"/>
      <c r="U328" s="115"/>
      <c r="V328" s="115"/>
      <c r="W328" s="115"/>
      <c r="X328" s="115"/>
      <c r="Y328" s="115"/>
      <c r="Z328" s="115">
        <f t="shared" si="5249"/>
        <v>0</v>
      </c>
      <c r="AB328" s="118"/>
      <c r="AC328" s="118"/>
      <c r="AD328" s="115"/>
      <c r="AE328" s="115"/>
      <c r="AF328" s="115"/>
      <c r="AG328" s="115"/>
      <c r="AH328" s="115"/>
      <c r="AI328" s="115">
        <f t="shared" si="5250"/>
        <v>0</v>
      </c>
      <c r="AK328" s="118"/>
      <c r="AL328" s="118"/>
      <c r="AM328" s="115"/>
      <c r="AN328" s="115"/>
      <c r="AO328" s="115"/>
      <c r="AP328" s="115"/>
      <c r="AQ328" s="115"/>
      <c r="AR328" s="115">
        <f t="shared" si="5251"/>
        <v>0</v>
      </c>
      <c r="AT328" s="118"/>
      <c r="AU328" s="118"/>
      <c r="AV328" s="115"/>
      <c r="AW328" s="115"/>
      <c r="AX328" s="115"/>
      <c r="AY328" s="115"/>
      <c r="AZ328" s="115"/>
      <c r="BA328" s="115">
        <f t="shared" si="5252"/>
        <v>0</v>
      </c>
      <c r="BC328" s="118"/>
      <c r="BD328" s="118"/>
      <c r="BE328" s="115"/>
      <c r="BF328" s="115"/>
      <c r="BG328" s="115"/>
      <c r="BH328" s="115"/>
      <c r="BI328" s="115"/>
      <c r="BJ328" s="115">
        <f t="shared" si="5253"/>
        <v>0</v>
      </c>
      <c r="BL328" s="118"/>
      <c r="BM328" s="118"/>
      <c r="BN328" s="115"/>
      <c r="BO328" s="115"/>
      <c r="BP328" s="115"/>
      <c r="BQ328" s="115"/>
      <c r="BR328" s="115"/>
      <c r="BS328" s="115">
        <f t="shared" si="5254"/>
        <v>0</v>
      </c>
      <c r="BU328" s="118"/>
      <c r="BV328" s="118"/>
      <c r="BW328" s="115"/>
      <c r="BX328" s="115"/>
      <c r="BY328" s="115"/>
      <c r="BZ328" s="115"/>
      <c r="CA328" s="115"/>
      <c r="CB328" s="115">
        <f t="shared" si="5255"/>
        <v>0</v>
      </c>
      <c r="CD328" s="118"/>
      <c r="CE328" s="118"/>
      <c r="CF328" s="115"/>
      <c r="CG328" s="115"/>
      <c r="CH328" s="115"/>
      <c r="CI328" s="115"/>
      <c r="CJ328" s="115"/>
      <c r="CK328" s="115">
        <f t="shared" si="5256"/>
        <v>0</v>
      </c>
      <c r="CM328" s="118"/>
      <c r="CN328" s="118"/>
      <c r="CO328" s="115"/>
      <c r="CP328" s="115"/>
      <c r="CQ328" s="115"/>
      <c r="CR328" s="115"/>
      <c r="CS328" s="115"/>
      <c r="CT328" s="115">
        <f t="shared" si="5257"/>
        <v>0</v>
      </c>
      <c r="CV328" s="118"/>
      <c r="CW328" s="118"/>
      <c r="CX328" s="115"/>
      <c r="CY328" s="115"/>
      <c r="CZ328" s="115"/>
      <c r="DA328" s="115"/>
      <c r="DB328" s="115"/>
      <c r="DC328" s="115">
        <f t="shared" si="5258"/>
        <v>0</v>
      </c>
      <c r="DE328" s="118"/>
      <c r="DF328" s="118"/>
      <c r="DG328" s="115"/>
      <c r="DH328" s="115"/>
      <c r="DI328" s="115"/>
      <c r="DJ328" s="115"/>
      <c r="DK328" s="115"/>
      <c r="DL328" s="115">
        <f t="shared" si="5259"/>
        <v>0</v>
      </c>
      <c r="DN328" s="118"/>
      <c r="DO328" s="118"/>
      <c r="DP328" s="115"/>
      <c r="DQ328" s="115"/>
      <c r="DR328" s="115"/>
      <c r="DS328" s="115"/>
      <c r="DT328" s="115"/>
      <c r="DU328" s="115">
        <f t="shared" si="5260"/>
        <v>0</v>
      </c>
      <c r="DW328" s="118"/>
      <c r="DX328" s="118"/>
      <c r="DY328" s="115"/>
      <c r="DZ328" s="115"/>
      <c r="EA328" s="115"/>
      <c r="EB328" s="115"/>
      <c r="EC328" s="115"/>
      <c r="ED328" s="115">
        <f t="shared" si="5261"/>
        <v>0</v>
      </c>
      <c r="EF328" s="118"/>
      <c r="EG328" s="118"/>
      <c r="EH328" s="115"/>
      <c r="EI328" s="115"/>
      <c r="EJ328" s="115"/>
      <c r="EK328" s="115"/>
      <c r="EL328" s="115"/>
      <c r="EM328" s="115">
        <f t="shared" si="5262"/>
        <v>0</v>
      </c>
      <c r="EO328" s="118"/>
      <c r="EP328" s="118"/>
      <c r="EQ328" s="115"/>
      <c r="ER328" s="115"/>
      <c r="ES328" s="115"/>
      <c r="ET328" s="115"/>
      <c r="EU328" s="115"/>
      <c r="EV328" s="115">
        <f t="shared" si="5263"/>
        <v>0</v>
      </c>
      <c r="EX328" s="118"/>
      <c r="EY328" s="118"/>
      <c r="EZ328" s="115"/>
      <c r="FA328" s="115"/>
      <c r="FB328" s="115"/>
      <c r="FC328" s="115"/>
      <c r="FD328" s="115"/>
      <c r="FE328" s="115">
        <f t="shared" si="5264"/>
        <v>0</v>
      </c>
      <c r="FG328" s="118"/>
      <c r="FH328" s="118"/>
      <c r="FI328" s="115"/>
      <c r="FJ328" s="115"/>
      <c r="FK328" s="115"/>
      <c r="FL328" s="115"/>
      <c r="FM328" s="115"/>
      <c r="FN328" s="115">
        <f t="shared" si="5265"/>
        <v>0</v>
      </c>
      <c r="FP328" s="118"/>
      <c r="FQ328" s="118"/>
      <c r="FR328" s="115"/>
      <c r="FS328" s="115"/>
      <c r="FT328" s="115"/>
      <c r="FU328" s="115"/>
      <c r="FV328" s="115"/>
      <c r="FW328" s="115">
        <f t="shared" si="5266"/>
        <v>0</v>
      </c>
      <c r="FY328" s="118"/>
      <c r="FZ328" s="118"/>
      <c r="GA328" s="115"/>
      <c r="GB328" s="115"/>
      <c r="GC328" s="115"/>
      <c r="GD328" s="115"/>
      <c r="GE328" s="115"/>
      <c r="GF328" s="115">
        <f t="shared" si="5267"/>
        <v>0</v>
      </c>
      <c r="GH328" s="118"/>
      <c r="GI328" s="118"/>
      <c r="GJ328" s="115"/>
      <c r="GK328" s="115"/>
      <c r="GL328" s="115"/>
      <c r="GM328" s="115"/>
      <c r="GN328" s="115"/>
      <c r="GO328" s="115">
        <f t="shared" si="5268"/>
        <v>0</v>
      </c>
      <c r="GQ328" s="118"/>
      <c r="GR328" s="118"/>
      <c r="GS328" s="115"/>
      <c r="GT328" s="115"/>
      <c r="GU328" s="115"/>
      <c r="GV328" s="115"/>
      <c r="GW328" s="115"/>
      <c r="GX328" s="115">
        <f t="shared" si="5269"/>
        <v>0</v>
      </c>
      <c r="GZ328" s="118"/>
      <c r="HA328" s="118"/>
      <c r="HB328" s="115"/>
      <c r="HC328" s="115"/>
      <c r="HD328" s="115"/>
      <c r="HE328" s="115"/>
      <c r="HF328" s="115"/>
      <c r="HG328" s="115">
        <f t="shared" si="5270"/>
        <v>0</v>
      </c>
      <c r="HI328" s="118"/>
      <c r="HJ328" s="118"/>
      <c r="HK328" s="115"/>
      <c r="HL328" s="115"/>
      <c r="HM328" s="115"/>
      <c r="HN328" s="115"/>
      <c r="HO328" s="115"/>
      <c r="HP328" s="115">
        <f t="shared" si="5271"/>
        <v>0</v>
      </c>
      <c r="HR328" s="118"/>
      <c r="HS328" s="118"/>
      <c r="HT328" s="115"/>
      <c r="HU328" s="115"/>
      <c r="HV328" s="115"/>
      <c r="HW328" s="115"/>
      <c r="HX328" s="115"/>
      <c r="HY328" s="115">
        <f t="shared" si="5272"/>
        <v>0</v>
      </c>
      <c r="IA328" s="118"/>
      <c r="IB328" s="118"/>
      <c r="IC328" s="115"/>
      <c r="ID328" s="115"/>
      <c r="IE328" s="115"/>
      <c r="IF328" s="115"/>
      <c r="IG328" s="115"/>
      <c r="IH328" s="115">
        <f t="shared" si="5273"/>
        <v>0</v>
      </c>
      <c r="IJ328" s="118"/>
      <c r="IK328" s="118"/>
      <c r="IL328" s="115"/>
      <c r="IM328" s="115"/>
      <c r="IN328" s="115"/>
      <c r="IO328" s="115"/>
      <c r="IP328" s="115"/>
      <c r="IQ328" s="115">
        <f t="shared" si="5274"/>
        <v>0</v>
      </c>
      <c r="IS328" s="118"/>
      <c r="IT328" s="118"/>
      <c r="IU328" s="115"/>
      <c r="IV328" s="115"/>
      <c r="IW328" s="115"/>
      <c r="IX328" s="115"/>
      <c r="IY328" s="115"/>
      <c r="IZ328" s="115">
        <f t="shared" si="5275"/>
        <v>0</v>
      </c>
      <c r="JB328" s="118"/>
      <c r="JC328" s="118"/>
      <c r="JD328" s="115"/>
      <c r="JE328" s="115"/>
      <c r="JF328" s="115"/>
      <c r="JG328" s="115"/>
      <c r="JH328" s="115"/>
      <c r="JI328" s="115">
        <f t="shared" si="5276"/>
        <v>0</v>
      </c>
      <c r="JK328" s="118"/>
      <c r="JL328" s="118"/>
      <c r="JM328" s="115"/>
      <c r="JN328" s="115"/>
      <c r="JO328" s="115"/>
      <c r="JP328" s="115"/>
      <c r="JQ328" s="115"/>
      <c r="JR328" s="115">
        <f t="shared" si="5277"/>
        <v>0</v>
      </c>
      <c r="JT328" s="118"/>
      <c r="JU328" s="118"/>
      <c r="JV328" s="115"/>
      <c r="JW328" s="115"/>
      <c r="JX328" s="115"/>
      <c r="JY328" s="115"/>
      <c r="JZ328" s="115"/>
      <c r="KA328" s="115">
        <f t="shared" si="5278"/>
        <v>0</v>
      </c>
      <c r="KC328" s="118"/>
      <c r="KD328" s="118"/>
      <c r="KE328" s="115"/>
      <c r="KF328" s="115"/>
      <c r="KG328" s="115"/>
      <c r="KH328" s="115"/>
      <c r="KI328" s="115"/>
      <c r="KJ328" s="115">
        <f t="shared" si="5279"/>
        <v>0</v>
      </c>
      <c r="KL328" s="118"/>
      <c r="KM328" s="118"/>
      <c r="KN328" s="115"/>
      <c r="KO328" s="115"/>
      <c r="KP328" s="115"/>
      <c r="KQ328" s="115"/>
      <c r="KR328" s="115"/>
      <c r="KS328" s="115">
        <f t="shared" si="5280"/>
        <v>0</v>
      </c>
      <c r="KU328" s="118"/>
      <c r="KV328" s="118"/>
      <c r="KW328" s="115"/>
      <c r="KX328" s="115"/>
      <c r="KY328" s="115"/>
      <c r="KZ328" s="115"/>
      <c r="LA328" s="115"/>
      <c r="LB328" s="115">
        <f t="shared" si="5281"/>
        <v>0</v>
      </c>
      <c r="LD328" s="118"/>
      <c r="LE328" s="118"/>
      <c r="LF328" s="115"/>
      <c r="LG328" s="115"/>
      <c r="LH328" s="115"/>
      <c r="LI328" s="115"/>
      <c r="LJ328" s="115"/>
      <c r="LK328" s="115">
        <f t="shared" si="5282"/>
        <v>0</v>
      </c>
      <c r="LM328" s="118"/>
      <c r="LN328" s="118"/>
      <c r="LO328" s="115"/>
      <c r="LP328" s="115"/>
      <c r="LQ328" s="115"/>
      <c r="LR328" s="115"/>
      <c r="LS328" s="115"/>
      <c r="LT328" s="115">
        <f t="shared" si="5283"/>
        <v>0</v>
      </c>
      <c r="LV328" s="118"/>
      <c r="LW328" s="118"/>
      <c r="LX328" s="115"/>
      <c r="LY328" s="115"/>
      <c r="LZ328" s="115"/>
      <c r="MA328" s="115"/>
      <c r="MB328" s="115"/>
      <c r="MC328" s="115">
        <f t="shared" si="5284"/>
        <v>0</v>
      </c>
      <c r="ME328" s="118"/>
      <c r="MF328" s="118"/>
      <c r="MG328" s="115"/>
      <c r="MH328" s="115"/>
      <c r="MI328" s="115"/>
      <c r="MJ328" s="115"/>
      <c r="MK328" s="115"/>
      <c r="ML328" s="115">
        <f t="shared" si="5285"/>
        <v>0</v>
      </c>
      <c r="MN328" s="118"/>
      <c r="MO328" s="118"/>
      <c r="MP328" s="115"/>
      <c r="MQ328" s="115"/>
      <c r="MR328" s="115"/>
      <c r="MS328" s="115"/>
      <c r="MT328" s="115"/>
      <c r="MU328" s="115">
        <f t="shared" si="5286"/>
        <v>0</v>
      </c>
      <c r="MW328" s="118"/>
      <c r="MX328" s="118"/>
      <c r="MY328" s="115"/>
      <c r="MZ328" s="115"/>
      <c r="NA328" s="115"/>
      <c r="NB328" s="115"/>
      <c r="NC328" s="115"/>
      <c r="ND328" s="115">
        <f t="shared" si="5287"/>
        <v>0</v>
      </c>
      <c r="NF328" s="118"/>
      <c r="NG328" s="118"/>
      <c r="NH328" s="115"/>
      <c r="NI328" s="115"/>
      <c r="NJ328" s="115"/>
      <c r="NK328" s="115"/>
      <c r="NL328" s="115"/>
      <c r="NM328" s="115">
        <f t="shared" si="5288"/>
        <v>0</v>
      </c>
      <c r="NO328" s="118"/>
      <c r="NP328" s="118"/>
      <c r="NQ328" s="115"/>
      <c r="NR328" s="115"/>
      <c r="NS328" s="115"/>
      <c r="NT328" s="115"/>
      <c r="NU328" s="115"/>
      <c r="NV328" s="115">
        <f t="shared" si="5289"/>
        <v>0</v>
      </c>
      <c r="NX328" s="118"/>
      <c r="NY328" s="118"/>
      <c r="NZ328" s="115"/>
      <c r="OA328" s="115"/>
      <c r="OB328" s="115"/>
      <c r="OC328" s="115"/>
      <c r="OD328" s="115"/>
      <c r="OE328" s="115">
        <f t="shared" si="5290"/>
        <v>0</v>
      </c>
      <c r="OG328" s="118"/>
      <c r="OH328" s="118"/>
      <c r="OI328" s="115"/>
      <c r="OJ328" s="115"/>
      <c r="OK328" s="115"/>
      <c r="OL328" s="115"/>
      <c r="OM328" s="115"/>
      <c r="ON328" s="115">
        <f t="shared" si="5291"/>
        <v>0</v>
      </c>
      <c r="OP328" s="118"/>
      <c r="OQ328" s="118"/>
      <c r="OR328" s="115"/>
      <c r="OS328" s="115"/>
      <c r="OT328" s="115"/>
      <c r="OU328" s="115"/>
      <c r="OV328" s="115"/>
      <c r="OW328" s="115">
        <f t="shared" si="5292"/>
        <v>0</v>
      </c>
      <c r="OY328" s="118"/>
      <c r="OZ328" s="118"/>
      <c r="PA328" s="115"/>
      <c r="PB328" s="115"/>
      <c r="PC328" s="115"/>
      <c r="PD328" s="115"/>
      <c r="PE328" s="115"/>
      <c r="PF328" s="115">
        <f t="shared" si="5293"/>
        <v>0</v>
      </c>
    </row>
    <row r="329" spans="1:422">
      <c r="A329" s="118"/>
      <c r="B329" s="118"/>
      <c r="C329" s="115"/>
      <c r="D329" s="115"/>
      <c r="E329" s="115"/>
      <c r="F329" s="115"/>
      <c r="G329" s="115"/>
      <c r="H329" s="115">
        <f t="shared" si="5247"/>
        <v>0</v>
      </c>
      <c r="J329" s="118"/>
      <c r="K329" s="118"/>
      <c r="L329" s="115"/>
      <c r="M329" s="115"/>
      <c r="N329" s="115"/>
      <c r="O329" s="115"/>
      <c r="P329" s="115"/>
      <c r="Q329" s="115">
        <f t="shared" si="5248"/>
        <v>0</v>
      </c>
      <c r="S329" s="118"/>
      <c r="T329" s="118"/>
      <c r="U329" s="115"/>
      <c r="V329" s="115"/>
      <c r="W329" s="115"/>
      <c r="X329" s="115"/>
      <c r="Y329" s="115"/>
      <c r="Z329" s="115">
        <f t="shared" si="5249"/>
        <v>0</v>
      </c>
      <c r="AB329" s="118"/>
      <c r="AC329" s="118"/>
      <c r="AD329" s="115"/>
      <c r="AE329" s="115"/>
      <c r="AF329" s="115"/>
      <c r="AG329" s="115"/>
      <c r="AH329" s="115"/>
      <c r="AI329" s="115">
        <f t="shared" si="5250"/>
        <v>0</v>
      </c>
      <c r="AK329" s="118"/>
      <c r="AL329" s="118"/>
      <c r="AM329" s="115"/>
      <c r="AN329" s="115"/>
      <c r="AO329" s="115"/>
      <c r="AP329" s="115"/>
      <c r="AQ329" s="115"/>
      <c r="AR329" s="115">
        <f t="shared" si="5251"/>
        <v>0</v>
      </c>
      <c r="AT329" s="118"/>
      <c r="AU329" s="118"/>
      <c r="AV329" s="115"/>
      <c r="AW329" s="115"/>
      <c r="AX329" s="115"/>
      <c r="AY329" s="115"/>
      <c r="AZ329" s="115"/>
      <c r="BA329" s="115">
        <f t="shared" si="5252"/>
        <v>0</v>
      </c>
      <c r="BC329" s="118"/>
      <c r="BD329" s="118"/>
      <c r="BE329" s="115"/>
      <c r="BF329" s="115"/>
      <c r="BG329" s="115"/>
      <c r="BH329" s="115"/>
      <c r="BI329" s="115"/>
      <c r="BJ329" s="115">
        <f t="shared" si="5253"/>
        <v>0</v>
      </c>
      <c r="BL329" s="118"/>
      <c r="BM329" s="118"/>
      <c r="BN329" s="115"/>
      <c r="BO329" s="115"/>
      <c r="BP329" s="115"/>
      <c r="BQ329" s="115"/>
      <c r="BR329" s="115"/>
      <c r="BS329" s="115">
        <f t="shared" si="5254"/>
        <v>0</v>
      </c>
      <c r="BU329" s="118"/>
      <c r="BV329" s="118"/>
      <c r="BW329" s="115"/>
      <c r="BX329" s="115"/>
      <c r="BY329" s="115"/>
      <c r="BZ329" s="115"/>
      <c r="CA329" s="115"/>
      <c r="CB329" s="115">
        <f t="shared" si="5255"/>
        <v>0</v>
      </c>
      <c r="CD329" s="118"/>
      <c r="CE329" s="118"/>
      <c r="CF329" s="115"/>
      <c r="CG329" s="115"/>
      <c r="CH329" s="115"/>
      <c r="CI329" s="115"/>
      <c r="CJ329" s="115"/>
      <c r="CK329" s="115">
        <f t="shared" si="5256"/>
        <v>0</v>
      </c>
      <c r="CM329" s="118"/>
      <c r="CN329" s="118"/>
      <c r="CO329" s="115"/>
      <c r="CP329" s="115"/>
      <c r="CQ329" s="115"/>
      <c r="CR329" s="115"/>
      <c r="CS329" s="115"/>
      <c r="CT329" s="115">
        <f t="shared" si="5257"/>
        <v>0</v>
      </c>
      <c r="CV329" s="118"/>
      <c r="CW329" s="118"/>
      <c r="CX329" s="115"/>
      <c r="CY329" s="115"/>
      <c r="CZ329" s="115"/>
      <c r="DA329" s="115"/>
      <c r="DB329" s="115"/>
      <c r="DC329" s="115">
        <f t="shared" si="5258"/>
        <v>0</v>
      </c>
      <c r="DE329" s="118"/>
      <c r="DF329" s="118"/>
      <c r="DG329" s="115"/>
      <c r="DH329" s="115"/>
      <c r="DI329" s="115"/>
      <c r="DJ329" s="115"/>
      <c r="DK329" s="115"/>
      <c r="DL329" s="115">
        <f t="shared" si="5259"/>
        <v>0</v>
      </c>
      <c r="DN329" s="118"/>
      <c r="DO329" s="118"/>
      <c r="DP329" s="115"/>
      <c r="DQ329" s="115"/>
      <c r="DR329" s="115"/>
      <c r="DS329" s="115"/>
      <c r="DT329" s="115"/>
      <c r="DU329" s="115">
        <f t="shared" si="5260"/>
        <v>0</v>
      </c>
      <c r="DW329" s="118"/>
      <c r="DX329" s="118"/>
      <c r="DY329" s="115"/>
      <c r="DZ329" s="115"/>
      <c r="EA329" s="115"/>
      <c r="EB329" s="115"/>
      <c r="EC329" s="115"/>
      <c r="ED329" s="115">
        <f t="shared" si="5261"/>
        <v>0</v>
      </c>
      <c r="EF329" s="118"/>
      <c r="EG329" s="118"/>
      <c r="EH329" s="115"/>
      <c r="EI329" s="115"/>
      <c r="EJ329" s="115"/>
      <c r="EK329" s="115"/>
      <c r="EL329" s="115"/>
      <c r="EM329" s="115">
        <f t="shared" si="5262"/>
        <v>0</v>
      </c>
      <c r="EO329" s="118"/>
      <c r="EP329" s="118"/>
      <c r="EQ329" s="115"/>
      <c r="ER329" s="115"/>
      <c r="ES329" s="115"/>
      <c r="ET329" s="115"/>
      <c r="EU329" s="115"/>
      <c r="EV329" s="115">
        <f t="shared" si="5263"/>
        <v>0</v>
      </c>
      <c r="EX329" s="118"/>
      <c r="EY329" s="118"/>
      <c r="EZ329" s="115"/>
      <c r="FA329" s="115"/>
      <c r="FB329" s="115"/>
      <c r="FC329" s="115"/>
      <c r="FD329" s="115"/>
      <c r="FE329" s="115">
        <f t="shared" si="5264"/>
        <v>0</v>
      </c>
      <c r="FG329" s="118"/>
      <c r="FH329" s="118"/>
      <c r="FI329" s="115"/>
      <c r="FJ329" s="115"/>
      <c r="FK329" s="115"/>
      <c r="FL329" s="115"/>
      <c r="FM329" s="115"/>
      <c r="FN329" s="115">
        <f t="shared" si="5265"/>
        <v>0</v>
      </c>
      <c r="FP329" s="118"/>
      <c r="FQ329" s="118"/>
      <c r="FR329" s="115"/>
      <c r="FS329" s="115"/>
      <c r="FT329" s="115"/>
      <c r="FU329" s="115"/>
      <c r="FV329" s="115"/>
      <c r="FW329" s="115">
        <f t="shared" si="5266"/>
        <v>0</v>
      </c>
      <c r="FY329" s="118"/>
      <c r="FZ329" s="118"/>
      <c r="GA329" s="115"/>
      <c r="GB329" s="115"/>
      <c r="GC329" s="115"/>
      <c r="GD329" s="115"/>
      <c r="GE329" s="115"/>
      <c r="GF329" s="115">
        <f t="shared" si="5267"/>
        <v>0</v>
      </c>
      <c r="GH329" s="118"/>
      <c r="GI329" s="118"/>
      <c r="GJ329" s="115"/>
      <c r="GK329" s="115"/>
      <c r="GL329" s="115"/>
      <c r="GM329" s="115"/>
      <c r="GN329" s="115"/>
      <c r="GO329" s="115">
        <f t="shared" si="5268"/>
        <v>0</v>
      </c>
      <c r="GQ329" s="118"/>
      <c r="GR329" s="118"/>
      <c r="GS329" s="115"/>
      <c r="GT329" s="115"/>
      <c r="GU329" s="115"/>
      <c r="GV329" s="115"/>
      <c r="GW329" s="115"/>
      <c r="GX329" s="115">
        <f t="shared" si="5269"/>
        <v>0</v>
      </c>
      <c r="GZ329" s="118"/>
      <c r="HA329" s="118"/>
      <c r="HB329" s="115"/>
      <c r="HC329" s="115"/>
      <c r="HD329" s="115"/>
      <c r="HE329" s="115"/>
      <c r="HF329" s="115"/>
      <c r="HG329" s="115">
        <f t="shared" si="5270"/>
        <v>0</v>
      </c>
      <c r="HI329" s="118"/>
      <c r="HJ329" s="118"/>
      <c r="HK329" s="115"/>
      <c r="HL329" s="115"/>
      <c r="HM329" s="115"/>
      <c r="HN329" s="115"/>
      <c r="HO329" s="115"/>
      <c r="HP329" s="115">
        <f t="shared" si="5271"/>
        <v>0</v>
      </c>
      <c r="HR329" s="118"/>
      <c r="HS329" s="118"/>
      <c r="HT329" s="115"/>
      <c r="HU329" s="115"/>
      <c r="HV329" s="115"/>
      <c r="HW329" s="115"/>
      <c r="HX329" s="115"/>
      <c r="HY329" s="115">
        <f t="shared" si="5272"/>
        <v>0</v>
      </c>
      <c r="IA329" s="118"/>
      <c r="IB329" s="118"/>
      <c r="IC329" s="115"/>
      <c r="ID329" s="115"/>
      <c r="IE329" s="115"/>
      <c r="IF329" s="115"/>
      <c r="IG329" s="115"/>
      <c r="IH329" s="115">
        <f t="shared" si="5273"/>
        <v>0</v>
      </c>
      <c r="IJ329" s="118"/>
      <c r="IK329" s="118"/>
      <c r="IL329" s="115"/>
      <c r="IM329" s="115"/>
      <c r="IN329" s="115"/>
      <c r="IO329" s="115"/>
      <c r="IP329" s="115"/>
      <c r="IQ329" s="115">
        <f t="shared" si="5274"/>
        <v>0</v>
      </c>
      <c r="IS329" s="118"/>
      <c r="IT329" s="118"/>
      <c r="IU329" s="115"/>
      <c r="IV329" s="115"/>
      <c r="IW329" s="115"/>
      <c r="IX329" s="115"/>
      <c r="IY329" s="115"/>
      <c r="IZ329" s="115">
        <f t="shared" si="5275"/>
        <v>0</v>
      </c>
      <c r="JB329" s="118"/>
      <c r="JC329" s="118"/>
      <c r="JD329" s="115"/>
      <c r="JE329" s="115"/>
      <c r="JF329" s="115"/>
      <c r="JG329" s="115"/>
      <c r="JH329" s="115"/>
      <c r="JI329" s="115">
        <f t="shared" si="5276"/>
        <v>0</v>
      </c>
      <c r="JK329" s="118"/>
      <c r="JL329" s="118"/>
      <c r="JM329" s="115"/>
      <c r="JN329" s="115"/>
      <c r="JO329" s="115"/>
      <c r="JP329" s="115"/>
      <c r="JQ329" s="115"/>
      <c r="JR329" s="115">
        <f t="shared" si="5277"/>
        <v>0</v>
      </c>
      <c r="JT329" s="118"/>
      <c r="JU329" s="118"/>
      <c r="JV329" s="115"/>
      <c r="JW329" s="115"/>
      <c r="JX329" s="115"/>
      <c r="JY329" s="115"/>
      <c r="JZ329" s="115"/>
      <c r="KA329" s="115">
        <f t="shared" si="5278"/>
        <v>0</v>
      </c>
      <c r="KC329" s="118"/>
      <c r="KD329" s="118"/>
      <c r="KE329" s="115"/>
      <c r="KF329" s="115"/>
      <c r="KG329" s="115"/>
      <c r="KH329" s="115"/>
      <c r="KI329" s="115"/>
      <c r="KJ329" s="115">
        <f t="shared" si="5279"/>
        <v>0</v>
      </c>
      <c r="KL329" s="118"/>
      <c r="KM329" s="118"/>
      <c r="KN329" s="115"/>
      <c r="KO329" s="115"/>
      <c r="KP329" s="115"/>
      <c r="KQ329" s="115"/>
      <c r="KR329" s="115"/>
      <c r="KS329" s="115">
        <f t="shared" si="5280"/>
        <v>0</v>
      </c>
      <c r="KU329" s="118"/>
      <c r="KV329" s="118"/>
      <c r="KW329" s="115"/>
      <c r="KX329" s="115"/>
      <c r="KY329" s="115"/>
      <c r="KZ329" s="115"/>
      <c r="LA329" s="115"/>
      <c r="LB329" s="115">
        <f t="shared" si="5281"/>
        <v>0</v>
      </c>
      <c r="LD329" s="118"/>
      <c r="LE329" s="118"/>
      <c r="LF329" s="115"/>
      <c r="LG329" s="115"/>
      <c r="LH329" s="115"/>
      <c r="LI329" s="115"/>
      <c r="LJ329" s="115"/>
      <c r="LK329" s="115">
        <f t="shared" si="5282"/>
        <v>0</v>
      </c>
      <c r="LM329" s="118"/>
      <c r="LN329" s="118"/>
      <c r="LO329" s="115"/>
      <c r="LP329" s="115"/>
      <c r="LQ329" s="115"/>
      <c r="LR329" s="115"/>
      <c r="LS329" s="115"/>
      <c r="LT329" s="115">
        <f t="shared" si="5283"/>
        <v>0</v>
      </c>
      <c r="LV329" s="118"/>
      <c r="LW329" s="118"/>
      <c r="LX329" s="115"/>
      <c r="LY329" s="115"/>
      <c r="LZ329" s="115"/>
      <c r="MA329" s="115"/>
      <c r="MB329" s="115"/>
      <c r="MC329" s="115">
        <f t="shared" si="5284"/>
        <v>0</v>
      </c>
      <c r="ME329" s="118"/>
      <c r="MF329" s="118"/>
      <c r="MG329" s="115"/>
      <c r="MH329" s="115"/>
      <c r="MI329" s="115"/>
      <c r="MJ329" s="115"/>
      <c r="MK329" s="115"/>
      <c r="ML329" s="115">
        <f t="shared" si="5285"/>
        <v>0</v>
      </c>
      <c r="MN329" s="118"/>
      <c r="MO329" s="118"/>
      <c r="MP329" s="115"/>
      <c r="MQ329" s="115"/>
      <c r="MR329" s="115"/>
      <c r="MS329" s="115"/>
      <c r="MT329" s="115"/>
      <c r="MU329" s="115">
        <f t="shared" si="5286"/>
        <v>0</v>
      </c>
      <c r="MW329" s="118"/>
      <c r="MX329" s="118"/>
      <c r="MY329" s="115"/>
      <c r="MZ329" s="115"/>
      <c r="NA329" s="115"/>
      <c r="NB329" s="115"/>
      <c r="NC329" s="115"/>
      <c r="ND329" s="115">
        <f t="shared" si="5287"/>
        <v>0</v>
      </c>
      <c r="NF329" s="118"/>
      <c r="NG329" s="118"/>
      <c r="NH329" s="115"/>
      <c r="NI329" s="115"/>
      <c r="NJ329" s="115"/>
      <c r="NK329" s="115"/>
      <c r="NL329" s="115"/>
      <c r="NM329" s="115">
        <f t="shared" si="5288"/>
        <v>0</v>
      </c>
      <c r="NO329" s="118"/>
      <c r="NP329" s="118"/>
      <c r="NQ329" s="115"/>
      <c r="NR329" s="115"/>
      <c r="NS329" s="115"/>
      <c r="NT329" s="115"/>
      <c r="NU329" s="115"/>
      <c r="NV329" s="115">
        <f t="shared" si="5289"/>
        <v>0</v>
      </c>
      <c r="NX329" s="118"/>
      <c r="NY329" s="118"/>
      <c r="NZ329" s="115"/>
      <c r="OA329" s="115"/>
      <c r="OB329" s="115"/>
      <c r="OC329" s="115"/>
      <c r="OD329" s="115"/>
      <c r="OE329" s="115">
        <f t="shared" si="5290"/>
        <v>0</v>
      </c>
      <c r="OG329" s="118"/>
      <c r="OH329" s="118"/>
      <c r="OI329" s="115"/>
      <c r="OJ329" s="115"/>
      <c r="OK329" s="115"/>
      <c r="OL329" s="115"/>
      <c r="OM329" s="115"/>
      <c r="ON329" s="115">
        <f t="shared" si="5291"/>
        <v>0</v>
      </c>
      <c r="OP329" s="118"/>
      <c r="OQ329" s="118"/>
      <c r="OR329" s="115"/>
      <c r="OS329" s="115"/>
      <c r="OT329" s="115"/>
      <c r="OU329" s="115"/>
      <c r="OV329" s="115"/>
      <c r="OW329" s="115">
        <f t="shared" si="5292"/>
        <v>0</v>
      </c>
      <c r="OY329" s="118"/>
      <c r="OZ329" s="118"/>
      <c r="PA329" s="115"/>
      <c r="PB329" s="115"/>
      <c r="PC329" s="115"/>
      <c r="PD329" s="115"/>
      <c r="PE329" s="115"/>
      <c r="PF329" s="115">
        <f t="shared" si="5293"/>
        <v>0</v>
      </c>
    </row>
    <row r="330" spans="1:422">
      <c r="A330" s="118"/>
      <c r="B330" s="118"/>
      <c r="C330" s="115"/>
      <c r="D330" s="115"/>
      <c r="E330" s="115"/>
      <c r="F330" s="115"/>
      <c r="G330" s="115"/>
      <c r="H330" s="115">
        <f t="shared" si="5247"/>
        <v>0</v>
      </c>
      <c r="J330" s="118"/>
      <c r="K330" s="118"/>
      <c r="L330" s="115"/>
      <c r="M330" s="115"/>
      <c r="N330" s="115"/>
      <c r="O330" s="115"/>
      <c r="P330" s="115"/>
      <c r="Q330" s="115">
        <f t="shared" si="5248"/>
        <v>0</v>
      </c>
      <c r="S330" s="118"/>
      <c r="T330" s="118"/>
      <c r="U330" s="115"/>
      <c r="V330" s="115"/>
      <c r="W330" s="115"/>
      <c r="X330" s="115"/>
      <c r="Y330" s="115"/>
      <c r="Z330" s="115">
        <f t="shared" si="5249"/>
        <v>0</v>
      </c>
      <c r="AB330" s="118"/>
      <c r="AC330" s="118"/>
      <c r="AD330" s="115"/>
      <c r="AE330" s="115"/>
      <c r="AF330" s="115"/>
      <c r="AG330" s="115"/>
      <c r="AH330" s="115"/>
      <c r="AI330" s="115">
        <f t="shared" si="5250"/>
        <v>0</v>
      </c>
      <c r="AK330" s="118"/>
      <c r="AL330" s="118"/>
      <c r="AM330" s="115"/>
      <c r="AN330" s="115"/>
      <c r="AO330" s="115"/>
      <c r="AP330" s="115"/>
      <c r="AQ330" s="115"/>
      <c r="AR330" s="115">
        <f t="shared" si="5251"/>
        <v>0</v>
      </c>
      <c r="AT330" s="118"/>
      <c r="AU330" s="118"/>
      <c r="AV330" s="115"/>
      <c r="AW330" s="115"/>
      <c r="AX330" s="115"/>
      <c r="AY330" s="115"/>
      <c r="AZ330" s="115"/>
      <c r="BA330" s="115">
        <f t="shared" si="5252"/>
        <v>0</v>
      </c>
      <c r="BC330" s="118"/>
      <c r="BD330" s="118"/>
      <c r="BE330" s="115"/>
      <c r="BF330" s="115"/>
      <c r="BG330" s="115"/>
      <c r="BH330" s="115"/>
      <c r="BI330" s="115"/>
      <c r="BJ330" s="115">
        <f t="shared" si="5253"/>
        <v>0</v>
      </c>
      <c r="BL330" s="118"/>
      <c r="BM330" s="118"/>
      <c r="BN330" s="115"/>
      <c r="BO330" s="115"/>
      <c r="BP330" s="115"/>
      <c r="BQ330" s="115"/>
      <c r="BR330" s="115"/>
      <c r="BS330" s="115">
        <f t="shared" si="5254"/>
        <v>0</v>
      </c>
      <c r="BU330" s="118"/>
      <c r="BV330" s="118"/>
      <c r="BW330" s="115"/>
      <c r="BX330" s="115"/>
      <c r="BY330" s="115"/>
      <c r="BZ330" s="115"/>
      <c r="CA330" s="115"/>
      <c r="CB330" s="115">
        <f t="shared" si="5255"/>
        <v>0</v>
      </c>
      <c r="CD330" s="118"/>
      <c r="CE330" s="118"/>
      <c r="CF330" s="115"/>
      <c r="CG330" s="115"/>
      <c r="CH330" s="115"/>
      <c r="CI330" s="115"/>
      <c r="CJ330" s="115"/>
      <c r="CK330" s="115">
        <f t="shared" si="5256"/>
        <v>0</v>
      </c>
      <c r="CM330" s="118"/>
      <c r="CN330" s="118"/>
      <c r="CO330" s="115"/>
      <c r="CP330" s="115"/>
      <c r="CQ330" s="115"/>
      <c r="CR330" s="115"/>
      <c r="CS330" s="115"/>
      <c r="CT330" s="115">
        <f t="shared" si="5257"/>
        <v>0</v>
      </c>
      <c r="CV330" s="118"/>
      <c r="CW330" s="118"/>
      <c r="CX330" s="115"/>
      <c r="CY330" s="115"/>
      <c r="CZ330" s="115"/>
      <c r="DA330" s="115"/>
      <c r="DB330" s="115"/>
      <c r="DC330" s="115">
        <f t="shared" si="5258"/>
        <v>0</v>
      </c>
      <c r="DE330" s="118"/>
      <c r="DF330" s="118"/>
      <c r="DG330" s="115"/>
      <c r="DH330" s="115"/>
      <c r="DI330" s="115"/>
      <c r="DJ330" s="115"/>
      <c r="DK330" s="115"/>
      <c r="DL330" s="115">
        <f t="shared" si="5259"/>
        <v>0</v>
      </c>
      <c r="DN330" s="118"/>
      <c r="DO330" s="118"/>
      <c r="DP330" s="115"/>
      <c r="DQ330" s="115"/>
      <c r="DR330" s="115"/>
      <c r="DS330" s="115"/>
      <c r="DT330" s="115"/>
      <c r="DU330" s="115">
        <f t="shared" si="5260"/>
        <v>0</v>
      </c>
      <c r="DW330" s="118"/>
      <c r="DX330" s="118"/>
      <c r="DY330" s="115"/>
      <c r="DZ330" s="115"/>
      <c r="EA330" s="115"/>
      <c r="EB330" s="115"/>
      <c r="EC330" s="115"/>
      <c r="ED330" s="115">
        <f t="shared" si="5261"/>
        <v>0</v>
      </c>
      <c r="EF330" s="118"/>
      <c r="EG330" s="118"/>
      <c r="EH330" s="115"/>
      <c r="EI330" s="115"/>
      <c r="EJ330" s="115"/>
      <c r="EK330" s="115"/>
      <c r="EL330" s="115"/>
      <c r="EM330" s="115">
        <f t="shared" si="5262"/>
        <v>0</v>
      </c>
      <c r="EO330" s="118"/>
      <c r="EP330" s="118"/>
      <c r="EQ330" s="115"/>
      <c r="ER330" s="115"/>
      <c r="ES330" s="115"/>
      <c r="ET330" s="115"/>
      <c r="EU330" s="115"/>
      <c r="EV330" s="115">
        <f t="shared" si="5263"/>
        <v>0</v>
      </c>
      <c r="EX330" s="118"/>
      <c r="EY330" s="118"/>
      <c r="EZ330" s="115"/>
      <c r="FA330" s="115"/>
      <c r="FB330" s="115"/>
      <c r="FC330" s="115"/>
      <c r="FD330" s="115"/>
      <c r="FE330" s="115">
        <f t="shared" si="5264"/>
        <v>0</v>
      </c>
      <c r="FG330" s="118"/>
      <c r="FH330" s="118"/>
      <c r="FI330" s="115"/>
      <c r="FJ330" s="115"/>
      <c r="FK330" s="115"/>
      <c r="FL330" s="115"/>
      <c r="FM330" s="115"/>
      <c r="FN330" s="115">
        <f t="shared" si="5265"/>
        <v>0</v>
      </c>
      <c r="FP330" s="118"/>
      <c r="FQ330" s="118"/>
      <c r="FR330" s="115"/>
      <c r="FS330" s="115"/>
      <c r="FT330" s="115"/>
      <c r="FU330" s="115"/>
      <c r="FV330" s="115"/>
      <c r="FW330" s="115">
        <f t="shared" si="5266"/>
        <v>0</v>
      </c>
      <c r="FY330" s="118"/>
      <c r="FZ330" s="118"/>
      <c r="GA330" s="115"/>
      <c r="GB330" s="115"/>
      <c r="GC330" s="115"/>
      <c r="GD330" s="115"/>
      <c r="GE330" s="115"/>
      <c r="GF330" s="115">
        <f t="shared" si="5267"/>
        <v>0</v>
      </c>
      <c r="GH330" s="118"/>
      <c r="GI330" s="118"/>
      <c r="GJ330" s="115"/>
      <c r="GK330" s="115"/>
      <c r="GL330" s="115"/>
      <c r="GM330" s="115"/>
      <c r="GN330" s="115"/>
      <c r="GO330" s="115">
        <f t="shared" si="5268"/>
        <v>0</v>
      </c>
      <c r="GQ330" s="118"/>
      <c r="GR330" s="118"/>
      <c r="GS330" s="115"/>
      <c r="GT330" s="115"/>
      <c r="GU330" s="115"/>
      <c r="GV330" s="115"/>
      <c r="GW330" s="115"/>
      <c r="GX330" s="115">
        <f t="shared" si="5269"/>
        <v>0</v>
      </c>
      <c r="GZ330" s="118"/>
      <c r="HA330" s="118"/>
      <c r="HB330" s="115"/>
      <c r="HC330" s="115"/>
      <c r="HD330" s="115"/>
      <c r="HE330" s="115"/>
      <c r="HF330" s="115"/>
      <c r="HG330" s="115">
        <f t="shared" si="5270"/>
        <v>0</v>
      </c>
      <c r="HI330" s="118"/>
      <c r="HJ330" s="118"/>
      <c r="HK330" s="115"/>
      <c r="HL330" s="115"/>
      <c r="HM330" s="115"/>
      <c r="HN330" s="115"/>
      <c r="HO330" s="115"/>
      <c r="HP330" s="115">
        <f t="shared" si="5271"/>
        <v>0</v>
      </c>
      <c r="HR330" s="118"/>
      <c r="HS330" s="118"/>
      <c r="HT330" s="115"/>
      <c r="HU330" s="115"/>
      <c r="HV330" s="115"/>
      <c r="HW330" s="115"/>
      <c r="HX330" s="115"/>
      <c r="HY330" s="115">
        <f t="shared" si="5272"/>
        <v>0</v>
      </c>
      <c r="IA330" s="118"/>
      <c r="IB330" s="118"/>
      <c r="IC330" s="115"/>
      <c r="ID330" s="115"/>
      <c r="IE330" s="115"/>
      <c r="IF330" s="115"/>
      <c r="IG330" s="115"/>
      <c r="IH330" s="115">
        <f t="shared" si="5273"/>
        <v>0</v>
      </c>
      <c r="IJ330" s="118"/>
      <c r="IK330" s="118"/>
      <c r="IL330" s="115"/>
      <c r="IM330" s="115"/>
      <c r="IN330" s="115"/>
      <c r="IO330" s="115"/>
      <c r="IP330" s="115"/>
      <c r="IQ330" s="115">
        <f t="shared" si="5274"/>
        <v>0</v>
      </c>
      <c r="IS330" s="118"/>
      <c r="IT330" s="118"/>
      <c r="IU330" s="115"/>
      <c r="IV330" s="115"/>
      <c r="IW330" s="115"/>
      <c r="IX330" s="115"/>
      <c r="IY330" s="115"/>
      <c r="IZ330" s="115">
        <f t="shared" si="5275"/>
        <v>0</v>
      </c>
      <c r="JB330" s="118"/>
      <c r="JC330" s="118"/>
      <c r="JD330" s="115"/>
      <c r="JE330" s="115"/>
      <c r="JF330" s="115"/>
      <c r="JG330" s="115"/>
      <c r="JH330" s="115"/>
      <c r="JI330" s="115">
        <f t="shared" si="5276"/>
        <v>0</v>
      </c>
      <c r="JK330" s="118"/>
      <c r="JL330" s="118"/>
      <c r="JM330" s="115"/>
      <c r="JN330" s="115"/>
      <c r="JO330" s="115"/>
      <c r="JP330" s="115"/>
      <c r="JQ330" s="115"/>
      <c r="JR330" s="115">
        <f t="shared" si="5277"/>
        <v>0</v>
      </c>
      <c r="JT330" s="118"/>
      <c r="JU330" s="118"/>
      <c r="JV330" s="115"/>
      <c r="JW330" s="115"/>
      <c r="JX330" s="115"/>
      <c r="JY330" s="115"/>
      <c r="JZ330" s="115"/>
      <c r="KA330" s="115">
        <f t="shared" si="5278"/>
        <v>0</v>
      </c>
      <c r="KC330" s="118"/>
      <c r="KD330" s="118"/>
      <c r="KE330" s="115"/>
      <c r="KF330" s="115"/>
      <c r="KG330" s="115"/>
      <c r="KH330" s="115"/>
      <c r="KI330" s="115"/>
      <c r="KJ330" s="115">
        <f t="shared" si="5279"/>
        <v>0</v>
      </c>
      <c r="KL330" s="118"/>
      <c r="KM330" s="118"/>
      <c r="KN330" s="115"/>
      <c r="KO330" s="115"/>
      <c r="KP330" s="115"/>
      <c r="KQ330" s="115"/>
      <c r="KR330" s="115"/>
      <c r="KS330" s="115">
        <f t="shared" si="5280"/>
        <v>0</v>
      </c>
      <c r="KU330" s="118"/>
      <c r="KV330" s="118"/>
      <c r="KW330" s="115"/>
      <c r="KX330" s="115"/>
      <c r="KY330" s="115"/>
      <c r="KZ330" s="115"/>
      <c r="LA330" s="115"/>
      <c r="LB330" s="115">
        <f t="shared" si="5281"/>
        <v>0</v>
      </c>
      <c r="LD330" s="118"/>
      <c r="LE330" s="118"/>
      <c r="LF330" s="115"/>
      <c r="LG330" s="115"/>
      <c r="LH330" s="115"/>
      <c r="LI330" s="115"/>
      <c r="LJ330" s="115"/>
      <c r="LK330" s="115">
        <f t="shared" si="5282"/>
        <v>0</v>
      </c>
      <c r="LM330" s="118"/>
      <c r="LN330" s="118"/>
      <c r="LO330" s="115"/>
      <c r="LP330" s="115"/>
      <c r="LQ330" s="115"/>
      <c r="LR330" s="115"/>
      <c r="LS330" s="115"/>
      <c r="LT330" s="115">
        <f t="shared" si="5283"/>
        <v>0</v>
      </c>
      <c r="LV330" s="118"/>
      <c r="LW330" s="118"/>
      <c r="LX330" s="115"/>
      <c r="LY330" s="115"/>
      <c r="LZ330" s="115"/>
      <c r="MA330" s="115"/>
      <c r="MB330" s="115"/>
      <c r="MC330" s="115">
        <f t="shared" si="5284"/>
        <v>0</v>
      </c>
      <c r="ME330" s="118"/>
      <c r="MF330" s="118"/>
      <c r="MG330" s="115"/>
      <c r="MH330" s="115"/>
      <c r="MI330" s="115"/>
      <c r="MJ330" s="115"/>
      <c r="MK330" s="115"/>
      <c r="ML330" s="115">
        <f t="shared" si="5285"/>
        <v>0</v>
      </c>
      <c r="MN330" s="118"/>
      <c r="MO330" s="118"/>
      <c r="MP330" s="115"/>
      <c r="MQ330" s="115"/>
      <c r="MR330" s="115"/>
      <c r="MS330" s="115"/>
      <c r="MT330" s="115"/>
      <c r="MU330" s="115">
        <f t="shared" si="5286"/>
        <v>0</v>
      </c>
      <c r="MW330" s="118"/>
      <c r="MX330" s="118"/>
      <c r="MY330" s="115"/>
      <c r="MZ330" s="115"/>
      <c r="NA330" s="115"/>
      <c r="NB330" s="115"/>
      <c r="NC330" s="115"/>
      <c r="ND330" s="115">
        <f t="shared" si="5287"/>
        <v>0</v>
      </c>
      <c r="NF330" s="118"/>
      <c r="NG330" s="118"/>
      <c r="NH330" s="115"/>
      <c r="NI330" s="115"/>
      <c r="NJ330" s="115"/>
      <c r="NK330" s="115"/>
      <c r="NL330" s="115"/>
      <c r="NM330" s="115">
        <f t="shared" si="5288"/>
        <v>0</v>
      </c>
      <c r="NO330" s="118"/>
      <c r="NP330" s="118"/>
      <c r="NQ330" s="115"/>
      <c r="NR330" s="115"/>
      <c r="NS330" s="115"/>
      <c r="NT330" s="115"/>
      <c r="NU330" s="115"/>
      <c r="NV330" s="115">
        <f t="shared" si="5289"/>
        <v>0</v>
      </c>
      <c r="NX330" s="118"/>
      <c r="NY330" s="118"/>
      <c r="NZ330" s="115"/>
      <c r="OA330" s="115"/>
      <c r="OB330" s="115"/>
      <c r="OC330" s="115"/>
      <c r="OD330" s="115"/>
      <c r="OE330" s="115">
        <f t="shared" si="5290"/>
        <v>0</v>
      </c>
      <c r="OG330" s="118"/>
      <c r="OH330" s="118"/>
      <c r="OI330" s="115"/>
      <c r="OJ330" s="115"/>
      <c r="OK330" s="115"/>
      <c r="OL330" s="115"/>
      <c r="OM330" s="115"/>
      <c r="ON330" s="115">
        <f t="shared" si="5291"/>
        <v>0</v>
      </c>
      <c r="OP330" s="118"/>
      <c r="OQ330" s="118"/>
      <c r="OR330" s="115"/>
      <c r="OS330" s="115"/>
      <c r="OT330" s="115"/>
      <c r="OU330" s="115"/>
      <c r="OV330" s="115"/>
      <c r="OW330" s="115">
        <f t="shared" si="5292"/>
        <v>0</v>
      </c>
      <c r="OY330" s="118"/>
      <c r="OZ330" s="118"/>
      <c r="PA330" s="115"/>
      <c r="PB330" s="115"/>
      <c r="PC330" s="115"/>
      <c r="PD330" s="115"/>
      <c r="PE330" s="115"/>
      <c r="PF330" s="115">
        <f t="shared" si="5293"/>
        <v>0</v>
      </c>
    </row>
    <row r="331" spans="1:422">
      <c r="A331" s="118"/>
      <c r="B331" s="118"/>
      <c r="C331" s="115"/>
      <c r="D331" s="115"/>
      <c r="E331" s="115"/>
      <c r="F331" s="115"/>
      <c r="G331" s="115"/>
      <c r="H331" s="115">
        <f t="shared" si="5247"/>
        <v>0</v>
      </c>
      <c r="J331" s="118"/>
      <c r="K331" s="118"/>
      <c r="L331" s="115"/>
      <c r="M331" s="115"/>
      <c r="N331" s="115"/>
      <c r="O331" s="115"/>
      <c r="P331" s="115"/>
      <c r="Q331" s="115">
        <f t="shared" si="5248"/>
        <v>0</v>
      </c>
      <c r="S331" s="118"/>
      <c r="T331" s="118"/>
      <c r="U331" s="115"/>
      <c r="V331" s="115"/>
      <c r="W331" s="115"/>
      <c r="X331" s="115"/>
      <c r="Y331" s="115"/>
      <c r="Z331" s="115">
        <f t="shared" si="5249"/>
        <v>0</v>
      </c>
      <c r="AB331" s="118"/>
      <c r="AC331" s="118"/>
      <c r="AD331" s="115"/>
      <c r="AE331" s="115"/>
      <c r="AF331" s="115"/>
      <c r="AG331" s="115"/>
      <c r="AH331" s="115"/>
      <c r="AI331" s="115">
        <f t="shared" si="5250"/>
        <v>0</v>
      </c>
      <c r="AK331" s="118"/>
      <c r="AL331" s="118"/>
      <c r="AM331" s="115"/>
      <c r="AN331" s="115"/>
      <c r="AO331" s="115"/>
      <c r="AP331" s="115"/>
      <c r="AQ331" s="115"/>
      <c r="AR331" s="115">
        <f t="shared" si="5251"/>
        <v>0</v>
      </c>
      <c r="AT331" s="118"/>
      <c r="AU331" s="118"/>
      <c r="AV331" s="115"/>
      <c r="AW331" s="115"/>
      <c r="AX331" s="115"/>
      <c r="AY331" s="115"/>
      <c r="AZ331" s="115"/>
      <c r="BA331" s="115">
        <f t="shared" si="5252"/>
        <v>0</v>
      </c>
      <c r="BC331" s="118"/>
      <c r="BD331" s="118"/>
      <c r="BE331" s="115"/>
      <c r="BF331" s="115"/>
      <c r="BG331" s="115"/>
      <c r="BH331" s="115"/>
      <c r="BI331" s="115"/>
      <c r="BJ331" s="115">
        <f t="shared" si="5253"/>
        <v>0</v>
      </c>
      <c r="BL331" s="118"/>
      <c r="BM331" s="118"/>
      <c r="BN331" s="115"/>
      <c r="BO331" s="115"/>
      <c r="BP331" s="115"/>
      <c r="BQ331" s="115"/>
      <c r="BR331" s="115"/>
      <c r="BS331" s="115">
        <f t="shared" si="5254"/>
        <v>0</v>
      </c>
      <c r="BU331" s="118"/>
      <c r="BV331" s="118"/>
      <c r="BW331" s="115"/>
      <c r="BX331" s="115"/>
      <c r="BY331" s="115"/>
      <c r="BZ331" s="115"/>
      <c r="CA331" s="115"/>
      <c r="CB331" s="115">
        <f t="shared" si="5255"/>
        <v>0</v>
      </c>
      <c r="CD331" s="118"/>
      <c r="CE331" s="118"/>
      <c r="CF331" s="115"/>
      <c r="CG331" s="115"/>
      <c r="CH331" s="115"/>
      <c r="CI331" s="115"/>
      <c r="CJ331" s="115"/>
      <c r="CK331" s="115">
        <f t="shared" si="5256"/>
        <v>0</v>
      </c>
      <c r="CM331" s="118"/>
      <c r="CN331" s="118"/>
      <c r="CO331" s="115"/>
      <c r="CP331" s="115"/>
      <c r="CQ331" s="115"/>
      <c r="CR331" s="115"/>
      <c r="CS331" s="115"/>
      <c r="CT331" s="115">
        <f t="shared" si="5257"/>
        <v>0</v>
      </c>
      <c r="CV331" s="118"/>
      <c r="CW331" s="118"/>
      <c r="CX331" s="115"/>
      <c r="CY331" s="115"/>
      <c r="CZ331" s="115"/>
      <c r="DA331" s="115"/>
      <c r="DB331" s="115"/>
      <c r="DC331" s="115">
        <f t="shared" si="5258"/>
        <v>0</v>
      </c>
      <c r="DE331" s="118"/>
      <c r="DF331" s="118"/>
      <c r="DG331" s="115"/>
      <c r="DH331" s="115"/>
      <c r="DI331" s="115"/>
      <c r="DJ331" s="115"/>
      <c r="DK331" s="115"/>
      <c r="DL331" s="115">
        <f t="shared" si="5259"/>
        <v>0</v>
      </c>
      <c r="DN331" s="118"/>
      <c r="DO331" s="118"/>
      <c r="DP331" s="115"/>
      <c r="DQ331" s="115"/>
      <c r="DR331" s="115"/>
      <c r="DS331" s="115"/>
      <c r="DT331" s="115"/>
      <c r="DU331" s="115">
        <f t="shared" si="5260"/>
        <v>0</v>
      </c>
      <c r="DW331" s="118"/>
      <c r="DX331" s="118"/>
      <c r="DY331" s="115"/>
      <c r="DZ331" s="115"/>
      <c r="EA331" s="115"/>
      <c r="EB331" s="115"/>
      <c r="EC331" s="115"/>
      <c r="ED331" s="115">
        <f t="shared" si="5261"/>
        <v>0</v>
      </c>
      <c r="EF331" s="118"/>
      <c r="EG331" s="118"/>
      <c r="EH331" s="115"/>
      <c r="EI331" s="115"/>
      <c r="EJ331" s="115"/>
      <c r="EK331" s="115"/>
      <c r="EL331" s="115"/>
      <c r="EM331" s="115">
        <f t="shared" si="5262"/>
        <v>0</v>
      </c>
      <c r="EO331" s="118"/>
      <c r="EP331" s="118"/>
      <c r="EQ331" s="115"/>
      <c r="ER331" s="115"/>
      <c r="ES331" s="115"/>
      <c r="ET331" s="115"/>
      <c r="EU331" s="115"/>
      <c r="EV331" s="115">
        <f t="shared" si="5263"/>
        <v>0</v>
      </c>
      <c r="EX331" s="118"/>
      <c r="EY331" s="118"/>
      <c r="EZ331" s="115"/>
      <c r="FA331" s="115"/>
      <c r="FB331" s="115"/>
      <c r="FC331" s="115"/>
      <c r="FD331" s="115"/>
      <c r="FE331" s="115">
        <f t="shared" si="5264"/>
        <v>0</v>
      </c>
      <c r="FG331" s="118"/>
      <c r="FH331" s="118"/>
      <c r="FI331" s="115"/>
      <c r="FJ331" s="115"/>
      <c r="FK331" s="115"/>
      <c r="FL331" s="115"/>
      <c r="FM331" s="115"/>
      <c r="FN331" s="115">
        <f t="shared" si="5265"/>
        <v>0</v>
      </c>
      <c r="FP331" s="118"/>
      <c r="FQ331" s="118"/>
      <c r="FR331" s="115"/>
      <c r="FS331" s="115"/>
      <c r="FT331" s="115"/>
      <c r="FU331" s="115"/>
      <c r="FV331" s="115"/>
      <c r="FW331" s="115">
        <f t="shared" si="5266"/>
        <v>0</v>
      </c>
      <c r="FY331" s="118"/>
      <c r="FZ331" s="118"/>
      <c r="GA331" s="115"/>
      <c r="GB331" s="115"/>
      <c r="GC331" s="115"/>
      <c r="GD331" s="115"/>
      <c r="GE331" s="115"/>
      <c r="GF331" s="115">
        <f t="shared" si="5267"/>
        <v>0</v>
      </c>
      <c r="GH331" s="118"/>
      <c r="GI331" s="118"/>
      <c r="GJ331" s="115"/>
      <c r="GK331" s="115"/>
      <c r="GL331" s="115"/>
      <c r="GM331" s="115"/>
      <c r="GN331" s="115"/>
      <c r="GO331" s="115">
        <f t="shared" si="5268"/>
        <v>0</v>
      </c>
      <c r="GQ331" s="118"/>
      <c r="GR331" s="118"/>
      <c r="GS331" s="115"/>
      <c r="GT331" s="115"/>
      <c r="GU331" s="115"/>
      <c r="GV331" s="115"/>
      <c r="GW331" s="115"/>
      <c r="GX331" s="115">
        <f t="shared" si="5269"/>
        <v>0</v>
      </c>
      <c r="GZ331" s="118"/>
      <c r="HA331" s="118"/>
      <c r="HB331" s="115"/>
      <c r="HC331" s="115"/>
      <c r="HD331" s="115"/>
      <c r="HE331" s="115"/>
      <c r="HF331" s="115"/>
      <c r="HG331" s="115">
        <f t="shared" si="5270"/>
        <v>0</v>
      </c>
      <c r="HI331" s="118"/>
      <c r="HJ331" s="118"/>
      <c r="HK331" s="115"/>
      <c r="HL331" s="115"/>
      <c r="HM331" s="115"/>
      <c r="HN331" s="115"/>
      <c r="HO331" s="115"/>
      <c r="HP331" s="115">
        <f t="shared" si="5271"/>
        <v>0</v>
      </c>
      <c r="HR331" s="118"/>
      <c r="HS331" s="118"/>
      <c r="HT331" s="115"/>
      <c r="HU331" s="115"/>
      <c r="HV331" s="115"/>
      <c r="HW331" s="115"/>
      <c r="HX331" s="115"/>
      <c r="HY331" s="115">
        <f t="shared" si="5272"/>
        <v>0</v>
      </c>
      <c r="IA331" s="118"/>
      <c r="IB331" s="118"/>
      <c r="IC331" s="115"/>
      <c r="ID331" s="115"/>
      <c r="IE331" s="115"/>
      <c r="IF331" s="115"/>
      <c r="IG331" s="115"/>
      <c r="IH331" s="115">
        <f t="shared" si="5273"/>
        <v>0</v>
      </c>
      <c r="IJ331" s="118"/>
      <c r="IK331" s="118"/>
      <c r="IL331" s="115"/>
      <c r="IM331" s="115"/>
      <c r="IN331" s="115"/>
      <c r="IO331" s="115"/>
      <c r="IP331" s="115"/>
      <c r="IQ331" s="115">
        <f t="shared" si="5274"/>
        <v>0</v>
      </c>
      <c r="IS331" s="118"/>
      <c r="IT331" s="118"/>
      <c r="IU331" s="115"/>
      <c r="IV331" s="115"/>
      <c r="IW331" s="115"/>
      <c r="IX331" s="115"/>
      <c r="IY331" s="115"/>
      <c r="IZ331" s="115">
        <f t="shared" si="5275"/>
        <v>0</v>
      </c>
      <c r="JB331" s="118"/>
      <c r="JC331" s="118"/>
      <c r="JD331" s="115"/>
      <c r="JE331" s="115"/>
      <c r="JF331" s="115"/>
      <c r="JG331" s="115"/>
      <c r="JH331" s="115"/>
      <c r="JI331" s="115">
        <f t="shared" si="5276"/>
        <v>0</v>
      </c>
      <c r="JK331" s="118"/>
      <c r="JL331" s="118"/>
      <c r="JM331" s="115"/>
      <c r="JN331" s="115"/>
      <c r="JO331" s="115"/>
      <c r="JP331" s="115"/>
      <c r="JQ331" s="115"/>
      <c r="JR331" s="115">
        <f t="shared" si="5277"/>
        <v>0</v>
      </c>
      <c r="JT331" s="118"/>
      <c r="JU331" s="118"/>
      <c r="JV331" s="115"/>
      <c r="JW331" s="115"/>
      <c r="JX331" s="115"/>
      <c r="JY331" s="115"/>
      <c r="JZ331" s="115"/>
      <c r="KA331" s="115">
        <f t="shared" si="5278"/>
        <v>0</v>
      </c>
      <c r="KC331" s="118"/>
      <c r="KD331" s="118"/>
      <c r="KE331" s="115"/>
      <c r="KF331" s="115"/>
      <c r="KG331" s="115"/>
      <c r="KH331" s="115"/>
      <c r="KI331" s="115"/>
      <c r="KJ331" s="115">
        <f t="shared" si="5279"/>
        <v>0</v>
      </c>
      <c r="KL331" s="118"/>
      <c r="KM331" s="118"/>
      <c r="KN331" s="115"/>
      <c r="KO331" s="115"/>
      <c r="KP331" s="115"/>
      <c r="KQ331" s="115"/>
      <c r="KR331" s="115"/>
      <c r="KS331" s="115">
        <f t="shared" si="5280"/>
        <v>0</v>
      </c>
      <c r="KU331" s="118"/>
      <c r="KV331" s="118"/>
      <c r="KW331" s="115"/>
      <c r="KX331" s="115"/>
      <c r="KY331" s="115"/>
      <c r="KZ331" s="115"/>
      <c r="LA331" s="115"/>
      <c r="LB331" s="115">
        <f t="shared" si="5281"/>
        <v>0</v>
      </c>
      <c r="LD331" s="118"/>
      <c r="LE331" s="118"/>
      <c r="LF331" s="115"/>
      <c r="LG331" s="115"/>
      <c r="LH331" s="115"/>
      <c r="LI331" s="115"/>
      <c r="LJ331" s="115"/>
      <c r="LK331" s="115">
        <f t="shared" si="5282"/>
        <v>0</v>
      </c>
      <c r="LM331" s="118"/>
      <c r="LN331" s="118"/>
      <c r="LO331" s="115"/>
      <c r="LP331" s="115"/>
      <c r="LQ331" s="115"/>
      <c r="LR331" s="115"/>
      <c r="LS331" s="115"/>
      <c r="LT331" s="115">
        <f t="shared" si="5283"/>
        <v>0</v>
      </c>
      <c r="LV331" s="118"/>
      <c r="LW331" s="118"/>
      <c r="LX331" s="115"/>
      <c r="LY331" s="115"/>
      <c r="LZ331" s="115"/>
      <c r="MA331" s="115"/>
      <c r="MB331" s="115"/>
      <c r="MC331" s="115">
        <f t="shared" si="5284"/>
        <v>0</v>
      </c>
      <c r="ME331" s="118"/>
      <c r="MF331" s="118"/>
      <c r="MG331" s="115"/>
      <c r="MH331" s="115"/>
      <c r="MI331" s="115"/>
      <c r="MJ331" s="115"/>
      <c r="MK331" s="115"/>
      <c r="ML331" s="115">
        <f t="shared" si="5285"/>
        <v>0</v>
      </c>
      <c r="MN331" s="118"/>
      <c r="MO331" s="118"/>
      <c r="MP331" s="115"/>
      <c r="MQ331" s="115"/>
      <c r="MR331" s="115"/>
      <c r="MS331" s="115"/>
      <c r="MT331" s="115"/>
      <c r="MU331" s="115">
        <f t="shared" si="5286"/>
        <v>0</v>
      </c>
      <c r="MW331" s="118"/>
      <c r="MX331" s="118"/>
      <c r="MY331" s="115"/>
      <c r="MZ331" s="115"/>
      <c r="NA331" s="115"/>
      <c r="NB331" s="115"/>
      <c r="NC331" s="115"/>
      <c r="ND331" s="115">
        <f t="shared" si="5287"/>
        <v>0</v>
      </c>
      <c r="NF331" s="118"/>
      <c r="NG331" s="118"/>
      <c r="NH331" s="115"/>
      <c r="NI331" s="115"/>
      <c r="NJ331" s="115"/>
      <c r="NK331" s="115"/>
      <c r="NL331" s="115"/>
      <c r="NM331" s="115">
        <f t="shared" si="5288"/>
        <v>0</v>
      </c>
      <c r="NO331" s="118"/>
      <c r="NP331" s="118"/>
      <c r="NQ331" s="115"/>
      <c r="NR331" s="115"/>
      <c r="NS331" s="115"/>
      <c r="NT331" s="115"/>
      <c r="NU331" s="115"/>
      <c r="NV331" s="115">
        <f t="shared" si="5289"/>
        <v>0</v>
      </c>
      <c r="NX331" s="118"/>
      <c r="NY331" s="118"/>
      <c r="NZ331" s="115"/>
      <c r="OA331" s="115"/>
      <c r="OB331" s="115"/>
      <c r="OC331" s="115"/>
      <c r="OD331" s="115"/>
      <c r="OE331" s="115">
        <f t="shared" si="5290"/>
        <v>0</v>
      </c>
      <c r="OG331" s="118"/>
      <c r="OH331" s="118"/>
      <c r="OI331" s="115"/>
      <c r="OJ331" s="115"/>
      <c r="OK331" s="115"/>
      <c r="OL331" s="115"/>
      <c r="OM331" s="115"/>
      <c r="ON331" s="115">
        <f t="shared" si="5291"/>
        <v>0</v>
      </c>
      <c r="OP331" s="118"/>
      <c r="OQ331" s="118"/>
      <c r="OR331" s="115"/>
      <c r="OS331" s="115"/>
      <c r="OT331" s="115"/>
      <c r="OU331" s="115"/>
      <c r="OV331" s="115"/>
      <c r="OW331" s="115">
        <f t="shared" si="5292"/>
        <v>0</v>
      </c>
      <c r="OY331" s="118"/>
      <c r="OZ331" s="118"/>
      <c r="PA331" s="115"/>
      <c r="PB331" s="115"/>
      <c r="PC331" s="115"/>
      <c r="PD331" s="115"/>
      <c r="PE331" s="115"/>
      <c r="PF331" s="115">
        <f t="shared" si="5293"/>
        <v>0</v>
      </c>
    </row>
    <row r="332" spans="1:422">
      <c r="A332" s="118"/>
      <c r="B332" s="118"/>
      <c r="C332" s="115"/>
      <c r="D332" s="115"/>
      <c r="E332" s="115"/>
      <c r="F332" s="115"/>
      <c r="G332" s="115"/>
      <c r="H332" s="115">
        <f t="shared" si="5247"/>
        <v>0</v>
      </c>
      <c r="J332" s="118"/>
      <c r="K332" s="118"/>
      <c r="L332" s="115"/>
      <c r="M332" s="115"/>
      <c r="N332" s="115"/>
      <c r="O332" s="115"/>
      <c r="P332" s="115"/>
      <c r="Q332" s="115">
        <f t="shared" si="5248"/>
        <v>0</v>
      </c>
      <c r="S332" s="118"/>
      <c r="T332" s="118"/>
      <c r="U332" s="115"/>
      <c r="V332" s="115"/>
      <c r="W332" s="115"/>
      <c r="X332" s="115"/>
      <c r="Y332" s="115"/>
      <c r="Z332" s="115">
        <f t="shared" si="5249"/>
        <v>0</v>
      </c>
      <c r="AB332" s="118"/>
      <c r="AC332" s="118"/>
      <c r="AD332" s="115"/>
      <c r="AE332" s="115"/>
      <c r="AF332" s="115"/>
      <c r="AG332" s="115"/>
      <c r="AH332" s="115"/>
      <c r="AI332" s="115">
        <f t="shared" si="5250"/>
        <v>0</v>
      </c>
      <c r="AK332" s="118"/>
      <c r="AL332" s="118"/>
      <c r="AM332" s="115"/>
      <c r="AN332" s="115"/>
      <c r="AO332" s="115"/>
      <c r="AP332" s="115"/>
      <c r="AQ332" s="115"/>
      <c r="AR332" s="115">
        <f t="shared" si="5251"/>
        <v>0</v>
      </c>
      <c r="AT332" s="118"/>
      <c r="AU332" s="118"/>
      <c r="AV332" s="115"/>
      <c r="AW332" s="115"/>
      <c r="AX332" s="115"/>
      <c r="AY332" s="115"/>
      <c r="AZ332" s="115"/>
      <c r="BA332" s="115">
        <f t="shared" si="5252"/>
        <v>0</v>
      </c>
      <c r="BC332" s="118"/>
      <c r="BD332" s="118"/>
      <c r="BE332" s="115"/>
      <c r="BF332" s="115"/>
      <c r="BG332" s="115"/>
      <c r="BH332" s="115"/>
      <c r="BI332" s="115"/>
      <c r="BJ332" s="115">
        <f t="shared" si="5253"/>
        <v>0</v>
      </c>
      <c r="BL332" s="118"/>
      <c r="BM332" s="118"/>
      <c r="BN332" s="115"/>
      <c r="BO332" s="115"/>
      <c r="BP332" s="115"/>
      <c r="BQ332" s="115"/>
      <c r="BR332" s="115"/>
      <c r="BS332" s="115">
        <f t="shared" si="5254"/>
        <v>0</v>
      </c>
      <c r="BU332" s="118"/>
      <c r="BV332" s="118"/>
      <c r="BW332" s="115"/>
      <c r="BX332" s="115"/>
      <c r="BY332" s="115"/>
      <c r="BZ332" s="115"/>
      <c r="CA332" s="115"/>
      <c r="CB332" s="115">
        <f t="shared" si="5255"/>
        <v>0</v>
      </c>
      <c r="CD332" s="118"/>
      <c r="CE332" s="118"/>
      <c r="CF332" s="115"/>
      <c r="CG332" s="115"/>
      <c r="CH332" s="115"/>
      <c r="CI332" s="115"/>
      <c r="CJ332" s="115"/>
      <c r="CK332" s="115">
        <f t="shared" si="5256"/>
        <v>0</v>
      </c>
      <c r="CM332" s="118"/>
      <c r="CN332" s="118"/>
      <c r="CO332" s="115"/>
      <c r="CP332" s="115"/>
      <c r="CQ332" s="115"/>
      <c r="CR332" s="115"/>
      <c r="CS332" s="115"/>
      <c r="CT332" s="115">
        <f t="shared" si="5257"/>
        <v>0</v>
      </c>
      <c r="CV332" s="118"/>
      <c r="CW332" s="118"/>
      <c r="CX332" s="115"/>
      <c r="CY332" s="115"/>
      <c r="CZ332" s="115"/>
      <c r="DA332" s="115"/>
      <c r="DB332" s="115"/>
      <c r="DC332" s="115">
        <f t="shared" si="5258"/>
        <v>0</v>
      </c>
      <c r="DE332" s="118"/>
      <c r="DF332" s="118"/>
      <c r="DG332" s="115"/>
      <c r="DH332" s="115"/>
      <c r="DI332" s="115"/>
      <c r="DJ332" s="115"/>
      <c r="DK332" s="115"/>
      <c r="DL332" s="115">
        <f t="shared" si="5259"/>
        <v>0</v>
      </c>
      <c r="DN332" s="118"/>
      <c r="DO332" s="118"/>
      <c r="DP332" s="115"/>
      <c r="DQ332" s="115"/>
      <c r="DR332" s="115"/>
      <c r="DS332" s="115"/>
      <c r="DT332" s="115"/>
      <c r="DU332" s="115">
        <f t="shared" si="5260"/>
        <v>0</v>
      </c>
      <c r="DW332" s="118"/>
      <c r="DX332" s="118"/>
      <c r="DY332" s="115"/>
      <c r="DZ332" s="115"/>
      <c r="EA332" s="115"/>
      <c r="EB332" s="115"/>
      <c r="EC332" s="115"/>
      <c r="ED332" s="115">
        <f t="shared" si="5261"/>
        <v>0</v>
      </c>
      <c r="EF332" s="118"/>
      <c r="EG332" s="118"/>
      <c r="EH332" s="115"/>
      <c r="EI332" s="115"/>
      <c r="EJ332" s="115"/>
      <c r="EK332" s="115"/>
      <c r="EL332" s="115"/>
      <c r="EM332" s="115">
        <f t="shared" si="5262"/>
        <v>0</v>
      </c>
      <c r="EO332" s="118"/>
      <c r="EP332" s="118"/>
      <c r="EQ332" s="115"/>
      <c r="ER332" s="115"/>
      <c r="ES332" s="115"/>
      <c r="ET332" s="115"/>
      <c r="EU332" s="115"/>
      <c r="EV332" s="115">
        <f t="shared" si="5263"/>
        <v>0</v>
      </c>
      <c r="EX332" s="118"/>
      <c r="EY332" s="118"/>
      <c r="EZ332" s="115"/>
      <c r="FA332" s="115"/>
      <c r="FB332" s="115"/>
      <c r="FC332" s="115"/>
      <c r="FD332" s="115"/>
      <c r="FE332" s="115">
        <f t="shared" si="5264"/>
        <v>0</v>
      </c>
      <c r="FG332" s="118"/>
      <c r="FH332" s="118"/>
      <c r="FI332" s="115"/>
      <c r="FJ332" s="115"/>
      <c r="FK332" s="115"/>
      <c r="FL332" s="115"/>
      <c r="FM332" s="115"/>
      <c r="FN332" s="115">
        <f t="shared" si="5265"/>
        <v>0</v>
      </c>
      <c r="FP332" s="118"/>
      <c r="FQ332" s="118"/>
      <c r="FR332" s="115"/>
      <c r="FS332" s="115"/>
      <c r="FT332" s="115"/>
      <c r="FU332" s="115"/>
      <c r="FV332" s="115"/>
      <c r="FW332" s="115">
        <f t="shared" si="5266"/>
        <v>0</v>
      </c>
      <c r="FY332" s="118"/>
      <c r="FZ332" s="118"/>
      <c r="GA332" s="115"/>
      <c r="GB332" s="115"/>
      <c r="GC332" s="115"/>
      <c r="GD332" s="115"/>
      <c r="GE332" s="115"/>
      <c r="GF332" s="115">
        <f t="shared" si="5267"/>
        <v>0</v>
      </c>
      <c r="GH332" s="118"/>
      <c r="GI332" s="118"/>
      <c r="GJ332" s="115"/>
      <c r="GK332" s="115"/>
      <c r="GL332" s="115"/>
      <c r="GM332" s="115"/>
      <c r="GN332" s="115"/>
      <c r="GO332" s="115">
        <f t="shared" si="5268"/>
        <v>0</v>
      </c>
      <c r="GQ332" s="118"/>
      <c r="GR332" s="118"/>
      <c r="GS332" s="115"/>
      <c r="GT332" s="115"/>
      <c r="GU332" s="115"/>
      <c r="GV332" s="115"/>
      <c r="GW332" s="115"/>
      <c r="GX332" s="115">
        <f t="shared" si="5269"/>
        <v>0</v>
      </c>
      <c r="GZ332" s="118"/>
      <c r="HA332" s="118"/>
      <c r="HB332" s="115"/>
      <c r="HC332" s="115"/>
      <c r="HD332" s="115"/>
      <c r="HE332" s="115"/>
      <c r="HF332" s="115"/>
      <c r="HG332" s="115">
        <f t="shared" si="5270"/>
        <v>0</v>
      </c>
      <c r="HI332" s="118"/>
      <c r="HJ332" s="118"/>
      <c r="HK332" s="115"/>
      <c r="HL332" s="115"/>
      <c r="HM332" s="115"/>
      <c r="HN332" s="115"/>
      <c r="HO332" s="115"/>
      <c r="HP332" s="115">
        <f t="shared" si="5271"/>
        <v>0</v>
      </c>
      <c r="HR332" s="118"/>
      <c r="HS332" s="118"/>
      <c r="HT332" s="115"/>
      <c r="HU332" s="115"/>
      <c r="HV332" s="115"/>
      <c r="HW332" s="115"/>
      <c r="HX332" s="115"/>
      <c r="HY332" s="115">
        <f t="shared" si="5272"/>
        <v>0</v>
      </c>
      <c r="IA332" s="118"/>
      <c r="IB332" s="118"/>
      <c r="IC332" s="115"/>
      <c r="ID332" s="115"/>
      <c r="IE332" s="115"/>
      <c r="IF332" s="115"/>
      <c r="IG332" s="115"/>
      <c r="IH332" s="115">
        <f t="shared" si="5273"/>
        <v>0</v>
      </c>
      <c r="IJ332" s="118"/>
      <c r="IK332" s="118"/>
      <c r="IL332" s="115"/>
      <c r="IM332" s="115"/>
      <c r="IN332" s="115"/>
      <c r="IO332" s="115"/>
      <c r="IP332" s="115"/>
      <c r="IQ332" s="115">
        <f t="shared" si="5274"/>
        <v>0</v>
      </c>
      <c r="IS332" s="118"/>
      <c r="IT332" s="118"/>
      <c r="IU332" s="115"/>
      <c r="IV332" s="115"/>
      <c r="IW332" s="115"/>
      <c r="IX332" s="115"/>
      <c r="IY332" s="115"/>
      <c r="IZ332" s="115">
        <f t="shared" si="5275"/>
        <v>0</v>
      </c>
      <c r="JB332" s="118"/>
      <c r="JC332" s="118"/>
      <c r="JD332" s="115"/>
      <c r="JE332" s="115"/>
      <c r="JF332" s="115"/>
      <c r="JG332" s="115"/>
      <c r="JH332" s="115"/>
      <c r="JI332" s="115">
        <f t="shared" si="5276"/>
        <v>0</v>
      </c>
      <c r="JK332" s="118"/>
      <c r="JL332" s="118"/>
      <c r="JM332" s="115"/>
      <c r="JN332" s="115"/>
      <c r="JO332" s="115"/>
      <c r="JP332" s="115"/>
      <c r="JQ332" s="115"/>
      <c r="JR332" s="115">
        <f t="shared" si="5277"/>
        <v>0</v>
      </c>
      <c r="JT332" s="118"/>
      <c r="JU332" s="118"/>
      <c r="JV332" s="115"/>
      <c r="JW332" s="115"/>
      <c r="JX332" s="115"/>
      <c r="JY332" s="115"/>
      <c r="JZ332" s="115"/>
      <c r="KA332" s="115">
        <f t="shared" si="5278"/>
        <v>0</v>
      </c>
      <c r="KC332" s="118"/>
      <c r="KD332" s="118"/>
      <c r="KE332" s="115"/>
      <c r="KF332" s="115"/>
      <c r="KG332" s="115"/>
      <c r="KH332" s="115"/>
      <c r="KI332" s="115"/>
      <c r="KJ332" s="115">
        <f t="shared" si="5279"/>
        <v>0</v>
      </c>
      <c r="KL332" s="118"/>
      <c r="KM332" s="118"/>
      <c r="KN332" s="115"/>
      <c r="KO332" s="115"/>
      <c r="KP332" s="115"/>
      <c r="KQ332" s="115"/>
      <c r="KR332" s="115"/>
      <c r="KS332" s="115">
        <f t="shared" si="5280"/>
        <v>0</v>
      </c>
      <c r="KU332" s="118"/>
      <c r="KV332" s="118"/>
      <c r="KW332" s="115"/>
      <c r="KX332" s="115"/>
      <c r="KY332" s="115"/>
      <c r="KZ332" s="115"/>
      <c r="LA332" s="115"/>
      <c r="LB332" s="115">
        <f t="shared" si="5281"/>
        <v>0</v>
      </c>
      <c r="LD332" s="118"/>
      <c r="LE332" s="118"/>
      <c r="LF332" s="115"/>
      <c r="LG332" s="115"/>
      <c r="LH332" s="115"/>
      <c r="LI332" s="115"/>
      <c r="LJ332" s="115"/>
      <c r="LK332" s="115">
        <f t="shared" si="5282"/>
        <v>0</v>
      </c>
      <c r="LM332" s="118"/>
      <c r="LN332" s="118"/>
      <c r="LO332" s="115"/>
      <c r="LP332" s="115"/>
      <c r="LQ332" s="115"/>
      <c r="LR332" s="115"/>
      <c r="LS332" s="115"/>
      <c r="LT332" s="115">
        <f t="shared" si="5283"/>
        <v>0</v>
      </c>
      <c r="LV332" s="118"/>
      <c r="LW332" s="118"/>
      <c r="LX332" s="115"/>
      <c r="LY332" s="115"/>
      <c r="LZ332" s="115"/>
      <c r="MA332" s="115"/>
      <c r="MB332" s="115"/>
      <c r="MC332" s="115">
        <f t="shared" si="5284"/>
        <v>0</v>
      </c>
      <c r="ME332" s="118"/>
      <c r="MF332" s="118"/>
      <c r="MG332" s="115"/>
      <c r="MH332" s="115"/>
      <c r="MI332" s="115"/>
      <c r="MJ332" s="115"/>
      <c r="MK332" s="115"/>
      <c r="ML332" s="115">
        <f t="shared" si="5285"/>
        <v>0</v>
      </c>
      <c r="MN332" s="118"/>
      <c r="MO332" s="118"/>
      <c r="MP332" s="115"/>
      <c r="MQ332" s="115"/>
      <c r="MR332" s="115"/>
      <c r="MS332" s="115"/>
      <c r="MT332" s="115"/>
      <c r="MU332" s="115">
        <f t="shared" si="5286"/>
        <v>0</v>
      </c>
      <c r="MW332" s="118"/>
      <c r="MX332" s="118"/>
      <c r="MY332" s="115"/>
      <c r="MZ332" s="115"/>
      <c r="NA332" s="115"/>
      <c r="NB332" s="115"/>
      <c r="NC332" s="115"/>
      <c r="ND332" s="115">
        <f t="shared" si="5287"/>
        <v>0</v>
      </c>
      <c r="NF332" s="118"/>
      <c r="NG332" s="118"/>
      <c r="NH332" s="115"/>
      <c r="NI332" s="115"/>
      <c r="NJ332" s="115"/>
      <c r="NK332" s="115"/>
      <c r="NL332" s="115"/>
      <c r="NM332" s="115">
        <f t="shared" si="5288"/>
        <v>0</v>
      </c>
      <c r="NO332" s="118"/>
      <c r="NP332" s="118"/>
      <c r="NQ332" s="115"/>
      <c r="NR332" s="115"/>
      <c r="NS332" s="115"/>
      <c r="NT332" s="115"/>
      <c r="NU332" s="115"/>
      <c r="NV332" s="115">
        <f t="shared" si="5289"/>
        <v>0</v>
      </c>
      <c r="NX332" s="118"/>
      <c r="NY332" s="118"/>
      <c r="NZ332" s="115"/>
      <c r="OA332" s="115"/>
      <c r="OB332" s="115"/>
      <c r="OC332" s="115"/>
      <c r="OD332" s="115"/>
      <c r="OE332" s="115">
        <f t="shared" si="5290"/>
        <v>0</v>
      </c>
      <c r="OG332" s="118"/>
      <c r="OH332" s="118"/>
      <c r="OI332" s="115"/>
      <c r="OJ332" s="115"/>
      <c r="OK332" s="115"/>
      <c r="OL332" s="115"/>
      <c r="OM332" s="115"/>
      <c r="ON332" s="115">
        <f t="shared" si="5291"/>
        <v>0</v>
      </c>
      <c r="OP332" s="118"/>
      <c r="OQ332" s="118"/>
      <c r="OR332" s="115"/>
      <c r="OS332" s="115"/>
      <c r="OT332" s="115"/>
      <c r="OU332" s="115"/>
      <c r="OV332" s="115"/>
      <c r="OW332" s="115">
        <f t="shared" si="5292"/>
        <v>0</v>
      </c>
      <c r="OY332" s="118"/>
      <c r="OZ332" s="118"/>
      <c r="PA332" s="115"/>
      <c r="PB332" s="115"/>
      <c r="PC332" s="115"/>
      <c r="PD332" s="115"/>
      <c r="PE332" s="115"/>
      <c r="PF332" s="115">
        <f t="shared" si="5293"/>
        <v>0</v>
      </c>
    </row>
    <row r="333" spans="1:422">
      <c r="A333" s="118"/>
      <c r="B333" s="118"/>
      <c r="C333" s="119"/>
      <c r="D333" s="119"/>
      <c r="E333" s="119"/>
      <c r="F333" s="119"/>
      <c r="G333" s="120" t="s">
        <v>44</v>
      </c>
      <c r="H333" s="132">
        <f>SUM(H325:H332)</f>
        <v>0</v>
      </c>
      <c r="J333" s="118"/>
      <c r="K333" s="118"/>
      <c r="L333" s="119"/>
      <c r="M333" s="119"/>
      <c r="N333" s="119"/>
      <c r="O333" s="119"/>
      <c r="P333" s="120" t="s">
        <v>44</v>
      </c>
      <c r="Q333" s="132">
        <f>SUM(Q325:Q332)</f>
        <v>0</v>
      </c>
      <c r="S333" s="118"/>
      <c r="T333" s="118"/>
      <c r="U333" s="119"/>
      <c r="V333" s="119"/>
      <c r="W333" s="119"/>
      <c r="X333" s="119"/>
      <c r="Y333" s="120" t="s">
        <v>44</v>
      </c>
      <c r="Z333" s="132">
        <f t="shared" ref="Z333" si="5294">SUM(Z325:Z332)</f>
        <v>0</v>
      </c>
      <c r="AB333" s="118"/>
      <c r="AC333" s="118"/>
      <c r="AD333" s="119"/>
      <c r="AE333" s="119"/>
      <c r="AF333" s="119"/>
      <c r="AG333" s="119"/>
      <c r="AH333" s="120" t="s">
        <v>44</v>
      </c>
      <c r="AI333" s="132">
        <f t="shared" ref="AI333" si="5295">SUM(AI325:AI332)</f>
        <v>0</v>
      </c>
      <c r="AK333" s="118"/>
      <c r="AL333" s="118"/>
      <c r="AM333" s="119"/>
      <c r="AN333" s="119"/>
      <c r="AO333" s="119"/>
      <c r="AP333" s="119"/>
      <c r="AQ333" s="120" t="s">
        <v>44</v>
      </c>
      <c r="AR333" s="132">
        <f t="shared" ref="AR333" si="5296">SUM(AR325:AR332)</f>
        <v>0</v>
      </c>
      <c r="AT333" s="118"/>
      <c r="AU333" s="118"/>
      <c r="AV333" s="119"/>
      <c r="AW333" s="119"/>
      <c r="AX333" s="119"/>
      <c r="AY333" s="119"/>
      <c r="AZ333" s="120" t="s">
        <v>44</v>
      </c>
      <c r="BA333" s="132">
        <f t="shared" ref="BA333" si="5297">SUM(BA325:BA332)</f>
        <v>0</v>
      </c>
      <c r="BC333" s="118"/>
      <c r="BD333" s="118"/>
      <c r="BE333" s="119"/>
      <c r="BF333" s="119"/>
      <c r="BG333" s="119"/>
      <c r="BH333" s="119"/>
      <c r="BI333" s="120" t="s">
        <v>44</v>
      </c>
      <c r="BJ333" s="132">
        <f t="shared" ref="BJ333" si="5298">SUM(BJ325:BJ332)</f>
        <v>0</v>
      </c>
      <c r="BL333" s="118"/>
      <c r="BM333" s="118"/>
      <c r="BN333" s="119"/>
      <c r="BO333" s="119"/>
      <c r="BP333" s="119"/>
      <c r="BQ333" s="119"/>
      <c r="BR333" s="120" t="s">
        <v>44</v>
      </c>
      <c r="BS333" s="132">
        <f t="shared" ref="BS333" si="5299">SUM(BS325:BS332)</f>
        <v>0</v>
      </c>
      <c r="BU333" s="118"/>
      <c r="BV333" s="118"/>
      <c r="BW333" s="119"/>
      <c r="BX333" s="119"/>
      <c r="BY333" s="119"/>
      <c r="BZ333" s="119"/>
      <c r="CA333" s="120" t="s">
        <v>44</v>
      </c>
      <c r="CB333" s="132">
        <f t="shared" ref="CB333" si="5300">SUM(CB325:CB332)</f>
        <v>0</v>
      </c>
      <c r="CD333" s="118"/>
      <c r="CE333" s="118"/>
      <c r="CF333" s="119"/>
      <c r="CG333" s="119"/>
      <c r="CH333" s="119"/>
      <c r="CI333" s="119"/>
      <c r="CJ333" s="120" t="s">
        <v>44</v>
      </c>
      <c r="CK333" s="132">
        <f t="shared" ref="CK333" si="5301">SUM(CK325:CK332)</f>
        <v>0</v>
      </c>
      <c r="CM333" s="118"/>
      <c r="CN333" s="118"/>
      <c r="CO333" s="119"/>
      <c r="CP333" s="119"/>
      <c r="CQ333" s="119"/>
      <c r="CR333" s="119"/>
      <c r="CS333" s="120" t="s">
        <v>44</v>
      </c>
      <c r="CT333" s="132">
        <f t="shared" ref="CT333" si="5302">SUM(CT325:CT332)</f>
        <v>0</v>
      </c>
      <c r="CV333" s="118"/>
      <c r="CW333" s="118"/>
      <c r="CX333" s="119"/>
      <c r="CY333" s="119"/>
      <c r="CZ333" s="119"/>
      <c r="DA333" s="119"/>
      <c r="DB333" s="120" t="s">
        <v>44</v>
      </c>
      <c r="DC333" s="132">
        <f t="shared" ref="DC333" si="5303">SUM(DC325:DC332)</f>
        <v>0</v>
      </c>
      <c r="DE333" s="118"/>
      <c r="DF333" s="118"/>
      <c r="DG333" s="119"/>
      <c r="DH333" s="119"/>
      <c r="DI333" s="119"/>
      <c r="DJ333" s="119"/>
      <c r="DK333" s="120" t="s">
        <v>44</v>
      </c>
      <c r="DL333" s="132">
        <f t="shared" ref="DL333" si="5304">SUM(DL325:DL332)</f>
        <v>0</v>
      </c>
      <c r="DN333" s="118"/>
      <c r="DO333" s="118"/>
      <c r="DP333" s="119"/>
      <c r="DQ333" s="119"/>
      <c r="DR333" s="119"/>
      <c r="DS333" s="119"/>
      <c r="DT333" s="120" t="s">
        <v>44</v>
      </c>
      <c r="DU333" s="132">
        <f t="shared" ref="DU333" si="5305">SUM(DU325:DU332)</f>
        <v>0</v>
      </c>
      <c r="DW333" s="118"/>
      <c r="DX333" s="118"/>
      <c r="DY333" s="119"/>
      <c r="DZ333" s="119"/>
      <c r="EA333" s="119"/>
      <c r="EB333" s="119"/>
      <c r="EC333" s="120" t="s">
        <v>44</v>
      </c>
      <c r="ED333" s="132">
        <f t="shared" ref="ED333" si="5306">SUM(ED325:ED332)</f>
        <v>0</v>
      </c>
      <c r="EF333" s="118"/>
      <c r="EG333" s="118"/>
      <c r="EH333" s="119"/>
      <c r="EI333" s="119"/>
      <c r="EJ333" s="119"/>
      <c r="EK333" s="119"/>
      <c r="EL333" s="120" t="s">
        <v>44</v>
      </c>
      <c r="EM333" s="132">
        <f t="shared" ref="EM333" si="5307">SUM(EM325:EM332)</f>
        <v>0</v>
      </c>
      <c r="EO333" s="118"/>
      <c r="EP333" s="118"/>
      <c r="EQ333" s="119"/>
      <c r="ER333" s="119"/>
      <c r="ES333" s="119"/>
      <c r="ET333" s="119"/>
      <c r="EU333" s="120" t="s">
        <v>44</v>
      </c>
      <c r="EV333" s="132">
        <f t="shared" ref="EV333" si="5308">SUM(EV325:EV332)</f>
        <v>0</v>
      </c>
      <c r="EX333" s="118"/>
      <c r="EY333" s="118"/>
      <c r="EZ333" s="119"/>
      <c r="FA333" s="119"/>
      <c r="FB333" s="119"/>
      <c r="FC333" s="119"/>
      <c r="FD333" s="120" t="s">
        <v>44</v>
      </c>
      <c r="FE333" s="132">
        <f t="shared" ref="FE333" si="5309">SUM(FE325:FE332)</f>
        <v>0</v>
      </c>
      <c r="FG333" s="118"/>
      <c r="FH333" s="118"/>
      <c r="FI333" s="119"/>
      <c r="FJ333" s="119"/>
      <c r="FK333" s="119"/>
      <c r="FL333" s="119"/>
      <c r="FM333" s="120" t="s">
        <v>44</v>
      </c>
      <c r="FN333" s="132">
        <f t="shared" ref="FN333" si="5310">SUM(FN325:FN332)</f>
        <v>0</v>
      </c>
      <c r="FP333" s="118"/>
      <c r="FQ333" s="118"/>
      <c r="FR333" s="119"/>
      <c r="FS333" s="119"/>
      <c r="FT333" s="119"/>
      <c r="FU333" s="119"/>
      <c r="FV333" s="120" t="s">
        <v>44</v>
      </c>
      <c r="FW333" s="132">
        <f t="shared" ref="FW333" si="5311">SUM(FW325:FW332)</f>
        <v>0</v>
      </c>
      <c r="FY333" s="118"/>
      <c r="FZ333" s="118"/>
      <c r="GA333" s="119"/>
      <c r="GB333" s="119"/>
      <c r="GC333" s="119"/>
      <c r="GD333" s="119"/>
      <c r="GE333" s="120" t="s">
        <v>44</v>
      </c>
      <c r="GF333" s="132">
        <f t="shared" ref="GF333" si="5312">SUM(GF325:GF332)</f>
        <v>0</v>
      </c>
      <c r="GH333" s="118"/>
      <c r="GI333" s="118"/>
      <c r="GJ333" s="119"/>
      <c r="GK333" s="119"/>
      <c r="GL333" s="119"/>
      <c r="GM333" s="119"/>
      <c r="GN333" s="120" t="s">
        <v>44</v>
      </c>
      <c r="GO333" s="132">
        <f t="shared" ref="GO333" si="5313">SUM(GO325:GO332)</f>
        <v>0</v>
      </c>
      <c r="GQ333" s="118"/>
      <c r="GR333" s="118"/>
      <c r="GS333" s="119"/>
      <c r="GT333" s="119"/>
      <c r="GU333" s="119"/>
      <c r="GV333" s="119"/>
      <c r="GW333" s="120" t="s">
        <v>44</v>
      </c>
      <c r="GX333" s="132">
        <f t="shared" ref="GX333" si="5314">SUM(GX325:GX332)</f>
        <v>0</v>
      </c>
      <c r="GZ333" s="118"/>
      <c r="HA333" s="118"/>
      <c r="HB333" s="119"/>
      <c r="HC333" s="119"/>
      <c r="HD333" s="119"/>
      <c r="HE333" s="119"/>
      <c r="HF333" s="120" t="s">
        <v>44</v>
      </c>
      <c r="HG333" s="132">
        <f t="shared" ref="HG333" si="5315">SUM(HG325:HG332)</f>
        <v>0</v>
      </c>
      <c r="HI333" s="118"/>
      <c r="HJ333" s="118"/>
      <c r="HK333" s="119"/>
      <c r="HL333" s="119"/>
      <c r="HM333" s="119"/>
      <c r="HN333" s="119"/>
      <c r="HO333" s="120" t="s">
        <v>44</v>
      </c>
      <c r="HP333" s="132">
        <f t="shared" ref="HP333" si="5316">SUM(HP325:HP332)</f>
        <v>0</v>
      </c>
      <c r="HR333" s="118"/>
      <c r="HS333" s="118"/>
      <c r="HT333" s="119"/>
      <c r="HU333" s="119"/>
      <c r="HV333" s="119"/>
      <c r="HW333" s="119"/>
      <c r="HX333" s="120" t="s">
        <v>44</v>
      </c>
      <c r="HY333" s="132">
        <f t="shared" ref="HY333" si="5317">SUM(HY325:HY332)</f>
        <v>0</v>
      </c>
      <c r="IA333" s="118"/>
      <c r="IB333" s="118"/>
      <c r="IC333" s="119"/>
      <c r="ID333" s="119"/>
      <c r="IE333" s="119"/>
      <c r="IF333" s="119"/>
      <c r="IG333" s="120" t="s">
        <v>44</v>
      </c>
      <c r="IH333" s="132">
        <f t="shared" ref="IH333" si="5318">SUM(IH325:IH332)</f>
        <v>0</v>
      </c>
      <c r="IJ333" s="118"/>
      <c r="IK333" s="118"/>
      <c r="IL333" s="119"/>
      <c r="IM333" s="119"/>
      <c r="IN333" s="119"/>
      <c r="IO333" s="119"/>
      <c r="IP333" s="120" t="s">
        <v>44</v>
      </c>
      <c r="IQ333" s="132">
        <f t="shared" ref="IQ333" si="5319">SUM(IQ325:IQ332)</f>
        <v>0</v>
      </c>
      <c r="IS333" s="118"/>
      <c r="IT333" s="118"/>
      <c r="IU333" s="119"/>
      <c r="IV333" s="119"/>
      <c r="IW333" s="119"/>
      <c r="IX333" s="119"/>
      <c r="IY333" s="120" t="s">
        <v>44</v>
      </c>
      <c r="IZ333" s="132">
        <f t="shared" ref="IZ333" si="5320">SUM(IZ325:IZ332)</f>
        <v>0</v>
      </c>
      <c r="JB333" s="118"/>
      <c r="JC333" s="118"/>
      <c r="JD333" s="119"/>
      <c r="JE333" s="119"/>
      <c r="JF333" s="119"/>
      <c r="JG333" s="119"/>
      <c r="JH333" s="120" t="s">
        <v>44</v>
      </c>
      <c r="JI333" s="132">
        <f t="shared" ref="JI333" si="5321">SUM(JI325:JI332)</f>
        <v>0</v>
      </c>
      <c r="JK333" s="118"/>
      <c r="JL333" s="118"/>
      <c r="JM333" s="119"/>
      <c r="JN333" s="119"/>
      <c r="JO333" s="119"/>
      <c r="JP333" s="119"/>
      <c r="JQ333" s="120" t="s">
        <v>44</v>
      </c>
      <c r="JR333" s="132">
        <f t="shared" ref="JR333" si="5322">SUM(JR325:JR332)</f>
        <v>0</v>
      </c>
      <c r="JT333" s="118"/>
      <c r="JU333" s="118"/>
      <c r="JV333" s="119"/>
      <c r="JW333" s="119"/>
      <c r="JX333" s="119"/>
      <c r="JY333" s="119"/>
      <c r="JZ333" s="120" t="s">
        <v>44</v>
      </c>
      <c r="KA333" s="132">
        <f t="shared" ref="KA333" si="5323">SUM(KA325:KA332)</f>
        <v>0</v>
      </c>
      <c r="KC333" s="118"/>
      <c r="KD333" s="118"/>
      <c r="KE333" s="119"/>
      <c r="KF333" s="119"/>
      <c r="KG333" s="119"/>
      <c r="KH333" s="119"/>
      <c r="KI333" s="120" t="s">
        <v>44</v>
      </c>
      <c r="KJ333" s="132">
        <f t="shared" ref="KJ333" si="5324">SUM(KJ325:KJ332)</f>
        <v>0</v>
      </c>
      <c r="KL333" s="118"/>
      <c r="KM333" s="118"/>
      <c r="KN333" s="119"/>
      <c r="KO333" s="119"/>
      <c r="KP333" s="119"/>
      <c r="KQ333" s="119"/>
      <c r="KR333" s="120" t="s">
        <v>44</v>
      </c>
      <c r="KS333" s="132">
        <f t="shared" ref="KS333" si="5325">SUM(KS325:KS332)</f>
        <v>0</v>
      </c>
      <c r="KU333" s="118"/>
      <c r="KV333" s="118"/>
      <c r="KW333" s="119"/>
      <c r="KX333" s="119"/>
      <c r="KY333" s="119"/>
      <c r="KZ333" s="119"/>
      <c r="LA333" s="120" t="s">
        <v>44</v>
      </c>
      <c r="LB333" s="132">
        <f t="shared" ref="LB333" si="5326">SUM(LB325:LB332)</f>
        <v>0</v>
      </c>
      <c r="LD333" s="118"/>
      <c r="LE333" s="118"/>
      <c r="LF333" s="119"/>
      <c r="LG333" s="119"/>
      <c r="LH333" s="119"/>
      <c r="LI333" s="119"/>
      <c r="LJ333" s="120" t="s">
        <v>44</v>
      </c>
      <c r="LK333" s="132">
        <f t="shared" ref="LK333" si="5327">SUM(LK325:LK332)</f>
        <v>0</v>
      </c>
      <c r="LM333" s="118"/>
      <c r="LN333" s="118"/>
      <c r="LO333" s="119"/>
      <c r="LP333" s="119"/>
      <c r="LQ333" s="119"/>
      <c r="LR333" s="119"/>
      <c r="LS333" s="120" t="s">
        <v>44</v>
      </c>
      <c r="LT333" s="132">
        <f t="shared" ref="LT333" si="5328">SUM(LT325:LT332)</f>
        <v>0</v>
      </c>
      <c r="LV333" s="118"/>
      <c r="LW333" s="118"/>
      <c r="LX333" s="119"/>
      <c r="LY333" s="119"/>
      <c r="LZ333" s="119"/>
      <c r="MA333" s="119"/>
      <c r="MB333" s="120" t="s">
        <v>44</v>
      </c>
      <c r="MC333" s="132">
        <f t="shared" ref="MC333" si="5329">SUM(MC325:MC332)</f>
        <v>0</v>
      </c>
      <c r="ME333" s="118"/>
      <c r="MF333" s="118"/>
      <c r="MG333" s="119"/>
      <c r="MH333" s="119"/>
      <c r="MI333" s="119"/>
      <c r="MJ333" s="119"/>
      <c r="MK333" s="120" t="s">
        <v>44</v>
      </c>
      <c r="ML333" s="132">
        <f t="shared" ref="ML333" si="5330">SUM(ML325:ML332)</f>
        <v>0</v>
      </c>
      <c r="MN333" s="118"/>
      <c r="MO333" s="118"/>
      <c r="MP333" s="119"/>
      <c r="MQ333" s="119"/>
      <c r="MR333" s="119"/>
      <c r="MS333" s="119"/>
      <c r="MT333" s="120" t="s">
        <v>44</v>
      </c>
      <c r="MU333" s="132">
        <f t="shared" ref="MU333" si="5331">SUM(MU325:MU332)</f>
        <v>0</v>
      </c>
      <c r="MW333" s="118"/>
      <c r="MX333" s="118"/>
      <c r="MY333" s="119"/>
      <c r="MZ333" s="119"/>
      <c r="NA333" s="119"/>
      <c r="NB333" s="119"/>
      <c r="NC333" s="120" t="s">
        <v>44</v>
      </c>
      <c r="ND333" s="132">
        <f t="shared" ref="ND333" si="5332">SUM(ND325:ND332)</f>
        <v>0</v>
      </c>
      <c r="NF333" s="118"/>
      <c r="NG333" s="118"/>
      <c r="NH333" s="119"/>
      <c r="NI333" s="119"/>
      <c r="NJ333" s="119"/>
      <c r="NK333" s="119"/>
      <c r="NL333" s="120" t="s">
        <v>44</v>
      </c>
      <c r="NM333" s="132">
        <f t="shared" ref="NM333" si="5333">SUM(NM325:NM332)</f>
        <v>0</v>
      </c>
      <c r="NO333" s="118"/>
      <c r="NP333" s="118"/>
      <c r="NQ333" s="119"/>
      <c r="NR333" s="119"/>
      <c r="NS333" s="119"/>
      <c r="NT333" s="119"/>
      <c r="NU333" s="120" t="s">
        <v>44</v>
      </c>
      <c r="NV333" s="132">
        <f t="shared" ref="NV333" si="5334">SUM(NV325:NV332)</f>
        <v>0</v>
      </c>
      <c r="NX333" s="118"/>
      <c r="NY333" s="118"/>
      <c r="NZ333" s="119"/>
      <c r="OA333" s="119"/>
      <c r="OB333" s="119"/>
      <c r="OC333" s="119"/>
      <c r="OD333" s="120" t="s">
        <v>44</v>
      </c>
      <c r="OE333" s="132">
        <f t="shared" ref="OE333" si="5335">SUM(OE325:OE332)</f>
        <v>0</v>
      </c>
      <c r="OG333" s="118"/>
      <c r="OH333" s="118"/>
      <c r="OI333" s="119"/>
      <c r="OJ333" s="119"/>
      <c r="OK333" s="119"/>
      <c r="OL333" s="119"/>
      <c r="OM333" s="120" t="s">
        <v>44</v>
      </c>
      <c r="ON333" s="132">
        <f t="shared" ref="ON333" si="5336">SUM(ON325:ON332)</f>
        <v>0</v>
      </c>
      <c r="OP333" s="118"/>
      <c r="OQ333" s="118"/>
      <c r="OR333" s="119"/>
      <c r="OS333" s="119"/>
      <c r="OT333" s="119"/>
      <c r="OU333" s="119"/>
      <c r="OV333" s="120" t="s">
        <v>44</v>
      </c>
      <c r="OW333" s="132">
        <f t="shared" ref="OW333" si="5337">SUM(OW325:OW332)</f>
        <v>0</v>
      </c>
      <c r="OY333" s="118"/>
      <c r="OZ333" s="118"/>
      <c r="PA333" s="119"/>
      <c r="PB333" s="119"/>
      <c r="PC333" s="119"/>
      <c r="PD333" s="119"/>
      <c r="PE333" s="120" t="s">
        <v>44</v>
      </c>
      <c r="PF333" s="132">
        <f t="shared" ref="PF333" si="5338">SUM(PF325:PF332)</f>
        <v>0</v>
      </c>
    </row>
    <row r="334" spans="1:422" s="139" customFormat="1">
      <c r="A334" s="134"/>
      <c r="B334" s="135"/>
      <c r="C334" s="136"/>
      <c r="D334" s="136"/>
      <c r="E334" s="136"/>
      <c r="F334" s="136"/>
      <c r="G334" s="137"/>
      <c r="H334" s="138"/>
      <c r="J334" s="134"/>
      <c r="K334" s="135"/>
      <c r="L334" s="136"/>
      <c r="M334" s="136"/>
      <c r="N334" s="136"/>
      <c r="O334" s="136"/>
      <c r="P334" s="137"/>
      <c r="Q334" s="138"/>
      <c r="S334" s="134"/>
      <c r="T334" s="135"/>
      <c r="U334" s="136"/>
      <c r="V334" s="136"/>
      <c r="W334" s="136"/>
      <c r="X334" s="136"/>
      <c r="Y334" s="137"/>
      <c r="Z334" s="138"/>
      <c r="AB334" s="134"/>
      <c r="AC334" s="135"/>
      <c r="AD334" s="136"/>
      <c r="AE334" s="136"/>
      <c r="AF334" s="136"/>
      <c r="AG334" s="136"/>
      <c r="AH334" s="137"/>
      <c r="AI334" s="138"/>
      <c r="AK334" s="134"/>
      <c r="AL334" s="135"/>
      <c r="AM334" s="136"/>
      <c r="AN334" s="136"/>
      <c r="AO334" s="136"/>
      <c r="AP334" s="136"/>
      <c r="AQ334" s="137"/>
      <c r="AR334" s="138"/>
      <c r="AT334" s="134"/>
      <c r="AU334" s="135"/>
      <c r="AV334" s="136"/>
      <c r="AW334" s="136"/>
      <c r="AX334" s="136"/>
      <c r="AY334" s="136"/>
      <c r="AZ334" s="137"/>
      <c r="BA334" s="138"/>
      <c r="BC334" s="134"/>
      <c r="BD334" s="135"/>
      <c r="BE334" s="136"/>
      <c r="BF334" s="136"/>
      <c r="BG334" s="136"/>
      <c r="BH334" s="136"/>
      <c r="BI334" s="137"/>
      <c r="BJ334" s="138"/>
      <c r="BL334" s="134"/>
      <c r="BM334" s="135"/>
      <c r="BN334" s="136"/>
      <c r="BO334" s="136"/>
      <c r="BP334" s="136"/>
      <c r="BQ334" s="136"/>
      <c r="BR334" s="137"/>
      <c r="BS334" s="138"/>
      <c r="BU334" s="134"/>
      <c r="BV334" s="135"/>
      <c r="BW334" s="136"/>
      <c r="BX334" s="136"/>
      <c r="BY334" s="136"/>
      <c r="BZ334" s="136"/>
      <c r="CA334" s="137"/>
      <c r="CB334" s="138"/>
      <c r="CD334" s="134"/>
      <c r="CE334" s="135"/>
      <c r="CF334" s="136"/>
      <c r="CG334" s="136"/>
      <c r="CH334" s="136"/>
      <c r="CI334" s="136"/>
      <c r="CJ334" s="137"/>
      <c r="CK334" s="138"/>
      <c r="CM334" s="134"/>
      <c r="CN334" s="135"/>
      <c r="CO334" s="136"/>
      <c r="CP334" s="136"/>
      <c r="CQ334" s="136"/>
      <c r="CR334" s="136"/>
      <c r="CS334" s="137"/>
      <c r="CT334" s="138"/>
      <c r="CV334" s="134"/>
      <c r="CW334" s="135"/>
      <c r="CX334" s="136"/>
      <c r="CY334" s="136"/>
      <c r="CZ334" s="136"/>
      <c r="DA334" s="136"/>
      <c r="DB334" s="137"/>
      <c r="DC334" s="138"/>
      <c r="DE334" s="134"/>
      <c r="DF334" s="135"/>
      <c r="DG334" s="136"/>
      <c r="DH334" s="136"/>
      <c r="DI334" s="136"/>
      <c r="DJ334" s="136"/>
      <c r="DK334" s="137"/>
      <c r="DL334" s="138"/>
      <c r="DN334" s="134"/>
      <c r="DO334" s="135"/>
      <c r="DP334" s="136"/>
      <c r="DQ334" s="136"/>
      <c r="DR334" s="136"/>
      <c r="DS334" s="136"/>
      <c r="DT334" s="137"/>
      <c r="DU334" s="138"/>
      <c r="DW334" s="134"/>
      <c r="DX334" s="135"/>
      <c r="DY334" s="136"/>
      <c r="DZ334" s="136"/>
      <c r="EA334" s="136"/>
      <c r="EB334" s="136"/>
      <c r="EC334" s="137"/>
      <c r="ED334" s="138"/>
      <c r="EF334" s="134"/>
      <c r="EG334" s="135"/>
      <c r="EH334" s="136"/>
      <c r="EI334" s="136"/>
      <c r="EJ334" s="136"/>
      <c r="EK334" s="136"/>
      <c r="EL334" s="137"/>
      <c r="EM334" s="138"/>
      <c r="EO334" s="134"/>
      <c r="EP334" s="135"/>
      <c r="EQ334" s="136"/>
      <c r="ER334" s="136"/>
      <c r="ES334" s="136"/>
      <c r="ET334" s="136"/>
      <c r="EU334" s="137"/>
      <c r="EV334" s="138"/>
      <c r="EX334" s="134"/>
      <c r="EY334" s="135"/>
      <c r="EZ334" s="136"/>
      <c r="FA334" s="136"/>
      <c r="FB334" s="136"/>
      <c r="FC334" s="136"/>
      <c r="FD334" s="137"/>
      <c r="FE334" s="138"/>
      <c r="FG334" s="134"/>
      <c r="FH334" s="135"/>
      <c r="FI334" s="136"/>
      <c r="FJ334" s="136"/>
      <c r="FK334" s="136"/>
      <c r="FL334" s="136"/>
      <c r="FM334" s="137"/>
      <c r="FN334" s="138"/>
      <c r="FP334" s="134"/>
      <c r="FQ334" s="135"/>
      <c r="FR334" s="136"/>
      <c r="FS334" s="136"/>
      <c r="FT334" s="136"/>
      <c r="FU334" s="136"/>
      <c r="FV334" s="137"/>
      <c r="FW334" s="138"/>
      <c r="FY334" s="134"/>
      <c r="FZ334" s="135"/>
      <c r="GA334" s="136"/>
      <c r="GB334" s="136"/>
      <c r="GC334" s="136"/>
      <c r="GD334" s="136"/>
      <c r="GE334" s="137"/>
      <c r="GF334" s="138"/>
      <c r="GH334" s="134"/>
      <c r="GI334" s="135"/>
      <c r="GJ334" s="136"/>
      <c r="GK334" s="136"/>
      <c r="GL334" s="136"/>
      <c r="GM334" s="136"/>
      <c r="GN334" s="137"/>
      <c r="GO334" s="138"/>
      <c r="GQ334" s="134"/>
      <c r="GR334" s="135"/>
      <c r="GS334" s="136"/>
      <c r="GT334" s="136"/>
      <c r="GU334" s="136"/>
      <c r="GV334" s="136"/>
      <c r="GW334" s="137"/>
      <c r="GX334" s="138"/>
      <c r="GZ334" s="134"/>
      <c r="HA334" s="135"/>
      <c r="HB334" s="136"/>
      <c r="HC334" s="136"/>
      <c r="HD334" s="136"/>
      <c r="HE334" s="136"/>
      <c r="HF334" s="137"/>
      <c r="HG334" s="138"/>
      <c r="HI334" s="134"/>
      <c r="HJ334" s="135"/>
      <c r="HK334" s="136"/>
      <c r="HL334" s="136"/>
      <c r="HM334" s="136"/>
      <c r="HN334" s="136"/>
      <c r="HO334" s="137"/>
      <c r="HP334" s="138"/>
      <c r="HR334" s="134"/>
      <c r="HS334" s="135"/>
      <c r="HT334" s="136"/>
      <c r="HU334" s="136"/>
      <c r="HV334" s="136"/>
      <c r="HW334" s="136"/>
      <c r="HX334" s="137"/>
      <c r="HY334" s="138"/>
      <c r="IA334" s="134"/>
      <c r="IB334" s="135"/>
      <c r="IC334" s="136"/>
      <c r="ID334" s="136"/>
      <c r="IE334" s="136"/>
      <c r="IF334" s="136"/>
      <c r="IG334" s="137"/>
      <c r="IH334" s="138"/>
      <c r="IJ334" s="134"/>
      <c r="IK334" s="135"/>
      <c r="IL334" s="136"/>
      <c r="IM334" s="136"/>
      <c r="IN334" s="136"/>
      <c r="IO334" s="136"/>
      <c r="IP334" s="137"/>
      <c r="IQ334" s="138"/>
      <c r="IS334" s="134"/>
      <c r="IT334" s="135"/>
      <c r="IU334" s="136"/>
      <c r="IV334" s="136"/>
      <c r="IW334" s="136"/>
      <c r="IX334" s="136"/>
      <c r="IY334" s="137"/>
      <c r="IZ334" s="138"/>
      <c r="JB334" s="134"/>
      <c r="JC334" s="135"/>
      <c r="JD334" s="136"/>
      <c r="JE334" s="136"/>
      <c r="JF334" s="136"/>
      <c r="JG334" s="136"/>
      <c r="JH334" s="137"/>
      <c r="JI334" s="138"/>
      <c r="JK334" s="134"/>
      <c r="JL334" s="135"/>
      <c r="JM334" s="136"/>
      <c r="JN334" s="136"/>
      <c r="JO334" s="136"/>
      <c r="JP334" s="136"/>
      <c r="JQ334" s="137"/>
      <c r="JR334" s="138"/>
      <c r="JT334" s="134"/>
      <c r="JU334" s="135"/>
      <c r="JV334" s="136"/>
      <c r="JW334" s="136"/>
      <c r="JX334" s="136"/>
      <c r="JY334" s="136"/>
      <c r="JZ334" s="137"/>
      <c r="KA334" s="138"/>
      <c r="KC334" s="134"/>
      <c r="KD334" s="135"/>
      <c r="KE334" s="136"/>
      <c r="KF334" s="136"/>
      <c r="KG334" s="136"/>
      <c r="KH334" s="136"/>
      <c r="KI334" s="137"/>
      <c r="KJ334" s="138"/>
      <c r="KL334" s="134"/>
      <c r="KM334" s="135"/>
      <c r="KN334" s="136"/>
      <c r="KO334" s="136"/>
      <c r="KP334" s="136"/>
      <c r="KQ334" s="136"/>
      <c r="KR334" s="137"/>
      <c r="KS334" s="138"/>
      <c r="KU334" s="134"/>
      <c r="KV334" s="135"/>
      <c r="KW334" s="136"/>
      <c r="KX334" s="136"/>
      <c r="KY334" s="136"/>
      <c r="KZ334" s="136"/>
      <c r="LA334" s="137"/>
      <c r="LB334" s="138"/>
      <c r="LD334" s="134"/>
      <c r="LE334" s="135"/>
      <c r="LF334" s="136"/>
      <c r="LG334" s="136"/>
      <c r="LH334" s="136"/>
      <c r="LI334" s="136"/>
      <c r="LJ334" s="137"/>
      <c r="LK334" s="138"/>
      <c r="LM334" s="134"/>
      <c r="LN334" s="135"/>
      <c r="LO334" s="136"/>
      <c r="LP334" s="136"/>
      <c r="LQ334" s="136"/>
      <c r="LR334" s="136"/>
      <c r="LS334" s="137"/>
      <c r="LT334" s="138"/>
      <c r="LV334" s="134"/>
      <c r="LW334" s="135"/>
      <c r="LX334" s="136"/>
      <c r="LY334" s="136"/>
      <c r="LZ334" s="136"/>
      <c r="MA334" s="136"/>
      <c r="MB334" s="137"/>
      <c r="MC334" s="138"/>
      <c r="ME334" s="134"/>
      <c r="MF334" s="135"/>
      <c r="MG334" s="136"/>
      <c r="MH334" s="136"/>
      <c r="MI334" s="136"/>
      <c r="MJ334" s="136"/>
      <c r="MK334" s="137"/>
      <c r="ML334" s="138"/>
      <c r="MN334" s="134"/>
      <c r="MO334" s="135"/>
      <c r="MP334" s="136"/>
      <c r="MQ334" s="136"/>
      <c r="MR334" s="136"/>
      <c r="MS334" s="136"/>
      <c r="MT334" s="137"/>
      <c r="MU334" s="138"/>
      <c r="MW334" s="134"/>
      <c r="MX334" s="135"/>
      <c r="MY334" s="136"/>
      <c r="MZ334" s="136"/>
      <c r="NA334" s="136"/>
      <c r="NB334" s="136"/>
      <c r="NC334" s="137"/>
      <c r="ND334" s="138"/>
      <c r="NF334" s="134"/>
      <c r="NG334" s="135"/>
      <c r="NH334" s="136"/>
      <c r="NI334" s="136"/>
      <c r="NJ334" s="136"/>
      <c r="NK334" s="136"/>
      <c r="NL334" s="137"/>
      <c r="NM334" s="138"/>
      <c r="NO334" s="134"/>
      <c r="NP334" s="135"/>
      <c r="NQ334" s="136"/>
      <c r="NR334" s="136"/>
      <c r="NS334" s="136"/>
      <c r="NT334" s="136"/>
      <c r="NU334" s="137"/>
      <c r="NV334" s="138"/>
      <c r="NX334" s="134"/>
      <c r="NY334" s="135"/>
      <c r="NZ334" s="136"/>
      <c r="OA334" s="136"/>
      <c r="OB334" s="136"/>
      <c r="OC334" s="136"/>
      <c r="OD334" s="137"/>
      <c r="OE334" s="138"/>
      <c r="OG334" s="134"/>
      <c r="OH334" s="135"/>
      <c r="OI334" s="136"/>
      <c r="OJ334" s="136"/>
      <c r="OK334" s="136"/>
      <c r="OL334" s="136"/>
      <c r="OM334" s="137"/>
      <c r="ON334" s="138"/>
      <c r="OP334" s="134"/>
      <c r="OQ334" s="135"/>
      <c r="OR334" s="136"/>
      <c r="OS334" s="136"/>
      <c r="OT334" s="136"/>
      <c r="OU334" s="136"/>
      <c r="OV334" s="137"/>
      <c r="OW334" s="138"/>
      <c r="OY334" s="134"/>
      <c r="OZ334" s="135"/>
      <c r="PA334" s="136"/>
      <c r="PB334" s="136"/>
      <c r="PC334" s="136"/>
      <c r="PD334" s="136"/>
      <c r="PE334" s="137"/>
      <c r="PF334" s="138"/>
    </row>
    <row r="335" spans="1:422">
      <c r="A335" s="116" t="s">
        <v>312</v>
      </c>
      <c r="B335" s="533" t="str">
        <f>+APU!B175</f>
        <v>RECUBRIMIENTOS</v>
      </c>
      <c r="C335" s="534"/>
      <c r="D335" s="534"/>
      <c r="E335" s="534"/>
      <c r="F335" s="534"/>
      <c r="G335" s="535"/>
      <c r="H335" s="116"/>
      <c r="J335" s="116" t="s">
        <v>312</v>
      </c>
      <c r="K335" s="533" t="str">
        <f>B335</f>
        <v>RECUBRIMIENTOS</v>
      </c>
      <c r="L335" s="534"/>
      <c r="M335" s="534"/>
      <c r="N335" s="534"/>
      <c r="O335" s="534"/>
      <c r="P335" s="535"/>
      <c r="Q335" s="116"/>
      <c r="S335" s="116" t="s">
        <v>312</v>
      </c>
      <c r="T335" s="533" t="str">
        <f>K335</f>
        <v>RECUBRIMIENTOS</v>
      </c>
      <c r="U335" s="534"/>
      <c r="V335" s="534"/>
      <c r="W335" s="534"/>
      <c r="X335" s="534"/>
      <c r="Y335" s="535"/>
      <c r="Z335" s="116"/>
      <c r="AB335" s="116" t="s">
        <v>312</v>
      </c>
      <c r="AC335" s="533" t="str">
        <f>T335</f>
        <v>RECUBRIMIENTOS</v>
      </c>
      <c r="AD335" s="534"/>
      <c r="AE335" s="534"/>
      <c r="AF335" s="534"/>
      <c r="AG335" s="534"/>
      <c r="AH335" s="535"/>
      <c r="AI335" s="116"/>
      <c r="AK335" s="116" t="s">
        <v>312</v>
      </c>
      <c r="AL335" s="533" t="str">
        <f>AC335</f>
        <v>RECUBRIMIENTOS</v>
      </c>
      <c r="AM335" s="534"/>
      <c r="AN335" s="534"/>
      <c r="AO335" s="534"/>
      <c r="AP335" s="534"/>
      <c r="AQ335" s="535"/>
      <c r="AR335" s="116"/>
      <c r="AT335" s="116" t="s">
        <v>312</v>
      </c>
      <c r="AU335" s="533" t="str">
        <f>AL335</f>
        <v>RECUBRIMIENTOS</v>
      </c>
      <c r="AV335" s="534"/>
      <c r="AW335" s="534"/>
      <c r="AX335" s="534"/>
      <c r="AY335" s="534"/>
      <c r="AZ335" s="535"/>
      <c r="BA335" s="116"/>
      <c r="BC335" s="116" t="s">
        <v>312</v>
      </c>
      <c r="BD335" s="533" t="str">
        <f t="shared" ref="BD335" si="5339">AU335</f>
        <v>RECUBRIMIENTOS</v>
      </c>
      <c r="BE335" s="534"/>
      <c r="BF335" s="534"/>
      <c r="BG335" s="534"/>
      <c r="BH335" s="534"/>
      <c r="BI335" s="535"/>
      <c r="BJ335" s="116"/>
      <c r="BL335" s="116" t="s">
        <v>312</v>
      </c>
      <c r="BM335" s="533" t="str">
        <f t="shared" ref="BM335" si="5340">BD335</f>
        <v>RECUBRIMIENTOS</v>
      </c>
      <c r="BN335" s="534"/>
      <c r="BO335" s="534"/>
      <c r="BP335" s="534"/>
      <c r="BQ335" s="534"/>
      <c r="BR335" s="535"/>
      <c r="BS335" s="116"/>
      <c r="BU335" s="116" t="s">
        <v>312</v>
      </c>
      <c r="BV335" s="533" t="str">
        <f t="shared" ref="BV335" si="5341">BM335</f>
        <v>RECUBRIMIENTOS</v>
      </c>
      <c r="BW335" s="534"/>
      <c r="BX335" s="534"/>
      <c r="BY335" s="534"/>
      <c r="BZ335" s="534"/>
      <c r="CA335" s="535"/>
      <c r="CB335" s="116"/>
      <c r="CD335" s="116" t="s">
        <v>312</v>
      </c>
      <c r="CE335" s="533" t="str">
        <f t="shared" ref="CE335" si="5342">BV335</f>
        <v>RECUBRIMIENTOS</v>
      </c>
      <c r="CF335" s="534"/>
      <c r="CG335" s="534"/>
      <c r="CH335" s="534"/>
      <c r="CI335" s="534"/>
      <c r="CJ335" s="535"/>
      <c r="CK335" s="116"/>
      <c r="CM335" s="116" t="s">
        <v>312</v>
      </c>
      <c r="CN335" s="533" t="str">
        <f t="shared" ref="CN335" si="5343">CE335</f>
        <v>RECUBRIMIENTOS</v>
      </c>
      <c r="CO335" s="534"/>
      <c r="CP335" s="534"/>
      <c r="CQ335" s="534"/>
      <c r="CR335" s="534"/>
      <c r="CS335" s="535"/>
      <c r="CT335" s="116"/>
      <c r="CV335" s="116" t="s">
        <v>312</v>
      </c>
      <c r="CW335" s="533" t="str">
        <f t="shared" ref="CW335" si="5344">CN335</f>
        <v>RECUBRIMIENTOS</v>
      </c>
      <c r="CX335" s="534"/>
      <c r="CY335" s="534"/>
      <c r="CZ335" s="534"/>
      <c r="DA335" s="534"/>
      <c r="DB335" s="535"/>
      <c r="DC335" s="116"/>
      <c r="DE335" s="116" t="s">
        <v>312</v>
      </c>
      <c r="DF335" s="533" t="str">
        <f t="shared" ref="DF335" si="5345">CW335</f>
        <v>RECUBRIMIENTOS</v>
      </c>
      <c r="DG335" s="534"/>
      <c r="DH335" s="534"/>
      <c r="DI335" s="534"/>
      <c r="DJ335" s="534"/>
      <c r="DK335" s="535"/>
      <c r="DL335" s="116"/>
      <c r="DN335" s="116" t="s">
        <v>312</v>
      </c>
      <c r="DO335" s="533" t="str">
        <f t="shared" ref="DO335" si="5346">DF335</f>
        <v>RECUBRIMIENTOS</v>
      </c>
      <c r="DP335" s="534"/>
      <c r="DQ335" s="534"/>
      <c r="DR335" s="534"/>
      <c r="DS335" s="534"/>
      <c r="DT335" s="535"/>
      <c r="DU335" s="116"/>
      <c r="DW335" s="116" t="s">
        <v>312</v>
      </c>
      <c r="DX335" s="533" t="str">
        <f t="shared" ref="DX335" si="5347">DO335</f>
        <v>RECUBRIMIENTOS</v>
      </c>
      <c r="DY335" s="534"/>
      <c r="DZ335" s="534"/>
      <c r="EA335" s="534"/>
      <c r="EB335" s="534"/>
      <c r="EC335" s="535"/>
      <c r="ED335" s="116"/>
      <c r="EF335" s="116" t="s">
        <v>312</v>
      </c>
      <c r="EG335" s="533" t="str">
        <f t="shared" ref="EG335" si="5348">DX335</f>
        <v>RECUBRIMIENTOS</v>
      </c>
      <c r="EH335" s="534"/>
      <c r="EI335" s="534"/>
      <c r="EJ335" s="534"/>
      <c r="EK335" s="534"/>
      <c r="EL335" s="535"/>
      <c r="EM335" s="116"/>
      <c r="EO335" s="116" t="s">
        <v>312</v>
      </c>
      <c r="EP335" s="533" t="str">
        <f t="shared" ref="EP335" si="5349">EG335</f>
        <v>RECUBRIMIENTOS</v>
      </c>
      <c r="EQ335" s="534"/>
      <c r="ER335" s="534"/>
      <c r="ES335" s="534"/>
      <c r="ET335" s="534"/>
      <c r="EU335" s="535"/>
      <c r="EV335" s="116"/>
      <c r="EX335" s="116" t="s">
        <v>312</v>
      </c>
      <c r="EY335" s="533" t="str">
        <f t="shared" ref="EY335" si="5350">EP335</f>
        <v>RECUBRIMIENTOS</v>
      </c>
      <c r="EZ335" s="534"/>
      <c r="FA335" s="534"/>
      <c r="FB335" s="534"/>
      <c r="FC335" s="534"/>
      <c r="FD335" s="535"/>
      <c r="FE335" s="116"/>
      <c r="FG335" s="116" t="s">
        <v>312</v>
      </c>
      <c r="FH335" s="533" t="str">
        <f t="shared" ref="FH335" si="5351">EY335</f>
        <v>RECUBRIMIENTOS</v>
      </c>
      <c r="FI335" s="534"/>
      <c r="FJ335" s="534"/>
      <c r="FK335" s="534"/>
      <c r="FL335" s="534"/>
      <c r="FM335" s="535"/>
      <c r="FN335" s="116"/>
      <c r="FP335" s="116" t="s">
        <v>312</v>
      </c>
      <c r="FQ335" s="533" t="str">
        <f t="shared" ref="FQ335" si="5352">FH335</f>
        <v>RECUBRIMIENTOS</v>
      </c>
      <c r="FR335" s="534"/>
      <c r="FS335" s="534"/>
      <c r="FT335" s="534"/>
      <c r="FU335" s="534"/>
      <c r="FV335" s="535"/>
      <c r="FW335" s="116"/>
      <c r="FY335" s="116" t="s">
        <v>312</v>
      </c>
      <c r="FZ335" s="533" t="str">
        <f t="shared" ref="FZ335" si="5353">FQ335</f>
        <v>RECUBRIMIENTOS</v>
      </c>
      <c r="GA335" s="534"/>
      <c r="GB335" s="534"/>
      <c r="GC335" s="534"/>
      <c r="GD335" s="534"/>
      <c r="GE335" s="535"/>
      <c r="GF335" s="116"/>
      <c r="GH335" s="116" t="s">
        <v>312</v>
      </c>
      <c r="GI335" s="533" t="str">
        <f t="shared" ref="GI335" si="5354">FZ335</f>
        <v>RECUBRIMIENTOS</v>
      </c>
      <c r="GJ335" s="534"/>
      <c r="GK335" s="534"/>
      <c r="GL335" s="534"/>
      <c r="GM335" s="534"/>
      <c r="GN335" s="535"/>
      <c r="GO335" s="116"/>
      <c r="GQ335" s="116" t="s">
        <v>312</v>
      </c>
      <c r="GR335" s="533" t="str">
        <f t="shared" ref="GR335" si="5355">GI335</f>
        <v>RECUBRIMIENTOS</v>
      </c>
      <c r="GS335" s="534"/>
      <c r="GT335" s="534"/>
      <c r="GU335" s="534"/>
      <c r="GV335" s="534"/>
      <c r="GW335" s="535"/>
      <c r="GX335" s="116"/>
      <c r="GZ335" s="116" t="s">
        <v>312</v>
      </c>
      <c r="HA335" s="533" t="str">
        <f t="shared" ref="HA335" si="5356">GR335</f>
        <v>RECUBRIMIENTOS</v>
      </c>
      <c r="HB335" s="534"/>
      <c r="HC335" s="534"/>
      <c r="HD335" s="534"/>
      <c r="HE335" s="534"/>
      <c r="HF335" s="535"/>
      <c r="HG335" s="116"/>
      <c r="HI335" s="116" t="s">
        <v>312</v>
      </c>
      <c r="HJ335" s="533" t="str">
        <f t="shared" ref="HJ335" si="5357">HA335</f>
        <v>RECUBRIMIENTOS</v>
      </c>
      <c r="HK335" s="534"/>
      <c r="HL335" s="534"/>
      <c r="HM335" s="534"/>
      <c r="HN335" s="534"/>
      <c r="HO335" s="535"/>
      <c r="HP335" s="116"/>
      <c r="HR335" s="116" t="s">
        <v>312</v>
      </c>
      <c r="HS335" s="533" t="str">
        <f t="shared" ref="HS335" si="5358">HJ335</f>
        <v>RECUBRIMIENTOS</v>
      </c>
      <c r="HT335" s="534"/>
      <c r="HU335" s="534"/>
      <c r="HV335" s="534"/>
      <c r="HW335" s="534"/>
      <c r="HX335" s="535"/>
      <c r="HY335" s="116"/>
      <c r="IA335" s="116" t="s">
        <v>312</v>
      </c>
      <c r="IB335" s="533" t="str">
        <f t="shared" ref="IB335" si="5359">HS335</f>
        <v>RECUBRIMIENTOS</v>
      </c>
      <c r="IC335" s="534"/>
      <c r="ID335" s="534"/>
      <c r="IE335" s="534"/>
      <c r="IF335" s="534"/>
      <c r="IG335" s="535"/>
      <c r="IH335" s="116"/>
      <c r="IJ335" s="116" t="s">
        <v>312</v>
      </c>
      <c r="IK335" s="533" t="str">
        <f t="shared" ref="IK335" si="5360">IB335</f>
        <v>RECUBRIMIENTOS</v>
      </c>
      <c r="IL335" s="534"/>
      <c r="IM335" s="534"/>
      <c r="IN335" s="534"/>
      <c r="IO335" s="534"/>
      <c r="IP335" s="535"/>
      <c r="IQ335" s="116"/>
      <c r="IS335" s="116" t="s">
        <v>312</v>
      </c>
      <c r="IT335" s="533" t="str">
        <f t="shared" ref="IT335" si="5361">IK335</f>
        <v>RECUBRIMIENTOS</v>
      </c>
      <c r="IU335" s="534"/>
      <c r="IV335" s="534"/>
      <c r="IW335" s="534"/>
      <c r="IX335" s="534"/>
      <c r="IY335" s="535"/>
      <c r="IZ335" s="116"/>
      <c r="JB335" s="116" t="s">
        <v>312</v>
      </c>
      <c r="JC335" s="533" t="str">
        <f t="shared" ref="JC335" si="5362">IT335</f>
        <v>RECUBRIMIENTOS</v>
      </c>
      <c r="JD335" s="534"/>
      <c r="JE335" s="534"/>
      <c r="JF335" s="534"/>
      <c r="JG335" s="534"/>
      <c r="JH335" s="535"/>
      <c r="JI335" s="116"/>
      <c r="JK335" s="116" t="s">
        <v>312</v>
      </c>
      <c r="JL335" s="533" t="str">
        <f t="shared" ref="JL335" si="5363">JC335</f>
        <v>RECUBRIMIENTOS</v>
      </c>
      <c r="JM335" s="534"/>
      <c r="JN335" s="534"/>
      <c r="JO335" s="534"/>
      <c r="JP335" s="534"/>
      <c r="JQ335" s="535"/>
      <c r="JR335" s="116"/>
      <c r="JT335" s="116" t="s">
        <v>312</v>
      </c>
      <c r="JU335" s="533" t="str">
        <f t="shared" ref="JU335" si="5364">JL335</f>
        <v>RECUBRIMIENTOS</v>
      </c>
      <c r="JV335" s="534"/>
      <c r="JW335" s="534"/>
      <c r="JX335" s="534"/>
      <c r="JY335" s="534"/>
      <c r="JZ335" s="535"/>
      <c r="KA335" s="116"/>
      <c r="KC335" s="116" t="s">
        <v>312</v>
      </c>
      <c r="KD335" s="533" t="str">
        <f t="shared" ref="KD335" si="5365">JU335</f>
        <v>RECUBRIMIENTOS</v>
      </c>
      <c r="KE335" s="534"/>
      <c r="KF335" s="534"/>
      <c r="KG335" s="534"/>
      <c r="KH335" s="534"/>
      <c r="KI335" s="535"/>
      <c r="KJ335" s="116"/>
      <c r="KL335" s="116" t="s">
        <v>312</v>
      </c>
      <c r="KM335" s="533" t="str">
        <f t="shared" ref="KM335" si="5366">KD335</f>
        <v>RECUBRIMIENTOS</v>
      </c>
      <c r="KN335" s="534"/>
      <c r="KO335" s="534"/>
      <c r="KP335" s="534"/>
      <c r="KQ335" s="534"/>
      <c r="KR335" s="535"/>
      <c r="KS335" s="116"/>
      <c r="KU335" s="116" t="s">
        <v>312</v>
      </c>
      <c r="KV335" s="533" t="str">
        <f t="shared" ref="KV335" si="5367">KM335</f>
        <v>RECUBRIMIENTOS</v>
      </c>
      <c r="KW335" s="534"/>
      <c r="KX335" s="534"/>
      <c r="KY335" s="534"/>
      <c r="KZ335" s="534"/>
      <c r="LA335" s="535"/>
      <c r="LB335" s="116"/>
      <c r="LD335" s="116" t="s">
        <v>312</v>
      </c>
      <c r="LE335" s="533" t="str">
        <f t="shared" ref="LE335" si="5368">KV335</f>
        <v>RECUBRIMIENTOS</v>
      </c>
      <c r="LF335" s="534"/>
      <c r="LG335" s="534"/>
      <c r="LH335" s="534"/>
      <c r="LI335" s="534"/>
      <c r="LJ335" s="535"/>
      <c r="LK335" s="116"/>
      <c r="LM335" s="116" t="s">
        <v>312</v>
      </c>
      <c r="LN335" s="533" t="str">
        <f t="shared" ref="LN335" si="5369">LE335</f>
        <v>RECUBRIMIENTOS</v>
      </c>
      <c r="LO335" s="534"/>
      <c r="LP335" s="534"/>
      <c r="LQ335" s="534"/>
      <c r="LR335" s="534"/>
      <c r="LS335" s="535"/>
      <c r="LT335" s="116"/>
      <c r="LV335" s="116" t="s">
        <v>312</v>
      </c>
      <c r="LW335" s="533" t="str">
        <f t="shared" ref="LW335" si="5370">LN335</f>
        <v>RECUBRIMIENTOS</v>
      </c>
      <c r="LX335" s="534"/>
      <c r="LY335" s="534"/>
      <c r="LZ335" s="534"/>
      <c r="MA335" s="534"/>
      <c r="MB335" s="535"/>
      <c r="MC335" s="116"/>
      <c r="ME335" s="116" t="s">
        <v>312</v>
      </c>
      <c r="MF335" s="533" t="str">
        <f t="shared" ref="MF335" si="5371">LW335</f>
        <v>RECUBRIMIENTOS</v>
      </c>
      <c r="MG335" s="534"/>
      <c r="MH335" s="534"/>
      <c r="MI335" s="534"/>
      <c r="MJ335" s="534"/>
      <c r="MK335" s="535"/>
      <c r="ML335" s="116"/>
      <c r="MN335" s="116" t="s">
        <v>312</v>
      </c>
      <c r="MO335" s="533" t="str">
        <f t="shared" ref="MO335" si="5372">MF335</f>
        <v>RECUBRIMIENTOS</v>
      </c>
      <c r="MP335" s="534"/>
      <c r="MQ335" s="534"/>
      <c r="MR335" s="534"/>
      <c r="MS335" s="534"/>
      <c r="MT335" s="535"/>
      <c r="MU335" s="116"/>
      <c r="MW335" s="116" t="s">
        <v>312</v>
      </c>
      <c r="MX335" s="533" t="str">
        <f t="shared" ref="MX335" si="5373">MO335</f>
        <v>RECUBRIMIENTOS</v>
      </c>
      <c r="MY335" s="534"/>
      <c r="MZ335" s="534"/>
      <c r="NA335" s="534"/>
      <c r="NB335" s="534"/>
      <c r="NC335" s="535"/>
      <c r="ND335" s="116"/>
      <c r="NF335" s="116" t="s">
        <v>312</v>
      </c>
      <c r="NG335" s="533" t="str">
        <f t="shared" ref="NG335" si="5374">MX335</f>
        <v>RECUBRIMIENTOS</v>
      </c>
      <c r="NH335" s="534"/>
      <c r="NI335" s="534"/>
      <c r="NJ335" s="534"/>
      <c r="NK335" s="534"/>
      <c r="NL335" s="535"/>
      <c r="NM335" s="116"/>
      <c r="NO335" s="116" t="s">
        <v>312</v>
      </c>
      <c r="NP335" s="533" t="str">
        <f t="shared" ref="NP335" si="5375">NG335</f>
        <v>RECUBRIMIENTOS</v>
      </c>
      <c r="NQ335" s="534"/>
      <c r="NR335" s="534"/>
      <c r="NS335" s="534"/>
      <c r="NT335" s="534"/>
      <c r="NU335" s="535"/>
      <c r="NV335" s="116"/>
      <c r="NX335" s="116" t="s">
        <v>312</v>
      </c>
      <c r="NY335" s="533" t="str">
        <f t="shared" ref="NY335" si="5376">NP335</f>
        <v>RECUBRIMIENTOS</v>
      </c>
      <c r="NZ335" s="534"/>
      <c r="OA335" s="534"/>
      <c r="OB335" s="534"/>
      <c r="OC335" s="534"/>
      <c r="OD335" s="535"/>
      <c r="OE335" s="116"/>
      <c r="OG335" s="116" t="s">
        <v>312</v>
      </c>
      <c r="OH335" s="533" t="str">
        <f t="shared" ref="OH335" si="5377">NY335</f>
        <v>RECUBRIMIENTOS</v>
      </c>
      <c r="OI335" s="534"/>
      <c r="OJ335" s="534"/>
      <c r="OK335" s="534"/>
      <c r="OL335" s="534"/>
      <c r="OM335" s="535"/>
      <c r="ON335" s="116"/>
      <c r="OP335" s="116" t="s">
        <v>312</v>
      </c>
      <c r="OQ335" s="533" t="str">
        <f t="shared" ref="OQ335" si="5378">OH335</f>
        <v>RECUBRIMIENTOS</v>
      </c>
      <c r="OR335" s="534"/>
      <c r="OS335" s="534"/>
      <c r="OT335" s="534"/>
      <c r="OU335" s="534"/>
      <c r="OV335" s="535"/>
      <c r="OW335" s="116"/>
      <c r="OY335" s="116" t="s">
        <v>312</v>
      </c>
      <c r="OZ335" s="533" t="str">
        <f t="shared" ref="OZ335" si="5379">OQ335</f>
        <v>RECUBRIMIENTOS</v>
      </c>
      <c r="PA335" s="534"/>
      <c r="PB335" s="534"/>
      <c r="PC335" s="534"/>
      <c r="PD335" s="534"/>
      <c r="PE335" s="535"/>
      <c r="PF335" s="116"/>
    </row>
    <row r="336" spans="1:422">
      <c r="A336" s="116"/>
      <c r="B336" s="536"/>
      <c r="C336" s="537"/>
      <c r="D336" s="537"/>
      <c r="E336" s="537"/>
      <c r="F336" s="537"/>
      <c r="G336" s="538"/>
      <c r="H336" s="116"/>
      <c r="J336" s="116"/>
      <c r="K336" s="536"/>
      <c r="L336" s="537"/>
      <c r="M336" s="537"/>
      <c r="N336" s="537"/>
      <c r="O336" s="537"/>
      <c r="P336" s="538"/>
      <c r="Q336" s="116"/>
      <c r="S336" s="116"/>
      <c r="T336" s="536"/>
      <c r="U336" s="537"/>
      <c r="V336" s="537"/>
      <c r="W336" s="537"/>
      <c r="X336" s="537"/>
      <c r="Y336" s="538"/>
      <c r="Z336" s="116"/>
      <c r="AB336" s="116"/>
      <c r="AC336" s="536"/>
      <c r="AD336" s="537"/>
      <c r="AE336" s="537"/>
      <c r="AF336" s="537"/>
      <c r="AG336" s="537"/>
      <c r="AH336" s="538"/>
      <c r="AI336" s="116"/>
      <c r="AK336" s="116"/>
      <c r="AL336" s="536"/>
      <c r="AM336" s="537"/>
      <c r="AN336" s="537"/>
      <c r="AO336" s="537"/>
      <c r="AP336" s="537"/>
      <c r="AQ336" s="538"/>
      <c r="AR336" s="116"/>
      <c r="AT336" s="116"/>
      <c r="AU336" s="536"/>
      <c r="AV336" s="537"/>
      <c r="AW336" s="537"/>
      <c r="AX336" s="537"/>
      <c r="AY336" s="537"/>
      <c r="AZ336" s="538"/>
      <c r="BA336" s="116"/>
      <c r="BC336" s="116"/>
      <c r="BD336" s="536"/>
      <c r="BE336" s="537"/>
      <c r="BF336" s="537"/>
      <c r="BG336" s="537"/>
      <c r="BH336" s="537"/>
      <c r="BI336" s="538"/>
      <c r="BJ336" s="116"/>
      <c r="BL336" s="116"/>
      <c r="BM336" s="536"/>
      <c r="BN336" s="537"/>
      <c r="BO336" s="537"/>
      <c r="BP336" s="537"/>
      <c r="BQ336" s="537"/>
      <c r="BR336" s="538"/>
      <c r="BS336" s="116"/>
      <c r="BU336" s="116"/>
      <c r="BV336" s="536"/>
      <c r="BW336" s="537"/>
      <c r="BX336" s="537"/>
      <c r="BY336" s="537"/>
      <c r="BZ336" s="537"/>
      <c r="CA336" s="538"/>
      <c r="CB336" s="116"/>
      <c r="CD336" s="116"/>
      <c r="CE336" s="536"/>
      <c r="CF336" s="537"/>
      <c r="CG336" s="537"/>
      <c r="CH336" s="537"/>
      <c r="CI336" s="537"/>
      <c r="CJ336" s="538"/>
      <c r="CK336" s="116"/>
      <c r="CM336" s="116"/>
      <c r="CN336" s="536"/>
      <c r="CO336" s="537"/>
      <c r="CP336" s="537"/>
      <c r="CQ336" s="537"/>
      <c r="CR336" s="537"/>
      <c r="CS336" s="538"/>
      <c r="CT336" s="116"/>
      <c r="CV336" s="116"/>
      <c r="CW336" s="536"/>
      <c r="CX336" s="537"/>
      <c r="CY336" s="537"/>
      <c r="CZ336" s="537"/>
      <c r="DA336" s="537"/>
      <c r="DB336" s="538"/>
      <c r="DC336" s="116"/>
      <c r="DE336" s="116"/>
      <c r="DF336" s="536"/>
      <c r="DG336" s="537"/>
      <c r="DH336" s="537"/>
      <c r="DI336" s="537"/>
      <c r="DJ336" s="537"/>
      <c r="DK336" s="538"/>
      <c r="DL336" s="116"/>
      <c r="DN336" s="116"/>
      <c r="DO336" s="536"/>
      <c r="DP336" s="537"/>
      <c r="DQ336" s="537"/>
      <c r="DR336" s="537"/>
      <c r="DS336" s="537"/>
      <c r="DT336" s="538"/>
      <c r="DU336" s="116"/>
      <c r="DW336" s="116"/>
      <c r="DX336" s="536"/>
      <c r="DY336" s="537"/>
      <c r="DZ336" s="537"/>
      <c r="EA336" s="537"/>
      <c r="EB336" s="537"/>
      <c r="EC336" s="538"/>
      <c r="ED336" s="116"/>
      <c r="EF336" s="116"/>
      <c r="EG336" s="536"/>
      <c r="EH336" s="537"/>
      <c r="EI336" s="537"/>
      <c r="EJ336" s="537"/>
      <c r="EK336" s="537"/>
      <c r="EL336" s="538"/>
      <c r="EM336" s="116"/>
      <c r="EO336" s="116"/>
      <c r="EP336" s="536"/>
      <c r="EQ336" s="537"/>
      <c r="ER336" s="537"/>
      <c r="ES336" s="537"/>
      <c r="ET336" s="537"/>
      <c r="EU336" s="538"/>
      <c r="EV336" s="116"/>
      <c r="EX336" s="116"/>
      <c r="EY336" s="536"/>
      <c r="EZ336" s="537"/>
      <c r="FA336" s="537"/>
      <c r="FB336" s="537"/>
      <c r="FC336" s="537"/>
      <c r="FD336" s="538"/>
      <c r="FE336" s="116"/>
      <c r="FG336" s="116"/>
      <c r="FH336" s="536"/>
      <c r="FI336" s="537"/>
      <c r="FJ336" s="537"/>
      <c r="FK336" s="537"/>
      <c r="FL336" s="537"/>
      <c r="FM336" s="538"/>
      <c r="FN336" s="116"/>
      <c r="FP336" s="116"/>
      <c r="FQ336" s="536"/>
      <c r="FR336" s="537"/>
      <c r="FS336" s="537"/>
      <c r="FT336" s="537"/>
      <c r="FU336" s="537"/>
      <c r="FV336" s="538"/>
      <c r="FW336" s="116"/>
      <c r="FY336" s="116"/>
      <c r="FZ336" s="536"/>
      <c r="GA336" s="537"/>
      <c r="GB336" s="537"/>
      <c r="GC336" s="537"/>
      <c r="GD336" s="537"/>
      <c r="GE336" s="538"/>
      <c r="GF336" s="116"/>
      <c r="GH336" s="116"/>
      <c r="GI336" s="536"/>
      <c r="GJ336" s="537"/>
      <c r="GK336" s="537"/>
      <c r="GL336" s="537"/>
      <c r="GM336" s="537"/>
      <c r="GN336" s="538"/>
      <c r="GO336" s="116"/>
      <c r="GQ336" s="116"/>
      <c r="GR336" s="536"/>
      <c r="GS336" s="537"/>
      <c r="GT336" s="537"/>
      <c r="GU336" s="537"/>
      <c r="GV336" s="537"/>
      <c r="GW336" s="538"/>
      <c r="GX336" s="116"/>
      <c r="GZ336" s="116"/>
      <c r="HA336" s="536"/>
      <c r="HB336" s="537"/>
      <c r="HC336" s="537"/>
      <c r="HD336" s="537"/>
      <c r="HE336" s="537"/>
      <c r="HF336" s="538"/>
      <c r="HG336" s="116"/>
      <c r="HI336" s="116"/>
      <c r="HJ336" s="536"/>
      <c r="HK336" s="537"/>
      <c r="HL336" s="537"/>
      <c r="HM336" s="537"/>
      <c r="HN336" s="537"/>
      <c r="HO336" s="538"/>
      <c r="HP336" s="116"/>
      <c r="HR336" s="116"/>
      <c r="HS336" s="536"/>
      <c r="HT336" s="537"/>
      <c r="HU336" s="537"/>
      <c r="HV336" s="537"/>
      <c r="HW336" s="537"/>
      <c r="HX336" s="538"/>
      <c r="HY336" s="116"/>
      <c r="IA336" s="116"/>
      <c r="IB336" s="536"/>
      <c r="IC336" s="537"/>
      <c r="ID336" s="537"/>
      <c r="IE336" s="537"/>
      <c r="IF336" s="537"/>
      <c r="IG336" s="538"/>
      <c r="IH336" s="116"/>
      <c r="IJ336" s="116"/>
      <c r="IK336" s="536"/>
      <c r="IL336" s="537"/>
      <c r="IM336" s="537"/>
      <c r="IN336" s="537"/>
      <c r="IO336" s="537"/>
      <c r="IP336" s="538"/>
      <c r="IQ336" s="116"/>
      <c r="IS336" s="116"/>
      <c r="IT336" s="536"/>
      <c r="IU336" s="537"/>
      <c r="IV336" s="537"/>
      <c r="IW336" s="537"/>
      <c r="IX336" s="537"/>
      <c r="IY336" s="538"/>
      <c r="IZ336" s="116"/>
      <c r="JB336" s="116"/>
      <c r="JC336" s="536"/>
      <c r="JD336" s="537"/>
      <c r="JE336" s="537"/>
      <c r="JF336" s="537"/>
      <c r="JG336" s="537"/>
      <c r="JH336" s="538"/>
      <c r="JI336" s="116"/>
      <c r="JK336" s="116"/>
      <c r="JL336" s="536"/>
      <c r="JM336" s="537"/>
      <c r="JN336" s="537"/>
      <c r="JO336" s="537"/>
      <c r="JP336" s="537"/>
      <c r="JQ336" s="538"/>
      <c r="JR336" s="116"/>
      <c r="JT336" s="116"/>
      <c r="JU336" s="536"/>
      <c r="JV336" s="537"/>
      <c r="JW336" s="537"/>
      <c r="JX336" s="537"/>
      <c r="JY336" s="537"/>
      <c r="JZ336" s="538"/>
      <c r="KA336" s="116"/>
      <c r="KC336" s="116"/>
      <c r="KD336" s="536"/>
      <c r="KE336" s="537"/>
      <c r="KF336" s="537"/>
      <c r="KG336" s="537"/>
      <c r="KH336" s="537"/>
      <c r="KI336" s="538"/>
      <c r="KJ336" s="116"/>
      <c r="KL336" s="116"/>
      <c r="KM336" s="536"/>
      <c r="KN336" s="537"/>
      <c r="KO336" s="537"/>
      <c r="KP336" s="537"/>
      <c r="KQ336" s="537"/>
      <c r="KR336" s="538"/>
      <c r="KS336" s="116"/>
      <c r="KU336" s="116"/>
      <c r="KV336" s="536"/>
      <c r="KW336" s="537"/>
      <c r="KX336" s="537"/>
      <c r="KY336" s="537"/>
      <c r="KZ336" s="537"/>
      <c r="LA336" s="538"/>
      <c r="LB336" s="116"/>
      <c r="LD336" s="116"/>
      <c r="LE336" s="536"/>
      <c r="LF336" s="537"/>
      <c r="LG336" s="537"/>
      <c r="LH336" s="537"/>
      <c r="LI336" s="537"/>
      <c r="LJ336" s="538"/>
      <c r="LK336" s="116"/>
      <c r="LM336" s="116"/>
      <c r="LN336" s="536"/>
      <c r="LO336" s="537"/>
      <c r="LP336" s="537"/>
      <c r="LQ336" s="537"/>
      <c r="LR336" s="537"/>
      <c r="LS336" s="538"/>
      <c r="LT336" s="116"/>
      <c r="LV336" s="116"/>
      <c r="LW336" s="536"/>
      <c r="LX336" s="537"/>
      <c r="LY336" s="537"/>
      <c r="LZ336" s="537"/>
      <c r="MA336" s="537"/>
      <c r="MB336" s="538"/>
      <c r="MC336" s="116"/>
      <c r="ME336" s="116"/>
      <c r="MF336" s="536"/>
      <c r="MG336" s="537"/>
      <c r="MH336" s="537"/>
      <c r="MI336" s="537"/>
      <c r="MJ336" s="537"/>
      <c r="MK336" s="538"/>
      <c r="ML336" s="116"/>
      <c r="MN336" s="116"/>
      <c r="MO336" s="536"/>
      <c r="MP336" s="537"/>
      <c r="MQ336" s="537"/>
      <c r="MR336" s="537"/>
      <c r="MS336" s="537"/>
      <c r="MT336" s="538"/>
      <c r="MU336" s="116"/>
      <c r="MW336" s="116"/>
      <c r="MX336" s="536"/>
      <c r="MY336" s="537"/>
      <c r="MZ336" s="537"/>
      <c r="NA336" s="537"/>
      <c r="NB336" s="537"/>
      <c r="NC336" s="538"/>
      <c r="ND336" s="116"/>
      <c r="NF336" s="116"/>
      <c r="NG336" s="536"/>
      <c r="NH336" s="537"/>
      <c r="NI336" s="537"/>
      <c r="NJ336" s="537"/>
      <c r="NK336" s="537"/>
      <c r="NL336" s="538"/>
      <c r="NM336" s="116"/>
      <c r="NO336" s="116"/>
      <c r="NP336" s="536"/>
      <c r="NQ336" s="537"/>
      <c r="NR336" s="537"/>
      <c r="NS336" s="537"/>
      <c r="NT336" s="537"/>
      <c r="NU336" s="538"/>
      <c r="NV336" s="116"/>
      <c r="NX336" s="116"/>
      <c r="NY336" s="536"/>
      <c r="NZ336" s="537"/>
      <c r="OA336" s="537"/>
      <c r="OB336" s="537"/>
      <c r="OC336" s="537"/>
      <c r="OD336" s="538"/>
      <c r="OE336" s="116"/>
      <c r="OG336" s="116"/>
      <c r="OH336" s="536"/>
      <c r="OI336" s="537"/>
      <c r="OJ336" s="537"/>
      <c r="OK336" s="537"/>
      <c r="OL336" s="537"/>
      <c r="OM336" s="538"/>
      <c r="ON336" s="116"/>
      <c r="OP336" s="116"/>
      <c r="OQ336" s="536"/>
      <c r="OR336" s="537"/>
      <c r="OS336" s="537"/>
      <c r="OT336" s="537"/>
      <c r="OU336" s="537"/>
      <c r="OV336" s="538"/>
      <c r="OW336" s="116"/>
      <c r="OY336" s="116"/>
      <c r="OZ336" s="536"/>
      <c r="PA336" s="537"/>
      <c r="PB336" s="537"/>
      <c r="PC336" s="537"/>
      <c r="PD336" s="537"/>
      <c r="PE336" s="538"/>
      <c r="PF336" s="116"/>
    </row>
    <row r="337" spans="1:422" ht="15" customHeight="1">
      <c r="A337" s="117" t="s">
        <v>1</v>
      </c>
      <c r="B337" s="544" t="str">
        <f>+APU!B176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C337" s="545"/>
      <c r="D337" s="545"/>
      <c r="E337" s="545"/>
      <c r="F337" s="545"/>
      <c r="G337" s="545"/>
      <c r="H337" s="117" t="s">
        <v>313</v>
      </c>
      <c r="J337" s="117" t="s">
        <v>1</v>
      </c>
      <c r="K337" s="539" t="str">
        <f>B337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L337" s="540"/>
      <c r="M337" s="540"/>
      <c r="N337" s="540"/>
      <c r="O337" s="540"/>
      <c r="P337" s="540"/>
      <c r="Q337" s="117" t="s">
        <v>313</v>
      </c>
      <c r="S337" s="117" t="s">
        <v>1</v>
      </c>
      <c r="T337" s="539" t="str">
        <f>K337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U337" s="540"/>
      <c r="V337" s="540"/>
      <c r="W337" s="540"/>
      <c r="X337" s="540"/>
      <c r="Y337" s="540"/>
      <c r="Z337" s="117" t="s">
        <v>313</v>
      </c>
      <c r="AB337" s="117" t="s">
        <v>1</v>
      </c>
      <c r="AC337" s="539" t="str">
        <f>T337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AD337" s="540"/>
      <c r="AE337" s="540"/>
      <c r="AF337" s="540"/>
      <c r="AG337" s="540"/>
      <c r="AH337" s="540"/>
      <c r="AI337" s="117" t="s">
        <v>313</v>
      </c>
      <c r="AK337" s="117" t="s">
        <v>1</v>
      </c>
      <c r="AL337" s="539" t="str">
        <f>AC337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AM337" s="540"/>
      <c r="AN337" s="540"/>
      <c r="AO337" s="540"/>
      <c r="AP337" s="540"/>
      <c r="AQ337" s="540"/>
      <c r="AR337" s="117" t="s">
        <v>313</v>
      </c>
      <c r="AT337" s="117" t="s">
        <v>1</v>
      </c>
      <c r="AU337" s="539" t="str">
        <f>AL337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AV337" s="540"/>
      <c r="AW337" s="540"/>
      <c r="AX337" s="540"/>
      <c r="AY337" s="540"/>
      <c r="AZ337" s="540"/>
      <c r="BA337" s="117" t="s">
        <v>313</v>
      </c>
      <c r="BC337" s="117" t="s">
        <v>1</v>
      </c>
      <c r="BD337" s="539" t="str">
        <f t="shared" ref="BD337" si="5380">AU337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BE337" s="540"/>
      <c r="BF337" s="540"/>
      <c r="BG337" s="540"/>
      <c r="BH337" s="540"/>
      <c r="BI337" s="540"/>
      <c r="BJ337" s="117" t="s">
        <v>313</v>
      </c>
      <c r="BL337" s="117" t="s">
        <v>1</v>
      </c>
      <c r="BM337" s="539" t="str">
        <f t="shared" ref="BM337" si="5381">BD337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BN337" s="540"/>
      <c r="BO337" s="540"/>
      <c r="BP337" s="540"/>
      <c r="BQ337" s="540"/>
      <c r="BR337" s="540"/>
      <c r="BS337" s="117" t="s">
        <v>313</v>
      </c>
      <c r="BU337" s="117" t="s">
        <v>1</v>
      </c>
      <c r="BV337" s="539" t="str">
        <f t="shared" ref="BV337" si="5382">BM337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BW337" s="540"/>
      <c r="BX337" s="540"/>
      <c r="BY337" s="540"/>
      <c r="BZ337" s="540"/>
      <c r="CA337" s="540"/>
      <c r="CB337" s="117" t="s">
        <v>313</v>
      </c>
      <c r="CD337" s="117" t="s">
        <v>1</v>
      </c>
      <c r="CE337" s="539" t="str">
        <f t="shared" ref="CE337" si="5383">BV337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CF337" s="540"/>
      <c r="CG337" s="540"/>
      <c r="CH337" s="540"/>
      <c r="CI337" s="540"/>
      <c r="CJ337" s="540"/>
      <c r="CK337" s="117" t="s">
        <v>313</v>
      </c>
      <c r="CM337" s="117" t="s">
        <v>1</v>
      </c>
      <c r="CN337" s="539" t="str">
        <f t="shared" ref="CN337" si="5384">CE337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CO337" s="540"/>
      <c r="CP337" s="540"/>
      <c r="CQ337" s="540"/>
      <c r="CR337" s="540"/>
      <c r="CS337" s="540"/>
      <c r="CT337" s="117" t="s">
        <v>313</v>
      </c>
      <c r="CV337" s="117" t="s">
        <v>1</v>
      </c>
      <c r="CW337" s="539" t="str">
        <f t="shared" ref="CW337" si="5385">CN337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CX337" s="540"/>
      <c r="CY337" s="540"/>
      <c r="CZ337" s="540"/>
      <c r="DA337" s="540"/>
      <c r="DB337" s="540"/>
      <c r="DC337" s="117" t="s">
        <v>313</v>
      </c>
      <c r="DE337" s="117" t="s">
        <v>1</v>
      </c>
      <c r="DF337" s="539" t="str">
        <f t="shared" ref="DF337" si="5386">CW337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DG337" s="540"/>
      <c r="DH337" s="540"/>
      <c r="DI337" s="540"/>
      <c r="DJ337" s="540"/>
      <c r="DK337" s="540"/>
      <c r="DL337" s="117" t="s">
        <v>313</v>
      </c>
      <c r="DN337" s="117" t="s">
        <v>1</v>
      </c>
      <c r="DO337" s="539" t="str">
        <f t="shared" ref="DO337" si="5387">DF337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DP337" s="540"/>
      <c r="DQ337" s="540"/>
      <c r="DR337" s="540"/>
      <c r="DS337" s="540"/>
      <c r="DT337" s="540"/>
      <c r="DU337" s="117" t="s">
        <v>313</v>
      </c>
      <c r="DW337" s="117" t="s">
        <v>1</v>
      </c>
      <c r="DX337" s="539" t="str">
        <f t="shared" ref="DX337" si="5388">DO337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DY337" s="540"/>
      <c r="DZ337" s="540"/>
      <c r="EA337" s="540"/>
      <c r="EB337" s="540"/>
      <c r="EC337" s="540"/>
      <c r="ED337" s="117" t="s">
        <v>313</v>
      </c>
      <c r="EF337" s="117" t="s">
        <v>1</v>
      </c>
      <c r="EG337" s="539" t="str">
        <f t="shared" ref="EG337" si="5389">DX337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EH337" s="540"/>
      <c r="EI337" s="540"/>
      <c r="EJ337" s="540"/>
      <c r="EK337" s="540"/>
      <c r="EL337" s="540"/>
      <c r="EM337" s="117" t="s">
        <v>313</v>
      </c>
      <c r="EO337" s="117" t="s">
        <v>1</v>
      </c>
      <c r="EP337" s="539" t="str">
        <f t="shared" ref="EP337" si="5390">EG337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EQ337" s="540"/>
      <c r="ER337" s="540"/>
      <c r="ES337" s="540"/>
      <c r="ET337" s="540"/>
      <c r="EU337" s="540"/>
      <c r="EV337" s="117" t="s">
        <v>313</v>
      </c>
      <c r="EX337" s="117" t="s">
        <v>1</v>
      </c>
      <c r="EY337" s="539" t="str">
        <f t="shared" ref="EY337" si="5391">EP337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EZ337" s="540"/>
      <c r="FA337" s="540"/>
      <c r="FB337" s="540"/>
      <c r="FC337" s="540"/>
      <c r="FD337" s="540"/>
      <c r="FE337" s="117" t="s">
        <v>313</v>
      </c>
      <c r="FG337" s="117" t="s">
        <v>1</v>
      </c>
      <c r="FH337" s="539" t="str">
        <f t="shared" ref="FH337" si="5392">EY337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FI337" s="540"/>
      <c r="FJ337" s="540"/>
      <c r="FK337" s="540"/>
      <c r="FL337" s="540"/>
      <c r="FM337" s="540"/>
      <c r="FN337" s="117" t="s">
        <v>313</v>
      </c>
      <c r="FP337" s="117" t="s">
        <v>1</v>
      </c>
      <c r="FQ337" s="539" t="str">
        <f t="shared" ref="FQ337" si="5393">FH337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FR337" s="540"/>
      <c r="FS337" s="540"/>
      <c r="FT337" s="540"/>
      <c r="FU337" s="540"/>
      <c r="FV337" s="540"/>
      <c r="FW337" s="117" t="s">
        <v>313</v>
      </c>
      <c r="FY337" s="117" t="s">
        <v>1</v>
      </c>
      <c r="FZ337" s="539" t="str">
        <f t="shared" ref="FZ337" si="5394">FQ337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GA337" s="540"/>
      <c r="GB337" s="540"/>
      <c r="GC337" s="540"/>
      <c r="GD337" s="540"/>
      <c r="GE337" s="540"/>
      <c r="GF337" s="117" t="s">
        <v>313</v>
      </c>
      <c r="GH337" s="117" t="s">
        <v>1</v>
      </c>
      <c r="GI337" s="539" t="str">
        <f t="shared" ref="GI337" si="5395">FZ337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GJ337" s="540"/>
      <c r="GK337" s="540"/>
      <c r="GL337" s="540"/>
      <c r="GM337" s="540"/>
      <c r="GN337" s="540"/>
      <c r="GO337" s="117" t="s">
        <v>313</v>
      </c>
      <c r="GQ337" s="117" t="s">
        <v>1</v>
      </c>
      <c r="GR337" s="539" t="str">
        <f t="shared" ref="GR337" si="5396">GI337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GS337" s="540"/>
      <c r="GT337" s="540"/>
      <c r="GU337" s="540"/>
      <c r="GV337" s="540"/>
      <c r="GW337" s="540"/>
      <c r="GX337" s="117" t="s">
        <v>313</v>
      </c>
      <c r="GZ337" s="117" t="s">
        <v>1</v>
      </c>
      <c r="HA337" s="539" t="str">
        <f t="shared" ref="HA337" si="5397">GR337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HB337" s="540"/>
      <c r="HC337" s="540"/>
      <c r="HD337" s="540"/>
      <c r="HE337" s="540"/>
      <c r="HF337" s="540"/>
      <c r="HG337" s="117" t="s">
        <v>313</v>
      </c>
      <c r="HI337" s="117" t="s">
        <v>1</v>
      </c>
      <c r="HJ337" s="539" t="str">
        <f t="shared" ref="HJ337" si="5398">HA337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HK337" s="540"/>
      <c r="HL337" s="540"/>
      <c r="HM337" s="540"/>
      <c r="HN337" s="540"/>
      <c r="HO337" s="540"/>
      <c r="HP337" s="117" t="s">
        <v>313</v>
      </c>
      <c r="HR337" s="117" t="s">
        <v>1</v>
      </c>
      <c r="HS337" s="539" t="str">
        <f t="shared" ref="HS337" si="5399">HJ337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HT337" s="540"/>
      <c r="HU337" s="540"/>
      <c r="HV337" s="540"/>
      <c r="HW337" s="540"/>
      <c r="HX337" s="540"/>
      <c r="HY337" s="117" t="s">
        <v>313</v>
      </c>
      <c r="IA337" s="117" t="s">
        <v>1</v>
      </c>
      <c r="IB337" s="539" t="str">
        <f t="shared" ref="IB337" si="5400">HS337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IC337" s="540"/>
      <c r="ID337" s="540"/>
      <c r="IE337" s="540"/>
      <c r="IF337" s="540"/>
      <c r="IG337" s="540"/>
      <c r="IH337" s="117" t="s">
        <v>313</v>
      </c>
      <c r="IJ337" s="117" t="s">
        <v>1</v>
      </c>
      <c r="IK337" s="539" t="str">
        <f t="shared" ref="IK337" si="5401">IB337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IL337" s="540"/>
      <c r="IM337" s="540"/>
      <c r="IN337" s="540"/>
      <c r="IO337" s="540"/>
      <c r="IP337" s="540"/>
      <c r="IQ337" s="117" t="s">
        <v>313</v>
      </c>
      <c r="IS337" s="117" t="s">
        <v>1</v>
      </c>
      <c r="IT337" s="539" t="str">
        <f t="shared" ref="IT337" si="5402">IK337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IU337" s="540"/>
      <c r="IV337" s="540"/>
      <c r="IW337" s="540"/>
      <c r="IX337" s="540"/>
      <c r="IY337" s="540"/>
      <c r="IZ337" s="117" t="s">
        <v>313</v>
      </c>
      <c r="JB337" s="117" t="s">
        <v>1</v>
      </c>
      <c r="JC337" s="539" t="str">
        <f t="shared" ref="JC337" si="5403">IT337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JD337" s="540"/>
      <c r="JE337" s="540"/>
      <c r="JF337" s="540"/>
      <c r="JG337" s="540"/>
      <c r="JH337" s="540"/>
      <c r="JI337" s="117" t="s">
        <v>313</v>
      </c>
      <c r="JK337" s="117" t="s">
        <v>1</v>
      </c>
      <c r="JL337" s="539" t="str">
        <f t="shared" ref="JL337" si="5404">JC337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JM337" s="540"/>
      <c r="JN337" s="540"/>
      <c r="JO337" s="540"/>
      <c r="JP337" s="540"/>
      <c r="JQ337" s="540"/>
      <c r="JR337" s="117" t="s">
        <v>313</v>
      </c>
      <c r="JT337" s="117" t="s">
        <v>1</v>
      </c>
      <c r="JU337" s="539" t="str">
        <f t="shared" ref="JU337" si="5405">JL337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JV337" s="540"/>
      <c r="JW337" s="540"/>
      <c r="JX337" s="540"/>
      <c r="JY337" s="540"/>
      <c r="JZ337" s="540"/>
      <c r="KA337" s="117" t="s">
        <v>313</v>
      </c>
      <c r="KC337" s="117" t="s">
        <v>1</v>
      </c>
      <c r="KD337" s="539" t="str">
        <f t="shared" ref="KD337" si="5406">JU337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KE337" s="540"/>
      <c r="KF337" s="540"/>
      <c r="KG337" s="540"/>
      <c r="KH337" s="540"/>
      <c r="KI337" s="540"/>
      <c r="KJ337" s="117" t="s">
        <v>313</v>
      </c>
      <c r="KL337" s="117" t="s">
        <v>1</v>
      </c>
      <c r="KM337" s="539" t="str">
        <f t="shared" ref="KM337" si="5407">KD337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KN337" s="540"/>
      <c r="KO337" s="540"/>
      <c r="KP337" s="540"/>
      <c r="KQ337" s="540"/>
      <c r="KR337" s="540"/>
      <c r="KS337" s="117" t="s">
        <v>313</v>
      </c>
      <c r="KU337" s="117" t="s">
        <v>1</v>
      </c>
      <c r="KV337" s="539" t="str">
        <f t="shared" ref="KV337" si="5408">KM337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KW337" s="540"/>
      <c r="KX337" s="540"/>
      <c r="KY337" s="540"/>
      <c r="KZ337" s="540"/>
      <c r="LA337" s="540"/>
      <c r="LB337" s="117" t="s">
        <v>313</v>
      </c>
      <c r="LD337" s="117" t="s">
        <v>1</v>
      </c>
      <c r="LE337" s="539" t="str">
        <f t="shared" ref="LE337" si="5409">KV337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LF337" s="540"/>
      <c r="LG337" s="540"/>
      <c r="LH337" s="540"/>
      <c r="LI337" s="540"/>
      <c r="LJ337" s="540"/>
      <c r="LK337" s="117" t="s">
        <v>313</v>
      </c>
      <c r="LM337" s="117" t="s">
        <v>1</v>
      </c>
      <c r="LN337" s="539" t="str">
        <f t="shared" ref="LN337" si="5410">LE337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LO337" s="540"/>
      <c r="LP337" s="540"/>
      <c r="LQ337" s="540"/>
      <c r="LR337" s="540"/>
      <c r="LS337" s="540"/>
      <c r="LT337" s="117" t="s">
        <v>313</v>
      </c>
      <c r="LV337" s="117" t="s">
        <v>1</v>
      </c>
      <c r="LW337" s="539" t="str">
        <f t="shared" ref="LW337" si="5411">LN337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LX337" s="540"/>
      <c r="LY337" s="540"/>
      <c r="LZ337" s="540"/>
      <c r="MA337" s="540"/>
      <c r="MB337" s="540"/>
      <c r="MC337" s="117" t="s">
        <v>313</v>
      </c>
      <c r="ME337" s="117" t="s">
        <v>1</v>
      </c>
      <c r="MF337" s="539" t="str">
        <f t="shared" ref="MF337" si="5412">LW337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MG337" s="540"/>
      <c r="MH337" s="540"/>
      <c r="MI337" s="540"/>
      <c r="MJ337" s="540"/>
      <c r="MK337" s="540"/>
      <c r="ML337" s="117" t="s">
        <v>313</v>
      </c>
      <c r="MN337" s="117" t="s">
        <v>1</v>
      </c>
      <c r="MO337" s="539" t="str">
        <f t="shared" ref="MO337" si="5413">MF337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MP337" s="540"/>
      <c r="MQ337" s="540"/>
      <c r="MR337" s="540"/>
      <c r="MS337" s="540"/>
      <c r="MT337" s="540"/>
      <c r="MU337" s="117" t="s">
        <v>313</v>
      </c>
      <c r="MW337" s="117" t="s">
        <v>1</v>
      </c>
      <c r="MX337" s="539" t="str">
        <f t="shared" ref="MX337" si="5414">MO337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MY337" s="540"/>
      <c r="MZ337" s="540"/>
      <c r="NA337" s="540"/>
      <c r="NB337" s="540"/>
      <c r="NC337" s="540"/>
      <c r="ND337" s="117" t="s">
        <v>313</v>
      </c>
      <c r="NF337" s="117" t="s">
        <v>1</v>
      </c>
      <c r="NG337" s="539" t="str">
        <f t="shared" ref="NG337" si="5415">MX337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NH337" s="540"/>
      <c r="NI337" s="540"/>
      <c r="NJ337" s="540"/>
      <c r="NK337" s="540"/>
      <c r="NL337" s="540"/>
      <c r="NM337" s="117" t="s">
        <v>313</v>
      </c>
      <c r="NO337" s="117" t="s">
        <v>1</v>
      </c>
      <c r="NP337" s="539" t="str">
        <f t="shared" ref="NP337" si="5416">NG337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NQ337" s="540"/>
      <c r="NR337" s="540"/>
      <c r="NS337" s="540"/>
      <c r="NT337" s="540"/>
      <c r="NU337" s="540"/>
      <c r="NV337" s="117" t="s">
        <v>313</v>
      </c>
      <c r="NX337" s="117" t="s">
        <v>1</v>
      </c>
      <c r="NY337" s="539" t="str">
        <f t="shared" ref="NY337" si="5417">NP337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NZ337" s="540"/>
      <c r="OA337" s="540"/>
      <c r="OB337" s="540"/>
      <c r="OC337" s="540"/>
      <c r="OD337" s="540"/>
      <c r="OE337" s="117" t="s">
        <v>313</v>
      </c>
      <c r="OG337" s="117" t="s">
        <v>1</v>
      </c>
      <c r="OH337" s="539" t="str">
        <f t="shared" ref="OH337" si="5418">NY337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OI337" s="540"/>
      <c r="OJ337" s="540"/>
      <c r="OK337" s="540"/>
      <c r="OL337" s="540"/>
      <c r="OM337" s="540"/>
      <c r="ON337" s="117" t="s">
        <v>313</v>
      </c>
      <c r="OP337" s="117" t="s">
        <v>1</v>
      </c>
      <c r="OQ337" s="539" t="str">
        <f t="shared" ref="OQ337" si="5419">OH337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OR337" s="540"/>
      <c r="OS337" s="540"/>
      <c r="OT337" s="540"/>
      <c r="OU337" s="540"/>
      <c r="OV337" s="540"/>
      <c r="OW337" s="117" t="s">
        <v>313</v>
      </c>
      <c r="OY337" s="117" t="s">
        <v>1</v>
      </c>
      <c r="OZ337" s="539" t="str">
        <f t="shared" ref="OZ337" si="5420">OQ337</f>
        <v>SUMINISTRO E INSTALACION DE REVOQUE EN UN ESPESOR MINIMO DE 2 CM Y PULIDO CON LLANA DE MADERA. RELACION 1:4 CON ADICION DE IMPERMEABILIZANTE INTEGRAL; INCLUYE FAJAS, RANURAS, FILETES Y TODOS LOS MATERIALES NECESARIOS PARA SU CORRECTA EJECUCION.</v>
      </c>
      <c r="PA337" s="540"/>
      <c r="PB337" s="540"/>
      <c r="PC337" s="540"/>
      <c r="PD337" s="540"/>
      <c r="PE337" s="540"/>
      <c r="PF337" s="117" t="s">
        <v>313</v>
      </c>
    </row>
    <row r="338" spans="1:422" ht="39.75" customHeight="1">
      <c r="A338" s="127" t="str">
        <f>+APU!A176</f>
        <v>07-01-001</v>
      </c>
      <c r="B338" s="545"/>
      <c r="C338" s="545"/>
      <c r="D338" s="545"/>
      <c r="E338" s="545"/>
      <c r="F338" s="545"/>
      <c r="G338" s="545"/>
      <c r="H338" s="133" t="str">
        <f>+APU!C176</f>
        <v>M2</v>
      </c>
      <c r="J338" s="127" t="str">
        <f>+A338</f>
        <v>07-01-001</v>
      </c>
      <c r="K338" s="540"/>
      <c r="L338" s="540"/>
      <c r="M338" s="540"/>
      <c r="N338" s="540"/>
      <c r="O338" s="540"/>
      <c r="P338" s="540"/>
      <c r="Q338" s="126" t="str">
        <f>H338</f>
        <v>M2</v>
      </c>
      <c r="S338" s="127" t="str">
        <f>+J338</f>
        <v>07-01-001</v>
      </c>
      <c r="T338" s="540"/>
      <c r="U338" s="540"/>
      <c r="V338" s="540"/>
      <c r="W338" s="540"/>
      <c r="X338" s="540"/>
      <c r="Y338" s="540"/>
      <c r="Z338" s="126" t="str">
        <f>Q338</f>
        <v>M2</v>
      </c>
      <c r="AB338" s="127" t="str">
        <f>+S338</f>
        <v>07-01-001</v>
      </c>
      <c r="AC338" s="540"/>
      <c r="AD338" s="540"/>
      <c r="AE338" s="540"/>
      <c r="AF338" s="540"/>
      <c r="AG338" s="540"/>
      <c r="AH338" s="540"/>
      <c r="AI338" s="126" t="str">
        <f>Z338</f>
        <v>M2</v>
      </c>
      <c r="AK338" s="127" t="str">
        <f>+AB338</f>
        <v>07-01-001</v>
      </c>
      <c r="AL338" s="540"/>
      <c r="AM338" s="540"/>
      <c r="AN338" s="540"/>
      <c r="AO338" s="540"/>
      <c r="AP338" s="540"/>
      <c r="AQ338" s="540"/>
      <c r="AR338" s="126" t="str">
        <f>AI338</f>
        <v>M2</v>
      </c>
      <c r="AT338" s="127" t="str">
        <f>+AK338</f>
        <v>07-01-001</v>
      </c>
      <c r="AU338" s="540"/>
      <c r="AV338" s="540"/>
      <c r="AW338" s="540"/>
      <c r="AX338" s="540"/>
      <c r="AY338" s="540"/>
      <c r="AZ338" s="540"/>
      <c r="BA338" s="126" t="str">
        <f>AR338</f>
        <v>M2</v>
      </c>
      <c r="BC338" s="127" t="str">
        <f t="shared" ref="BC338" si="5421">+AT338</f>
        <v>07-01-001</v>
      </c>
      <c r="BD338" s="540"/>
      <c r="BE338" s="540"/>
      <c r="BF338" s="540"/>
      <c r="BG338" s="540"/>
      <c r="BH338" s="540"/>
      <c r="BI338" s="540"/>
      <c r="BJ338" s="126" t="str">
        <f t="shared" ref="BJ338" si="5422">BA338</f>
        <v>M2</v>
      </c>
      <c r="BL338" s="127" t="str">
        <f t="shared" ref="BL338" si="5423">+BC338</f>
        <v>07-01-001</v>
      </c>
      <c r="BM338" s="540"/>
      <c r="BN338" s="540"/>
      <c r="BO338" s="540"/>
      <c r="BP338" s="540"/>
      <c r="BQ338" s="540"/>
      <c r="BR338" s="540"/>
      <c r="BS338" s="126" t="str">
        <f t="shared" ref="BS338" si="5424">BJ338</f>
        <v>M2</v>
      </c>
      <c r="BU338" s="127" t="str">
        <f t="shared" ref="BU338" si="5425">+BL338</f>
        <v>07-01-001</v>
      </c>
      <c r="BV338" s="540"/>
      <c r="BW338" s="540"/>
      <c r="BX338" s="540"/>
      <c r="BY338" s="540"/>
      <c r="BZ338" s="540"/>
      <c r="CA338" s="540"/>
      <c r="CB338" s="126" t="str">
        <f t="shared" ref="CB338" si="5426">BS338</f>
        <v>M2</v>
      </c>
      <c r="CD338" s="127" t="str">
        <f t="shared" ref="CD338" si="5427">+BU338</f>
        <v>07-01-001</v>
      </c>
      <c r="CE338" s="540"/>
      <c r="CF338" s="540"/>
      <c r="CG338" s="540"/>
      <c r="CH338" s="540"/>
      <c r="CI338" s="540"/>
      <c r="CJ338" s="540"/>
      <c r="CK338" s="126" t="str">
        <f t="shared" ref="CK338" si="5428">CB338</f>
        <v>M2</v>
      </c>
      <c r="CM338" s="127" t="str">
        <f t="shared" ref="CM338" si="5429">+CD338</f>
        <v>07-01-001</v>
      </c>
      <c r="CN338" s="540"/>
      <c r="CO338" s="540"/>
      <c r="CP338" s="540"/>
      <c r="CQ338" s="540"/>
      <c r="CR338" s="540"/>
      <c r="CS338" s="540"/>
      <c r="CT338" s="126" t="str">
        <f t="shared" ref="CT338" si="5430">CK338</f>
        <v>M2</v>
      </c>
      <c r="CV338" s="127" t="str">
        <f t="shared" ref="CV338" si="5431">+CM338</f>
        <v>07-01-001</v>
      </c>
      <c r="CW338" s="540"/>
      <c r="CX338" s="540"/>
      <c r="CY338" s="540"/>
      <c r="CZ338" s="540"/>
      <c r="DA338" s="540"/>
      <c r="DB338" s="540"/>
      <c r="DC338" s="126" t="str">
        <f t="shared" ref="DC338" si="5432">CT338</f>
        <v>M2</v>
      </c>
      <c r="DE338" s="127" t="str">
        <f t="shared" ref="DE338" si="5433">+CV338</f>
        <v>07-01-001</v>
      </c>
      <c r="DF338" s="540"/>
      <c r="DG338" s="540"/>
      <c r="DH338" s="540"/>
      <c r="DI338" s="540"/>
      <c r="DJ338" s="540"/>
      <c r="DK338" s="540"/>
      <c r="DL338" s="126" t="str">
        <f t="shared" ref="DL338" si="5434">DC338</f>
        <v>M2</v>
      </c>
      <c r="DN338" s="127" t="str">
        <f t="shared" ref="DN338" si="5435">+DE338</f>
        <v>07-01-001</v>
      </c>
      <c r="DO338" s="540"/>
      <c r="DP338" s="540"/>
      <c r="DQ338" s="540"/>
      <c r="DR338" s="540"/>
      <c r="DS338" s="540"/>
      <c r="DT338" s="540"/>
      <c r="DU338" s="126" t="str">
        <f t="shared" ref="DU338" si="5436">DL338</f>
        <v>M2</v>
      </c>
      <c r="DW338" s="127" t="str">
        <f t="shared" ref="DW338" si="5437">+DN338</f>
        <v>07-01-001</v>
      </c>
      <c r="DX338" s="540"/>
      <c r="DY338" s="540"/>
      <c r="DZ338" s="540"/>
      <c r="EA338" s="540"/>
      <c r="EB338" s="540"/>
      <c r="EC338" s="540"/>
      <c r="ED338" s="126" t="str">
        <f t="shared" ref="ED338" si="5438">DU338</f>
        <v>M2</v>
      </c>
      <c r="EF338" s="127" t="str">
        <f t="shared" ref="EF338" si="5439">+DW338</f>
        <v>07-01-001</v>
      </c>
      <c r="EG338" s="540"/>
      <c r="EH338" s="540"/>
      <c r="EI338" s="540"/>
      <c r="EJ338" s="540"/>
      <c r="EK338" s="540"/>
      <c r="EL338" s="540"/>
      <c r="EM338" s="126" t="str">
        <f t="shared" ref="EM338" si="5440">ED338</f>
        <v>M2</v>
      </c>
      <c r="EO338" s="127" t="str">
        <f t="shared" ref="EO338" si="5441">+EF338</f>
        <v>07-01-001</v>
      </c>
      <c r="EP338" s="540"/>
      <c r="EQ338" s="540"/>
      <c r="ER338" s="540"/>
      <c r="ES338" s="540"/>
      <c r="ET338" s="540"/>
      <c r="EU338" s="540"/>
      <c r="EV338" s="126" t="str">
        <f t="shared" ref="EV338" si="5442">EM338</f>
        <v>M2</v>
      </c>
      <c r="EX338" s="127" t="str">
        <f t="shared" ref="EX338" si="5443">+EO338</f>
        <v>07-01-001</v>
      </c>
      <c r="EY338" s="540"/>
      <c r="EZ338" s="540"/>
      <c r="FA338" s="540"/>
      <c r="FB338" s="540"/>
      <c r="FC338" s="540"/>
      <c r="FD338" s="540"/>
      <c r="FE338" s="126" t="str">
        <f t="shared" ref="FE338" si="5444">EV338</f>
        <v>M2</v>
      </c>
      <c r="FG338" s="127" t="str">
        <f t="shared" ref="FG338" si="5445">+EX338</f>
        <v>07-01-001</v>
      </c>
      <c r="FH338" s="540"/>
      <c r="FI338" s="540"/>
      <c r="FJ338" s="540"/>
      <c r="FK338" s="540"/>
      <c r="FL338" s="540"/>
      <c r="FM338" s="540"/>
      <c r="FN338" s="126" t="str">
        <f t="shared" ref="FN338" si="5446">FE338</f>
        <v>M2</v>
      </c>
      <c r="FP338" s="127" t="str">
        <f t="shared" ref="FP338" si="5447">+FG338</f>
        <v>07-01-001</v>
      </c>
      <c r="FQ338" s="540"/>
      <c r="FR338" s="540"/>
      <c r="FS338" s="540"/>
      <c r="FT338" s="540"/>
      <c r="FU338" s="540"/>
      <c r="FV338" s="540"/>
      <c r="FW338" s="126" t="str">
        <f t="shared" ref="FW338" si="5448">FN338</f>
        <v>M2</v>
      </c>
      <c r="FY338" s="127" t="str">
        <f t="shared" ref="FY338" si="5449">+FP338</f>
        <v>07-01-001</v>
      </c>
      <c r="FZ338" s="540"/>
      <c r="GA338" s="540"/>
      <c r="GB338" s="540"/>
      <c r="GC338" s="540"/>
      <c r="GD338" s="540"/>
      <c r="GE338" s="540"/>
      <c r="GF338" s="126" t="str">
        <f t="shared" ref="GF338" si="5450">FW338</f>
        <v>M2</v>
      </c>
      <c r="GH338" s="127" t="str">
        <f t="shared" ref="GH338" si="5451">+FY338</f>
        <v>07-01-001</v>
      </c>
      <c r="GI338" s="540"/>
      <c r="GJ338" s="540"/>
      <c r="GK338" s="540"/>
      <c r="GL338" s="540"/>
      <c r="GM338" s="540"/>
      <c r="GN338" s="540"/>
      <c r="GO338" s="126" t="str">
        <f t="shared" ref="GO338" si="5452">GF338</f>
        <v>M2</v>
      </c>
      <c r="GQ338" s="127" t="str">
        <f t="shared" ref="GQ338" si="5453">+GH338</f>
        <v>07-01-001</v>
      </c>
      <c r="GR338" s="540"/>
      <c r="GS338" s="540"/>
      <c r="GT338" s="540"/>
      <c r="GU338" s="540"/>
      <c r="GV338" s="540"/>
      <c r="GW338" s="540"/>
      <c r="GX338" s="126" t="str">
        <f t="shared" ref="GX338" si="5454">GO338</f>
        <v>M2</v>
      </c>
      <c r="GZ338" s="127" t="str">
        <f t="shared" ref="GZ338" si="5455">+GQ338</f>
        <v>07-01-001</v>
      </c>
      <c r="HA338" s="540"/>
      <c r="HB338" s="540"/>
      <c r="HC338" s="540"/>
      <c r="HD338" s="540"/>
      <c r="HE338" s="540"/>
      <c r="HF338" s="540"/>
      <c r="HG338" s="126" t="str">
        <f t="shared" ref="HG338" si="5456">GX338</f>
        <v>M2</v>
      </c>
      <c r="HI338" s="127" t="str">
        <f t="shared" ref="HI338" si="5457">+GZ338</f>
        <v>07-01-001</v>
      </c>
      <c r="HJ338" s="540"/>
      <c r="HK338" s="540"/>
      <c r="HL338" s="540"/>
      <c r="HM338" s="540"/>
      <c r="HN338" s="540"/>
      <c r="HO338" s="540"/>
      <c r="HP338" s="126" t="str">
        <f t="shared" ref="HP338" si="5458">HG338</f>
        <v>M2</v>
      </c>
      <c r="HR338" s="127" t="str">
        <f t="shared" ref="HR338" si="5459">+HI338</f>
        <v>07-01-001</v>
      </c>
      <c r="HS338" s="540"/>
      <c r="HT338" s="540"/>
      <c r="HU338" s="540"/>
      <c r="HV338" s="540"/>
      <c r="HW338" s="540"/>
      <c r="HX338" s="540"/>
      <c r="HY338" s="126" t="str">
        <f t="shared" ref="HY338" si="5460">HP338</f>
        <v>M2</v>
      </c>
      <c r="IA338" s="127" t="str">
        <f t="shared" ref="IA338" si="5461">+HR338</f>
        <v>07-01-001</v>
      </c>
      <c r="IB338" s="540"/>
      <c r="IC338" s="540"/>
      <c r="ID338" s="540"/>
      <c r="IE338" s="540"/>
      <c r="IF338" s="540"/>
      <c r="IG338" s="540"/>
      <c r="IH338" s="126" t="str">
        <f t="shared" ref="IH338" si="5462">HY338</f>
        <v>M2</v>
      </c>
      <c r="IJ338" s="127" t="str">
        <f t="shared" ref="IJ338" si="5463">+IA338</f>
        <v>07-01-001</v>
      </c>
      <c r="IK338" s="540"/>
      <c r="IL338" s="540"/>
      <c r="IM338" s="540"/>
      <c r="IN338" s="540"/>
      <c r="IO338" s="540"/>
      <c r="IP338" s="540"/>
      <c r="IQ338" s="126" t="str">
        <f t="shared" ref="IQ338" si="5464">IH338</f>
        <v>M2</v>
      </c>
      <c r="IS338" s="127" t="str">
        <f t="shared" ref="IS338" si="5465">+IJ338</f>
        <v>07-01-001</v>
      </c>
      <c r="IT338" s="540"/>
      <c r="IU338" s="540"/>
      <c r="IV338" s="540"/>
      <c r="IW338" s="540"/>
      <c r="IX338" s="540"/>
      <c r="IY338" s="540"/>
      <c r="IZ338" s="126" t="str">
        <f t="shared" ref="IZ338" si="5466">IQ338</f>
        <v>M2</v>
      </c>
      <c r="JB338" s="127" t="str">
        <f t="shared" ref="JB338" si="5467">+IS338</f>
        <v>07-01-001</v>
      </c>
      <c r="JC338" s="540"/>
      <c r="JD338" s="540"/>
      <c r="JE338" s="540"/>
      <c r="JF338" s="540"/>
      <c r="JG338" s="540"/>
      <c r="JH338" s="540"/>
      <c r="JI338" s="126" t="str">
        <f t="shared" ref="JI338" si="5468">IZ338</f>
        <v>M2</v>
      </c>
      <c r="JK338" s="127" t="str">
        <f t="shared" ref="JK338" si="5469">+JB338</f>
        <v>07-01-001</v>
      </c>
      <c r="JL338" s="540"/>
      <c r="JM338" s="540"/>
      <c r="JN338" s="540"/>
      <c r="JO338" s="540"/>
      <c r="JP338" s="540"/>
      <c r="JQ338" s="540"/>
      <c r="JR338" s="126" t="str">
        <f t="shared" ref="JR338" si="5470">JI338</f>
        <v>M2</v>
      </c>
      <c r="JT338" s="127" t="str">
        <f t="shared" ref="JT338" si="5471">+JK338</f>
        <v>07-01-001</v>
      </c>
      <c r="JU338" s="540"/>
      <c r="JV338" s="540"/>
      <c r="JW338" s="540"/>
      <c r="JX338" s="540"/>
      <c r="JY338" s="540"/>
      <c r="JZ338" s="540"/>
      <c r="KA338" s="126" t="str">
        <f t="shared" ref="KA338" si="5472">JR338</f>
        <v>M2</v>
      </c>
      <c r="KC338" s="127" t="str">
        <f t="shared" ref="KC338" si="5473">+JT338</f>
        <v>07-01-001</v>
      </c>
      <c r="KD338" s="540"/>
      <c r="KE338" s="540"/>
      <c r="KF338" s="540"/>
      <c r="KG338" s="540"/>
      <c r="KH338" s="540"/>
      <c r="KI338" s="540"/>
      <c r="KJ338" s="126" t="str">
        <f t="shared" ref="KJ338" si="5474">KA338</f>
        <v>M2</v>
      </c>
      <c r="KL338" s="127" t="str">
        <f t="shared" ref="KL338" si="5475">+KC338</f>
        <v>07-01-001</v>
      </c>
      <c r="KM338" s="540"/>
      <c r="KN338" s="540"/>
      <c r="KO338" s="540"/>
      <c r="KP338" s="540"/>
      <c r="KQ338" s="540"/>
      <c r="KR338" s="540"/>
      <c r="KS338" s="126" t="str">
        <f t="shared" ref="KS338" si="5476">KJ338</f>
        <v>M2</v>
      </c>
      <c r="KU338" s="127" t="str">
        <f t="shared" ref="KU338" si="5477">+KL338</f>
        <v>07-01-001</v>
      </c>
      <c r="KV338" s="540"/>
      <c r="KW338" s="540"/>
      <c r="KX338" s="540"/>
      <c r="KY338" s="540"/>
      <c r="KZ338" s="540"/>
      <c r="LA338" s="540"/>
      <c r="LB338" s="126" t="str">
        <f t="shared" ref="LB338" si="5478">KS338</f>
        <v>M2</v>
      </c>
      <c r="LD338" s="127" t="str">
        <f t="shared" ref="LD338" si="5479">+KU338</f>
        <v>07-01-001</v>
      </c>
      <c r="LE338" s="540"/>
      <c r="LF338" s="540"/>
      <c r="LG338" s="540"/>
      <c r="LH338" s="540"/>
      <c r="LI338" s="540"/>
      <c r="LJ338" s="540"/>
      <c r="LK338" s="126" t="str">
        <f t="shared" ref="LK338" si="5480">LB338</f>
        <v>M2</v>
      </c>
      <c r="LM338" s="127" t="str">
        <f t="shared" ref="LM338" si="5481">+LD338</f>
        <v>07-01-001</v>
      </c>
      <c r="LN338" s="540"/>
      <c r="LO338" s="540"/>
      <c r="LP338" s="540"/>
      <c r="LQ338" s="540"/>
      <c r="LR338" s="540"/>
      <c r="LS338" s="540"/>
      <c r="LT338" s="126" t="str">
        <f t="shared" ref="LT338" si="5482">LK338</f>
        <v>M2</v>
      </c>
      <c r="LV338" s="127" t="str">
        <f t="shared" ref="LV338" si="5483">+LM338</f>
        <v>07-01-001</v>
      </c>
      <c r="LW338" s="540"/>
      <c r="LX338" s="540"/>
      <c r="LY338" s="540"/>
      <c r="LZ338" s="540"/>
      <c r="MA338" s="540"/>
      <c r="MB338" s="540"/>
      <c r="MC338" s="126" t="str">
        <f t="shared" ref="MC338" si="5484">LT338</f>
        <v>M2</v>
      </c>
      <c r="ME338" s="127" t="str">
        <f t="shared" ref="ME338" si="5485">+LV338</f>
        <v>07-01-001</v>
      </c>
      <c r="MF338" s="540"/>
      <c r="MG338" s="540"/>
      <c r="MH338" s="540"/>
      <c r="MI338" s="540"/>
      <c r="MJ338" s="540"/>
      <c r="MK338" s="540"/>
      <c r="ML338" s="126" t="str">
        <f t="shared" ref="ML338" si="5486">MC338</f>
        <v>M2</v>
      </c>
      <c r="MN338" s="127" t="str">
        <f t="shared" ref="MN338" si="5487">+ME338</f>
        <v>07-01-001</v>
      </c>
      <c r="MO338" s="540"/>
      <c r="MP338" s="540"/>
      <c r="MQ338" s="540"/>
      <c r="MR338" s="540"/>
      <c r="MS338" s="540"/>
      <c r="MT338" s="540"/>
      <c r="MU338" s="126" t="str">
        <f t="shared" ref="MU338" si="5488">ML338</f>
        <v>M2</v>
      </c>
      <c r="MW338" s="127" t="str">
        <f t="shared" ref="MW338" si="5489">+MN338</f>
        <v>07-01-001</v>
      </c>
      <c r="MX338" s="540"/>
      <c r="MY338" s="540"/>
      <c r="MZ338" s="540"/>
      <c r="NA338" s="540"/>
      <c r="NB338" s="540"/>
      <c r="NC338" s="540"/>
      <c r="ND338" s="126" t="str">
        <f t="shared" ref="ND338" si="5490">MU338</f>
        <v>M2</v>
      </c>
      <c r="NF338" s="127" t="str">
        <f t="shared" ref="NF338" si="5491">+MW338</f>
        <v>07-01-001</v>
      </c>
      <c r="NG338" s="540"/>
      <c r="NH338" s="540"/>
      <c r="NI338" s="540"/>
      <c r="NJ338" s="540"/>
      <c r="NK338" s="540"/>
      <c r="NL338" s="540"/>
      <c r="NM338" s="126" t="str">
        <f t="shared" ref="NM338" si="5492">ND338</f>
        <v>M2</v>
      </c>
      <c r="NO338" s="127" t="str">
        <f t="shared" ref="NO338" si="5493">+NF338</f>
        <v>07-01-001</v>
      </c>
      <c r="NP338" s="540"/>
      <c r="NQ338" s="540"/>
      <c r="NR338" s="540"/>
      <c r="NS338" s="540"/>
      <c r="NT338" s="540"/>
      <c r="NU338" s="540"/>
      <c r="NV338" s="126" t="str">
        <f t="shared" ref="NV338" si="5494">NM338</f>
        <v>M2</v>
      </c>
      <c r="NX338" s="127" t="str">
        <f t="shared" ref="NX338" si="5495">+NO338</f>
        <v>07-01-001</v>
      </c>
      <c r="NY338" s="540"/>
      <c r="NZ338" s="540"/>
      <c r="OA338" s="540"/>
      <c r="OB338" s="540"/>
      <c r="OC338" s="540"/>
      <c r="OD338" s="540"/>
      <c r="OE338" s="126" t="str">
        <f t="shared" ref="OE338" si="5496">NV338</f>
        <v>M2</v>
      </c>
      <c r="OG338" s="127" t="str">
        <f t="shared" ref="OG338" si="5497">+NX338</f>
        <v>07-01-001</v>
      </c>
      <c r="OH338" s="540"/>
      <c r="OI338" s="540"/>
      <c r="OJ338" s="540"/>
      <c r="OK338" s="540"/>
      <c r="OL338" s="540"/>
      <c r="OM338" s="540"/>
      <c r="ON338" s="126" t="str">
        <f t="shared" ref="ON338" si="5498">OE338</f>
        <v>M2</v>
      </c>
      <c r="OP338" s="127" t="str">
        <f t="shared" ref="OP338" si="5499">+OG338</f>
        <v>07-01-001</v>
      </c>
      <c r="OQ338" s="540"/>
      <c r="OR338" s="540"/>
      <c r="OS338" s="540"/>
      <c r="OT338" s="540"/>
      <c r="OU338" s="540"/>
      <c r="OV338" s="540"/>
      <c r="OW338" s="126" t="str">
        <f t="shared" ref="OW338" si="5500">ON338</f>
        <v>M2</v>
      </c>
      <c r="OY338" s="127" t="str">
        <f t="shared" ref="OY338" si="5501">+OP338</f>
        <v>07-01-001</v>
      </c>
      <c r="OZ338" s="540"/>
      <c r="PA338" s="540"/>
      <c r="PB338" s="540"/>
      <c r="PC338" s="540"/>
      <c r="PD338" s="540"/>
      <c r="PE338" s="540"/>
      <c r="PF338" s="126" t="str">
        <f t="shared" ref="PF338" si="5502">OW338</f>
        <v>M2</v>
      </c>
    </row>
    <row r="339" spans="1:422">
      <c r="A339" s="129" t="s">
        <v>314</v>
      </c>
      <c r="B339" s="130"/>
      <c r="C339" s="130" t="s">
        <v>315</v>
      </c>
      <c r="D339" s="130" t="s">
        <v>316</v>
      </c>
      <c r="E339" s="130" t="s">
        <v>317</v>
      </c>
      <c r="F339" s="130" t="s">
        <v>318</v>
      </c>
      <c r="G339" s="128" t="s">
        <v>319</v>
      </c>
      <c r="H339" s="131" t="s">
        <v>44</v>
      </c>
      <c r="J339" s="129" t="s">
        <v>314</v>
      </c>
      <c r="K339" s="130"/>
      <c r="L339" s="130" t="s">
        <v>315</v>
      </c>
      <c r="M339" s="130" t="s">
        <v>316</v>
      </c>
      <c r="N339" s="130" t="s">
        <v>317</v>
      </c>
      <c r="O339" s="130" t="s">
        <v>318</v>
      </c>
      <c r="P339" s="128" t="s">
        <v>319</v>
      </c>
      <c r="Q339" s="131" t="s">
        <v>44</v>
      </c>
      <c r="S339" s="129" t="s">
        <v>314</v>
      </c>
      <c r="T339" s="130"/>
      <c r="U339" s="130" t="s">
        <v>315</v>
      </c>
      <c r="V339" s="130" t="s">
        <v>316</v>
      </c>
      <c r="W339" s="130" t="s">
        <v>317</v>
      </c>
      <c r="X339" s="130" t="s">
        <v>318</v>
      </c>
      <c r="Y339" s="128" t="s">
        <v>319</v>
      </c>
      <c r="Z339" s="131" t="s">
        <v>44</v>
      </c>
      <c r="AB339" s="129" t="s">
        <v>314</v>
      </c>
      <c r="AC339" s="130"/>
      <c r="AD339" s="130" t="s">
        <v>315</v>
      </c>
      <c r="AE339" s="130" t="s">
        <v>316</v>
      </c>
      <c r="AF339" s="130" t="s">
        <v>317</v>
      </c>
      <c r="AG339" s="130" t="s">
        <v>318</v>
      </c>
      <c r="AH339" s="128" t="s">
        <v>319</v>
      </c>
      <c r="AI339" s="131" t="s">
        <v>44</v>
      </c>
      <c r="AK339" s="129" t="s">
        <v>314</v>
      </c>
      <c r="AL339" s="130"/>
      <c r="AM339" s="130" t="s">
        <v>315</v>
      </c>
      <c r="AN339" s="130" t="s">
        <v>316</v>
      </c>
      <c r="AO339" s="130" t="s">
        <v>317</v>
      </c>
      <c r="AP339" s="130" t="s">
        <v>318</v>
      </c>
      <c r="AQ339" s="128" t="s">
        <v>319</v>
      </c>
      <c r="AR339" s="131" t="s">
        <v>44</v>
      </c>
      <c r="AT339" s="129" t="s">
        <v>314</v>
      </c>
      <c r="AU339" s="130"/>
      <c r="AV339" s="130" t="s">
        <v>315</v>
      </c>
      <c r="AW339" s="130" t="s">
        <v>316</v>
      </c>
      <c r="AX339" s="130" t="s">
        <v>317</v>
      </c>
      <c r="AY339" s="130" t="s">
        <v>318</v>
      </c>
      <c r="AZ339" s="128" t="s">
        <v>319</v>
      </c>
      <c r="BA339" s="131" t="s">
        <v>44</v>
      </c>
      <c r="BC339" s="129" t="s">
        <v>314</v>
      </c>
      <c r="BD339" s="130"/>
      <c r="BE339" s="130" t="s">
        <v>315</v>
      </c>
      <c r="BF339" s="130" t="s">
        <v>316</v>
      </c>
      <c r="BG339" s="130" t="s">
        <v>317</v>
      </c>
      <c r="BH339" s="130" t="s">
        <v>318</v>
      </c>
      <c r="BI339" s="128" t="s">
        <v>319</v>
      </c>
      <c r="BJ339" s="131" t="s">
        <v>44</v>
      </c>
      <c r="BL339" s="129" t="s">
        <v>314</v>
      </c>
      <c r="BM339" s="130"/>
      <c r="BN339" s="130" t="s">
        <v>315</v>
      </c>
      <c r="BO339" s="130" t="s">
        <v>316</v>
      </c>
      <c r="BP339" s="130" t="s">
        <v>317</v>
      </c>
      <c r="BQ339" s="130" t="s">
        <v>318</v>
      </c>
      <c r="BR339" s="128" t="s">
        <v>319</v>
      </c>
      <c r="BS339" s="131" t="s">
        <v>44</v>
      </c>
      <c r="BU339" s="129" t="s">
        <v>314</v>
      </c>
      <c r="BV339" s="130"/>
      <c r="BW339" s="130" t="s">
        <v>315</v>
      </c>
      <c r="BX339" s="130" t="s">
        <v>316</v>
      </c>
      <c r="BY339" s="130" t="s">
        <v>317</v>
      </c>
      <c r="BZ339" s="130" t="s">
        <v>318</v>
      </c>
      <c r="CA339" s="128" t="s">
        <v>319</v>
      </c>
      <c r="CB339" s="131" t="s">
        <v>44</v>
      </c>
      <c r="CD339" s="129" t="s">
        <v>314</v>
      </c>
      <c r="CE339" s="130"/>
      <c r="CF339" s="130" t="s">
        <v>315</v>
      </c>
      <c r="CG339" s="130" t="s">
        <v>316</v>
      </c>
      <c r="CH339" s="130" t="s">
        <v>317</v>
      </c>
      <c r="CI339" s="130" t="s">
        <v>318</v>
      </c>
      <c r="CJ339" s="128" t="s">
        <v>319</v>
      </c>
      <c r="CK339" s="131" t="s">
        <v>44</v>
      </c>
      <c r="CM339" s="129" t="s">
        <v>314</v>
      </c>
      <c r="CN339" s="130"/>
      <c r="CO339" s="130" t="s">
        <v>315</v>
      </c>
      <c r="CP339" s="130" t="s">
        <v>316</v>
      </c>
      <c r="CQ339" s="130" t="s">
        <v>317</v>
      </c>
      <c r="CR339" s="130" t="s">
        <v>318</v>
      </c>
      <c r="CS339" s="128" t="s">
        <v>319</v>
      </c>
      <c r="CT339" s="131" t="s">
        <v>44</v>
      </c>
      <c r="CV339" s="129" t="s">
        <v>314</v>
      </c>
      <c r="CW339" s="130"/>
      <c r="CX339" s="130" t="s">
        <v>315</v>
      </c>
      <c r="CY339" s="130" t="s">
        <v>316</v>
      </c>
      <c r="CZ339" s="130" t="s">
        <v>317</v>
      </c>
      <c r="DA339" s="130" t="s">
        <v>318</v>
      </c>
      <c r="DB339" s="128" t="s">
        <v>319</v>
      </c>
      <c r="DC339" s="131" t="s">
        <v>44</v>
      </c>
      <c r="DE339" s="129" t="s">
        <v>314</v>
      </c>
      <c r="DF339" s="130"/>
      <c r="DG339" s="130" t="s">
        <v>315</v>
      </c>
      <c r="DH339" s="130" t="s">
        <v>316</v>
      </c>
      <c r="DI339" s="130" t="s">
        <v>317</v>
      </c>
      <c r="DJ339" s="130" t="s">
        <v>318</v>
      </c>
      <c r="DK339" s="128" t="s">
        <v>319</v>
      </c>
      <c r="DL339" s="131" t="s">
        <v>44</v>
      </c>
      <c r="DN339" s="129" t="s">
        <v>314</v>
      </c>
      <c r="DO339" s="130"/>
      <c r="DP339" s="130" t="s">
        <v>315</v>
      </c>
      <c r="DQ339" s="130" t="s">
        <v>316</v>
      </c>
      <c r="DR339" s="130" t="s">
        <v>317</v>
      </c>
      <c r="DS339" s="130" t="s">
        <v>318</v>
      </c>
      <c r="DT339" s="128" t="s">
        <v>319</v>
      </c>
      <c r="DU339" s="131" t="s">
        <v>44</v>
      </c>
      <c r="DW339" s="129" t="s">
        <v>314</v>
      </c>
      <c r="DX339" s="130"/>
      <c r="DY339" s="130" t="s">
        <v>315</v>
      </c>
      <c r="DZ339" s="130" t="s">
        <v>316</v>
      </c>
      <c r="EA339" s="130" t="s">
        <v>317</v>
      </c>
      <c r="EB339" s="130" t="s">
        <v>318</v>
      </c>
      <c r="EC339" s="128" t="s">
        <v>319</v>
      </c>
      <c r="ED339" s="131" t="s">
        <v>44</v>
      </c>
      <c r="EF339" s="129" t="s">
        <v>314</v>
      </c>
      <c r="EG339" s="130"/>
      <c r="EH339" s="130" t="s">
        <v>315</v>
      </c>
      <c r="EI339" s="130" t="s">
        <v>316</v>
      </c>
      <c r="EJ339" s="130" t="s">
        <v>317</v>
      </c>
      <c r="EK339" s="130" t="s">
        <v>318</v>
      </c>
      <c r="EL339" s="128" t="s">
        <v>319</v>
      </c>
      <c r="EM339" s="131" t="s">
        <v>44</v>
      </c>
      <c r="EO339" s="129" t="s">
        <v>314</v>
      </c>
      <c r="EP339" s="130"/>
      <c r="EQ339" s="130" t="s">
        <v>315</v>
      </c>
      <c r="ER339" s="130" t="s">
        <v>316</v>
      </c>
      <c r="ES339" s="130" t="s">
        <v>317</v>
      </c>
      <c r="ET339" s="130" t="s">
        <v>318</v>
      </c>
      <c r="EU339" s="128" t="s">
        <v>319</v>
      </c>
      <c r="EV339" s="131" t="s">
        <v>44</v>
      </c>
      <c r="EX339" s="129" t="s">
        <v>314</v>
      </c>
      <c r="EY339" s="130"/>
      <c r="EZ339" s="130" t="s">
        <v>315</v>
      </c>
      <c r="FA339" s="130" t="s">
        <v>316</v>
      </c>
      <c r="FB339" s="130" t="s">
        <v>317</v>
      </c>
      <c r="FC339" s="130" t="s">
        <v>318</v>
      </c>
      <c r="FD339" s="128" t="s">
        <v>319</v>
      </c>
      <c r="FE339" s="131" t="s">
        <v>44</v>
      </c>
      <c r="FG339" s="129" t="s">
        <v>314</v>
      </c>
      <c r="FH339" s="130"/>
      <c r="FI339" s="130" t="s">
        <v>315</v>
      </c>
      <c r="FJ339" s="130" t="s">
        <v>316</v>
      </c>
      <c r="FK339" s="130" t="s">
        <v>317</v>
      </c>
      <c r="FL339" s="130" t="s">
        <v>318</v>
      </c>
      <c r="FM339" s="128" t="s">
        <v>319</v>
      </c>
      <c r="FN339" s="131" t="s">
        <v>44</v>
      </c>
      <c r="FP339" s="129" t="s">
        <v>314</v>
      </c>
      <c r="FQ339" s="130"/>
      <c r="FR339" s="130" t="s">
        <v>315</v>
      </c>
      <c r="FS339" s="130" t="s">
        <v>316</v>
      </c>
      <c r="FT339" s="130" t="s">
        <v>317</v>
      </c>
      <c r="FU339" s="130" t="s">
        <v>318</v>
      </c>
      <c r="FV339" s="128" t="s">
        <v>319</v>
      </c>
      <c r="FW339" s="131" t="s">
        <v>44</v>
      </c>
      <c r="FY339" s="129" t="s">
        <v>314</v>
      </c>
      <c r="FZ339" s="130"/>
      <c r="GA339" s="130" t="s">
        <v>315</v>
      </c>
      <c r="GB339" s="130" t="s">
        <v>316</v>
      </c>
      <c r="GC339" s="130" t="s">
        <v>317</v>
      </c>
      <c r="GD339" s="130" t="s">
        <v>318</v>
      </c>
      <c r="GE339" s="128" t="s">
        <v>319</v>
      </c>
      <c r="GF339" s="131" t="s">
        <v>44</v>
      </c>
      <c r="GH339" s="129" t="s">
        <v>314</v>
      </c>
      <c r="GI339" s="130"/>
      <c r="GJ339" s="130" t="s">
        <v>315</v>
      </c>
      <c r="GK339" s="130" t="s">
        <v>316</v>
      </c>
      <c r="GL339" s="130" t="s">
        <v>317</v>
      </c>
      <c r="GM339" s="130" t="s">
        <v>318</v>
      </c>
      <c r="GN339" s="128" t="s">
        <v>319</v>
      </c>
      <c r="GO339" s="131" t="s">
        <v>44</v>
      </c>
      <c r="GQ339" s="129" t="s">
        <v>314</v>
      </c>
      <c r="GR339" s="130"/>
      <c r="GS339" s="130" t="s">
        <v>315</v>
      </c>
      <c r="GT339" s="130" t="s">
        <v>316</v>
      </c>
      <c r="GU339" s="130" t="s">
        <v>317</v>
      </c>
      <c r="GV339" s="130" t="s">
        <v>318</v>
      </c>
      <c r="GW339" s="128" t="s">
        <v>319</v>
      </c>
      <c r="GX339" s="131" t="s">
        <v>44</v>
      </c>
      <c r="GZ339" s="129" t="s">
        <v>314</v>
      </c>
      <c r="HA339" s="130"/>
      <c r="HB339" s="130" t="s">
        <v>315</v>
      </c>
      <c r="HC339" s="130" t="s">
        <v>316</v>
      </c>
      <c r="HD339" s="130" t="s">
        <v>317</v>
      </c>
      <c r="HE339" s="130" t="s">
        <v>318</v>
      </c>
      <c r="HF339" s="128" t="s">
        <v>319</v>
      </c>
      <c r="HG339" s="131" t="s">
        <v>44</v>
      </c>
      <c r="HI339" s="129" t="s">
        <v>314</v>
      </c>
      <c r="HJ339" s="130"/>
      <c r="HK339" s="130" t="s">
        <v>315</v>
      </c>
      <c r="HL339" s="130" t="s">
        <v>316</v>
      </c>
      <c r="HM339" s="130" t="s">
        <v>317</v>
      </c>
      <c r="HN339" s="130" t="s">
        <v>318</v>
      </c>
      <c r="HO339" s="128" t="s">
        <v>319</v>
      </c>
      <c r="HP339" s="131" t="s">
        <v>44</v>
      </c>
      <c r="HR339" s="129" t="s">
        <v>314</v>
      </c>
      <c r="HS339" s="130"/>
      <c r="HT339" s="130" t="s">
        <v>315</v>
      </c>
      <c r="HU339" s="130" t="s">
        <v>316</v>
      </c>
      <c r="HV339" s="130" t="s">
        <v>317</v>
      </c>
      <c r="HW339" s="130" t="s">
        <v>318</v>
      </c>
      <c r="HX339" s="128" t="s">
        <v>319</v>
      </c>
      <c r="HY339" s="131" t="s">
        <v>44</v>
      </c>
      <c r="IA339" s="129" t="s">
        <v>314</v>
      </c>
      <c r="IB339" s="130"/>
      <c r="IC339" s="130" t="s">
        <v>315</v>
      </c>
      <c r="ID339" s="130" t="s">
        <v>316</v>
      </c>
      <c r="IE339" s="130" t="s">
        <v>317</v>
      </c>
      <c r="IF339" s="130" t="s">
        <v>318</v>
      </c>
      <c r="IG339" s="128" t="s">
        <v>319</v>
      </c>
      <c r="IH339" s="131" t="s">
        <v>44</v>
      </c>
      <c r="IJ339" s="129" t="s">
        <v>314</v>
      </c>
      <c r="IK339" s="130"/>
      <c r="IL339" s="130" t="s">
        <v>315</v>
      </c>
      <c r="IM339" s="130" t="s">
        <v>316</v>
      </c>
      <c r="IN339" s="130" t="s">
        <v>317</v>
      </c>
      <c r="IO339" s="130" t="s">
        <v>318</v>
      </c>
      <c r="IP339" s="128" t="s">
        <v>319</v>
      </c>
      <c r="IQ339" s="131" t="s">
        <v>44</v>
      </c>
      <c r="IS339" s="129" t="s">
        <v>314</v>
      </c>
      <c r="IT339" s="130"/>
      <c r="IU339" s="130" t="s">
        <v>315</v>
      </c>
      <c r="IV339" s="130" t="s">
        <v>316</v>
      </c>
      <c r="IW339" s="130" t="s">
        <v>317</v>
      </c>
      <c r="IX339" s="130" t="s">
        <v>318</v>
      </c>
      <c r="IY339" s="128" t="s">
        <v>319</v>
      </c>
      <c r="IZ339" s="131" t="s">
        <v>44</v>
      </c>
      <c r="JB339" s="129" t="s">
        <v>314</v>
      </c>
      <c r="JC339" s="130"/>
      <c r="JD339" s="130" t="s">
        <v>315</v>
      </c>
      <c r="JE339" s="130" t="s">
        <v>316</v>
      </c>
      <c r="JF339" s="130" t="s">
        <v>317</v>
      </c>
      <c r="JG339" s="130" t="s">
        <v>318</v>
      </c>
      <c r="JH339" s="128" t="s">
        <v>319</v>
      </c>
      <c r="JI339" s="131" t="s">
        <v>44</v>
      </c>
      <c r="JK339" s="129" t="s">
        <v>314</v>
      </c>
      <c r="JL339" s="130"/>
      <c r="JM339" s="130" t="s">
        <v>315</v>
      </c>
      <c r="JN339" s="130" t="s">
        <v>316</v>
      </c>
      <c r="JO339" s="130" t="s">
        <v>317</v>
      </c>
      <c r="JP339" s="130" t="s">
        <v>318</v>
      </c>
      <c r="JQ339" s="128" t="s">
        <v>319</v>
      </c>
      <c r="JR339" s="131" t="s">
        <v>44</v>
      </c>
      <c r="JT339" s="129" t="s">
        <v>314</v>
      </c>
      <c r="JU339" s="130"/>
      <c r="JV339" s="130" t="s">
        <v>315</v>
      </c>
      <c r="JW339" s="130" t="s">
        <v>316</v>
      </c>
      <c r="JX339" s="130" t="s">
        <v>317</v>
      </c>
      <c r="JY339" s="130" t="s">
        <v>318</v>
      </c>
      <c r="JZ339" s="128" t="s">
        <v>319</v>
      </c>
      <c r="KA339" s="131" t="s">
        <v>44</v>
      </c>
      <c r="KC339" s="129" t="s">
        <v>314</v>
      </c>
      <c r="KD339" s="130"/>
      <c r="KE339" s="130" t="s">
        <v>315</v>
      </c>
      <c r="KF339" s="130" t="s">
        <v>316</v>
      </c>
      <c r="KG339" s="130" t="s">
        <v>317</v>
      </c>
      <c r="KH339" s="130" t="s">
        <v>318</v>
      </c>
      <c r="KI339" s="128" t="s">
        <v>319</v>
      </c>
      <c r="KJ339" s="131" t="s">
        <v>44</v>
      </c>
      <c r="KL339" s="129" t="s">
        <v>314</v>
      </c>
      <c r="KM339" s="130"/>
      <c r="KN339" s="130" t="s">
        <v>315</v>
      </c>
      <c r="KO339" s="130" t="s">
        <v>316</v>
      </c>
      <c r="KP339" s="130" t="s">
        <v>317</v>
      </c>
      <c r="KQ339" s="130" t="s">
        <v>318</v>
      </c>
      <c r="KR339" s="128" t="s">
        <v>319</v>
      </c>
      <c r="KS339" s="131" t="s">
        <v>44</v>
      </c>
      <c r="KU339" s="129" t="s">
        <v>314</v>
      </c>
      <c r="KV339" s="130"/>
      <c r="KW339" s="130" t="s">
        <v>315</v>
      </c>
      <c r="KX339" s="130" t="s">
        <v>316</v>
      </c>
      <c r="KY339" s="130" t="s">
        <v>317</v>
      </c>
      <c r="KZ339" s="130" t="s">
        <v>318</v>
      </c>
      <c r="LA339" s="128" t="s">
        <v>319</v>
      </c>
      <c r="LB339" s="131" t="s">
        <v>44</v>
      </c>
      <c r="LD339" s="129" t="s">
        <v>314</v>
      </c>
      <c r="LE339" s="130"/>
      <c r="LF339" s="130" t="s">
        <v>315</v>
      </c>
      <c r="LG339" s="130" t="s">
        <v>316</v>
      </c>
      <c r="LH339" s="130" t="s">
        <v>317</v>
      </c>
      <c r="LI339" s="130" t="s">
        <v>318</v>
      </c>
      <c r="LJ339" s="128" t="s">
        <v>319</v>
      </c>
      <c r="LK339" s="131" t="s">
        <v>44</v>
      </c>
      <c r="LM339" s="129" t="s">
        <v>314</v>
      </c>
      <c r="LN339" s="130"/>
      <c r="LO339" s="130" t="s">
        <v>315</v>
      </c>
      <c r="LP339" s="130" t="s">
        <v>316</v>
      </c>
      <c r="LQ339" s="130" t="s">
        <v>317</v>
      </c>
      <c r="LR339" s="130" t="s">
        <v>318</v>
      </c>
      <c r="LS339" s="128" t="s">
        <v>319</v>
      </c>
      <c r="LT339" s="131" t="s">
        <v>44</v>
      </c>
      <c r="LV339" s="129" t="s">
        <v>314</v>
      </c>
      <c r="LW339" s="130"/>
      <c r="LX339" s="130" t="s">
        <v>315</v>
      </c>
      <c r="LY339" s="130" t="s">
        <v>316</v>
      </c>
      <c r="LZ339" s="130" t="s">
        <v>317</v>
      </c>
      <c r="MA339" s="130" t="s">
        <v>318</v>
      </c>
      <c r="MB339" s="128" t="s">
        <v>319</v>
      </c>
      <c r="MC339" s="131" t="s">
        <v>44</v>
      </c>
      <c r="ME339" s="129" t="s">
        <v>314</v>
      </c>
      <c r="MF339" s="130"/>
      <c r="MG339" s="130" t="s">
        <v>315</v>
      </c>
      <c r="MH339" s="130" t="s">
        <v>316</v>
      </c>
      <c r="MI339" s="130" t="s">
        <v>317</v>
      </c>
      <c r="MJ339" s="130" t="s">
        <v>318</v>
      </c>
      <c r="MK339" s="128" t="s">
        <v>319</v>
      </c>
      <c r="ML339" s="131" t="s">
        <v>44</v>
      </c>
      <c r="MN339" s="129" t="s">
        <v>314</v>
      </c>
      <c r="MO339" s="130"/>
      <c r="MP339" s="130" t="s">
        <v>315</v>
      </c>
      <c r="MQ339" s="130" t="s">
        <v>316</v>
      </c>
      <c r="MR339" s="130" t="s">
        <v>317</v>
      </c>
      <c r="MS339" s="130" t="s">
        <v>318</v>
      </c>
      <c r="MT339" s="128" t="s">
        <v>319</v>
      </c>
      <c r="MU339" s="131" t="s">
        <v>44</v>
      </c>
      <c r="MW339" s="129" t="s">
        <v>314</v>
      </c>
      <c r="MX339" s="130"/>
      <c r="MY339" s="130" t="s">
        <v>315</v>
      </c>
      <c r="MZ339" s="130" t="s">
        <v>316</v>
      </c>
      <c r="NA339" s="130" t="s">
        <v>317</v>
      </c>
      <c r="NB339" s="130" t="s">
        <v>318</v>
      </c>
      <c r="NC339" s="128" t="s">
        <v>319</v>
      </c>
      <c r="ND339" s="131" t="s">
        <v>44</v>
      </c>
      <c r="NF339" s="129" t="s">
        <v>314</v>
      </c>
      <c r="NG339" s="130"/>
      <c r="NH339" s="130" t="s">
        <v>315</v>
      </c>
      <c r="NI339" s="130" t="s">
        <v>316</v>
      </c>
      <c r="NJ339" s="130" t="s">
        <v>317</v>
      </c>
      <c r="NK339" s="130" t="s">
        <v>318</v>
      </c>
      <c r="NL339" s="128" t="s">
        <v>319</v>
      </c>
      <c r="NM339" s="131" t="s">
        <v>44</v>
      </c>
      <c r="NO339" s="129" t="s">
        <v>314</v>
      </c>
      <c r="NP339" s="130"/>
      <c r="NQ339" s="130" t="s">
        <v>315</v>
      </c>
      <c r="NR339" s="130" t="s">
        <v>316</v>
      </c>
      <c r="NS339" s="130" t="s">
        <v>317</v>
      </c>
      <c r="NT339" s="130" t="s">
        <v>318</v>
      </c>
      <c r="NU339" s="128" t="s">
        <v>319</v>
      </c>
      <c r="NV339" s="131" t="s">
        <v>44</v>
      </c>
      <c r="NX339" s="129" t="s">
        <v>314</v>
      </c>
      <c r="NY339" s="130"/>
      <c r="NZ339" s="130" t="s">
        <v>315</v>
      </c>
      <c r="OA339" s="130" t="s">
        <v>316</v>
      </c>
      <c r="OB339" s="130" t="s">
        <v>317</v>
      </c>
      <c r="OC339" s="130" t="s">
        <v>318</v>
      </c>
      <c r="OD339" s="128" t="s">
        <v>319</v>
      </c>
      <c r="OE339" s="131" t="s">
        <v>44</v>
      </c>
      <c r="OG339" s="129" t="s">
        <v>314</v>
      </c>
      <c r="OH339" s="130"/>
      <c r="OI339" s="130" t="s">
        <v>315</v>
      </c>
      <c r="OJ339" s="130" t="s">
        <v>316</v>
      </c>
      <c r="OK339" s="130" t="s">
        <v>317</v>
      </c>
      <c r="OL339" s="130" t="s">
        <v>318</v>
      </c>
      <c r="OM339" s="128" t="s">
        <v>319</v>
      </c>
      <c r="ON339" s="131" t="s">
        <v>44</v>
      </c>
      <c r="OP339" s="129" t="s">
        <v>314</v>
      </c>
      <c r="OQ339" s="130"/>
      <c r="OR339" s="130" t="s">
        <v>315</v>
      </c>
      <c r="OS339" s="130" t="s">
        <v>316</v>
      </c>
      <c r="OT339" s="130" t="s">
        <v>317</v>
      </c>
      <c r="OU339" s="130" t="s">
        <v>318</v>
      </c>
      <c r="OV339" s="128" t="s">
        <v>319</v>
      </c>
      <c r="OW339" s="131" t="s">
        <v>44</v>
      </c>
      <c r="OY339" s="129" t="s">
        <v>314</v>
      </c>
      <c r="OZ339" s="130"/>
      <c r="PA339" s="130" t="s">
        <v>315</v>
      </c>
      <c r="PB339" s="130" t="s">
        <v>316</v>
      </c>
      <c r="PC339" s="130" t="s">
        <v>317</v>
      </c>
      <c r="PD339" s="130" t="s">
        <v>318</v>
      </c>
      <c r="PE339" s="128" t="s">
        <v>319</v>
      </c>
      <c r="PF339" s="131" t="s">
        <v>44</v>
      </c>
    </row>
    <row r="340" spans="1:422">
      <c r="A340" s="118"/>
      <c r="B340" s="118"/>
      <c r="C340" s="115"/>
      <c r="D340" s="115"/>
      <c r="E340" s="115"/>
      <c r="F340" s="115"/>
      <c r="G340" s="115"/>
      <c r="H340" s="115">
        <f>PRODUCT(C340:G340)</f>
        <v>0</v>
      </c>
      <c r="J340" s="118"/>
      <c r="K340" s="118"/>
      <c r="L340" s="115"/>
      <c r="M340" s="115"/>
      <c r="N340" s="115"/>
      <c r="O340" s="115"/>
      <c r="P340" s="115"/>
      <c r="Q340" s="115">
        <f>PRODUCT(L340:P340)</f>
        <v>0</v>
      </c>
      <c r="S340" s="118"/>
      <c r="T340" s="118"/>
      <c r="U340" s="115"/>
      <c r="V340" s="115"/>
      <c r="W340" s="115"/>
      <c r="X340" s="115"/>
      <c r="Y340" s="115"/>
      <c r="Z340" s="115">
        <f>PRODUCT(U340:Y340)</f>
        <v>0</v>
      </c>
      <c r="AB340" s="118"/>
      <c r="AC340" s="118"/>
      <c r="AD340" s="115"/>
      <c r="AE340" s="115"/>
      <c r="AF340" s="115"/>
      <c r="AG340" s="115"/>
      <c r="AH340" s="115"/>
      <c r="AI340" s="115">
        <f>PRODUCT(AD340:AH340)</f>
        <v>0</v>
      </c>
      <c r="AK340" s="118"/>
      <c r="AL340" s="118"/>
      <c r="AM340" s="115"/>
      <c r="AN340" s="115"/>
      <c r="AO340" s="115"/>
      <c r="AP340" s="115"/>
      <c r="AQ340" s="115"/>
      <c r="AR340" s="115">
        <f>PRODUCT(AM340:AQ340)</f>
        <v>0</v>
      </c>
      <c r="AT340" s="118"/>
      <c r="AU340" s="118"/>
      <c r="AV340" s="115"/>
      <c r="AW340" s="115"/>
      <c r="AX340" s="115"/>
      <c r="AY340" s="115"/>
      <c r="AZ340" s="115"/>
      <c r="BA340" s="115">
        <f>PRODUCT(AV340:AZ340)</f>
        <v>0</v>
      </c>
      <c r="BC340" s="118"/>
      <c r="BD340" s="118"/>
      <c r="BE340" s="115"/>
      <c r="BF340" s="115"/>
      <c r="BG340" s="115"/>
      <c r="BH340" s="115"/>
      <c r="BI340" s="115"/>
      <c r="BJ340" s="115">
        <f t="shared" ref="BJ340:BJ347" si="5503">PRODUCT(BE340:BI340)</f>
        <v>0</v>
      </c>
      <c r="BL340" s="118"/>
      <c r="BM340" s="118"/>
      <c r="BN340" s="115"/>
      <c r="BO340" s="115"/>
      <c r="BP340" s="115"/>
      <c r="BQ340" s="115"/>
      <c r="BR340" s="115"/>
      <c r="BS340" s="115">
        <f t="shared" ref="BS340:BS347" si="5504">PRODUCT(BN340:BR340)</f>
        <v>0</v>
      </c>
      <c r="BU340" s="118"/>
      <c r="BV340" s="118"/>
      <c r="BW340" s="115"/>
      <c r="BX340" s="115"/>
      <c r="BY340" s="115"/>
      <c r="BZ340" s="115"/>
      <c r="CA340" s="115"/>
      <c r="CB340" s="115">
        <f t="shared" ref="CB340:CB347" si="5505">PRODUCT(BW340:CA340)</f>
        <v>0</v>
      </c>
      <c r="CD340" s="118"/>
      <c r="CE340" s="118"/>
      <c r="CF340" s="115"/>
      <c r="CG340" s="115"/>
      <c r="CH340" s="115"/>
      <c r="CI340" s="115"/>
      <c r="CJ340" s="115"/>
      <c r="CK340" s="115">
        <f t="shared" ref="CK340:CK347" si="5506">PRODUCT(CF340:CJ340)</f>
        <v>0</v>
      </c>
      <c r="CM340" s="118"/>
      <c r="CN340" s="118"/>
      <c r="CO340" s="115"/>
      <c r="CP340" s="115"/>
      <c r="CQ340" s="115"/>
      <c r="CR340" s="115"/>
      <c r="CS340" s="115"/>
      <c r="CT340" s="115">
        <f t="shared" ref="CT340:CT347" si="5507">PRODUCT(CO340:CS340)</f>
        <v>0</v>
      </c>
      <c r="CV340" s="118"/>
      <c r="CW340" s="118"/>
      <c r="CX340" s="115"/>
      <c r="CY340" s="115"/>
      <c r="CZ340" s="115"/>
      <c r="DA340" s="115"/>
      <c r="DB340" s="115"/>
      <c r="DC340" s="115">
        <f t="shared" ref="DC340:DC347" si="5508">PRODUCT(CX340:DB340)</f>
        <v>0</v>
      </c>
      <c r="DE340" s="118"/>
      <c r="DF340" s="118"/>
      <c r="DG340" s="115"/>
      <c r="DH340" s="115"/>
      <c r="DI340" s="115"/>
      <c r="DJ340" s="115"/>
      <c r="DK340" s="115"/>
      <c r="DL340" s="115">
        <f t="shared" ref="DL340:DL347" si="5509">PRODUCT(DG340:DK340)</f>
        <v>0</v>
      </c>
      <c r="DN340" s="118"/>
      <c r="DO340" s="118"/>
      <c r="DP340" s="115"/>
      <c r="DQ340" s="115"/>
      <c r="DR340" s="115"/>
      <c r="DS340" s="115"/>
      <c r="DT340" s="115"/>
      <c r="DU340" s="115">
        <f t="shared" ref="DU340:DU347" si="5510">PRODUCT(DP340:DT340)</f>
        <v>0</v>
      </c>
      <c r="DW340" s="118"/>
      <c r="DX340" s="118"/>
      <c r="DY340" s="115"/>
      <c r="DZ340" s="115"/>
      <c r="EA340" s="115"/>
      <c r="EB340" s="115"/>
      <c r="EC340" s="115"/>
      <c r="ED340" s="115">
        <f t="shared" ref="ED340:ED347" si="5511">PRODUCT(DY340:EC340)</f>
        <v>0</v>
      </c>
      <c r="EF340" s="118"/>
      <c r="EG340" s="118"/>
      <c r="EH340" s="115"/>
      <c r="EI340" s="115"/>
      <c r="EJ340" s="115"/>
      <c r="EK340" s="115"/>
      <c r="EL340" s="115"/>
      <c r="EM340" s="115">
        <f t="shared" ref="EM340:EM347" si="5512">PRODUCT(EH340:EL340)</f>
        <v>0</v>
      </c>
      <c r="EO340" s="118"/>
      <c r="EP340" s="118"/>
      <c r="EQ340" s="115"/>
      <c r="ER340" s="115"/>
      <c r="ES340" s="115"/>
      <c r="ET340" s="115"/>
      <c r="EU340" s="115"/>
      <c r="EV340" s="115">
        <f t="shared" ref="EV340:EV347" si="5513">PRODUCT(EQ340:EU340)</f>
        <v>0</v>
      </c>
      <c r="EX340" s="118"/>
      <c r="EY340" s="118"/>
      <c r="EZ340" s="115"/>
      <c r="FA340" s="115"/>
      <c r="FB340" s="115"/>
      <c r="FC340" s="115"/>
      <c r="FD340" s="115"/>
      <c r="FE340" s="115">
        <f t="shared" ref="FE340:FE347" si="5514">PRODUCT(EZ340:FD340)</f>
        <v>0</v>
      </c>
      <c r="FG340" s="118"/>
      <c r="FH340" s="118"/>
      <c r="FI340" s="115"/>
      <c r="FJ340" s="115"/>
      <c r="FK340" s="115"/>
      <c r="FL340" s="115"/>
      <c r="FM340" s="115"/>
      <c r="FN340" s="115">
        <f t="shared" ref="FN340:FN347" si="5515">PRODUCT(FI340:FM340)</f>
        <v>0</v>
      </c>
      <c r="FP340" s="118"/>
      <c r="FQ340" s="118"/>
      <c r="FR340" s="115"/>
      <c r="FS340" s="115"/>
      <c r="FT340" s="115"/>
      <c r="FU340" s="115"/>
      <c r="FV340" s="115"/>
      <c r="FW340" s="115">
        <f t="shared" ref="FW340:FW347" si="5516">PRODUCT(FR340:FV340)</f>
        <v>0</v>
      </c>
      <c r="FY340" s="118" t="s">
        <v>442</v>
      </c>
      <c r="FZ340" s="118"/>
      <c r="GA340" s="115">
        <v>0.6</v>
      </c>
      <c r="GB340" s="115"/>
      <c r="GC340" s="115">
        <v>0.8</v>
      </c>
      <c r="GD340" s="115">
        <v>2</v>
      </c>
      <c r="GE340" s="115"/>
      <c r="GF340" s="115">
        <f t="shared" ref="GF340:GF347" si="5517">PRODUCT(GA340:GE340)</f>
        <v>0.96</v>
      </c>
      <c r="GH340" s="118" t="s">
        <v>442</v>
      </c>
      <c r="GI340" s="118"/>
      <c r="GJ340" s="115">
        <v>0.6</v>
      </c>
      <c r="GK340" s="115"/>
      <c r="GL340" s="115">
        <v>0.8</v>
      </c>
      <c r="GM340" s="115">
        <v>2</v>
      </c>
      <c r="GN340" s="115"/>
      <c r="GO340" s="115">
        <f t="shared" ref="GO340:GO347" si="5518">PRODUCT(GJ340:GN340)</f>
        <v>0.96</v>
      </c>
      <c r="GQ340" s="118" t="s">
        <v>442</v>
      </c>
      <c r="GR340" s="118"/>
      <c r="GS340" s="115">
        <v>0.6</v>
      </c>
      <c r="GT340" s="115"/>
      <c r="GU340" s="115">
        <v>0.8</v>
      </c>
      <c r="GV340" s="115">
        <v>2</v>
      </c>
      <c r="GW340" s="115"/>
      <c r="GX340" s="115">
        <f t="shared" ref="GX340:GX347" si="5519">PRODUCT(GS340:GW340)</f>
        <v>0.96</v>
      </c>
      <c r="GZ340" s="118" t="s">
        <v>873</v>
      </c>
      <c r="HA340" s="118"/>
      <c r="HB340" s="115">
        <v>6</v>
      </c>
      <c r="HC340" s="115"/>
      <c r="HD340" s="115">
        <v>1.8</v>
      </c>
      <c r="HE340" s="115">
        <v>1</v>
      </c>
      <c r="HF340" s="115"/>
      <c r="HG340" s="115">
        <f t="shared" ref="HG340:HG347" si="5520">PRODUCT(HB340:HF340)</f>
        <v>10.8</v>
      </c>
      <c r="HI340" s="118" t="s">
        <v>870</v>
      </c>
      <c r="HJ340" s="118"/>
      <c r="HK340" s="115">
        <v>5.2</v>
      </c>
      <c r="HL340" s="115"/>
      <c r="HM340" s="115">
        <v>1.8</v>
      </c>
      <c r="HN340" s="115">
        <v>1</v>
      </c>
      <c r="HO340" s="115"/>
      <c r="HP340" s="115">
        <f t="shared" ref="HP340:HP347" si="5521">PRODUCT(HK340:HO340)</f>
        <v>9.3600000000000012</v>
      </c>
      <c r="HR340" s="118" t="s">
        <v>870</v>
      </c>
      <c r="HS340" s="118"/>
      <c r="HT340" s="115">
        <v>5.2</v>
      </c>
      <c r="HU340" s="115"/>
      <c r="HV340" s="115">
        <v>1.8</v>
      </c>
      <c r="HW340" s="115">
        <v>1</v>
      </c>
      <c r="HX340" s="115"/>
      <c r="HY340" s="115">
        <f t="shared" ref="HY340:HY347" si="5522">PRODUCT(HT340:HX340)</f>
        <v>9.3600000000000012</v>
      </c>
      <c r="IA340" s="118" t="s">
        <v>442</v>
      </c>
      <c r="IB340" s="118"/>
      <c r="IC340" s="115">
        <v>2.2000000000000002</v>
      </c>
      <c r="ID340" s="115"/>
      <c r="IE340" s="115">
        <v>1.8</v>
      </c>
      <c r="IF340" s="115">
        <v>1</v>
      </c>
      <c r="IG340" s="115"/>
      <c r="IH340" s="115">
        <f t="shared" ref="IH340:IH347" si="5523">PRODUCT(IC340:IG340)</f>
        <v>3.9600000000000004</v>
      </c>
      <c r="IJ340" s="118"/>
      <c r="IK340" s="118"/>
      <c r="IL340" s="115"/>
      <c r="IM340" s="115"/>
      <c r="IN340" s="115"/>
      <c r="IO340" s="115"/>
      <c r="IP340" s="115"/>
      <c r="IQ340" s="115">
        <f t="shared" ref="IQ340:IQ347" si="5524">PRODUCT(IL340:IP340)</f>
        <v>0</v>
      </c>
      <c r="IS340" s="118" t="s">
        <v>870</v>
      </c>
      <c r="IT340" s="118"/>
      <c r="IU340" s="115">
        <v>9.4</v>
      </c>
      <c r="IV340" s="115"/>
      <c r="IW340" s="115">
        <v>1.8</v>
      </c>
      <c r="IX340" s="115">
        <v>1</v>
      </c>
      <c r="IY340" s="115"/>
      <c r="IZ340" s="115">
        <f t="shared" ref="IZ340:IZ347" si="5525">PRODUCT(IU340:IY340)</f>
        <v>16.920000000000002</v>
      </c>
      <c r="JB340" s="118" t="s">
        <v>870</v>
      </c>
      <c r="JC340" s="118"/>
      <c r="JD340" s="115">
        <v>9.4</v>
      </c>
      <c r="JE340" s="115"/>
      <c r="JF340" s="115">
        <v>1.8</v>
      </c>
      <c r="JG340" s="115">
        <v>1</v>
      </c>
      <c r="JH340" s="115"/>
      <c r="JI340" s="115">
        <f t="shared" ref="JI340:JI347" si="5526">PRODUCT(JD340:JH340)</f>
        <v>16.920000000000002</v>
      </c>
      <c r="JK340" s="118"/>
      <c r="JL340" s="118"/>
      <c r="JM340" s="115"/>
      <c r="JN340" s="115"/>
      <c r="JO340" s="115"/>
      <c r="JP340" s="115"/>
      <c r="JQ340" s="115"/>
      <c r="JR340" s="115">
        <f t="shared" ref="JR340:JR347" si="5527">PRODUCT(JM340:JQ340)</f>
        <v>0</v>
      </c>
      <c r="JS340" s="481"/>
      <c r="JT340" s="118"/>
      <c r="JU340" s="118"/>
      <c r="JV340" s="115"/>
      <c r="JW340" s="115"/>
      <c r="JX340" s="115"/>
      <c r="JY340" s="115"/>
      <c r="JZ340" s="115"/>
      <c r="KA340" s="115">
        <f t="shared" ref="KA340:KA347" si="5528">PRODUCT(JV340:JZ340)</f>
        <v>0</v>
      </c>
      <c r="KB340" s="481"/>
      <c r="KC340" s="118"/>
      <c r="KD340" s="118"/>
      <c r="KE340" s="115"/>
      <c r="KF340" s="115"/>
      <c r="KG340" s="115"/>
      <c r="KH340" s="115"/>
      <c r="KI340" s="115"/>
      <c r="KJ340" s="115">
        <f t="shared" ref="KJ340:KJ347" si="5529">PRODUCT(KE340:KI340)</f>
        <v>0</v>
      </c>
      <c r="KK340" s="481"/>
      <c r="KL340" s="118"/>
      <c r="KM340" s="118"/>
      <c r="KN340" s="115"/>
      <c r="KO340" s="115"/>
      <c r="KP340" s="115"/>
      <c r="KQ340" s="115"/>
      <c r="KR340" s="115"/>
      <c r="KS340" s="115">
        <f t="shared" ref="KS340:KS347" si="5530">PRODUCT(KN340:KR340)</f>
        <v>0</v>
      </c>
      <c r="KT340" s="481"/>
      <c r="KU340" s="118"/>
      <c r="KV340" s="118"/>
      <c r="KW340" s="115"/>
      <c r="KX340" s="115"/>
      <c r="KY340" s="115"/>
      <c r="KZ340" s="115"/>
      <c r="LA340" s="115"/>
      <c r="LB340" s="115">
        <f t="shared" ref="LB340:LB347" si="5531">PRODUCT(KW340:LA340)</f>
        <v>0</v>
      </c>
      <c r="LC340" s="481"/>
      <c r="LD340" s="118"/>
      <c r="LE340" s="118"/>
      <c r="LF340" s="115"/>
      <c r="LG340" s="115"/>
      <c r="LH340" s="115"/>
      <c r="LI340" s="115"/>
      <c r="LJ340" s="115"/>
      <c r="LK340" s="115">
        <f t="shared" ref="LK340:LK347" si="5532">PRODUCT(LF340:LJ340)</f>
        <v>0</v>
      </c>
      <c r="LL340" s="481"/>
      <c r="LM340" s="118"/>
      <c r="LN340" s="118"/>
      <c r="LO340" s="115"/>
      <c r="LP340" s="115"/>
      <c r="LQ340" s="115"/>
      <c r="LR340" s="115"/>
      <c r="LS340" s="115"/>
      <c r="LT340" s="115">
        <f t="shared" ref="LT340:LT347" si="5533">PRODUCT(LO340:LS340)</f>
        <v>0</v>
      </c>
      <c r="LU340" s="481"/>
      <c r="LV340" s="118"/>
      <c r="LW340" s="118"/>
      <c r="LX340" s="115"/>
      <c r="LY340" s="115"/>
      <c r="LZ340" s="115"/>
      <c r="MA340" s="115"/>
      <c r="MB340" s="115"/>
      <c r="MC340" s="115">
        <f t="shared" ref="MC340:MC347" si="5534">PRODUCT(LX340:MB340)</f>
        <v>0</v>
      </c>
      <c r="MD340" s="481"/>
      <c r="ME340" s="118"/>
      <c r="MF340" s="118"/>
      <c r="MG340" s="115"/>
      <c r="MH340" s="115"/>
      <c r="MI340" s="115"/>
      <c r="MJ340" s="115"/>
      <c r="MK340" s="115"/>
      <c r="ML340" s="115">
        <f t="shared" ref="ML340:ML347" si="5535">PRODUCT(MG340:MK340)</f>
        <v>0</v>
      </c>
      <c r="MM340" s="481"/>
      <c r="MN340" s="118" t="s">
        <v>870</v>
      </c>
      <c r="MO340" s="118"/>
      <c r="MP340" s="115">
        <v>7.6</v>
      </c>
      <c r="MQ340" s="115"/>
      <c r="MR340" s="115">
        <v>1.8</v>
      </c>
      <c r="MS340" s="115"/>
      <c r="MT340" s="115"/>
      <c r="MU340" s="115">
        <f t="shared" ref="MU340:MU347" si="5536">PRODUCT(MP340:MT340)</f>
        <v>13.68</v>
      </c>
      <c r="MV340" s="481"/>
      <c r="MW340" s="121" t="s">
        <v>870</v>
      </c>
      <c r="MX340" s="118"/>
      <c r="MY340" s="115">
        <v>8.8000000000000007</v>
      </c>
      <c r="MZ340" s="115"/>
      <c r="NA340" s="115">
        <v>1.8</v>
      </c>
      <c r="NB340" s="115">
        <v>1</v>
      </c>
      <c r="NC340" s="115"/>
      <c r="ND340" s="115">
        <f t="shared" ref="ND340:ND347" si="5537">PRODUCT(MY340:NC340)</f>
        <v>15.840000000000002</v>
      </c>
      <c r="NE340" s="481"/>
      <c r="NF340" s="121" t="s">
        <v>870</v>
      </c>
      <c r="NG340" s="118"/>
      <c r="NH340" s="115">
        <v>7.2</v>
      </c>
      <c r="NI340" s="115"/>
      <c r="NJ340" s="115">
        <v>1.8</v>
      </c>
      <c r="NK340" s="115">
        <v>1</v>
      </c>
      <c r="NL340" s="115"/>
      <c r="NM340" s="115">
        <f t="shared" ref="NM340:NM347" si="5538">PRODUCT(NH340:NL340)</f>
        <v>12.96</v>
      </c>
      <c r="NN340" s="481"/>
      <c r="NO340" s="118" t="s">
        <v>442</v>
      </c>
      <c r="NP340" s="118"/>
      <c r="NQ340" s="115">
        <v>0.6</v>
      </c>
      <c r="NR340" s="115"/>
      <c r="NS340" s="115">
        <v>0.8</v>
      </c>
      <c r="NT340" s="115">
        <v>2</v>
      </c>
      <c r="NU340" s="115"/>
      <c r="NV340" s="115">
        <f t="shared" ref="NV340:NV347" si="5539">PRODUCT(NQ340:NU340)</f>
        <v>0.96</v>
      </c>
      <c r="NW340" s="481"/>
      <c r="NX340" s="121" t="s">
        <v>870</v>
      </c>
      <c r="NY340" s="118"/>
      <c r="NZ340" s="115">
        <v>7.6</v>
      </c>
      <c r="OA340" s="115"/>
      <c r="OB340" s="115">
        <v>1.8</v>
      </c>
      <c r="OC340" s="115">
        <v>1</v>
      </c>
      <c r="OD340" s="115"/>
      <c r="OE340" s="115">
        <f t="shared" ref="OE340:OE347" si="5540">PRODUCT(NZ340:OD340)</f>
        <v>13.68</v>
      </c>
      <c r="OF340" s="481"/>
      <c r="OG340" s="121" t="s">
        <v>870</v>
      </c>
      <c r="OH340" s="118"/>
      <c r="OI340" s="115">
        <v>6.4</v>
      </c>
      <c r="OJ340" s="115"/>
      <c r="OK340" s="115">
        <v>1.8</v>
      </c>
      <c r="OL340" s="115">
        <v>1</v>
      </c>
      <c r="OM340" s="115"/>
      <c r="ON340" s="115">
        <f t="shared" ref="ON340:ON347" si="5541">PRODUCT(OI340:OM340)</f>
        <v>11.520000000000001</v>
      </c>
      <c r="OO340" s="481"/>
      <c r="OP340" s="118"/>
      <c r="OQ340" s="118"/>
      <c r="OR340" s="115"/>
      <c r="OS340" s="115"/>
      <c r="OT340" s="115"/>
      <c r="OU340" s="115"/>
      <c r="OV340" s="115"/>
      <c r="OW340" s="115">
        <f t="shared" ref="OW340:OW347" si="5542">PRODUCT(OR340:OV340)</f>
        <v>0</v>
      </c>
      <c r="OY340" s="118"/>
      <c r="OZ340" s="118"/>
      <c r="PA340" s="115"/>
      <c r="PB340" s="115"/>
      <c r="PC340" s="115"/>
      <c r="PD340" s="115"/>
      <c r="PE340" s="115"/>
      <c r="PF340" s="115">
        <f t="shared" ref="PF340:PF347" si="5543">PRODUCT(PA340:PE340)</f>
        <v>0</v>
      </c>
    </row>
    <row r="341" spans="1:422">
      <c r="A341" s="118"/>
      <c r="B341" s="118"/>
      <c r="C341" s="115"/>
      <c r="D341" s="115"/>
      <c r="E341" s="115"/>
      <c r="F341" s="115"/>
      <c r="G341" s="115"/>
      <c r="H341" s="115">
        <f t="shared" ref="H341:H347" si="5544">PRODUCT(C341:G341)</f>
        <v>0</v>
      </c>
      <c r="J341" s="118"/>
      <c r="K341" s="118"/>
      <c r="L341" s="115"/>
      <c r="M341" s="115"/>
      <c r="N341" s="115"/>
      <c r="O341" s="115"/>
      <c r="P341" s="115"/>
      <c r="Q341" s="115">
        <f t="shared" ref="Q341:Q347" si="5545">PRODUCT(L341:P341)</f>
        <v>0</v>
      </c>
      <c r="S341" s="118"/>
      <c r="T341" s="118"/>
      <c r="U341" s="115"/>
      <c r="V341" s="115"/>
      <c r="W341" s="115"/>
      <c r="X341" s="115"/>
      <c r="Y341" s="115"/>
      <c r="Z341" s="115">
        <f t="shared" ref="Z341:Z347" si="5546">PRODUCT(U341:Y341)</f>
        <v>0</v>
      </c>
      <c r="AB341" s="118"/>
      <c r="AC341" s="118"/>
      <c r="AD341" s="115"/>
      <c r="AE341" s="115"/>
      <c r="AF341" s="115"/>
      <c r="AG341" s="115"/>
      <c r="AH341" s="115"/>
      <c r="AI341" s="115">
        <f t="shared" ref="AI341:AI347" si="5547">PRODUCT(AD341:AH341)</f>
        <v>0</v>
      </c>
      <c r="AK341" s="118"/>
      <c r="AL341" s="118"/>
      <c r="AM341" s="115"/>
      <c r="AN341" s="115"/>
      <c r="AO341" s="115"/>
      <c r="AP341" s="115"/>
      <c r="AQ341" s="115"/>
      <c r="AR341" s="115">
        <f t="shared" ref="AR341:AR347" si="5548">PRODUCT(AM341:AQ341)</f>
        <v>0</v>
      </c>
      <c r="AT341" s="118"/>
      <c r="AU341" s="118"/>
      <c r="AV341" s="115"/>
      <c r="AW341" s="115"/>
      <c r="AX341" s="115"/>
      <c r="AY341" s="115"/>
      <c r="AZ341" s="115"/>
      <c r="BA341" s="115">
        <f t="shared" ref="BA341:BA347" si="5549">PRODUCT(AV341:AZ341)</f>
        <v>0</v>
      </c>
      <c r="BC341" s="118"/>
      <c r="BD341" s="118"/>
      <c r="BE341" s="115"/>
      <c r="BF341" s="115"/>
      <c r="BG341" s="115"/>
      <c r="BH341" s="115"/>
      <c r="BI341" s="115"/>
      <c r="BJ341" s="115">
        <f t="shared" si="5503"/>
        <v>0</v>
      </c>
      <c r="BL341" s="118"/>
      <c r="BM341" s="118"/>
      <c r="BN341" s="115"/>
      <c r="BO341" s="115"/>
      <c r="BP341" s="115"/>
      <c r="BQ341" s="115"/>
      <c r="BR341" s="115"/>
      <c r="BS341" s="115">
        <f t="shared" si="5504"/>
        <v>0</v>
      </c>
      <c r="BU341" s="118"/>
      <c r="BV341" s="118"/>
      <c r="BW341" s="115"/>
      <c r="BX341" s="115"/>
      <c r="BY341" s="115"/>
      <c r="BZ341" s="115"/>
      <c r="CA341" s="115"/>
      <c r="CB341" s="115">
        <f t="shared" si="5505"/>
        <v>0</v>
      </c>
      <c r="CD341" s="118"/>
      <c r="CE341" s="118"/>
      <c r="CF341" s="115"/>
      <c r="CG341" s="115"/>
      <c r="CH341" s="115"/>
      <c r="CI341" s="115"/>
      <c r="CJ341" s="115"/>
      <c r="CK341" s="115">
        <f t="shared" si="5506"/>
        <v>0</v>
      </c>
      <c r="CM341" s="118"/>
      <c r="CN341" s="118"/>
      <c r="CO341" s="115"/>
      <c r="CP341" s="115"/>
      <c r="CQ341" s="115"/>
      <c r="CR341" s="115"/>
      <c r="CS341" s="115"/>
      <c r="CT341" s="115">
        <f t="shared" si="5507"/>
        <v>0</v>
      </c>
      <c r="CV341" s="118"/>
      <c r="CW341" s="118"/>
      <c r="CX341" s="115"/>
      <c r="CY341" s="115"/>
      <c r="CZ341" s="115"/>
      <c r="DA341" s="115"/>
      <c r="DB341" s="115"/>
      <c r="DC341" s="115">
        <f t="shared" si="5508"/>
        <v>0</v>
      </c>
      <c r="DE341" s="118"/>
      <c r="DF341" s="118"/>
      <c r="DG341" s="115"/>
      <c r="DH341" s="115"/>
      <c r="DI341" s="115"/>
      <c r="DJ341" s="115"/>
      <c r="DK341" s="115"/>
      <c r="DL341" s="115">
        <f t="shared" si="5509"/>
        <v>0</v>
      </c>
      <c r="DN341" s="118"/>
      <c r="DO341" s="118"/>
      <c r="DP341" s="115"/>
      <c r="DQ341" s="115"/>
      <c r="DR341" s="115"/>
      <c r="DS341" s="115"/>
      <c r="DT341" s="115"/>
      <c r="DU341" s="115">
        <f t="shared" si="5510"/>
        <v>0</v>
      </c>
      <c r="DW341" s="118"/>
      <c r="DX341" s="118"/>
      <c r="DY341" s="115"/>
      <c r="DZ341" s="115"/>
      <c r="EA341" s="115"/>
      <c r="EB341" s="115"/>
      <c r="EC341" s="115"/>
      <c r="ED341" s="115">
        <f t="shared" si="5511"/>
        <v>0</v>
      </c>
      <c r="EF341" s="118"/>
      <c r="EG341" s="118"/>
      <c r="EH341" s="115"/>
      <c r="EI341" s="115"/>
      <c r="EJ341" s="115"/>
      <c r="EK341" s="115"/>
      <c r="EL341" s="115"/>
      <c r="EM341" s="115">
        <f t="shared" si="5512"/>
        <v>0</v>
      </c>
      <c r="EO341" s="118"/>
      <c r="EP341" s="118"/>
      <c r="EQ341" s="115"/>
      <c r="ER341" s="115"/>
      <c r="ES341" s="115"/>
      <c r="ET341" s="115"/>
      <c r="EU341" s="115"/>
      <c r="EV341" s="115">
        <f t="shared" si="5513"/>
        <v>0</v>
      </c>
      <c r="EX341" s="118"/>
      <c r="EY341" s="118"/>
      <c r="EZ341" s="115"/>
      <c r="FA341" s="115"/>
      <c r="FB341" s="115"/>
      <c r="FC341" s="115"/>
      <c r="FD341" s="115"/>
      <c r="FE341" s="115">
        <f t="shared" si="5514"/>
        <v>0</v>
      </c>
      <c r="FG341" s="118"/>
      <c r="FH341" s="118"/>
      <c r="FI341" s="115"/>
      <c r="FJ341" s="115"/>
      <c r="FK341" s="115"/>
      <c r="FL341" s="115"/>
      <c r="FM341" s="115"/>
      <c r="FN341" s="115">
        <f t="shared" si="5515"/>
        <v>0</v>
      </c>
      <c r="FP341" s="118"/>
      <c r="FQ341" s="118"/>
      <c r="FR341" s="115"/>
      <c r="FS341" s="115"/>
      <c r="FT341" s="115"/>
      <c r="FU341" s="115"/>
      <c r="FV341" s="115"/>
      <c r="FW341" s="115">
        <f t="shared" si="5516"/>
        <v>0</v>
      </c>
      <c r="FY341" s="118" t="s">
        <v>443</v>
      </c>
      <c r="FZ341" s="118"/>
      <c r="GA341" s="115">
        <v>0.6</v>
      </c>
      <c r="GB341" s="115"/>
      <c r="GC341" s="115">
        <v>0.8</v>
      </c>
      <c r="GD341" s="115">
        <v>2</v>
      </c>
      <c r="GE341" s="115"/>
      <c r="GF341" s="115">
        <f t="shared" si="5517"/>
        <v>0.96</v>
      </c>
      <c r="GH341" s="118" t="s">
        <v>443</v>
      </c>
      <c r="GI341" s="118"/>
      <c r="GJ341" s="115">
        <v>0.6</v>
      </c>
      <c r="GK341" s="115"/>
      <c r="GL341" s="115">
        <v>0.8</v>
      </c>
      <c r="GM341" s="115">
        <v>2</v>
      </c>
      <c r="GN341" s="115"/>
      <c r="GO341" s="115">
        <f t="shared" si="5518"/>
        <v>0.96</v>
      </c>
      <c r="GQ341" s="118" t="s">
        <v>443</v>
      </c>
      <c r="GR341" s="118"/>
      <c r="GS341" s="115">
        <v>0.6</v>
      </c>
      <c r="GT341" s="115"/>
      <c r="GU341" s="115">
        <v>0.8</v>
      </c>
      <c r="GV341" s="115">
        <v>2</v>
      </c>
      <c r="GW341" s="115"/>
      <c r="GX341" s="115">
        <f t="shared" si="5519"/>
        <v>0.96</v>
      </c>
      <c r="GZ341" s="118"/>
      <c r="HA341" s="118"/>
      <c r="HB341" s="115"/>
      <c r="HC341" s="115"/>
      <c r="HD341" s="115"/>
      <c r="HE341" s="115"/>
      <c r="HF341" s="115"/>
      <c r="HG341" s="115">
        <f t="shared" si="5520"/>
        <v>0</v>
      </c>
      <c r="HI341" s="118"/>
      <c r="HJ341" s="118"/>
      <c r="HK341" s="115"/>
      <c r="HL341" s="115"/>
      <c r="HM341" s="115"/>
      <c r="HN341" s="115"/>
      <c r="HO341" s="115"/>
      <c r="HP341" s="115">
        <f t="shared" si="5521"/>
        <v>0</v>
      </c>
      <c r="HR341" s="118"/>
      <c r="HS341" s="118"/>
      <c r="HT341" s="115"/>
      <c r="HU341" s="115"/>
      <c r="HV341" s="115"/>
      <c r="HW341" s="115"/>
      <c r="HX341" s="115"/>
      <c r="HY341" s="115">
        <f t="shared" si="5522"/>
        <v>0</v>
      </c>
      <c r="IA341" s="118" t="s">
        <v>443</v>
      </c>
      <c r="IB341" s="118"/>
      <c r="IC341" s="115">
        <v>2.2000000000000002</v>
      </c>
      <c r="ID341" s="115"/>
      <c r="IE341" s="115">
        <v>1.8</v>
      </c>
      <c r="IF341" s="115">
        <v>1</v>
      </c>
      <c r="IG341" s="115"/>
      <c r="IH341" s="115">
        <f t="shared" si="5523"/>
        <v>3.9600000000000004</v>
      </c>
      <c r="IJ341" s="118"/>
      <c r="IK341" s="118"/>
      <c r="IL341" s="115"/>
      <c r="IM341" s="115"/>
      <c r="IN341" s="115"/>
      <c r="IO341" s="115"/>
      <c r="IP341" s="115"/>
      <c r="IQ341" s="115">
        <f t="shared" si="5524"/>
        <v>0</v>
      </c>
      <c r="IS341" s="118"/>
      <c r="IT341" s="118"/>
      <c r="IU341" s="115"/>
      <c r="IV341" s="115"/>
      <c r="IW341" s="115"/>
      <c r="IX341" s="115"/>
      <c r="IY341" s="115"/>
      <c r="IZ341" s="115">
        <f t="shared" si="5525"/>
        <v>0</v>
      </c>
      <c r="JB341" s="118"/>
      <c r="JC341" s="118"/>
      <c r="JD341" s="115"/>
      <c r="JE341" s="115"/>
      <c r="JF341" s="115"/>
      <c r="JG341" s="115"/>
      <c r="JH341" s="115"/>
      <c r="JI341" s="115">
        <f t="shared" si="5526"/>
        <v>0</v>
      </c>
      <c r="JK341" s="118"/>
      <c r="JL341" s="118"/>
      <c r="JM341" s="115"/>
      <c r="JN341" s="115"/>
      <c r="JO341" s="115"/>
      <c r="JP341" s="115"/>
      <c r="JQ341" s="115"/>
      <c r="JR341" s="115">
        <f t="shared" si="5527"/>
        <v>0</v>
      </c>
      <c r="JS341" s="481"/>
      <c r="JT341" s="118"/>
      <c r="JU341" s="118"/>
      <c r="JV341" s="115"/>
      <c r="JW341" s="115"/>
      <c r="JX341" s="115"/>
      <c r="JY341" s="115"/>
      <c r="JZ341" s="115"/>
      <c r="KA341" s="115">
        <f t="shared" si="5528"/>
        <v>0</v>
      </c>
      <c r="KB341" s="481"/>
      <c r="KC341" s="118"/>
      <c r="KD341" s="118"/>
      <c r="KE341" s="115"/>
      <c r="KF341" s="115"/>
      <c r="KG341" s="115"/>
      <c r="KH341" s="115"/>
      <c r="KI341" s="115"/>
      <c r="KJ341" s="115">
        <f t="shared" si="5529"/>
        <v>0</v>
      </c>
      <c r="KK341" s="481"/>
      <c r="KL341" s="118"/>
      <c r="KM341" s="118"/>
      <c r="KN341" s="115"/>
      <c r="KO341" s="115"/>
      <c r="KP341" s="115"/>
      <c r="KQ341" s="115"/>
      <c r="KR341" s="115"/>
      <c r="KS341" s="115">
        <f t="shared" si="5530"/>
        <v>0</v>
      </c>
      <c r="KT341" s="481"/>
      <c r="KU341" s="118"/>
      <c r="KV341" s="118"/>
      <c r="KW341" s="115"/>
      <c r="KX341" s="115"/>
      <c r="KY341" s="115"/>
      <c r="KZ341" s="115"/>
      <c r="LA341" s="115"/>
      <c r="LB341" s="115">
        <f t="shared" si="5531"/>
        <v>0</v>
      </c>
      <c r="LC341" s="481"/>
      <c r="LD341" s="118"/>
      <c r="LE341" s="118"/>
      <c r="LF341" s="115"/>
      <c r="LG341" s="115"/>
      <c r="LH341" s="115"/>
      <c r="LI341" s="115"/>
      <c r="LJ341" s="115"/>
      <c r="LK341" s="115">
        <f t="shared" si="5532"/>
        <v>0</v>
      </c>
      <c r="LL341" s="481"/>
      <c r="LM341" s="118"/>
      <c r="LN341" s="118"/>
      <c r="LO341" s="115"/>
      <c r="LP341" s="115"/>
      <c r="LQ341" s="115"/>
      <c r="LR341" s="115"/>
      <c r="LS341" s="115"/>
      <c r="LT341" s="115">
        <f t="shared" si="5533"/>
        <v>0</v>
      </c>
      <c r="LU341" s="481"/>
      <c r="LV341" s="118"/>
      <c r="LW341" s="118"/>
      <c r="LX341" s="115"/>
      <c r="LY341" s="115"/>
      <c r="LZ341" s="115"/>
      <c r="MA341" s="115"/>
      <c r="MB341" s="115"/>
      <c r="MC341" s="115">
        <f t="shared" si="5534"/>
        <v>0</v>
      </c>
      <c r="MD341" s="481"/>
      <c r="ME341" s="118"/>
      <c r="MF341" s="118"/>
      <c r="MG341" s="115"/>
      <c r="MH341" s="115"/>
      <c r="MI341" s="115"/>
      <c r="MJ341" s="115"/>
      <c r="MK341" s="115"/>
      <c r="ML341" s="115">
        <f t="shared" si="5535"/>
        <v>0</v>
      </c>
      <c r="MM341" s="481"/>
      <c r="MN341" s="118"/>
      <c r="MO341" s="118"/>
      <c r="MP341" s="115"/>
      <c r="MQ341" s="115"/>
      <c r="MR341" s="115"/>
      <c r="MS341" s="115"/>
      <c r="MT341" s="115"/>
      <c r="MU341" s="115">
        <f t="shared" si="5536"/>
        <v>0</v>
      </c>
      <c r="MV341" s="481"/>
      <c r="MW341" s="118"/>
      <c r="MX341" s="118"/>
      <c r="MY341" s="115"/>
      <c r="MZ341" s="115"/>
      <c r="NA341" s="115"/>
      <c r="NB341" s="115"/>
      <c r="NC341" s="115"/>
      <c r="ND341" s="115">
        <f t="shared" si="5537"/>
        <v>0</v>
      </c>
      <c r="NE341" s="481"/>
      <c r="NF341" s="118"/>
      <c r="NG341" s="118"/>
      <c r="NH341" s="115"/>
      <c r="NI341" s="115"/>
      <c r="NJ341" s="115"/>
      <c r="NK341" s="115"/>
      <c r="NL341" s="115"/>
      <c r="NM341" s="115">
        <f t="shared" si="5538"/>
        <v>0</v>
      </c>
      <c r="NN341" s="481"/>
      <c r="NO341" s="118" t="s">
        <v>443</v>
      </c>
      <c r="NP341" s="118"/>
      <c r="NQ341" s="115">
        <v>0.6</v>
      </c>
      <c r="NR341" s="115"/>
      <c r="NS341" s="115">
        <v>0.8</v>
      </c>
      <c r="NT341" s="115">
        <v>2</v>
      </c>
      <c r="NU341" s="115"/>
      <c r="NV341" s="115">
        <f t="shared" si="5539"/>
        <v>0.96</v>
      </c>
      <c r="NW341" s="481"/>
      <c r="NX341" s="118"/>
      <c r="NY341" s="118"/>
      <c r="NZ341" s="115"/>
      <c r="OA341" s="115"/>
      <c r="OB341" s="115"/>
      <c r="OC341" s="115"/>
      <c r="OD341" s="115"/>
      <c r="OE341" s="115">
        <f t="shared" si="5540"/>
        <v>0</v>
      </c>
      <c r="OF341" s="481"/>
      <c r="OG341" s="118"/>
      <c r="OH341" s="118"/>
      <c r="OI341" s="115"/>
      <c r="OJ341" s="115"/>
      <c r="OK341" s="115"/>
      <c r="OL341" s="115"/>
      <c r="OM341" s="115"/>
      <c r="ON341" s="115">
        <f t="shared" si="5541"/>
        <v>0</v>
      </c>
      <c r="OO341" s="481"/>
      <c r="OP341" s="118"/>
      <c r="OQ341" s="118"/>
      <c r="OR341" s="115"/>
      <c r="OS341" s="115"/>
      <c r="OT341" s="115"/>
      <c r="OU341" s="115"/>
      <c r="OV341" s="115"/>
      <c r="OW341" s="115">
        <f t="shared" si="5542"/>
        <v>0</v>
      </c>
      <c r="OY341" s="118"/>
      <c r="OZ341" s="118"/>
      <c r="PA341" s="115"/>
      <c r="PB341" s="115"/>
      <c r="PC341" s="115"/>
      <c r="PD341" s="115"/>
      <c r="PE341" s="115"/>
      <c r="PF341" s="115">
        <f t="shared" si="5543"/>
        <v>0</v>
      </c>
    </row>
    <row r="342" spans="1:422">
      <c r="A342" s="118"/>
      <c r="B342" s="118"/>
      <c r="C342" s="115"/>
      <c r="D342" s="115"/>
      <c r="E342" s="115"/>
      <c r="F342" s="115"/>
      <c r="G342" s="115"/>
      <c r="H342" s="115">
        <f t="shared" si="5544"/>
        <v>0</v>
      </c>
      <c r="J342" s="118"/>
      <c r="K342" s="118"/>
      <c r="L342" s="115"/>
      <c r="M342" s="115"/>
      <c r="N342" s="115"/>
      <c r="O342" s="115"/>
      <c r="P342" s="115"/>
      <c r="Q342" s="115">
        <f t="shared" si="5545"/>
        <v>0</v>
      </c>
      <c r="S342" s="118"/>
      <c r="T342" s="118"/>
      <c r="U342" s="115"/>
      <c r="V342" s="115"/>
      <c r="W342" s="115"/>
      <c r="X342" s="115"/>
      <c r="Y342" s="115"/>
      <c r="Z342" s="115">
        <f t="shared" si="5546"/>
        <v>0</v>
      </c>
      <c r="AB342" s="118"/>
      <c r="AC342" s="118"/>
      <c r="AD342" s="115"/>
      <c r="AE342" s="115"/>
      <c r="AF342" s="115"/>
      <c r="AG342" s="115"/>
      <c r="AH342" s="115"/>
      <c r="AI342" s="115">
        <f t="shared" si="5547"/>
        <v>0</v>
      </c>
      <c r="AK342" s="118"/>
      <c r="AL342" s="118"/>
      <c r="AM342" s="115"/>
      <c r="AN342" s="115"/>
      <c r="AO342" s="115"/>
      <c r="AP342" s="115"/>
      <c r="AQ342" s="115"/>
      <c r="AR342" s="115">
        <f t="shared" si="5548"/>
        <v>0</v>
      </c>
      <c r="AT342" s="118"/>
      <c r="AU342" s="118"/>
      <c r="AV342" s="115"/>
      <c r="AW342" s="115"/>
      <c r="AX342" s="115"/>
      <c r="AY342" s="115"/>
      <c r="AZ342" s="115"/>
      <c r="BA342" s="115">
        <f t="shared" si="5549"/>
        <v>0</v>
      </c>
      <c r="BC342" s="118"/>
      <c r="BD342" s="118"/>
      <c r="BE342" s="115"/>
      <c r="BF342" s="115"/>
      <c r="BG342" s="115"/>
      <c r="BH342" s="115"/>
      <c r="BI342" s="115"/>
      <c r="BJ342" s="115">
        <f t="shared" si="5503"/>
        <v>0</v>
      </c>
      <c r="BL342" s="118"/>
      <c r="BM342" s="118"/>
      <c r="BN342" s="115"/>
      <c r="BO342" s="115"/>
      <c r="BP342" s="115"/>
      <c r="BQ342" s="115"/>
      <c r="BR342" s="115"/>
      <c r="BS342" s="115">
        <f t="shared" si="5504"/>
        <v>0</v>
      </c>
      <c r="BU342" s="118"/>
      <c r="BV342" s="118"/>
      <c r="BW342" s="115"/>
      <c r="BX342" s="115"/>
      <c r="BY342" s="115"/>
      <c r="BZ342" s="115"/>
      <c r="CA342" s="115"/>
      <c r="CB342" s="115">
        <f t="shared" si="5505"/>
        <v>0</v>
      </c>
      <c r="CD342" s="118"/>
      <c r="CE342" s="118"/>
      <c r="CF342" s="115"/>
      <c r="CG342" s="115"/>
      <c r="CH342" s="115"/>
      <c r="CI342" s="115"/>
      <c r="CJ342" s="115"/>
      <c r="CK342" s="115">
        <f t="shared" si="5506"/>
        <v>0</v>
      </c>
      <c r="CM342" s="118"/>
      <c r="CN342" s="118"/>
      <c r="CO342" s="115"/>
      <c r="CP342" s="115"/>
      <c r="CQ342" s="115"/>
      <c r="CR342" s="115"/>
      <c r="CS342" s="115"/>
      <c r="CT342" s="115">
        <f t="shared" si="5507"/>
        <v>0</v>
      </c>
      <c r="CV342" s="118"/>
      <c r="CW342" s="118"/>
      <c r="CX342" s="115"/>
      <c r="CY342" s="115"/>
      <c r="CZ342" s="115"/>
      <c r="DA342" s="115"/>
      <c r="DB342" s="115"/>
      <c r="DC342" s="115">
        <f t="shared" si="5508"/>
        <v>0</v>
      </c>
      <c r="DE342" s="118"/>
      <c r="DF342" s="118"/>
      <c r="DG342" s="115"/>
      <c r="DH342" s="115"/>
      <c r="DI342" s="115"/>
      <c r="DJ342" s="115"/>
      <c r="DK342" s="115"/>
      <c r="DL342" s="115">
        <f t="shared" si="5509"/>
        <v>0</v>
      </c>
      <c r="DN342" s="118"/>
      <c r="DO342" s="118"/>
      <c r="DP342" s="115"/>
      <c r="DQ342" s="115"/>
      <c r="DR342" s="115"/>
      <c r="DS342" s="115"/>
      <c r="DT342" s="115"/>
      <c r="DU342" s="115">
        <f t="shared" si="5510"/>
        <v>0</v>
      </c>
      <c r="DW342" s="118"/>
      <c r="DX342" s="118"/>
      <c r="DY342" s="115"/>
      <c r="DZ342" s="115"/>
      <c r="EA342" s="115"/>
      <c r="EB342" s="115"/>
      <c r="EC342" s="115"/>
      <c r="ED342" s="115">
        <f t="shared" si="5511"/>
        <v>0</v>
      </c>
      <c r="EF342" s="118"/>
      <c r="EG342" s="118"/>
      <c r="EH342" s="115"/>
      <c r="EI342" s="115"/>
      <c r="EJ342" s="115"/>
      <c r="EK342" s="115"/>
      <c r="EL342" s="115"/>
      <c r="EM342" s="115">
        <f t="shared" si="5512"/>
        <v>0</v>
      </c>
      <c r="EO342" s="118"/>
      <c r="EP342" s="118"/>
      <c r="EQ342" s="115"/>
      <c r="ER342" s="115"/>
      <c r="ES342" s="115"/>
      <c r="ET342" s="115"/>
      <c r="EU342" s="115"/>
      <c r="EV342" s="115">
        <f t="shared" si="5513"/>
        <v>0</v>
      </c>
      <c r="EX342" s="118"/>
      <c r="EY342" s="118"/>
      <c r="EZ342" s="115"/>
      <c r="FA342" s="115"/>
      <c r="FB342" s="115"/>
      <c r="FC342" s="115"/>
      <c r="FD342" s="115"/>
      <c r="FE342" s="115">
        <f t="shared" si="5514"/>
        <v>0</v>
      </c>
      <c r="FG342" s="118"/>
      <c r="FH342" s="118"/>
      <c r="FI342" s="115"/>
      <c r="FJ342" s="115"/>
      <c r="FK342" s="115"/>
      <c r="FL342" s="115"/>
      <c r="FM342" s="115"/>
      <c r="FN342" s="115">
        <f t="shared" si="5515"/>
        <v>0</v>
      </c>
      <c r="FP342" s="118"/>
      <c r="FQ342" s="118"/>
      <c r="FR342" s="115"/>
      <c r="FS342" s="115"/>
      <c r="FT342" s="115"/>
      <c r="FU342" s="115"/>
      <c r="FV342" s="115"/>
      <c r="FW342" s="115">
        <f t="shared" si="5516"/>
        <v>0</v>
      </c>
      <c r="FY342" s="118" t="s">
        <v>444</v>
      </c>
      <c r="FZ342" s="118"/>
      <c r="GA342" s="115">
        <v>0.6</v>
      </c>
      <c r="GB342" s="115"/>
      <c r="GC342" s="115">
        <v>0.8</v>
      </c>
      <c r="GD342" s="115">
        <v>2</v>
      </c>
      <c r="GE342" s="115"/>
      <c r="GF342" s="115">
        <f t="shared" si="5517"/>
        <v>0.96</v>
      </c>
      <c r="GH342" s="118" t="s">
        <v>444</v>
      </c>
      <c r="GI342" s="118"/>
      <c r="GJ342" s="115">
        <v>0.6</v>
      </c>
      <c r="GK342" s="115"/>
      <c r="GL342" s="115">
        <v>0.8</v>
      </c>
      <c r="GM342" s="115">
        <v>2</v>
      </c>
      <c r="GN342" s="115"/>
      <c r="GO342" s="115">
        <f t="shared" si="5518"/>
        <v>0.96</v>
      </c>
      <c r="GQ342" s="118" t="s">
        <v>444</v>
      </c>
      <c r="GR342" s="118"/>
      <c r="GS342" s="115">
        <v>0.6</v>
      </c>
      <c r="GT342" s="115"/>
      <c r="GU342" s="115">
        <v>0.8</v>
      </c>
      <c r="GV342" s="115">
        <v>2</v>
      </c>
      <c r="GW342" s="115"/>
      <c r="GX342" s="115">
        <f t="shared" si="5519"/>
        <v>0.96</v>
      </c>
      <c r="GZ342" s="118"/>
      <c r="HA342" s="118"/>
      <c r="HB342" s="115"/>
      <c r="HC342" s="115"/>
      <c r="HD342" s="115"/>
      <c r="HE342" s="115"/>
      <c r="HF342" s="115"/>
      <c r="HG342" s="115">
        <f t="shared" si="5520"/>
        <v>0</v>
      </c>
      <c r="HI342" s="118"/>
      <c r="HJ342" s="118"/>
      <c r="HK342" s="115"/>
      <c r="HL342" s="115"/>
      <c r="HM342" s="115"/>
      <c r="HN342" s="115"/>
      <c r="HO342" s="115"/>
      <c r="HP342" s="115">
        <f t="shared" si="5521"/>
        <v>0</v>
      </c>
      <c r="HR342" s="118"/>
      <c r="HS342" s="118"/>
      <c r="HT342" s="115"/>
      <c r="HU342" s="115"/>
      <c r="HV342" s="115"/>
      <c r="HW342" s="115"/>
      <c r="HX342" s="115"/>
      <c r="HY342" s="115">
        <f t="shared" si="5522"/>
        <v>0</v>
      </c>
      <c r="IA342" s="118" t="s">
        <v>444</v>
      </c>
      <c r="IB342" s="118"/>
      <c r="IC342" s="115">
        <v>1.8</v>
      </c>
      <c r="ID342" s="115"/>
      <c r="IE342" s="115">
        <v>1.8</v>
      </c>
      <c r="IF342" s="115">
        <v>1</v>
      </c>
      <c r="IG342" s="115"/>
      <c r="IH342" s="115">
        <f t="shared" si="5523"/>
        <v>3.24</v>
      </c>
      <c r="IJ342" s="118"/>
      <c r="IK342" s="118"/>
      <c r="IL342" s="115"/>
      <c r="IM342" s="115"/>
      <c r="IN342" s="115"/>
      <c r="IO342" s="115"/>
      <c r="IP342" s="115"/>
      <c r="IQ342" s="115">
        <f t="shared" si="5524"/>
        <v>0</v>
      </c>
      <c r="IS342" s="118"/>
      <c r="IT342" s="118"/>
      <c r="IU342" s="115"/>
      <c r="IV342" s="115"/>
      <c r="IW342" s="115"/>
      <c r="IX342" s="115"/>
      <c r="IY342" s="115"/>
      <c r="IZ342" s="115">
        <f t="shared" si="5525"/>
        <v>0</v>
      </c>
      <c r="JB342" s="118"/>
      <c r="JC342" s="118"/>
      <c r="JD342" s="115"/>
      <c r="JE342" s="115"/>
      <c r="JF342" s="115"/>
      <c r="JG342" s="115"/>
      <c r="JH342" s="115"/>
      <c r="JI342" s="115">
        <f t="shared" si="5526"/>
        <v>0</v>
      </c>
      <c r="JK342" s="118"/>
      <c r="JL342" s="118"/>
      <c r="JM342" s="115"/>
      <c r="JN342" s="115"/>
      <c r="JO342" s="115"/>
      <c r="JP342" s="115"/>
      <c r="JQ342" s="115"/>
      <c r="JR342" s="115">
        <f t="shared" si="5527"/>
        <v>0</v>
      </c>
      <c r="JS342" s="481"/>
      <c r="JT342" s="118"/>
      <c r="JU342" s="118"/>
      <c r="JV342" s="115"/>
      <c r="JW342" s="115"/>
      <c r="JX342" s="115"/>
      <c r="JY342" s="115"/>
      <c r="JZ342" s="115"/>
      <c r="KA342" s="115">
        <f t="shared" si="5528"/>
        <v>0</v>
      </c>
      <c r="KB342" s="481"/>
      <c r="KC342" s="118"/>
      <c r="KD342" s="118"/>
      <c r="KE342" s="115"/>
      <c r="KF342" s="115"/>
      <c r="KG342" s="115"/>
      <c r="KH342" s="115"/>
      <c r="KI342" s="115"/>
      <c r="KJ342" s="115">
        <f t="shared" si="5529"/>
        <v>0</v>
      </c>
      <c r="KK342" s="481"/>
      <c r="KL342" s="118"/>
      <c r="KM342" s="118"/>
      <c r="KN342" s="115"/>
      <c r="KO342" s="115"/>
      <c r="KP342" s="115"/>
      <c r="KQ342" s="115"/>
      <c r="KR342" s="115"/>
      <c r="KS342" s="115">
        <f t="shared" si="5530"/>
        <v>0</v>
      </c>
      <c r="KT342" s="481"/>
      <c r="KU342" s="118"/>
      <c r="KV342" s="118"/>
      <c r="KW342" s="115"/>
      <c r="KX342" s="115"/>
      <c r="KY342" s="115"/>
      <c r="KZ342" s="115"/>
      <c r="LA342" s="115"/>
      <c r="LB342" s="115">
        <f t="shared" si="5531"/>
        <v>0</v>
      </c>
      <c r="LC342" s="481"/>
      <c r="LD342" s="118"/>
      <c r="LE342" s="118"/>
      <c r="LF342" s="115"/>
      <c r="LG342" s="115"/>
      <c r="LH342" s="115"/>
      <c r="LI342" s="115"/>
      <c r="LJ342" s="115"/>
      <c r="LK342" s="115">
        <f t="shared" si="5532"/>
        <v>0</v>
      </c>
      <c r="LL342" s="481"/>
      <c r="LM342" s="118"/>
      <c r="LN342" s="118"/>
      <c r="LO342" s="115"/>
      <c r="LP342" s="115"/>
      <c r="LQ342" s="115"/>
      <c r="LR342" s="115"/>
      <c r="LS342" s="115"/>
      <c r="LT342" s="115">
        <f t="shared" si="5533"/>
        <v>0</v>
      </c>
      <c r="LU342" s="481"/>
      <c r="LV342" s="118"/>
      <c r="LW342" s="118"/>
      <c r="LX342" s="115"/>
      <c r="LY342" s="115"/>
      <c r="LZ342" s="115"/>
      <c r="MA342" s="115"/>
      <c r="MB342" s="115"/>
      <c r="MC342" s="115">
        <f t="shared" si="5534"/>
        <v>0</v>
      </c>
      <c r="MD342" s="481"/>
      <c r="ME342" s="118"/>
      <c r="MF342" s="118"/>
      <c r="MG342" s="115"/>
      <c r="MH342" s="115"/>
      <c r="MI342" s="115"/>
      <c r="MJ342" s="115"/>
      <c r="MK342" s="115"/>
      <c r="ML342" s="115">
        <f t="shared" si="5535"/>
        <v>0</v>
      </c>
      <c r="MM342" s="481"/>
      <c r="MN342" s="118"/>
      <c r="MO342" s="118"/>
      <c r="MP342" s="115"/>
      <c r="MQ342" s="115"/>
      <c r="MR342" s="115"/>
      <c r="MS342" s="115"/>
      <c r="MT342" s="115"/>
      <c r="MU342" s="115">
        <f t="shared" si="5536"/>
        <v>0</v>
      </c>
      <c r="MV342" s="481"/>
      <c r="MW342" s="118"/>
      <c r="MX342" s="118"/>
      <c r="MY342" s="115"/>
      <c r="MZ342" s="115"/>
      <c r="NA342" s="115"/>
      <c r="NB342" s="115"/>
      <c r="NC342" s="115"/>
      <c r="ND342" s="115">
        <f t="shared" si="5537"/>
        <v>0</v>
      </c>
      <c r="NE342" s="481"/>
      <c r="NF342" s="118"/>
      <c r="NG342" s="118"/>
      <c r="NH342" s="115"/>
      <c r="NI342" s="115"/>
      <c r="NJ342" s="115"/>
      <c r="NK342" s="115"/>
      <c r="NL342" s="115"/>
      <c r="NM342" s="115">
        <f t="shared" si="5538"/>
        <v>0</v>
      </c>
      <c r="NN342" s="481"/>
      <c r="NO342" s="118" t="s">
        <v>444</v>
      </c>
      <c r="NP342" s="118"/>
      <c r="NQ342" s="115">
        <v>0.6</v>
      </c>
      <c r="NR342" s="115"/>
      <c r="NS342" s="115">
        <v>0.8</v>
      </c>
      <c r="NT342" s="115">
        <v>2</v>
      </c>
      <c r="NU342" s="115"/>
      <c r="NV342" s="115">
        <f t="shared" si="5539"/>
        <v>0.96</v>
      </c>
      <c r="NW342" s="481"/>
      <c r="NX342" s="118"/>
      <c r="NY342" s="118"/>
      <c r="NZ342" s="115"/>
      <c r="OA342" s="115"/>
      <c r="OB342" s="115"/>
      <c r="OC342" s="115"/>
      <c r="OD342" s="115"/>
      <c r="OE342" s="115">
        <f t="shared" si="5540"/>
        <v>0</v>
      </c>
      <c r="OF342" s="481"/>
      <c r="OG342" s="118"/>
      <c r="OH342" s="118"/>
      <c r="OI342" s="115"/>
      <c r="OJ342" s="115"/>
      <c r="OK342" s="115"/>
      <c r="OL342" s="115"/>
      <c r="OM342" s="115"/>
      <c r="ON342" s="115">
        <f t="shared" si="5541"/>
        <v>0</v>
      </c>
      <c r="OO342" s="481"/>
      <c r="OP342" s="118"/>
      <c r="OQ342" s="118"/>
      <c r="OR342" s="115"/>
      <c r="OS342" s="115"/>
      <c r="OT342" s="115"/>
      <c r="OU342" s="115"/>
      <c r="OV342" s="115"/>
      <c r="OW342" s="115">
        <f t="shared" si="5542"/>
        <v>0</v>
      </c>
      <c r="OY342" s="118"/>
      <c r="OZ342" s="118"/>
      <c r="PA342" s="115"/>
      <c r="PB342" s="115"/>
      <c r="PC342" s="115"/>
      <c r="PD342" s="115"/>
      <c r="PE342" s="115"/>
      <c r="PF342" s="115">
        <f t="shared" si="5543"/>
        <v>0</v>
      </c>
    </row>
    <row r="343" spans="1:422">
      <c r="A343" s="118"/>
      <c r="B343" s="118"/>
      <c r="C343" s="115"/>
      <c r="D343" s="115"/>
      <c r="E343" s="115"/>
      <c r="F343" s="115"/>
      <c r="G343" s="115"/>
      <c r="H343" s="115">
        <f t="shared" si="5544"/>
        <v>0</v>
      </c>
      <c r="J343" s="118"/>
      <c r="K343" s="118"/>
      <c r="L343" s="115"/>
      <c r="M343" s="115"/>
      <c r="N343" s="115"/>
      <c r="O343" s="115"/>
      <c r="P343" s="115"/>
      <c r="Q343" s="115">
        <f t="shared" si="5545"/>
        <v>0</v>
      </c>
      <c r="S343" s="118"/>
      <c r="T343" s="118"/>
      <c r="U343" s="115"/>
      <c r="V343" s="115"/>
      <c r="W343" s="115"/>
      <c r="X343" s="115"/>
      <c r="Y343" s="115"/>
      <c r="Z343" s="115">
        <f t="shared" si="5546"/>
        <v>0</v>
      </c>
      <c r="AB343" s="118"/>
      <c r="AC343" s="118"/>
      <c r="AD343" s="115"/>
      <c r="AE343" s="115"/>
      <c r="AF343" s="115"/>
      <c r="AG343" s="115"/>
      <c r="AH343" s="115"/>
      <c r="AI343" s="115">
        <f t="shared" si="5547"/>
        <v>0</v>
      </c>
      <c r="AK343" s="118"/>
      <c r="AL343" s="118"/>
      <c r="AM343" s="115"/>
      <c r="AN343" s="115"/>
      <c r="AO343" s="115"/>
      <c r="AP343" s="115"/>
      <c r="AQ343" s="115"/>
      <c r="AR343" s="115">
        <f t="shared" si="5548"/>
        <v>0</v>
      </c>
      <c r="AT343" s="118"/>
      <c r="AU343" s="118"/>
      <c r="AV343" s="115"/>
      <c r="AW343" s="115"/>
      <c r="AX343" s="115"/>
      <c r="AY343" s="115"/>
      <c r="AZ343" s="115"/>
      <c r="BA343" s="115">
        <f t="shared" si="5549"/>
        <v>0</v>
      </c>
      <c r="BC343" s="118"/>
      <c r="BD343" s="118"/>
      <c r="BE343" s="115"/>
      <c r="BF343" s="115"/>
      <c r="BG343" s="115"/>
      <c r="BH343" s="115"/>
      <c r="BI343" s="115"/>
      <c r="BJ343" s="115">
        <f t="shared" si="5503"/>
        <v>0</v>
      </c>
      <c r="BL343" s="118"/>
      <c r="BM343" s="118"/>
      <c r="BN343" s="115"/>
      <c r="BO343" s="115"/>
      <c r="BP343" s="115"/>
      <c r="BQ343" s="115"/>
      <c r="BR343" s="115"/>
      <c r="BS343" s="115">
        <f t="shared" si="5504"/>
        <v>0</v>
      </c>
      <c r="BU343" s="118"/>
      <c r="BV343" s="118"/>
      <c r="BW343" s="115"/>
      <c r="BX343" s="115"/>
      <c r="BY343" s="115"/>
      <c r="BZ343" s="115"/>
      <c r="CA343" s="115"/>
      <c r="CB343" s="115">
        <f t="shared" si="5505"/>
        <v>0</v>
      </c>
      <c r="CD343" s="118"/>
      <c r="CE343" s="118"/>
      <c r="CF343" s="115"/>
      <c r="CG343" s="115"/>
      <c r="CH343" s="115"/>
      <c r="CI343" s="115"/>
      <c r="CJ343" s="115"/>
      <c r="CK343" s="115">
        <f t="shared" si="5506"/>
        <v>0</v>
      </c>
      <c r="CM343" s="118"/>
      <c r="CN343" s="118"/>
      <c r="CO343" s="115"/>
      <c r="CP343" s="115"/>
      <c r="CQ343" s="115"/>
      <c r="CR343" s="115"/>
      <c r="CS343" s="115"/>
      <c r="CT343" s="115">
        <f t="shared" si="5507"/>
        <v>0</v>
      </c>
      <c r="CV343" s="118"/>
      <c r="CW343" s="118"/>
      <c r="CX343" s="115"/>
      <c r="CY343" s="115"/>
      <c r="CZ343" s="115"/>
      <c r="DA343" s="115"/>
      <c r="DB343" s="115"/>
      <c r="DC343" s="115">
        <f t="shared" si="5508"/>
        <v>0</v>
      </c>
      <c r="DE343" s="118"/>
      <c r="DF343" s="118"/>
      <c r="DG343" s="115"/>
      <c r="DH343" s="115"/>
      <c r="DI343" s="115"/>
      <c r="DJ343" s="115"/>
      <c r="DK343" s="115"/>
      <c r="DL343" s="115">
        <f t="shared" si="5509"/>
        <v>0</v>
      </c>
      <c r="DN343" s="118"/>
      <c r="DO343" s="118"/>
      <c r="DP343" s="115"/>
      <c r="DQ343" s="115"/>
      <c r="DR343" s="115"/>
      <c r="DS343" s="115"/>
      <c r="DT343" s="115"/>
      <c r="DU343" s="115">
        <f t="shared" si="5510"/>
        <v>0</v>
      </c>
      <c r="DW343" s="118"/>
      <c r="DX343" s="118"/>
      <c r="DY343" s="115"/>
      <c r="DZ343" s="115"/>
      <c r="EA343" s="115"/>
      <c r="EB343" s="115"/>
      <c r="EC343" s="115"/>
      <c r="ED343" s="115">
        <f t="shared" si="5511"/>
        <v>0</v>
      </c>
      <c r="EF343" s="118"/>
      <c r="EG343" s="118"/>
      <c r="EH343" s="115"/>
      <c r="EI343" s="115"/>
      <c r="EJ343" s="115"/>
      <c r="EK343" s="115"/>
      <c r="EL343" s="115"/>
      <c r="EM343" s="115">
        <f t="shared" si="5512"/>
        <v>0</v>
      </c>
      <c r="EO343" s="118"/>
      <c r="EP343" s="118"/>
      <c r="EQ343" s="115"/>
      <c r="ER343" s="115"/>
      <c r="ES343" s="115"/>
      <c r="ET343" s="115"/>
      <c r="EU343" s="115"/>
      <c r="EV343" s="115">
        <f t="shared" si="5513"/>
        <v>0</v>
      </c>
      <c r="EX343" s="118"/>
      <c r="EY343" s="118"/>
      <c r="EZ343" s="115"/>
      <c r="FA343" s="115"/>
      <c r="FB343" s="115"/>
      <c r="FC343" s="115"/>
      <c r="FD343" s="115"/>
      <c r="FE343" s="115">
        <f t="shared" si="5514"/>
        <v>0</v>
      </c>
      <c r="FG343" s="118"/>
      <c r="FH343" s="118"/>
      <c r="FI343" s="115"/>
      <c r="FJ343" s="115"/>
      <c r="FK343" s="115"/>
      <c r="FL343" s="115"/>
      <c r="FM343" s="115"/>
      <c r="FN343" s="115">
        <f t="shared" si="5515"/>
        <v>0</v>
      </c>
      <c r="FP343" s="118"/>
      <c r="FQ343" s="118"/>
      <c r="FR343" s="115"/>
      <c r="FS343" s="115"/>
      <c r="FT343" s="115"/>
      <c r="FU343" s="115"/>
      <c r="FV343" s="115"/>
      <c r="FW343" s="115">
        <f t="shared" si="5516"/>
        <v>0</v>
      </c>
      <c r="FY343" s="118" t="s">
        <v>865</v>
      </c>
      <c r="FZ343" s="118"/>
      <c r="GA343" s="115">
        <v>2</v>
      </c>
      <c r="GB343" s="115"/>
      <c r="GC343" s="115">
        <v>0.6</v>
      </c>
      <c r="GD343" s="115">
        <v>1</v>
      </c>
      <c r="GE343" s="115"/>
      <c r="GF343" s="115">
        <f t="shared" si="5517"/>
        <v>1.2</v>
      </c>
      <c r="GH343" s="118" t="s">
        <v>865</v>
      </c>
      <c r="GI343" s="118"/>
      <c r="GJ343" s="115">
        <v>2</v>
      </c>
      <c r="GK343" s="115"/>
      <c r="GL343" s="115">
        <v>0.6</v>
      </c>
      <c r="GM343" s="115">
        <v>1</v>
      </c>
      <c r="GN343" s="115"/>
      <c r="GO343" s="115">
        <f t="shared" si="5518"/>
        <v>1.2</v>
      </c>
      <c r="GQ343" s="118" t="s">
        <v>865</v>
      </c>
      <c r="GR343" s="118"/>
      <c r="GS343" s="115">
        <v>2</v>
      </c>
      <c r="GT343" s="115"/>
      <c r="GU343" s="115">
        <v>0.6</v>
      </c>
      <c r="GV343" s="115">
        <v>1</v>
      </c>
      <c r="GW343" s="115"/>
      <c r="GX343" s="115">
        <f t="shared" si="5519"/>
        <v>1.2</v>
      </c>
      <c r="GZ343" s="118"/>
      <c r="HA343" s="118"/>
      <c r="HB343" s="115"/>
      <c r="HC343" s="115"/>
      <c r="HD343" s="115"/>
      <c r="HE343" s="115"/>
      <c r="HF343" s="115"/>
      <c r="HG343" s="115">
        <f t="shared" si="5520"/>
        <v>0</v>
      </c>
      <c r="HI343" s="118"/>
      <c r="HJ343" s="118"/>
      <c r="HK343" s="115"/>
      <c r="HL343" s="115"/>
      <c r="HM343" s="115"/>
      <c r="HN343" s="115"/>
      <c r="HO343" s="115"/>
      <c r="HP343" s="115">
        <f t="shared" si="5521"/>
        <v>0</v>
      </c>
      <c r="HR343" s="118"/>
      <c r="HS343" s="118"/>
      <c r="HT343" s="115"/>
      <c r="HU343" s="115"/>
      <c r="HV343" s="115"/>
      <c r="HW343" s="115"/>
      <c r="HX343" s="115"/>
      <c r="HY343" s="115">
        <f t="shared" si="5522"/>
        <v>0</v>
      </c>
      <c r="IA343" s="118" t="s">
        <v>463</v>
      </c>
      <c r="IB343" s="118"/>
      <c r="IC343" s="115">
        <v>1</v>
      </c>
      <c r="ID343" s="115"/>
      <c r="IE343" s="115">
        <v>1.8</v>
      </c>
      <c r="IF343" s="115">
        <v>1</v>
      </c>
      <c r="IG343" s="115"/>
      <c r="IH343" s="115">
        <f t="shared" si="5523"/>
        <v>1.8</v>
      </c>
      <c r="IJ343" s="118"/>
      <c r="IK343" s="118"/>
      <c r="IL343" s="115"/>
      <c r="IM343" s="115"/>
      <c r="IN343" s="115"/>
      <c r="IO343" s="115"/>
      <c r="IP343" s="115"/>
      <c r="IQ343" s="115">
        <f t="shared" si="5524"/>
        <v>0</v>
      </c>
      <c r="IS343" s="118"/>
      <c r="IT343" s="118"/>
      <c r="IU343" s="115"/>
      <c r="IV343" s="115"/>
      <c r="IW343" s="115"/>
      <c r="IX343" s="115"/>
      <c r="IY343" s="115"/>
      <c r="IZ343" s="115">
        <f t="shared" si="5525"/>
        <v>0</v>
      </c>
      <c r="JB343" s="118"/>
      <c r="JC343" s="118"/>
      <c r="JD343" s="115"/>
      <c r="JE343" s="115"/>
      <c r="JF343" s="115"/>
      <c r="JG343" s="115"/>
      <c r="JH343" s="115"/>
      <c r="JI343" s="115">
        <f t="shared" si="5526"/>
        <v>0</v>
      </c>
      <c r="JK343" s="118"/>
      <c r="JL343" s="118"/>
      <c r="JM343" s="115"/>
      <c r="JN343" s="115"/>
      <c r="JO343" s="115"/>
      <c r="JP343" s="115"/>
      <c r="JQ343" s="115"/>
      <c r="JR343" s="115">
        <f t="shared" si="5527"/>
        <v>0</v>
      </c>
      <c r="JS343" s="481"/>
      <c r="JT343" s="118"/>
      <c r="JU343" s="118"/>
      <c r="JV343" s="115"/>
      <c r="JW343" s="115"/>
      <c r="JX343" s="115"/>
      <c r="JY343" s="115"/>
      <c r="JZ343" s="115"/>
      <c r="KA343" s="115">
        <f t="shared" si="5528"/>
        <v>0</v>
      </c>
      <c r="KB343" s="481"/>
      <c r="KC343" s="118"/>
      <c r="KD343" s="118"/>
      <c r="KE343" s="115"/>
      <c r="KF343" s="115"/>
      <c r="KG343" s="115"/>
      <c r="KH343" s="115"/>
      <c r="KI343" s="115"/>
      <c r="KJ343" s="115">
        <f t="shared" si="5529"/>
        <v>0</v>
      </c>
      <c r="KK343" s="481"/>
      <c r="KL343" s="118"/>
      <c r="KM343" s="118"/>
      <c r="KN343" s="115"/>
      <c r="KO343" s="115"/>
      <c r="KP343" s="115"/>
      <c r="KQ343" s="115"/>
      <c r="KR343" s="115"/>
      <c r="KS343" s="115">
        <f t="shared" si="5530"/>
        <v>0</v>
      </c>
      <c r="KT343" s="481"/>
      <c r="KU343" s="118"/>
      <c r="KV343" s="118"/>
      <c r="KW343" s="115"/>
      <c r="KX343" s="115"/>
      <c r="KY343" s="115"/>
      <c r="KZ343" s="115"/>
      <c r="LA343" s="115"/>
      <c r="LB343" s="115">
        <f t="shared" si="5531"/>
        <v>0</v>
      </c>
      <c r="LC343" s="481"/>
      <c r="LD343" s="118"/>
      <c r="LE343" s="118"/>
      <c r="LF343" s="115"/>
      <c r="LG343" s="115"/>
      <c r="LH343" s="115"/>
      <c r="LI343" s="115"/>
      <c r="LJ343" s="115"/>
      <c r="LK343" s="115">
        <f t="shared" si="5532"/>
        <v>0</v>
      </c>
      <c r="LL343" s="481"/>
      <c r="LM343" s="118"/>
      <c r="LN343" s="118"/>
      <c r="LO343" s="115"/>
      <c r="LP343" s="115"/>
      <c r="LQ343" s="115"/>
      <c r="LR343" s="115"/>
      <c r="LS343" s="115"/>
      <c r="LT343" s="115">
        <f t="shared" si="5533"/>
        <v>0</v>
      </c>
      <c r="LU343" s="481"/>
      <c r="LV343" s="118"/>
      <c r="LW343" s="118"/>
      <c r="LX343" s="115"/>
      <c r="LY343" s="115"/>
      <c r="LZ343" s="115"/>
      <c r="MA343" s="115"/>
      <c r="MB343" s="115"/>
      <c r="MC343" s="115">
        <f t="shared" si="5534"/>
        <v>0</v>
      </c>
      <c r="MD343" s="481"/>
      <c r="ME343" s="118"/>
      <c r="MF343" s="118"/>
      <c r="MG343" s="115"/>
      <c r="MH343" s="115"/>
      <c r="MI343" s="115"/>
      <c r="MJ343" s="115"/>
      <c r="MK343" s="115"/>
      <c r="ML343" s="115">
        <f t="shared" si="5535"/>
        <v>0</v>
      </c>
      <c r="MM343" s="481"/>
      <c r="MN343" s="118"/>
      <c r="MO343" s="118"/>
      <c r="MP343" s="115"/>
      <c r="MQ343" s="115"/>
      <c r="MR343" s="115"/>
      <c r="MS343" s="115"/>
      <c r="MT343" s="115"/>
      <c r="MU343" s="115">
        <f t="shared" si="5536"/>
        <v>0</v>
      </c>
      <c r="MV343" s="481"/>
      <c r="MW343" s="118"/>
      <c r="MX343" s="118"/>
      <c r="MY343" s="115"/>
      <c r="MZ343" s="115"/>
      <c r="NA343" s="115"/>
      <c r="NB343" s="115"/>
      <c r="NC343" s="115"/>
      <c r="ND343" s="115">
        <f t="shared" si="5537"/>
        <v>0</v>
      </c>
      <c r="NE343" s="481"/>
      <c r="NF343" s="118"/>
      <c r="NG343" s="118"/>
      <c r="NH343" s="115"/>
      <c r="NI343" s="115"/>
      <c r="NJ343" s="115"/>
      <c r="NK343" s="115"/>
      <c r="NL343" s="115"/>
      <c r="NM343" s="115">
        <f t="shared" si="5538"/>
        <v>0</v>
      </c>
      <c r="NN343" s="481"/>
      <c r="NO343" s="118"/>
      <c r="NP343" s="118"/>
      <c r="NQ343" s="115"/>
      <c r="NR343" s="115"/>
      <c r="NS343" s="115"/>
      <c r="NT343" s="115"/>
      <c r="NU343" s="115"/>
      <c r="NV343" s="115">
        <f t="shared" si="5539"/>
        <v>0</v>
      </c>
      <c r="NW343" s="481"/>
      <c r="NX343" s="118"/>
      <c r="NY343" s="118"/>
      <c r="NZ343" s="115"/>
      <c r="OA343" s="115"/>
      <c r="OB343" s="115"/>
      <c r="OC343" s="115"/>
      <c r="OD343" s="115"/>
      <c r="OE343" s="115">
        <f t="shared" si="5540"/>
        <v>0</v>
      </c>
      <c r="OF343" s="481"/>
      <c r="OG343" s="118"/>
      <c r="OH343" s="118"/>
      <c r="OI343" s="115"/>
      <c r="OJ343" s="115"/>
      <c r="OK343" s="115"/>
      <c r="OL343" s="115"/>
      <c r="OM343" s="115"/>
      <c r="ON343" s="115">
        <f t="shared" si="5541"/>
        <v>0</v>
      </c>
      <c r="OO343" s="481"/>
      <c r="OP343" s="118"/>
      <c r="OQ343" s="118"/>
      <c r="OR343" s="115"/>
      <c r="OS343" s="115"/>
      <c r="OT343" s="115"/>
      <c r="OU343" s="115"/>
      <c r="OV343" s="115"/>
      <c r="OW343" s="115">
        <f t="shared" si="5542"/>
        <v>0</v>
      </c>
      <c r="OY343" s="118"/>
      <c r="OZ343" s="118"/>
      <c r="PA343" s="115"/>
      <c r="PB343" s="115"/>
      <c r="PC343" s="115"/>
      <c r="PD343" s="115"/>
      <c r="PE343" s="115"/>
      <c r="PF343" s="115">
        <f t="shared" si="5543"/>
        <v>0</v>
      </c>
    </row>
    <row r="344" spans="1:422">
      <c r="A344" s="118"/>
      <c r="B344" s="118"/>
      <c r="C344" s="115"/>
      <c r="D344" s="115"/>
      <c r="E344" s="115"/>
      <c r="F344" s="115"/>
      <c r="G344" s="115"/>
      <c r="H344" s="115">
        <f t="shared" si="5544"/>
        <v>0</v>
      </c>
      <c r="J344" s="118"/>
      <c r="K344" s="118"/>
      <c r="L344" s="115"/>
      <c r="M344" s="115"/>
      <c r="N344" s="115"/>
      <c r="O344" s="115"/>
      <c r="P344" s="115"/>
      <c r="Q344" s="115">
        <f t="shared" si="5545"/>
        <v>0</v>
      </c>
      <c r="S344" s="118"/>
      <c r="T344" s="118"/>
      <c r="U344" s="115"/>
      <c r="V344" s="115"/>
      <c r="W344" s="115"/>
      <c r="X344" s="115"/>
      <c r="Y344" s="115"/>
      <c r="Z344" s="115">
        <f t="shared" si="5546"/>
        <v>0</v>
      </c>
      <c r="AB344" s="118"/>
      <c r="AC344" s="118"/>
      <c r="AD344" s="115"/>
      <c r="AE344" s="115"/>
      <c r="AF344" s="115"/>
      <c r="AG344" s="115"/>
      <c r="AH344" s="115"/>
      <c r="AI344" s="115">
        <f t="shared" si="5547"/>
        <v>0</v>
      </c>
      <c r="AK344" s="118"/>
      <c r="AL344" s="118"/>
      <c r="AM344" s="115"/>
      <c r="AN344" s="115"/>
      <c r="AO344" s="115"/>
      <c r="AP344" s="115"/>
      <c r="AQ344" s="115"/>
      <c r="AR344" s="115">
        <f t="shared" si="5548"/>
        <v>0</v>
      </c>
      <c r="AT344" s="118"/>
      <c r="AU344" s="118"/>
      <c r="AV344" s="115"/>
      <c r="AW344" s="115"/>
      <c r="AX344" s="115"/>
      <c r="AY344" s="115"/>
      <c r="AZ344" s="115"/>
      <c r="BA344" s="115">
        <f t="shared" si="5549"/>
        <v>0</v>
      </c>
      <c r="BC344" s="118"/>
      <c r="BD344" s="118"/>
      <c r="BE344" s="115"/>
      <c r="BF344" s="115"/>
      <c r="BG344" s="115"/>
      <c r="BH344" s="115"/>
      <c r="BI344" s="115"/>
      <c r="BJ344" s="115">
        <f t="shared" si="5503"/>
        <v>0</v>
      </c>
      <c r="BL344" s="118"/>
      <c r="BM344" s="118"/>
      <c r="BN344" s="115"/>
      <c r="BO344" s="115"/>
      <c r="BP344" s="115"/>
      <c r="BQ344" s="115"/>
      <c r="BR344" s="115"/>
      <c r="BS344" s="115">
        <f t="shared" si="5504"/>
        <v>0</v>
      </c>
      <c r="BU344" s="118"/>
      <c r="BV344" s="118"/>
      <c r="BW344" s="115"/>
      <c r="BX344" s="115"/>
      <c r="BY344" s="115"/>
      <c r="BZ344" s="115"/>
      <c r="CA344" s="115"/>
      <c r="CB344" s="115">
        <f t="shared" si="5505"/>
        <v>0</v>
      </c>
      <c r="CD344" s="118"/>
      <c r="CE344" s="118"/>
      <c r="CF344" s="115"/>
      <c r="CG344" s="115"/>
      <c r="CH344" s="115"/>
      <c r="CI344" s="115"/>
      <c r="CJ344" s="115"/>
      <c r="CK344" s="115">
        <f t="shared" si="5506"/>
        <v>0</v>
      </c>
      <c r="CM344" s="118"/>
      <c r="CN344" s="118"/>
      <c r="CO344" s="115"/>
      <c r="CP344" s="115"/>
      <c r="CQ344" s="115"/>
      <c r="CR344" s="115"/>
      <c r="CS344" s="115"/>
      <c r="CT344" s="115">
        <f t="shared" si="5507"/>
        <v>0</v>
      </c>
      <c r="CV344" s="118"/>
      <c r="CW344" s="118"/>
      <c r="CX344" s="115"/>
      <c r="CY344" s="115"/>
      <c r="CZ344" s="115"/>
      <c r="DA344" s="115"/>
      <c r="DB344" s="115"/>
      <c r="DC344" s="115">
        <f t="shared" si="5508"/>
        <v>0</v>
      </c>
      <c r="DE344" s="118"/>
      <c r="DF344" s="118"/>
      <c r="DG344" s="115"/>
      <c r="DH344" s="115"/>
      <c r="DI344" s="115"/>
      <c r="DJ344" s="115"/>
      <c r="DK344" s="115"/>
      <c r="DL344" s="115">
        <f t="shared" si="5509"/>
        <v>0</v>
      </c>
      <c r="DN344" s="118"/>
      <c r="DO344" s="118"/>
      <c r="DP344" s="115"/>
      <c r="DQ344" s="115"/>
      <c r="DR344" s="115"/>
      <c r="DS344" s="115"/>
      <c r="DT344" s="115"/>
      <c r="DU344" s="115">
        <f t="shared" si="5510"/>
        <v>0</v>
      </c>
      <c r="DW344" s="118"/>
      <c r="DX344" s="118"/>
      <c r="DY344" s="115"/>
      <c r="DZ344" s="115"/>
      <c r="EA344" s="115"/>
      <c r="EB344" s="115"/>
      <c r="EC344" s="115"/>
      <c r="ED344" s="115">
        <f t="shared" si="5511"/>
        <v>0</v>
      </c>
      <c r="EF344" s="118"/>
      <c r="EG344" s="118"/>
      <c r="EH344" s="115"/>
      <c r="EI344" s="115"/>
      <c r="EJ344" s="115"/>
      <c r="EK344" s="115"/>
      <c r="EL344" s="115"/>
      <c r="EM344" s="115">
        <f t="shared" si="5512"/>
        <v>0</v>
      </c>
      <c r="EO344" s="118"/>
      <c r="EP344" s="118"/>
      <c r="EQ344" s="115"/>
      <c r="ER344" s="115"/>
      <c r="ES344" s="115"/>
      <c r="ET344" s="115"/>
      <c r="EU344" s="115"/>
      <c r="EV344" s="115">
        <f t="shared" si="5513"/>
        <v>0</v>
      </c>
      <c r="EX344" s="118"/>
      <c r="EY344" s="118"/>
      <c r="EZ344" s="115"/>
      <c r="FA344" s="115"/>
      <c r="FB344" s="115"/>
      <c r="FC344" s="115"/>
      <c r="FD344" s="115"/>
      <c r="FE344" s="115">
        <f t="shared" si="5514"/>
        <v>0</v>
      </c>
      <c r="FG344" s="118"/>
      <c r="FH344" s="118"/>
      <c r="FI344" s="115"/>
      <c r="FJ344" s="115"/>
      <c r="FK344" s="115"/>
      <c r="FL344" s="115"/>
      <c r="FM344" s="115"/>
      <c r="FN344" s="115">
        <f t="shared" si="5515"/>
        <v>0</v>
      </c>
      <c r="FP344" s="118"/>
      <c r="FQ344" s="118"/>
      <c r="FR344" s="115"/>
      <c r="FS344" s="115"/>
      <c r="FT344" s="115"/>
      <c r="FU344" s="115"/>
      <c r="FV344" s="115"/>
      <c r="FW344" s="115">
        <f t="shared" si="5516"/>
        <v>0</v>
      </c>
      <c r="FY344" s="118"/>
      <c r="FZ344" s="118"/>
      <c r="GA344" s="115"/>
      <c r="GB344" s="115"/>
      <c r="GC344" s="115"/>
      <c r="GD344" s="115"/>
      <c r="GE344" s="115"/>
      <c r="GF344" s="115">
        <f t="shared" si="5517"/>
        <v>0</v>
      </c>
      <c r="GH344" s="121"/>
      <c r="GI344" s="118"/>
      <c r="GJ344" s="115"/>
      <c r="GK344" s="115"/>
      <c r="GL344" s="115"/>
      <c r="GM344" s="115"/>
      <c r="GN344" s="115"/>
      <c r="GO344" s="115">
        <f t="shared" si="5518"/>
        <v>0</v>
      </c>
      <c r="GQ344" s="118"/>
      <c r="GR344" s="118"/>
      <c r="GS344" s="115"/>
      <c r="GT344" s="115"/>
      <c r="GU344" s="115"/>
      <c r="GV344" s="115"/>
      <c r="GW344" s="115"/>
      <c r="GX344" s="115">
        <f t="shared" si="5519"/>
        <v>0</v>
      </c>
      <c r="GZ344" s="118"/>
      <c r="HA344" s="118"/>
      <c r="HB344" s="115"/>
      <c r="HC344" s="115"/>
      <c r="HD344" s="115"/>
      <c r="HE344" s="115"/>
      <c r="HF344" s="115"/>
      <c r="HG344" s="115">
        <f t="shared" si="5520"/>
        <v>0</v>
      </c>
      <c r="HI344" s="118"/>
      <c r="HJ344" s="118"/>
      <c r="HK344" s="115"/>
      <c r="HL344" s="115"/>
      <c r="HM344" s="115"/>
      <c r="HN344" s="115"/>
      <c r="HO344" s="115"/>
      <c r="HP344" s="115">
        <f t="shared" si="5521"/>
        <v>0</v>
      </c>
      <c r="HR344" s="118"/>
      <c r="HS344" s="118"/>
      <c r="HT344" s="115"/>
      <c r="HU344" s="115"/>
      <c r="HV344" s="115"/>
      <c r="HW344" s="115"/>
      <c r="HX344" s="115"/>
      <c r="HY344" s="115">
        <f t="shared" si="5522"/>
        <v>0</v>
      </c>
      <c r="IA344" s="118"/>
      <c r="IB344" s="118"/>
      <c r="IC344" s="115"/>
      <c r="ID344" s="115"/>
      <c r="IE344" s="115"/>
      <c r="IF344" s="115"/>
      <c r="IG344" s="115"/>
      <c r="IH344" s="115">
        <f t="shared" si="5523"/>
        <v>0</v>
      </c>
      <c r="IJ344" s="118"/>
      <c r="IK344" s="118"/>
      <c r="IL344" s="115"/>
      <c r="IM344" s="115"/>
      <c r="IN344" s="115"/>
      <c r="IO344" s="115"/>
      <c r="IP344" s="115"/>
      <c r="IQ344" s="115">
        <f t="shared" si="5524"/>
        <v>0</v>
      </c>
      <c r="IS344" s="118"/>
      <c r="IT344" s="118"/>
      <c r="IU344" s="115"/>
      <c r="IV344" s="115"/>
      <c r="IW344" s="115"/>
      <c r="IX344" s="115"/>
      <c r="IY344" s="115"/>
      <c r="IZ344" s="115">
        <f t="shared" si="5525"/>
        <v>0</v>
      </c>
      <c r="JB344" s="118"/>
      <c r="JC344" s="118"/>
      <c r="JD344" s="115"/>
      <c r="JE344" s="115"/>
      <c r="JF344" s="115"/>
      <c r="JG344" s="115"/>
      <c r="JH344" s="115"/>
      <c r="JI344" s="115">
        <f t="shared" si="5526"/>
        <v>0</v>
      </c>
      <c r="JK344" s="118"/>
      <c r="JL344" s="118"/>
      <c r="JM344" s="115"/>
      <c r="JN344" s="115"/>
      <c r="JO344" s="115"/>
      <c r="JP344" s="115"/>
      <c r="JQ344" s="115"/>
      <c r="JR344" s="115">
        <f t="shared" si="5527"/>
        <v>0</v>
      </c>
      <c r="JS344" s="481"/>
      <c r="JT344" s="118"/>
      <c r="JU344" s="118"/>
      <c r="JV344" s="115"/>
      <c r="JW344" s="115"/>
      <c r="JX344" s="115"/>
      <c r="JY344" s="115"/>
      <c r="JZ344" s="115"/>
      <c r="KA344" s="115">
        <f t="shared" si="5528"/>
        <v>0</v>
      </c>
      <c r="KB344" s="481"/>
      <c r="KC344" s="118"/>
      <c r="KD344" s="118"/>
      <c r="KE344" s="115"/>
      <c r="KF344" s="115"/>
      <c r="KG344" s="115"/>
      <c r="KH344" s="115"/>
      <c r="KI344" s="115"/>
      <c r="KJ344" s="115">
        <f t="shared" si="5529"/>
        <v>0</v>
      </c>
      <c r="KK344" s="481"/>
      <c r="KL344" s="118"/>
      <c r="KM344" s="118"/>
      <c r="KN344" s="115"/>
      <c r="KO344" s="115"/>
      <c r="KP344" s="115"/>
      <c r="KQ344" s="115"/>
      <c r="KR344" s="115"/>
      <c r="KS344" s="115">
        <f t="shared" si="5530"/>
        <v>0</v>
      </c>
      <c r="KT344" s="481"/>
      <c r="KU344" s="118"/>
      <c r="KV344" s="118"/>
      <c r="KW344" s="115"/>
      <c r="KX344" s="115"/>
      <c r="KY344" s="115"/>
      <c r="KZ344" s="115"/>
      <c r="LA344" s="115"/>
      <c r="LB344" s="115">
        <f t="shared" si="5531"/>
        <v>0</v>
      </c>
      <c r="LC344" s="481"/>
      <c r="LD344" s="118"/>
      <c r="LE344" s="118"/>
      <c r="LF344" s="115"/>
      <c r="LG344" s="115"/>
      <c r="LH344" s="115"/>
      <c r="LI344" s="115"/>
      <c r="LJ344" s="115"/>
      <c r="LK344" s="115">
        <f t="shared" si="5532"/>
        <v>0</v>
      </c>
      <c r="LL344" s="481"/>
      <c r="LM344" s="118"/>
      <c r="LN344" s="118"/>
      <c r="LO344" s="115"/>
      <c r="LP344" s="115"/>
      <c r="LQ344" s="115"/>
      <c r="LR344" s="115"/>
      <c r="LS344" s="115"/>
      <c r="LT344" s="115">
        <f t="shared" si="5533"/>
        <v>0</v>
      </c>
      <c r="LU344" s="481"/>
      <c r="LV344" s="118"/>
      <c r="LW344" s="118"/>
      <c r="LX344" s="115"/>
      <c r="LY344" s="115"/>
      <c r="LZ344" s="115"/>
      <c r="MA344" s="115"/>
      <c r="MB344" s="115"/>
      <c r="MC344" s="115">
        <f t="shared" si="5534"/>
        <v>0</v>
      </c>
      <c r="MD344" s="481"/>
      <c r="ME344" s="118"/>
      <c r="MF344" s="118"/>
      <c r="MG344" s="115"/>
      <c r="MH344" s="115"/>
      <c r="MI344" s="115"/>
      <c r="MJ344" s="115"/>
      <c r="MK344" s="115"/>
      <c r="ML344" s="115">
        <f t="shared" si="5535"/>
        <v>0</v>
      </c>
      <c r="MM344" s="481"/>
      <c r="MN344" s="118"/>
      <c r="MO344" s="118"/>
      <c r="MP344" s="115"/>
      <c r="MQ344" s="115"/>
      <c r="MR344" s="115"/>
      <c r="MS344" s="115"/>
      <c r="MT344" s="115"/>
      <c r="MU344" s="115">
        <f t="shared" si="5536"/>
        <v>0</v>
      </c>
      <c r="MV344" s="481"/>
      <c r="MW344" s="118"/>
      <c r="MX344" s="118"/>
      <c r="MY344" s="115"/>
      <c r="MZ344" s="115"/>
      <c r="NA344" s="115"/>
      <c r="NB344" s="115"/>
      <c r="NC344" s="115"/>
      <c r="ND344" s="115">
        <f t="shared" si="5537"/>
        <v>0</v>
      </c>
      <c r="NE344" s="481"/>
      <c r="NF344" s="118"/>
      <c r="NG344" s="118"/>
      <c r="NH344" s="115"/>
      <c r="NI344" s="115"/>
      <c r="NJ344" s="115"/>
      <c r="NK344" s="115"/>
      <c r="NL344" s="115"/>
      <c r="NM344" s="115">
        <f t="shared" si="5538"/>
        <v>0</v>
      </c>
      <c r="NN344" s="481"/>
      <c r="NO344" s="118"/>
      <c r="NP344" s="118"/>
      <c r="NQ344" s="115"/>
      <c r="NR344" s="115"/>
      <c r="NS344" s="115"/>
      <c r="NT344" s="115"/>
      <c r="NU344" s="115"/>
      <c r="NV344" s="115">
        <f t="shared" si="5539"/>
        <v>0</v>
      </c>
      <c r="NW344" s="481"/>
      <c r="NX344" s="118"/>
      <c r="NY344" s="118"/>
      <c r="NZ344" s="115"/>
      <c r="OA344" s="115"/>
      <c r="OB344" s="115"/>
      <c r="OC344" s="115"/>
      <c r="OD344" s="115"/>
      <c r="OE344" s="115">
        <f t="shared" si="5540"/>
        <v>0</v>
      </c>
      <c r="OF344" s="481"/>
      <c r="OG344" s="118"/>
      <c r="OH344" s="118"/>
      <c r="OI344" s="115"/>
      <c r="OJ344" s="115"/>
      <c r="OK344" s="115"/>
      <c r="OL344" s="115"/>
      <c r="OM344" s="115"/>
      <c r="ON344" s="115">
        <f t="shared" si="5541"/>
        <v>0</v>
      </c>
      <c r="OO344" s="481"/>
      <c r="OP344" s="118"/>
      <c r="OQ344" s="118"/>
      <c r="OR344" s="115"/>
      <c r="OS344" s="115"/>
      <c r="OT344" s="115"/>
      <c r="OU344" s="115"/>
      <c r="OV344" s="115"/>
      <c r="OW344" s="115">
        <f t="shared" si="5542"/>
        <v>0</v>
      </c>
      <c r="OY344" s="118"/>
      <c r="OZ344" s="118"/>
      <c r="PA344" s="115"/>
      <c r="PB344" s="115"/>
      <c r="PC344" s="115"/>
      <c r="PD344" s="115"/>
      <c r="PE344" s="115"/>
      <c r="PF344" s="115">
        <f t="shared" si="5543"/>
        <v>0</v>
      </c>
    </row>
    <row r="345" spans="1:422">
      <c r="A345" s="118"/>
      <c r="B345" s="118"/>
      <c r="C345" s="115"/>
      <c r="D345" s="115"/>
      <c r="E345" s="115"/>
      <c r="F345" s="115"/>
      <c r="G345" s="115"/>
      <c r="H345" s="115">
        <f t="shared" si="5544"/>
        <v>0</v>
      </c>
      <c r="J345" s="118"/>
      <c r="K345" s="118"/>
      <c r="L345" s="115"/>
      <c r="M345" s="115"/>
      <c r="N345" s="115"/>
      <c r="O345" s="115"/>
      <c r="P345" s="115"/>
      <c r="Q345" s="115">
        <f t="shared" si="5545"/>
        <v>0</v>
      </c>
      <c r="S345" s="118"/>
      <c r="T345" s="118"/>
      <c r="U345" s="115"/>
      <c r="V345" s="115"/>
      <c r="W345" s="115"/>
      <c r="X345" s="115"/>
      <c r="Y345" s="115"/>
      <c r="Z345" s="115">
        <f t="shared" si="5546"/>
        <v>0</v>
      </c>
      <c r="AB345" s="118"/>
      <c r="AC345" s="118"/>
      <c r="AD345" s="115"/>
      <c r="AE345" s="115"/>
      <c r="AF345" s="115"/>
      <c r="AG345" s="115"/>
      <c r="AH345" s="115"/>
      <c r="AI345" s="115">
        <f t="shared" si="5547"/>
        <v>0</v>
      </c>
      <c r="AK345" s="118"/>
      <c r="AL345" s="118"/>
      <c r="AM345" s="115"/>
      <c r="AN345" s="115"/>
      <c r="AO345" s="115"/>
      <c r="AP345" s="115"/>
      <c r="AQ345" s="115"/>
      <c r="AR345" s="115">
        <f t="shared" si="5548"/>
        <v>0</v>
      </c>
      <c r="AT345" s="118"/>
      <c r="AU345" s="118"/>
      <c r="AV345" s="115"/>
      <c r="AW345" s="115"/>
      <c r="AX345" s="115"/>
      <c r="AY345" s="115"/>
      <c r="AZ345" s="115"/>
      <c r="BA345" s="115">
        <f t="shared" si="5549"/>
        <v>0</v>
      </c>
      <c r="BC345" s="118"/>
      <c r="BD345" s="118"/>
      <c r="BE345" s="115"/>
      <c r="BF345" s="115"/>
      <c r="BG345" s="115"/>
      <c r="BH345" s="115"/>
      <c r="BI345" s="115"/>
      <c r="BJ345" s="115">
        <f t="shared" si="5503"/>
        <v>0</v>
      </c>
      <c r="BL345" s="118"/>
      <c r="BM345" s="118"/>
      <c r="BN345" s="115"/>
      <c r="BO345" s="115"/>
      <c r="BP345" s="115"/>
      <c r="BQ345" s="115"/>
      <c r="BR345" s="115"/>
      <c r="BS345" s="115">
        <f t="shared" si="5504"/>
        <v>0</v>
      </c>
      <c r="BU345" s="118"/>
      <c r="BV345" s="118"/>
      <c r="BW345" s="115"/>
      <c r="BX345" s="115"/>
      <c r="BY345" s="115"/>
      <c r="BZ345" s="115"/>
      <c r="CA345" s="115"/>
      <c r="CB345" s="115">
        <f t="shared" si="5505"/>
        <v>0</v>
      </c>
      <c r="CD345" s="118"/>
      <c r="CE345" s="118"/>
      <c r="CF345" s="115"/>
      <c r="CG345" s="115"/>
      <c r="CH345" s="115"/>
      <c r="CI345" s="115"/>
      <c r="CJ345" s="115"/>
      <c r="CK345" s="115">
        <f t="shared" si="5506"/>
        <v>0</v>
      </c>
      <c r="CM345" s="118"/>
      <c r="CN345" s="118"/>
      <c r="CO345" s="115"/>
      <c r="CP345" s="115"/>
      <c r="CQ345" s="115"/>
      <c r="CR345" s="115"/>
      <c r="CS345" s="115"/>
      <c r="CT345" s="115">
        <f t="shared" si="5507"/>
        <v>0</v>
      </c>
      <c r="CV345" s="118"/>
      <c r="CW345" s="118"/>
      <c r="CX345" s="115"/>
      <c r="CY345" s="115"/>
      <c r="CZ345" s="115"/>
      <c r="DA345" s="115"/>
      <c r="DB345" s="115"/>
      <c r="DC345" s="115">
        <f t="shared" si="5508"/>
        <v>0</v>
      </c>
      <c r="DE345" s="118"/>
      <c r="DF345" s="118"/>
      <c r="DG345" s="115"/>
      <c r="DH345" s="115"/>
      <c r="DI345" s="115"/>
      <c r="DJ345" s="115"/>
      <c r="DK345" s="115"/>
      <c r="DL345" s="115">
        <f t="shared" si="5509"/>
        <v>0</v>
      </c>
      <c r="DN345" s="118"/>
      <c r="DO345" s="118"/>
      <c r="DP345" s="115"/>
      <c r="DQ345" s="115"/>
      <c r="DR345" s="115"/>
      <c r="DS345" s="115"/>
      <c r="DT345" s="115"/>
      <c r="DU345" s="115">
        <f t="shared" si="5510"/>
        <v>0</v>
      </c>
      <c r="DW345" s="118"/>
      <c r="DX345" s="118"/>
      <c r="DY345" s="115"/>
      <c r="DZ345" s="115"/>
      <c r="EA345" s="115"/>
      <c r="EB345" s="115"/>
      <c r="EC345" s="115"/>
      <c r="ED345" s="115">
        <f t="shared" si="5511"/>
        <v>0</v>
      </c>
      <c r="EF345" s="118"/>
      <c r="EG345" s="118"/>
      <c r="EH345" s="115"/>
      <c r="EI345" s="115"/>
      <c r="EJ345" s="115"/>
      <c r="EK345" s="115"/>
      <c r="EL345" s="115"/>
      <c r="EM345" s="115">
        <f t="shared" si="5512"/>
        <v>0</v>
      </c>
      <c r="EO345" s="118"/>
      <c r="EP345" s="118"/>
      <c r="EQ345" s="115"/>
      <c r="ER345" s="115"/>
      <c r="ES345" s="115"/>
      <c r="ET345" s="115"/>
      <c r="EU345" s="115"/>
      <c r="EV345" s="115">
        <f t="shared" si="5513"/>
        <v>0</v>
      </c>
      <c r="EX345" s="118"/>
      <c r="EY345" s="118"/>
      <c r="EZ345" s="115"/>
      <c r="FA345" s="115"/>
      <c r="FB345" s="115"/>
      <c r="FC345" s="115"/>
      <c r="FD345" s="115"/>
      <c r="FE345" s="115">
        <f t="shared" si="5514"/>
        <v>0</v>
      </c>
      <c r="FG345" s="118"/>
      <c r="FH345" s="118"/>
      <c r="FI345" s="115"/>
      <c r="FJ345" s="115"/>
      <c r="FK345" s="115"/>
      <c r="FL345" s="115"/>
      <c r="FM345" s="115"/>
      <c r="FN345" s="115">
        <f t="shared" si="5515"/>
        <v>0</v>
      </c>
      <c r="FP345" s="118"/>
      <c r="FQ345" s="118"/>
      <c r="FR345" s="115"/>
      <c r="FS345" s="115"/>
      <c r="FT345" s="115"/>
      <c r="FU345" s="115"/>
      <c r="FV345" s="115"/>
      <c r="FW345" s="115">
        <f t="shared" si="5516"/>
        <v>0</v>
      </c>
      <c r="FY345" s="118"/>
      <c r="FZ345" s="118"/>
      <c r="GA345" s="115"/>
      <c r="GB345" s="115"/>
      <c r="GC345" s="115"/>
      <c r="GD345" s="115"/>
      <c r="GE345" s="115"/>
      <c r="GF345" s="115">
        <f t="shared" si="5517"/>
        <v>0</v>
      </c>
      <c r="GH345" s="121"/>
      <c r="GI345" s="118"/>
      <c r="GJ345" s="115"/>
      <c r="GK345" s="115"/>
      <c r="GL345" s="115"/>
      <c r="GM345" s="115"/>
      <c r="GN345" s="115"/>
      <c r="GO345" s="115">
        <f t="shared" si="5518"/>
        <v>0</v>
      </c>
      <c r="GQ345" s="118"/>
      <c r="GR345" s="118"/>
      <c r="GS345" s="115"/>
      <c r="GT345" s="115"/>
      <c r="GU345" s="115"/>
      <c r="GV345" s="115"/>
      <c r="GW345" s="115"/>
      <c r="GX345" s="115">
        <f t="shared" si="5519"/>
        <v>0</v>
      </c>
      <c r="GZ345" s="118"/>
      <c r="HA345" s="118"/>
      <c r="HB345" s="115"/>
      <c r="HC345" s="115"/>
      <c r="HD345" s="115"/>
      <c r="HE345" s="115"/>
      <c r="HF345" s="115"/>
      <c r="HG345" s="115">
        <f t="shared" si="5520"/>
        <v>0</v>
      </c>
      <c r="HI345" s="118"/>
      <c r="HJ345" s="118"/>
      <c r="HK345" s="115"/>
      <c r="HL345" s="115"/>
      <c r="HM345" s="115"/>
      <c r="HN345" s="115"/>
      <c r="HO345" s="115"/>
      <c r="HP345" s="115">
        <f t="shared" si="5521"/>
        <v>0</v>
      </c>
      <c r="HR345" s="118"/>
      <c r="HS345" s="118"/>
      <c r="HT345" s="115"/>
      <c r="HU345" s="115"/>
      <c r="HV345" s="115"/>
      <c r="HW345" s="115"/>
      <c r="HX345" s="115"/>
      <c r="HY345" s="115">
        <f t="shared" si="5522"/>
        <v>0</v>
      </c>
      <c r="IA345" s="118"/>
      <c r="IB345" s="118"/>
      <c r="IC345" s="115"/>
      <c r="ID345" s="115"/>
      <c r="IE345" s="115"/>
      <c r="IF345" s="115"/>
      <c r="IG345" s="115"/>
      <c r="IH345" s="115">
        <f t="shared" si="5523"/>
        <v>0</v>
      </c>
      <c r="IJ345" s="118"/>
      <c r="IK345" s="118"/>
      <c r="IL345" s="115"/>
      <c r="IM345" s="115"/>
      <c r="IN345" s="115"/>
      <c r="IO345" s="115"/>
      <c r="IP345" s="115"/>
      <c r="IQ345" s="115">
        <f t="shared" si="5524"/>
        <v>0</v>
      </c>
      <c r="IS345" s="118"/>
      <c r="IT345" s="118"/>
      <c r="IU345" s="115"/>
      <c r="IV345" s="115"/>
      <c r="IW345" s="115"/>
      <c r="IX345" s="115"/>
      <c r="IY345" s="115"/>
      <c r="IZ345" s="115">
        <f t="shared" si="5525"/>
        <v>0</v>
      </c>
      <c r="JB345" s="118"/>
      <c r="JC345" s="118"/>
      <c r="JD345" s="115"/>
      <c r="JE345" s="115"/>
      <c r="JF345" s="115"/>
      <c r="JG345" s="115"/>
      <c r="JH345" s="115"/>
      <c r="JI345" s="115">
        <f t="shared" si="5526"/>
        <v>0</v>
      </c>
      <c r="JK345" s="118"/>
      <c r="JL345" s="118"/>
      <c r="JM345" s="115"/>
      <c r="JN345" s="115"/>
      <c r="JO345" s="115"/>
      <c r="JP345" s="115"/>
      <c r="JQ345" s="115"/>
      <c r="JR345" s="115">
        <f t="shared" si="5527"/>
        <v>0</v>
      </c>
      <c r="JS345" s="481"/>
      <c r="JT345" s="118"/>
      <c r="JU345" s="118"/>
      <c r="JV345" s="115"/>
      <c r="JW345" s="115"/>
      <c r="JX345" s="115"/>
      <c r="JY345" s="115"/>
      <c r="JZ345" s="115"/>
      <c r="KA345" s="115">
        <f t="shared" si="5528"/>
        <v>0</v>
      </c>
      <c r="KB345" s="481"/>
      <c r="KC345" s="118"/>
      <c r="KD345" s="118"/>
      <c r="KE345" s="115"/>
      <c r="KF345" s="115"/>
      <c r="KG345" s="115"/>
      <c r="KH345" s="115"/>
      <c r="KI345" s="115"/>
      <c r="KJ345" s="115">
        <f t="shared" si="5529"/>
        <v>0</v>
      </c>
      <c r="KK345" s="481"/>
      <c r="KL345" s="118"/>
      <c r="KM345" s="118"/>
      <c r="KN345" s="115"/>
      <c r="KO345" s="115"/>
      <c r="KP345" s="115"/>
      <c r="KQ345" s="115"/>
      <c r="KR345" s="115"/>
      <c r="KS345" s="115">
        <f t="shared" si="5530"/>
        <v>0</v>
      </c>
      <c r="KT345" s="481"/>
      <c r="KU345" s="118"/>
      <c r="KV345" s="118"/>
      <c r="KW345" s="115"/>
      <c r="KX345" s="115"/>
      <c r="KY345" s="115"/>
      <c r="KZ345" s="115"/>
      <c r="LA345" s="115"/>
      <c r="LB345" s="115">
        <f t="shared" si="5531"/>
        <v>0</v>
      </c>
      <c r="LC345" s="481"/>
      <c r="LD345" s="118"/>
      <c r="LE345" s="118"/>
      <c r="LF345" s="115"/>
      <c r="LG345" s="115"/>
      <c r="LH345" s="115"/>
      <c r="LI345" s="115"/>
      <c r="LJ345" s="115"/>
      <c r="LK345" s="115">
        <f t="shared" si="5532"/>
        <v>0</v>
      </c>
      <c r="LL345" s="481"/>
      <c r="LM345" s="118"/>
      <c r="LN345" s="118"/>
      <c r="LO345" s="115"/>
      <c r="LP345" s="115"/>
      <c r="LQ345" s="115"/>
      <c r="LR345" s="115"/>
      <c r="LS345" s="115"/>
      <c r="LT345" s="115">
        <f t="shared" si="5533"/>
        <v>0</v>
      </c>
      <c r="LU345" s="481"/>
      <c r="LV345" s="118"/>
      <c r="LW345" s="118"/>
      <c r="LX345" s="115"/>
      <c r="LY345" s="115"/>
      <c r="LZ345" s="115"/>
      <c r="MA345" s="115"/>
      <c r="MB345" s="115"/>
      <c r="MC345" s="115">
        <f t="shared" si="5534"/>
        <v>0</v>
      </c>
      <c r="MD345" s="481"/>
      <c r="ME345" s="118"/>
      <c r="MF345" s="118"/>
      <c r="MG345" s="115"/>
      <c r="MH345" s="115"/>
      <c r="MI345" s="115"/>
      <c r="MJ345" s="115"/>
      <c r="MK345" s="115"/>
      <c r="ML345" s="115">
        <f t="shared" si="5535"/>
        <v>0</v>
      </c>
      <c r="MM345" s="481"/>
      <c r="MN345" s="118"/>
      <c r="MO345" s="118"/>
      <c r="MP345" s="115"/>
      <c r="MQ345" s="115"/>
      <c r="MR345" s="115"/>
      <c r="MS345" s="115"/>
      <c r="MT345" s="115"/>
      <c r="MU345" s="115">
        <f t="shared" si="5536"/>
        <v>0</v>
      </c>
      <c r="MV345" s="481"/>
      <c r="MW345" s="118"/>
      <c r="MX345" s="118"/>
      <c r="MY345" s="115"/>
      <c r="MZ345" s="115"/>
      <c r="NA345" s="115"/>
      <c r="NB345" s="115"/>
      <c r="NC345" s="115"/>
      <c r="ND345" s="115">
        <f t="shared" si="5537"/>
        <v>0</v>
      </c>
      <c r="NE345" s="481"/>
      <c r="NF345" s="118"/>
      <c r="NG345" s="118"/>
      <c r="NH345" s="115"/>
      <c r="NI345" s="115"/>
      <c r="NJ345" s="115"/>
      <c r="NK345" s="115"/>
      <c r="NL345" s="115"/>
      <c r="NM345" s="115">
        <f t="shared" si="5538"/>
        <v>0</v>
      </c>
      <c r="NN345" s="481"/>
      <c r="NO345" s="118"/>
      <c r="NP345" s="118"/>
      <c r="NQ345" s="115"/>
      <c r="NR345" s="115"/>
      <c r="NS345" s="115"/>
      <c r="NT345" s="115"/>
      <c r="NU345" s="115"/>
      <c r="NV345" s="115">
        <f t="shared" si="5539"/>
        <v>0</v>
      </c>
      <c r="NW345" s="481"/>
      <c r="NX345" s="118"/>
      <c r="NY345" s="118"/>
      <c r="NZ345" s="115"/>
      <c r="OA345" s="115"/>
      <c r="OB345" s="115"/>
      <c r="OC345" s="115"/>
      <c r="OD345" s="115"/>
      <c r="OE345" s="115">
        <f t="shared" si="5540"/>
        <v>0</v>
      </c>
      <c r="OF345" s="481"/>
      <c r="OG345" s="118"/>
      <c r="OH345" s="118"/>
      <c r="OI345" s="115"/>
      <c r="OJ345" s="115"/>
      <c r="OK345" s="115"/>
      <c r="OL345" s="115"/>
      <c r="OM345" s="115"/>
      <c r="ON345" s="115">
        <f t="shared" si="5541"/>
        <v>0</v>
      </c>
      <c r="OO345" s="481"/>
      <c r="OP345" s="118"/>
      <c r="OQ345" s="118"/>
      <c r="OR345" s="115"/>
      <c r="OS345" s="115"/>
      <c r="OT345" s="115"/>
      <c r="OU345" s="115"/>
      <c r="OV345" s="115"/>
      <c r="OW345" s="115">
        <f t="shared" si="5542"/>
        <v>0</v>
      </c>
      <c r="OY345" s="118"/>
      <c r="OZ345" s="118"/>
      <c r="PA345" s="115"/>
      <c r="PB345" s="115"/>
      <c r="PC345" s="115"/>
      <c r="PD345" s="115"/>
      <c r="PE345" s="115"/>
      <c r="PF345" s="115">
        <f t="shared" si="5543"/>
        <v>0</v>
      </c>
    </row>
    <row r="346" spans="1:422">
      <c r="A346" s="118"/>
      <c r="B346" s="118"/>
      <c r="C346" s="115"/>
      <c r="D346" s="115"/>
      <c r="E346" s="115"/>
      <c r="F346" s="115"/>
      <c r="G346" s="115"/>
      <c r="H346" s="115">
        <f t="shared" si="5544"/>
        <v>0</v>
      </c>
      <c r="J346" s="118"/>
      <c r="K346" s="118"/>
      <c r="L346" s="115"/>
      <c r="M346" s="115"/>
      <c r="N346" s="115"/>
      <c r="O346" s="115"/>
      <c r="P346" s="115"/>
      <c r="Q346" s="115">
        <f t="shared" si="5545"/>
        <v>0</v>
      </c>
      <c r="S346" s="118"/>
      <c r="T346" s="118"/>
      <c r="U346" s="115"/>
      <c r="V346" s="115"/>
      <c r="W346" s="115"/>
      <c r="X346" s="115"/>
      <c r="Y346" s="115"/>
      <c r="Z346" s="115">
        <f t="shared" si="5546"/>
        <v>0</v>
      </c>
      <c r="AB346" s="118"/>
      <c r="AC346" s="118"/>
      <c r="AD346" s="115"/>
      <c r="AE346" s="115"/>
      <c r="AF346" s="115"/>
      <c r="AG346" s="115"/>
      <c r="AH346" s="115"/>
      <c r="AI346" s="115">
        <f t="shared" si="5547"/>
        <v>0</v>
      </c>
      <c r="AK346" s="118"/>
      <c r="AL346" s="118"/>
      <c r="AM346" s="115"/>
      <c r="AN346" s="115"/>
      <c r="AO346" s="115"/>
      <c r="AP346" s="115"/>
      <c r="AQ346" s="115"/>
      <c r="AR346" s="115">
        <f t="shared" si="5548"/>
        <v>0</v>
      </c>
      <c r="AT346" s="118"/>
      <c r="AU346" s="118"/>
      <c r="AV346" s="115"/>
      <c r="AW346" s="115"/>
      <c r="AX346" s="115"/>
      <c r="AY346" s="115"/>
      <c r="AZ346" s="115"/>
      <c r="BA346" s="115">
        <f t="shared" si="5549"/>
        <v>0</v>
      </c>
      <c r="BC346" s="118"/>
      <c r="BD346" s="118"/>
      <c r="BE346" s="115"/>
      <c r="BF346" s="115"/>
      <c r="BG346" s="115"/>
      <c r="BH346" s="115"/>
      <c r="BI346" s="115"/>
      <c r="BJ346" s="115">
        <f t="shared" si="5503"/>
        <v>0</v>
      </c>
      <c r="BL346" s="118"/>
      <c r="BM346" s="118"/>
      <c r="BN346" s="115"/>
      <c r="BO346" s="115"/>
      <c r="BP346" s="115"/>
      <c r="BQ346" s="115"/>
      <c r="BR346" s="115"/>
      <c r="BS346" s="115">
        <f t="shared" si="5504"/>
        <v>0</v>
      </c>
      <c r="BU346" s="118"/>
      <c r="BV346" s="118"/>
      <c r="BW346" s="115"/>
      <c r="BX346" s="115"/>
      <c r="BY346" s="115"/>
      <c r="BZ346" s="115"/>
      <c r="CA346" s="115"/>
      <c r="CB346" s="115">
        <f t="shared" si="5505"/>
        <v>0</v>
      </c>
      <c r="CD346" s="118"/>
      <c r="CE346" s="118"/>
      <c r="CF346" s="115"/>
      <c r="CG346" s="115"/>
      <c r="CH346" s="115"/>
      <c r="CI346" s="115"/>
      <c r="CJ346" s="115"/>
      <c r="CK346" s="115">
        <f t="shared" si="5506"/>
        <v>0</v>
      </c>
      <c r="CM346" s="118"/>
      <c r="CN346" s="118"/>
      <c r="CO346" s="115"/>
      <c r="CP346" s="115"/>
      <c r="CQ346" s="115"/>
      <c r="CR346" s="115"/>
      <c r="CS346" s="115"/>
      <c r="CT346" s="115">
        <f t="shared" si="5507"/>
        <v>0</v>
      </c>
      <c r="CV346" s="118"/>
      <c r="CW346" s="118"/>
      <c r="CX346" s="115"/>
      <c r="CY346" s="115"/>
      <c r="CZ346" s="115"/>
      <c r="DA346" s="115"/>
      <c r="DB346" s="115"/>
      <c r="DC346" s="115">
        <f t="shared" si="5508"/>
        <v>0</v>
      </c>
      <c r="DE346" s="118"/>
      <c r="DF346" s="118"/>
      <c r="DG346" s="115"/>
      <c r="DH346" s="115"/>
      <c r="DI346" s="115"/>
      <c r="DJ346" s="115"/>
      <c r="DK346" s="115"/>
      <c r="DL346" s="115">
        <f t="shared" si="5509"/>
        <v>0</v>
      </c>
      <c r="DN346" s="118"/>
      <c r="DO346" s="118"/>
      <c r="DP346" s="115"/>
      <c r="DQ346" s="115"/>
      <c r="DR346" s="115"/>
      <c r="DS346" s="115"/>
      <c r="DT346" s="115"/>
      <c r="DU346" s="115">
        <f t="shared" si="5510"/>
        <v>0</v>
      </c>
      <c r="DW346" s="118"/>
      <c r="DX346" s="118"/>
      <c r="DY346" s="115"/>
      <c r="DZ346" s="115"/>
      <c r="EA346" s="115"/>
      <c r="EB346" s="115"/>
      <c r="EC346" s="115"/>
      <c r="ED346" s="115">
        <f t="shared" si="5511"/>
        <v>0</v>
      </c>
      <c r="EF346" s="118"/>
      <c r="EG346" s="118"/>
      <c r="EH346" s="115"/>
      <c r="EI346" s="115"/>
      <c r="EJ346" s="115"/>
      <c r="EK346" s="115"/>
      <c r="EL346" s="115"/>
      <c r="EM346" s="115">
        <f t="shared" si="5512"/>
        <v>0</v>
      </c>
      <c r="EO346" s="118"/>
      <c r="EP346" s="118"/>
      <c r="EQ346" s="115"/>
      <c r="ER346" s="115"/>
      <c r="ES346" s="115"/>
      <c r="ET346" s="115"/>
      <c r="EU346" s="115"/>
      <c r="EV346" s="115">
        <f t="shared" si="5513"/>
        <v>0</v>
      </c>
      <c r="EX346" s="118"/>
      <c r="EY346" s="118"/>
      <c r="EZ346" s="115"/>
      <c r="FA346" s="115"/>
      <c r="FB346" s="115"/>
      <c r="FC346" s="115"/>
      <c r="FD346" s="115"/>
      <c r="FE346" s="115">
        <f t="shared" si="5514"/>
        <v>0</v>
      </c>
      <c r="FG346" s="118"/>
      <c r="FH346" s="118"/>
      <c r="FI346" s="115"/>
      <c r="FJ346" s="115"/>
      <c r="FK346" s="115"/>
      <c r="FL346" s="115"/>
      <c r="FM346" s="115"/>
      <c r="FN346" s="115">
        <f t="shared" si="5515"/>
        <v>0</v>
      </c>
      <c r="FP346" s="118"/>
      <c r="FQ346" s="118"/>
      <c r="FR346" s="115"/>
      <c r="FS346" s="115"/>
      <c r="FT346" s="115"/>
      <c r="FU346" s="115"/>
      <c r="FV346" s="115"/>
      <c r="FW346" s="115">
        <f t="shared" si="5516"/>
        <v>0</v>
      </c>
      <c r="FY346" s="118"/>
      <c r="FZ346" s="118"/>
      <c r="GA346" s="115"/>
      <c r="GB346" s="115"/>
      <c r="GC346" s="115"/>
      <c r="GD346" s="115"/>
      <c r="GE346" s="115"/>
      <c r="GF346" s="115">
        <f t="shared" si="5517"/>
        <v>0</v>
      </c>
      <c r="GH346" s="121"/>
      <c r="GI346" s="118"/>
      <c r="GJ346" s="115"/>
      <c r="GK346" s="115"/>
      <c r="GL346" s="115"/>
      <c r="GM346" s="115"/>
      <c r="GN346" s="115"/>
      <c r="GO346" s="115">
        <f t="shared" si="5518"/>
        <v>0</v>
      </c>
      <c r="GQ346" s="118"/>
      <c r="GR346" s="118"/>
      <c r="GS346" s="115"/>
      <c r="GT346" s="115"/>
      <c r="GU346" s="115"/>
      <c r="GV346" s="115"/>
      <c r="GW346" s="115"/>
      <c r="GX346" s="115">
        <f t="shared" si="5519"/>
        <v>0</v>
      </c>
      <c r="GZ346" s="118"/>
      <c r="HA346" s="118"/>
      <c r="HB346" s="115"/>
      <c r="HC346" s="115"/>
      <c r="HD346" s="115"/>
      <c r="HE346" s="115"/>
      <c r="HF346" s="115"/>
      <c r="HG346" s="115">
        <f t="shared" si="5520"/>
        <v>0</v>
      </c>
      <c r="HI346" s="118"/>
      <c r="HJ346" s="118"/>
      <c r="HK346" s="115"/>
      <c r="HL346" s="115"/>
      <c r="HM346" s="115"/>
      <c r="HN346" s="115"/>
      <c r="HO346" s="115"/>
      <c r="HP346" s="115">
        <f t="shared" si="5521"/>
        <v>0</v>
      </c>
      <c r="HR346" s="118"/>
      <c r="HS346" s="118"/>
      <c r="HT346" s="115"/>
      <c r="HU346" s="115"/>
      <c r="HV346" s="115"/>
      <c r="HW346" s="115"/>
      <c r="HX346" s="115"/>
      <c r="HY346" s="115">
        <f t="shared" si="5522"/>
        <v>0</v>
      </c>
      <c r="IA346" s="118"/>
      <c r="IB346" s="118"/>
      <c r="IC346" s="115"/>
      <c r="ID346" s="115"/>
      <c r="IE346" s="115"/>
      <c r="IF346" s="115"/>
      <c r="IG346" s="115"/>
      <c r="IH346" s="115">
        <f t="shared" si="5523"/>
        <v>0</v>
      </c>
      <c r="IJ346" s="118"/>
      <c r="IK346" s="118"/>
      <c r="IL346" s="115"/>
      <c r="IM346" s="115"/>
      <c r="IN346" s="115"/>
      <c r="IO346" s="115"/>
      <c r="IP346" s="115"/>
      <c r="IQ346" s="115">
        <f t="shared" si="5524"/>
        <v>0</v>
      </c>
      <c r="IS346" s="118"/>
      <c r="IT346" s="118"/>
      <c r="IU346" s="115"/>
      <c r="IV346" s="115"/>
      <c r="IW346" s="115"/>
      <c r="IX346" s="115"/>
      <c r="IY346" s="115"/>
      <c r="IZ346" s="115">
        <f t="shared" si="5525"/>
        <v>0</v>
      </c>
      <c r="JB346" s="118"/>
      <c r="JC346" s="118"/>
      <c r="JD346" s="115"/>
      <c r="JE346" s="115"/>
      <c r="JF346" s="115"/>
      <c r="JG346" s="115"/>
      <c r="JH346" s="115"/>
      <c r="JI346" s="115">
        <f t="shared" si="5526"/>
        <v>0</v>
      </c>
      <c r="JK346" s="118"/>
      <c r="JL346" s="118"/>
      <c r="JM346" s="115"/>
      <c r="JN346" s="115"/>
      <c r="JO346" s="115"/>
      <c r="JP346" s="115"/>
      <c r="JQ346" s="115"/>
      <c r="JR346" s="115">
        <f t="shared" si="5527"/>
        <v>0</v>
      </c>
      <c r="JS346" s="481"/>
      <c r="JT346" s="118"/>
      <c r="JU346" s="118"/>
      <c r="JV346" s="115"/>
      <c r="JW346" s="115"/>
      <c r="JX346" s="115"/>
      <c r="JY346" s="115"/>
      <c r="JZ346" s="115"/>
      <c r="KA346" s="115">
        <f t="shared" si="5528"/>
        <v>0</v>
      </c>
      <c r="KB346" s="481"/>
      <c r="KC346" s="118"/>
      <c r="KD346" s="118"/>
      <c r="KE346" s="115"/>
      <c r="KF346" s="115"/>
      <c r="KG346" s="115"/>
      <c r="KH346" s="115"/>
      <c r="KI346" s="115"/>
      <c r="KJ346" s="115">
        <f t="shared" si="5529"/>
        <v>0</v>
      </c>
      <c r="KK346" s="481"/>
      <c r="KL346" s="118"/>
      <c r="KM346" s="118"/>
      <c r="KN346" s="115"/>
      <c r="KO346" s="115"/>
      <c r="KP346" s="115"/>
      <c r="KQ346" s="115"/>
      <c r="KR346" s="115"/>
      <c r="KS346" s="115">
        <f t="shared" si="5530"/>
        <v>0</v>
      </c>
      <c r="KT346" s="481"/>
      <c r="KU346" s="118"/>
      <c r="KV346" s="118"/>
      <c r="KW346" s="115"/>
      <c r="KX346" s="115"/>
      <c r="KY346" s="115"/>
      <c r="KZ346" s="115"/>
      <c r="LA346" s="115"/>
      <c r="LB346" s="115">
        <f t="shared" si="5531"/>
        <v>0</v>
      </c>
      <c r="LC346" s="481"/>
      <c r="LD346" s="118"/>
      <c r="LE346" s="118"/>
      <c r="LF346" s="115"/>
      <c r="LG346" s="115"/>
      <c r="LH346" s="115"/>
      <c r="LI346" s="115"/>
      <c r="LJ346" s="115"/>
      <c r="LK346" s="115">
        <f t="shared" si="5532"/>
        <v>0</v>
      </c>
      <c r="LL346" s="481"/>
      <c r="LM346" s="118"/>
      <c r="LN346" s="118"/>
      <c r="LO346" s="115"/>
      <c r="LP346" s="115"/>
      <c r="LQ346" s="115"/>
      <c r="LR346" s="115"/>
      <c r="LS346" s="115"/>
      <c r="LT346" s="115">
        <f t="shared" si="5533"/>
        <v>0</v>
      </c>
      <c r="LU346" s="481"/>
      <c r="LV346" s="118"/>
      <c r="LW346" s="118"/>
      <c r="LX346" s="115"/>
      <c r="LY346" s="115"/>
      <c r="LZ346" s="115"/>
      <c r="MA346" s="115"/>
      <c r="MB346" s="115"/>
      <c r="MC346" s="115">
        <f t="shared" si="5534"/>
        <v>0</v>
      </c>
      <c r="MD346" s="481"/>
      <c r="ME346" s="118"/>
      <c r="MF346" s="118"/>
      <c r="MG346" s="115"/>
      <c r="MH346" s="115"/>
      <c r="MI346" s="115"/>
      <c r="MJ346" s="115"/>
      <c r="MK346" s="115"/>
      <c r="ML346" s="115">
        <f t="shared" si="5535"/>
        <v>0</v>
      </c>
      <c r="MM346" s="481"/>
      <c r="MN346" s="118"/>
      <c r="MO346" s="118"/>
      <c r="MP346" s="115"/>
      <c r="MQ346" s="115"/>
      <c r="MR346" s="115"/>
      <c r="MS346" s="115"/>
      <c r="MT346" s="115"/>
      <c r="MU346" s="115">
        <f t="shared" si="5536"/>
        <v>0</v>
      </c>
      <c r="MV346" s="481"/>
      <c r="MW346" s="118"/>
      <c r="MX346" s="118"/>
      <c r="MY346" s="115"/>
      <c r="MZ346" s="115"/>
      <c r="NA346" s="115"/>
      <c r="NB346" s="115"/>
      <c r="NC346" s="115"/>
      <c r="ND346" s="115">
        <f t="shared" si="5537"/>
        <v>0</v>
      </c>
      <c r="NE346" s="481"/>
      <c r="NF346" s="118"/>
      <c r="NG346" s="118"/>
      <c r="NH346" s="115"/>
      <c r="NI346" s="115"/>
      <c r="NJ346" s="115"/>
      <c r="NK346" s="115"/>
      <c r="NL346" s="115"/>
      <c r="NM346" s="115">
        <f t="shared" si="5538"/>
        <v>0</v>
      </c>
      <c r="NN346" s="481"/>
      <c r="NO346" s="118"/>
      <c r="NP346" s="118"/>
      <c r="NQ346" s="115"/>
      <c r="NR346" s="115"/>
      <c r="NS346" s="115"/>
      <c r="NT346" s="115"/>
      <c r="NU346" s="115"/>
      <c r="NV346" s="115">
        <f t="shared" si="5539"/>
        <v>0</v>
      </c>
      <c r="NW346" s="481"/>
      <c r="NX346" s="118"/>
      <c r="NY346" s="118"/>
      <c r="NZ346" s="115"/>
      <c r="OA346" s="115"/>
      <c r="OB346" s="115"/>
      <c r="OC346" s="115"/>
      <c r="OD346" s="115"/>
      <c r="OE346" s="115">
        <f t="shared" si="5540"/>
        <v>0</v>
      </c>
      <c r="OF346" s="481"/>
      <c r="OG346" s="118"/>
      <c r="OH346" s="118"/>
      <c r="OI346" s="115"/>
      <c r="OJ346" s="115"/>
      <c r="OK346" s="115"/>
      <c r="OL346" s="115"/>
      <c r="OM346" s="115"/>
      <c r="ON346" s="115">
        <f t="shared" si="5541"/>
        <v>0</v>
      </c>
      <c r="OO346" s="481"/>
      <c r="OP346" s="118"/>
      <c r="OQ346" s="118"/>
      <c r="OR346" s="115"/>
      <c r="OS346" s="115"/>
      <c r="OT346" s="115"/>
      <c r="OU346" s="115"/>
      <c r="OV346" s="115"/>
      <c r="OW346" s="115">
        <f t="shared" si="5542"/>
        <v>0</v>
      </c>
      <c r="OY346" s="118"/>
      <c r="OZ346" s="118"/>
      <c r="PA346" s="115"/>
      <c r="PB346" s="115"/>
      <c r="PC346" s="115"/>
      <c r="PD346" s="115"/>
      <c r="PE346" s="115"/>
      <c r="PF346" s="115">
        <f t="shared" si="5543"/>
        <v>0</v>
      </c>
    </row>
    <row r="347" spans="1:422">
      <c r="A347" s="118"/>
      <c r="B347" s="118"/>
      <c r="C347" s="115"/>
      <c r="D347" s="115"/>
      <c r="E347" s="115"/>
      <c r="F347" s="115"/>
      <c r="G347" s="115"/>
      <c r="H347" s="115">
        <f t="shared" si="5544"/>
        <v>0</v>
      </c>
      <c r="J347" s="118"/>
      <c r="K347" s="118"/>
      <c r="L347" s="115"/>
      <c r="M347" s="115"/>
      <c r="N347" s="115"/>
      <c r="O347" s="115"/>
      <c r="P347" s="115"/>
      <c r="Q347" s="115">
        <f t="shared" si="5545"/>
        <v>0</v>
      </c>
      <c r="S347" s="118"/>
      <c r="T347" s="118"/>
      <c r="U347" s="115"/>
      <c r="V347" s="115"/>
      <c r="W347" s="115"/>
      <c r="X347" s="115"/>
      <c r="Y347" s="115"/>
      <c r="Z347" s="115">
        <f t="shared" si="5546"/>
        <v>0</v>
      </c>
      <c r="AB347" s="118"/>
      <c r="AC347" s="118"/>
      <c r="AD347" s="115"/>
      <c r="AE347" s="115"/>
      <c r="AF347" s="115"/>
      <c r="AG347" s="115"/>
      <c r="AH347" s="115"/>
      <c r="AI347" s="115">
        <f t="shared" si="5547"/>
        <v>0</v>
      </c>
      <c r="AK347" s="118"/>
      <c r="AL347" s="118"/>
      <c r="AM347" s="115"/>
      <c r="AN347" s="115"/>
      <c r="AO347" s="115"/>
      <c r="AP347" s="115"/>
      <c r="AQ347" s="115"/>
      <c r="AR347" s="115">
        <f t="shared" si="5548"/>
        <v>0</v>
      </c>
      <c r="AT347" s="118"/>
      <c r="AU347" s="118"/>
      <c r="AV347" s="115"/>
      <c r="AW347" s="115"/>
      <c r="AX347" s="115"/>
      <c r="AY347" s="115"/>
      <c r="AZ347" s="115"/>
      <c r="BA347" s="115">
        <f t="shared" si="5549"/>
        <v>0</v>
      </c>
      <c r="BC347" s="118"/>
      <c r="BD347" s="118"/>
      <c r="BE347" s="115"/>
      <c r="BF347" s="115"/>
      <c r="BG347" s="115"/>
      <c r="BH347" s="115"/>
      <c r="BI347" s="115"/>
      <c r="BJ347" s="115">
        <f t="shared" si="5503"/>
        <v>0</v>
      </c>
      <c r="BL347" s="118"/>
      <c r="BM347" s="118"/>
      <c r="BN347" s="115"/>
      <c r="BO347" s="115"/>
      <c r="BP347" s="115"/>
      <c r="BQ347" s="115"/>
      <c r="BR347" s="115"/>
      <c r="BS347" s="115">
        <f t="shared" si="5504"/>
        <v>0</v>
      </c>
      <c r="BU347" s="118"/>
      <c r="BV347" s="118"/>
      <c r="BW347" s="115"/>
      <c r="BX347" s="115"/>
      <c r="BY347" s="115"/>
      <c r="BZ347" s="115"/>
      <c r="CA347" s="115"/>
      <c r="CB347" s="115">
        <f t="shared" si="5505"/>
        <v>0</v>
      </c>
      <c r="CD347" s="118"/>
      <c r="CE347" s="118"/>
      <c r="CF347" s="115"/>
      <c r="CG347" s="115"/>
      <c r="CH347" s="115"/>
      <c r="CI347" s="115"/>
      <c r="CJ347" s="115"/>
      <c r="CK347" s="115">
        <f t="shared" si="5506"/>
        <v>0</v>
      </c>
      <c r="CM347" s="118"/>
      <c r="CN347" s="118"/>
      <c r="CO347" s="115"/>
      <c r="CP347" s="115"/>
      <c r="CQ347" s="115"/>
      <c r="CR347" s="115"/>
      <c r="CS347" s="115"/>
      <c r="CT347" s="115">
        <f t="shared" si="5507"/>
        <v>0</v>
      </c>
      <c r="CV347" s="118"/>
      <c r="CW347" s="118"/>
      <c r="CX347" s="115"/>
      <c r="CY347" s="115"/>
      <c r="CZ347" s="115"/>
      <c r="DA347" s="115"/>
      <c r="DB347" s="115"/>
      <c r="DC347" s="115">
        <f t="shared" si="5508"/>
        <v>0</v>
      </c>
      <c r="DE347" s="118"/>
      <c r="DF347" s="118"/>
      <c r="DG347" s="115"/>
      <c r="DH347" s="115"/>
      <c r="DI347" s="115"/>
      <c r="DJ347" s="115"/>
      <c r="DK347" s="115"/>
      <c r="DL347" s="115">
        <f t="shared" si="5509"/>
        <v>0</v>
      </c>
      <c r="DN347" s="118"/>
      <c r="DO347" s="118"/>
      <c r="DP347" s="115"/>
      <c r="DQ347" s="115"/>
      <c r="DR347" s="115"/>
      <c r="DS347" s="115"/>
      <c r="DT347" s="115"/>
      <c r="DU347" s="115">
        <f t="shared" si="5510"/>
        <v>0</v>
      </c>
      <c r="DW347" s="118"/>
      <c r="DX347" s="118"/>
      <c r="DY347" s="115"/>
      <c r="DZ347" s="115"/>
      <c r="EA347" s="115"/>
      <c r="EB347" s="115"/>
      <c r="EC347" s="115"/>
      <c r="ED347" s="115">
        <f t="shared" si="5511"/>
        <v>0</v>
      </c>
      <c r="EF347" s="118"/>
      <c r="EG347" s="118"/>
      <c r="EH347" s="115"/>
      <c r="EI347" s="115"/>
      <c r="EJ347" s="115"/>
      <c r="EK347" s="115"/>
      <c r="EL347" s="115"/>
      <c r="EM347" s="115">
        <f t="shared" si="5512"/>
        <v>0</v>
      </c>
      <c r="EO347" s="118"/>
      <c r="EP347" s="118"/>
      <c r="EQ347" s="115"/>
      <c r="ER347" s="115"/>
      <c r="ES347" s="115"/>
      <c r="ET347" s="115"/>
      <c r="EU347" s="115"/>
      <c r="EV347" s="115">
        <f t="shared" si="5513"/>
        <v>0</v>
      </c>
      <c r="EX347" s="118"/>
      <c r="EY347" s="118"/>
      <c r="EZ347" s="115"/>
      <c r="FA347" s="115"/>
      <c r="FB347" s="115"/>
      <c r="FC347" s="115"/>
      <c r="FD347" s="115"/>
      <c r="FE347" s="115">
        <f t="shared" si="5514"/>
        <v>0</v>
      </c>
      <c r="FG347" s="118"/>
      <c r="FH347" s="118"/>
      <c r="FI347" s="115"/>
      <c r="FJ347" s="115"/>
      <c r="FK347" s="115"/>
      <c r="FL347" s="115"/>
      <c r="FM347" s="115"/>
      <c r="FN347" s="115">
        <f t="shared" si="5515"/>
        <v>0</v>
      </c>
      <c r="FP347" s="118"/>
      <c r="FQ347" s="118"/>
      <c r="FR347" s="115"/>
      <c r="FS347" s="115"/>
      <c r="FT347" s="115"/>
      <c r="FU347" s="115"/>
      <c r="FV347" s="115"/>
      <c r="FW347" s="115">
        <f t="shared" si="5516"/>
        <v>0</v>
      </c>
      <c r="FY347" s="118"/>
      <c r="FZ347" s="118"/>
      <c r="GA347" s="115"/>
      <c r="GB347" s="115"/>
      <c r="GC347" s="115"/>
      <c r="GD347" s="115"/>
      <c r="GE347" s="115"/>
      <c r="GF347" s="115">
        <f t="shared" si="5517"/>
        <v>0</v>
      </c>
      <c r="GH347" s="118"/>
      <c r="GI347" s="118"/>
      <c r="GJ347" s="115"/>
      <c r="GK347" s="115"/>
      <c r="GL347" s="115"/>
      <c r="GM347" s="115"/>
      <c r="GN347" s="115"/>
      <c r="GO347" s="115">
        <f t="shared" si="5518"/>
        <v>0</v>
      </c>
      <c r="GQ347" s="118"/>
      <c r="GR347" s="118"/>
      <c r="GS347" s="115"/>
      <c r="GT347" s="115"/>
      <c r="GU347" s="115"/>
      <c r="GV347" s="115"/>
      <c r="GW347" s="115"/>
      <c r="GX347" s="115">
        <f t="shared" si="5519"/>
        <v>0</v>
      </c>
      <c r="GZ347" s="118"/>
      <c r="HA347" s="118"/>
      <c r="HB347" s="115"/>
      <c r="HC347" s="115"/>
      <c r="HD347" s="115"/>
      <c r="HE347" s="115"/>
      <c r="HF347" s="115"/>
      <c r="HG347" s="115">
        <f t="shared" si="5520"/>
        <v>0</v>
      </c>
      <c r="HI347" s="118"/>
      <c r="HJ347" s="118"/>
      <c r="HK347" s="115"/>
      <c r="HL347" s="115"/>
      <c r="HM347" s="115"/>
      <c r="HN347" s="115"/>
      <c r="HO347" s="115"/>
      <c r="HP347" s="115">
        <f t="shared" si="5521"/>
        <v>0</v>
      </c>
      <c r="HR347" s="118"/>
      <c r="HS347" s="118"/>
      <c r="HT347" s="115"/>
      <c r="HU347" s="115"/>
      <c r="HV347" s="115"/>
      <c r="HW347" s="115"/>
      <c r="HX347" s="115"/>
      <c r="HY347" s="115">
        <f t="shared" si="5522"/>
        <v>0</v>
      </c>
      <c r="IA347" s="118"/>
      <c r="IB347" s="118"/>
      <c r="IC347" s="115"/>
      <c r="ID347" s="115"/>
      <c r="IE347" s="115"/>
      <c r="IF347" s="115"/>
      <c r="IG347" s="115"/>
      <c r="IH347" s="115">
        <f t="shared" si="5523"/>
        <v>0</v>
      </c>
      <c r="IJ347" s="118"/>
      <c r="IK347" s="118"/>
      <c r="IL347" s="115"/>
      <c r="IM347" s="115"/>
      <c r="IN347" s="115"/>
      <c r="IO347" s="115"/>
      <c r="IP347" s="115"/>
      <c r="IQ347" s="115">
        <f t="shared" si="5524"/>
        <v>0</v>
      </c>
      <c r="IS347" s="118"/>
      <c r="IT347" s="118"/>
      <c r="IU347" s="115"/>
      <c r="IV347" s="115"/>
      <c r="IW347" s="115"/>
      <c r="IX347" s="115"/>
      <c r="IY347" s="115"/>
      <c r="IZ347" s="115">
        <f t="shared" si="5525"/>
        <v>0</v>
      </c>
      <c r="JB347" s="118"/>
      <c r="JC347" s="118"/>
      <c r="JD347" s="115"/>
      <c r="JE347" s="115"/>
      <c r="JF347" s="115"/>
      <c r="JG347" s="115"/>
      <c r="JH347" s="115"/>
      <c r="JI347" s="115">
        <f t="shared" si="5526"/>
        <v>0</v>
      </c>
      <c r="JK347" s="118"/>
      <c r="JL347" s="118"/>
      <c r="JM347" s="115"/>
      <c r="JN347" s="115"/>
      <c r="JO347" s="115"/>
      <c r="JP347" s="115"/>
      <c r="JQ347" s="115"/>
      <c r="JR347" s="115">
        <f t="shared" si="5527"/>
        <v>0</v>
      </c>
      <c r="JS347" s="481"/>
      <c r="JT347" s="118"/>
      <c r="JU347" s="118"/>
      <c r="JV347" s="115"/>
      <c r="JW347" s="115"/>
      <c r="JX347" s="115"/>
      <c r="JY347" s="115"/>
      <c r="JZ347" s="115"/>
      <c r="KA347" s="115">
        <f t="shared" si="5528"/>
        <v>0</v>
      </c>
      <c r="KB347" s="481"/>
      <c r="KC347" s="118"/>
      <c r="KD347" s="118"/>
      <c r="KE347" s="115"/>
      <c r="KF347" s="115"/>
      <c r="KG347" s="115"/>
      <c r="KH347" s="115"/>
      <c r="KI347" s="115"/>
      <c r="KJ347" s="115">
        <f t="shared" si="5529"/>
        <v>0</v>
      </c>
      <c r="KK347" s="481"/>
      <c r="KL347" s="118"/>
      <c r="KM347" s="118"/>
      <c r="KN347" s="115"/>
      <c r="KO347" s="115"/>
      <c r="KP347" s="115"/>
      <c r="KQ347" s="115"/>
      <c r="KR347" s="115"/>
      <c r="KS347" s="115">
        <f t="shared" si="5530"/>
        <v>0</v>
      </c>
      <c r="KT347" s="481"/>
      <c r="KU347" s="118"/>
      <c r="KV347" s="118"/>
      <c r="KW347" s="115"/>
      <c r="KX347" s="115"/>
      <c r="KY347" s="115"/>
      <c r="KZ347" s="115"/>
      <c r="LA347" s="115"/>
      <c r="LB347" s="115">
        <f t="shared" si="5531"/>
        <v>0</v>
      </c>
      <c r="LC347" s="481"/>
      <c r="LD347" s="118"/>
      <c r="LE347" s="118"/>
      <c r="LF347" s="115"/>
      <c r="LG347" s="115"/>
      <c r="LH347" s="115"/>
      <c r="LI347" s="115"/>
      <c r="LJ347" s="115"/>
      <c r="LK347" s="115">
        <f t="shared" si="5532"/>
        <v>0</v>
      </c>
      <c r="LL347" s="481"/>
      <c r="LM347" s="118"/>
      <c r="LN347" s="118"/>
      <c r="LO347" s="115"/>
      <c r="LP347" s="115"/>
      <c r="LQ347" s="115"/>
      <c r="LR347" s="115"/>
      <c r="LS347" s="115"/>
      <c r="LT347" s="115">
        <f t="shared" si="5533"/>
        <v>0</v>
      </c>
      <c r="LU347" s="481"/>
      <c r="LV347" s="118"/>
      <c r="LW347" s="118"/>
      <c r="LX347" s="115"/>
      <c r="LY347" s="115"/>
      <c r="LZ347" s="115"/>
      <c r="MA347" s="115"/>
      <c r="MB347" s="115"/>
      <c r="MC347" s="115">
        <f t="shared" si="5534"/>
        <v>0</v>
      </c>
      <c r="MD347" s="481"/>
      <c r="ME347" s="118"/>
      <c r="MF347" s="118"/>
      <c r="MG347" s="115"/>
      <c r="MH347" s="115"/>
      <c r="MI347" s="115"/>
      <c r="MJ347" s="115"/>
      <c r="MK347" s="115"/>
      <c r="ML347" s="115">
        <f t="shared" si="5535"/>
        <v>0</v>
      </c>
      <c r="MM347" s="481"/>
      <c r="MN347" s="118"/>
      <c r="MO347" s="118"/>
      <c r="MP347" s="115"/>
      <c r="MQ347" s="115"/>
      <c r="MR347" s="115"/>
      <c r="MS347" s="115"/>
      <c r="MT347" s="115"/>
      <c r="MU347" s="115">
        <f t="shared" si="5536"/>
        <v>0</v>
      </c>
      <c r="MV347" s="481"/>
      <c r="MW347" s="118"/>
      <c r="MX347" s="118"/>
      <c r="MY347" s="115"/>
      <c r="MZ347" s="115"/>
      <c r="NA347" s="115"/>
      <c r="NB347" s="115"/>
      <c r="NC347" s="115"/>
      <c r="ND347" s="115">
        <f t="shared" si="5537"/>
        <v>0</v>
      </c>
      <c r="NE347" s="481"/>
      <c r="NF347" s="118"/>
      <c r="NG347" s="118"/>
      <c r="NH347" s="115"/>
      <c r="NI347" s="115"/>
      <c r="NJ347" s="115"/>
      <c r="NK347" s="115"/>
      <c r="NL347" s="115"/>
      <c r="NM347" s="115">
        <f t="shared" si="5538"/>
        <v>0</v>
      </c>
      <c r="NN347" s="481"/>
      <c r="NO347" s="118"/>
      <c r="NP347" s="118"/>
      <c r="NQ347" s="115"/>
      <c r="NR347" s="115"/>
      <c r="NS347" s="115"/>
      <c r="NT347" s="115"/>
      <c r="NU347" s="115"/>
      <c r="NV347" s="115">
        <f t="shared" si="5539"/>
        <v>0</v>
      </c>
      <c r="NW347" s="481"/>
      <c r="NX347" s="118"/>
      <c r="NY347" s="118"/>
      <c r="NZ347" s="115"/>
      <c r="OA347" s="115"/>
      <c r="OB347" s="115"/>
      <c r="OC347" s="115"/>
      <c r="OD347" s="115"/>
      <c r="OE347" s="115">
        <f t="shared" si="5540"/>
        <v>0</v>
      </c>
      <c r="OF347" s="481"/>
      <c r="OG347" s="118"/>
      <c r="OH347" s="118"/>
      <c r="OI347" s="115"/>
      <c r="OJ347" s="115"/>
      <c r="OK347" s="115"/>
      <c r="OL347" s="115"/>
      <c r="OM347" s="115"/>
      <c r="ON347" s="115">
        <f t="shared" si="5541"/>
        <v>0</v>
      </c>
      <c r="OO347" s="481"/>
      <c r="OP347" s="118"/>
      <c r="OQ347" s="118"/>
      <c r="OR347" s="115"/>
      <c r="OS347" s="115"/>
      <c r="OT347" s="115"/>
      <c r="OU347" s="115"/>
      <c r="OV347" s="115"/>
      <c r="OW347" s="115">
        <f t="shared" si="5542"/>
        <v>0</v>
      </c>
      <c r="OY347" s="118"/>
      <c r="OZ347" s="118"/>
      <c r="PA347" s="115"/>
      <c r="PB347" s="115"/>
      <c r="PC347" s="115"/>
      <c r="PD347" s="115"/>
      <c r="PE347" s="115"/>
      <c r="PF347" s="115">
        <f t="shared" si="5543"/>
        <v>0</v>
      </c>
    </row>
    <row r="348" spans="1:422">
      <c r="A348" s="118"/>
      <c r="B348" s="118"/>
      <c r="C348" s="119"/>
      <c r="D348" s="119"/>
      <c r="E348" s="119"/>
      <c r="F348" s="119"/>
      <c r="G348" s="120" t="s">
        <v>44</v>
      </c>
      <c r="H348" s="132">
        <f>SUM(H340:H347)</f>
        <v>0</v>
      </c>
      <c r="J348" s="118"/>
      <c r="K348" s="118"/>
      <c r="L348" s="119"/>
      <c r="M348" s="119"/>
      <c r="N348" s="119"/>
      <c r="O348" s="119"/>
      <c r="P348" s="120" t="s">
        <v>44</v>
      </c>
      <c r="Q348" s="132">
        <f>SUM(Q340:Q347)</f>
        <v>0</v>
      </c>
      <c r="S348" s="118"/>
      <c r="T348" s="118"/>
      <c r="U348" s="119"/>
      <c r="V348" s="119"/>
      <c r="W348" s="119"/>
      <c r="X348" s="119"/>
      <c r="Y348" s="120" t="s">
        <v>44</v>
      </c>
      <c r="Z348" s="132">
        <f>SUM(Z340:Z347)</f>
        <v>0</v>
      </c>
      <c r="AB348" s="118"/>
      <c r="AC348" s="118"/>
      <c r="AD348" s="119"/>
      <c r="AE348" s="119"/>
      <c r="AF348" s="119"/>
      <c r="AG348" s="119"/>
      <c r="AH348" s="120" t="s">
        <v>44</v>
      </c>
      <c r="AI348" s="132">
        <f>SUM(AI340:AI347)</f>
        <v>0</v>
      </c>
      <c r="AK348" s="118"/>
      <c r="AL348" s="118"/>
      <c r="AM348" s="119"/>
      <c r="AN348" s="119"/>
      <c r="AO348" s="119"/>
      <c r="AP348" s="119"/>
      <c r="AQ348" s="120" t="s">
        <v>44</v>
      </c>
      <c r="AR348" s="132">
        <f>SUM(AR340:AR347)</f>
        <v>0</v>
      </c>
      <c r="AT348" s="118"/>
      <c r="AU348" s="118"/>
      <c r="AV348" s="119"/>
      <c r="AW348" s="119"/>
      <c r="AX348" s="119"/>
      <c r="AY348" s="119"/>
      <c r="AZ348" s="120" t="s">
        <v>44</v>
      </c>
      <c r="BA348" s="132">
        <f>SUM(BA340:BA347)</f>
        <v>0</v>
      </c>
      <c r="BC348" s="118"/>
      <c r="BD348" s="118"/>
      <c r="BE348" s="119"/>
      <c r="BF348" s="119"/>
      <c r="BG348" s="119"/>
      <c r="BH348" s="119"/>
      <c r="BI348" s="120" t="s">
        <v>44</v>
      </c>
      <c r="BJ348" s="132">
        <f t="shared" ref="BJ348" si="5550">SUM(BJ340:BJ347)</f>
        <v>0</v>
      </c>
      <c r="BL348" s="118"/>
      <c r="BM348" s="118"/>
      <c r="BN348" s="119"/>
      <c r="BO348" s="119"/>
      <c r="BP348" s="119"/>
      <c r="BQ348" s="119"/>
      <c r="BR348" s="120" t="s">
        <v>44</v>
      </c>
      <c r="BS348" s="132">
        <f t="shared" ref="BS348" si="5551">SUM(BS340:BS347)</f>
        <v>0</v>
      </c>
      <c r="BU348" s="118"/>
      <c r="BV348" s="118"/>
      <c r="BW348" s="119"/>
      <c r="BX348" s="119"/>
      <c r="BY348" s="119"/>
      <c r="BZ348" s="119"/>
      <c r="CA348" s="120" t="s">
        <v>44</v>
      </c>
      <c r="CB348" s="132">
        <f t="shared" ref="CB348" si="5552">SUM(CB340:CB347)</f>
        <v>0</v>
      </c>
      <c r="CD348" s="118"/>
      <c r="CE348" s="118"/>
      <c r="CF348" s="119"/>
      <c r="CG348" s="119"/>
      <c r="CH348" s="119"/>
      <c r="CI348" s="119"/>
      <c r="CJ348" s="120" t="s">
        <v>44</v>
      </c>
      <c r="CK348" s="132">
        <f t="shared" ref="CK348" si="5553">SUM(CK340:CK347)</f>
        <v>0</v>
      </c>
      <c r="CM348" s="118"/>
      <c r="CN348" s="118"/>
      <c r="CO348" s="119"/>
      <c r="CP348" s="119"/>
      <c r="CQ348" s="119"/>
      <c r="CR348" s="119"/>
      <c r="CS348" s="120" t="s">
        <v>44</v>
      </c>
      <c r="CT348" s="132">
        <f t="shared" ref="CT348" si="5554">SUM(CT340:CT347)</f>
        <v>0</v>
      </c>
      <c r="CV348" s="118"/>
      <c r="CW348" s="118"/>
      <c r="CX348" s="119"/>
      <c r="CY348" s="119"/>
      <c r="CZ348" s="119"/>
      <c r="DA348" s="119"/>
      <c r="DB348" s="120" t="s">
        <v>44</v>
      </c>
      <c r="DC348" s="132">
        <f t="shared" ref="DC348" si="5555">SUM(DC340:DC347)</f>
        <v>0</v>
      </c>
      <c r="DE348" s="118"/>
      <c r="DF348" s="118"/>
      <c r="DG348" s="119"/>
      <c r="DH348" s="119"/>
      <c r="DI348" s="119"/>
      <c r="DJ348" s="119"/>
      <c r="DK348" s="120" t="s">
        <v>44</v>
      </c>
      <c r="DL348" s="132">
        <f t="shared" ref="DL348" si="5556">SUM(DL340:DL347)</f>
        <v>0</v>
      </c>
      <c r="DN348" s="118"/>
      <c r="DO348" s="118"/>
      <c r="DP348" s="119"/>
      <c r="DQ348" s="119"/>
      <c r="DR348" s="119"/>
      <c r="DS348" s="119"/>
      <c r="DT348" s="120" t="s">
        <v>44</v>
      </c>
      <c r="DU348" s="132">
        <f t="shared" ref="DU348" si="5557">SUM(DU340:DU347)</f>
        <v>0</v>
      </c>
      <c r="DW348" s="118"/>
      <c r="DX348" s="118"/>
      <c r="DY348" s="119"/>
      <c r="DZ348" s="119"/>
      <c r="EA348" s="119"/>
      <c r="EB348" s="119"/>
      <c r="EC348" s="120" t="s">
        <v>44</v>
      </c>
      <c r="ED348" s="132">
        <f t="shared" ref="ED348" si="5558">SUM(ED340:ED347)</f>
        <v>0</v>
      </c>
      <c r="EF348" s="118"/>
      <c r="EG348" s="118"/>
      <c r="EH348" s="119"/>
      <c r="EI348" s="119"/>
      <c r="EJ348" s="119"/>
      <c r="EK348" s="119"/>
      <c r="EL348" s="120" t="s">
        <v>44</v>
      </c>
      <c r="EM348" s="132">
        <f t="shared" ref="EM348" si="5559">SUM(EM340:EM347)</f>
        <v>0</v>
      </c>
      <c r="EO348" s="118"/>
      <c r="EP348" s="118"/>
      <c r="EQ348" s="119"/>
      <c r="ER348" s="119"/>
      <c r="ES348" s="119"/>
      <c r="ET348" s="119"/>
      <c r="EU348" s="120" t="s">
        <v>44</v>
      </c>
      <c r="EV348" s="132">
        <f t="shared" ref="EV348" si="5560">SUM(EV340:EV347)</f>
        <v>0</v>
      </c>
      <c r="EX348" s="118"/>
      <c r="EY348" s="118"/>
      <c r="EZ348" s="119"/>
      <c r="FA348" s="119"/>
      <c r="FB348" s="119"/>
      <c r="FC348" s="119"/>
      <c r="FD348" s="120" t="s">
        <v>44</v>
      </c>
      <c r="FE348" s="132">
        <f t="shared" ref="FE348" si="5561">SUM(FE340:FE347)</f>
        <v>0</v>
      </c>
      <c r="FG348" s="118"/>
      <c r="FH348" s="118"/>
      <c r="FI348" s="119"/>
      <c r="FJ348" s="119"/>
      <c r="FK348" s="119"/>
      <c r="FL348" s="119"/>
      <c r="FM348" s="120" t="s">
        <v>44</v>
      </c>
      <c r="FN348" s="132">
        <f t="shared" ref="FN348" si="5562">SUM(FN340:FN347)</f>
        <v>0</v>
      </c>
      <c r="FP348" s="118"/>
      <c r="FQ348" s="118"/>
      <c r="FR348" s="119"/>
      <c r="FS348" s="119"/>
      <c r="FT348" s="119"/>
      <c r="FU348" s="119"/>
      <c r="FV348" s="120" t="s">
        <v>44</v>
      </c>
      <c r="FW348" s="132">
        <f t="shared" ref="FW348" si="5563">SUM(FW340:FW347)</f>
        <v>0</v>
      </c>
      <c r="FY348" s="118"/>
      <c r="FZ348" s="118"/>
      <c r="GA348" s="119"/>
      <c r="GB348" s="119"/>
      <c r="GC348" s="119"/>
      <c r="GD348" s="119"/>
      <c r="GE348" s="120" t="s">
        <v>44</v>
      </c>
      <c r="GF348" s="132">
        <f t="shared" ref="GF348" si="5564">SUM(GF340:GF347)</f>
        <v>4.08</v>
      </c>
      <c r="GH348" s="118"/>
      <c r="GI348" s="118"/>
      <c r="GJ348" s="119"/>
      <c r="GK348" s="119"/>
      <c r="GL348" s="119"/>
      <c r="GM348" s="119"/>
      <c r="GN348" s="120" t="s">
        <v>44</v>
      </c>
      <c r="GO348" s="132">
        <f t="shared" ref="GO348" si="5565">SUM(GO340:GO347)</f>
        <v>4.08</v>
      </c>
      <c r="GQ348" s="118"/>
      <c r="GR348" s="118"/>
      <c r="GS348" s="119"/>
      <c r="GT348" s="119"/>
      <c r="GU348" s="119"/>
      <c r="GV348" s="119"/>
      <c r="GW348" s="120" t="s">
        <v>44</v>
      </c>
      <c r="GX348" s="132">
        <f t="shared" ref="GX348" si="5566">SUM(GX340:GX347)</f>
        <v>4.08</v>
      </c>
      <c r="GZ348" s="118"/>
      <c r="HA348" s="118"/>
      <c r="HB348" s="119"/>
      <c r="HC348" s="119"/>
      <c r="HD348" s="119"/>
      <c r="HE348" s="119"/>
      <c r="HF348" s="120" t="s">
        <v>44</v>
      </c>
      <c r="HG348" s="132">
        <f t="shared" ref="HG348" si="5567">SUM(HG340:HG347)</f>
        <v>10.8</v>
      </c>
      <c r="HI348" s="118"/>
      <c r="HJ348" s="118"/>
      <c r="HK348" s="119"/>
      <c r="HL348" s="119"/>
      <c r="HM348" s="119"/>
      <c r="HN348" s="119"/>
      <c r="HO348" s="120" t="s">
        <v>44</v>
      </c>
      <c r="HP348" s="132">
        <f t="shared" ref="HP348" si="5568">SUM(HP340:HP347)</f>
        <v>9.3600000000000012</v>
      </c>
      <c r="HR348" s="118"/>
      <c r="HS348" s="118"/>
      <c r="HT348" s="119"/>
      <c r="HU348" s="119"/>
      <c r="HV348" s="119"/>
      <c r="HW348" s="119"/>
      <c r="HX348" s="120" t="s">
        <v>44</v>
      </c>
      <c r="HY348" s="132">
        <f t="shared" ref="HY348" si="5569">SUM(HY340:HY347)</f>
        <v>9.3600000000000012</v>
      </c>
      <c r="IA348" s="118"/>
      <c r="IB348" s="118"/>
      <c r="IC348" s="119"/>
      <c r="ID348" s="119"/>
      <c r="IE348" s="119"/>
      <c r="IF348" s="119"/>
      <c r="IG348" s="120" t="s">
        <v>44</v>
      </c>
      <c r="IH348" s="132">
        <f t="shared" ref="IH348" si="5570">SUM(IH340:IH347)</f>
        <v>12.96</v>
      </c>
      <c r="IJ348" s="118"/>
      <c r="IK348" s="118"/>
      <c r="IL348" s="119"/>
      <c r="IM348" s="119"/>
      <c r="IN348" s="119"/>
      <c r="IO348" s="119"/>
      <c r="IP348" s="120" t="s">
        <v>44</v>
      </c>
      <c r="IQ348" s="132">
        <f t="shared" ref="IQ348" si="5571">SUM(IQ340:IQ347)</f>
        <v>0</v>
      </c>
      <c r="IS348" s="118"/>
      <c r="IT348" s="118"/>
      <c r="IU348" s="119"/>
      <c r="IV348" s="119"/>
      <c r="IW348" s="119"/>
      <c r="IX348" s="119"/>
      <c r="IY348" s="120" t="s">
        <v>44</v>
      </c>
      <c r="IZ348" s="132">
        <f t="shared" ref="IZ348" si="5572">SUM(IZ340:IZ347)</f>
        <v>16.920000000000002</v>
      </c>
      <c r="JB348" s="118"/>
      <c r="JC348" s="118"/>
      <c r="JD348" s="119"/>
      <c r="JE348" s="119"/>
      <c r="JF348" s="119"/>
      <c r="JG348" s="119"/>
      <c r="JH348" s="120" t="s">
        <v>44</v>
      </c>
      <c r="JI348" s="132">
        <f t="shared" ref="JI348" si="5573">SUM(JI340:JI347)</f>
        <v>16.920000000000002</v>
      </c>
      <c r="JK348" s="118"/>
      <c r="JL348" s="118"/>
      <c r="JM348" s="119"/>
      <c r="JN348" s="119"/>
      <c r="JO348" s="119"/>
      <c r="JP348" s="119"/>
      <c r="JQ348" s="120" t="s">
        <v>44</v>
      </c>
      <c r="JR348" s="132">
        <f t="shared" ref="JR348" si="5574">SUM(JR340:JR347)</f>
        <v>0</v>
      </c>
      <c r="JT348" s="118"/>
      <c r="JU348" s="118"/>
      <c r="JV348" s="119"/>
      <c r="JW348" s="119"/>
      <c r="JX348" s="119"/>
      <c r="JY348" s="119"/>
      <c r="JZ348" s="120" t="s">
        <v>44</v>
      </c>
      <c r="KA348" s="132">
        <f t="shared" ref="KA348" si="5575">SUM(KA340:KA347)</f>
        <v>0</v>
      </c>
      <c r="KC348" s="118"/>
      <c r="KD348" s="118"/>
      <c r="KE348" s="119"/>
      <c r="KF348" s="119"/>
      <c r="KG348" s="119"/>
      <c r="KH348" s="119"/>
      <c r="KI348" s="120" t="s">
        <v>44</v>
      </c>
      <c r="KJ348" s="132">
        <f t="shared" ref="KJ348" si="5576">SUM(KJ340:KJ347)</f>
        <v>0</v>
      </c>
      <c r="KL348" s="118"/>
      <c r="KM348" s="118"/>
      <c r="KN348" s="119"/>
      <c r="KO348" s="119"/>
      <c r="KP348" s="119"/>
      <c r="KQ348" s="119"/>
      <c r="KR348" s="120" t="s">
        <v>44</v>
      </c>
      <c r="KS348" s="132">
        <f t="shared" ref="KS348" si="5577">SUM(KS340:KS347)</f>
        <v>0</v>
      </c>
      <c r="KU348" s="118"/>
      <c r="KV348" s="118"/>
      <c r="KW348" s="119"/>
      <c r="KX348" s="119"/>
      <c r="KY348" s="119"/>
      <c r="KZ348" s="119"/>
      <c r="LA348" s="120" t="s">
        <v>44</v>
      </c>
      <c r="LB348" s="132">
        <f t="shared" ref="LB348" si="5578">SUM(LB340:LB347)</f>
        <v>0</v>
      </c>
      <c r="LD348" s="118"/>
      <c r="LE348" s="118"/>
      <c r="LF348" s="119"/>
      <c r="LG348" s="119"/>
      <c r="LH348" s="119"/>
      <c r="LI348" s="119"/>
      <c r="LJ348" s="120" t="s">
        <v>44</v>
      </c>
      <c r="LK348" s="132">
        <f t="shared" ref="LK348" si="5579">SUM(LK340:LK347)</f>
        <v>0</v>
      </c>
      <c r="LM348" s="118"/>
      <c r="LN348" s="118"/>
      <c r="LO348" s="119"/>
      <c r="LP348" s="119"/>
      <c r="LQ348" s="119"/>
      <c r="LR348" s="119"/>
      <c r="LS348" s="120" t="s">
        <v>44</v>
      </c>
      <c r="LT348" s="132">
        <f t="shared" ref="LT348" si="5580">SUM(LT340:LT347)</f>
        <v>0</v>
      </c>
      <c r="LV348" s="118"/>
      <c r="LW348" s="118"/>
      <c r="LX348" s="119"/>
      <c r="LY348" s="119"/>
      <c r="LZ348" s="119"/>
      <c r="MA348" s="119"/>
      <c r="MB348" s="120" t="s">
        <v>44</v>
      </c>
      <c r="MC348" s="132">
        <f t="shared" ref="MC348" si="5581">SUM(MC340:MC347)</f>
        <v>0</v>
      </c>
      <c r="ME348" s="118"/>
      <c r="MF348" s="118"/>
      <c r="MG348" s="119"/>
      <c r="MH348" s="119"/>
      <c r="MI348" s="119"/>
      <c r="MJ348" s="119"/>
      <c r="MK348" s="120" t="s">
        <v>44</v>
      </c>
      <c r="ML348" s="132">
        <f t="shared" ref="ML348" si="5582">SUM(ML340:ML347)</f>
        <v>0</v>
      </c>
      <c r="MN348" s="118"/>
      <c r="MO348" s="118"/>
      <c r="MP348" s="119"/>
      <c r="MQ348" s="119"/>
      <c r="MR348" s="119"/>
      <c r="MS348" s="119"/>
      <c r="MT348" s="120" t="s">
        <v>44</v>
      </c>
      <c r="MU348" s="132">
        <f t="shared" ref="MU348" si="5583">SUM(MU340:MU347)</f>
        <v>13.68</v>
      </c>
      <c r="MW348" s="118"/>
      <c r="MX348" s="118"/>
      <c r="MY348" s="119"/>
      <c r="MZ348" s="119"/>
      <c r="NA348" s="119"/>
      <c r="NB348" s="119"/>
      <c r="NC348" s="120" t="s">
        <v>44</v>
      </c>
      <c r="ND348" s="132">
        <f t="shared" ref="ND348" si="5584">SUM(ND340:ND347)</f>
        <v>15.840000000000002</v>
      </c>
      <c r="NF348" s="118"/>
      <c r="NG348" s="118"/>
      <c r="NH348" s="119"/>
      <c r="NI348" s="119"/>
      <c r="NJ348" s="119"/>
      <c r="NK348" s="119"/>
      <c r="NL348" s="120" t="s">
        <v>44</v>
      </c>
      <c r="NM348" s="132">
        <f t="shared" ref="NM348" si="5585">SUM(NM340:NM347)</f>
        <v>12.96</v>
      </c>
      <c r="NO348" s="118"/>
      <c r="NP348" s="118"/>
      <c r="NQ348" s="119"/>
      <c r="NR348" s="119"/>
      <c r="NS348" s="119"/>
      <c r="NT348" s="119"/>
      <c r="NU348" s="120" t="s">
        <v>44</v>
      </c>
      <c r="NV348" s="132">
        <f t="shared" ref="NV348" si="5586">SUM(NV340:NV347)</f>
        <v>2.88</v>
      </c>
      <c r="NX348" s="118"/>
      <c r="NY348" s="118"/>
      <c r="NZ348" s="119"/>
      <c r="OA348" s="119"/>
      <c r="OB348" s="119"/>
      <c r="OC348" s="119"/>
      <c r="OD348" s="120" t="s">
        <v>44</v>
      </c>
      <c r="OE348" s="132">
        <f t="shared" ref="OE348" si="5587">SUM(OE340:OE347)</f>
        <v>13.68</v>
      </c>
      <c r="OG348" s="118"/>
      <c r="OH348" s="118"/>
      <c r="OI348" s="119"/>
      <c r="OJ348" s="119"/>
      <c r="OK348" s="119"/>
      <c r="OL348" s="119"/>
      <c r="OM348" s="120" t="s">
        <v>44</v>
      </c>
      <c r="ON348" s="132">
        <f t="shared" ref="ON348" si="5588">SUM(ON340:ON347)</f>
        <v>11.520000000000001</v>
      </c>
      <c r="OP348" s="118"/>
      <c r="OQ348" s="118"/>
      <c r="OR348" s="119"/>
      <c r="OS348" s="119"/>
      <c r="OT348" s="119"/>
      <c r="OU348" s="119"/>
      <c r="OV348" s="120" t="s">
        <v>44</v>
      </c>
      <c r="OW348" s="132">
        <f t="shared" ref="OW348" si="5589">SUM(OW340:OW347)</f>
        <v>0</v>
      </c>
      <c r="OY348" s="118"/>
      <c r="OZ348" s="118"/>
      <c r="PA348" s="119"/>
      <c r="PB348" s="119"/>
      <c r="PC348" s="119"/>
      <c r="PD348" s="119"/>
      <c r="PE348" s="120" t="s">
        <v>44</v>
      </c>
      <c r="PF348" s="132">
        <f t="shared" ref="PF348" si="5590">SUM(PF340:PF347)</f>
        <v>0</v>
      </c>
    </row>
    <row r="349" spans="1:422" s="139" customFormat="1">
      <c r="A349" s="134"/>
      <c r="B349" s="135"/>
      <c r="C349" s="136"/>
      <c r="D349" s="136"/>
      <c r="E349" s="136"/>
      <c r="F349" s="136"/>
      <c r="G349" s="137"/>
      <c r="H349" s="138"/>
      <c r="J349" s="134"/>
      <c r="K349" s="135"/>
      <c r="L349" s="136"/>
      <c r="M349" s="136"/>
      <c r="N349" s="136"/>
      <c r="O349" s="136"/>
      <c r="P349" s="137"/>
      <c r="Q349" s="138"/>
      <c r="S349" s="134"/>
      <c r="T349" s="135"/>
      <c r="U349" s="136"/>
      <c r="V349" s="136"/>
      <c r="W349" s="136"/>
      <c r="X349" s="136"/>
      <c r="Y349" s="137"/>
      <c r="Z349" s="138"/>
      <c r="AB349" s="134"/>
      <c r="AC349" s="135"/>
      <c r="AD349" s="136"/>
      <c r="AE349" s="136"/>
      <c r="AF349" s="136"/>
      <c r="AG349" s="136"/>
      <c r="AH349" s="137"/>
      <c r="AI349" s="138"/>
      <c r="AK349" s="134"/>
      <c r="AL349" s="135"/>
      <c r="AM349" s="136"/>
      <c r="AN349" s="136"/>
      <c r="AO349" s="136"/>
      <c r="AP349" s="136"/>
      <c r="AQ349" s="137"/>
      <c r="AR349" s="138"/>
      <c r="AT349" s="134"/>
      <c r="AU349" s="135"/>
      <c r="AV349" s="136"/>
      <c r="AW349" s="136"/>
      <c r="AX349" s="136"/>
      <c r="AY349" s="136"/>
      <c r="AZ349" s="137"/>
      <c r="BA349" s="138"/>
      <c r="BC349" s="134"/>
      <c r="BD349" s="135"/>
      <c r="BE349" s="136"/>
      <c r="BF349" s="136"/>
      <c r="BG349" s="136"/>
      <c r="BH349" s="136"/>
      <c r="BI349" s="137"/>
      <c r="BJ349" s="138"/>
      <c r="BL349" s="134"/>
      <c r="BM349" s="135"/>
      <c r="BN349" s="136"/>
      <c r="BO349" s="136"/>
      <c r="BP349" s="136"/>
      <c r="BQ349" s="136"/>
      <c r="BR349" s="137"/>
      <c r="BS349" s="138"/>
      <c r="BU349" s="134"/>
      <c r="BV349" s="135"/>
      <c r="BW349" s="136"/>
      <c r="BX349" s="136"/>
      <c r="BY349" s="136"/>
      <c r="BZ349" s="136"/>
      <c r="CA349" s="137"/>
      <c r="CB349" s="138"/>
      <c r="CD349" s="134"/>
      <c r="CE349" s="135"/>
      <c r="CF349" s="136"/>
      <c r="CG349" s="136"/>
      <c r="CH349" s="136"/>
      <c r="CI349" s="136"/>
      <c r="CJ349" s="137"/>
      <c r="CK349" s="138"/>
      <c r="CM349" s="134"/>
      <c r="CN349" s="135"/>
      <c r="CO349" s="136"/>
      <c r="CP349" s="136"/>
      <c r="CQ349" s="136"/>
      <c r="CR349" s="136"/>
      <c r="CS349" s="137"/>
      <c r="CT349" s="138"/>
      <c r="CV349" s="134"/>
      <c r="CW349" s="135"/>
      <c r="CX349" s="136"/>
      <c r="CY349" s="136"/>
      <c r="CZ349" s="136"/>
      <c r="DA349" s="136"/>
      <c r="DB349" s="137"/>
      <c r="DC349" s="138"/>
      <c r="DE349" s="134"/>
      <c r="DF349" s="135"/>
      <c r="DG349" s="136"/>
      <c r="DH349" s="136"/>
      <c r="DI349" s="136"/>
      <c r="DJ349" s="136"/>
      <c r="DK349" s="137"/>
      <c r="DL349" s="138"/>
      <c r="DN349" s="134"/>
      <c r="DO349" s="135"/>
      <c r="DP349" s="136"/>
      <c r="DQ349" s="136"/>
      <c r="DR349" s="136"/>
      <c r="DS349" s="136"/>
      <c r="DT349" s="137"/>
      <c r="DU349" s="138"/>
      <c r="DW349" s="134"/>
      <c r="DX349" s="135"/>
      <c r="DY349" s="136"/>
      <c r="DZ349" s="136"/>
      <c r="EA349" s="136"/>
      <c r="EB349" s="136"/>
      <c r="EC349" s="137"/>
      <c r="ED349" s="138"/>
      <c r="EF349" s="134"/>
      <c r="EG349" s="135"/>
      <c r="EH349" s="136"/>
      <c r="EI349" s="136"/>
      <c r="EJ349" s="136"/>
      <c r="EK349" s="136"/>
      <c r="EL349" s="137"/>
      <c r="EM349" s="138"/>
      <c r="EO349" s="134"/>
      <c r="EP349" s="135"/>
      <c r="EQ349" s="136"/>
      <c r="ER349" s="136"/>
      <c r="ES349" s="136"/>
      <c r="ET349" s="136"/>
      <c r="EU349" s="137"/>
      <c r="EV349" s="138"/>
      <c r="EX349" s="134"/>
      <c r="EY349" s="135"/>
      <c r="EZ349" s="136"/>
      <c r="FA349" s="136"/>
      <c r="FB349" s="136"/>
      <c r="FC349" s="136"/>
      <c r="FD349" s="137"/>
      <c r="FE349" s="138"/>
      <c r="FG349" s="134"/>
      <c r="FH349" s="135"/>
      <c r="FI349" s="136"/>
      <c r="FJ349" s="136"/>
      <c r="FK349" s="136"/>
      <c r="FL349" s="136"/>
      <c r="FM349" s="137"/>
      <c r="FN349" s="138"/>
      <c r="FP349" s="134"/>
      <c r="FQ349" s="135"/>
      <c r="FR349" s="136"/>
      <c r="FS349" s="136"/>
      <c r="FT349" s="136"/>
      <c r="FU349" s="136"/>
      <c r="FV349" s="137"/>
      <c r="FW349" s="138"/>
      <c r="FY349" s="134"/>
      <c r="FZ349" s="135"/>
      <c r="GA349" s="136"/>
      <c r="GB349" s="136"/>
      <c r="GC349" s="136"/>
      <c r="GD349" s="136"/>
      <c r="GE349" s="137"/>
      <c r="GF349" s="138"/>
      <c r="GH349" s="134"/>
      <c r="GI349" s="135"/>
      <c r="GJ349" s="136"/>
      <c r="GK349" s="136"/>
      <c r="GL349" s="136"/>
      <c r="GM349" s="136"/>
      <c r="GN349" s="137"/>
      <c r="GO349" s="138"/>
      <c r="GQ349" s="134"/>
      <c r="GR349" s="135"/>
      <c r="GS349" s="136"/>
      <c r="GT349" s="136"/>
      <c r="GU349" s="136"/>
      <c r="GV349" s="136"/>
      <c r="GW349" s="137"/>
      <c r="GX349" s="138"/>
      <c r="GZ349" s="134"/>
      <c r="HA349" s="135"/>
      <c r="HB349" s="136"/>
      <c r="HC349" s="136"/>
      <c r="HD349" s="136"/>
      <c r="HE349" s="136"/>
      <c r="HF349" s="137"/>
      <c r="HG349" s="138"/>
      <c r="HI349" s="134"/>
      <c r="HJ349" s="135"/>
      <c r="HK349" s="136"/>
      <c r="HL349" s="136"/>
      <c r="HM349" s="136"/>
      <c r="HN349" s="136"/>
      <c r="HO349" s="137"/>
      <c r="HP349" s="138"/>
      <c r="HR349" s="134"/>
      <c r="HS349" s="135"/>
      <c r="HT349" s="136"/>
      <c r="HU349" s="136"/>
      <c r="HV349" s="136"/>
      <c r="HW349" s="136"/>
      <c r="HX349" s="137"/>
      <c r="HY349" s="138"/>
      <c r="IA349" s="134"/>
      <c r="IB349" s="135"/>
      <c r="IC349" s="136"/>
      <c r="ID349" s="136"/>
      <c r="IE349" s="136"/>
      <c r="IF349" s="136"/>
      <c r="IG349" s="137"/>
      <c r="IH349" s="138"/>
      <c r="IJ349" s="134"/>
      <c r="IK349" s="135"/>
      <c r="IL349" s="136"/>
      <c r="IM349" s="136"/>
      <c r="IN349" s="136"/>
      <c r="IO349" s="136"/>
      <c r="IP349" s="137"/>
      <c r="IQ349" s="138"/>
      <c r="IS349" s="134"/>
      <c r="IT349" s="135"/>
      <c r="IU349" s="136"/>
      <c r="IV349" s="136"/>
      <c r="IW349" s="136"/>
      <c r="IX349" s="136"/>
      <c r="IY349" s="137"/>
      <c r="IZ349" s="138"/>
      <c r="JB349" s="134"/>
      <c r="JC349" s="135"/>
      <c r="JD349" s="136"/>
      <c r="JE349" s="136"/>
      <c r="JF349" s="136"/>
      <c r="JG349" s="136"/>
      <c r="JH349" s="137"/>
      <c r="JI349" s="138"/>
      <c r="JK349" s="134"/>
      <c r="JL349" s="135"/>
      <c r="JM349" s="136"/>
      <c r="JN349" s="136"/>
      <c r="JO349" s="136"/>
      <c r="JP349" s="136"/>
      <c r="JQ349" s="137"/>
      <c r="JR349" s="138"/>
      <c r="JT349" s="134"/>
      <c r="JU349" s="135"/>
      <c r="JV349" s="136"/>
      <c r="JW349" s="136"/>
      <c r="JX349" s="136"/>
      <c r="JY349" s="136"/>
      <c r="JZ349" s="137"/>
      <c r="KA349" s="138"/>
      <c r="KC349" s="134"/>
      <c r="KD349" s="135"/>
      <c r="KE349" s="136"/>
      <c r="KF349" s="136"/>
      <c r="KG349" s="136"/>
      <c r="KH349" s="136"/>
      <c r="KI349" s="137"/>
      <c r="KJ349" s="138"/>
      <c r="KL349" s="134"/>
      <c r="KM349" s="135"/>
      <c r="KN349" s="136"/>
      <c r="KO349" s="136"/>
      <c r="KP349" s="136"/>
      <c r="KQ349" s="136"/>
      <c r="KR349" s="137"/>
      <c r="KS349" s="138"/>
      <c r="KU349" s="134"/>
      <c r="KV349" s="135"/>
      <c r="KW349" s="136"/>
      <c r="KX349" s="136"/>
      <c r="KY349" s="136"/>
      <c r="KZ349" s="136"/>
      <c r="LA349" s="137"/>
      <c r="LB349" s="138"/>
      <c r="LD349" s="134"/>
      <c r="LE349" s="135"/>
      <c r="LF349" s="136"/>
      <c r="LG349" s="136"/>
      <c r="LH349" s="136"/>
      <c r="LI349" s="136"/>
      <c r="LJ349" s="137"/>
      <c r="LK349" s="138"/>
      <c r="LM349" s="134"/>
      <c r="LN349" s="135"/>
      <c r="LO349" s="136"/>
      <c r="LP349" s="136"/>
      <c r="LQ349" s="136"/>
      <c r="LR349" s="136"/>
      <c r="LS349" s="137"/>
      <c r="LT349" s="138"/>
      <c r="LV349" s="134"/>
      <c r="LW349" s="135"/>
      <c r="LX349" s="136"/>
      <c r="LY349" s="136"/>
      <c r="LZ349" s="136"/>
      <c r="MA349" s="136"/>
      <c r="MB349" s="137"/>
      <c r="MC349" s="138"/>
      <c r="ME349" s="134"/>
      <c r="MF349" s="135"/>
      <c r="MG349" s="136"/>
      <c r="MH349" s="136"/>
      <c r="MI349" s="136"/>
      <c r="MJ349" s="136"/>
      <c r="MK349" s="137"/>
      <c r="ML349" s="138"/>
      <c r="MN349" s="134"/>
      <c r="MO349" s="135"/>
      <c r="MP349" s="136"/>
      <c r="MQ349" s="136"/>
      <c r="MR349" s="136"/>
      <c r="MS349" s="136"/>
      <c r="MT349" s="137"/>
      <c r="MU349" s="138"/>
      <c r="MW349" s="134"/>
      <c r="MX349" s="135"/>
      <c r="MY349" s="136"/>
      <c r="MZ349" s="136"/>
      <c r="NA349" s="136"/>
      <c r="NB349" s="136"/>
      <c r="NC349" s="137"/>
      <c r="ND349" s="138"/>
      <c r="NF349" s="134"/>
      <c r="NG349" s="135"/>
      <c r="NH349" s="136"/>
      <c r="NI349" s="136"/>
      <c r="NJ349" s="136"/>
      <c r="NK349" s="136"/>
      <c r="NL349" s="137"/>
      <c r="NM349" s="138"/>
      <c r="NO349" s="134"/>
      <c r="NP349" s="135"/>
      <c r="NQ349" s="136"/>
      <c r="NR349" s="136"/>
      <c r="NS349" s="136"/>
      <c r="NT349" s="136"/>
      <c r="NU349" s="137"/>
      <c r="NV349" s="138"/>
      <c r="NX349" s="134"/>
      <c r="NY349" s="135"/>
      <c r="NZ349" s="136"/>
      <c r="OA349" s="136"/>
      <c r="OB349" s="136"/>
      <c r="OC349" s="136"/>
      <c r="OD349" s="137"/>
      <c r="OE349" s="138"/>
      <c r="OG349" s="134"/>
      <c r="OH349" s="135"/>
      <c r="OI349" s="136"/>
      <c r="OJ349" s="136"/>
      <c r="OK349" s="136"/>
      <c r="OL349" s="136"/>
      <c r="OM349" s="137"/>
      <c r="ON349" s="138"/>
      <c r="OP349" s="134"/>
      <c r="OQ349" s="135"/>
      <c r="OR349" s="136"/>
      <c r="OS349" s="136"/>
      <c r="OT349" s="136"/>
      <c r="OU349" s="136"/>
      <c r="OV349" s="137"/>
      <c r="OW349" s="138"/>
      <c r="OY349" s="134"/>
      <c r="OZ349" s="135"/>
      <c r="PA349" s="136"/>
      <c r="PB349" s="136"/>
      <c r="PC349" s="136"/>
      <c r="PD349" s="136"/>
      <c r="PE349" s="137"/>
      <c r="PF349" s="138"/>
    </row>
    <row r="350" spans="1:422">
      <c r="A350" s="116" t="s">
        <v>312</v>
      </c>
      <c r="B350" s="533" t="str">
        <f>+B335</f>
        <v>RECUBRIMIENTOS</v>
      </c>
      <c r="C350" s="534"/>
      <c r="D350" s="534"/>
      <c r="E350" s="534"/>
      <c r="F350" s="534"/>
      <c r="G350" s="535"/>
      <c r="H350" s="116"/>
      <c r="J350" s="116" t="s">
        <v>312</v>
      </c>
      <c r="K350" s="533" t="str">
        <f>B350</f>
        <v>RECUBRIMIENTOS</v>
      </c>
      <c r="L350" s="534"/>
      <c r="M350" s="534"/>
      <c r="N350" s="534"/>
      <c r="O350" s="534"/>
      <c r="P350" s="535"/>
      <c r="Q350" s="116"/>
      <c r="S350" s="116" t="s">
        <v>312</v>
      </c>
      <c r="T350" s="533" t="str">
        <f>K350</f>
        <v>RECUBRIMIENTOS</v>
      </c>
      <c r="U350" s="534"/>
      <c r="V350" s="534"/>
      <c r="W350" s="534"/>
      <c r="X350" s="534"/>
      <c r="Y350" s="535"/>
      <c r="Z350" s="116"/>
      <c r="AB350" s="116" t="s">
        <v>312</v>
      </c>
      <c r="AC350" s="533" t="str">
        <f>T350</f>
        <v>RECUBRIMIENTOS</v>
      </c>
      <c r="AD350" s="534"/>
      <c r="AE350" s="534"/>
      <c r="AF350" s="534"/>
      <c r="AG350" s="534"/>
      <c r="AH350" s="535"/>
      <c r="AI350" s="116"/>
      <c r="AK350" s="116" t="s">
        <v>312</v>
      </c>
      <c r="AL350" s="533" t="str">
        <f>AC350</f>
        <v>RECUBRIMIENTOS</v>
      </c>
      <c r="AM350" s="534"/>
      <c r="AN350" s="534"/>
      <c r="AO350" s="534"/>
      <c r="AP350" s="534"/>
      <c r="AQ350" s="535"/>
      <c r="AR350" s="116"/>
      <c r="AT350" s="116" t="s">
        <v>312</v>
      </c>
      <c r="AU350" s="533" t="str">
        <f>AL350</f>
        <v>RECUBRIMIENTOS</v>
      </c>
      <c r="AV350" s="534"/>
      <c r="AW350" s="534"/>
      <c r="AX350" s="534"/>
      <c r="AY350" s="534"/>
      <c r="AZ350" s="535"/>
      <c r="BA350" s="116"/>
      <c r="BC350" s="116" t="s">
        <v>312</v>
      </c>
      <c r="BD350" s="533" t="str">
        <f t="shared" ref="BD350" si="5591">AU350</f>
        <v>RECUBRIMIENTOS</v>
      </c>
      <c r="BE350" s="534"/>
      <c r="BF350" s="534"/>
      <c r="BG350" s="534"/>
      <c r="BH350" s="534"/>
      <c r="BI350" s="535"/>
      <c r="BJ350" s="116"/>
      <c r="BL350" s="116" t="s">
        <v>312</v>
      </c>
      <c r="BM350" s="533" t="str">
        <f t="shared" ref="BM350" si="5592">BD350</f>
        <v>RECUBRIMIENTOS</v>
      </c>
      <c r="BN350" s="534"/>
      <c r="BO350" s="534"/>
      <c r="BP350" s="534"/>
      <c r="BQ350" s="534"/>
      <c r="BR350" s="535"/>
      <c r="BS350" s="116"/>
      <c r="BU350" s="116" t="s">
        <v>312</v>
      </c>
      <c r="BV350" s="533" t="str">
        <f t="shared" ref="BV350" si="5593">BM350</f>
        <v>RECUBRIMIENTOS</v>
      </c>
      <c r="BW350" s="534"/>
      <c r="BX350" s="534"/>
      <c r="BY350" s="534"/>
      <c r="BZ350" s="534"/>
      <c r="CA350" s="535"/>
      <c r="CB350" s="116"/>
      <c r="CD350" s="116" t="s">
        <v>312</v>
      </c>
      <c r="CE350" s="533" t="str">
        <f t="shared" ref="CE350" si="5594">BV350</f>
        <v>RECUBRIMIENTOS</v>
      </c>
      <c r="CF350" s="534"/>
      <c r="CG350" s="534"/>
      <c r="CH350" s="534"/>
      <c r="CI350" s="534"/>
      <c r="CJ350" s="535"/>
      <c r="CK350" s="116"/>
      <c r="CM350" s="116" t="s">
        <v>312</v>
      </c>
      <c r="CN350" s="533" t="str">
        <f t="shared" ref="CN350" si="5595">CE350</f>
        <v>RECUBRIMIENTOS</v>
      </c>
      <c r="CO350" s="534"/>
      <c r="CP350" s="534"/>
      <c r="CQ350" s="534"/>
      <c r="CR350" s="534"/>
      <c r="CS350" s="535"/>
      <c r="CT350" s="116"/>
      <c r="CV350" s="116" t="s">
        <v>312</v>
      </c>
      <c r="CW350" s="533" t="str">
        <f t="shared" ref="CW350" si="5596">CN350</f>
        <v>RECUBRIMIENTOS</v>
      </c>
      <c r="CX350" s="534"/>
      <c r="CY350" s="534"/>
      <c r="CZ350" s="534"/>
      <c r="DA350" s="534"/>
      <c r="DB350" s="535"/>
      <c r="DC350" s="116"/>
      <c r="DE350" s="116" t="s">
        <v>312</v>
      </c>
      <c r="DF350" s="533" t="str">
        <f t="shared" ref="DF350" si="5597">CW350</f>
        <v>RECUBRIMIENTOS</v>
      </c>
      <c r="DG350" s="534"/>
      <c r="DH350" s="534"/>
      <c r="DI350" s="534"/>
      <c r="DJ350" s="534"/>
      <c r="DK350" s="535"/>
      <c r="DL350" s="116"/>
      <c r="DN350" s="116" t="s">
        <v>312</v>
      </c>
      <c r="DO350" s="533" t="str">
        <f t="shared" ref="DO350" si="5598">DF350</f>
        <v>RECUBRIMIENTOS</v>
      </c>
      <c r="DP350" s="534"/>
      <c r="DQ350" s="534"/>
      <c r="DR350" s="534"/>
      <c r="DS350" s="534"/>
      <c r="DT350" s="535"/>
      <c r="DU350" s="116"/>
      <c r="DW350" s="116" t="s">
        <v>312</v>
      </c>
      <c r="DX350" s="533" t="str">
        <f t="shared" ref="DX350" si="5599">DO350</f>
        <v>RECUBRIMIENTOS</v>
      </c>
      <c r="DY350" s="534"/>
      <c r="DZ350" s="534"/>
      <c r="EA350" s="534"/>
      <c r="EB350" s="534"/>
      <c r="EC350" s="535"/>
      <c r="ED350" s="116"/>
      <c r="EF350" s="116" t="s">
        <v>312</v>
      </c>
      <c r="EG350" s="533" t="str">
        <f t="shared" ref="EG350" si="5600">DX350</f>
        <v>RECUBRIMIENTOS</v>
      </c>
      <c r="EH350" s="534"/>
      <c r="EI350" s="534"/>
      <c r="EJ350" s="534"/>
      <c r="EK350" s="534"/>
      <c r="EL350" s="535"/>
      <c r="EM350" s="116"/>
      <c r="EO350" s="116" t="s">
        <v>312</v>
      </c>
      <c r="EP350" s="533" t="str">
        <f t="shared" ref="EP350" si="5601">EG350</f>
        <v>RECUBRIMIENTOS</v>
      </c>
      <c r="EQ350" s="534"/>
      <c r="ER350" s="534"/>
      <c r="ES350" s="534"/>
      <c r="ET350" s="534"/>
      <c r="EU350" s="535"/>
      <c r="EV350" s="116"/>
      <c r="EX350" s="116" t="s">
        <v>312</v>
      </c>
      <c r="EY350" s="533" t="str">
        <f t="shared" ref="EY350" si="5602">EP350</f>
        <v>RECUBRIMIENTOS</v>
      </c>
      <c r="EZ350" s="534"/>
      <c r="FA350" s="534"/>
      <c r="FB350" s="534"/>
      <c r="FC350" s="534"/>
      <c r="FD350" s="535"/>
      <c r="FE350" s="116"/>
      <c r="FG350" s="116" t="s">
        <v>312</v>
      </c>
      <c r="FH350" s="533" t="str">
        <f t="shared" ref="FH350" si="5603">EY350</f>
        <v>RECUBRIMIENTOS</v>
      </c>
      <c r="FI350" s="534"/>
      <c r="FJ350" s="534"/>
      <c r="FK350" s="534"/>
      <c r="FL350" s="534"/>
      <c r="FM350" s="535"/>
      <c r="FN350" s="116"/>
      <c r="FP350" s="116" t="s">
        <v>312</v>
      </c>
      <c r="FQ350" s="533" t="str">
        <f t="shared" ref="FQ350" si="5604">FH350</f>
        <v>RECUBRIMIENTOS</v>
      </c>
      <c r="FR350" s="534"/>
      <c r="FS350" s="534"/>
      <c r="FT350" s="534"/>
      <c r="FU350" s="534"/>
      <c r="FV350" s="535"/>
      <c r="FW350" s="116"/>
      <c r="FY350" s="116" t="s">
        <v>312</v>
      </c>
      <c r="FZ350" s="533" t="str">
        <f t="shared" ref="FZ350" si="5605">FQ350</f>
        <v>RECUBRIMIENTOS</v>
      </c>
      <c r="GA350" s="534"/>
      <c r="GB350" s="534"/>
      <c r="GC350" s="534"/>
      <c r="GD350" s="534"/>
      <c r="GE350" s="535"/>
      <c r="GF350" s="116"/>
      <c r="GH350" s="116" t="s">
        <v>312</v>
      </c>
      <c r="GI350" s="533" t="str">
        <f t="shared" ref="GI350" si="5606">FZ350</f>
        <v>RECUBRIMIENTOS</v>
      </c>
      <c r="GJ350" s="534"/>
      <c r="GK350" s="534"/>
      <c r="GL350" s="534"/>
      <c r="GM350" s="534"/>
      <c r="GN350" s="535"/>
      <c r="GO350" s="116"/>
      <c r="GQ350" s="116" t="s">
        <v>312</v>
      </c>
      <c r="GR350" s="533" t="str">
        <f t="shared" ref="GR350" si="5607">GI350</f>
        <v>RECUBRIMIENTOS</v>
      </c>
      <c r="GS350" s="534"/>
      <c r="GT350" s="534"/>
      <c r="GU350" s="534"/>
      <c r="GV350" s="534"/>
      <c r="GW350" s="535"/>
      <c r="GX350" s="116"/>
      <c r="GZ350" s="116" t="s">
        <v>312</v>
      </c>
      <c r="HA350" s="533" t="str">
        <f t="shared" ref="HA350" si="5608">GR350</f>
        <v>RECUBRIMIENTOS</v>
      </c>
      <c r="HB350" s="534"/>
      <c r="HC350" s="534"/>
      <c r="HD350" s="534"/>
      <c r="HE350" s="534"/>
      <c r="HF350" s="535"/>
      <c r="HG350" s="116"/>
      <c r="HI350" s="116" t="s">
        <v>312</v>
      </c>
      <c r="HJ350" s="533" t="str">
        <f t="shared" ref="HJ350" si="5609">HA350</f>
        <v>RECUBRIMIENTOS</v>
      </c>
      <c r="HK350" s="534"/>
      <c r="HL350" s="534"/>
      <c r="HM350" s="534"/>
      <c r="HN350" s="534"/>
      <c r="HO350" s="535"/>
      <c r="HP350" s="116"/>
      <c r="HR350" s="116" t="s">
        <v>312</v>
      </c>
      <c r="HS350" s="533" t="str">
        <f t="shared" ref="HS350" si="5610">HJ350</f>
        <v>RECUBRIMIENTOS</v>
      </c>
      <c r="HT350" s="534"/>
      <c r="HU350" s="534"/>
      <c r="HV350" s="534"/>
      <c r="HW350" s="534"/>
      <c r="HX350" s="535"/>
      <c r="HY350" s="116"/>
      <c r="IA350" s="116" t="s">
        <v>312</v>
      </c>
      <c r="IB350" s="533" t="str">
        <f t="shared" ref="IB350" si="5611">HS350</f>
        <v>RECUBRIMIENTOS</v>
      </c>
      <c r="IC350" s="534"/>
      <c r="ID350" s="534"/>
      <c r="IE350" s="534"/>
      <c r="IF350" s="534"/>
      <c r="IG350" s="535"/>
      <c r="IH350" s="116"/>
      <c r="IJ350" s="116" t="s">
        <v>312</v>
      </c>
      <c r="IK350" s="533" t="str">
        <f t="shared" ref="IK350" si="5612">IB350</f>
        <v>RECUBRIMIENTOS</v>
      </c>
      <c r="IL350" s="534"/>
      <c r="IM350" s="534"/>
      <c r="IN350" s="534"/>
      <c r="IO350" s="534"/>
      <c r="IP350" s="535"/>
      <c r="IQ350" s="116"/>
      <c r="IS350" s="116" t="s">
        <v>312</v>
      </c>
      <c r="IT350" s="533" t="str">
        <f t="shared" ref="IT350" si="5613">IK350</f>
        <v>RECUBRIMIENTOS</v>
      </c>
      <c r="IU350" s="534"/>
      <c r="IV350" s="534"/>
      <c r="IW350" s="534"/>
      <c r="IX350" s="534"/>
      <c r="IY350" s="535"/>
      <c r="IZ350" s="116"/>
      <c r="JB350" s="116" t="s">
        <v>312</v>
      </c>
      <c r="JC350" s="533" t="str">
        <f t="shared" ref="JC350" si="5614">IT350</f>
        <v>RECUBRIMIENTOS</v>
      </c>
      <c r="JD350" s="534"/>
      <c r="JE350" s="534"/>
      <c r="JF350" s="534"/>
      <c r="JG350" s="534"/>
      <c r="JH350" s="535"/>
      <c r="JI350" s="116"/>
      <c r="JK350" s="116" t="s">
        <v>312</v>
      </c>
      <c r="JL350" s="533" t="str">
        <f t="shared" ref="JL350" si="5615">JC350</f>
        <v>RECUBRIMIENTOS</v>
      </c>
      <c r="JM350" s="534"/>
      <c r="JN350" s="534"/>
      <c r="JO350" s="534"/>
      <c r="JP350" s="534"/>
      <c r="JQ350" s="535"/>
      <c r="JR350" s="116"/>
      <c r="JT350" s="116" t="s">
        <v>312</v>
      </c>
      <c r="JU350" s="533" t="str">
        <f t="shared" ref="JU350" si="5616">JL350</f>
        <v>RECUBRIMIENTOS</v>
      </c>
      <c r="JV350" s="534"/>
      <c r="JW350" s="534"/>
      <c r="JX350" s="534"/>
      <c r="JY350" s="534"/>
      <c r="JZ350" s="535"/>
      <c r="KA350" s="116"/>
      <c r="KC350" s="116" t="s">
        <v>312</v>
      </c>
      <c r="KD350" s="533" t="str">
        <f t="shared" ref="KD350" si="5617">JU350</f>
        <v>RECUBRIMIENTOS</v>
      </c>
      <c r="KE350" s="534"/>
      <c r="KF350" s="534"/>
      <c r="KG350" s="534"/>
      <c r="KH350" s="534"/>
      <c r="KI350" s="535"/>
      <c r="KJ350" s="116"/>
      <c r="KL350" s="116" t="s">
        <v>312</v>
      </c>
      <c r="KM350" s="533" t="str">
        <f t="shared" ref="KM350" si="5618">KD350</f>
        <v>RECUBRIMIENTOS</v>
      </c>
      <c r="KN350" s="534"/>
      <c r="KO350" s="534"/>
      <c r="KP350" s="534"/>
      <c r="KQ350" s="534"/>
      <c r="KR350" s="535"/>
      <c r="KS350" s="116"/>
      <c r="KU350" s="116" t="s">
        <v>312</v>
      </c>
      <c r="KV350" s="533" t="str">
        <f t="shared" ref="KV350" si="5619">KM350</f>
        <v>RECUBRIMIENTOS</v>
      </c>
      <c r="KW350" s="534"/>
      <c r="KX350" s="534"/>
      <c r="KY350" s="534"/>
      <c r="KZ350" s="534"/>
      <c r="LA350" s="535"/>
      <c r="LB350" s="116"/>
      <c r="LD350" s="116" t="s">
        <v>312</v>
      </c>
      <c r="LE350" s="533" t="str">
        <f t="shared" ref="LE350" si="5620">KV350</f>
        <v>RECUBRIMIENTOS</v>
      </c>
      <c r="LF350" s="534"/>
      <c r="LG350" s="534"/>
      <c r="LH350" s="534"/>
      <c r="LI350" s="534"/>
      <c r="LJ350" s="535"/>
      <c r="LK350" s="116"/>
      <c r="LM350" s="116" t="s">
        <v>312</v>
      </c>
      <c r="LN350" s="533" t="str">
        <f t="shared" ref="LN350" si="5621">LE350</f>
        <v>RECUBRIMIENTOS</v>
      </c>
      <c r="LO350" s="534"/>
      <c r="LP350" s="534"/>
      <c r="LQ350" s="534"/>
      <c r="LR350" s="534"/>
      <c r="LS350" s="535"/>
      <c r="LT350" s="116"/>
      <c r="LV350" s="116" t="s">
        <v>312</v>
      </c>
      <c r="LW350" s="533" t="str">
        <f t="shared" ref="LW350" si="5622">LN350</f>
        <v>RECUBRIMIENTOS</v>
      </c>
      <c r="LX350" s="534"/>
      <c r="LY350" s="534"/>
      <c r="LZ350" s="534"/>
      <c r="MA350" s="534"/>
      <c r="MB350" s="535"/>
      <c r="MC350" s="116"/>
      <c r="ME350" s="116" t="s">
        <v>312</v>
      </c>
      <c r="MF350" s="533" t="str">
        <f t="shared" ref="MF350" si="5623">LW350</f>
        <v>RECUBRIMIENTOS</v>
      </c>
      <c r="MG350" s="534"/>
      <c r="MH350" s="534"/>
      <c r="MI350" s="534"/>
      <c r="MJ350" s="534"/>
      <c r="MK350" s="535"/>
      <c r="ML350" s="116"/>
      <c r="MN350" s="116" t="s">
        <v>312</v>
      </c>
      <c r="MO350" s="533" t="str">
        <f t="shared" ref="MO350" si="5624">MF350</f>
        <v>RECUBRIMIENTOS</v>
      </c>
      <c r="MP350" s="534"/>
      <c r="MQ350" s="534"/>
      <c r="MR350" s="534"/>
      <c r="MS350" s="534"/>
      <c r="MT350" s="535"/>
      <c r="MU350" s="116"/>
      <c r="MW350" s="116" t="s">
        <v>312</v>
      </c>
      <c r="MX350" s="533" t="str">
        <f t="shared" ref="MX350" si="5625">MO350</f>
        <v>RECUBRIMIENTOS</v>
      </c>
      <c r="MY350" s="534"/>
      <c r="MZ350" s="534"/>
      <c r="NA350" s="534"/>
      <c r="NB350" s="534"/>
      <c r="NC350" s="535"/>
      <c r="ND350" s="116"/>
      <c r="NF350" s="116" t="s">
        <v>312</v>
      </c>
      <c r="NG350" s="533" t="str">
        <f t="shared" ref="NG350" si="5626">MX350</f>
        <v>RECUBRIMIENTOS</v>
      </c>
      <c r="NH350" s="534"/>
      <c r="NI350" s="534"/>
      <c r="NJ350" s="534"/>
      <c r="NK350" s="534"/>
      <c r="NL350" s="535"/>
      <c r="NM350" s="116"/>
      <c r="NO350" s="116" t="s">
        <v>312</v>
      </c>
      <c r="NP350" s="533" t="str">
        <f t="shared" ref="NP350" si="5627">NG350</f>
        <v>RECUBRIMIENTOS</v>
      </c>
      <c r="NQ350" s="534"/>
      <c r="NR350" s="534"/>
      <c r="NS350" s="534"/>
      <c r="NT350" s="534"/>
      <c r="NU350" s="535"/>
      <c r="NV350" s="116"/>
      <c r="NX350" s="116" t="s">
        <v>312</v>
      </c>
      <c r="NY350" s="533" t="str">
        <f t="shared" ref="NY350" si="5628">NP350</f>
        <v>RECUBRIMIENTOS</v>
      </c>
      <c r="NZ350" s="534"/>
      <c r="OA350" s="534"/>
      <c r="OB350" s="534"/>
      <c r="OC350" s="534"/>
      <c r="OD350" s="535"/>
      <c r="OE350" s="116"/>
      <c r="OG350" s="116" t="s">
        <v>312</v>
      </c>
      <c r="OH350" s="533" t="str">
        <f t="shared" ref="OH350" si="5629">NY350</f>
        <v>RECUBRIMIENTOS</v>
      </c>
      <c r="OI350" s="534"/>
      <c r="OJ350" s="534"/>
      <c r="OK350" s="534"/>
      <c r="OL350" s="534"/>
      <c r="OM350" s="535"/>
      <c r="ON350" s="116"/>
      <c r="OP350" s="116" t="s">
        <v>312</v>
      </c>
      <c r="OQ350" s="533" t="str">
        <f t="shared" ref="OQ350" si="5630">OH350</f>
        <v>RECUBRIMIENTOS</v>
      </c>
      <c r="OR350" s="534"/>
      <c r="OS350" s="534"/>
      <c r="OT350" s="534"/>
      <c r="OU350" s="534"/>
      <c r="OV350" s="535"/>
      <c r="OW350" s="116"/>
      <c r="OY350" s="116" t="s">
        <v>312</v>
      </c>
      <c r="OZ350" s="533" t="str">
        <f t="shared" ref="OZ350" si="5631">OQ350</f>
        <v>RECUBRIMIENTOS</v>
      </c>
      <c r="PA350" s="534"/>
      <c r="PB350" s="534"/>
      <c r="PC350" s="534"/>
      <c r="PD350" s="534"/>
      <c r="PE350" s="535"/>
      <c r="PF350" s="116"/>
    </row>
    <row r="351" spans="1:422">
      <c r="A351" s="116"/>
      <c r="B351" s="536"/>
      <c r="C351" s="537"/>
      <c r="D351" s="537"/>
      <c r="E351" s="537"/>
      <c r="F351" s="537"/>
      <c r="G351" s="538"/>
      <c r="H351" s="116"/>
      <c r="J351" s="116"/>
      <c r="K351" s="536"/>
      <c r="L351" s="537"/>
      <c r="M351" s="537"/>
      <c r="N351" s="537"/>
      <c r="O351" s="537"/>
      <c r="P351" s="538"/>
      <c r="Q351" s="116"/>
      <c r="S351" s="116"/>
      <c r="T351" s="536"/>
      <c r="U351" s="537"/>
      <c r="V351" s="537"/>
      <c r="W351" s="537"/>
      <c r="X351" s="537"/>
      <c r="Y351" s="538"/>
      <c r="Z351" s="116"/>
      <c r="AB351" s="116"/>
      <c r="AC351" s="536"/>
      <c r="AD351" s="537"/>
      <c r="AE351" s="537"/>
      <c r="AF351" s="537"/>
      <c r="AG351" s="537"/>
      <c r="AH351" s="538"/>
      <c r="AI351" s="116"/>
      <c r="AK351" s="116"/>
      <c r="AL351" s="536"/>
      <c r="AM351" s="537"/>
      <c r="AN351" s="537"/>
      <c r="AO351" s="537"/>
      <c r="AP351" s="537"/>
      <c r="AQ351" s="538"/>
      <c r="AR351" s="116"/>
      <c r="AT351" s="116"/>
      <c r="AU351" s="536"/>
      <c r="AV351" s="537"/>
      <c r="AW351" s="537"/>
      <c r="AX351" s="537"/>
      <c r="AY351" s="537"/>
      <c r="AZ351" s="538"/>
      <c r="BA351" s="116"/>
      <c r="BC351" s="116"/>
      <c r="BD351" s="536"/>
      <c r="BE351" s="537"/>
      <c r="BF351" s="537"/>
      <c r="BG351" s="537"/>
      <c r="BH351" s="537"/>
      <c r="BI351" s="538"/>
      <c r="BJ351" s="116"/>
      <c r="BL351" s="116"/>
      <c r="BM351" s="536"/>
      <c r="BN351" s="537"/>
      <c r="BO351" s="537"/>
      <c r="BP351" s="537"/>
      <c r="BQ351" s="537"/>
      <c r="BR351" s="538"/>
      <c r="BS351" s="116"/>
      <c r="BU351" s="116"/>
      <c r="BV351" s="536"/>
      <c r="BW351" s="537"/>
      <c r="BX351" s="537"/>
      <c r="BY351" s="537"/>
      <c r="BZ351" s="537"/>
      <c r="CA351" s="538"/>
      <c r="CB351" s="116"/>
      <c r="CD351" s="116"/>
      <c r="CE351" s="536"/>
      <c r="CF351" s="537"/>
      <c r="CG351" s="537"/>
      <c r="CH351" s="537"/>
      <c r="CI351" s="537"/>
      <c r="CJ351" s="538"/>
      <c r="CK351" s="116"/>
      <c r="CM351" s="116"/>
      <c r="CN351" s="536"/>
      <c r="CO351" s="537"/>
      <c r="CP351" s="537"/>
      <c r="CQ351" s="537"/>
      <c r="CR351" s="537"/>
      <c r="CS351" s="538"/>
      <c r="CT351" s="116"/>
      <c r="CV351" s="116"/>
      <c r="CW351" s="536"/>
      <c r="CX351" s="537"/>
      <c r="CY351" s="537"/>
      <c r="CZ351" s="537"/>
      <c r="DA351" s="537"/>
      <c r="DB351" s="538"/>
      <c r="DC351" s="116"/>
      <c r="DE351" s="116"/>
      <c r="DF351" s="536"/>
      <c r="DG351" s="537"/>
      <c r="DH351" s="537"/>
      <c r="DI351" s="537"/>
      <c r="DJ351" s="537"/>
      <c r="DK351" s="538"/>
      <c r="DL351" s="116"/>
      <c r="DN351" s="116"/>
      <c r="DO351" s="536"/>
      <c r="DP351" s="537"/>
      <c r="DQ351" s="537"/>
      <c r="DR351" s="537"/>
      <c r="DS351" s="537"/>
      <c r="DT351" s="538"/>
      <c r="DU351" s="116"/>
      <c r="DW351" s="116"/>
      <c r="DX351" s="536"/>
      <c r="DY351" s="537"/>
      <c r="DZ351" s="537"/>
      <c r="EA351" s="537"/>
      <c r="EB351" s="537"/>
      <c r="EC351" s="538"/>
      <c r="ED351" s="116"/>
      <c r="EF351" s="116"/>
      <c r="EG351" s="536"/>
      <c r="EH351" s="537"/>
      <c r="EI351" s="537"/>
      <c r="EJ351" s="537"/>
      <c r="EK351" s="537"/>
      <c r="EL351" s="538"/>
      <c r="EM351" s="116"/>
      <c r="EO351" s="116"/>
      <c r="EP351" s="536"/>
      <c r="EQ351" s="537"/>
      <c r="ER351" s="537"/>
      <c r="ES351" s="537"/>
      <c r="ET351" s="537"/>
      <c r="EU351" s="538"/>
      <c r="EV351" s="116"/>
      <c r="EX351" s="116"/>
      <c r="EY351" s="536"/>
      <c r="EZ351" s="537"/>
      <c r="FA351" s="537"/>
      <c r="FB351" s="537"/>
      <c r="FC351" s="537"/>
      <c r="FD351" s="538"/>
      <c r="FE351" s="116"/>
      <c r="FG351" s="116"/>
      <c r="FH351" s="536"/>
      <c r="FI351" s="537"/>
      <c r="FJ351" s="537"/>
      <c r="FK351" s="537"/>
      <c r="FL351" s="537"/>
      <c r="FM351" s="538"/>
      <c r="FN351" s="116"/>
      <c r="FP351" s="116"/>
      <c r="FQ351" s="536"/>
      <c r="FR351" s="537"/>
      <c r="FS351" s="537"/>
      <c r="FT351" s="537"/>
      <c r="FU351" s="537"/>
      <c r="FV351" s="538"/>
      <c r="FW351" s="116"/>
      <c r="FY351" s="116"/>
      <c r="FZ351" s="536"/>
      <c r="GA351" s="537"/>
      <c r="GB351" s="537"/>
      <c r="GC351" s="537"/>
      <c r="GD351" s="537"/>
      <c r="GE351" s="538"/>
      <c r="GF351" s="116"/>
      <c r="GH351" s="116"/>
      <c r="GI351" s="536"/>
      <c r="GJ351" s="537"/>
      <c r="GK351" s="537"/>
      <c r="GL351" s="537"/>
      <c r="GM351" s="537"/>
      <c r="GN351" s="538"/>
      <c r="GO351" s="116"/>
      <c r="GQ351" s="116"/>
      <c r="GR351" s="536"/>
      <c r="GS351" s="537"/>
      <c r="GT351" s="537"/>
      <c r="GU351" s="537"/>
      <c r="GV351" s="537"/>
      <c r="GW351" s="538"/>
      <c r="GX351" s="116"/>
      <c r="GZ351" s="116"/>
      <c r="HA351" s="536"/>
      <c r="HB351" s="537"/>
      <c r="HC351" s="537"/>
      <c r="HD351" s="537"/>
      <c r="HE351" s="537"/>
      <c r="HF351" s="538"/>
      <c r="HG351" s="116"/>
      <c r="HI351" s="116"/>
      <c r="HJ351" s="536"/>
      <c r="HK351" s="537"/>
      <c r="HL351" s="537"/>
      <c r="HM351" s="537"/>
      <c r="HN351" s="537"/>
      <c r="HO351" s="538"/>
      <c r="HP351" s="116"/>
      <c r="HR351" s="116"/>
      <c r="HS351" s="536"/>
      <c r="HT351" s="537"/>
      <c r="HU351" s="537"/>
      <c r="HV351" s="537"/>
      <c r="HW351" s="537"/>
      <c r="HX351" s="538"/>
      <c r="HY351" s="116"/>
      <c r="IA351" s="116"/>
      <c r="IB351" s="536"/>
      <c r="IC351" s="537"/>
      <c r="ID351" s="537"/>
      <c r="IE351" s="537"/>
      <c r="IF351" s="537"/>
      <c r="IG351" s="538"/>
      <c r="IH351" s="116"/>
      <c r="IJ351" s="116"/>
      <c r="IK351" s="536"/>
      <c r="IL351" s="537"/>
      <c r="IM351" s="537"/>
      <c r="IN351" s="537"/>
      <c r="IO351" s="537"/>
      <c r="IP351" s="538"/>
      <c r="IQ351" s="116"/>
      <c r="IS351" s="116"/>
      <c r="IT351" s="536"/>
      <c r="IU351" s="537"/>
      <c r="IV351" s="537"/>
      <c r="IW351" s="537"/>
      <c r="IX351" s="537"/>
      <c r="IY351" s="538"/>
      <c r="IZ351" s="116"/>
      <c r="JB351" s="116"/>
      <c r="JC351" s="536"/>
      <c r="JD351" s="537"/>
      <c r="JE351" s="537"/>
      <c r="JF351" s="537"/>
      <c r="JG351" s="537"/>
      <c r="JH351" s="538"/>
      <c r="JI351" s="116"/>
      <c r="JK351" s="116"/>
      <c r="JL351" s="536"/>
      <c r="JM351" s="537"/>
      <c r="JN351" s="537"/>
      <c r="JO351" s="537"/>
      <c r="JP351" s="537"/>
      <c r="JQ351" s="538"/>
      <c r="JR351" s="116"/>
      <c r="JT351" s="116"/>
      <c r="JU351" s="536"/>
      <c r="JV351" s="537"/>
      <c r="JW351" s="537"/>
      <c r="JX351" s="537"/>
      <c r="JY351" s="537"/>
      <c r="JZ351" s="538"/>
      <c r="KA351" s="116"/>
      <c r="KC351" s="116"/>
      <c r="KD351" s="536"/>
      <c r="KE351" s="537"/>
      <c r="KF351" s="537"/>
      <c r="KG351" s="537"/>
      <c r="KH351" s="537"/>
      <c r="KI351" s="538"/>
      <c r="KJ351" s="116"/>
      <c r="KL351" s="116"/>
      <c r="KM351" s="536"/>
      <c r="KN351" s="537"/>
      <c r="KO351" s="537"/>
      <c r="KP351" s="537"/>
      <c r="KQ351" s="537"/>
      <c r="KR351" s="538"/>
      <c r="KS351" s="116"/>
      <c r="KU351" s="116"/>
      <c r="KV351" s="536"/>
      <c r="KW351" s="537"/>
      <c r="KX351" s="537"/>
      <c r="KY351" s="537"/>
      <c r="KZ351" s="537"/>
      <c r="LA351" s="538"/>
      <c r="LB351" s="116"/>
      <c r="LD351" s="116"/>
      <c r="LE351" s="536"/>
      <c r="LF351" s="537"/>
      <c r="LG351" s="537"/>
      <c r="LH351" s="537"/>
      <c r="LI351" s="537"/>
      <c r="LJ351" s="538"/>
      <c r="LK351" s="116"/>
      <c r="LM351" s="116"/>
      <c r="LN351" s="536"/>
      <c r="LO351" s="537"/>
      <c r="LP351" s="537"/>
      <c r="LQ351" s="537"/>
      <c r="LR351" s="537"/>
      <c r="LS351" s="538"/>
      <c r="LT351" s="116"/>
      <c r="LV351" s="116"/>
      <c r="LW351" s="536"/>
      <c r="LX351" s="537"/>
      <c r="LY351" s="537"/>
      <c r="LZ351" s="537"/>
      <c r="MA351" s="537"/>
      <c r="MB351" s="538"/>
      <c r="MC351" s="116"/>
      <c r="ME351" s="116"/>
      <c r="MF351" s="536"/>
      <c r="MG351" s="537"/>
      <c r="MH351" s="537"/>
      <c r="MI351" s="537"/>
      <c r="MJ351" s="537"/>
      <c r="MK351" s="538"/>
      <c r="ML351" s="116"/>
      <c r="MN351" s="116"/>
      <c r="MO351" s="536"/>
      <c r="MP351" s="537"/>
      <c r="MQ351" s="537"/>
      <c r="MR351" s="537"/>
      <c r="MS351" s="537"/>
      <c r="MT351" s="538"/>
      <c r="MU351" s="116"/>
      <c r="MW351" s="116"/>
      <c r="MX351" s="536"/>
      <c r="MY351" s="537"/>
      <c r="MZ351" s="537"/>
      <c r="NA351" s="537"/>
      <c r="NB351" s="537"/>
      <c r="NC351" s="538"/>
      <c r="ND351" s="116"/>
      <c r="NF351" s="116"/>
      <c r="NG351" s="536"/>
      <c r="NH351" s="537"/>
      <c r="NI351" s="537"/>
      <c r="NJ351" s="537"/>
      <c r="NK351" s="537"/>
      <c r="NL351" s="538"/>
      <c r="NM351" s="116"/>
      <c r="NO351" s="116"/>
      <c r="NP351" s="536"/>
      <c r="NQ351" s="537"/>
      <c r="NR351" s="537"/>
      <c r="NS351" s="537"/>
      <c r="NT351" s="537"/>
      <c r="NU351" s="538"/>
      <c r="NV351" s="116"/>
      <c r="NX351" s="116"/>
      <c r="NY351" s="536"/>
      <c r="NZ351" s="537"/>
      <c r="OA351" s="537"/>
      <c r="OB351" s="537"/>
      <c r="OC351" s="537"/>
      <c r="OD351" s="538"/>
      <c r="OE351" s="116"/>
      <c r="OG351" s="116"/>
      <c r="OH351" s="536"/>
      <c r="OI351" s="537"/>
      <c r="OJ351" s="537"/>
      <c r="OK351" s="537"/>
      <c r="OL351" s="537"/>
      <c r="OM351" s="538"/>
      <c r="ON351" s="116"/>
      <c r="OP351" s="116"/>
      <c r="OQ351" s="536"/>
      <c r="OR351" s="537"/>
      <c r="OS351" s="537"/>
      <c r="OT351" s="537"/>
      <c r="OU351" s="537"/>
      <c r="OV351" s="538"/>
      <c r="OW351" s="116"/>
      <c r="OY351" s="116"/>
      <c r="OZ351" s="536"/>
      <c r="PA351" s="537"/>
      <c r="PB351" s="537"/>
      <c r="PC351" s="537"/>
      <c r="PD351" s="537"/>
      <c r="PE351" s="538"/>
      <c r="PF351" s="116"/>
    </row>
    <row r="352" spans="1:422" ht="15" customHeight="1">
      <c r="A352" s="117" t="s">
        <v>1</v>
      </c>
      <c r="B352" s="544" t="str">
        <f>+APU!B185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C352" s="545"/>
      <c r="D352" s="545"/>
      <c r="E352" s="545"/>
      <c r="F352" s="545"/>
      <c r="G352" s="545"/>
      <c r="H352" s="117" t="s">
        <v>313</v>
      </c>
      <c r="J352" s="117" t="s">
        <v>1</v>
      </c>
      <c r="K352" s="539" t="str">
        <f>B352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L352" s="540"/>
      <c r="M352" s="540"/>
      <c r="N352" s="540"/>
      <c r="O352" s="540"/>
      <c r="P352" s="540"/>
      <c r="Q352" s="117" t="s">
        <v>313</v>
      </c>
      <c r="S352" s="117" t="s">
        <v>1</v>
      </c>
      <c r="T352" s="539" t="str">
        <f>K352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U352" s="540"/>
      <c r="V352" s="540"/>
      <c r="W352" s="540"/>
      <c r="X352" s="540"/>
      <c r="Y352" s="540"/>
      <c r="Z352" s="117" t="s">
        <v>313</v>
      </c>
      <c r="AB352" s="117" t="s">
        <v>1</v>
      </c>
      <c r="AC352" s="539" t="str">
        <f>T352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AD352" s="540"/>
      <c r="AE352" s="540"/>
      <c r="AF352" s="540"/>
      <c r="AG352" s="540"/>
      <c r="AH352" s="540"/>
      <c r="AI352" s="117" t="s">
        <v>313</v>
      </c>
      <c r="AK352" s="117" t="s">
        <v>1</v>
      </c>
      <c r="AL352" s="539" t="str">
        <f>AC352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AM352" s="540"/>
      <c r="AN352" s="540"/>
      <c r="AO352" s="540"/>
      <c r="AP352" s="540"/>
      <c r="AQ352" s="540"/>
      <c r="AR352" s="117" t="s">
        <v>313</v>
      </c>
      <c r="AT352" s="117" t="s">
        <v>1</v>
      </c>
      <c r="AU352" s="539" t="str">
        <f>AL352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AV352" s="540"/>
      <c r="AW352" s="540"/>
      <c r="AX352" s="540"/>
      <c r="AY352" s="540"/>
      <c r="AZ352" s="540"/>
      <c r="BA352" s="117" t="s">
        <v>313</v>
      </c>
      <c r="BC352" s="117" t="s">
        <v>1</v>
      </c>
      <c r="BD352" s="539" t="str">
        <f t="shared" ref="BD352" si="5632">AU352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BE352" s="540"/>
      <c r="BF352" s="540"/>
      <c r="BG352" s="540"/>
      <c r="BH352" s="540"/>
      <c r="BI352" s="540"/>
      <c r="BJ352" s="117" t="s">
        <v>313</v>
      </c>
      <c r="BL352" s="117" t="s">
        <v>1</v>
      </c>
      <c r="BM352" s="539" t="str">
        <f t="shared" ref="BM352" si="5633">BD352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BN352" s="540"/>
      <c r="BO352" s="540"/>
      <c r="BP352" s="540"/>
      <c r="BQ352" s="540"/>
      <c r="BR352" s="540"/>
      <c r="BS352" s="117" t="s">
        <v>313</v>
      </c>
      <c r="BU352" s="117" t="s">
        <v>1</v>
      </c>
      <c r="BV352" s="539" t="str">
        <f t="shared" ref="BV352" si="5634">BM352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BW352" s="540"/>
      <c r="BX352" s="540"/>
      <c r="BY352" s="540"/>
      <c r="BZ352" s="540"/>
      <c r="CA352" s="540"/>
      <c r="CB352" s="117" t="s">
        <v>313</v>
      </c>
      <c r="CD352" s="117" t="s">
        <v>1</v>
      </c>
      <c r="CE352" s="539" t="str">
        <f t="shared" ref="CE352" si="5635">BV352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CF352" s="540"/>
      <c r="CG352" s="540"/>
      <c r="CH352" s="540"/>
      <c r="CI352" s="540"/>
      <c r="CJ352" s="540"/>
      <c r="CK352" s="117" t="s">
        <v>313</v>
      </c>
      <c r="CM352" s="117" t="s">
        <v>1</v>
      </c>
      <c r="CN352" s="539" t="str">
        <f t="shared" ref="CN352" si="5636">CE352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CO352" s="540"/>
      <c r="CP352" s="540"/>
      <c r="CQ352" s="540"/>
      <c r="CR352" s="540"/>
      <c r="CS352" s="540"/>
      <c r="CT352" s="117" t="s">
        <v>313</v>
      </c>
      <c r="CV352" s="117" t="s">
        <v>1</v>
      </c>
      <c r="CW352" s="539" t="str">
        <f t="shared" ref="CW352" si="5637">CN352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CX352" s="540"/>
      <c r="CY352" s="540"/>
      <c r="CZ352" s="540"/>
      <c r="DA352" s="540"/>
      <c r="DB352" s="540"/>
      <c r="DC352" s="117" t="s">
        <v>313</v>
      </c>
      <c r="DE352" s="117" t="s">
        <v>1</v>
      </c>
      <c r="DF352" s="539" t="str">
        <f t="shared" ref="DF352" si="5638">CW352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DG352" s="540"/>
      <c r="DH352" s="540"/>
      <c r="DI352" s="540"/>
      <c r="DJ352" s="540"/>
      <c r="DK352" s="540"/>
      <c r="DL352" s="117" t="s">
        <v>313</v>
      </c>
      <c r="DN352" s="117" t="s">
        <v>1</v>
      </c>
      <c r="DO352" s="539" t="str">
        <f t="shared" ref="DO352" si="5639">DF352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DP352" s="540"/>
      <c r="DQ352" s="540"/>
      <c r="DR352" s="540"/>
      <c r="DS352" s="540"/>
      <c r="DT352" s="540"/>
      <c r="DU352" s="117" t="s">
        <v>313</v>
      </c>
      <c r="DW352" s="117" t="s">
        <v>1</v>
      </c>
      <c r="DX352" s="539" t="str">
        <f t="shared" ref="DX352" si="5640">DO352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DY352" s="540"/>
      <c r="DZ352" s="540"/>
      <c r="EA352" s="540"/>
      <c r="EB352" s="540"/>
      <c r="EC352" s="540"/>
      <c r="ED352" s="117" t="s">
        <v>313</v>
      </c>
      <c r="EF352" s="117" t="s">
        <v>1</v>
      </c>
      <c r="EG352" s="539" t="str">
        <f t="shared" ref="EG352" si="5641">DX352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EH352" s="540"/>
      <c r="EI352" s="540"/>
      <c r="EJ352" s="540"/>
      <c r="EK352" s="540"/>
      <c r="EL352" s="540"/>
      <c r="EM352" s="117" t="s">
        <v>313</v>
      </c>
      <c r="EO352" s="117" t="s">
        <v>1</v>
      </c>
      <c r="EP352" s="539" t="str">
        <f t="shared" ref="EP352" si="5642">EG352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EQ352" s="540"/>
      <c r="ER352" s="540"/>
      <c r="ES352" s="540"/>
      <c r="ET352" s="540"/>
      <c r="EU352" s="540"/>
      <c r="EV352" s="117" t="s">
        <v>313</v>
      </c>
      <c r="EX352" s="117" t="s">
        <v>1</v>
      </c>
      <c r="EY352" s="539" t="str">
        <f t="shared" ref="EY352" si="5643">EP352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EZ352" s="540"/>
      <c r="FA352" s="540"/>
      <c r="FB352" s="540"/>
      <c r="FC352" s="540"/>
      <c r="FD352" s="540"/>
      <c r="FE352" s="117" t="s">
        <v>313</v>
      </c>
      <c r="FG352" s="117" t="s">
        <v>1</v>
      </c>
      <c r="FH352" s="539" t="str">
        <f t="shared" ref="FH352" si="5644">EY352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FI352" s="540"/>
      <c r="FJ352" s="540"/>
      <c r="FK352" s="540"/>
      <c r="FL352" s="540"/>
      <c r="FM352" s="540"/>
      <c r="FN352" s="117" t="s">
        <v>313</v>
      </c>
      <c r="FP352" s="117" t="s">
        <v>1</v>
      </c>
      <c r="FQ352" s="539" t="str">
        <f t="shared" ref="FQ352" si="5645">FH352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FR352" s="540"/>
      <c r="FS352" s="540"/>
      <c r="FT352" s="540"/>
      <c r="FU352" s="540"/>
      <c r="FV352" s="540"/>
      <c r="FW352" s="117" t="s">
        <v>313</v>
      </c>
      <c r="FY352" s="117" t="s">
        <v>1</v>
      </c>
      <c r="FZ352" s="539" t="str">
        <f t="shared" ref="FZ352" si="5646">FQ352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GA352" s="540"/>
      <c r="GB352" s="540"/>
      <c r="GC352" s="540"/>
      <c r="GD352" s="540"/>
      <c r="GE352" s="540"/>
      <c r="GF352" s="117" t="s">
        <v>313</v>
      </c>
      <c r="GH352" s="117" t="s">
        <v>1</v>
      </c>
      <c r="GI352" s="539" t="str">
        <f t="shared" ref="GI352" si="5647">FZ352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GJ352" s="540"/>
      <c r="GK352" s="540"/>
      <c r="GL352" s="540"/>
      <c r="GM352" s="540"/>
      <c r="GN352" s="540"/>
      <c r="GO352" s="117" t="s">
        <v>313</v>
      </c>
      <c r="GQ352" s="117" t="s">
        <v>1</v>
      </c>
      <c r="GR352" s="539" t="str">
        <f t="shared" ref="GR352" si="5648">GI352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GS352" s="540"/>
      <c r="GT352" s="540"/>
      <c r="GU352" s="540"/>
      <c r="GV352" s="540"/>
      <c r="GW352" s="540"/>
      <c r="GX352" s="117" t="s">
        <v>313</v>
      </c>
      <c r="GZ352" s="117" t="s">
        <v>1</v>
      </c>
      <c r="HA352" s="539" t="str">
        <f t="shared" ref="HA352" si="5649">GR352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HB352" s="540"/>
      <c r="HC352" s="540"/>
      <c r="HD352" s="540"/>
      <c r="HE352" s="540"/>
      <c r="HF352" s="540"/>
      <c r="HG352" s="117" t="s">
        <v>313</v>
      </c>
      <c r="HI352" s="117" t="s">
        <v>1</v>
      </c>
      <c r="HJ352" s="539" t="str">
        <f t="shared" ref="HJ352" si="5650">HA352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HK352" s="540"/>
      <c r="HL352" s="540"/>
      <c r="HM352" s="540"/>
      <c r="HN352" s="540"/>
      <c r="HO352" s="540"/>
      <c r="HP352" s="117" t="s">
        <v>313</v>
      </c>
      <c r="HR352" s="117" t="s">
        <v>1</v>
      </c>
      <c r="HS352" s="539" t="str">
        <f t="shared" ref="HS352" si="5651">HJ352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HT352" s="540"/>
      <c r="HU352" s="540"/>
      <c r="HV352" s="540"/>
      <c r="HW352" s="540"/>
      <c r="HX352" s="540"/>
      <c r="HY352" s="117" t="s">
        <v>313</v>
      </c>
      <c r="IA352" s="117" t="s">
        <v>1</v>
      </c>
      <c r="IB352" s="539" t="str">
        <f t="shared" ref="IB352" si="5652">HS352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IC352" s="540"/>
      <c r="ID352" s="540"/>
      <c r="IE352" s="540"/>
      <c r="IF352" s="540"/>
      <c r="IG352" s="540"/>
      <c r="IH352" s="117" t="s">
        <v>313</v>
      </c>
      <c r="IJ352" s="117" t="s">
        <v>1</v>
      </c>
      <c r="IK352" s="539" t="str">
        <f t="shared" ref="IK352" si="5653">IB352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IL352" s="540"/>
      <c r="IM352" s="540"/>
      <c r="IN352" s="540"/>
      <c r="IO352" s="540"/>
      <c r="IP352" s="540"/>
      <c r="IQ352" s="117" t="s">
        <v>313</v>
      </c>
      <c r="IS352" s="117" t="s">
        <v>1</v>
      </c>
      <c r="IT352" s="539" t="str">
        <f t="shared" ref="IT352" si="5654">IK352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IU352" s="540"/>
      <c r="IV352" s="540"/>
      <c r="IW352" s="540"/>
      <c r="IX352" s="540"/>
      <c r="IY352" s="540"/>
      <c r="IZ352" s="117" t="s">
        <v>313</v>
      </c>
      <c r="JB352" s="117" t="s">
        <v>1</v>
      </c>
      <c r="JC352" s="539" t="str">
        <f t="shared" ref="JC352" si="5655">IT352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JD352" s="540"/>
      <c r="JE352" s="540"/>
      <c r="JF352" s="540"/>
      <c r="JG352" s="540"/>
      <c r="JH352" s="540"/>
      <c r="JI352" s="117" t="s">
        <v>313</v>
      </c>
      <c r="JK352" s="117" t="s">
        <v>1</v>
      </c>
      <c r="JL352" s="539" t="str">
        <f t="shared" ref="JL352" si="5656">JC352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JM352" s="540"/>
      <c r="JN352" s="540"/>
      <c r="JO352" s="540"/>
      <c r="JP352" s="540"/>
      <c r="JQ352" s="540"/>
      <c r="JR352" s="117" t="s">
        <v>313</v>
      </c>
      <c r="JT352" s="117" t="s">
        <v>1</v>
      </c>
      <c r="JU352" s="539" t="str">
        <f t="shared" ref="JU352" si="5657">JL352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JV352" s="540"/>
      <c r="JW352" s="540"/>
      <c r="JX352" s="540"/>
      <c r="JY352" s="540"/>
      <c r="JZ352" s="540"/>
      <c r="KA352" s="117" t="s">
        <v>313</v>
      </c>
      <c r="KC352" s="117" t="s">
        <v>1</v>
      </c>
      <c r="KD352" s="539" t="str">
        <f t="shared" ref="KD352" si="5658">JU352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KE352" s="540"/>
      <c r="KF352" s="540"/>
      <c r="KG352" s="540"/>
      <c r="KH352" s="540"/>
      <c r="KI352" s="540"/>
      <c r="KJ352" s="117" t="s">
        <v>313</v>
      </c>
      <c r="KL352" s="117" t="s">
        <v>1</v>
      </c>
      <c r="KM352" s="539" t="str">
        <f t="shared" ref="KM352" si="5659">KD352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KN352" s="540"/>
      <c r="KO352" s="540"/>
      <c r="KP352" s="540"/>
      <c r="KQ352" s="540"/>
      <c r="KR352" s="540"/>
      <c r="KS352" s="117" t="s">
        <v>313</v>
      </c>
      <c r="KU352" s="117" t="s">
        <v>1</v>
      </c>
      <c r="KV352" s="539" t="str">
        <f t="shared" ref="KV352" si="5660">KM352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KW352" s="540"/>
      <c r="KX352" s="540"/>
      <c r="KY352" s="540"/>
      <c r="KZ352" s="540"/>
      <c r="LA352" s="540"/>
      <c r="LB352" s="117" t="s">
        <v>313</v>
      </c>
      <c r="LD352" s="117" t="s">
        <v>1</v>
      </c>
      <c r="LE352" s="539" t="str">
        <f t="shared" ref="LE352" si="5661">KV352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LF352" s="540"/>
      <c r="LG352" s="540"/>
      <c r="LH352" s="540"/>
      <c r="LI352" s="540"/>
      <c r="LJ352" s="540"/>
      <c r="LK352" s="117" t="s">
        <v>313</v>
      </c>
      <c r="LM352" s="117" t="s">
        <v>1</v>
      </c>
      <c r="LN352" s="539" t="str">
        <f t="shared" ref="LN352" si="5662">LE352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LO352" s="540"/>
      <c r="LP352" s="540"/>
      <c r="LQ352" s="540"/>
      <c r="LR352" s="540"/>
      <c r="LS352" s="540"/>
      <c r="LT352" s="117" t="s">
        <v>313</v>
      </c>
      <c r="LV352" s="117" t="s">
        <v>1</v>
      </c>
      <c r="LW352" s="539" t="str">
        <f t="shared" ref="LW352" si="5663">LN352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LX352" s="540"/>
      <c r="LY352" s="540"/>
      <c r="LZ352" s="540"/>
      <c r="MA352" s="540"/>
      <c r="MB352" s="540"/>
      <c r="MC352" s="117" t="s">
        <v>313</v>
      </c>
      <c r="ME352" s="117" t="s">
        <v>1</v>
      </c>
      <c r="MF352" s="539" t="str">
        <f t="shared" ref="MF352" si="5664">LW352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MG352" s="540"/>
      <c r="MH352" s="540"/>
      <c r="MI352" s="540"/>
      <c r="MJ352" s="540"/>
      <c r="MK352" s="540"/>
      <c r="ML352" s="117" t="s">
        <v>313</v>
      </c>
      <c r="MN352" s="117" t="s">
        <v>1</v>
      </c>
      <c r="MO352" s="539" t="str">
        <f t="shared" ref="MO352" si="5665">MF352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MP352" s="540"/>
      <c r="MQ352" s="540"/>
      <c r="MR352" s="540"/>
      <c r="MS352" s="540"/>
      <c r="MT352" s="540"/>
      <c r="MU352" s="117" t="s">
        <v>313</v>
      </c>
      <c r="MW352" s="117" t="s">
        <v>1</v>
      </c>
      <c r="MX352" s="539" t="str">
        <f t="shared" ref="MX352" si="5666">MO352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MY352" s="540"/>
      <c r="MZ352" s="540"/>
      <c r="NA352" s="540"/>
      <c r="NB352" s="540"/>
      <c r="NC352" s="540"/>
      <c r="ND352" s="117" t="s">
        <v>313</v>
      </c>
      <c r="NF352" s="117" t="s">
        <v>1</v>
      </c>
      <c r="NG352" s="539" t="str">
        <f t="shared" ref="NG352" si="5667">MX352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NH352" s="540"/>
      <c r="NI352" s="540"/>
      <c r="NJ352" s="540"/>
      <c r="NK352" s="540"/>
      <c r="NL352" s="540"/>
      <c r="NM352" s="117" t="s">
        <v>313</v>
      </c>
      <c r="NO352" s="117" t="s">
        <v>1</v>
      </c>
      <c r="NP352" s="539" t="str">
        <f t="shared" ref="NP352" si="5668">NG352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NQ352" s="540"/>
      <c r="NR352" s="540"/>
      <c r="NS352" s="540"/>
      <c r="NT352" s="540"/>
      <c r="NU352" s="540"/>
      <c r="NV352" s="117" t="s">
        <v>313</v>
      </c>
      <c r="NX352" s="117" t="s">
        <v>1</v>
      </c>
      <c r="NY352" s="539" t="str">
        <f t="shared" ref="NY352" si="5669">NP352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NZ352" s="540"/>
      <c r="OA352" s="540"/>
      <c r="OB352" s="540"/>
      <c r="OC352" s="540"/>
      <c r="OD352" s="540"/>
      <c r="OE352" s="117" t="s">
        <v>313</v>
      </c>
      <c r="OG352" s="117" t="s">
        <v>1</v>
      </c>
      <c r="OH352" s="539" t="str">
        <f t="shared" ref="OH352" si="5670">NY352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OI352" s="540"/>
      <c r="OJ352" s="540"/>
      <c r="OK352" s="540"/>
      <c r="OL352" s="540"/>
      <c r="OM352" s="540"/>
      <c r="ON352" s="117" t="s">
        <v>313</v>
      </c>
      <c r="OP352" s="117" t="s">
        <v>1</v>
      </c>
      <c r="OQ352" s="539" t="str">
        <f t="shared" ref="OQ352" si="5671">OH352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OR352" s="540"/>
      <c r="OS352" s="540"/>
      <c r="OT352" s="540"/>
      <c r="OU352" s="540"/>
      <c r="OV352" s="540"/>
      <c r="OW352" s="117" t="s">
        <v>313</v>
      </c>
      <c r="OY352" s="117" t="s">
        <v>1</v>
      </c>
      <c r="OZ352" s="539" t="str">
        <f t="shared" ref="OZ352" si="5672">OQ352</f>
        <v>APLICACION DE PINTURA VINILICA SOBRE BLOQUE, PARA INTERIORES, DOS MANOS. INCLUYE ADECUACION DE LA SUPERFICIE ANTES DE APLICACION, LIMPIEZA DE SUPERFICIE, RESANES DE PERFORACIONES MENORES, APLICACION FINAL Y TODO LO NECESARIO PARA SU CORRECTO ACABADO.</v>
      </c>
      <c r="PA352" s="540"/>
      <c r="PB352" s="540"/>
      <c r="PC352" s="540"/>
      <c r="PD352" s="540"/>
      <c r="PE352" s="540"/>
      <c r="PF352" s="117" t="s">
        <v>313</v>
      </c>
    </row>
    <row r="353" spans="1:422" ht="37.5" customHeight="1">
      <c r="A353" s="127" t="str">
        <f>+APU!A185</f>
        <v>07-02-001</v>
      </c>
      <c r="B353" s="545"/>
      <c r="C353" s="545"/>
      <c r="D353" s="545"/>
      <c r="E353" s="545"/>
      <c r="F353" s="545"/>
      <c r="G353" s="545"/>
      <c r="H353" s="133" t="str">
        <f>+APU!C185</f>
        <v>M2</v>
      </c>
      <c r="J353" s="127" t="str">
        <f>+A353</f>
        <v>07-02-001</v>
      </c>
      <c r="K353" s="540"/>
      <c r="L353" s="540"/>
      <c r="M353" s="540"/>
      <c r="N353" s="540"/>
      <c r="O353" s="540"/>
      <c r="P353" s="540"/>
      <c r="Q353" s="126" t="str">
        <f>H353</f>
        <v>M2</v>
      </c>
      <c r="S353" s="127" t="str">
        <f>+J353</f>
        <v>07-02-001</v>
      </c>
      <c r="T353" s="540"/>
      <c r="U353" s="540"/>
      <c r="V353" s="540"/>
      <c r="W353" s="540"/>
      <c r="X353" s="540"/>
      <c r="Y353" s="540"/>
      <c r="Z353" s="126" t="str">
        <f>Q353</f>
        <v>M2</v>
      </c>
      <c r="AB353" s="127" t="str">
        <f>+S353</f>
        <v>07-02-001</v>
      </c>
      <c r="AC353" s="540"/>
      <c r="AD353" s="540"/>
      <c r="AE353" s="540"/>
      <c r="AF353" s="540"/>
      <c r="AG353" s="540"/>
      <c r="AH353" s="540"/>
      <c r="AI353" s="126" t="str">
        <f>Z353</f>
        <v>M2</v>
      </c>
      <c r="AK353" s="127" t="str">
        <f>+AB353</f>
        <v>07-02-001</v>
      </c>
      <c r="AL353" s="540"/>
      <c r="AM353" s="540"/>
      <c r="AN353" s="540"/>
      <c r="AO353" s="540"/>
      <c r="AP353" s="540"/>
      <c r="AQ353" s="540"/>
      <c r="AR353" s="126" t="str">
        <f>AI353</f>
        <v>M2</v>
      </c>
      <c r="AT353" s="127" t="str">
        <f>+AK353</f>
        <v>07-02-001</v>
      </c>
      <c r="AU353" s="540"/>
      <c r="AV353" s="540"/>
      <c r="AW353" s="540"/>
      <c r="AX353" s="540"/>
      <c r="AY353" s="540"/>
      <c r="AZ353" s="540"/>
      <c r="BA353" s="126" t="str">
        <f>AR353</f>
        <v>M2</v>
      </c>
      <c r="BC353" s="127" t="str">
        <f t="shared" ref="BC353" si="5673">+AT353</f>
        <v>07-02-001</v>
      </c>
      <c r="BD353" s="540"/>
      <c r="BE353" s="540"/>
      <c r="BF353" s="540"/>
      <c r="BG353" s="540"/>
      <c r="BH353" s="540"/>
      <c r="BI353" s="540"/>
      <c r="BJ353" s="126" t="str">
        <f t="shared" ref="BJ353" si="5674">BA353</f>
        <v>M2</v>
      </c>
      <c r="BL353" s="127" t="str">
        <f t="shared" ref="BL353" si="5675">+BC353</f>
        <v>07-02-001</v>
      </c>
      <c r="BM353" s="540"/>
      <c r="BN353" s="540"/>
      <c r="BO353" s="540"/>
      <c r="BP353" s="540"/>
      <c r="BQ353" s="540"/>
      <c r="BR353" s="540"/>
      <c r="BS353" s="126" t="str">
        <f t="shared" ref="BS353" si="5676">BJ353</f>
        <v>M2</v>
      </c>
      <c r="BU353" s="127" t="str">
        <f t="shared" ref="BU353" si="5677">+BL353</f>
        <v>07-02-001</v>
      </c>
      <c r="BV353" s="540"/>
      <c r="BW353" s="540"/>
      <c r="BX353" s="540"/>
      <c r="BY353" s="540"/>
      <c r="BZ353" s="540"/>
      <c r="CA353" s="540"/>
      <c r="CB353" s="126" t="str">
        <f t="shared" ref="CB353" si="5678">BS353</f>
        <v>M2</v>
      </c>
      <c r="CD353" s="127" t="str">
        <f t="shared" ref="CD353" si="5679">+BU353</f>
        <v>07-02-001</v>
      </c>
      <c r="CE353" s="540"/>
      <c r="CF353" s="540"/>
      <c r="CG353" s="540"/>
      <c r="CH353" s="540"/>
      <c r="CI353" s="540"/>
      <c r="CJ353" s="540"/>
      <c r="CK353" s="126" t="str">
        <f t="shared" ref="CK353" si="5680">CB353</f>
        <v>M2</v>
      </c>
      <c r="CM353" s="127" t="str">
        <f t="shared" ref="CM353" si="5681">+CD353</f>
        <v>07-02-001</v>
      </c>
      <c r="CN353" s="540"/>
      <c r="CO353" s="540"/>
      <c r="CP353" s="540"/>
      <c r="CQ353" s="540"/>
      <c r="CR353" s="540"/>
      <c r="CS353" s="540"/>
      <c r="CT353" s="126" t="str">
        <f t="shared" ref="CT353" si="5682">CK353</f>
        <v>M2</v>
      </c>
      <c r="CV353" s="127" t="str">
        <f t="shared" ref="CV353" si="5683">+CM353</f>
        <v>07-02-001</v>
      </c>
      <c r="CW353" s="540"/>
      <c r="CX353" s="540"/>
      <c r="CY353" s="540"/>
      <c r="CZ353" s="540"/>
      <c r="DA353" s="540"/>
      <c r="DB353" s="540"/>
      <c r="DC353" s="126" t="str">
        <f t="shared" ref="DC353" si="5684">CT353</f>
        <v>M2</v>
      </c>
      <c r="DE353" s="127" t="str">
        <f t="shared" ref="DE353" si="5685">+CV353</f>
        <v>07-02-001</v>
      </c>
      <c r="DF353" s="540"/>
      <c r="DG353" s="540"/>
      <c r="DH353" s="540"/>
      <c r="DI353" s="540"/>
      <c r="DJ353" s="540"/>
      <c r="DK353" s="540"/>
      <c r="DL353" s="126" t="str">
        <f t="shared" ref="DL353" si="5686">DC353</f>
        <v>M2</v>
      </c>
      <c r="DN353" s="127" t="str">
        <f t="shared" ref="DN353" si="5687">+DE353</f>
        <v>07-02-001</v>
      </c>
      <c r="DO353" s="540"/>
      <c r="DP353" s="540"/>
      <c r="DQ353" s="540"/>
      <c r="DR353" s="540"/>
      <c r="DS353" s="540"/>
      <c r="DT353" s="540"/>
      <c r="DU353" s="126" t="str">
        <f t="shared" ref="DU353" si="5688">DL353</f>
        <v>M2</v>
      </c>
      <c r="DW353" s="127" t="str">
        <f t="shared" ref="DW353" si="5689">+DN353</f>
        <v>07-02-001</v>
      </c>
      <c r="DX353" s="540"/>
      <c r="DY353" s="540"/>
      <c r="DZ353" s="540"/>
      <c r="EA353" s="540"/>
      <c r="EB353" s="540"/>
      <c r="EC353" s="540"/>
      <c r="ED353" s="126" t="str">
        <f t="shared" ref="ED353" si="5690">DU353</f>
        <v>M2</v>
      </c>
      <c r="EF353" s="127" t="str">
        <f t="shared" ref="EF353" si="5691">+DW353</f>
        <v>07-02-001</v>
      </c>
      <c r="EG353" s="540"/>
      <c r="EH353" s="540"/>
      <c r="EI353" s="540"/>
      <c r="EJ353" s="540"/>
      <c r="EK353" s="540"/>
      <c r="EL353" s="540"/>
      <c r="EM353" s="126" t="str">
        <f t="shared" ref="EM353" si="5692">ED353</f>
        <v>M2</v>
      </c>
      <c r="EO353" s="127" t="str">
        <f t="shared" ref="EO353" si="5693">+EF353</f>
        <v>07-02-001</v>
      </c>
      <c r="EP353" s="540"/>
      <c r="EQ353" s="540"/>
      <c r="ER353" s="540"/>
      <c r="ES353" s="540"/>
      <c r="ET353" s="540"/>
      <c r="EU353" s="540"/>
      <c r="EV353" s="126" t="str">
        <f t="shared" ref="EV353" si="5694">EM353</f>
        <v>M2</v>
      </c>
      <c r="EX353" s="127" t="str">
        <f t="shared" ref="EX353" si="5695">+EO353</f>
        <v>07-02-001</v>
      </c>
      <c r="EY353" s="540"/>
      <c r="EZ353" s="540"/>
      <c r="FA353" s="540"/>
      <c r="FB353" s="540"/>
      <c r="FC353" s="540"/>
      <c r="FD353" s="540"/>
      <c r="FE353" s="126" t="str">
        <f t="shared" ref="FE353" si="5696">EV353</f>
        <v>M2</v>
      </c>
      <c r="FG353" s="127" t="str">
        <f t="shared" ref="FG353" si="5697">+EX353</f>
        <v>07-02-001</v>
      </c>
      <c r="FH353" s="540"/>
      <c r="FI353" s="540"/>
      <c r="FJ353" s="540"/>
      <c r="FK353" s="540"/>
      <c r="FL353" s="540"/>
      <c r="FM353" s="540"/>
      <c r="FN353" s="126" t="str">
        <f t="shared" ref="FN353" si="5698">FE353</f>
        <v>M2</v>
      </c>
      <c r="FP353" s="127" t="str">
        <f t="shared" ref="FP353" si="5699">+FG353</f>
        <v>07-02-001</v>
      </c>
      <c r="FQ353" s="540"/>
      <c r="FR353" s="540"/>
      <c r="FS353" s="540"/>
      <c r="FT353" s="540"/>
      <c r="FU353" s="540"/>
      <c r="FV353" s="540"/>
      <c r="FW353" s="126" t="str">
        <f t="shared" ref="FW353" si="5700">FN353</f>
        <v>M2</v>
      </c>
      <c r="FY353" s="127" t="str">
        <f t="shared" ref="FY353" si="5701">+FP353</f>
        <v>07-02-001</v>
      </c>
      <c r="FZ353" s="540"/>
      <c r="GA353" s="540"/>
      <c r="GB353" s="540"/>
      <c r="GC353" s="540"/>
      <c r="GD353" s="540"/>
      <c r="GE353" s="540"/>
      <c r="GF353" s="126" t="str">
        <f t="shared" ref="GF353" si="5702">FW353</f>
        <v>M2</v>
      </c>
      <c r="GH353" s="127" t="str">
        <f t="shared" ref="GH353" si="5703">+FY353</f>
        <v>07-02-001</v>
      </c>
      <c r="GI353" s="540"/>
      <c r="GJ353" s="540"/>
      <c r="GK353" s="540"/>
      <c r="GL353" s="540"/>
      <c r="GM353" s="540"/>
      <c r="GN353" s="540"/>
      <c r="GO353" s="126" t="str">
        <f t="shared" ref="GO353" si="5704">GF353</f>
        <v>M2</v>
      </c>
      <c r="GQ353" s="127" t="str">
        <f t="shared" ref="GQ353" si="5705">+GH353</f>
        <v>07-02-001</v>
      </c>
      <c r="GR353" s="540"/>
      <c r="GS353" s="540"/>
      <c r="GT353" s="540"/>
      <c r="GU353" s="540"/>
      <c r="GV353" s="540"/>
      <c r="GW353" s="540"/>
      <c r="GX353" s="126" t="str">
        <f t="shared" ref="GX353" si="5706">GO353</f>
        <v>M2</v>
      </c>
      <c r="GZ353" s="127" t="str">
        <f t="shared" ref="GZ353" si="5707">+GQ353</f>
        <v>07-02-001</v>
      </c>
      <c r="HA353" s="540"/>
      <c r="HB353" s="540"/>
      <c r="HC353" s="540"/>
      <c r="HD353" s="540"/>
      <c r="HE353" s="540"/>
      <c r="HF353" s="540"/>
      <c r="HG353" s="126" t="str">
        <f t="shared" ref="HG353" si="5708">GX353</f>
        <v>M2</v>
      </c>
      <c r="HI353" s="127" t="str">
        <f t="shared" ref="HI353" si="5709">+GZ353</f>
        <v>07-02-001</v>
      </c>
      <c r="HJ353" s="540"/>
      <c r="HK353" s="540"/>
      <c r="HL353" s="540"/>
      <c r="HM353" s="540"/>
      <c r="HN353" s="540"/>
      <c r="HO353" s="540"/>
      <c r="HP353" s="126" t="str">
        <f t="shared" ref="HP353" si="5710">HG353</f>
        <v>M2</v>
      </c>
      <c r="HR353" s="127" t="str">
        <f t="shared" ref="HR353" si="5711">+HI353</f>
        <v>07-02-001</v>
      </c>
      <c r="HS353" s="540"/>
      <c r="HT353" s="540"/>
      <c r="HU353" s="540"/>
      <c r="HV353" s="540"/>
      <c r="HW353" s="540"/>
      <c r="HX353" s="540"/>
      <c r="HY353" s="126" t="str">
        <f t="shared" ref="HY353" si="5712">HP353</f>
        <v>M2</v>
      </c>
      <c r="IA353" s="127" t="str">
        <f t="shared" ref="IA353" si="5713">+HR353</f>
        <v>07-02-001</v>
      </c>
      <c r="IB353" s="540"/>
      <c r="IC353" s="540"/>
      <c r="ID353" s="540"/>
      <c r="IE353" s="540"/>
      <c r="IF353" s="540"/>
      <c r="IG353" s="540"/>
      <c r="IH353" s="126" t="str">
        <f t="shared" ref="IH353" si="5714">HY353</f>
        <v>M2</v>
      </c>
      <c r="IJ353" s="127" t="str">
        <f t="shared" ref="IJ353" si="5715">+IA353</f>
        <v>07-02-001</v>
      </c>
      <c r="IK353" s="540"/>
      <c r="IL353" s="540"/>
      <c r="IM353" s="540"/>
      <c r="IN353" s="540"/>
      <c r="IO353" s="540"/>
      <c r="IP353" s="540"/>
      <c r="IQ353" s="126" t="str">
        <f t="shared" ref="IQ353" si="5716">IH353</f>
        <v>M2</v>
      </c>
      <c r="IS353" s="127" t="str">
        <f t="shared" ref="IS353" si="5717">+IJ353</f>
        <v>07-02-001</v>
      </c>
      <c r="IT353" s="540"/>
      <c r="IU353" s="540"/>
      <c r="IV353" s="540"/>
      <c r="IW353" s="540"/>
      <c r="IX353" s="540"/>
      <c r="IY353" s="540"/>
      <c r="IZ353" s="126" t="str">
        <f t="shared" ref="IZ353" si="5718">IQ353</f>
        <v>M2</v>
      </c>
      <c r="JB353" s="127" t="str">
        <f t="shared" ref="JB353" si="5719">+IS353</f>
        <v>07-02-001</v>
      </c>
      <c r="JC353" s="540"/>
      <c r="JD353" s="540"/>
      <c r="JE353" s="540"/>
      <c r="JF353" s="540"/>
      <c r="JG353" s="540"/>
      <c r="JH353" s="540"/>
      <c r="JI353" s="126" t="str">
        <f t="shared" ref="JI353" si="5720">IZ353</f>
        <v>M2</v>
      </c>
      <c r="JK353" s="127" t="str">
        <f t="shared" ref="JK353" si="5721">+JB353</f>
        <v>07-02-001</v>
      </c>
      <c r="JL353" s="540"/>
      <c r="JM353" s="540"/>
      <c r="JN353" s="540"/>
      <c r="JO353" s="540"/>
      <c r="JP353" s="540"/>
      <c r="JQ353" s="540"/>
      <c r="JR353" s="126" t="str">
        <f t="shared" ref="JR353" si="5722">JI353</f>
        <v>M2</v>
      </c>
      <c r="JT353" s="127" t="str">
        <f t="shared" ref="JT353" si="5723">+JK353</f>
        <v>07-02-001</v>
      </c>
      <c r="JU353" s="540"/>
      <c r="JV353" s="540"/>
      <c r="JW353" s="540"/>
      <c r="JX353" s="540"/>
      <c r="JY353" s="540"/>
      <c r="JZ353" s="540"/>
      <c r="KA353" s="126" t="str">
        <f t="shared" ref="KA353" si="5724">JR353</f>
        <v>M2</v>
      </c>
      <c r="KC353" s="127" t="str">
        <f t="shared" ref="KC353" si="5725">+JT353</f>
        <v>07-02-001</v>
      </c>
      <c r="KD353" s="540"/>
      <c r="KE353" s="540"/>
      <c r="KF353" s="540"/>
      <c r="KG353" s="540"/>
      <c r="KH353" s="540"/>
      <c r="KI353" s="540"/>
      <c r="KJ353" s="126" t="str">
        <f t="shared" ref="KJ353" si="5726">KA353</f>
        <v>M2</v>
      </c>
      <c r="KL353" s="127" t="str">
        <f t="shared" ref="KL353" si="5727">+KC353</f>
        <v>07-02-001</v>
      </c>
      <c r="KM353" s="540"/>
      <c r="KN353" s="540"/>
      <c r="KO353" s="540"/>
      <c r="KP353" s="540"/>
      <c r="KQ353" s="540"/>
      <c r="KR353" s="540"/>
      <c r="KS353" s="126" t="str">
        <f t="shared" ref="KS353" si="5728">KJ353</f>
        <v>M2</v>
      </c>
      <c r="KU353" s="127" t="str">
        <f t="shared" ref="KU353" si="5729">+KL353</f>
        <v>07-02-001</v>
      </c>
      <c r="KV353" s="540"/>
      <c r="KW353" s="540"/>
      <c r="KX353" s="540"/>
      <c r="KY353" s="540"/>
      <c r="KZ353" s="540"/>
      <c r="LA353" s="540"/>
      <c r="LB353" s="126" t="str">
        <f t="shared" ref="LB353" si="5730">KS353</f>
        <v>M2</v>
      </c>
      <c r="LD353" s="127" t="str">
        <f t="shared" ref="LD353" si="5731">+KU353</f>
        <v>07-02-001</v>
      </c>
      <c r="LE353" s="540"/>
      <c r="LF353" s="540"/>
      <c r="LG353" s="540"/>
      <c r="LH353" s="540"/>
      <c r="LI353" s="540"/>
      <c r="LJ353" s="540"/>
      <c r="LK353" s="126" t="str">
        <f t="shared" ref="LK353" si="5732">LB353</f>
        <v>M2</v>
      </c>
      <c r="LM353" s="127" t="str">
        <f t="shared" ref="LM353" si="5733">+LD353</f>
        <v>07-02-001</v>
      </c>
      <c r="LN353" s="540"/>
      <c r="LO353" s="540"/>
      <c r="LP353" s="540"/>
      <c r="LQ353" s="540"/>
      <c r="LR353" s="540"/>
      <c r="LS353" s="540"/>
      <c r="LT353" s="126" t="str">
        <f t="shared" ref="LT353" si="5734">LK353</f>
        <v>M2</v>
      </c>
      <c r="LV353" s="127" t="str">
        <f t="shared" ref="LV353" si="5735">+LM353</f>
        <v>07-02-001</v>
      </c>
      <c r="LW353" s="540"/>
      <c r="LX353" s="540"/>
      <c r="LY353" s="540"/>
      <c r="LZ353" s="540"/>
      <c r="MA353" s="540"/>
      <c r="MB353" s="540"/>
      <c r="MC353" s="126" t="str">
        <f t="shared" ref="MC353" si="5736">LT353</f>
        <v>M2</v>
      </c>
      <c r="ME353" s="127" t="str">
        <f t="shared" ref="ME353" si="5737">+LV353</f>
        <v>07-02-001</v>
      </c>
      <c r="MF353" s="540"/>
      <c r="MG353" s="540"/>
      <c r="MH353" s="540"/>
      <c r="MI353" s="540"/>
      <c r="MJ353" s="540"/>
      <c r="MK353" s="540"/>
      <c r="ML353" s="126" t="str">
        <f t="shared" ref="ML353" si="5738">MC353</f>
        <v>M2</v>
      </c>
      <c r="MN353" s="127" t="str">
        <f t="shared" ref="MN353" si="5739">+ME353</f>
        <v>07-02-001</v>
      </c>
      <c r="MO353" s="540"/>
      <c r="MP353" s="540"/>
      <c r="MQ353" s="540"/>
      <c r="MR353" s="540"/>
      <c r="MS353" s="540"/>
      <c r="MT353" s="540"/>
      <c r="MU353" s="126" t="str">
        <f t="shared" ref="MU353" si="5740">ML353</f>
        <v>M2</v>
      </c>
      <c r="MW353" s="127" t="str">
        <f t="shared" ref="MW353" si="5741">+MN353</f>
        <v>07-02-001</v>
      </c>
      <c r="MX353" s="540"/>
      <c r="MY353" s="540"/>
      <c r="MZ353" s="540"/>
      <c r="NA353" s="540"/>
      <c r="NB353" s="540"/>
      <c r="NC353" s="540"/>
      <c r="ND353" s="126" t="str">
        <f t="shared" ref="ND353" si="5742">MU353</f>
        <v>M2</v>
      </c>
      <c r="NF353" s="127" t="str">
        <f t="shared" ref="NF353" si="5743">+MW353</f>
        <v>07-02-001</v>
      </c>
      <c r="NG353" s="540"/>
      <c r="NH353" s="540"/>
      <c r="NI353" s="540"/>
      <c r="NJ353" s="540"/>
      <c r="NK353" s="540"/>
      <c r="NL353" s="540"/>
      <c r="NM353" s="126" t="str">
        <f t="shared" ref="NM353" si="5744">ND353</f>
        <v>M2</v>
      </c>
      <c r="NO353" s="127" t="str">
        <f t="shared" ref="NO353" si="5745">+NF353</f>
        <v>07-02-001</v>
      </c>
      <c r="NP353" s="540"/>
      <c r="NQ353" s="540"/>
      <c r="NR353" s="540"/>
      <c r="NS353" s="540"/>
      <c r="NT353" s="540"/>
      <c r="NU353" s="540"/>
      <c r="NV353" s="126" t="str">
        <f t="shared" ref="NV353" si="5746">NM353</f>
        <v>M2</v>
      </c>
      <c r="NX353" s="127" t="str">
        <f t="shared" ref="NX353" si="5747">+NO353</f>
        <v>07-02-001</v>
      </c>
      <c r="NY353" s="540"/>
      <c r="NZ353" s="540"/>
      <c r="OA353" s="540"/>
      <c r="OB353" s="540"/>
      <c r="OC353" s="540"/>
      <c r="OD353" s="540"/>
      <c r="OE353" s="126" t="str">
        <f t="shared" ref="OE353" si="5748">NV353</f>
        <v>M2</v>
      </c>
      <c r="OG353" s="127" t="str">
        <f t="shared" ref="OG353" si="5749">+NX353</f>
        <v>07-02-001</v>
      </c>
      <c r="OH353" s="540"/>
      <c r="OI353" s="540"/>
      <c r="OJ353" s="540"/>
      <c r="OK353" s="540"/>
      <c r="OL353" s="540"/>
      <c r="OM353" s="540"/>
      <c r="ON353" s="126" t="str">
        <f t="shared" ref="ON353" si="5750">OE353</f>
        <v>M2</v>
      </c>
      <c r="OP353" s="127" t="str">
        <f t="shared" ref="OP353" si="5751">+OG353</f>
        <v>07-02-001</v>
      </c>
      <c r="OQ353" s="540"/>
      <c r="OR353" s="540"/>
      <c r="OS353" s="540"/>
      <c r="OT353" s="540"/>
      <c r="OU353" s="540"/>
      <c r="OV353" s="540"/>
      <c r="OW353" s="126" t="str">
        <f t="shared" ref="OW353" si="5752">ON353</f>
        <v>M2</v>
      </c>
      <c r="OY353" s="127" t="str">
        <f t="shared" ref="OY353" si="5753">+OP353</f>
        <v>07-02-001</v>
      </c>
      <c r="OZ353" s="540"/>
      <c r="PA353" s="540"/>
      <c r="PB353" s="540"/>
      <c r="PC353" s="540"/>
      <c r="PD353" s="540"/>
      <c r="PE353" s="540"/>
      <c r="PF353" s="126" t="str">
        <f t="shared" ref="PF353" si="5754">OW353</f>
        <v>M2</v>
      </c>
    </row>
    <row r="354" spans="1:422">
      <c r="A354" s="129" t="s">
        <v>314</v>
      </c>
      <c r="B354" s="130"/>
      <c r="C354" s="130" t="s">
        <v>315</v>
      </c>
      <c r="D354" s="130" t="s">
        <v>316</v>
      </c>
      <c r="E354" s="130" t="s">
        <v>317</v>
      </c>
      <c r="F354" s="130" t="s">
        <v>318</v>
      </c>
      <c r="G354" s="128" t="s">
        <v>319</v>
      </c>
      <c r="H354" s="131" t="s">
        <v>44</v>
      </c>
      <c r="J354" s="129" t="s">
        <v>314</v>
      </c>
      <c r="K354" s="130"/>
      <c r="L354" s="130" t="s">
        <v>315</v>
      </c>
      <c r="M354" s="130" t="s">
        <v>316</v>
      </c>
      <c r="N354" s="130" t="s">
        <v>317</v>
      </c>
      <c r="O354" s="130" t="s">
        <v>318</v>
      </c>
      <c r="P354" s="128" t="s">
        <v>319</v>
      </c>
      <c r="Q354" s="131" t="s">
        <v>44</v>
      </c>
      <c r="S354" s="129" t="s">
        <v>314</v>
      </c>
      <c r="T354" s="130"/>
      <c r="U354" s="130" t="s">
        <v>315</v>
      </c>
      <c r="V354" s="130" t="s">
        <v>316</v>
      </c>
      <c r="W354" s="130" t="s">
        <v>317</v>
      </c>
      <c r="X354" s="130" t="s">
        <v>318</v>
      </c>
      <c r="Y354" s="128" t="s">
        <v>319</v>
      </c>
      <c r="Z354" s="131" t="s">
        <v>44</v>
      </c>
      <c r="AB354" s="129" t="s">
        <v>314</v>
      </c>
      <c r="AC354" s="130"/>
      <c r="AD354" s="130" t="s">
        <v>315</v>
      </c>
      <c r="AE354" s="130" t="s">
        <v>316</v>
      </c>
      <c r="AF354" s="130" t="s">
        <v>317</v>
      </c>
      <c r="AG354" s="130" t="s">
        <v>318</v>
      </c>
      <c r="AH354" s="128" t="s">
        <v>319</v>
      </c>
      <c r="AI354" s="131" t="s">
        <v>44</v>
      </c>
      <c r="AK354" s="129" t="s">
        <v>314</v>
      </c>
      <c r="AL354" s="130"/>
      <c r="AM354" s="130" t="s">
        <v>315</v>
      </c>
      <c r="AN354" s="130" t="s">
        <v>316</v>
      </c>
      <c r="AO354" s="130" t="s">
        <v>317</v>
      </c>
      <c r="AP354" s="130" t="s">
        <v>318</v>
      </c>
      <c r="AQ354" s="128" t="s">
        <v>319</v>
      </c>
      <c r="AR354" s="131" t="s">
        <v>44</v>
      </c>
      <c r="AT354" s="129" t="s">
        <v>314</v>
      </c>
      <c r="AU354" s="130"/>
      <c r="AV354" s="130" t="s">
        <v>315</v>
      </c>
      <c r="AW354" s="130" t="s">
        <v>316</v>
      </c>
      <c r="AX354" s="130" t="s">
        <v>317</v>
      </c>
      <c r="AY354" s="130" t="s">
        <v>318</v>
      </c>
      <c r="AZ354" s="128" t="s">
        <v>319</v>
      </c>
      <c r="BA354" s="131" t="s">
        <v>44</v>
      </c>
      <c r="BC354" s="129" t="s">
        <v>314</v>
      </c>
      <c r="BD354" s="130"/>
      <c r="BE354" s="130" t="s">
        <v>315</v>
      </c>
      <c r="BF354" s="130" t="s">
        <v>316</v>
      </c>
      <c r="BG354" s="130" t="s">
        <v>317</v>
      </c>
      <c r="BH354" s="130" t="s">
        <v>318</v>
      </c>
      <c r="BI354" s="128" t="s">
        <v>319</v>
      </c>
      <c r="BJ354" s="131" t="s">
        <v>44</v>
      </c>
      <c r="BL354" s="129" t="s">
        <v>314</v>
      </c>
      <c r="BM354" s="130"/>
      <c r="BN354" s="130" t="s">
        <v>315</v>
      </c>
      <c r="BO354" s="130" t="s">
        <v>316</v>
      </c>
      <c r="BP354" s="130" t="s">
        <v>317</v>
      </c>
      <c r="BQ354" s="130" t="s">
        <v>318</v>
      </c>
      <c r="BR354" s="128" t="s">
        <v>319</v>
      </c>
      <c r="BS354" s="131" t="s">
        <v>44</v>
      </c>
      <c r="BU354" s="129" t="s">
        <v>314</v>
      </c>
      <c r="BV354" s="130"/>
      <c r="BW354" s="130" t="s">
        <v>315</v>
      </c>
      <c r="BX354" s="130" t="s">
        <v>316</v>
      </c>
      <c r="BY354" s="130" t="s">
        <v>317</v>
      </c>
      <c r="BZ354" s="130" t="s">
        <v>318</v>
      </c>
      <c r="CA354" s="128" t="s">
        <v>319</v>
      </c>
      <c r="CB354" s="131" t="s">
        <v>44</v>
      </c>
      <c r="CD354" s="129" t="s">
        <v>314</v>
      </c>
      <c r="CE354" s="130"/>
      <c r="CF354" s="130" t="s">
        <v>315</v>
      </c>
      <c r="CG354" s="130" t="s">
        <v>316</v>
      </c>
      <c r="CH354" s="130" t="s">
        <v>317</v>
      </c>
      <c r="CI354" s="130" t="s">
        <v>318</v>
      </c>
      <c r="CJ354" s="128" t="s">
        <v>319</v>
      </c>
      <c r="CK354" s="131" t="s">
        <v>44</v>
      </c>
      <c r="CM354" s="129" t="s">
        <v>314</v>
      </c>
      <c r="CN354" s="130"/>
      <c r="CO354" s="130" t="s">
        <v>315</v>
      </c>
      <c r="CP354" s="130" t="s">
        <v>316</v>
      </c>
      <c r="CQ354" s="130" t="s">
        <v>317</v>
      </c>
      <c r="CR354" s="130" t="s">
        <v>318</v>
      </c>
      <c r="CS354" s="128" t="s">
        <v>319</v>
      </c>
      <c r="CT354" s="131" t="s">
        <v>44</v>
      </c>
      <c r="CV354" s="129" t="s">
        <v>314</v>
      </c>
      <c r="CW354" s="130"/>
      <c r="CX354" s="130" t="s">
        <v>315</v>
      </c>
      <c r="CY354" s="130" t="s">
        <v>316</v>
      </c>
      <c r="CZ354" s="130" t="s">
        <v>317</v>
      </c>
      <c r="DA354" s="130" t="s">
        <v>318</v>
      </c>
      <c r="DB354" s="128" t="s">
        <v>319</v>
      </c>
      <c r="DC354" s="131" t="s">
        <v>44</v>
      </c>
      <c r="DE354" s="129" t="s">
        <v>314</v>
      </c>
      <c r="DF354" s="130"/>
      <c r="DG354" s="130" t="s">
        <v>315</v>
      </c>
      <c r="DH354" s="130" t="s">
        <v>316</v>
      </c>
      <c r="DI354" s="130" t="s">
        <v>317</v>
      </c>
      <c r="DJ354" s="130" t="s">
        <v>318</v>
      </c>
      <c r="DK354" s="128" t="s">
        <v>319</v>
      </c>
      <c r="DL354" s="131" t="s">
        <v>44</v>
      </c>
      <c r="DN354" s="129" t="s">
        <v>314</v>
      </c>
      <c r="DO354" s="130"/>
      <c r="DP354" s="130" t="s">
        <v>315</v>
      </c>
      <c r="DQ354" s="130" t="s">
        <v>316</v>
      </c>
      <c r="DR354" s="130" t="s">
        <v>317</v>
      </c>
      <c r="DS354" s="130" t="s">
        <v>318</v>
      </c>
      <c r="DT354" s="128" t="s">
        <v>319</v>
      </c>
      <c r="DU354" s="131" t="s">
        <v>44</v>
      </c>
      <c r="DW354" s="129" t="s">
        <v>314</v>
      </c>
      <c r="DX354" s="130"/>
      <c r="DY354" s="130" t="s">
        <v>315</v>
      </c>
      <c r="DZ354" s="130" t="s">
        <v>316</v>
      </c>
      <c r="EA354" s="130" t="s">
        <v>317</v>
      </c>
      <c r="EB354" s="130" t="s">
        <v>318</v>
      </c>
      <c r="EC354" s="128" t="s">
        <v>319</v>
      </c>
      <c r="ED354" s="131" t="s">
        <v>44</v>
      </c>
      <c r="EF354" s="129" t="s">
        <v>314</v>
      </c>
      <c r="EG354" s="130"/>
      <c r="EH354" s="130" t="s">
        <v>315</v>
      </c>
      <c r="EI354" s="130" t="s">
        <v>316</v>
      </c>
      <c r="EJ354" s="130" t="s">
        <v>317</v>
      </c>
      <c r="EK354" s="130" t="s">
        <v>318</v>
      </c>
      <c r="EL354" s="128" t="s">
        <v>319</v>
      </c>
      <c r="EM354" s="131" t="s">
        <v>44</v>
      </c>
      <c r="EO354" s="129" t="s">
        <v>314</v>
      </c>
      <c r="EP354" s="130"/>
      <c r="EQ354" s="130" t="s">
        <v>315</v>
      </c>
      <c r="ER354" s="130" t="s">
        <v>316</v>
      </c>
      <c r="ES354" s="130" t="s">
        <v>317</v>
      </c>
      <c r="ET354" s="130" t="s">
        <v>318</v>
      </c>
      <c r="EU354" s="128" t="s">
        <v>319</v>
      </c>
      <c r="EV354" s="131" t="s">
        <v>44</v>
      </c>
      <c r="EX354" s="129" t="s">
        <v>314</v>
      </c>
      <c r="EY354" s="130"/>
      <c r="EZ354" s="130" t="s">
        <v>315</v>
      </c>
      <c r="FA354" s="130" t="s">
        <v>316</v>
      </c>
      <c r="FB354" s="130" t="s">
        <v>317</v>
      </c>
      <c r="FC354" s="130" t="s">
        <v>318</v>
      </c>
      <c r="FD354" s="128" t="s">
        <v>319</v>
      </c>
      <c r="FE354" s="131" t="s">
        <v>44</v>
      </c>
      <c r="FG354" s="129" t="s">
        <v>314</v>
      </c>
      <c r="FH354" s="130"/>
      <c r="FI354" s="130" t="s">
        <v>315</v>
      </c>
      <c r="FJ354" s="130" t="s">
        <v>316</v>
      </c>
      <c r="FK354" s="130" t="s">
        <v>317</v>
      </c>
      <c r="FL354" s="130" t="s">
        <v>318</v>
      </c>
      <c r="FM354" s="128" t="s">
        <v>319</v>
      </c>
      <c r="FN354" s="131" t="s">
        <v>44</v>
      </c>
      <c r="FP354" s="129" t="s">
        <v>314</v>
      </c>
      <c r="FQ354" s="130"/>
      <c r="FR354" s="130" t="s">
        <v>315</v>
      </c>
      <c r="FS354" s="130" t="s">
        <v>316</v>
      </c>
      <c r="FT354" s="130" t="s">
        <v>317</v>
      </c>
      <c r="FU354" s="130" t="s">
        <v>318</v>
      </c>
      <c r="FV354" s="128" t="s">
        <v>319</v>
      </c>
      <c r="FW354" s="131" t="s">
        <v>44</v>
      </c>
      <c r="FY354" s="129" t="s">
        <v>314</v>
      </c>
      <c r="FZ354" s="130"/>
      <c r="GA354" s="130" t="s">
        <v>315</v>
      </c>
      <c r="GB354" s="130" t="s">
        <v>316</v>
      </c>
      <c r="GC354" s="130" t="s">
        <v>317</v>
      </c>
      <c r="GD354" s="130" t="s">
        <v>318</v>
      </c>
      <c r="GE354" s="128" t="s">
        <v>319</v>
      </c>
      <c r="GF354" s="131" t="s">
        <v>44</v>
      </c>
      <c r="GH354" s="129" t="s">
        <v>314</v>
      </c>
      <c r="GI354" s="130"/>
      <c r="GJ354" s="130" t="s">
        <v>315</v>
      </c>
      <c r="GK354" s="130" t="s">
        <v>316</v>
      </c>
      <c r="GL354" s="130" t="s">
        <v>317</v>
      </c>
      <c r="GM354" s="130" t="s">
        <v>318</v>
      </c>
      <c r="GN354" s="128" t="s">
        <v>319</v>
      </c>
      <c r="GO354" s="131" t="s">
        <v>44</v>
      </c>
      <c r="GQ354" s="129" t="s">
        <v>314</v>
      </c>
      <c r="GR354" s="130"/>
      <c r="GS354" s="130" t="s">
        <v>315</v>
      </c>
      <c r="GT354" s="130" t="s">
        <v>316</v>
      </c>
      <c r="GU354" s="130" t="s">
        <v>317</v>
      </c>
      <c r="GV354" s="130" t="s">
        <v>318</v>
      </c>
      <c r="GW354" s="128" t="s">
        <v>319</v>
      </c>
      <c r="GX354" s="131" t="s">
        <v>44</v>
      </c>
      <c r="GZ354" s="129" t="s">
        <v>314</v>
      </c>
      <c r="HA354" s="130"/>
      <c r="HB354" s="130" t="s">
        <v>315</v>
      </c>
      <c r="HC354" s="130" t="s">
        <v>316</v>
      </c>
      <c r="HD354" s="130" t="s">
        <v>317</v>
      </c>
      <c r="HE354" s="130" t="s">
        <v>318</v>
      </c>
      <c r="HF354" s="128" t="s">
        <v>319</v>
      </c>
      <c r="HG354" s="131" t="s">
        <v>44</v>
      </c>
      <c r="HI354" s="129" t="s">
        <v>314</v>
      </c>
      <c r="HJ354" s="130"/>
      <c r="HK354" s="130" t="s">
        <v>315</v>
      </c>
      <c r="HL354" s="130" t="s">
        <v>316</v>
      </c>
      <c r="HM354" s="130" t="s">
        <v>317</v>
      </c>
      <c r="HN354" s="130" t="s">
        <v>318</v>
      </c>
      <c r="HO354" s="128" t="s">
        <v>319</v>
      </c>
      <c r="HP354" s="131" t="s">
        <v>44</v>
      </c>
      <c r="HR354" s="129" t="s">
        <v>314</v>
      </c>
      <c r="HS354" s="130"/>
      <c r="HT354" s="130" t="s">
        <v>315</v>
      </c>
      <c r="HU354" s="130" t="s">
        <v>316</v>
      </c>
      <c r="HV354" s="130" t="s">
        <v>317</v>
      </c>
      <c r="HW354" s="130" t="s">
        <v>318</v>
      </c>
      <c r="HX354" s="128" t="s">
        <v>319</v>
      </c>
      <c r="HY354" s="131" t="s">
        <v>44</v>
      </c>
      <c r="IA354" s="129" t="s">
        <v>314</v>
      </c>
      <c r="IB354" s="130"/>
      <c r="IC354" s="130" t="s">
        <v>315</v>
      </c>
      <c r="ID354" s="130" t="s">
        <v>316</v>
      </c>
      <c r="IE354" s="130" t="s">
        <v>317</v>
      </c>
      <c r="IF354" s="130" t="s">
        <v>318</v>
      </c>
      <c r="IG354" s="128" t="s">
        <v>319</v>
      </c>
      <c r="IH354" s="131" t="s">
        <v>44</v>
      </c>
      <c r="IJ354" s="129" t="s">
        <v>314</v>
      </c>
      <c r="IK354" s="130"/>
      <c r="IL354" s="130" t="s">
        <v>315</v>
      </c>
      <c r="IM354" s="130" t="s">
        <v>316</v>
      </c>
      <c r="IN354" s="130" t="s">
        <v>317</v>
      </c>
      <c r="IO354" s="130" t="s">
        <v>318</v>
      </c>
      <c r="IP354" s="128" t="s">
        <v>319</v>
      </c>
      <c r="IQ354" s="131" t="s">
        <v>44</v>
      </c>
      <c r="IS354" s="129" t="s">
        <v>314</v>
      </c>
      <c r="IT354" s="130"/>
      <c r="IU354" s="130" t="s">
        <v>315</v>
      </c>
      <c r="IV354" s="130" t="s">
        <v>316</v>
      </c>
      <c r="IW354" s="130" t="s">
        <v>317</v>
      </c>
      <c r="IX354" s="130" t="s">
        <v>318</v>
      </c>
      <c r="IY354" s="128" t="s">
        <v>319</v>
      </c>
      <c r="IZ354" s="131" t="s">
        <v>44</v>
      </c>
      <c r="JB354" s="129" t="s">
        <v>314</v>
      </c>
      <c r="JC354" s="130"/>
      <c r="JD354" s="130" t="s">
        <v>315</v>
      </c>
      <c r="JE354" s="130" t="s">
        <v>316</v>
      </c>
      <c r="JF354" s="130" t="s">
        <v>317</v>
      </c>
      <c r="JG354" s="130" t="s">
        <v>318</v>
      </c>
      <c r="JH354" s="128" t="s">
        <v>319</v>
      </c>
      <c r="JI354" s="131" t="s">
        <v>44</v>
      </c>
      <c r="JK354" s="129" t="s">
        <v>314</v>
      </c>
      <c r="JL354" s="130"/>
      <c r="JM354" s="130" t="s">
        <v>315</v>
      </c>
      <c r="JN354" s="130" t="s">
        <v>316</v>
      </c>
      <c r="JO354" s="130" t="s">
        <v>317</v>
      </c>
      <c r="JP354" s="130" t="s">
        <v>318</v>
      </c>
      <c r="JQ354" s="128" t="s">
        <v>319</v>
      </c>
      <c r="JR354" s="131" t="s">
        <v>44</v>
      </c>
      <c r="JT354" s="129" t="s">
        <v>314</v>
      </c>
      <c r="JU354" s="130"/>
      <c r="JV354" s="130" t="s">
        <v>315</v>
      </c>
      <c r="JW354" s="130" t="s">
        <v>316</v>
      </c>
      <c r="JX354" s="130" t="s">
        <v>317</v>
      </c>
      <c r="JY354" s="130" t="s">
        <v>318</v>
      </c>
      <c r="JZ354" s="128" t="s">
        <v>319</v>
      </c>
      <c r="KA354" s="131" t="s">
        <v>44</v>
      </c>
      <c r="KC354" s="129" t="s">
        <v>314</v>
      </c>
      <c r="KD354" s="130"/>
      <c r="KE354" s="130" t="s">
        <v>315</v>
      </c>
      <c r="KF354" s="130" t="s">
        <v>316</v>
      </c>
      <c r="KG354" s="130" t="s">
        <v>317</v>
      </c>
      <c r="KH354" s="130" t="s">
        <v>318</v>
      </c>
      <c r="KI354" s="128" t="s">
        <v>319</v>
      </c>
      <c r="KJ354" s="131" t="s">
        <v>44</v>
      </c>
      <c r="KL354" s="129" t="s">
        <v>314</v>
      </c>
      <c r="KM354" s="130"/>
      <c r="KN354" s="130" t="s">
        <v>315</v>
      </c>
      <c r="KO354" s="130" t="s">
        <v>316</v>
      </c>
      <c r="KP354" s="130" t="s">
        <v>317</v>
      </c>
      <c r="KQ354" s="130" t="s">
        <v>318</v>
      </c>
      <c r="KR354" s="128" t="s">
        <v>319</v>
      </c>
      <c r="KS354" s="131" t="s">
        <v>44</v>
      </c>
      <c r="KU354" s="129" t="s">
        <v>314</v>
      </c>
      <c r="KV354" s="130"/>
      <c r="KW354" s="130" t="s">
        <v>315</v>
      </c>
      <c r="KX354" s="130" t="s">
        <v>316</v>
      </c>
      <c r="KY354" s="130" t="s">
        <v>317</v>
      </c>
      <c r="KZ354" s="130" t="s">
        <v>318</v>
      </c>
      <c r="LA354" s="128" t="s">
        <v>319</v>
      </c>
      <c r="LB354" s="131" t="s">
        <v>44</v>
      </c>
      <c r="LD354" s="129" t="s">
        <v>314</v>
      </c>
      <c r="LE354" s="130"/>
      <c r="LF354" s="130" t="s">
        <v>315</v>
      </c>
      <c r="LG354" s="130" t="s">
        <v>316</v>
      </c>
      <c r="LH354" s="130" t="s">
        <v>317</v>
      </c>
      <c r="LI354" s="130" t="s">
        <v>318</v>
      </c>
      <c r="LJ354" s="128" t="s">
        <v>319</v>
      </c>
      <c r="LK354" s="131" t="s">
        <v>44</v>
      </c>
      <c r="LM354" s="129" t="s">
        <v>314</v>
      </c>
      <c r="LN354" s="130"/>
      <c r="LO354" s="130" t="s">
        <v>315</v>
      </c>
      <c r="LP354" s="130" t="s">
        <v>316</v>
      </c>
      <c r="LQ354" s="130" t="s">
        <v>317</v>
      </c>
      <c r="LR354" s="130" t="s">
        <v>318</v>
      </c>
      <c r="LS354" s="128" t="s">
        <v>319</v>
      </c>
      <c r="LT354" s="131" t="s">
        <v>44</v>
      </c>
      <c r="LV354" s="129" t="s">
        <v>314</v>
      </c>
      <c r="LW354" s="130"/>
      <c r="LX354" s="130" t="s">
        <v>315</v>
      </c>
      <c r="LY354" s="130" t="s">
        <v>316</v>
      </c>
      <c r="LZ354" s="130" t="s">
        <v>317</v>
      </c>
      <c r="MA354" s="130" t="s">
        <v>318</v>
      </c>
      <c r="MB354" s="128" t="s">
        <v>319</v>
      </c>
      <c r="MC354" s="131" t="s">
        <v>44</v>
      </c>
      <c r="ME354" s="129" t="s">
        <v>314</v>
      </c>
      <c r="MF354" s="130"/>
      <c r="MG354" s="130" t="s">
        <v>315</v>
      </c>
      <c r="MH354" s="130" t="s">
        <v>316</v>
      </c>
      <c r="MI354" s="130" t="s">
        <v>317</v>
      </c>
      <c r="MJ354" s="130" t="s">
        <v>318</v>
      </c>
      <c r="MK354" s="128" t="s">
        <v>319</v>
      </c>
      <c r="ML354" s="131" t="s">
        <v>44</v>
      </c>
      <c r="MN354" s="129" t="s">
        <v>314</v>
      </c>
      <c r="MO354" s="130"/>
      <c r="MP354" s="130" t="s">
        <v>315</v>
      </c>
      <c r="MQ354" s="130" t="s">
        <v>316</v>
      </c>
      <c r="MR354" s="130" t="s">
        <v>317</v>
      </c>
      <c r="MS354" s="130" t="s">
        <v>318</v>
      </c>
      <c r="MT354" s="128" t="s">
        <v>319</v>
      </c>
      <c r="MU354" s="131" t="s">
        <v>44</v>
      </c>
      <c r="MW354" s="129" t="s">
        <v>314</v>
      </c>
      <c r="MX354" s="130"/>
      <c r="MY354" s="130" t="s">
        <v>315</v>
      </c>
      <c r="MZ354" s="130" t="s">
        <v>316</v>
      </c>
      <c r="NA354" s="130" t="s">
        <v>317</v>
      </c>
      <c r="NB354" s="130" t="s">
        <v>318</v>
      </c>
      <c r="NC354" s="128" t="s">
        <v>319</v>
      </c>
      <c r="ND354" s="131" t="s">
        <v>44</v>
      </c>
      <c r="NF354" s="129" t="s">
        <v>314</v>
      </c>
      <c r="NG354" s="130"/>
      <c r="NH354" s="130" t="s">
        <v>315</v>
      </c>
      <c r="NI354" s="130" t="s">
        <v>316</v>
      </c>
      <c r="NJ354" s="130" t="s">
        <v>317</v>
      </c>
      <c r="NK354" s="130" t="s">
        <v>318</v>
      </c>
      <c r="NL354" s="128" t="s">
        <v>319</v>
      </c>
      <c r="NM354" s="131" t="s">
        <v>44</v>
      </c>
      <c r="NO354" s="129" t="s">
        <v>314</v>
      </c>
      <c r="NP354" s="130"/>
      <c r="NQ354" s="130" t="s">
        <v>315</v>
      </c>
      <c r="NR354" s="130" t="s">
        <v>316</v>
      </c>
      <c r="NS354" s="130" t="s">
        <v>317</v>
      </c>
      <c r="NT354" s="130" t="s">
        <v>318</v>
      </c>
      <c r="NU354" s="128" t="s">
        <v>319</v>
      </c>
      <c r="NV354" s="131" t="s">
        <v>44</v>
      </c>
      <c r="NX354" s="129" t="s">
        <v>314</v>
      </c>
      <c r="NY354" s="130"/>
      <c r="NZ354" s="130" t="s">
        <v>315</v>
      </c>
      <c r="OA354" s="130" t="s">
        <v>316</v>
      </c>
      <c r="OB354" s="130" t="s">
        <v>317</v>
      </c>
      <c r="OC354" s="130" t="s">
        <v>318</v>
      </c>
      <c r="OD354" s="128" t="s">
        <v>319</v>
      </c>
      <c r="OE354" s="131" t="s">
        <v>44</v>
      </c>
      <c r="OG354" s="129" t="s">
        <v>314</v>
      </c>
      <c r="OH354" s="130"/>
      <c r="OI354" s="130" t="s">
        <v>315</v>
      </c>
      <c r="OJ354" s="130" t="s">
        <v>316</v>
      </c>
      <c r="OK354" s="130" t="s">
        <v>317</v>
      </c>
      <c r="OL354" s="130" t="s">
        <v>318</v>
      </c>
      <c r="OM354" s="128" t="s">
        <v>319</v>
      </c>
      <c r="ON354" s="131" t="s">
        <v>44</v>
      </c>
      <c r="OP354" s="129" t="s">
        <v>314</v>
      </c>
      <c r="OQ354" s="130"/>
      <c r="OR354" s="130" t="s">
        <v>315</v>
      </c>
      <c r="OS354" s="130" t="s">
        <v>316</v>
      </c>
      <c r="OT354" s="130" t="s">
        <v>317</v>
      </c>
      <c r="OU354" s="130" t="s">
        <v>318</v>
      </c>
      <c r="OV354" s="128" t="s">
        <v>319</v>
      </c>
      <c r="OW354" s="131" t="s">
        <v>44</v>
      </c>
      <c r="OY354" s="129" t="s">
        <v>314</v>
      </c>
      <c r="OZ354" s="130"/>
      <c r="PA354" s="130" t="s">
        <v>315</v>
      </c>
      <c r="PB354" s="130" t="s">
        <v>316</v>
      </c>
      <c r="PC354" s="130" t="s">
        <v>317</v>
      </c>
      <c r="PD354" s="130" t="s">
        <v>318</v>
      </c>
      <c r="PE354" s="128" t="s">
        <v>319</v>
      </c>
      <c r="PF354" s="131" t="s">
        <v>44</v>
      </c>
    </row>
    <row r="355" spans="1:422">
      <c r="A355" s="118"/>
      <c r="B355" s="118"/>
      <c r="C355" s="115"/>
      <c r="D355" s="115"/>
      <c r="E355" s="115"/>
      <c r="F355" s="115"/>
      <c r="G355" s="115"/>
      <c r="H355" s="115">
        <f t="shared" ref="H355:H362" si="5755">PRODUCT(C355:G355)</f>
        <v>0</v>
      </c>
      <c r="J355" s="118"/>
      <c r="K355" s="118"/>
      <c r="L355" s="115"/>
      <c r="M355" s="115"/>
      <c r="N355" s="115"/>
      <c r="O355" s="115"/>
      <c r="P355" s="115"/>
      <c r="Q355" s="115">
        <f t="shared" ref="Q355:Q362" si="5756">PRODUCT(L355:P355)</f>
        <v>0</v>
      </c>
      <c r="S355" s="118"/>
      <c r="T355" s="118"/>
      <c r="U355" s="115"/>
      <c r="V355" s="115"/>
      <c r="W355" s="115"/>
      <c r="X355" s="115"/>
      <c r="Y355" s="115"/>
      <c r="Z355" s="115">
        <f t="shared" ref="Z355:Z362" si="5757">PRODUCT(U355:Y355)</f>
        <v>0</v>
      </c>
      <c r="AB355" s="118"/>
      <c r="AC355" s="118"/>
      <c r="AD355" s="115"/>
      <c r="AE355" s="115"/>
      <c r="AF355" s="115"/>
      <c r="AG355" s="115"/>
      <c r="AH355" s="115"/>
      <c r="AI355" s="115">
        <f t="shared" ref="AI355:AI362" si="5758">PRODUCT(AD355:AH355)</f>
        <v>0</v>
      </c>
      <c r="AK355" s="118"/>
      <c r="AL355" s="118"/>
      <c r="AM355" s="115"/>
      <c r="AN355" s="115"/>
      <c r="AO355" s="115"/>
      <c r="AP355" s="115"/>
      <c r="AQ355" s="115"/>
      <c r="AR355" s="115">
        <f t="shared" ref="AR355:AR362" si="5759">PRODUCT(AM355:AQ355)</f>
        <v>0</v>
      </c>
      <c r="AT355" s="118"/>
      <c r="AU355" s="118"/>
      <c r="AV355" s="115"/>
      <c r="AW355" s="115"/>
      <c r="AX355" s="115"/>
      <c r="AY355" s="115"/>
      <c r="AZ355" s="115"/>
      <c r="BA355" s="115">
        <f t="shared" ref="BA355:BA362" si="5760">PRODUCT(AV355:AZ355)</f>
        <v>0</v>
      </c>
      <c r="BC355" s="118"/>
      <c r="BD355" s="118"/>
      <c r="BE355" s="115"/>
      <c r="BF355" s="115"/>
      <c r="BG355" s="115"/>
      <c r="BH355" s="115"/>
      <c r="BI355" s="115"/>
      <c r="BJ355" s="115">
        <f t="shared" ref="BJ355:BJ362" si="5761">PRODUCT(BE355:BI355)</f>
        <v>0</v>
      </c>
      <c r="BL355" s="118"/>
      <c r="BM355" s="118"/>
      <c r="BN355" s="115"/>
      <c r="BO355" s="115"/>
      <c r="BP355" s="115"/>
      <c r="BQ355" s="115"/>
      <c r="BR355" s="115"/>
      <c r="BS355" s="115">
        <f t="shared" ref="BS355:BS362" si="5762">PRODUCT(BN355:BR355)</f>
        <v>0</v>
      </c>
      <c r="BU355" s="118"/>
      <c r="BV355" s="118"/>
      <c r="BW355" s="115"/>
      <c r="BX355" s="115"/>
      <c r="BY355" s="115"/>
      <c r="BZ355" s="115"/>
      <c r="CA355" s="115"/>
      <c r="CB355" s="115">
        <f t="shared" ref="CB355:CB362" si="5763">PRODUCT(BW355:CA355)</f>
        <v>0</v>
      </c>
      <c r="CD355" s="118"/>
      <c r="CE355" s="118"/>
      <c r="CF355" s="115"/>
      <c r="CG355" s="115"/>
      <c r="CH355" s="115"/>
      <c r="CI355" s="115"/>
      <c r="CJ355" s="115"/>
      <c r="CK355" s="115">
        <f t="shared" ref="CK355:CK362" si="5764">PRODUCT(CF355:CJ355)</f>
        <v>0</v>
      </c>
      <c r="CM355" s="118"/>
      <c r="CN355" s="118"/>
      <c r="CO355" s="115"/>
      <c r="CP355" s="115"/>
      <c r="CQ355" s="115"/>
      <c r="CR355" s="115"/>
      <c r="CS355" s="115"/>
      <c r="CT355" s="115">
        <f t="shared" ref="CT355:CT362" si="5765">PRODUCT(CO355:CS355)</f>
        <v>0</v>
      </c>
      <c r="CV355" s="118"/>
      <c r="CW355" s="118"/>
      <c r="CX355" s="115"/>
      <c r="CY355" s="115"/>
      <c r="CZ355" s="115"/>
      <c r="DA355" s="115"/>
      <c r="DB355" s="115"/>
      <c r="DC355" s="115">
        <f t="shared" ref="DC355:DC362" si="5766">PRODUCT(CX355:DB355)</f>
        <v>0</v>
      </c>
      <c r="DE355" s="118"/>
      <c r="DF355" s="118"/>
      <c r="DG355" s="115"/>
      <c r="DH355" s="115"/>
      <c r="DI355" s="115"/>
      <c r="DJ355" s="115"/>
      <c r="DK355" s="115"/>
      <c r="DL355" s="115">
        <f t="shared" ref="DL355:DL362" si="5767">PRODUCT(DG355:DK355)</f>
        <v>0</v>
      </c>
      <c r="DN355" s="118"/>
      <c r="DO355" s="118"/>
      <c r="DP355" s="115"/>
      <c r="DQ355" s="115"/>
      <c r="DR355" s="115"/>
      <c r="DS355" s="115"/>
      <c r="DT355" s="115"/>
      <c r="DU355" s="115">
        <f t="shared" ref="DU355:DU362" si="5768">PRODUCT(DP355:DT355)</f>
        <v>0</v>
      </c>
      <c r="DW355" s="118"/>
      <c r="DX355" s="118"/>
      <c r="DY355" s="115"/>
      <c r="DZ355" s="115"/>
      <c r="EA355" s="115"/>
      <c r="EB355" s="115"/>
      <c r="EC355" s="115"/>
      <c r="ED355" s="115">
        <f t="shared" ref="ED355:ED362" si="5769">PRODUCT(DY355:EC355)</f>
        <v>0</v>
      </c>
      <c r="EF355" s="118"/>
      <c r="EG355" s="118"/>
      <c r="EH355" s="115"/>
      <c r="EI355" s="115"/>
      <c r="EJ355" s="115"/>
      <c r="EK355" s="115"/>
      <c r="EL355" s="115"/>
      <c r="EM355" s="115">
        <f t="shared" ref="EM355:EM362" si="5770">PRODUCT(EH355:EL355)</f>
        <v>0</v>
      </c>
      <c r="EO355" s="118"/>
      <c r="EP355" s="118"/>
      <c r="EQ355" s="115"/>
      <c r="ER355" s="115"/>
      <c r="ES355" s="115"/>
      <c r="ET355" s="115"/>
      <c r="EU355" s="115"/>
      <c r="EV355" s="115">
        <f t="shared" ref="EV355:EV362" si="5771">PRODUCT(EQ355:EU355)</f>
        <v>0</v>
      </c>
      <c r="EX355" s="118"/>
      <c r="EY355" s="118"/>
      <c r="EZ355" s="115"/>
      <c r="FA355" s="115"/>
      <c r="FB355" s="115"/>
      <c r="FC355" s="115"/>
      <c r="FD355" s="115"/>
      <c r="FE355" s="115">
        <f t="shared" ref="FE355:FE362" si="5772">PRODUCT(EZ355:FD355)</f>
        <v>0</v>
      </c>
      <c r="FG355" s="118"/>
      <c r="FH355" s="118"/>
      <c r="FI355" s="115"/>
      <c r="FJ355" s="115"/>
      <c r="FK355" s="115"/>
      <c r="FL355" s="115"/>
      <c r="FM355" s="115"/>
      <c r="FN355" s="115">
        <f t="shared" ref="FN355:FN362" si="5773">PRODUCT(FI355:FM355)</f>
        <v>0</v>
      </c>
      <c r="FP355" s="118"/>
      <c r="FQ355" s="118"/>
      <c r="FR355" s="115"/>
      <c r="FS355" s="115"/>
      <c r="FT355" s="115"/>
      <c r="FU355" s="115"/>
      <c r="FV355" s="115"/>
      <c r="FW355" s="115">
        <f t="shared" ref="FW355:FW362" si="5774">PRODUCT(FR355:FV355)</f>
        <v>0</v>
      </c>
      <c r="FY355" s="118" t="s">
        <v>442</v>
      </c>
      <c r="FZ355" s="118"/>
      <c r="GA355" s="115">
        <v>0.6</v>
      </c>
      <c r="GB355" s="115"/>
      <c r="GC355" s="115">
        <v>0.8</v>
      </c>
      <c r="GD355" s="115">
        <v>1</v>
      </c>
      <c r="GE355" s="115"/>
      <c r="GF355" s="115">
        <f t="shared" ref="GF355:GF362" si="5775">PRODUCT(GA355:GE355)</f>
        <v>0.48</v>
      </c>
      <c r="GH355" s="118" t="s">
        <v>442</v>
      </c>
      <c r="GI355" s="118"/>
      <c r="GJ355" s="115">
        <v>0.6</v>
      </c>
      <c r="GK355" s="115"/>
      <c r="GL355" s="115">
        <v>0.8</v>
      </c>
      <c r="GM355" s="115">
        <v>1</v>
      </c>
      <c r="GN355" s="115"/>
      <c r="GO355" s="115">
        <f t="shared" ref="GO355:GO362" si="5776">PRODUCT(GJ355:GN355)</f>
        <v>0.48</v>
      </c>
      <c r="GQ355" s="118" t="s">
        <v>442</v>
      </c>
      <c r="GR355" s="118"/>
      <c r="GS355" s="115">
        <v>0.6</v>
      </c>
      <c r="GT355" s="115"/>
      <c r="GU355" s="115">
        <v>0.8</v>
      </c>
      <c r="GV355" s="115">
        <v>1</v>
      </c>
      <c r="GW355" s="115"/>
      <c r="GX355" s="115">
        <f t="shared" ref="GX355:GX362" si="5777">PRODUCT(GS355:GW355)</f>
        <v>0.48</v>
      </c>
      <c r="GZ355" s="482"/>
      <c r="HA355" s="482"/>
      <c r="HB355" s="483"/>
      <c r="HC355" s="483"/>
      <c r="HD355" s="483"/>
      <c r="HE355" s="483"/>
      <c r="HF355" s="115"/>
      <c r="HG355" s="115">
        <f t="shared" ref="HG355:HG362" si="5778">PRODUCT(HB355:HF355)</f>
        <v>0</v>
      </c>
      <c r="HI355" s="484"/>
      <c r="HJ355" s="118"/>
      <c r="HK355" s="115"/>
      <c r="HL355" s="115"/>
      <c r="HM355" s="115"/>
      <c r="HN355" s="115"/>
      <c r="HO355" s="115"/>
      <c r="HP355" s="115">
        <f t="shared" ref="HP355:HP362" si="5779">PRODUCT(HK355:HO355)</f>
        <v>0</v>
      </c>
      <c r="HR355" s="482"/>
      <c r="HS355" s="118"/>
      <c r="HT355" s="115"/>
      <c r="HU355" s="115"/>
      <c r="HV355" s="115"/>
      <c r="HW355" s="115"/>
      <c r="HX355" s="115"/>
      <c r="HY355" s="115">
        <f t="shared" ref="HY355:HY362" si="5780">PRODUCT(HT355:HX355)</f>
        <v>0</v>
      </c>
      <c r="IA355" s="118"/>
      <c r="IB355" s="118"/>
      <c r="IC355" s="115"/>
      <c r="ID355" s="115"/>
      <c r="IE355" s="115"/>
      <c r="IF355" s="115"/>
      <c r="IG355" s="115"/>
      <c r="IH355" s="115">
        <f t="shared" ref="IH355:IH362" si="5781">PRODUCT(IC355:IG355)</f>
        <v>0</v>
      </c>
      <c r="IJ355" s="118"/>
      <c r="IK355" s="118"/>
      <c r="IL355" s="115"/>
      <c r="IM355" s="115"/>
      <c r="IN355" s="115"/>
      <c r="IO355" s="115"/>
      <c r="IP355" s="115"/>
      <c r="IQ355" s="115">
        <f t="shared" ref="IQ355:IQ362" si="5782">PRODUCT(IL355:IP355)</f>
        <v>0</v>
      </c>
      <c r="IS355" s="118"/>
      <c r="IT355" s="118"/>
      <c r="IU355" s="115"/>
      <c r="IV355" s="115"/>
      <c r="IW355" s="115"/>
      <c r="IX355" s="115"/>
      <c r="IY355" s="115"/>
      <c r="IZ355" s="115">
        <f t="shared" ref="IZ355:IZ362" si="5783">PRODUCT(IU355:IY355)</f>
        <v>0</v>
      </c>
      <c r="JB355" s="118"/>
      <c r="JC355" s="118"/>
      <c r="JD355" s="115"/>
      <c r="JE355" s="115"/>
      <c r="JF355" s="115"/>
      <c r="JG355" s="115"/>
      <c r="JH355" s="115"/>
      <c r="JI355" s="115">
        <f t="shared" ref="JI355:JI362" si="5784">PRODUCT(JD355:JH355)</f>
        <v>0</v>
      </c>
      <c r="JK355" s="118"/>
      <c r="JL355" s="118"/>
      <c r="JM355" s="115"/>
      <c r="JN355" s="115"/>
      <c r="JO355" s="115"/>
      <c r="JP355" s="115"/>
      <c r="JQ355" s="115"/>
      <c r="JR355" s="115">
        <f t="shared" ref="JR355:JR362" si="5785">PRODUCT(JM355:JQ355)</f>
        <v>0</v>
      </c>
      <c r="JS355" s="481"/>
      <c r="JT355" s="118"/>
      <c r="JU355" s="118"/>
      <c r="JV355" s="115"/>
      <c r="JW355" s="115"/>
      <c r="JX355" s="115"/>
      <c r="JY355" s="115"/>
      <c r="JZ355" s="115"/>
      <c r="KA355" s="115">
        <f t="shared" ref="KA355:KA362" si="5786">PRODUCT(JV355:JZ355)</f>
        <v>0</v>
      </c>
      <c r="KB355" s="481"/>
      <c r="KC355" s="118"/>
      <c r="KD355" s="118"/>
      <c r="KE355" s="115"/>
      <c r="KF355" s="115"/>
      <c r="KG355" s="115"/>
      <c r="KH355" s="115"/>
      <c r="KI355" s="115"/>
      <c r="KJ355" s="115">
        <f t="shared" ref="KJ355:KJ362" si="5787">PRODUCT(KE355:KI355)</f>
        <v>0</v>
      </c>
      <c r="KK355" s="481"/>
      <c r="KL355" s="118"/>
      <c r="KM355" s="118"/>
      <c r="KN355" s="115"/>
      <c r="KO355" s="115"/>
      <c r="KP355" s="115"/>
      <c r="KQ355" s="115"/>
      <c r="KR355" s="115"/>
      <c r="KS355" s="115">
        <f t="shared" ref="KS355:KS362" si="5788">PRODUCT(KN355:KR355)</f>
        <v>0</v>
      </c>
      <c r="KT355" s="481"/>
      <c r="KU355" s="118"/>
      <c r="KV355" s="118"/>
      <c r="KW355" s="115"/>
      <c r="KX355" s="115"/>
      <c r="KY355" s="115"/>
      <c r="KZ355" s="115"/>
      <c r="LA355" s="115"/>
      <c r="LB355" s="115">
        <f t="shared" ref="LB355:LB362" si="5789">PRODUCT(KW355:LA355)</f>
        <v>0</v>
      </c>
      <c r="LC355" s="481"/>
      <c r="LD355" s="118"/>
      <c r="LE355" s="118"/>
      <c r="LF355" s="115"/>
      <c r="LG355" s="115"/>
      <c r="LH355" s="115"/>
      <c r="LI355" s="115"/>
      <c r="LJ355" s="115"/>
      <c r="LK355" s="115">
        <f t="shared" ref="LK355:LK362" si="5790">PRODUCT(LF355:LJ355)</f>
        <v>0</v>
      </c>
      <c r="LL355" s="481"/>
      <c r="LM355" s="118"/>
      <c r="LN355" s="118"/>
      <c r="LO355" s="115"/>
      <c r="LP355" s="115"/>
      <c r="LQ355" s="115"/>
      <c r="LR355" s="115"/>
      <c r="LS355" s="115"/>
      <c r="LT355" s="115">
        <f t="shared" ref="LT355:LT362" si="5791">PRODUCT(LO355:LS355)</f>
        <v>0</v>
      </c>
      <c r="LU355" s="481"/>
      <c r="LV355" s="118"/>
      <c r="LW355" s="118"/>
      <c r="LX355" s="115"/>
      <c r="LY355" s="115"/>
      <c r="LZ355" s="115"/>
      <c r="MA355" s="115"/>
      <c r="MB355" s="115"/>
      <c r="MC355" s="115">
        <f t="shared" ref="MC355:MC362" si="5792">PRODUCT(LX355:MB355)</f>
        <v>0</v>
      </c>
      <c r="MD355" s="481"/>
      <c r="ME355" s="118"/>
      <c r="MF355" s="118"/>
      <c r="MG355" s="115"/>
      <c r="MH355" s="115"/>
      <c r="MI355" s="115"/>
      <c r="MJ355" s="115"/>
      <c r="MK355" s="115"/>
      <c r="ML355" s="115">
        <f t="shared" ref="ML355:ML362" si="5793">PRODUCT(MG355:MK355)</f>
        <v>0</v>
      </c>
      <c r="MM355" s="481"/>
      <c r="MN355" s="118"/>
      <c r="MO355" s="118"/>
      <c r="MP355" s="115"/>
      <c r="MQ355" s="115"/>
      <c r="MR355" s="115"/>
      <c r="MS355" s="115"/>
      <c r="MT355" s="115"/>
      <c r="MU355" s="115">
        <f t="shared" ref="MU355:MU362" si="5794">PRODUCT(MP355:MT355)</f>
        <v>0</v>
      </c>
      <c r="MV355" s="481"/>
      <c r="MW355" s="118"/>
      <c r="MX355" s="118"/>
      <c r="MY355" s="115"/>
      <c r="MZ355" s="115"/>
      <c r="NA355" s="115"/>
      <c r="NB355" s="115"/>
      <c r="NC355" s="115"/>
      <c r="ND355" s="115">
        <f t="shared" ref="ND355:ND362" si="5795">PRODUCT(MY355:NC355)</f>
        <v>0</v>
      </c>
      <c r="NE355" s="481"/>
      <c r="NF355" s="118"/>
      <c r="NG355" s="118"/>
      <c r="NH355" s="115"/>
      <c r="NI355" s="115"/>
      <c r="NJ355" s="115"/>
      <c r="NK355" s="115"/>
      <c r="NL355" s="115"/>
      <c r="NM355" s="115">
        <f t="shared" ref="NM355:NM362" si="5796">PRODUCT(NH355:NL355)</f>
        <v>0</v>
      </c>
      <c r="NN355" s="481"/>
      <c r="NO355" s="118" t="s">
        <v>442</v>
      </c>
      <c r="NP355" s="118"/>
      <c r="NQ355" s="115">
        <v>0.6</v>
      </c>
      <c r="NR355" s="115"/>
      <c r="NS355" s="115">
        <v>0.8</v>
      </c>
      <c r="NT355" s="115">
        <v>1</v>
      </c>
      <c r="NU355" s="115"/>
      <c r="NV355" s="115">
        <f t="shared" ref="NV355:NV362" si="5797">PRODUCT(NQ355:NU355)</f>
        <v>0.48</v>
      </c>
      <c r="NW355" s="481"/>
      <c r="NX355" s="118"/>
      <c r="NY355" s="118"/>
      <c r="NZ355" s="115"/>
      <c r="OA355" s="115"/>
      <c r="OB355" s="115"/>
      <c r="OC355" s="115"/>
      <c r="OD355" s="115"/>
      <c r="OE355" s="115">
        <f t="shared" ref="OE355:OE362" si="5798">PRODUCT(NZ355:OD355)</f>
        <v>0</v>
      </c>
      <c r="OF355" s="481"/>
      <c r="OG355" s="118"/>
      <c r="OH355" s="118"/>
      <c r="OI355" s="115"/>
      <c r="OJ355" s="115"/>
      <c r="OK355" s="115"/>
      <c r="OL355" s="115"/>
      <c r="OM355" s="115"/>
      <c r="ON355" s="115">
        <f t="shared" ref="ON355:ON362" si="5799">PRODUCT(OI355:OM355)</f>
        <v>0</v>
      </c>
      <c r="OO355" s="481"/>
      <c r="OP355" s="118"/>
      <c r="OQ355" s="118"/>
      <c r="OR355" s="115"/>
      <c r="OS355" s="115"/>
      <c r="OT355" s="115"/>
      <c r="OU355" s="115"/>
      <c r="OV355" s="115"/>
      <c r="OW355" s="115">
        <f t="shared" ref="OW355:OW362" si="5800">PRODUCT(OR355:OV355)</f>
        <v>0</v>
      </c>
      <c r="OY355" s="118"/>
      <c r="OZ355" s="118"/>
      <c r="PA355" s="115"/>
      <c r="PB355" s="115"/>
      <c r="PC355" s="115"/>
      <c r="PD355" s="115"/>
      <c r="PE355" s="115"/>
      <c r="PF355" s="115">
        <f t="shared" ref="PF355:PF362" si="5801">PRODUCT(PA355:PE355)</f>
        <v>0</v>
      </c>
    </row>
    <row r="356" spans="1:422">
      <c r="A356" s="118"/>
      <c r="B356" s="118"/>
      <c r="C356" s="115"/>
      <c r="D356" s="115"/>
      <c r="E356" s="115"/>
      <c r="F356" s="115"/>
      <c r="G356" s="115"/>
      <c r="H356" s="115">
        <f t="shared" si="5755"/>
        <v>0</v>
      </c>
      <c r="J356" s="118"/>
      <c r="K356" s="118"/>
      <c r="L356" s="115"/>
      <c r="M356" s="115"/>
      <c r="N356" s="115"/>
      <c r="O356" s="115"/>
      <c r="P356" s="115"/>
      <c r="Q356" s="115">
        <f t="shared" si="5756"/>
        <v>0</v>
      </c>
      <c r="S356" s="118"/>
      <c r="T356" s="118"/>
      <c r="U356" s="115"/>
      <c r="V356" s="115"/>
      <c r="W356" s="115"/>
      <c r="X356" s="115"/>
      <c r="Y356" s="115"/>
      <c r="Z356" s="115">
        <f t="shared" si="5757"/>
        <v>0</v>
      </c>
      <c r="AB356" s="118"/>
      <c r="AC356" s="118"/>
      <c r="AD356" s="115"/>
      <c r="AE356" s="115"/>
      <c r="AF356" s="115"/>
      <c r="AG356" s="115"/>
      <c r="AH356" s="115"/>
      <c r="AI356" s="115">
        <f t="shared" si="5758"/>
        <v>0</v>
      </c>
      <c r="AK356" s="118"/>
      <c r="AL356" s="118"/>
      <c r="AM356" s="115"/>
      <c r="AN356" s="115"/>
      <c r="AO356" s="115"/>
      <c r="AP356" s="115"/>
      <c r="AQ356" s="115"/>
      <c r="AR356" s="115">
        <f t="shared" si="5759"/>
        <v>0</v>
      </c>
      <c r="AT356" s="118"/>
      <c r="AU356" s="118"/>
      <c r="AV356" s="115"/>
      <c r="AW356" s="115"/>
      <c r="AX356" s="115"/>
      <c r="AY356" s="115"/>
      <c r="AZ356" s="115"/>
      <c r="BA356" s="115">
        <f t="shared" si="5760"/>
        <v>0</v>
      </c>
      <c r="BC356" s="118"/>
      <c r="BD356" s="118"/>
      <c r="BE356" s="115"/>
      <c r="BF356" s="115"/>
      <c r="BG356" s="115"/>
      <c r="BH356" s="115"/>
      <c r="BI356" s="115"/>
      <c r="BJ356" s="115">
        <f t="shared" si="5761"/>
        <v>0</v>
      </c>
      <c r="BL356" s="118"/>
      <c r="BM356" s="118"/>
      <c r="BN356" s="115"/>
      <c r="BO356" s="115"/>
      <c r="BP356" s="115"/>
      <c r="BQ356" s="115"/>
      <c r="BR356" s="115"/>
      <c r="BS356" s="115">
        <f t="shared" si="5762"/>
        <v>0</v>
      </c>
      <c r="BU356" s="118"/>
      <c r="BV356" s="118"/>
      <c r="BW356" s="115"/>
      <c r="BX356" s="115"/>
      <c r="BY356" s="115"/>
      <c r="BZ356" s="115"/>
      <c r="CA356" s="115"/>
      <c r="CB356" s="115">
        <f t="shared" si="5763"/>
        <v>0</v>
      </c>
      <c r="CD356" s="118"/>
      <c r="CE356" s="118"/>
      <c r="CF356" s="115"/>
      <c r="CG356" s="115"/>
      <c r="CH356" s="115"/>
      <c r="CI356" s="115"/>
      <c r="CJ356" s="115"/>
      <c r="CK356" s="115">
        <f t="shared" si="5764"/>
        <v>0</v>
      </c>
      <c r="CM356" s="118"/>
      <c r="CN356" s="118"/>
      <c r="CO356" s="115"/>
      <c r="CP356" s="115"/>
      <c r="CQ356" s="115"/>
      <c r="CR356" s="115"/>
      <c r="CS356" s="115"/>
      <c r="CT356" s="115">
        <f t="shared" si="5765"/>
        <v>0</v>
      </c>
      <c r="CV356" s="118"/>
      <c r="CW356" s="118"/>
      <c r="CX356" s="115"/>
      <c r="CY356" s="115"/>
      <c r="CZ356" s="115"/>
      <c r="DA356" s="115"/>
      <c r="DB356" s="115"/>
      <c r="DC356" s="115">
        <f t="shared" si="5766"/>
        <v>0</v>
      </c>
      <c r="DE356" s="118"/>
      <c r="DF356" s="118"/>
      <c r="DG356" s="115"/>
      <c r="DH356" s="115"/>
      <c r="DI356" s="115"/>
      <c r="DJ356" s="115"/>
      <c r="DK356" s="115"/>
      <c r="DL356" s="115">
        <f t="shared" si="5767"/>
        <v>0</v>
      </c>
      <c r="DN356" s="118"/>
      <c r="DO356" s="118"/>
      <c r="DP356" s="115"/>
      <c r="DQ356" s="115"/>
      <c r="DR356" s="115"/>
      <c r="DS356" s="115"/>
      <c r="DT356" s="115"/>
      <c r="DU356" s="115">
        <f t="shared" si="5768"/>
        <v>0</v>
      </c>
      <c r="DW356" s="118"/>
      <c r="DX356" s="118"/>
      <c r="DY356" s="115"/>
      <c r="DZ356" s="115"/>
      <c r="EA356" s="115"/>
      <c r="EB356" s="115"/>
      <c r="EC356" s="115"/>
      <c r="ED356" s="115">
        <f t="shared" si="5769"/>
        <v>0</v>
      </c>
      <c r="EF356" s="118"/>
      <c r="EG356" s="118"/>
      <c r="EH356" s="115"/>
      <c r="EI356" s="115"/>
      <c r="EJ356" s="115"/>
      <c r="EK356" s="115"/>
      <c r="EL356" s="115"/>
      <c r="EM356" s="115">
        <f t="shared" si="5770"/>
        <v>0</v>
      </c>
      <c r="EO356" s="118"/>
      <c r="EP356" s="118"/>
      <c r="EQ356" s="115"/>
      <c r="ER356" s="115"/>
      <c r="ES356" s="115"/>
      <c r="ET356" s="115"/>
      <c r="EU356" s="115"/>
      <c r="EV356" s="115">
        <f t="shared" si="5771"/>
        <v>0</v>
      </c>
      <c r="EX356" s="118"/>
      <c r="EY356" s="118"/>
      <c r="EZ356" s="115"/>
      <c r="FA356" s="115"/>
      <c r="FB356" s="115"/>
      <c r="FC356" s="115"/>
      <c r="FD356" s="115"/>
      <c r="FE356" s="115">
        <f t="shared" si="5772"/>
        <v>0</v>
      </c>
      <c r="FG356" s="118"/>
      <c r="FH356" s="118"/>
      <c r="FI356" s="115"/>
      <c r="FJ356" s="115"/>
      <c r="FK356" s="115"/>
      <c r="FL356" s="115"/>
      <c r="FM356" s="115"/>
      <c r="FN356" s="115">
        <f t="shared" si="5773"/>
        <v>0</v>
      </c>
      <c r="FP356" s="118"/>
      <c r="FQ356" s="118"/>
      <c r="FR356" s="115"/>
      <c r="FS356" s="115"/>
      <c r="FT356" s="115"/>
      <c r="FU356" s="115"/>
      <c r="FV356" s="115"/>
      <c r="FW356" s="115">
        <f t="shared" si="5774"/>
        <v>0</v>
      </c>
      <c r="FY356" s="118" t="s">
        <v>443</v>
      </c>
      <c r="FZ356" s="118"/>
      <c r="GA356" s="115">
        <v>0.6</v>
      </c>
      <c r="GB356" s="115"/>
      <c r="GC356" s="115">
        <v>0.8</v>
      </c>
      <c r="GD356" s="115">
        <v>1</v>
      </c>
      <c r="GE356" s="115"/>
      <c r="GF356" s="115">
        <f t="shared" si="5775"/>
        <v>0.48</v>
      </c>
      <c r="GH356" s="118" t="s">
        <v>443</v>
      </c>
      <c r="GI356" s="118"/>
      <c r="GJ356" s="115">
        <v>0.6</v>
      </c>
      <c r="GK356" s="115"/>
      <c r="GL356" s="115">
        <v>0.8</v>
      </c>
      <c r="GM356" s="115">
        <v>1</v>
      </c>
      <c r="GN356" s="115"/>
      <c r="GO356" s="115">
        <f t="shared" si="5776"/>
        <v>0.48</v>
      </c>
      <c r="GQ356" s="118" t="s">
        <v>443</v>
      </c>
      <c r="GR356" s="118"/>
      <c r="GS356" s="115">
        <v>0.6</v>
      </c>
      <c r="GT356" s="115"/>
      <c r="GU356" s="115">
        <v>0.8</v>
      </c>
      <c r="GV356" s="115">
        <v>1</v>
      </c>
      <c r="GW356" s="115"/>
      <c r="GX356" s="115">
        <f t="shared" si="5777"/>
        <v>0.48</v>
      </c>
      <c r="GZ356" s="118"/>
      <c r="HA356" s="118"/>
      <c r="HB356" s="115"/>
      <c r="HC356" s="115"/>
      <c r="HD356" s="115"/>
      <c r="HE356" s="115"/>
      <c r="HF356" s="115"/>
      <c r="HG356" s="115">
        <f t="shared" si="5778"/>
        <v>0</v>
      </c>
      <c r="HI356" s="118"/>
      <c r="HJ356" s="118"/>
      <c r="HK356" s="115"/>
      <c r="HL356" s="115"/>
      <c r="HM356" s="115"/>
      <c r="HN356" s="115"/>
      <c r="HO356" s="115"/>
      <c r="HP356" s="115">
        <f t="shared" si="5779"/>
        <v>0</v>
      </c>
      <c r="HR356" s="118"/>
      <c r="HS356" s="118"/>
      <c r="HT356" s="115"/>
      <c r="HU356" s="115"/>
      <c r="HV356" s="115"/>
      <c r="HW356" s="115"/>
      <c r="HX356" s="115"/>
      <c r="HY356" s="115">
        <f t="shared" si="5780"/>
        <v>0</v>
      </c>
      <c r="IA356" s="118"/>
      <c r="IB356" s="118"/>
      <c r="IC356" s="115"/>
      <c r="ID356" s="115"/>
      <c r="IE356" s="115"/>
      <c r="IF356" s="115"/>
      <c r="IG356" s="115"/>
      <c r="IH356" s="115">
        <f t="shared" si="5781"/>
        <v>0</v>
      </c>
      <c r="IJ356" s="118"/>
      <c r="IK356" s="118"/>
      <c r="IL356" s="115"/>
      <c r="IM356" s="115"/>
      <c r="IN356" s="115"/>
      <c r="IO356" s="115"/>
      <c r="IP356" s="115"/>
      <c r="IQ356" s="115">
        <f t="shared" si="5782"/>
        <v>0</v>
      </c>
      <c r="IS356" s="118"/>
      <c r="IT356" s="118"/>
      <c r="IU356" s="115"/>
      <c r="IV356" s="115"/>
      <c r="IW356" s="115"/>
      <c r="IX356" s="115"/>
      <c r="IY356" s="115"/>
      <c r="IZ356" s="115">
        <f t="shared" si="5783"/>
        <v>0</v>
      </c>
      <c r="JB356" s="118"/>
      <c r="JC356" s="118"/>
      <c r="JD356" s="115"/>
      <c r="JE356" s="115"/>
      <c r="JF356" s="115"/>
      <c r="JG356" s="115"/>
      <c r="JH356" s="115"/>
      <c r="JI356" s="115">
        <f t="shared" si="5784"/>
        <v>0</v>
      </c>
      <c r="JK356" s="118"/>
      <c r="JL356" s="118"/>
      <c r="JM356" s="115"/>
      <c r="JN356" s="115"/>
      <c r="JO356" s="115"/>
      <c r="JP356" s="115"/>
      <c r="JQ356" s="115"/>
      <c r="JR356" s="115">
        <f t="shared" si="5785"/>
        <v>0</v>
      </c>
      <c r="JS356" s="481"/>
      <c r="JT356" s="118"/>
      <c r="JU356" s="118"/>
      <c r="JV356" s="115"/>
      <c r="JW356" s="115"/>
      <c r="JX356" s="115"/>
      <c r="JY356" s="115"/>
      <c r="JZ356" s="115"/>
      <c r="KA356" s="115">
        <f t="shared" si="5786"/>
        <v>0</v>
      </c>
      <c r="KB356" s="481"/>
      <c r="KC356" s="118"/>
      <c r="KD356" s="118"/>
      <c r="KE356" s="115"/>
      <c r="KF356" s="115"/>
      <c r="KG356" s="115"/>
      <c r="KH356" s="115"/>
      <c r="KI356" s="115"/>
      <c r="KJ356" s="115">
        <f t="shared" si="5787"/>
        <v>0</v>
      </c>
      <c r="KK356" s="481"/>
      <c r="KL356" s="118"/>
      <c r="KM356" s="118"/>
      <c r="KN356" s="115"/>
      <c r="KO356" s="115"/>
      <c r="KP356" s="115"/>
      <c r="KQ356" s="115"/>
      <c r="KR356" s="115"/>
      <c r="KS356" s="115">
        <f t="shared" si="5788"/>
        <v>0</v>
      </c>
      <c r="KT356" s="481"/>
      <c r="KU356" s="118"/>
      <c r="KV356" s="118"/>
      <c r="KW356" s="115"/>
      <c r="KX356" s="115"/>
      <c r="KY356" s="115"/>
      <c r="KZ356" s="115"/>
      <c r="LA356" s="115"/>
      <c r="LB356" s="115">
        <f t="shared" si="5789"/>
        <v>0</v>
      </c>
      <c r="LC356" s="481"/>
      <c r="LD356" s="118"/>
      <c r="LE356" s="118"/>
      <c r="LF356" s="115"/>
      <c r="LG356" s="115"/>
      <c r="LH356" s="115"/>
      <c r="LI356" s="115"/>
      <c r="LJ356" s="115"/>
      <c r="LK356" s="115">
        <f t="shared" si="5790"/>
        <v>0</v>
      </c>
      <c r="LL356" s="481"/>
      <c r="LM356" s="118"/>
      <c r="LN356" s="118"/>
      <c r="LO356" s="115"/>
      <c r="LP356" s="115"/>
      <c r="LQ356" s="115"/>
      <c r="LR356" s="115"/>
      <c r="LS356" s="115"/>
      <c r="LT356" s="115">
        <f t="shared" si="5791"/>
        <v>0</v>
      </c>
      <c r="LU356" s="481"/>
      <c r="LV356" s="118"/>
      <c r="LW356" s="118"/>
      <c r="LX356" s="115"/>
      <c r="LY356" s="115"/>
      <c r="LZ356" s="115"/>
      <c r="MA356" s="115"/>
      <c r="MB356" s="115"/>
      <c r="MC356" s="115">
        <f t="shared" si="5792"/>
        <v>0</v>
      </c>
      <c r="MD356" s="481"/>
      <c r="ME356" s="118"/>
      <c r="MF356" s="118"/>
      <c r="MG356" s="115"/>
      <c r="MH356" s="115"/>
      <c r="MI356" s="115"/>
      <c r="MJ356" s="115"/>
      <c r="MK356" s="115"/>
      <c r="ML356" s="115">
        <f t="shared" si="5793"/>
        <v>0</v>
      </c>
      <c r="MM356" s="481"/>
      <c r="MN356" s="118"/>
      <c r="MO356" s="118"/>
      <c r="MP356" s="115"/>
      <c r="MQ356" s="115"/>
      <c r="MR356" s="115"/>
      <c r="MS356" s="115"/>
      <c r="MT356" s="115"/>
      <c r="MU356" s="115">
        <f t="shared" si="5794"/>
        <v>0</v>
      </c>
      <c r="MV356" s="481"/>
      <c r="MW356" s="118"/>
      <c r="MX356" s="118"/>
      <c r="MY356" s="115"/>
      <c r="MZ356" s="115"/>
      <c r="NA356" s="115"/>
      <c r="NB356" s="115"/>
      <c r="NC356" s="115"/>
      <c r="ND356" s="115">
        <f t="shared" si="5795"/>
        <v>0</v>
      </c>
      <c r="NE356" s="481"/>
      <c r="NF356" s="118"/>
      <c r="NG356" s="118"/>
      <c r="NH356" s="115"/>
      <c r="NI356" s="115"/>
      <c r="NJ356" s="115"/>
      <c r="NK356" s="115"/>
      <c r="NL356" s="115"/>
      <c r="NM356" s="115">
        <f t="shared" si="5796"/>
        <v>0</v>
      </c>
      <c r="NN356" s="481"/>
      <c r="NO356" s="118" t="s">
        <v>443</v>
      </c>
      <c r="NP356" s="118"/>
      <c r="NQ356" s="115">
        <v>0.6</v>
      </c>
      <c r="NR356" s="115"/>
      <c r="NS356" s="115">
        <v>0.8</v>
      </c>
      <c r="NT356" s="115">
        <v>1</v>
      </c>
      <c r="NU356" s="115"/>
      <c r="NV356" s="115">
        <f t="shared" si="5797"/>
        <v>0.48</v>
      </c>
      <c r="NW356" s="481"/>
      <c r="NX356" s="118"/>
      <c r="NY356" s="118"/>
      <c r="NZ356" s="115"/>
      <c r="OA356" s="115"/>
      <c r="OB356" s="115"/>
      <c r="OC356" s="115"/>
      <c r="OD356" s="115"/>
      <c r="OE356" s="115">
        <f t="shared" si="5798"/>
        <v>0</v>
      </c>
      <c r="OF356" s="481"/>
      <c r="OG356" s="118"/>
      <c r="OH356" s="118"/>
      <c r="OI356" s="115"/>
      <c r="OJ356" s="115"/>
      <c r="OK356" s="115"/>
      <c r="OL356" s="115"/>
      <c r="OM356" s="115"/>
      <c r="ON356" s="115">
        <f t="shared" si="5799"/>
        <v>0</v>
      </c>
      <c r="OO356" s="481"/>
      <c r="OP356" s="118"/>
      <c r="OQ356" s="118"/>
      <c r="OR356" s="115"/>
      <c r="OS356" s="115"/>
      <c r="OT356" s="115"/>
      <c r="OU356" s="115"/>
      <c r="OV356" s="115"/>
      <c r="OW356" s="115">
        <f t="shared" si="5800"/>
        <v>0</v>
      </c>
      <c r="OY356" s="118"/>
      <c r="OZ356" s="118"/>
      <c r="PA356" s="115"/>
      <c r="PB356" s="115"/>
      <c r="PC356" s="115"/>
      <c r="PD356" s="115"/>
      <c r="PE356" s="115"/>
      <c r="PF356" s="115">
        <f t="shared" si="5801"/>
        <v>0</v>
      </c>
    </row>
    <row r="357" spans="1:422">
      <c r="A357" s="118"/>
      <c r="B357" s="118"/>
      <c r="C357" s="115"/>
      <c r="D357" s="115"/>
      <c r="E357" s="115"/>
      <c r="F357" s="115"/>
      <c r="G357" s="115"/>
      <c r="H357" s="115">
        <f t="shared" si="5755"/>
        <v>0</v>
      </c>
      <c r="J357" s="118"/>
      <c r="K357" s="118"/>
      <c r="L357" s="115"/>
      <c r="M357" s="115"/>
      <c r="N357" s="115"/>
      <c r="O357" s="115"/>
      <c r="P357" s="115"/>
      <c r="Q357" s="115">
        <f t="shared" si="5756"/>
        <v>0</v>
      </c>
      <c r="S357" s="118"/>
      <c r="T357" s="118"/>
      <c r="U357" s="115"/>
      <c r="V357" s="115"/>
      <c r="W357" s="115"/>
      <c r="X357" s="115"/>
      <c r="Y357" s="115"/>
      <c r="Z357" s="115">
        <f t="shared" si="5757"/>
        <v>0</v>
      </c>
      <c r="AB357" s="118"/>
      <c r="AC357" s="118"/>
      <c r="AD357" s="115"/>
      <c r="AE357" s="115"/>
      <c r="AF357" s="115"/>
      <c r="AG357" s="115"/>
      <c r="AH357" s="115"/>
      <c r="AI357" s="115">
        <f t="shared" si="5758"/>
        <v>0</v>
      </c>
      <c r="AK357" s="118"/>
      <c r="AL357" s="118"/>
      <c r="AM357" s="115"/>
      <c r="AN357" s="115"/>
      <c r="AO357" s="115"/>
      <c r="AP357" s="115"/>
      <c r="AQ357" s="115"/>
      <c r="AR357" s="115">
        <f t="shared" si="5759"/>
        <v>0</v>
      </c>
      <c r="AT357" s="118"/>
      <c r="AU357" s="118"/>
      <c r="AV357" s="115"/>
      <c r="AW357" s="115"/>
      <c r="AX357" s="115"/>
      <c r="AY357" s="115"/>
      <c r="AZ357" s="115"/>
      <c r="BA357" s="115">
        <f t="shared" si="5760"/>
        <v>0</v>
      </c>
      <c r="BC357" s="118"/>
      <c r="BD357" s="118"/>
      <c r="BE357" s="115"/>
      <c r="BF357" s="115"/>
      <c r="BG357" s="115"/>
      <c r="BH357" s="115"/>
      <c r="BI357" s="115"/>
      <c r="BJ357" s="115">
        <f t="shared" si="5761"/>
        <v>0</v>
      </c>
      <c r="BL357" s="118"/>
      <c r="BM357" s="118"/>
      <c r="BN357" s="115"/>
      <c r="BO357" s="115"/>
      <c r="BP357" s="115"/>
      <c r="BQ357" s="115"/>
      <c r="BR357" s="115"/>
      <c r="BS357" s="115">
        <f t="shared" si="5762"/>
        <v>0</v>
      </c>
      <c r="BU357" s="118"/>
      <c r="BV357" s="118"/>
      <c r="BW357" s="115"/>
      <c r="BX357" s="115"/>
      <c r="BY357" s="115"/>
      <c r="BZ357" s="115"/>
      <c r="CA357" s="115"/>
      <c r="CB357" s="115">
        <f t="shared" si="5763"/>
        <v>0</v>
      </c>
      <c r="CD357" s="118"/>
      <c r="CE357" s="118"/>
      <c r="CF357" s="115"/>
      <c r="CG357" s="115"/>
      <c r="CH357" s="115"/>
      <c r="CI357" s="115"/>
      <c r="CJ357" s="115"/>
      <c r="CK357" s="115">
        <f t="shared" si="5764"/>
        <v>0</v>
      </c>
      <c r="CM357" s="118"/>
      <c r="CN357" s="118"/>
      <c r="CO357" s="115"/>
      <c r="CP357" s="115"/>
      <c r="CQ357" s="115"/>
      <c r="CR357" s="115"/>
      <c r="CS357" s="115"/>
      <c r="CT357" s="115">
        <f t="shared" si="5765"/>
        <v>0</v>
      </c>
      <c r="CV357" s="118"/>
      <c r="CW357" s="118"/>
      <c r="CX357" s="115"/>
      <c r="CY357" s="115"/>
      <c r="CZ357" s="115"/>
      <c r="DA357" s="115"/>
      <c r="DB357" s="115"/>
      <c r="DC357" s="115">
        <f t="shared" si="5766"/>
        <v>0</v>
      </c>
      <c r="DE357" s="118"/>
      <c r="DF357" s="118"/>
      <c r="DG357" s="115"/>
      <c r="DH357" s="115"/>
      <c r="DI357" s="115"/>
      <c r="DJ357" s="115"/>
      <c r="DK357" s="115"/>
      <c r="DL357" s="115">
        <f t="shared" si="5767"/>
        <v>0</v>
      </c>
      <c r="DN357" s="118"/>
      <c r="DO357" s="118"/>
      <c r="DP357" s="115"/>
      <c r="DQ357" s="115"/>
      <c r="DR357" s="115"/>
      <c r="DS357" s="115"/>
      <c r="DT357" s="115"/>
      <c r="DU357" s="115">
        <f t="shared" si="5768"/>
        <v>0</v>
      </c>
      <c r="DW357" s="118"/>
      <c r="DX357" s="118"/>
      <c r="DY357" s="115"/>
      <c r="DZ357" s="115"/>
      <c r="EA357" s="115"/>
      <c r="EB357" s="115"/>
      <c r="EC357" s="115"/>
      <c r="ED357" s="115">
        <f t="shared" si="5769"/>
        <v>0</v>
      </c>
      <c r="EF357" s="118"/>
      <c r="EG357" s="118"/>
      <c r="EH357" s="115"/>
      <c r="EI357" s="115"/>
      <c r="EJ357" s="115"/>
      <c r="EK357" s="115"/>
      <c r="EL357" s="115"/>
      <c r="EM357" s="115">
        <f t="shared" si="5770"/>
        <v>0</v>
      </c>
      <c r="EO357" s="118"/>
      <c r="EP357" s="118"/>
      <c r="EQ357" s="115"/>
      <c r="ER357" s="115"/>
      <c r="ES357" s="115"/>
      <c r="ET357" s="115"/>
      <c r="EU357" s="115"/>
      <c r="EV357" s="115">
        <f t="shared" si="5771"/>
        <v>0</v>
      </c>
      <c r="EX357" s="118"/>
      <c r="EY357" s="118"/>
      <c r="EZ357" s="115"/>
      <c r="FA357" s="115"/>
      <c r="FB357" s="115"/>
      <c r="FC357" s="115"/>
      <c r="FD357" s="115"/>
      <c r="FE357" s="115">
        <f t="shared" si="5772"/>
        <v>0</v>
      </c>
      <c r="FG357" s="118"/>
      <c r="FH357" s="118"/>
      <c r="FI357" s="115"/>
      <c r="FJ357" s="115"/>
      <c r="FK357" s="115"/>
      <c r="FL357" s="115"/>
      <c r="FM357" s="115"/>
      <c r="FN357" s="115">
        <f t="shared" si="5773"/>
        <v>0</v>
      </c>
      <c r="FP357" s="118"/>
      <c r="FQ357" s="118"/>
      <c r="FR357" s="115"/>
      <c r="FS357" s="115"/>
      <c r="FT357" s="115"/>
      <c r="FU357" s="115"/>
      <c r="FV357" s="115"/>
      <c r="FW357" s="115">
        <f t="shared" si="5774"/>
        <v>0</v>
      </c>
      <c r="FY357" s="118" t="s">
        <v>444</v>
      </c>
      <c r="FZ357" s="118"/>
      <c r="GA357" s="115">
        <v>0.6</v>
      </c>
      <c r="GB357" s="115"/>
      <c r="GC357" s="115">
        <v>0.8</v>
      </c>
      <c r="GD357" s="115">
        <v>1</v>
      </c>
      <c r="GE357" s="115"/>
      <c r="GF357" s="115">
        <f t="shared" si="5775"/>
        <v>0.48</v>
      </c>
      <c r="GH357" s="118" t="s">
        <v>444</v>
      </c>
      <c r="GI357" s="118"/>
      <c r="GJ357" s="115">
        <v>0.6</v>
      </c>
      <c r="GK357" s="115"/>
      <c r="GL357" s="115">
        <v>0.8</v>
      </c>
      <c r="GM357" s="115">
        <v>1</v>
      </c>
      <c r="GN357" s="115"/>
      <c r="GO357" s="115">
        <f t="shared" si="5776"/>
        <v>0.48</v>
      </c>
      <c r="GQ357" s="118" t="s">
        <v>444</v>
      </c>
      <c r="GR357" s="118"/>
      <c r="GS357" s="115">
        <v>0.6</v>
      </c>
      <c r="GT357" s="115"/>
      <c r="GU357" s="115">
        <v>0.8</v>
      </c>
      <c r="GV357" s="115">
        <v>1</v>
      </c>
      <c r="GW357" s="115"/>
      <c r="GX357" s="115">
        <f t="shared" si="5777"/>
        <v>0.48</v>
      </c>
      <c r="GZ357" s="118"/>
      <c r="HA357" s="118"/>
      <c r="HB357" s="115"/>
      <c r="HC357" s="115"/>
      <c r="HD357" s="115"/>
      <c r="HE357" s="115"/>
      <c r="HF357" s="115"/>
      <c r="HG357" s="115">
        <f t="shared" si="5778"/>
        <v>0</v>
      </c>
      <c r="HI357" s="118"/>
      <c r="HJ357" s="118"/>
      <c r="HK357" s="115"/>
      <c r="HL357" s="115"/>
      <c r="HM357" s="115"/>
      <c r="HN357" s="115"/>
      <c r="HO357" s="115"/>
      <c r="HP357" s="115">
        <f t="shared" si="5779"/>
        <v>0</v>
      </c>
      <c r="HR357" s="118"/>
      <c r="HS357" s="118"/>
      <c r="HT357" s="115"/>
      <c r="HU357" s="115"/>
      <c r="HV357" s="115"/>
      <c r="HW357" s="115"/>
      <c r="HX357" s="115"/>
      <c r="HY357" s="115">
        <f t="shared" si="5780"/>
        <v>0</v>
      </c>
      <c r="IA357" s="118"/>
      <c r="IB357" s="118"/>
      <c r="IC357" s="115"/>
      <c r="ID357" s="115"/>
      <c r="IE357" s="115"/>
      <c r="IF357" s="115"/>
      <c r="IG357" s="115"/>
      <c r="IH357" s="115">
        <f t="shared" si="5781"/>
        <v>0</v>
      </c>
      <c r="IJ357" s="118"/>
      <c r="IK357" s="118"/>
      <c r="IL357" s="115"/>
      <c r="IM357" s="115"/>
      <c r="IN357" s="115"/>
      <c r="IO357" s="115"/>
      <c r="IP357" s="115"/>
      <c r="IQ357" s="115">
        <f t="shared" si="5782"/>
        <v>0</v>
      </c>
      <c r="IS357" s="118"/>
      <c r="IT357" s="118"/>
      <c r="IU357" s="115"/>
      <c r="IV357" s="115"/>
      <c r="IW357" s="115"/>
      <c r="IX357" s="115"/>
      <c r="IY357" s="115"/>
      <c r="IZ357" s="115">
        <f t="shared" si="5783"/>
        <v>0</v>
      </c>
      <c r="JB357" s="118"/>
      <c r="JC357" s="118"/>
      <c r="JD357" s="115"/>
      <c r="JE357" s="115"/>
      <c r="JF357" s="115"/>
      <c r="JG357" s="115"/>
      <c r="JH357" s="115"/>
      <c r="JI357" s="115">
        <f t="shared" si="5784"/>
        <v>0</v>
      </c>
      <c r="JK357" s="118"/>
      <c r="JL357" s="118"/>
      <c r="JM357" s="115"/>
      <c r="JN357" s="115"/>
      <c r="JO357" s="115"/>
      <c r="JP357" s="115"/>
      <c r="JQ357" s="115"/>
      <c r="JR357" s="115">
        <f t="shared" si="5785"/>
        <v>0</v>
      </c>
      <c r="JS357" s="481"/>
      <c r="JT357" s="118"/>
      <c r="JU357" s="118"/>
      <c r="JV357" s="115"/>
      <c r="JW357" s="115"/>
      <c r="JX357" s="115"/>
      <c r="JY357" s="115"/>
      <c r="JZ357" s="115"/>
      <c r="KA357" s="115">
        <f t="shared" si="5786"/>
        <v>0</v>
      </c>
      <c r="KB357" s="481"/>
      <c r="KC357" s="118"/>
      <c r="KD357" s="118"/>
      <c r="KE357" s="115"/>
      <c r="KF357" s="115"/>
      <c r="KG357" s="115"/>
      <c r="KH357" s="115"/>
      <c r="KI357" s="115"/>
      <c r="KJ357" s="115">
        <f t="shared" si="5787"/>
        <v>0</v>
      </c>
      <c r="KK357" s="481"/>
      <c r="KL357" s="118"/>
      <c r="KM357" s="118"/>
      <c r="KN357" s="115"/>
      <c r="KO357" s="115"/>
      <c r="KP357" s="115"/>
      <c r="KQ357" s="115"/>
      <c r="KR357" s="115"/>
      <c r="KS357" s="115">
        <f t="shared" si="5788"/>
        <v>0</v>
      </c>
      <c r="KT357" s="481"/>
      <c r="KU357" s="118"/>
      <c r="KV357" s="118"/>
      <c r="KW357" s="115"/>
      <c r="KX357" s="115"/>
      <c r="KY357" s="115"/>
      <c r="KZ357" s="115"/>
      <c r="LA357" s="115"/>
      <c r="LB357" s="115">
        <f t="shared" si="5789"/>
        <v>0</v>
      </c>
      <c r="LC357" s="481"/>
      <c r="LD357" s="118"/>
      <c r="LE357" s="118"/>
      <c r="LF357" s="115"/>
      <c r="LG357" s="115"/>
      <c r="LH357" s="115"/>
      <c r="LI357" s="115"/>
      <c r="LJ357" s="115"/>
      <c r="LK357" s="115">
        <f t="shared" si="5790"/>
        <v>0</v>
      </c>
      <c r="LL357" s="481"/>
      <c r="LM357" s="118"/>
      <c r="LN357" s="118"/>
      <c r="LO357" s="115"/>
      <c r="LP357" s="115"/>
      <c r="LQ357" s="115"/>
      <c r="LR357" s="115"/>
      <c r="LS357" s="115"/>
      <c r="LT357" s="115">
        <f t="shared" si="5791"/>
        <v>0</v>
      </c>
      <c r="LU357" s="481"/>
      <c r="LV357" s="118"/>
      <c r="LW357" s="118"/>
      <c r="LX357" s="115"/>
      <c r="LY357" s="115"/>
      <c r="LZ357" s="115"/>
      <c r="MA357" s="115"/>
      <c r="MB357" s="115"/>
      <c r="MC357" s="115">
        <f t="shared" si="5792"/>
        <v>0</v>
      </c>
      <c r="MD357" s="481"/>
      <c r="ME357" s="118"/>
      <c r="MF357" s="118"/>
      <c r="MG357" s="115"/>
      <c r="MH357" s="115"/>
      <c r="MI357" s="115"/>
      <c r="MJ357" s="115"/>
      <c r="MK357" s="115"/>
      <c r="ML357" s="115">
        <f t="shared" si="5793"/>
        <v>0</v>
      </c>
      <c r="MM357" s="481"/>
      <c r="MN357" s="118"/>
      <c r="MO357" s="118"/>
      <c r="MP357" s="115"/>
      <c r="MQ357" s="115"/>
      <c r="MR357" s="115"/>
      <c r="MS357" s="115"/>
      <c r="MT357" s="115"/>
      <c r="MU357" s="115">
        <f t="shared" si="5794"/>
        <v>0</v>
      </c>
      <c r="MV357" s="481"/>
      <c r="MW357" s="118"/>
      <c r="MX357" s="118"/>
      <c r="MY357" s="115"/>
      <c r="MZ357" s="115"/>
      <c r="NA357" s="115"/>
      <c r="NB357" s="115"/>
      <c r="NC357" s="115"/>
      <c r="ND357" s="115">
        <f t="shared" si="5795"/>
        <v>0</v>
      </c>
      <c r="NE357" s="481"/>
      <c r="NF357" s="118"/>
      <c r="NG357" s="118"/>
      <c r="NH357" s="115"/>
      <c r="NI357" s="115"/>
      <c r="NJ357" s="115"/>
      <c r="NK357" s="115"/>
      <c r="NL357" s="115"/>
      <c r="NM357" s="115">
        <f t="shared" si="5796"/>
        <v>0</v>
      </c>
      <c r="NN357" s="481"/>
      <c r="NO357" s="118" t="s">
        <v>444</v>
      </c>
      <c r="NP357" s="118"/>
      <c r="NQ357" s="115">
        <v>0.6</v>
      </c>
      <c r="NR357" s="115"/>
      <c r="NS357" s="115">
        <v>0.8</v>
      </c>
      <c r="NT357" s="115">
        <v>1</v>
      </c>
      <c r="NU357" s="115"/>
      <c r="NV357" s="115">
        <f t="shared" si="5797"/>
        <v>0.48</v>
      </c>
      <c r="NW357" s="481"/>
      <c r="NX357" s="118"/>
      <c r="NY357" s="118"/>
      <c r="NZ357" s="115"/>
      <c r="OA357" s="115"/>
      <c r="OB357" s="115"/>
      <c r="OC357" s="115"/>
      <c r="OD357" s="115"/>
      <c r="OE357" s="115">
        <f t="shared" si="5798"/>
        <v>0</v>
      </c>
      <c r="OF357" s="481"/>
      <c r="OG357" s="118"/>
      <c r="OH357" s="118"/>
      <c r="OI357" s="115"/>
      <c r="OJ357" s="115"/>
      <c r="OK357" s="115"/>
      <c r="OL357" s="115"/>
      <c r="OM357" s="115"/>
      <c r="ON357" s="115">
        <f t="shared" si="5799"/>
        <v>0</v>
      </c>
      <c r="OO357" s="481"/>
      <c r="OP357" s="118"/>
      <c r="OQ357" s="118"/>
      <c r="OR357" s="115"/>
      <c r="OS357" s="115"/>
      <c r="OT357" s="115"/>
      <c r="OU357" s="115"/>
      <c r="OV357" s="115"/>
      <c r="OW357" s="115">
        <f t="shared" si="5800"/>
        <v>0</v>
      </c>
      <c r="OY357" s="118"/>
      <c r="OZ357" s="118"/>
      <c r="PA357" s="115"/>
      <c r="PB357" s="115"/>
      <c r="PC357" s="115"/>
      <c r="PD357" s="115"/>
      <c r="PE357" s="115"/>
      <c r="PF357" s="115">
        <f t="shared" si="5801"/>
        <v>0</v>
      </c>
    </row>
    <row r="358" spans="1:422">
      <c r="A358" s="118"/>
      <c r="B358" s="118"/>
      <c r="C358" s="115"/>
      <c r="D358" s="115"/>
      <c r="E358" s="115"/>
      <c r="F358" s="115"/>
      <c r="G358" s="115"/>
      <c r="H358" s="115">
        <f t="shared" si="5755"/>
        <v>0</v>
      </c>
      <c r="J358" s="118"/>
      <c r="K358" s="118"/>
      <c r="L358" s="115"/>
      <c r="M358" s="115"/>
      <c r="N358" s="115"/>
      <c r="O358" s="115"/>
      <c r="P358" s="115"/>
      <c r="Q358" s="115">
        <f t="shared" si="5756"/>
        <v>0</v>
      </c>
      <c r="S358" s="118"/>
      <c r="T358" s="118"/>
      <c r="U358" s="115"/>
      <c r="V358" s="115"/>
      <c r="W358" s="115"/>
      <c r="X358" s="115"/>
      <c r="Y358" s="115"/>
      <c r="Z358" s="115">
        <f t="shared" si="5757"/>
        <v>0</v>
      </c>
      <c r="AB358" s="118"/>
      <c r="AC358" s="118"/>
      <c r="AD358" s="115"/>
      <c r="AE358" s="115"/>
      <c r="AF358" s="115"/>
      <c r="AG358" s="115"/>
      <c r="AH358" s="115"/>
      <c r="AI358" s="115">
        <f t="shared" si="5758"/>
        <v>0</v>
      </c>
      <c r="AK358" s="118"/>
      <c r="AL358" s="118"/>
      <c r="AM358" s="115"/>
      <c r="AN358" s="115"/>
      <c r="AO358" s="115"/>
      <c r="AP358" s="115"/>
      <c r="AQ358" s="115"/>
      <c r="AR358" s="115">
        <f t="shared" si="5759"/>
        <v>0</v>
      </c>
      <c r="AT358" s="118"/>
      <c r="AU358" s="118"/>
      <c r="AV358" s="115"/>
      <c r="AW358" s="115"/>
      <c r="AX358" s="115"/>
      <c r="AY358" s="115"/>
      <c r="AZ358" s="115"/>
      <c r="BA358" s="115">
        <f t="shared" si="5760"/>
        <v>0</v>
      </c>
      <c r="BC358" s="118"/>
      <c r="BD358" s="118"/>
      <c r="BE358" s="115"/>
      <c r="BF358" s="115"/>
      <c r="BG358" s="115"/>
      <c r="BH358" s="115"/>
      <c r="BI358" s="115"/>
      <c r="BJ358" s="115">
        <f t="shared" si="5761"/>
        <v>0</v>
      </c>
      <c r="BL358" s="118"/>
      <c r="BM358" s="118"/>
      <c r="BN358" s="115"/>
      <c r="BO358" s="115"/>
      <c r="BP358" s="115"/>
      <c r="BQ358" s="115"/>
      <c r="BR358" s="115"/>
      <c r="BS358" s="115">
        <f t="shared" si="5762"/>
        <v>0</v>
      </c>
      <c r="BU358" s="118"/>
      <c r="BV358" s="118"/>
      <c r="BW358" s="115"/>
      <c r="BX358" s="115"/>
      <c r="BY358" s="115"/>
      <c r="BZ358" s="115"/>
      <c r="CA358" s="115"/>
      <c r="CB358" s="115">
        <f t="shared" si="5763"/>
        <v>0</v>
      </c>
      <c r="CD358" s="118"/>
      <c r="CE358" s="118"/>
      <c r="CF358" s="115"/>
      <c r="CG358" s="115"/>
      <c r="CH358" s="115"/>
      <c r="CI358" s="115"/>
      <c r="CJ358" s="115"/>
      <c r="CK358" s="115">
        <f t="shared" si="5764"/>
        <v>0</v>
      </c>
      <c r="CM358" s="118"/>
      <c r="CN358" s="118"/>
      <c r="CO358" s="115"/>
      <c r="CP358" s="115"/>
      <c r="CQ358" s="115"/>
      <c r="CR358" s="115"/>
      <c r="CS358" s="115"/>
      <c r="CT358" s="115">
        <f t="shared" si="5765"/>
        <v>0</v>
      </c>
      <c r="CV358" s="118"/>
      <c r="CW358" s="118"/>
      <c r="CX358" s="115"/>
      <c r="CY358" s="115"/>
      <c r="CZ358" s="115"/>
      <c r="DA358" s="115"/>
      <c r="DB358" s="115"/>
      <c r="DC358" s="115">
        <f t="shared" si="5766"/>
        <v>0</v>
      </c>
      <c r="DE358" s="118"/>
      <c r="DF358" s="118"/>
      <c r="DG358" s="115"/>
      <c r="DH358" s="115"/>
      <c r="DI358" s="115"/>
      <c r="DJ358" s="115"/>
      <c r="DK358" s="115"/>
      <c r="DL358" s="115">
        <f t="shared" si="5767"/>
        <v>0</v>
      </c>
      <c r="DN358" s="118"/>
      <c r="DO358" s="118"/>
      <c r="DP358" s="115"/>
      <c r="DQ358" s="115"/>
      <c r="DR358" s="115"/>
      <c r="DS358" s="115"/>
      <c r="DT358" s="115"/>
      <c r="DU358" s="115">
        <f t="shared" si="5768"/>
        <v>0</v>
      </c>
      <c r="DW358" s="118"/>
      <c r="DX358" s="118"/>
      <c r="DY358" s="115"/>
      <c r="DZ358" s="115"/>
      <c r="EA358" s="115"/>
      <c r="EB358" s="115"/>
      <c r="EC358" s="115"/>
      <c r="ED358" s="115">
        <f t="shared" si="5769"/>
        <v>0</v>
      </c>
      <c r="EF358" s="118"/>
      <c r="EG358" s="118"/>
      <c r="EH358" s="115"/>
      <c r="EI358" s="115"/>
      <c r="EJ358" s="115"/>
      <c r="EK358" s="115"/>
      <c r="EL358" s="115"/>
      <c r="EM358" s="115">
        <f t="shared" si="5770"/>
        <v>0</v>
      </c>
      <c r="EO358" s="118"/>
      <c r="EP358" s="118"/>
      <c r="EQ358" s="115"/>
      <c r="ER358" s="115"/>
      <c r="ES358" s="115"/>
      <c r="ET358" s="115"/>
      <c r="EU358" s="115"/>
      <c r="EV358" s="115">
        <f t="shared" si="5771"/>
        <v>0</v>
      </c>
      <c r="EX358" s="118"/>
      <c r="EY358" s="118"/>
      <c r="EZ358" s="115"/>
      <c r="FA358" s="115"/>
      <c r="FB358" s="115"/>
      <c r="FC358" s="115"/>
      <c r="FD358" s="115"/>
      <c r="FE358" s="115">
        <f t="shared" si="5772"/>
        <v>0</v>
      </c>
      <c r="FG358" s="118"/>
      <c r="FH358" s="118"/>
      <c r="FI358" s="115"/>
      <c r="FJ358" s="115"/>
      <c r="FK358" s="115"/>
      <c r="FL358" s="115"/>
      <c r="FM358" s="115"/>
      <c r="FN358" s="115">
        <f t="shared" si="5773"/>
        <v>0</v>
      </c>
      <c r="FP358" s="118"/>
      <c r="FQ358" s="118"/>
      <c r="FR358" s="115"/>
      <c r="FS358" s="115"/>
      <c r="FT358" s="115"/>
      <c r="FU358" s="115"/>
      <c r="FV358" s="115"/>
      <c r="FW358" s="115">
        <f t="shared" si="5774"/>
        <v>0</v>
      </c>
      <c r="FY358" s="118"/>
      <c r="FZ358" s="118"/>
      <c r="GA358" s="115"/>
      <c r="GB358" s="115"/>
      <c r="GC358" s="115"/>
      <c r="GD358" s="115"/>
      <c r="GE358" s="115"/>
      <c r="GF358" s="115">
        <f t="shared" si="5775"/>
        <v>0</v>
      </c>
      <c r="GH358" s="121"/>
      <c r="GI358" s="118"/>
      <c r="GJ358" s="115"/>
      <c r="GK358" s="115"/>
      <c r="GL358" s="115"/>
      <c r="GM358" s="115"/>
      <c r="GN358" s="115"/>
      <c r="GO358" s="115">
        <f t="shared" si="5776"/>
        <v>0</v>
      </c>
      <c r="GQ358" s="118"/>
      <c r="GR358" s="118"/>
      <c r="GS358" s="115"/>
      <c r="GT358" s="115"/>
      <c r="GU358" s="115"/>
      <c r="GV358" s="115"/>
      <c r="GW358" s="115"/>
      <c r="GX358" s="115">
        <f t="shared" si="5777"/>
        <v>0</v>
      </c>
      <c r="GZ358" s="118"/>
      <c r="HA358" s="118"/>
      <c r="HB358" s="115"/>
      <c r="HC358" s="115"/>
      <c r="HD358" s="115"/>
      <c r="HE358" s="115"/>
      <c r="HF358" s="115"/>
      <c r="HG358" s="115">
        <f t="shared" si="5778"/>
        <v>0</v>
      </c>
      <c r="HI358" s="118"/>
      <c r="HJ358" s="118"/>
      <c r="HK358" s="115"/>
      <c r="HL358" s="115"/>
      <c r="HM358" s="115"/>
      <c r="HN358" s="115"/>
      <c r="HO358" s="115"/>
      <c r="HP358" s="115">
        <f t="shared" si="5779"/>
        <v>0</v>
      </c>
      <c r="HR358" s="118"/>
      <c r="HS358" s="118"/>
      <c r="HT358" s="115"/>
      <c r="HU358" s="115"/>
      <c r="HV358" s="115"/>
      <c r="HW358" s="115"/>
      <c r="HX358" s="115"/>
      <c r="HY358" s="115">
        <f t="shared" si="5780"/>
        <v>0</v>
      </c>
      <c r="IA358" s="118"/>
      <c r="IB358" s="118"/>
      <c r="IC358" s="115"/>
      <c r="ID358" s="115"/>
      <c r="IE358" s="115"/>
      <c r="IF358" s="115"/>
      <c r="IG358" s="115"/>
      <c r="IH358" s="115">
        <f t="shared" si="5781"/>
        <v>0</v>
      </c>
      <c r="IJ358" s="118"/>
      <c r="IK358" s="118"/>
      <c r="IL358" s="115"/>
      <c r="IM358" s="115"/>
      <c r="IN358" s="115"/>
      <c r="IO358" s="115"/>
      <c r="IP358" s="115"/>
      <c r="IQ358" s="115">
        <f t="shared" si="5782"/>
        <v>0</v>
      </c>
      <c r="IS358" s="118"/>
      <c r="IT358" s="118"/>
      <c r="IU358" s="115"/>
      <c r="IV358" s="115"/>
      <c r="IW358" s="115"/>
      <c r="IX358" s="115"/>
      <c r="IY358" s="115"/>
      <c r="IZ358" s="115">
        <f t="shared" si="5783"/>
        <v>0</v>
      </c>
      <c r="JB358" s="118"/>
      <c r="JC358" s="118"/>
      <c r="JD358" s="115"/>
      <c r="JE358" s="115"/>
      <c r="JF358" s="115"/>
      <c r="JG358" s="115"/>
      <c r="JH358" s="115"/>
      <c r="JI358" s="115">
        <f t="shared" si="5784"/>
        <v>0</v>
      </c>
      <c r="JK358" s="118"/>
      <c r="JL358" s="118"/>
      <c r="JM358" s="115"/>
      <c r="JN358" s="115"/>
      <c r="JO358" s="115"/>
      <c r="JP358" s="115"/>
      <c r="JQ358" s="115"/>
      <c r="JR358" s="115">
        <f t="shared" si="5785"/>
        <v>0</v>
      </c>
      <c r="JS358" s="481"/>
      <c r="JT358" s="118"/>
      <c r="JU358" s="118"/>
      <c r="JV358" s="115"/>
      <c r="JW358" s="115"/>
      <c r="JX358" s="115"/>
      <c r="JY358" s="115"/>
      <c r="JZ358" s="115"/>
      <c r="KA358" s="115">
        <f t="shared" si="5786"/>
        <v>0</v>
      </c>
      <c r="KB358" s="481"/>
      <c r="KC358" s="118"/>
      <c r="KD358" s="118"/>
      <c r="KE358" s="115"/>
      <c r="KF358" s="115"/>
      <c r="KG358" s="115"/>
      <c r="KH358" s="115"/>
      <c r="KI358" s="115"/>
      <c r="KJ358" s="115">
        <f t="shared" si="5787"/>
        <v>0</v>
      </c>
      <c r="KK358" s="481"/>
      <c r="KL358" s="118"/>
      <c r="KM358" s="118"/>
      <c r="KN358" s="115"/>
      <c r="KO358" s="115"/>
      <c r="KP358" s="115"/>
      <c r="KQ358" s="115"/>
      <c r="KR358" s="115"/>
      <c r="KS358" s="115">
        <f t="shared" si="5788"/>
        <v>0</v>
      </c>
      <c r="KT358" s="481"/>
      <c r="KU358" s="118"/>
      <c r="KV358" s="118"/>
      <c r="KW358" s="115"/>
      <c r="KX358" s="115"/>
      <c r="KY358" s="115"/>
      <c r="KZ358" s="115"/>
      <c r="LA358" s="115"/>
      <c r="LB358" s="115">
        <f t="shared" si="5789"/>
        <v>0</v>
      </c>
      <c r="LC358" s="481"/>
      <c r="LD358" s="118"/>
      <c r="LE358" s="118"/>
      <c r="LF358" s="115"/>
      <c r="LG358" s="115"/>
      <c r="LH358" s="115"/>
      <c r="LI358" s="115"/>
      <c r="LJ358" s="115"/>
      <c r="LK358" s="115">
        <f t="shared" si="5790"/>
        <v>0</v>
      </c>
      <c r="LL358" s="481"/>
      <c r="LM358" s="118"/>
      <c r="LN358" s="118"/>
      <c r="LO358" s="115"/>
      <c r="LP358" s="115"/>
      <c r="LQ358" s="115"/>
      <c r="LR358" s="115"/>
      <c r="LS358" s="115"/>
      <c r="LT358" s="115">
        <f t="shared" si="5791"/>
        <v>0</v>
      </c>
      <c r="LU358" s="481"/>
      <c r="LV358" s="118"/>
      <c r="LW358" s="118"/>
      <c r="LX358" s="115"/>
      <c r="LY358" s="115"/>
      <c r="LZ358" s="115"/>
      <c r="MA358" s="115"/>
      <c r="MB358" s="115"/>
      <c r="MC358" s="115">
        <f t="shared" si="5792"/>
        <v>0</v>
      </c>
      <c r="MD358" s="481"/>
      <c r="ME358" s="118"/>
      <c r="MF358" s="118"/>
      <c r="MG358" s="115"/>
      <c r="MH358" s="115"/>
      <c r="MI358" s="115"/>
      <c r="MJ358" s="115"/>
      <c r="MK358" s="115"/>
      <c r="ML358" s="115">
        <f t="shared" si="5793"/>
        <v>0</v>
      </c>
      <c r="MM358" s="481"/>
      <c r="MN358" s="118"/>
      <c r="MO358" s="118"/>
      <c r="MP358" s="115"/>
      <c r="MQ358" s="115"/>
      <c r="MR358" s="115"/>
      <c r="MS358" s="115"/>
      <c r="MT358" s="115"/>
      <c r="MU358" s="115">
        <f t="shared" si="5794"/>
        <v>0</v>
      </c>
      <c r="MV358" s="481"/>
      <c r="MW358" s="118"/>
      <c r="MX358" s="118"/>
      <c r="MY358" s="115"/>
      <c r="MZ358" s="115"/>
      <c r="NA358" s="115"/>
      <c r="NB358" s="115"/>
      <c r="NC358" s="115"/>
      <c r="ND358" s="115">
        <f t="shared" si="5795"/>
        <v>0</v>
      </c>
      <c r="NE358" s="481"/>
      <c r="NF358" s="118"/>
      <c r="NG358" s="118"/>
      <c r="NH358" s="115"/>
      <c r="NI358" s="115"/>
      <c r="NJ358" s="115"/>
      <c r="NK358" s="115"/>
      <c r="NL358" s="115"/>
      <c r="NM358" s="115">
        <f t="shared" si="5796"/>
        <v>0</v>
      </c>
      <c r="NN358" s="481"/>
      <c r="NO358" s="118"/>
      <c r="NP358" s="118"/>
      <c r="NQ358" s="115"/>
      <c r="NR358" s="115"/>
      <c r="NS358" s="115"/>
      <c r="NT358" s="115"/>
      <c r="NU358" s="115"/>
      <c r="NV358" s="115">
        <f t="shared" si="5797"/>
        <v>0</v>
      </c>
      <c r="NW358" s="481"/>
      <c r="NX358" s="118"/>
      <c r="NY358" s="118"/>
      <c r="NZ358" s="115"/>
      <c r="OA358" s="115"/>
      <c r="OB358" s="115"/>
      <c r="OC358" s="115"/>
      <c r="OD358" s="115"/>
      <c r="OE358" s="115">
        <f t="shared" si="5798"/>
        <v>0</v>
      </c>
      <c r="OF358" s="481"/>
      <c r="OG358" s="118"/>
      <c r="OH358" s="118"/>
      <c r="OI358" s="115"/>
      <c r="OJ358" s="115"/>
      <c r="OK358" s="115"/>
      <c r="OL358" s="115"/>
      <c r="OM358" s="115"/>
      <c r="ON358" s="115">
        <f t="shared" si="5799"/>
        <v>0</v>
      </c>
      <c r="OO358" s="481"/>
      <c r="OP358" s="118"/>
      <c r="OQ358" s="118"/>
      <c r="OR358" s="115"/>
      <c r="OS358" s="115"/>
      <c r="OT358" s="115"/>
      <c r="OU358" s="115"/>
      <c r="OV358" s="115"/>
      <c r="OW358" s="115">
        <f t="shared" si="5800"/>
        <v>0</v>
      </c>
      <c r="OY358" s="118"/>
      <c r="OZ358" s="118"/>
      <c r="PA358" s="115"/>
      <c r="PB358" s="115"/>
      <c r="PC358" s="115"/>
      <c r="PD358" s="115"/>
      <c r="PE358" s="115"/>
      <c r="PF358" s="115">
        <f t="shared" si="5801"/>
        <v>0</v>
      </c>
    </row>
    <row r="359" spans="1:422">
      <c r="A359" s="118"/>
      <c r="B359" s="118"/>
      <c r="C359" s="115"/>
      <c r="D359" s="115"/>
      <c r="E359" s="115"/>
      <c r="F359" s="115"/>
      <c r="G359" s="115"/>
      <c r="H359" s="115">
        <f t="shared" si="5755"/>
        <v>0</v>
      </c>
      <c r="J359" s="118"/>
      <c r="K359" s="118"/>
      <c r="L359" s="115"/>
      <c r="M359" s="115"/>
      <c r="N359" s="115"/>
      <c r="O359" s="115"/>
      <c r="P359" s="115"/>
      <c r="Q359" s="115">
        <f t="shared" si="5756"/>
        <v>0</v>
      </c>
      <c r="S359" s="118"/>
      <c r="T359" s="118"/>
      <c r="U359" s="115"/>
      <c r="V359" s="115"/>
      <c r="W359" s="115"/>
      <c r="X359" s="115"/>
      <c r="Y359" s="115"/>
      <c r="Z359" s="115">
        <f t="shared" si="5757"/>
        <v>0</v>
      </c>
      <c r="AB359" s="118"/>
      <c r="AC359" s="118"/>
      <c r="AD359" s="115"/>
      <c r="AE359" s="115"/>
      <c r="AF359" s="115"/>
      <c r="AG359" s="115"/>
      <c r="AH359" s="115"/>
      <c r="AI359" s="115">
        <f t="shared" si="5758"/>
        <v>0</v>
      </c>
      <c r="AK359" s="118"/>
      <c r="AL359" s="118"/>
      <c r="AM359" s="115"/>
      <c r="AN359" s="115"/>
      <c r="AO359" s="115"/>
      <c r="AP359" s="115"/>
      <c r="AQ359" s="115"/>
      <c r="AR359" s="115">
        <f t="shared" si="5759"/>
        <v>0</v>
      </c>
      <c r="AT359" s="118"/>
      <c r="AU359" s="118"/>
      <c r="AV359" s="115"/>
      <c r="AW359" s="115"/>
      <c r="AX359" s="115"/>
      <c r="AY359" s="115"/>
      <c r="AZ359" s="115"/>
      <c r="BA359" s="115">
        <f t="shared" si="5760"/>
        <v>0</v>
      </c>
      <c r="BC359" s="118"/>
      <c r="BD359" s="118"/>
      <c r="BE359" s="115"/>
      <c r="BF359" s="115"/>
      <c r="BG359" s="115"/>
      <c r="BH359" s="115"/>
      <c r="BI359" s="115"/>
      <c r="BJ359" s="115">
        <f t="shared" si="5761"/>
        <v>0</v>
      </c>
      <c r="BL359" s="118"/>
      <c r="BM359" s="118"/>
      <c r="BN359" s="115"/>
      <c r="BO359" s="115"/>
      <c r="BP359" s="115"/>
      <c r="BQ359" s="115"/>
      <c r="BR359" s="115"/>
      <c r="BS359" s="115">
        <f t="shared" si="5762"/>
        <v>0</v>
      </c>
      <c r="BU359" s="118"/>
      <c r="BV359" s="118"/>
      <c r="BW359" s="115"/>
      <c r="BX359" s="115"/>
      <c r="BY359" s="115"/>
      <c r="BZ359" s="115"/>
      <c r="CA359" s="115"/>
      <c r="CB359" s="115">
        <f t="shared" si="5763"/>
        <v>0</v>
      </c>
      <c r="CD359" s="118"/>
      <c r="CE359" s="118"/>
      <c r="CF359" s="115"/>
      <c r="CG359" s="115"/>
      <c r="CH359" s="115"/>
      <c r="CI359" s="115"/>
      <c r="CJ359" s="115"/>
      <c r="CK359" s="115">
        <f t="shared" si="5764"/>
        <v>0</v>
      </c>
      <c r="CM359" s="118"/>
      <c r="CN359" s="118"/>
      <c r="CO359" s="115"/>
      <c r="CP359" s="115"/>
      <c r="CQ359" s="115"/>
      <c r="CR359" s="115"/>
      <c r="CS359" s="115"/>
      <c r="CT359" s="115">
        <f t="shared" si="5765"/>
        <v>0</v>
      </c>
      <c r="CV359" s="118"/>
      <c r="CW359" s="118"/>
      <c r="CX359" s="115"/>
      <c r="CY359" s="115"/>
      <c r="CZ359" s="115"/>
      <c r="DA359" s="115"/>
      <c r="DB359" s="115"/>
      <c r="DC359" s="115">
        <f t="shared" si="5766"/>
        <v>0</v>
      </c>
      <c r="DE359" s="118"/>
      <c r="DF359" s="118"/>
      <c r="DG359" s="115"/>
      <c r="DH359" s="115"/>
      <c r="DI359" s="115"/>
      <c r="DJ359" s="115"/>
      <c r="DK359" s="115"/>
      <c r="DL359" s="115">
        <f t="shared" si="5767"/>
        <v>0</v>
      </c>
      <c r="DN359" s="118"/>
      <c r="DO359" s="118"/>
      <c r="DP359" s="115"/>
      <c r="DQ359" s="115"/>
      <c r="DR359" s="115"/>
      <c r="DS359" s="115"/>
      <c r="DT359" s="115"/>
      <c r="DU359" s="115">
        <f t="shared" si="5768"/>
        <v>0</v>
      </c>
      <c r="DW359" s="118"/>
      <c r="DX359" s="118"/>
      <c r="DY359" s="115"/>
      <c r="DZ359" s="115"/>
      <c r="EA359" s="115"/>
      <c r="EB359" s="115"/>
      <c r="EC359" s="115"/>
      <c r="ED359" s="115">
        <f t="shared" si="5769"/>
        <v>0</v>
      </c>
      <c r="EF359" s="118"/>
      <c r="EG359" s="118"/>
      <c r="EH359" s="115"/>
      <c r="EI359" s="115"/>
      <c r="EJ359" s="115"/>
      <c r="EK359" s="115"/>
      <c r="EL359" s="115"/>
      <c r="EM359" s="115">
        <f t="shared" si="5770"/>
        <v>0</v>
      </c>
      <c r="EO359" s="118"/>
      <c r="EP359" s="118"/>
      <c r="EQ359" s="115"/>
      <c r="ER359" s="115"/>
      <c r="ES359" s="115"/>
      <c r="ET359" s="115"/>
      <c r="EU359" s="115"/>
      <c r="EV359" s="115">
        <f t="shared" si="5771"/>
        <v>0</v>
      </c>
      <c r="EX359" s="118"/>
      <c r="EY359" s="118"/>
      <c r="EZ359" s="115"/>
      <c r="FA359" s="115"/>
      <c r="FB359" s="115"/>
      <c r="FC359" s="115"/>
      <c r="FD359" s="115"/>
      <c r="FE359" s="115">
        <f t="shared" si="5772"/>
        <v>0</v>
      </c>
      <c r="FG359" s="118"/>
      <c r="FH359" s="118"/>
      <c r="FI359" s="115"/>
      <c r="FJ359" s="115"/>
      <c r="FK359" s="115"/>
      <c r="FL359" s="115"/>
      <c r="FM359" s="115"/>
      <c r="FN359" s="115">
        <f t="shared" si="5773"/>
        <v>0</v>
      </c>
      <c r="FP359" s="118"/>
      <c r="FQ359" s="118"/>
      <c r="FR359" s="115"/>
      <c r="FS359" s="115"/>
      <c r="FT359" s="115"/>
      <c r="FU359" s="115"/>
      <c r="FV359" s="115"/>
      <c r="FW359" s="115">
        <f t="shared" si="5774"/>
        <v>0</v>
      </c>
      <c r="FY359" s="118"/>
      <c r="FZ359" s="118"/>
      <c r="GA359" s="115"/>
      <c r="GB359" s="115"/>
      <c r="GC359" s="115"/>
      <c r="GD359" s="115"/>
      <c r="GE359" s="115"/>
      <c r="GF359" s="115">
        <f t="shared" si="5775"/>
        <v>0</v>
      </c>
      <c r="GH359" s="121"/>
      <c r="GI359" s="118"/>
      <c r="GJ359" s="115"/>
      <c r="GK359" s="115"/>
      <c r="GL359" s="115"/>
      <c r="GM359" s="115"/>
      <c r="GN359" s="115"/>
      <c r="GO359" s="115">
        <f t="shared" si="5776"/>
        <v>0</v>
      </c>
      <c r="GQ359" s="118"/>
      <c r="GR359" s="118"/>
      <c r="GS359" s="115"/>
      <c r="GT359" s="115"/>
      <c r="GU359" s="115"/>
      <c r="GV359" s="115"/>
      <c r="GW359" s="115"/>
      <c r="GX359" s="115">
        <f t="shared" si="5777"/>
        <v>0</v>
      </c>
      <c r="GZ359" s="118"/>
      <c r="HA359" s="118"/>
      <c r="HB359" s="115"/>
      <c r="HC359" s="115"/>
      <c r="HD359" s="115"/>
      <c r="HE359" s="115"/>
      <c r="HF359" s="115"/>
      <c r="HG359" s="115">
        <f t="shared" si="5778"/>
        <v>0</v>
      </c>
      <c r="HI359" s="118"/>
      <c r="HJ359" s="118"/>
      <c r="HK359" s="115"/>
      <c r="HL359" s="115"/>
      <c r="HM359" s="115"/>
      <c r="HN359" s="115"/>
      <c r="HO359" s="115"/>
      <c r="HP359" s="115">
        <f t="shared" si="5779"/>
        <v>0</v>
      </c>
      <c r="HR359" s="118"/>
      <c r="HS359" s="118"/>
      <c r="HT359" s="115"/>
      <c r="HU359" s="115"/>
      <c r="HV359" s="115"/>
      <c r="HW359" s="115"/>
      <c r="HX359" s="115"/>
      <c r="HY359" s="115">
        <f t="shared" si="5780"/>
        <v>0</v>
      </c>
      <c r="IA359" s="118"/>
      <c r="IB359" s="118"/>
      <c r="IC359" s="115"/>
      <c r="ID359" s="115"/>
      <c r="IE359" s="115"/>
      <c r="IF359" s="115"/>
      <c r="IG359" s="115"/>
      <c r="IH359" s="115">
        <f t="shared" si="5781"/>
        <v>0</v>
      </c>
      <c r="IJ359" s="118"/>
      <c r="IK359" s="118"/>
      <c r="IL359" s="115"/>
      <c r="IM359" s="115"/>
      <c r="IN359" s="115"/>
      <c r="IO359" s="115"/>
      <c r="IP359" s="115"/>
      <c r="IQ359" s="115">
        <f t="shared" si="5782"/>
        <v>0</v>
      </c>
      <c r="IS359" s="118"/>
      <c r="IT359" s="118"/>
      <c r="IU359" s="115"/>
      <c r="IV359" s="115"/>
      <c r="IW359" s="115"/>
      <c r="IX359" s="115"/>
      <c r="IY359" s="115"/>
      <c r="IZ359" s="115">
        <f t="shared" si="5783"/>
        <v>0</v>
      </c>
      <c r="JB359" s="118"/>
      <c r="JC359" s="118"/>
      <c r="JD359" s="115"/>
      <c r="JE359" s="115"/>
      <c r="JF359" s="115"/>
      <c r="JG359" s="115"/>
      <c r="JH359" s="115"/>
      <c r="JI359" s="115">
        <f t="shared" si="5784"/>
        <v>0</v>
      </c>
      <c r="JK359" s="118"/>
      <c r="JL359" s="118"/>
      <c r="JM359" s="115"/>
      <c r="JN359" s="115"/>
      <c r="JO359" s="115"/>
      <c r="JP359" s="115"/>
      <c r="JQ359" s="115"/>
      <c r="JR359" s="115">
        <f t="shared" si="5785"/>
        <v>0</v>
      </c>
      <c r="JS359" s="481"/>
      <c r="JT359" s="118"/>
      <c r="JU359" s="118"/>
      <c r="JV359" s="115"/>
      <c r="JW359" s="115"/>
      <c r="JX359" s="115"/>
      <c r="JY359" s="115"/>
      <c r="JZ359" s="115"/>
      <c r="KA359" s="115">
        <f t="shared" si="5786"/>
        <v>0</v>
      </c>
      <c r="KB359" s="481"/>
      <c r="KC359" s="118"/>
      <c r="KD359" s="118"/>
      <c r="KE359" s="115"/>
      <c r="KF359" s="115"/>
      <c r="KG359" s="115"/>
      <c r="KH359" s="115"/>
      <c r="KI359" s="115"/>
      <c r="KJ359" s="115">
        <f t="shared" si="5787"/>
        <v>0</v>
      </c>
      <c r="KK359" s="481"/>
      <c r="KL359" s="118"/>
      <c r="KM359" s="118"/>
      <c r="KN359" s="115"/>
      <c r="KO359" s="115"/>
      <c r="KP359" s="115"/>
      <c r="KQ359" s="115"/>
      <c r="KR359" s="115"/>
      <c r="KS359" s="115">
        <f t="shared" si="5788"/>
        <v>0</v>
      </c>
      <c r="KT359" s="481"/>
      <c r="KU359" s="118"/>
      <c r="KV359" s="118"/>
      <c r="KW359" s="115"/>
      <c r="KX359" s="115"/>
      <c r="KY359" s="115"/>
      <c r="KZ359" s="115"/>
      <c r="LA359" s="115"/>
      <c r="LB359" s="115">
        <f t="shared" si="5789"/>
        <v>0</v>
      </c>
      <c r="LC359" s="481"/>
      <c r="LD359" s="118"/>
      <c r="LE359" s="118"/>
      <c r="LF359" s="115"/>
      <c r="LG359" s="115"/>
      <c r="LH359" s="115"/>
      <c r="LI359" s="115"/>
      <c r="LJ359" s="115"/>
      <c r="LK359" s="115">
        <f t="shared" si="5790"/>
        <v>0</v>
      </c>
      <c r="LL359" s="481"/>
      <c r="LM359" s="118"/>
      <c r="LN359" s="118"/>
      <c r="LO359" s="115"/>
      <c r="LP359" s="115"/>
      <c r="LQ359" s="115"/>
      <c r="LR359" s="115"/>
      <c r="LS359" s="115"/>
      <c r="LT359" s="115">
        <f t="shared" si="5791"/>
        <v>0</v>
      </c>
      <c r="LU359" s="481"/>
      <c r="LV359" s="118"/>
      <c r="LW359" s="118"/>
      <c r="LX359" s="115"/>
      <c r="LY359" s="115"/>
      <c r="LZ359" s="115"/>
      <c r="MA359" s="115"/>
      <c r="MB359" s="115"/>
      <c r="MC359" s="115">
        <f t="shared" si="5792"/>
        <v>0</v>
      </c>
      <c r="MD359" s="481"/>
      <c r="ME359" s="118"/>
      <c r="MF359" s="118"/>
      <c r="MG359" s="115"/>
      <c r="MH359" s="115"/>
      <c r="MI359" s="115"/>
      <c r="MJ359" s="115"/>
      <c r="MK359" s="115"/>
      <c r="ML359" s="115">
        <f t="shared" si="5793"/>
        <v>0</v>
      </c>
      <c r="MM359" s="481"/>
      <c r="MN359" s="118"/>
      <c r="MO359" s="118"/>
      <c r="MP359" s="115"/>
      <c r="MQ359" s="115"/>
      <c r="MR359" s="115"/>
      <c r="MS359" s="115"/>
      <c r="MT359" s="115"/>
      <c r="MU359" s="115">
        <f t="shared" si="5794"/>
        <v>0</v>
      </c>
      <c r="MV359" s="481"/>
      <c r="MW359" s="118"/>
      <c r="MX359" s="118"/>
      <c r="MY359" s="115"/>
      <c r="MZ359" s="115"/>
      <c r="NA359" s="115"/>
      <c r="NB359" s="115"/>
      <c r="NC359" s="115"/>
      <c r="ND359" s="115">
        <f t="shared" si="5795"/>
        <v>0</v>
      </c>
      <c r="NE359" s="481"/>
      <c r="NF359" s="118"/>
      <c r="NG359" s="118"/>
      <c r="NH359" s="115"/>
      <c r="NI359" s="115"/>
      <c r="NJ359" s="115"/>
      <c r="NK359" s="115"/>
      <c r="NL359" s="115"/>
      <c r="NM359" s="115">
        <f t="shared" si="5796"/>
        <v>0</v>
      </c>
      <c r="NN359" s="481"/>
      <c r="NO359" s="118"/>
      <c r="NP359" s="118"/>
      <c r="NQ359" s="115"/>
      <c r="NR359" s="115"/>
      <c r="NS359" s="115"/>
      <c r="NT359" s="115"/>
      <c r="NU359" s="115"/>
      <c r="NV359" s="115">
        <f t="shared" si="5797"/>
        <v>0</v>
      </c>
      <c r="NW359" s="481"/>
      <c r="NX359" s="118"/>
      <c r="NY359" s="118"/>
      <c r="NZ359" s="115"/>
      <c r="OA359" s="115"/>
      <c r="OB359" s="115"/>
      <c r="OC359" s="115"/>
      <c r="OD359" s="115"/>
      <c r="OE359" s="115">
        <f t="shared" si="5798"/>
        <v>0</v>
      </c>
      <c r="OF359" s="481"/>
      <c r="OG359" s="118"/>
      <c r="OH359" s="118"/>
      <c r="OI359" s="115"/>
      <c r="OJ359" s="115"/>
      <c r="OK359" s="115"/>
      <c r="OL359" s="115"/>
      <c r="OM359" s="115"/>
      <c r="ON359" s="115">
        <f t="shared" si="5799"/>
        <v>0</v>
      </c>
      <c r="OO359" s="481"/>
      <c r="OP359" s="118"/>
      <c r="OQ359" s="118"/>
      <c r="OR359" s="115"/>
      <c r="OS359" s="115"/>
      <c r="OT359" s="115"/>
      <c r="OU359" s="115"/>
      <c r="OV359" s="115"/>
      <c r="OW359" s="115">
        <f t="shared" si="5800"/>
        <v>0</v>
      </c>
      <c r="OY359" s="118"/>
      <c r="OZ359" s="118"/>
      <c r="PA359" s="115"/>
      <c r="PB359" s="115"/>
      <c r="PC359" s="115"/>
      <c r="PD359" s="115"/>
      <c r="PE359" s="115"/>
      <c r="PF359" s="115">
        <f t="shared" si="5801"/>
        <v>0</v>
      </c>
    </row>
    <row r="360" spans="1:422">
      <c r="A360" s="118"/>
      <c r="B360" s="118"/>
      <c r="C360" s="115"/>
      <c r="D360" s="115"/>
      <c r="E360" s="115"/>
      <c r="F360" s="115"/>
      <c r="G360" s="115"/>
      <c r="H360" s="115">
        <f t="shared" si="5755"/>
        <v>0</v>
      </c>
      <c r="J360" s="118"/>
      <c r="K360" s="118"/>
      <c r="L360" s="115"/>
      <c r="M360" s="115"/>
      <c r="N360" s="115"/>
      <c r="O360" s="115"/>
      <c r="P360" s="115"/>
      <c r="Q360" s="115">
        <f t="shared" si="5756"/>
        <v>0</v>
      </c>
      <c r="S360" s="118"/>
      <c r="T360" s="118"/>
      <c r="U360" s="115"/>
      <c r="V360" s="115"/>
      <c r="W360" s="115"/>
      <c r="X360" s="115"/>
      <c r="Y360" s="115"/>
      <c r="Z360" s="115">
        <f t="shared" si="5757"/>
        <v>0</v>
      </c>
      <c r="AB360" s="118"/>
      <c r="AC360" s="118"/>
      <c r="AD360" s="115"/>
      <c r="AE360" s="115"/>
      <c r="AF360" s="115"/>
      <c r="AG360" s="115"/>
      <c r="AH360" s="115"/>
      <c r="AI360" s="115">
        <f t="shared" si="5758"/>
        <v>0</v>
      </c>
      <c r="AK360" s="118"/>
      <c r="AL360" s="118"/>
      <c r="AM360" s="115"/>
      <c r="AN360" s="115"/>
      <c r="AO360" s="115"/>
      <c r="AP360" s="115"/>
      <c r="AQ360" s="115"/>
      <c r="AR360" s="115">
        <f t="shared" si="5759"/>
        <v>0</v>
      </c>
      <c r="AT360" s="118"/>
      <c r="AU360" s="118"/>
      <c r="AV360" s="115"/>
      <c r="AW360" s="115"/>
      <c r="AX360" s="115"/>
      <c r="AY360" s="115"/>
      <c r="AZ360" s="115"/>
      <c r="BA360" s="115">
        <f t="shared" si="5760"/>
        <v>0</v>
      </c>
      <c r="BC360" s="118"/>
      <c r="BD360" s="118"/>
      <c r="BE360" s="115"/>
      <c r="BF360" s="115"/>
      <c r="BG360" s="115"/>
      <c r="BH360" s="115"/>
      <c r="BI360" s="115"/>
      <c r="BJ360" s="115">
        <f t="shared" si="5761"/>
        <v>0</v>
      </c>
      <c r="BL360" s="118"/>
      <c r="BM360" s="118"/>
      <c r="BN360" s="115"/>
      <c r="BO360" s="115"/>
      <c r="BP360" s="115"/>
      <c r="BQ360" s="115"/>
      <c r="BR360" s="115"/>
      <c r="BS360" s="115">
        <f t="shared" si="5762"/>
        <v>0</v>
      </c>
      <c r="BU360" s="118"/>
      <c r="BV360" s="118"/>
      <c r="BW360" s="115"/>
      <c r="BX360" s="115"/>
      <c r="BY360" s="115"/>
      <c r="BZ360" s="115"/>
      <c r="CA360" s="115"/>
      <c r="CB360" s="115">
        <f t="shared" si="5763"/>
        <v>0</v>
      </c>
      <c r="CD360" s="118"/>
      <c r="CE360" s="118"/>
      <c r="CF360" s="115"/>
      <c r="CG360" s="115"/>
      <c r="CH360" s="115"/>
      <c r="CI360" s="115"/>
      <c r="CJ360" s="115"/>
      <c r="CK360" s="115">
        <f t="shared" si="5764"/>
        <v>0</v>
      </c>
      <c r="CM360" s="118"/>
      <c r="CN360" s="118"/>
      <c r="CO360" s="115"/>
      <c r="CP360" s="115"/>
      <c r="CQ360" s="115"/>
      <c r="CR360" s="115"/>
      <c r="CS360" s="115"/>
      <c r="CT360" s="115">
        <f t="shared" si="5765"/>
        <v>0</v>
      </c>
      <c r="CV360" s="118"/>
      <c r="CW360" s="118"/>
      <c r="CX360" s="115"/>
      <c r="CY360" s="115"/>
      <c r="CZ360" s="115"/>
      <c r="DA360" s="115"/>
      <c r="DB360" s="115"/>
      <c r="DC360" s="115">
        <f t="shared" si="5766"/>
        <v>0</v>
      </c>
      <c r="DE360" s="118"/>
      <c r="DF360" s="118"/>
      <c r="DG360" s="115"/>
      <c r="DH360" s="115"/>
      <c r="DI360" s="115"/>
      <c r="DJ360" s="115"/>
      <c r="DK360" s="115"/>
      <c r="DL360" s="115">
        <f t="shared" si="5767"/>
        <v>0</v>
      </c>
      <c r="DN360" s="118"/>
      <c r="DO360" s="118"/>
      <c r="DP360" s="115"/>
      <c r="DQ360" s="115"/>
      <c r="DR360" s="115"/>
      <c r="DS360" s="115"/>
      <c r="DT360" s="115"/>
      <c r="DU360" s="115">
        <f t="shared" si="5768"/>
        <v>0</v>
      </c>
      <c r="DW360" s="118"/>
      <c r="DX360" s="118"/>
      <c r="DY360" s="115"/>
      <c r="DZ360" s="115"/>
      <c r="EA360" s="115"/>
      <c r="EB360" s="115"/>
      <c r="EC360" s="115"/>
      <c r="ED360" s="115">
        <f t="shared" si="5769"/>
        <v>0</v>
      </c>
      <c r="EF360" s="118"/>
      <c r="EG360" s="118"/>
      <c r="EH360" s="115"/>
      <c r="EI360" s="115"/>
      <c r="EJ360" s="115"/>
      <c r="EK360" s="115"/>
      <c r="EL360" s="115"/>
      <c r="EM360" s="115">
        <f t="shared" si="5770"/>
        <v>0</v>
      </c>
      <c r="EO360" s="118"/>
      <c r="EP360" s="118"/>
      <c r="EQ360" s="115"/>
      <c r="ER360" s="115"/>
      <c r="ES360" s="115"/>
      <c r="ET360" s="115"/>
      <c r="EU360" s="115"/>
      <c r="EV360" s="115">
        <f t="shared" si="5771"/>
        <v>0</v>
      </c>
      <c r="EX360" s="118"/>
      <c r="EY360" s="118"/>
      <c r="EZ360" s="115"/>
      <c r="FA360" s="115"/>
      <c r="FB360" s="115"/>
      <c r="FC360" s="115"/>
      <c r="FD360" s="115"/>
      <c r="FE360" s="115">
        <f t="shared" si="5772"/>
        <v>0</v>
      </c>
      <c r="FG360" s="118"/>
      <c r="FH360" s="118"/>
      <c r="FI360" s="115"/>
      <c r="FJ360" s="115"/>
      <c r="FK360" s="115"/>
      <c r="FL360" s="115"/>
      <c r="FM360" s="115"/>
      <c r="FN360" s="115">
        <f t="shared" si="5773"/>
        <v>0</v>
      </c>
      <c r="FP360" s="118"/>
      <c r="FQ360" s="118"/>
      <c r="FR360" s="115"/>
      <c r="FS360" s="115"/>
      <c r="FT360" s="115"/>
      <c r="FU360" s="115"/>
      <c r="FV360" s="115"/>
      <c r="FW360" s="115">
        <f t="shared" si="5774"/>
        <v>0</v>
      </c>
      <c r="FY360" s="118"/>
      <c r="FZ360" s="118"/>
      <c r="GA360" s="115"/>
      <c r="GB360" s="115"/>
      <c r="GC360" s="115"/>
      <c r="GD360" s="115"/>
      <c r="GE360" s="115"/>
      <c r="GF360" s="115">
        <f t="shared" si="5775"/>
        <v>0</v>
      </c>
      <c r="GH360" s="121"/>
      <c r="GI360" s="118"/>
      <c r="GJ360" s="115"/>
      <c r="GK360" s="115"/>
      <c r="GL360" s="115"/>
      <c r="GM360" s="115"/>
      <c r="GN360" s="115"/>
      <c r="GO360" s="115">
        <f t="shared" si="5776"/>
        <v>0</v>
      </c>
      <c r="GQ360" s="118"/>
      <c r="GR360" s="118"/>
      <c r="GS360" s="115"/>
      <c r="GT360" s="115"/>
      <c r="GU360" s="115"/>
      <c r="GV360" s="115"/>
      <c r="GW360" s="115"/>
      <c r="GX360" s="115">
        <f t="shared" si="5777"/>
        <v>0</v>
      </c>
      <c r="GZ360" s="118"/>
      <c r="HA360" s="118"/>
      <c r="HB360" s="115"/>
      <c r="HC360" s="115"/>
      <c r="HD360" s="115"/>
      <c r="HE360" s="115"/>
      <c r="HF360" s="115"/>
      <c r="HG360" s="115">
        <f t="shared" si="5778"/>
        <v>0</v>
      </c>
      <c r="HI360" s="118"/>
      <c r="HJ360" s="118"/>
      <c r="HK360" s="115"/>
      <c r="HL360" s="115"/>
      <c r="HM360" s="115"/>
      <c r="HN360" s="115"/>
      <c r="HO360" s="115"/>
      <c r="HP360" s="115">
        <f t="shared" si="5779"/>
        <v>0</v>
      </c>
      <c r="HR360" s="118"/>
      <c r="HS360" s="118"/>
      <c r="HT360" s="115"/>
      <c r="HU360" s="115"/>
      <c r="HV360" s="115"/>
      <c r="HW360" s="115"/>
      <c r="HX360" s="115"/>
      <c r="HY360" s="115">
        <f t="shared" si="5780"/>
        <v>0</v>
      </c>
      <c r="IA360" s="118"/>
      <c r="IB360" s="118"/>
      <c r="IC360" s="115"/>
      <c r="ID360" s="115"/>
      <c r="IE360" s="115"/>
      <c r="IF360" s="115"/>
      <c r="IG360" s="115"/>
      <c r="IH360" s="115">
        <f t="shared" si="5781"/>
        <v>0</v>
      </c>
      <c r="IJ360" s="118"/>
      <c r="IK360" s="118"/>
      <c r="IL360" s="115"/>
      <c r="IM360" s="115"/>
      <c r="IN360" s="115"/>
      <c r="IO360" s="115"/>
      <c r="IP360" s="115"/>
      <c r="IQ360" s="115">
        <f t="shared" si="5782"/>
        <v>0</v>
      </c>
      <c r="IS360" s="118"/>
      <c r="IT360" s="118"/>
      <c r="IU360" s="115"/>
      <c r="IV360" s="115"/>
      <c r="IW360" s="115"/>
      <c r="IX360" s="115"/>
      <c r="IY360" s="115"/>
      <c r="IZ360" s="115">
        <f t="shared" si="5783"/>
        <v>0</v>
      </c>
      <c r="JB360" s="118"/>
      <c r="JC360" s="118"/>
      <c r="JD360" s="115"/>
      <c r="JE360" s="115"/>
      <c r="JF360" s="115"/>
      <c r="JG360" s="115"/>
      <c r="JH360" s="115"/>
      <c r="JI360" s="115">
        <f t="shared" si="5784"/>
        <v>0</v>
      </c>
      <c r="JK360" s="118"/>
      <c r="JL360" s="118"/>
      <c r="JM360" s="115"/>
      <c r="JN360" s="115"/>
      <c r="JO360" s="115"/>
      <c r="JP360" s="115"/>
      <c r="JQ360" s="115"/>
      <c r="JR360" s="115">
        <f t="shared" si="5785"/>
        <v>0</v>
      </c>
      <c r="JS360" s="481"/>
      <c r="JT360" s="118"/>
      <c r="JU360" s="118"/>
      <c r="JV360" s="115"/>
      <c r="JW360" s="115"/>
      <c r="JX360" s="115"/>
      <c r="JY360" s="115"/>
      <c r="JZ360" s="115"/>
      <c r="KA360" s="115">
        <f t="shared" si="5786"/>
        <v>0</v>
      </c>
      <c r="KB360" s="481"/>
      <c r="KC360" s="118"/>
      <c r="KD360" s="118"/>
      <c r="KE360" s="115"/>
      <c r="KF360" s="115"/>
      <c r="KG360" s="115"/>
      <c r="KH360" s="115"/>
      <c r="KI360" s="115"/>
      <c r="KJ360" s="115">
        <f t="shared" si="5787"/>
        <v>0</v>
      </c>
      <c r="KK360" s="481"/>
      <c r="KL360" s="118"/>
      <c r="KM360" s="118"/>
      <c r="KN360" s="115"/>
      <c r="KO360" s="115"/>
      <c r="KP360" s="115"/>
      <c r="KQ360" s="115"/>
      <c r="KR360" s="115"/>
      <c r="KS360" s="115">
        <f t="shared" si="5788"/>
        <v>0</v>
      </c>
      <c r="KT360" s="481"/>
      <c r="KU360" s="118"/>
      <c r="KV360" s="118"/>
      <c r="KW360" s="115"/>
      <c r="KX360" s="115"/>
      <c r="KY360" s="115"/>
      <c r="KZ360" s="115"/>
      <c r="LA360" s="115"/>
      <c r="LB360" s="115">
        <f t="shared" si="5789"/>
        <v>0</v>
      </c>
      <c r="LC360" s="481"/>
      <c r="LD360" s="118"/>
      <c r="LE360" s="118"/>
      <c r="LF360" s="115"/>
      <c r="LG360" s="115"/>
      <c r="LH360" s="115"/>
      <c r="LI360" s="115"/>
      <c r="LJ360" s="115"/>
      <c r="LK360" s="115">
        <f t="shared" si="5790"/>
        <v>0</v>
      </c>
      <c r="LL360" s="481"/>
      <c r="LM360" s="118"/>
      <c r="LN360" s="118"/>
      <c r="LO360" s="115"/>
      <c r="LP360" s="115"/>
      <c r="LQ360" s="115"/>
      <c r="LR360" s="115"/>
      <c r="LS360" s="115"/>
      <c r="LT360" s="115">
        <f t="shared" si="5791"/>
        <v>0</v>
      </c>
      <c r="LU360" s="481"/>
      <c r="LV360" s="118"/>
      <c r="LW360" s="118"/>
      <c r="LX360" s="115"/>
      <c r="LY360" s="115"/>
      <c r="LZ360" s="115"/>
      <c r="MA360" s="115"/>
      <c r="MB360" s="115"/>
      <c r="MC360" s="115">
        <f t="shared" si="5792"/>
        <v>0</v>
      </c>
      <c r="MD360" s="481"/>
      <c r="ME360" s="118"/>
      <c r="MF360" s="118"/>
      <c r="MG360" s="115"/>
      <c r="MH360" s="115"/>
      <c r="MI360" s="115"/>
      <c r="MJ360" s="115"/>
      <c r="MK360" s="115"/>
      <c r="ML360" s="115">
        <f t="shared" si="5793"/>
        <v>0</v>
      </c>
      <c r="MM360" s="481"/>
      <c r="MN360" s="118"/>
      <c r="MO360" s="118"/>
      <c r="MP360" s="115"/>
      <c r="MQ360" s="115"/>
      <c r="MR360" s="115"/>
      <c r="MS360" s="115"/>
      <c r="MT360" s="115"/>
      <c r="MU360" s="115">
        <f t="shared" si="5794"/>
        <v>0</v>
      </c>
      <c r="MV360" s="481"/>
      <c r="MW360" s="118"/>
      <c r="MX360" s="118"/>
      <c r="MY360" s="115"/>
      <c r="MZ360" s="115"/>
      <c r="NA360" s="115"/>
      <c r="NB360" s="115"/>
      <c r="NC360" s="115"/>
      <c r="ND360" s="115">
        <f t="shared" si="5795"/>
        <v>0</v>
      </c>
      <c r="NE360" s="481"/>
      <c r="NF360" s="118"/>
      <c r="NG360" s="118"/>
      <c r="NH360" s="115"/>
      <c r="NI360" s="115"/>
      <c r="NJ360" s="115"/>
      <c r="NK360" s="115"/>
      <c r="NL360" s="115"/>
      <c r="NM360" s="115">
        <f t="shared" si="5796"/>
        <v>0</v>
      </c>
      <c r="NN360" s="481"/>
      <c r="NO360" s="118"/>
      <c r="NP360" s="118"/>
      <c r="NQ360" s="115"/>
      <c r="NR360" s="115"/>
      <c r="NS360" s="115"/>
      <c r="NT360" s="115"/>
      <c r="NU360" s="115"/>
      <c r="NV360" s="115">
        <f t="shared" si="5797"/>
        <v>0</v>
      </c>
      <c r="NW360" s="481"/>
      <c r="NX360" s="118"/>
      <c r="NY360" s="118"/>
      <c r="NZ360" s="115"/>
      <c r="OA360" s="115"/>
      <c r="OB360" s="115"/>
      <c r="OC360" s="115"/>
      <c r="OD360" s="115"/>
      <c r="OE360" s="115">
        <f t="shared" si="5798"/>
        <v>0</v>
      </c>
      <c r="OF360" s="481"/>
      <c r="OG360" s="118"/>
      <c r="OH360" s="118"/>
      <c r="OI360" s="115"/>
      <c r="OJ360" s="115"/>
      <c r="OK360" s="115"/>
      <c r="OL360" s="115"/>
      <c r="OM360" s="115"/>
      <c r="ON360" s="115">
        <f t="shared" si="5799"/>
        <v>0</v>
      </c>
      <c r="OO360" s="481"/>
      <c r="OP360" s="118"/>
      <c r="OQ360" s="118"/>
      <c r="OR360" s="115"/>
      <c r="OS360" s="115"/>
      <c r="OT360" s="115"/>
      <c r="OU360" s="115"/>
      <c r="OV360" s="115"/>
      <c r="OW360" s="115">
        <f t="shared" si="5800"/>
        <v>0</v>
      </c>
      <c r="OY360" s="118"/>
      <c r="OZ360" s="118"/>
      <c r="PA360" s="115"/>
      <c r="PB360" s="115"/>
      <c r="PC360" s="115"/>
      <c r="PD360" s="115"/>
      <c r="PE360" s="115"/>
      <c r="PF360" s="115">
        <f t="shared" si="5801"/>
        <v>0</v>
      </c>
    </row>
    <row r="361" spans="1:422">
      <c r="A361" s="118"/>
      <c r="B361" s="118"/>
      <c r="C361" s="115"/>
      <c r="D361" s="115"/>
      <c r="E361" s="115"/>
      <c r="F361" s="115"/>
      <c r="G361" s="115"/>
      <c r="H361" s="115">
        <f t="shared" si="5755"/>
        <v>0</v>
      </c>
      <c r="J361" s="118"/>
      <c r="K361" s="118"/>
      <c r="L361" s="115"/>
      <c r="M361" s="115"/>
      <c r="N361" s="115"/>
      <c r="O361" s="115"/>
      <c r="P361" s="115"/>
      <c r="Q361" s="115">
        <f t="shared" si="5756"/>
        <v>0</v>
      </c>
      <c r="S361" s="118"/>
      <c r="T361" s="118"/>
      <c r="U361" s="115"/>
      <c r="V361" s="115"/>
      <c r="W361" s="115"/>
      <c r="X361" s="115"/>
      <c r="Y361" s="115"/>
      <c r="Z361" s="115">
        <f t="shared" si="5757"/>
        <v>0</v>
      </c>
      <c r="AB361" s="118"/>
      <c r="AC361" s="118"/>
      <c r="AD361" s="115"/>
      <c r="AE361" s="115"/>
      <c r="AF361" s="115"/>
      <c r="AG361" s="115"/>
      <c r="AH361" s="115"/>
      <c r="AI361" s="115">
        <f t="shared" si="5758"/>
        <v>0</v>
      </c>
      <c r="AK361" s="118"/>
      <c r="AL361" s="118"/>
      <c r="AM361" s="115"/>
      <c r="AN361" s="115"/>
      <c r="AO361" s="115"/>
      <c r="AP361" s="115"/>
      <c r="AQ361" s="115"/>
      <c r="AR361" s="115">
        <f t="shared" si="5759"/>
        <v>0</v>
      </c>
      <c r="AT361" s="118"/>
      <c r="AU361" s="118"/>
      <c r="AV361" s="115"/>
      <c r="AW361" s="115"/>
      <c r="AX361" s="115"/>
      <c r="AY361" s="115"/>
      <c r="AZ361" s="115"/>
      <c r="BA361" s="115">
        <f t="shared" si="5760"/>
        <v>0</v>
      </c>
      <c r="BC361" s="118"/>
      <c r="BD361" s="118"/>
      <c r="BE361" s="115"/>
      <c r="BF361" s="115"/>
      <c r="BG361" s="115"/>
      <c r="BH361" s="115"/>
      <c r="BI361" s="115"/>
      <c r="BJ361" s="115">
        <f t="shared" si="5761"/>
        <v>0</v>
      </c>
      <c r="BL361" s="118"/>
      <c r="BM361" s="118"/>
      <c r="BN361" s="115"/>
      <c r="BO361" s="115"/>
      <c r="BP361" s="115"/>
      <c r="BQ361" s="115"/>
      <c r="BR361" s="115"/>
      <c r="BS361" s="115">
        <f t="shared" si="5762"/>
        <v>0</v>
      </c>
      <c r="BU361" s="118"/>
      <c r="BV361" s="118"/>
      <c r="BW361" s="115"/>
      <c r="BX361" s="115"/>
      <c r="BY361" s="115"/>
      <c r="BZ361" s="115"/>
      <c r="CA361" s="115"/>
      <c r="CB361" s="115">
        <f t="shared" si="5763"/>
        <v>0</v>
      </c>
      <c r="CD361" s="118"/>
      <c r="CE361" s="118"/>
      <c r="CF361" s="115"/>
      <c r="CG361" s="115"/>
      <c r="CH361" s="115"/>
      <c r="CI361" s="115"/>
      <c r="CJ361" s="115"/>
      <c r="CK361" s="115">
        <f t="shared" si="5764"/>
        <v>0</v>
      </c>
      <c r="CM361" s="118"/>
      <c r="CN361" s="118"/>
      <c r="CO361" s="115"/>
      <c r="CP361" s="115"/>
      <c r="CQ361" s="115"/>
      <c r="CR361" s="115"/>
      <c r="CS361" s="115"/>
      <c r="CT361" s="115">
        <f t="shared" si="5765"/>
        <v>0</v>
      </c>
      <c r="CV361" s="118"/>
      <c r="CW361" s="118"/>
      <c r="CX361" s="115"/>
      <c r="CY361" s="115"/>
      <c r="CZ361" s="115"/>
      <c r="DA361" s="115"/>
      <c r="DB361" s="115"/>
      <c r="DC361" s="115">
        <f t="shared" si="5766"/>
        <v>0</v>
      </c>
      <c r="DE361" s="118"/>
      <c r="DF361" s="118"/>
      <c r="DG361" s="115"/>
      <c r="DH361" s="115"/>
      <c r="DI361" s="115"/>
      <c r="DJ361" s="115"/>
      <c r="DK361" s="115"/>
      <c r="DL361" s="115">
        <f t="shared" si="5767"/>
        <v>0</v>
      </c>
      <c r="DN361" s="118"/>
      <c r="DO361" s="118"/>
      <c r="DP361" s="115"/>
      <c r="DQ361" s="115"/>
      <c r="DR361" s="115"/>
      <c r="DS361" s="115"/>
      <c r="DT361" s="115"/>
      <c r="DU361" s="115">
        <f t="shared" si="5768"/>
        <v>0</v>
      </c>
      <c r="DW361" s="118"/>
      <c r="DX361" s="118"/>
      <c r="DY361" s="115"/>
      <c r="DZ361" s="115"/>
      <c r="EA361" s="115"/>
      <c r="EB361" s="115"/>
      <c r="EC361" s="115"/>
      <c r="ED361" s="115">
        <f t="shared" si="5769"/>
        <v>0</v>
      </c>
      <c r="EF361" s="118"/>
      <c r="EG361" s="118"/>
      <c r="EH361" s="115"/>
      <c r="EI361" s="115"/>
      <c r="EJ361" s="115"/>
      <c r="EK361" s="115"/>
      <c r="EL361" s="115"/>
      <c r="EM361" s="115">
        <f t="shared" si="5770"/>
        <v>0</v>
      </c>
      <c r="EO361" s="118"/>
      <c r="EP361" s="118"/>
      <c r="EQ361" s="115"/>
      <c r="ER361" s="115"/>
      <c r="ES361" s="115"/>
      <c r="ET361" s="115"/>
      <c r="EU361" s="115"/>
      <c r="EV361" s="115">
        <f t="shared" si="5771"/>
        <v>0</v>
      </c>
      <c r="EX361" s="118"/>
      <c r="EY361" s="118"/>
      <c r="EZ361" s="115"/>
      <c r="FA361" s="115"/>
      <c r="FB361" s="115"/>
      <c r="FC361" s="115"/>
      <c r="FD361" s="115"/>
      <c r="FE361" s="115">
        <f t="shared" si="5772"/>
        <v>0</v>
      </c>
      <c r="FG361" s="118"/>
      <c r="FH361" s="118"/>
      <c r="FI361" s="115"/>
      <c r="FJ361" s="115"/>
      <c r="FK361" s="115"/>
      <c r="FL361" s="115"/>
      <c r="FM361" s="115"/>
      <c r="FN361" s="115">
        <f t="shared" si="5773"/>
        <v>0</v>
      </c>
      <c r="FP361" s="118"/>
      <c r="FQ361" s="118"/>
      <c r="FR361" s="115"/>
      <c r="FS361" s="115"/>
      <c r="FT361" s="115"/>
      <c r="FU361" s="115"/>
      <c r="FV361" s="115"/>
      <c r="FW361" s="115">
        <f t="shared" si="5774"/>
        <v>0</v>
      </c>
      <c r="FY361" s="118"/>
      <c r="FZ361" s="118"/>
      <c r="GA361" s="115"/>
      <c r="GB361" s="115"/>
      <c r="GC361" s="115"/>
      <c r="GD361" s="115"/>
      <c r="GE361" s="115"/>
      <c r="GF361" s="115">
        <f t="shared" si="5775"/>
        <v>0</v>
      </c>
      <c r="GH361" s="121"/>
      <c r="GI361" s="118"/>
      <c r="GJ361" s="115"/>
      <c r="GK361" s="115"/>
      <c r="GL361" s="115"/>
      <c r="GM361" s="115"/>
      <c r="GN361" s="115"/>
      <c r="GO361" s="115">
        <f t="shared" si="5776"/>
        <v>0</v>
      </c>
      <c r="GQ361" s="118"/>
      <c r="GR361" s="118"/>
      <c r="GS361" s="115"/>
      <c r="GT361" s="115"/>
      <c r="GU361" s="115"/>
      <c r="GV361" s="115"/>
      <c r="GW361" s="115"/>
      <c r="GX361" s="115">
        <f t="shared" si="5777"/>
        <v>0</v>
      </c>
      <c r="GZ361" s="118"/>
      <c r="HA361" s="118"/>
      <c r="HB361" s="115"/>
      <c r="HC361" s="115"/>
      <c r="HD361" s="115"/>
      <c r="HE361" s="115"/>
      <c r="HF361" s="115"/>
      <c r="HG361" s="115">
        <f t="shared" si="5778"/>
        <v>0</v>
      </c>
      <c r="HI361" s="118"/>
      <c r="HJ361" s="118"/>
      <c r="HK361" s="115"/>
      <c r="HL361" s="115"/>
      <c r="HM361" s="115"/>
      <c r="HN361" s="115"/>
      <c r="HO361" s="115"/>
      <c r="HP361" s="115">
        <f t="shared" si="5779"/>
        <v>0</v>
      </c>
      <c r="HR361" s="118"/>
      <c r="HS361" s="118"/>
      <c r="HT361" s="115"/>
      <c r="HU361" s="115"/>
      <c r="HV361" s="115"/>
      <c r="HW361" s="115"/>
      <c r="HX361" s="115"/>
      <c r="HY361" s="115">
        <f t="shared" si="5780"/>
        <v>0</v>
      </c>
      <c r="IA361" s="118"/>
      <c r="IB361" s="118"/>
      <c r="IC361" s="115"/>
      <c r="ID361" s="115"/>
      <c r="IE361" s="115"/>
      <c r="IF361" s="115"/>
      <c r="IG361" s="115"/>
      <c r="IH361" s="115">
        <f t="shared" si="5781"/>
        <v>0</v>
      </c>
      <c r="IJ361" s="118"/>
      <c r="IK361" s="118"/>
      <c r="IL361" s="115"/>
      <c r="IM361" s="115"/>
      <c r="IN361" s="115"/>
      <c r="IO361" s="115"/>
      <c r="IP361" s="115"/>
      <c r="IQ361" s="115">
        <f t="shared" si="5782"/>
        <v>0</v>
      </c>
      <c r="IS361" s="118"/>
      <c r="IT361" s="118"/>
      <c r="IU361" s="115"/>
      <c r="IV361" s="115"/>
      <c r="IW361" s="115"/>
      <c r="IX361" s="115"/>
      <c r="IY361" s="115"/>
      <c r="IZ361" s="115">
        <f t="shared" si="5783"/>
        <v>0</v>
      </c>
      <c r="JB361" s="118"/>
      <c r="JC361" s="118"/>
      <c r="JD361" s="115"/>
      <c r="JE361" s="115"/>
      <c r="JF361" s="115"/>
      <c r="JG361" s="115"/>
      <c r="JH361" s="115"/>
      <c r="JI361" s="115">
        <f t="shared" si="5784"/>
        <v>0</v>
      </c>
      <c r="JK361" s="118"/>
      <c r="JL361" s="118"/>
      <c r="JM361" s="115"/>
      <c r="JN361" s="115"/>
      <c r="JO361" s="115"/>
      <c r="JP361" s="115"/>
      <c r="JQ361" s="115"/>
      <c r="JR361" s="115">
        <f t="shared" si="5785"/>
        <v>0</v>
      </c>
      <c r="JS361" s="481"/>
      <c r="JT361" s="118"/>
      <c r="JU361" s="118"/>
      <c r="JV361" s="115"/>
      <c r="JW361" s="115"/>
      <c r="JX361" s="115"/>
      <c r="JY361" s="115"/>
      <c r="JZ361" s="115"/>
      <c r="KA361" s="115">
        <f t="shared" si="5786"/>
        <v>0</v>
      </c>
      <c r="KB361" s="481"/>
      <c r="KC361" s="118"/>
      <c r="KD361" s="118"/>
      <c r="KE361" s="115"/>
      <c r="KF361" s="115"/>
      <c r="KG361" s="115"/>
      <c r="KH361" s="115"/>
      <c r="KI361" s="115"/>
      <c r="KJ361" s="115">
        <f t="shared" si="5787"/>
        <v>0</v>
      </c>
      <c r="KK361" s="481"/>
      <c r="KL361" s="118"/>
      <c r="KM361" s="118"/>
      <c r="KN361" s="115"/>
      <c r="KO361" s="115"/>
      <c r="KP361" s="115"/>
      <c r="KQ361" s="115"/>
      <c r="KR361" s="115"/>
      <c r="KS361" s="115">
        <f t="shared" si="5788"/>
        <v>0</v>
      </c>
      <c r="KT361" s="481"/>
      <c r="KU361" s="118"/>
      <c r="KV361" s="118"/>
      <c r="KW361" s="115"/>
      <c r="KX361" s="115"/>
      <c r="KY361" s="115"/>
      <c r="KZ361" s="115"/>
      <c r="LA361" s="115"/>
      <c r="LB361" s="115">
        <f t="shared" si="5789"/>
        <v>0</v>
      </c>
      <c r="LC361" s="481"/>
      <c r="LD361" s="118"/>
      <c r="LE361" s="118"/>
      <c r="LF361" s="115"/>
      <c r="LG361" s="115"/>
      <c r="LH361" s="115"/>
      <c r="LI361" s="115"/>
      <c r="LJ361" s="115"/>
      <c r="LK361" s="115">
        <f t="shared" si="5790"/>
        <v>0</v>
      </c>
      <c r="LL361" s="481"/>
      <c r="LM361" s="118"/>
      <c r="LN361" s="118"/>
      <c r="LO361" s="115"/>
      <c r="LP361" s="115"/>
      <c r="LQ361" s="115"/>
      <c r="LR361" s="115"/>
      <c r="LS361" s="115"/>
      <c r="LT361" s="115">
        <f t="shared" si="5791"/>
        <v>0</v>
      </c>
      <c r="LU361" s="481"/>
      <c r="LV361" s="118"/>
      <c r="LW361" s="118"/>
      <c r="LX361" s="115"/>
      <c r="LY361" s="115"/>
      <c r="LZ361" s="115"/>
      <c r="MA361" s="115"/>
      <c r="MB361" s="115"/>
      <c r="MC361" s="115">
        <f t="shared" si="5792"/>
        <v>0</v>
      </c>
      <c r="MD361" s="481"/>
      <c r="ME361" s="118"/>
      <c r="MF361" s="118"/>
      <c r="MG361" s="115"/>
      <c r="MH361" s="115"/>
      <c r="MI361" s="115"/>
      <c r="MJ361" s="115"/>
      <c r="MK361" s="115"/>
      <c r="ML361" s="115">
        <f t="shared" si="5793"/>
        <v>0</v>
      </c>
      <c r="MM361" s="481"/>
      <c r="MN361" s="118"/>
      <c r="MO361" s="118"/>
      <c r="MP361" s="115"/>
      <c r="MQ361" s="115"/>
      <c r="MR361" s="115"/>
      <c r="MS361" s="115"/>
      <c r="MT361" s="115"/>
      <c r="MU361" s="115">
        <f t="shared" si="5794"/>
        <v>0</v>
      </c>
      <c r="MV361" s="481"/>
      <c r="MW361" s="118"/>
      <c r="MX361" s="118"/>
      <c r="MY361" s="115"/>
      <c r="MZ361" s="115"/>
      <c r="NA361" s="115"/>
      <c r="NB361" s="115"/>
      <c r="NC361" s="115"/>
      <c r="ND361" s="115">
        <f t="shared" si="5795"/>
        <v>0</v>
      </c>
      <c r="NE361" s="481"/>
      <c r="NF361" s="118"/>
      <c r="NG361" s="118"/>
      <c r="NH361" s="115"/>
      <c r="NI361" s="115"/>
      <c r="NJ361" s="115"/>
      <c r="NK361" s="115"/>
      <c r="NL361" s="115"/>
      <c r="NM361" s="115">
        <f t="shared" si="5796"/>
        <v>0</v>
      </c>
      <c r="NN361" s="481"/>
      <c r="NO361" s="118"/>
      <c r="NP361" s="118"/>
      <c r="NQ361" s="115"/>
      <c r="NR361" s="115"/>
      <c r="NS361" s="115"/>
      <c r="NT361" s="115"/>
      <c r="NU361" s="115"/>
      <c r="NV361" s="115">
        <f t="shared" si="5797"/>
        <v>0</v>
      </c>
      <c r="NW361" s="481"/>
      <c r="NX361" s="118"/>
      <c r="NY361" s="118"/>
      <c r="NZ361" s="115"/>
      <c r="OA361" s="115"/>
      <c r="OB361" s="115"/>
      <c r="OC361" s="115"/>
      <c r="OD361" s="115"/>
      <c r="OE361" s="115">
        <f t="shared" si="5798"/>
        <v>0</v>
      </c>
      <c r="OF361" s="481"/>
      <c r="OG361" s="118"/>
      <c r="OH361" s="118"/>
      <c r="OI361" s="115"/>
      <c r="OJ361" s="115"/>
      <c r="OK361" s="115"/>
      <c r="OL361" s="115"/>
      <c r="OM361" s="115"/>
      <c r="ON361" s="115">
        <f t="shared" si="5799"/>
        <v>0</v>
      </c>
      <c r="OO361" s="481"/>
      <c r="OP361" s="118"/>
      <c r="OQ361" s="118"/>
      <c r="OR361" s="115"/>
      <c r="OS361" s="115"/>
      <c r="OT361" s="115"/>
      <c r="OU361" s="115"/>
      <c r="OV361" s="115"/>
      <c r="OW361" s="115">
        <f t="shared" si="5800"/>
        <v>0</v>
      </c>
      <c r="OY361" s="118"/>
      <c r="OZ361" s="118"/>
      <c r="PA361" s="115"/>
      <c r="PB361" s="115"/>
      <c r="PC361" s="115"/>
      <c r="PD361" s="115"/>
      <c r="PE361" s="115"/>
      <c r="PF361" s="115">
        <f t="shared" si="5801"/>
        <v>0</v>
      </c>
    </row>
    <row r="362" spans="1:422">
      <c r="A362" s="118"/>
      <c r="B362" s="118"/>
      <c r="C362" s="115"/>
      <c r="D362" s="115"/>
      <c r="E362" s="115"/>
      <c r="F362" s="115"/>
      <c r="G362" s="115"/>
      <c r="H362" s="115">
        <f t="shared" si="5755"/>
        <v>0</v>
      </c>
      <c r="J362" s="118"/>
      <c r="K362" s="118"/>
      <c r="L362" s="115"/>
      <c r="M362" s="115"/>
      <c r="N362" s="115"/>
      <c r="O362" s="115"/>
      <c r="P362" s="115"/>
      <c r="Q362" s="115">
        <f t="shared" si="5756"/>
        <v>0</v>
      </c>
      <c r="S362" s="118"/>
      <c r="T362" s="118"/>
      <c r="U362" s="115"/>
      <c r="V362" s="115"/>
      <c r="W362" s="115"/>
      <c r="X362" s="115"/>
      <c r="Y362" s="115"/>
      <c r="Z362" s="115">
        <f t="shared" si="5757"/>
        <v>0</v>
      </c>
      <c r="AB362" s="118"/>
      <c r="AC362" s="118"/>
      <c r="AD362" s="115"/>
      <c r="AE362" s="115"/>
      <c r="AF362" s="115"/>
      <c r="AG362" s="115"/>
      <c r="AH362" s="115"/>
      <c r="AI362" s="115">
        <f t="shared" si="5758"/>
        <v>0</v>
      </c>
      <c r="AK362" s="118"/>
      <c r="AL362" s="118"/>
      <c r="AM362" s="115"/>
      <c r="AN362" s="115"/>
      <c r="AO362" s="115"/>
      <c r="AP362" s="115"/>
      <c r="AQ362" s="115"/>
      <c r="AR362" s="115">
        <f t="shared" si="5759"/>
        <v>0</v>
      </c>
      <c r="AT362" s="118"/>
      <c r="AU362" s="118"/>
      <c r="AV362" s="115"/>
      <c r="AW362" s="115"/>
      <c r="AX362" s="115"/>
      <c r="AY362" s="115"/>
      <c r="AZ362" s="115"/>
      <c r="BA362" s="115">
        <f t="shared" si="5760"/>
        <v>0</v>
      </c>
      <c r="BC362" s="118"/>
      <c r="BD362" s="118"/>
      <c r="BE362" s="115"/>
      <c r="BF362" s="115"/>
      <c r="BG362" s="115"/>
      <c r="BH362" s="115"/>
      <c r="BI362" s="115"/>
      <c r="BJ362" s="115">
        <f t="shared" si="5761"/>
        <v>0</v>
      </c>
      <c r="BL362" s="118"/>
      <c r="BM362" s="118"/>
      <c r="BN362" s="115"/>
      <c r="BO362" s="115"/>
      <c r="BP362" s="115"/>
      <c r="BQ362" s="115"/>
      <c r="BR362" s="115"/>
      <c r="BS362" s="115">
        <f t="shared" si="5762"/>
        <v>0</v>
      </c>
      <c r="BU362" s="118"/>
      <c r="BV362" s="118"/>
      <c r="BW362" s="115"/>
      <c r="BX362" s="115"/>
      <c r="BY362" s="115"/>
      <c r="BZ362" s="115"/>
      <c r="CA362" s="115"/>
      <c r="CB362" s="115">
        <f t="shared" si="5763"/>
        <v>0</v>
      </c>
      <c r="CD362" s="118"/>
      <c r="CE362" s="118"/>
      <c r="CF362" s="115"/>
      <c r="CG362" s="115"/>
      <c r="CH362" s="115"/>
      <c r="CI362" s="115"/>
      <c r="CJ362" s="115"/>
      <c r="CK362" s="115">
        <f t="shared" si="5764"/>
        <v>0</v>
      </c>
      <c r="CM362" s="118"/>
      <c r="CN362" s="118"/>
      <c r="CO362" s="115"/>
      <c r="CP362" s="115"/>
      <c r="CQ362" s="115"/>
      <c r="CR362" s="115"/>
      <c r="CS362" s="115"/>
      <c r="CT362" s="115">
        <f t="shared" si="5765"/>
        <v>0</v>
      </c>
      <c r="CV362" s="118"/>
      <c r="CW362" s="118"/>
      <c r="CX362" s="115"/>
      <c r="CY362" s="115"/>
      <c r="CZ362" s="115"/>
      <c r="DA362" s="115"/>
      <c r="DB362" s="115"/>
      <c r="DC362" s="115">
        <f t="shared" si="5766"/>
        <v>0</v>
      </c>
      <c r="DE362" s="118"/>
      <c r="DF362" s="118"/>
      <c r="DG362" s="115"/>
      <c r="DH362" s="115"/>
      <c r="DI362" s="115"/>
      <c r="DJ362" s="115"/>
      <c r="DK362" s="115"/>
      <c r="DL362" s="115">
        <f t="shared" si="5767"/>
        <v>0</v>
      </c>
      <c r="DN362" s="118"/>
      <c r="DO362" s="118"/>
      <c r="DP362" s="115"/>
      <c r="DQ362" s="115"/>
      <c r="DR362" s="115"/>
      <c r="DS362" s="115"/>
      <c r="DT362" s="115"/>
      <c r="DU362" s="115">
        <f t="shared" si="5768"/>
        <v>0</v>
      </c>
      <c r="DW362" s="118"/>
      <c r="DX362" s="118"/>
      <c r="DY362" s="115"/>
      <c r="DZ362" s="115"/>
      <c r="EA362" s="115"/>
      <c r="EB362" s="115"/>
      <c r="EC362" s="115"/>
      <c r="ED362" s="115">
        <f t="shared" si="5769"/>
        <v>0</v>
      </c>
      <c r="EF362" s="118"/>
      <c r="EG362" s="118"/>
      <c r="EH362" s="115"/>
      <c r="EI362" s="115"/>
      <c r="EJ362" s="115"/>
      <c r="EK362" s="115"/>
      <c r="EL362" s="115"/>
      <c r="EM362" s="115">
        <f t="shared" si="5770"/>
        <v>0</v>
      </c>
      <c r="EO362" s="118"/>
      <c r="EP362" s="118"/>
      <c r="EQ362" s="115"/>
      <c r="ER362" s="115"/>
      <c r="ES362" s="115"/>
      <c r="ET362" s="115"/>
      <c r="EU362" s="115"/>
      <c r="EV362" s="115">
        <f t="shared" si="5771"/>
        <v>0</v>
      </c>
      <c r="EX362" s="118"/>
      <c r="EY362" s="118"/>
      <c r="EZ362" s="115"/>
      <c r="FA362" s="115"/>
      <c r="FB362" s="115"/>
      <c r="FC362" s="115"/>
      <c r="FD362" s="115"/>
      <c r="FE362" s="115">
        <f t="shared" si="5772"/>
        <v>0</v>
      </c>
      <c r="FG362" s="118"/>
      <c r="FH362" s="118"/>
      <c r="FI362" s="115"/>
      <c r="FJ362" s="115"/>
      <c r="FK362" s="115"/>
      <c r="FL362" s="115"/>
      <c r="FM362" s="115"/>
      <c r="FN362" s="115">
        <f t="shared" si="5773"/>
        <v>0</v>
      </c>
      <c r="FP362" s="118"/>
      <c r="FQ362" s="118"/>
      <c r="FR362" s="115"/>
      <c r="FS362" s="115"/>
      <c r="FT362" s="115"/>
      <c r="FU362" s="115"/>
      <c r="FV362" s="115"/>
      <c r="FW362" s="115">
        <f t="shared" si="5774"/>
        <v>0</v>
      </c>
      <c r="FY362" s="118"/>
      <c r="FZ362" s="118"/>
      <c r="GA362" s="115"/>
      <c r="GB362" s="115"/>
      <c r="GC362" s="115"/>
      <c r="GD362" s="115"/>
      <c r="GE362" s="115"/>
      <c r="GF362" s="115">
        <f t="shared" si="5775"/>
        <v>0</v>
      </c>
      <c r="GH362" s="118"/>
      <c r="GI362" s="118"/>
      <c r="GJ362" s="115"/>
      <c r="GK362" s="115"/>
      <c r="GL362" s="115"/>
      <c r="GM362" s="115"/>
      <c r="GN362" s="115"/>
      <c r="GO362" s="115">
        <f t="shared" si="5776"/>
        <v>0</v>
      </c>
      <c r="GQ362" s="118"/>
      <c r="GR362" s="118"/>
      <c r="GS362" s="115"/>
      <c r="GT362" s="115"/>
      <c r="GU362" s="115"/>
      <c r="GV362" s="115"/>
      <c r="GW362" s="115"/>
      <c r="GX362" s="115">
        <f t="shared" si="5777"/>
        <v>0</v>
      </c>
      <c r="GZ362" s="118"/>
      <c r="HA362" s="118"/>
      <c r="HB362" s="115"/>
      <c r="HC362" s="115"/>
      <c r="HD362" s="115"/>
      <c r="HE362" s="115"/>
      <c r="HF362" s="115"/>
      <c r="HG362" s="115">
        <f t="shared" si="5778"/>
        <v>0</v>
      </c>
      <c r="HI362" s="118"/>
      <c r="HJ362" s="118"/>
      <c r="HK362" s="115"/>
      <c r="HL362" s="115"/>
      <c r="HM362" s="115"/>
      <c r="HN362" s="115"/>
      <c r="HO362" s="115"/>
      <c r="HP362" s="115">
        <f t="shared" si="5779"/>
        <v>0</v>
      </c>
      <c r="HR362" s="118"/>
      <c r="HS362" s="118"/>
      <c r="HT362" s="115"/>
      <c r="HU362" s="115"/>
      <c r="HV362" s="115"/>
      <c r="HW362" s="115"/>
      <c r="HX362" s="115"/>
      <c r="HY362" s="115">
        <f t="shared" si="5780"/>
        <v>0</v>
      </c>
      <c r="IA362" s="118"/>
      <c r="IB362" s="118"/>
      <c r="IC362" s="115"/>
      <c r="ID362" s="115"/>
      <c r="IE362" s="115"/>
      <c r="IF362" s="115"/>
      <c r="IG362" s="115"/>
      <c r="IH362" s="115">
        <f t="shared" si="5781"/>
        <v>0</v>
      </c>
      <c r="IJ362" s="118"/>
      <c r="IK362" s="118"/>
      <c r="IL362" s="115"/>
      <c r="IM362" s="115"/>
      <c r="IN362" s="115"/>
      <c r="IO362" s="115"/>
      <c r="IP362" s="115"/>
      <c r="IQ362" s="115">
        <f t="shared" si="5782"/>
        <v>0</v>
      </c>
      <c r="IS362" s="118"/>
      <c r="IT362" s="118"/>
      <c r="IU362" s="115"/>
      <c r="IV362" s="115"/>
      <c r="IW362" s="115"/>
      <c r="IX362" s="115"/>
      <c r="IY362" s="115"/>
      <c r="IZ362" s="115">
        <f t="shared" si="5783"/>
        <v>0</v>
      </c>
      <c r="JB362" s="118"/>
      <c r="JC362" s="118"/>
      <c r="JD362" s="115"/>
      <c r="JE362" s="115"/>
      <c r="JF362" s="115"/>
      <c r="JG362" s="115"/>
      <c r="JH362" s="115"/>
      <c r="JI362" s="115">
        <f t="shared" si="5784"/>
        <v>0</v>
      </c>
      <c r="JK362" s="118"/>
      <c r="JL362" s="118"/>
      <c r="JM362" s="115"/>
      <c r="JN362" s="115"/>
      <c r="JO362" s="115"/>
      <c r="JP362" s="115"/>
      <c r="JQ362" s="115"/>
      <c r="JR362" s="115">
        <f t="shared" si="5785"/>
        <v>0</v>
      </c>
      <c r="JS362" s="481"/>
      <c r="JT362" s="118"/>
      <c r="JU362" s="118"/>
      <c r="JV362" s="115"/>
      <c r="JW362" s="115"/>
      <c r="JX362" s="115"/>
      <c r="JY362" s="115"/>
      <c r="JZ362" s="115"/>
      <c r="KA362" s="115">
        <f t="shared" si="5786"/>
        <v>0</v>
      </c>
      <c r="KB362" s="481"/>
      <c r="KC362" s="118"/>
      <c r="KD362" s="118"/>
      <c r="KE362" s="115"/>
      <c r="KF362" s="115"/>
      <c r="KG362" s="115"/>
      <c r="KH362" s="115"/>
      <c r="KI362" s="115"/>
      <c r="KJ362" s="115">
        <f t="shared" si="5787"/>
        <v>0</v>
      </c>
      <c r="KK362" s="481"/>
      <c r="KL362" s="118"/>
      <c r="KM362" s="118"/>
      <c r="KN362" s="115"/>
      <c r="KO362" s="115"/>
      <c r="KP362" s="115"/>
      <c r="KQ362" s="115"/>
      <c r="KR362" s="115"/>
      <c r="KS362" s="115">
        <f t="shared" si="5788"/>
        <v>0</v>
      </c>
      <c r="KT362" s="481"/>
      <c r="KU362" s="118"/>
      <c r="KV362" s="118"/>
      <c r="KW362" s="115"/>
      <c r="KX362" s="115"/>
      <c r="KY362" s="115"/>
      <c r="KZ362" s="115"/>
      <c r="LA362" s="115"/>
      <c r="LB362" s="115">
        <f t="shared" si="5789"/>
        <v>0</v>
      </c>
      <c r="LC362" s="481"/>
      <c r="LD362" s="118"/>
      <c r="LE362" s="118"/>
      <c r="LF362" s="115"/>
      <c r="LG362" s="115"/>
      <c r="LH362" s="115"/>
      <c r="LI362" s="115"/>
      <c r="LJ362" s="115"/>
      <c r="LK362" s="115">
        <f t="shared" si="5790"/>
        <v>0</v>
      </c>
      <c r="LL362" s="481"/>
      <c r="LM362" s="118"/>
      <c r="LN362" s="118"/>
      <c r="LO362" s="115"/>
      <c r="LP362" s="115"/>
      <c r="LQ362" s="115"/>
      <c r="LR362" s="115"/>
      <c r="LS362" s="115"/>
      <c r="LT362" s="115">
        <f t="shared" si="5791"/>
        <v>0</v>
      </c>
      <c r="LU362" s="481"/>
      <c r="LV362" s="118"/>
      <c r="LW362" s="118"/>
      <c r="LX362" s="115"/>
      <c r="LY362" s="115"/>
      <c r="LZ362" s="115"/>
      <c r="MA362" s="115"/>
      <c r="MB362" s="115"/>
      <c r="MC362" s="115">
        <f t="shared" si="5792"/>
        <v>0</v>
      </c>
      <c r="MD362" s="481"/>
      <c r="ME362" s="118"/>
      <c r="MF362" s="118"/>
      <c r="MG362" s="115"/>
      <c r="MH362" s="115"/>
      <c r="MI362" s="115"/>
      <c r="MJ362" s="115"/>
      <c r="MK362" s="115"/>
      <c r="ML362" s="115">
        <f t="shared" si="5793"/>
        <v>0</v>
      </c>
      <c r="MM362" s="481"/>
      <c r="MN362" s="118"/>
      <c r="MO362" s="118"/>
      <c r="MP362" s="115"/>
      <c r="MQ362" s="115"/>
      <c r="MR362" s="115"/>
      <c r="MS362" s="115"/>
      <c r="MT362" s="115"/>
      <c r="MU362" s="115">
        <f t="shared" si="5794"/>
        <v>0</v>
      </c>
      <c r="MV362" s="481"/>
      <c r="MW362" s="118"/>
      <c r="MX362" s="118"/>
      <c r="MY362" s="115"/>
      <c r="MZ362" s="115"/>
      <c r="NA362" s="115"/>
      <c r="NB362" s="115"/>
      <c r="NC362" s="115"/>
      <c r="ND362" s="115">
        <f t="shared" si="5795"/>
        <v>0</v>
      </c>
      <c r="NE362" s="481"/>
      <c r="NF362" s="118"/>
      <c r="NG362" s="118"/>
      <c r="NH362" s="115"/>
      <c r="NI362" s="115"/>
      <c r="NJ362" s="115"/>
      <c r="NK362" s="115"/>
      <c r="NL362" s="115"/>
      <c r="NM362" s="115">
        <f t="shared" si="5796"/>
        <v>0</v>
      </c>
      <c r="NN362" s="481"/>
      <c r="NO362" s="118"/>
      <c r="NP362" s="118"/>
      <c r="NQ362" s="115"/>
      <c r="NR362" s="115"/>
      <c r="NS362" s="115"/>
      <c r="NT362" s="115"/>
      <c r="NU362" s="115"/>
      <c r="NV362" s="115">
        <f t="shared" si="5797"/>
        <v>0</v>
      </c>
      <c r="NW362" s="481"/>
      <c r="NX362" s="118"/>
      <c r="NY362" s="118"/>
      <c r="NZ362" s="115"/>
      <c r="OA362" s="115"/>
      <c r="OB362" s="115"/>
      <c r="OC362" s="115"/>
      <c r="OD362" s="115"/>
      <c r="OE362" s="115">
        <f t="shared" si="5798"/>
        <v>0</v>
      </c>
      <c r="OF362" s="481"/>
      <c r="OG362" s="118"/>
      <c r="OH362" s="118"/>
      <c r="OI362" s="115"/>
      <c r="OJ362" s="115"/>
      <c r="OK362" s="115"/>
      <c r="OL362" s="115"/>
      <c r="OM362" s="115"/>
      <c r="ON362" s="115">
        <f t="shared" si="5799"/>
        <v>0</v>
      </c>
      <c r="OO362" s="481"/>
      <c r="OP362" s="118"/>
      <c r="OQ362" s="118"/>
      <c r="OR362" s="115"/>
      <c r="OS362" s="115"/>
      <c r="OT362" s="115"/>
      <c r="OU362" s="115"/>
      <c r="OV362" s="115"/>
      <c r="OW362" s="115">
        <f t="shared" si="5800"/>
        <v>0</v>
      </c>
      <c r="OY362" s="118"/>
      <c r="OZ362" s="118"/>
      <c r="PA362" s="115"/>
      <c r="PB362" s="115"/>
      <c r="PC362" s="115"/>
      <c r="PD362" s="115"/>
      <c r="PE362" s="115"/>
      <c r="PF362" s="115">
        <f t="shared" si="5801"/>
        <v>0</v>
      </c>
    </row>
    <row r="363" spans="1:422">
      <c r="A363" s="118"/>
      <c r="B363" s="118"/>
      <c r="C363" s="119"/>
      <c r="D363" s="119"/>
      <c r="E363" s="119"/>
      <c r="F363" s="119"/>
      <c r="G363" s="120" t="s">
        <v>44</v>
      </c>
      <c r="H363" s="132">
        <f t="shared" ref="H363" si="5802">SUM(H355:H362)</f>
        <v>0</v>
      </c>
      <c r="J363" s="118"/>
      <c r="K363" s="118"/>
      <c r="L363" s="119"/>
      <c r="M363" s="119"/>
      <c r="N363" s="119"/>
      <c r="O363" s="119"/>
      <c r="P363" s="120" t="s">
        <v>44</v>
      </c>
      <c r="Q363" s="132">
        <f t="shared" ref="Q363" si="5803">SUM(Q355:Q362)</f>
        <v>0</v>
      </c>
      <c r="S363" s="118"/>
      <c r="T363" s="118"/>
      <c r="U363" s="119"/>
      <c r="V363" s="119"/>
      <c r="W363" s="119"/>
      <c r="X363" s="119"/>
      <c r="Y363" s="120" t="s">
        <v>44</v>
      </c>
      <c r="Z363" s="132">
        <f t="shared" ref="Z363" si="5804">SUM(Z355:Z362)</f>
        <v>0</v>
      </c>
      <c r="AB363" s="118"/>
      <c r="AC363" s="118"/>
      <c r="AD363" s="119"/>
      <c r="AE363" s="119"/>
      <c r="AF363" s="119"/>
      <c r="AG363" s="119"/>
      <c r="AH363" s="120" t="s">
        <v>44</v>
      </c>
      <c r="AI363" s="132">
        <f t="shared" ref="AI363" si="5805">SUM(AI355:AI362)</f>
        <v>0</v>
      </c>
      <c r="AK363" s="118"/>
      <c r="AL363" s="118"/>
      <c r="AM363" s="119"/>
      <c r="AN363" s="119"/>
      <c r="AO363" s="119"/>
      <c r="AP363" s="119"/>
      <c r="AQ363" s="120" t="s">
        <v>44</v>
      </c>
      <c r="AR363" s="132">
        <f t="shared" ref="AR363" si="5806">SUM(AR355:AR362)</f>
        <v>0</v>
      </c>
      <c r="AT363" s="118"/>
      <c r="AU363" s="118"/>
      <c r="AV363" s="119"/>
      <c r="AW363" s="119"/>
      <c r="AX363" s="119"/>
      <c r="AY363" s="119"/>
      <c r="AZ363" s="120" t="s">
        <v>44</v>
      </c>
      <c r="BA363" s="132">
        <f t="shared" ref="BA363" si="5807">SUM(BA355:BA362)</f>
        <v>0</v>
      </c>
      <c r="BC363" s="118"/>
      <c r="BD363" s="118"/>
      <c r="BE363" s="119"/>
      <c r="BF363" s="119"/>
      <c r="BG363" s="119"/>
      <c r="BH363" s="119"/>
      <c r="BI363" s="120" t="s">
        <v>44</v>
      </c>
      <c r="BJ363" s="132">
        <f t="shared" ref="BJ363:DL363" si="5808">SUM(BJ355:BJ362)</f>
        <v>0</v>
      </c>
      <c r="BL363" s="118"/>
      <c r="BM363" s="118"/>
      <c r="BN363" s="119"/>
      <c r="BO363" s="119"/>
      <c r="BP363" s="119"/>
      <c r="BQ363" s="119"/>
      <c r="BR363" s="120" t="s">
        <v>44</v>
      </c>
      <c r="BS363" s="132">
        <f t="shared" ref="BS363:DU363" si="5809">SUM(BS355:BS362)</f>
        <v>0</v>
      </c>
      <c r="BU363" s="118"/>
      <c r="BV363" s="118"/>
      <c r="BW363" s="119"/>
      <c r="BX363" s="119"/>
      <c r="BY363" s="119"/>
      <c r="BZ363" s="119"/>
      <c r="CA363" s="120" t="s">
        <v>44</v>
      </c>
      <c r="CB363" s="132">
        <f t="shared" si="5808"/>
        <v>0</v>
      </c>
      <c r="CD363" s="118"/>
      <c r="CE363" s="118"/>
      <c r="CF363" s="119"/>
      <c r="CG363" s="119"/>
      <c r="CH363" s="119"/>
      <c r="CI363" s="119"/>
      <c r="CJ363" s="120" t="s">
        <v>44</v>
      </c>
      <c r="CK363" s="132">
        <f t="shared" si="5809"/>
        <v>0</v>
      </c>
      <c r="CM363" s="118"/>
      <c r="CN363" s="118"/>
      <c r="CO363" s="119"/>
      <c r="CP363" s="119"/>
      <c r="CQ363" s="119"/>
      <c r="CR363" s="119"/>
      <c r="CS363" s="120" t="s">
        <v>44</v>
      </c>
      <c r="CT363" s="132">
        <f t="shared" si="5808"/>
        <v>0</v>
      </c>
      <c r="CV363" s="118"/>
      <c r="CW363" s="118"/>
      <c r="CX363" s="119"/>
      <c r="CY363" s="119"/>
      <c r="CZ363" s="119"/>
      <c r="DA363" s="119"/>
      <c r="DB363" s="120" t="s">
        <v>44</v>
      </c>
      <c r="DC363" s="132">
        <f t="shared" si="5809"/>
        <v>0</v>
      </c>
      <c r="DE363" s="118"/>
      <c r="DF363" s="118"/>
      <c r="DG363" s="119"/>
      <c r="DH363" s="119"/>
      <c r="DI363" s="119"/>
      <c r="DJ363" s="119"/>
      <c r="DK363" s="120" t="s">
        <v>44</v>
      </c>
      <c r="DL363" s="132">
        <f t="shared" si="5808"/>
        <v>0</v>
      </c>
      <c r="DN363" s="118"/>
      <c r="DO363" s="118"/>
      <c r="DP363" s="119"/>
      <c r="DQ363" s="119"/>
      <c r="DR363" s="119"/>
      <c r="DS363" s="119"/>
      <c r="DT363" s="120" t="s">
        <v>44</v>
      </c>
      <c r="DU363" s="132">
        <f t="shared" si="5809"/>
        <v>0</v>
      </c>
      <c r="DW363" s="118"/>
      <c r="DX363" s="118"/>
      <c r="DY363" s="119"/>
      <c r="DZ363" s="119"/>
      <c r="EA363" s="119"/>
      <c r="EB363" s="119"/>
      <c r="EC363" s="120" t="s">
        <v>44</v>
      </c>
      <c r="ED363" s="132">
        <f t="shared" ref="ED363:GF363" si="5810">SUM(ED355:ED362)</f>
        <v>0</v>
      </c>
      <c r="EF363" s="118"/>
      <c r="EG363" s="118"/>
      <c r="EH363" s="119"/>
      <c r="EI363" s="119"/>
      <c r="EJ363" s="119"/>
      <c r="EK363" s="119"/>
      <c r="EL363" s="120" t="s">
        <v>44</v>
      </c>
      <c r="EM363" s="132">
        <f t="shared" ref="EM363:GO363" si="5811">SUM(EM355:EM362)</f>
        <v>0</v>
      </c>
      <c r="EO363" s="118"/>
      <c r="EP363" s="118"/>
      <c r="EQ363" s="119"/>
      <c r="ER363" s="119"/>
      <c r="ES363" s="119"/>
      <c r="ET363" s="119"/>
      <c r="EU363" s="120" t="s">
        <v>44</v>
      </c>
      <c r="EV363" s="132">
        <f t="shared" si="5810"/>
        <v>0</v>
      </c>
      <c r="EX363" s="118"/>
      <c r="EY363" s="118"/>
      <c r="EZ363" s="119"/>
      <c r="FA363" s="119"/>
      <c r="FB363" s="119"/>
      <c r="FC363" s="119"/>
      <c r="FD363" s="120" t="s">
        <v>44</v>
      </c>
      <c r="FE363" s="132">
        <f t="shared" si="5811"/>
        <v>0</v>
      </c>
      <c r="FG363" s="118"/>
      <c r="FH363" s="118"/>
      <c r="FI363" s="119"/>
      <c r="FJ363" s="119"/>
      <c r="FK363" s="119"/>
      <c r="FL363" s="119"/>
      <c r="FM363" s="120" t="s">
        <v>44</v>
      </c>
      <c r="FN363" s="132">
        <f t="shared" si="5810"/>
        <v>0</v>
      </c>
      <c r="FP363" s="118"/>
      <c r="FQ363" s="118"/>
      <c r="FR363" s="119"/>
      <c r="FS363" s="119"/>
      <c r="FT363" s="119"/>
      <c r="FU363" s="119"/>
      <c r="FV363" s="120" t="s">
        <v>44</v>
      </c>
      <c r="FW363" s="132">
        <f t="shared" si="5811"/>
        <v>0</v>
      </c>
      <c r="FY363" s="118"/>
      <c r="FZ363" s="118"/>
      <c r="GA363" s="119"/>
      <c r="GB363" s="119"/>
      <c r="GC363" s="119"/>
      <c r="GD363" s="119"/>
      <c r="GE363" s="120" t="s">
        <v>44</v>
      </c>
      <c r="GF363" s="132">
        <f t="shared" si="5810"/>
        <v>1.44</v>
      </c>
      <c r="GH363" s="118"/>
      <c r="GI363" s="118"/>
      <c r="GJ363" s="119"/>
      <c r="GK363" s="119"/>
      <c r="GL363" s="119"/>
      <c r="GM363" s="119"/>
      <c r="GN363" s="120" t="s">
        <v>44</v>
      </c>
      <c r="GO363" s="132">
        <f t="shared" si="5811"/>
        <v>1.44</v>
      </c>
      <c r="GQ363" s="118"/>
      <c r="GR363" s="118"/>
      <c r="GS363" s="119"/>
      <c r="GT363" s="119"/>
      <c r="GU363" s="119"/>
      <c r="GV363" s="119"/>
      <c r="GW363" s="120" t="s">
        <v>44</v>
      </c>
      <c r="GX363" s="132">
        <f t="shared" ref="GX363:IZ363" si="5812">SUM(GX355:GX362)</f>
        <v>1.44</v>
      </c>
      <c r="GZ363" s="118"/>
      <c r="HA363" s="118"/>
      <c r="HB363" s="119"/>
      <c r="HC363" s="119"/>
      <c r="HD363" s="119"/>
      <c r="HE363" s="119"/>
      <c r="HF363" s="120" t="s">
        <v>44</v>
      </c>
      <c r="HG363" s="132">
        <f t="shared" ref="HG363:JI363" si="5813">SUM(HG355:HG362)</f>
        <v>0</v>
      </c>
      <c r="HI363" s="118"/>
      <c r="HJ363" s="118"/>
      <c r="HK363" s="119"/>
      <c r="HL363" s="119"/>
      <c r="HM363" s="119"/>
      <c r="HN363" s="119"/>
      <c r="HO363" s="120" t="s">
        <v>44</v>
      </c>
      <c r="HP363" s="132">
        <f t="shared" si="5812"/>
        <v>0</v>
      </c>
      <c r="HR363" s="118"/>
      <c r="HS363" s="118"/>
      <c r="HT363" s="119"/>
      <c r="HU363" s="119"/>
      <c r="HV363" s="119"/>
      <c r="HW363" s="119"/>
      <c r="HX363" s="120" t="s">
        <v>44</v>
      </c>
      <c r="HY363" s="132">
        <f t="shared" si="5813"/>
        <v>0</v>
      </c>
      <c r="IA363" s="118"/>
      <c r="IB363" s="118"/>
      <c r="IC363" s="119"/>
      <c r="ID363" s="119"/>
      <c r="IE363" s="119"/>
      <c r="IF363" s="119"/>
      <c r="IG363" s="120" t="s">
        <v>44</v>
      </c>
      <c r="IH363" s="132">
        <f t="shared" si="5812"/>
        <v>0</v>
      </c>
      <c r="IJ363" s="118"/>
      <c r="IK363" s="118"/>
      <c r="IL363" s="119"/>
      <c r="IM363" s="119"/>
      <c r="IN363" s="119"/>
      <c r="IO363" s="119"/>
      <c r="IP363" s="120" t="s">
        <v>44</v>
      </c>
      <c r="IQ363" s="132">
        <f t="shared" si="5813"/>
        <v>0</v>
      </c>
      <c r="IS363" s="118"/>
      <c r="IT363" s="118"/>
      <c r="IU363" s="119"/>
      <c r="IV363" s="119"/>
      <c r="IW363" s="119"/>
      <c r="IX363" s="119"/>
      <c r="IY363" s="120" t="s">
        <v>44</v>
      </c>
      <c r="IZ363" s="132">
        <f t="shared" si="5812"/>
        <v>0</v>
      </c>
      <c r="JB363" s="118"/>
      <c r="JC363" s="118"/>
      <c r="JD363" s="119"/>
      <c r="JE363" s="119"/>
      <c r="JF363" s="119"/>
      <c r="JG363" s="119"/>
      <c r="JH363" s="120" t="s">
        <v>44</v>
      </c>
      <c r="JI363" s="132">
        <f t="shared" si="5813"/>
        <v>0</v>
      </c>
      <c r="JK363" s="118"/>
      <c r="JL363" s="118"/>
      <c r="JM363" s="119"/>
      <c r="JN363" s="119"/>
      <c r="JO363" s="119"/>
      <c r="JP363" s="119"/>
      <c r="JQ363" s="120" t="s">
        <v>44</v>
      </c>
      <c r="JR363" s="132">
        <f t="shared" ref="JR363:LT363" si="5814">SUM(JR355:JR362)</f>
        <v>0</v>
      </c>
      <c r="JT363" s="118"/>
      <c r="JU363" s="118"/>
      <c r="JV363" s="119"/>
      <c r="JW363" s="119"/>
      <c r="JX363" s="119"/>
      <c r="JY363" s="119"/>
      <c r="JZ363" s="120" t="s">
        <v>44</v>
      </c>
      <c r="KA363" s="132">
        <f t="shared" ref="KA363:MC363" si="5815">SUM(KA355:KA362)</f>
        <v>0</v>
      </c>
      <c r="KC363" s="118"/>
      <c r="KD363" s="118"/>
      <c r="KE363" s="119"/>
      <c r="KF363" s="119"/>
      <c r="KG363" s="119"/>
      <c r="KH363" s="119"/>
      <c r="KI363" s="120" t="s">
        <v>44</v>
      </c>
      <c r="KJ363" s="132">
        <f t="shared" si="5814"/>
        <v>0</v>
      </c>
      <c r="KL363" s="118"/>
      <c r="KM363" s="118"/>
      <c r="KN363" s="119"/>
      <c r="KO363" s="119"/>
      <c r="KP363" s="119"/>
      <c r="KQ363" s="119"/>
      <c r="KR363" s="120" t="s">
        <v>44</v>
      </c>
      <c r="KS363" s="132">
        <f t="shared" si="5815"/>
        <v>0</v>
      </c>
      <c r="KU363" s="118"/>
      <c r="KV363" s="118"/>
      <c r="KW363" s="119"/>
      <c r="KX363" s="119"/>
      <c r="KY363" s="119"/>
      <c r="KZ363" s="119"/>
      <c r="LA363" s="120" t="s">
        <v>44</v>
      </c>
      <c r="LB363" s="132">
        <f t="shared" si="5814"/>
        <v>0</v>
      </c>
      <c r="LD363" s="118"/>
      <c r="LE363" s="118"/>
      <c r="LF363" s="119"/>
      <c r="LG363" s="119"/>
      <c r="LH363" s="119"/>
      <c r="LI363" s="119"/>
      <c r="LJ363" s="120" t="s">
        <v>44</v>
      </c>
      <c r="LK363" s="132">
        <f t="shared" si="5815"/>
        <v>0</v>
      </c>
      <c r="LM363" s="118"/>
      <c r="LN363" s="118"/>
      <c r="LO363" s="119"/>
      <c r="LP363" s="119"/>
      <c r="LQ363" s="119"/>
      <c r="LR363" s="119"/>
      <c r="LS363" s="120" t="s">
        <v>44</v>
      </c>
      <c r="LT363" s="132">
        <f t="shared" si="5814"/>
        <v>0</v>
      </c>
      <c r="LV363" s="118"/>
      <c r="LW363" s="118"/>
      <c r="LX363" s="119"/>
      <c r="LY363" s="119"/>
      <c r="LZ363" s="119"/>
      <c r="MA363" s="119"/>
      <c r="MB363" s="120" t="s">
        <v>44</v>
      </c>
      <c r="MC363" s="132">
        <f t="shared" si="5815"/>
        <v>0</v>
      </c>
      <c r="ME363" s="118"/>
      <c r="MF363" s="118"/>
      <c r="MG363" s="119"/>
      <c r="MH363" s="119"/>
      <c r="MI363" s="119"/>
      <c r="MJ363" s="119"/>
      <c r="MK363" s="120" t="s">
        <v>44</v>
      </c>
      <c r="ML363" s="132">
        <f t="shared" ref="ML363:ON363" si="5816">SUM(ML355:ML362)</f>
        <v>0</v>
      </c>
      <c r="MN363" s="118"/>
      <c r="MO363" s="118"/>
      <c r="MP363" s="119"/>
      <c r="MQ363" s="119"/>
      <c r="MR363" s="119"/>
      <c r="MS363" s="119"/>
      <c r="MT363" s="120" t="s">
        <v>44</v>
      </c>
      <c r="MU363" s="132">
        <f t="shared" ref="MU363:OW363" si="5817">SUM(MU355:MU362)</f>
        <v>0</v>
      </c>
      <c r="MW363" s="118"/>
      <c r="MX363" s="118"/>
      <c r="MY363" s="119"/>
      <c r="MZ363" s="119"/>
      <c r="NA363" s="119"/>
      <c r="NB363" s="119"/>
      <c r="NC363" s="120" t="s">
        <v>44</v>
      </c>
      <c r="ND363" s="132">
        <f t="shared" si="5816"/>
        <v>0</v>
      </c>
      <c r="NF363" s="118"/>
      <c r="NG363" s="118"/>
      <c r="NH363" s="119"/>
      <c r="NI363" s="119"/>
      <c r="NJ363" s="119"/>
      <c r="NK363" s="119"/>
      <c r="NL363" s="120" t="s">
        <v>44</v>
      </c>
      <c r="NM363" s="132">
        <f t="shared" si="5817"/>
        <v>0</v>
      </c>
      <c r="NO363" s="118"/>
      <c r="NP363" s="118"/>
      <c r="NQ363" s="119"/>
      <c r="NR363" s="119"/>
      <c r="NS363" s="119"/>
      <c r="NT363" s="119"/>
      <c r="NU363" s="120" t="s">
        <v>44</v>
      </c>
      <c r="NV363" s="132">
        <f t="shared" si="5816"/>
        <v>1.44</v>
      </c>
      <c r="NX363" s="118"/>
      <c r="NY363" s="118"/>
      <c r="NZ363" s="119"/>
      <c r="OA363" s="119"/>
      <c r="OB363" s="119"/>
      <c r="OC363" s="119"/>
      <c r="OD363" s="120" t="s">
        <v>44</v>
      </c>
      <c r="OE363" s="132">
        <f t="shared" si="5817"/>
        <v>0</v>
      </c>
      <c r="OG363" s="118"/>
      <c r="OH363" s="118"/>
      <c r="OI363" s="119"/>
      <c r="OJ363" s="119"/>
      <c r="OK363" s="119"/>
      <c r="OL363" s="119"/>
      <c r="OM363" s="120" t="s">
        <v>44</v>
      </c>
      <c r="ON363" s="132">
        <f t="shared" si="5816"/>
        <v>0</v>
      </c>
      <c r="OP363" s="118"/>
      <c r="OQ363" s="118"/>
      <c r="OR363" s="119"/>
      <c r="OS363" s="119"/>
      <c r="OT363" s="119"/>
      <c r="OU363" s="119"/>
      <c r="OV363" s="120" t="s">
        <v>44</v>
      </c>
      <c r="OW363" s="132">
        <f t="shared" si="5817"/>
        <v>0</v>
      </c>
      <c r="OY363" s="118"/>
      <c r="OZ363" s="118"/>
      <c r="PA363" s="119"/>
      <c r="PB363" s="119"/>
      <c r="PC363" s="119"/>
      <c r="PD363" s="119"/>
      <c r="PE363" s="120" t="s">
        <v>44</v>
      </c>
      <c r="PF363" s="132">
        <f t="shared" ref="PF363" si="5818">SUM(PF355:PF362)</f>
        <v>0</v>
      </c>
    </row>
    <row r="364" spans="1:422" s="139" customFormat="1">
      <c r="A364" s="134"/>
      <c r="B364" s="135"/>
      <c r="C364" s="136"/>
      <c r="D364" s="136"/>
      <c r="E364" s="136"/>
      <c r="F364" s="136"/>
      <c r="G364" s="137"/>
      <c r="H364" s="138"/>
      <c r="J364" s="134"/>
      <c r="K364" s="135"/>
      <c r="L364" s="136"/>
      <c r="M364" s="136"/>
      <c r="N364" s="136"/>
      <c r="O364" s="136"/>
      <c r="P364" s="137"/>
      <c r="Q364" s="138"/>
      <c r="S364" s="134"/>
      <c r="T364" s="135"/>
      <c r="U364" s="136"/>
      <c r="V364" s="136"/>
      <c r="W364" s="136"/>
      <c r="X364" s="136"/>
      <c r="Y364" s="137"/>
      <c r="Z364" s="138"/>
      <c r="AB364" s="134"/>
      <c r="AC364" s="135"/>
      <c r="AD364" s="136"/>
      <c r="AE364" s="136"/>
      <c r="AF364" s="136"/>
      <c r="AG364" s="136"/>
      <c r="AH364" s="137"/>
      <c r="AI364" s="138"/>
      <c r="AK364" s="134"/>
      <c r="AL364" s="135"/>
      <c r="AM364" s="136"/>
      <c r="AN364" s="136"/>
      <c r="AO364" s="136"/>
      <c r="AP364" s="136"/>
      <c r="AQ364" s="137"/>
      <c r="AR364" s="138"/>
      <c r="AT364" s="134"/>
      <c r="AU364" s="135"/>
      <c r="AV364" s="136"/>
      <c r="AW364" s="136"/>
      <c r="AX364" s="136"/>
      <c r="AY364" s="136"/>
      <c r="AZ364" s="137"/>
      <c r="BA364" s="138"/>
      <c r="BC364" s="134"/>
      <c r="BD364" s="135"/>
      <c r="BE364" s="136"/>
      <c r="BF364" s="136"/>
      <c r="BG364" s="136"/>
      <c r="BH364" s="136"/>
      <c r="BI364" s="137"/>
      <c r="BJ364" s="138"/>
      <c r="BL364" s="134"/>
      <c r="BM364" s="135"/>
      <c r="BN364" s="136"/>
      <c r="BO364" s="136"/>
      <c r="BP364" s="136"/>
      <c r="BQ364" s="136"/>
      <c r="BR364" s="137"/>
      <c r="BS364" s="138"/>
      <c r="BU364" s="134"/>
      <c r="BV364" s="135"/>
      <c r="BW364" s="136"/>
      <c r="BX364" s="136"/>
      <c r="BY364" s="136"/>
      <c r="BZ364" s="136"/>
      <c r="CA364" s="137"/>
      <c r="CB364" s="138"/>
      <c r="CD364" s="134"/>
      <c r="CE364" s="135"/>
      <c r="CF364" s="136"/>
      <c r="CG364" s="136"/>
      <c r="CH364" s="136"/>
      <c r="CI364" s="136"/>
      <c r="CJ364" s="137"/>
      <c r="CK364" s="138"/>
      <c r="CM364" s="134"/>
      <c r="CN364" s="135"/>
      <c r="CO364" s="136"/>
      <c r="CP364" s="136"/>
      <c r="CQ364" s="136"/>
      <c r="CR364" s="136"/>
      <c r="CS364" s="137"/>
      <c r="CT364" s="138"/>
      <c r="CV364" s="134"/>
      <c r="CW364" s="135"/>
      <c r="CX364" s="136"/>
      <c r="CY364" s="136"/>
      <c r="CZ364" s="136"/>
      <c r="DA364" s="136"/>
      <c r="DB364" s="137"/>
      <c r="DC364" s="138"/>
      <c r="DE364" s="134"/>
      <c r="DF364" s="135"/>
      <c r="DG364" s="136"/>
      <c r="DH364" s="136"/>
      <c r="DI364" s="136"/>
      <c r="DJ364" s="136"/>
      <c r="DK364" s="137"/>
      <c r="DL364" s="138"/>
      <c r="DN364" s="134"/>
      <c r="DO364" s="135"/>
      <c r="DP364" s="136"/>
      <c r="DQ364" s="136"/>
      <c r="DR364" s="136"/>
      <c r="DS364" s="136"/>
      <c r="DT364" s="137"/>
      <c r="DU364" s="138"/>
      <c r="DW364" s="134"/>
      <c r="DX364" s="135"/>
      <c r="DY364" s="136"/>
      <c r="DZ364" s="136"/>
      <c r="EA364" s="136"/>
      <c r="EB364" s="136"/>
      <c r="EC364" s="137"/>
      <c r="ED364" s="138"/>
      <c r="EF364" s="134"/>
      <c r="EG364" s="135"/>
      <c r="EH364" s="136"/>
      <c r="EI364" s="136"/>
      <c r="EJ364" s="136"/>
      <c r="EK364" s="136"/>
      <c r="EL364" s="137"/>
      <c r="EM364" s="138"/>
      <c r="EO364" s="134"/>
      <c r="EP364" s="135"/>
      <c r="EQ364" s="136"/>
      <c r="ER364" s="136"/>
      <c r="ES364" s="136"/>
      <c r="ET364" s="136"/>
      <c r="EU364" s="137"/>
      <c r="EV364" s="138"/>
      <c r="EX364" s="134"/>
      <c r="EY364" s="135"/>
      <c r="EZ364" s="136"/>
      <c r="FA364" s="136"/>
      <c r="FB364" s="136"/>
      <c r="FC364" s="136"/>
      <c r="FD364" s="137"/>
      <c r="FE364" s="138"/>
      <c r="FG364" s="134"/>
      <c r="FH364" s="135"/>
      <c r="FI364" s="136"/>
      <c r="FJ364" s="136"/>
      <c r="FK364" s="136"/>
      <c r="FL364" s="136"/>
      <c r="FM364" s="137"/>
      <c r="FN364" s="138"/>
      <c r="FP364" s="134"/>
      <c r="FQ364" s="135"/>
      <c r="FR364" s="136"/>
      <c r="FS364" s="136"/>
      <c r="FT364" s="136"/>
      <c r="FU364" s="136"/>
      <c r="FV364" s="137"/>
      <c r="FW364" s="138"/>
      <c r="FY364" s="134"/>
      <c r="FZ364" s="135"/>
      <c r="GA364" s="136"/>
      <c r="GB364" s="136"/>
      <c r="GC364" s="136"/>
      <c r="GD364" s="136"/>
      <c r="GE364" s="137"/>
      <c r="GF364" s="138"/>
      <c r="GH364" s="134"/>
      <c r="GI364" s="135"/>
      <c r="GJ364" s="136"/>
      <c r="GK364" s="136"/>
      <c r="GL364" s="136"/>
      <c r="GM364" s="136"/>
      <c r="GN364" s="137"/>
      <c r="GO364" s="138"/>
      <c r="GQ364" s="134"/>
      <c r="GR364" s="135"/>
      <c r="GS364" s="136"/>
      <c r="GT364" s="136"/>
      <c r="GU364" s="136"/>
      <c r="GV364" s="136"/>
      <c r="GW364" s="137"/>
      <c r="GX364" s="138"/>
      <c r="GZ364" s="134"/>
      <c r="HA364" s="135"/>
      <c r="HB364" s="136"/>
      <c r="HC364" s="136"/>
      <c r="HD364" s="136"/>
      <c r="HE364" s="136"/>
      <c r="HF364" s="137"/>
      <c r="HG364" s="138"/>
      <c r="HI364" s="134"/>
      <c r="HJ364" s="135"/>
      <c r="HK364" s="136"/>
      <c r="HL364" s="136"/>
      <c r="HM364" s="136"/>
      <c r="HN364" s="136"/>
      <c r="HO364" s="137"/>
      <c r="HP364" s="138"/>
      <c r="HR364" s="134"/>
      <c r="HS364" s="135"/>
      <c r="HT364" s="136"/>
      <c r="HU364" s="136"/>
      <c r="HV364" s="136"/>
      <c r="HW364" s="136"/>
      <c r="HX364" s="137"/>
      <c r="HY364" s="138"/>
      <c r="IA364" s="134"/>
      <c r="IB364" s="135"/>
      <c r="IC364" s="136"/>
      <c r="ID364" s="136"/>
      <c r="IE364" s="136"/>
      <c r="IF364" s="136"/>
      <c r="IG364" s="137"/>
      <c r="IH364" s="138"/>
      <c r="IJ364" s="134"/>
      <c r="IK364" s="135"/>
      <c r="IL364" s="136"/>
      <c r="IM364" s="136"/>
      <c r="IN364" s="136"/>
      <c r="IO364" s="136"/>
      <c r="IP364" s="137"/>
      <c r="IQ364" s="138"/>
      <c r="IS364" s="134"/>
      <c r="IT364" s="135"/>
      <c r="IU364" s="136"/>
      <c r="IV364" s="136"/>
      <c r="IW364" s="136"/>
      <c r="IX364" s="136"/>
      <c r="IY364" s="137"/>
      <c r="IZ364" s="138"/>
      <c r="JB364" s="134"/>
      <c r="JC364" s="135"/>
      <c r="JD364" s="136"/>
      <c r="JE364" s="136"/>
      <c r="JF364" s="136"/>
      <c r="JG364" s="136"/>
      <c r="JH364" s="137"/>
      <c r="JI364" s="138"/>
      <c r="JK364" s="134"/>
      <c r="JL364" s="135"/>
      <c r="JM364" s="136"/>
      <c r="JN364" s="136"/>
      <c r="JO364" s="136"/>
      <c r="JP364" s="136"/>
      <c r="JQ364" s="137"/>
      <c r="JR364" s="138"/>
      <c r="JT364" s="134"/>
      <c r="JU364" s="135"/>
      <c r="JV364" s="136"/>
      <c r="JW364" s="136"/>
      <c r="JX364" s="136"/>
      <c r="JY364" s="136"/>
      <c r="JZ364" s="137"/>
      <c r="KA364" s="138"/>
      <c r="KC364" s="134"/>
      <c r="KD364" s="135"/>
      <c r="KE364" s="136"/>
      <c r="KF364" s="136"/>
      <c r="KG364" s="136"/>
      <c r="KH364" s="136"/>
      <c r="KI364" s="137"/>
      <c r="KJ364" s="138"/>
      <c r="KL364" s="134"/>
      <c r="KM364" s="135"/>
      <c r="KN364" s="136"/>
      <c r="KO364" s="136"/>
      <c r="KP364" s="136"/>
      <c r="KQ364" s="136"/>
      <c r="KR364" s="137"/>
      <c r="KS364" s="138"/>
      <c r="KU364" s="134"/>
      <c r="KV364" s="135"/>
      <c r="KW364" s="136"/>
      <c r="KX364" s="136"/>
      <c r="KY364" s="136"/>
      <c r="KZ364" s="136"/>
      <c r="LA364" s="137"/>
      <c r="LB364" s="138"/>
      <c r="LD364" s="134"/>
      <c r="LE364" s="135"/>
      <c r="LF364" s="136"/>
      <c r="LG364" s="136"/>
      <c r="LH364" s="136"/>
      <c r="LI364" s="136"/>
      <c r="LJ364" s="137"/>
      <c r="LK364" s="138"/>
      <c r="LM364" s="134"/>
      <c r="LN364" s="135"/>
      <c r="LO364" s="136"/>
      <c r="LP364" s="136"/>
      <c r="LQ364" s="136"/>
      <c r="LR364" s="136"/>
      <c r="LS364" s="137"/>
      <c r="LT364" s="138"/>
      <c r="LV364" s="134"/>
      <c r="LW364" s="135"/>
      <c r="LX364" s="136"/>
      <c r="LY364" s="136"/>
      <c r="LZ364" s="136"/>
      <c r="MA364" s="136"/>
      <c r="MB364" s="137"/>
      <c r="MC364" s="138"/>
      <c r="ME364" s="134"/>
      <c r="MF364" s="135"/>
      <c r="MG364" s="136"/>
      <c r="MH364" s="136"/>
      <c r="MI364" s="136"/>
      <c r="MJ364" s="136"/>
      <c r="MK364" s="137"/>
      <c r="ML364" s="138"/>
      <c r="MN364" s="134"/>
      <c r="MO364" s="135"/>
      <c r="MP364" s="136"/>
      <c r="MQ364" s="136"/>
      <c r="MR364" s="136"/>
      <c r="MS364" s="136"/>
      <c r="MT364" s="137"/>
      <c r="MU364" s="138"/>
      <c r="MW364" s="134"/>
      <c r="MX364" s="135"/>
      <c r="MY364" s="136"/>
      <c r="MZ364" s="136"/>
      <c r="NA364" s="136"/>
      <c r="NB364" s="136"/>
      <c r="NC364" s="137"/>
      <c r="ND364" s="138"/>
      <c r="NF364" s="134"/>
      <c r="NG364" s="135"/>
      <c r="NH364" s="136"/>
      <c r="NI364" s="136"/>
      <c r="NJ364" s="136"/>
      <c r="NK364" s="136"/>
      <c r="NL364" s="137"/>
      <c r="NM364" s="138"/>
      <c r="NO364" s="134"/>
      <c r="NP364" s="135"/>
      <c r="NQ364" s="136"/>
      <c r="NR364" s="136"/>
      <c r="NS364" s="136"/>
      <c r="NT364" s="136"/>
      <c r="NU364" s="137"/>
      <c r="NV364" s="138"/>
      <c r="NX364" s="134"/>
      <c r="NY364" s="135"/>
      <c r="NZ364" s="136"/>
      <c r="OA364" s="136"/>
      <c r="OB364" s="136"/>
      <c r="OC364" s="136"/>
      <c r="OD364" s="137"/>
      <c r="OE364" s="138"/>
      <c r="OG364" s="134"/>
      <c r="OH364" s="135"/>
      <c r="OI364" s="136"/>
      <c r="OJ364" s="136"/>
      <c r="OK364" s="136"/>
      <c r="OL364" s="136"/>
      <c r="OM364" s="137"/>
      <c r="ON364" s="138"/>
      <c r="OP364" s="134"/>
      <c r="OQ364" s="135"/>
      <c r="OR364" s="136"/>
      <c r="OS364" s="136"/>
      <c r="OT364" s="136"/>
      <c r="OU364" s="136"/>
      <c r="OV364" s="137"/>
      <c r="OW364" s="138"/>
      <c r="OY364" s="134"/>
      <c r="OZ364" s="135"/>
      <c r="PA364" s="136"/>
      <c r="PB364" s="136"/>
      <c r="PC364" s="136"/>
      <c r="PD364" s="136"/>
      <c r="PE364" s="137"/>
      <c r="PF364" s="138"/>
    </row>
    <row r="365" spans="1:422">
      <c r="A365" s="116" t="s">
        <v>312</v>
      </c>
      <c r="B365" s="533" t="str">
        <f>+B350</f>
        <v>RECUBRIMIENTOS</v>
      </c>
      <c r="C365" s="534"/>
      <c r="D365" s="534"/>
      <c r="E365" s="534"/>
      <c r="F365" s="534"/>
      <c r="G365" s="535"/>
      <c r="H365" s="116"/>
      <c r="J365" s="116" t="s">
        <v>312</v>
      </c>
      <c r="K365" s="533" t="str">
        <f>B365</f>
        <v>RECUBRIMIENTOS</v>
      </c>
      <c r="L365" s="534"/>
      <c r="M365" s="534"/>
      <c r="N365" s="534"/>
      <c r="O365" s="534"/>
      <c r="P365" s="535"/>
      <c r="Q365" s="116"/>
      <c r="S365" s="116" t="s">
        <v>312</v>
      </c>
      <c r="T365" s="533" t="str">
        <f>K365</f>
        <v>RECUBRIMIENTOS</v>
      </c>
      <c r="U365" s="534"/>
      <c r="V365" s="534"/>
      <c r="W365" s="534"/>
      <c r="X365" s="534"/>
      <c r="Y365" s="535"/>
      <c r="Z365" s="116"/>
      <c r="AB365" s="116" t="s">
        <v>312</v>
      </c>
      <c r="AC365" s="533" t="str">
        <f>T365</f>
        <v>RECUBRIMIENTOS</v>
      </c>
      <c r="AD365" s="534"/>
      <c r="AE365" s="534"/>
      <c r="AF365" s="534"/>
      <c r="AG365" s="534"/>
      <c r="AH365" s="535"/>
      <c r="AI365" s="116"/>
      <c r="AK365" s="116" t="s">
        <v>312</v>
      </c>
      <c r="AL365" s="533" t="str">
        <f>AC365</f>
        <v>RECUBRIMIENTOS</v>
      </c>
      <c r="AM365" s="534"/>
      <c r="AN365" s="534"/>
      <c r="AO365" s="534"/>
      <c r="AP365" s="534"/>
      <c r="AQ365" s="535"/>
      <c r="AR365" s="116"/>
      <c r="AT365" s="116" t="s">
        <v>312</v>
      </c>
      <c r="AU365" s="533" t="str">
        <f>AL365</f>
        <v>RECUBRIMIENTOS</v>
      </c>
      <c r="AV365" s="534"/>
      <c r="AW365" s="534"/>
      <c r="AX365" s="534"/>
      <c r="AY365" s="534"/>
      <c r="AZ365" s="535"/>
      <c r="BA365" s="116"/>
      <c r="BC365" s="116" t="s">
        <v>312</v>
      </c>
      <c r="BD365" s="533" t="str">
        <f t="shared" ref="BD365" si="5819">AU365</f>
        <v>RECUBRIMIENTOS</v>
      </c>
      <c r="BE365" s="534"/>
      <c r="BF365" s="534"/>
      <c r="BG365" s="534"/>
      <c r="BH365" s="534"/>
      <c r="BI365" s="535"/>
      <c r="BJ365" s="116"/>
      <c r="BL365" s="116" t="s">
        <v>312</v>
      </c>
      <c r="BM365" s="533" t="str">
        <f t="shared" ref="BM365" si="5820">BD365</f>
        <v>RECUBRIMIENTOS</v>
      </c>
      <c r="BN365" s="534"/>
      <c r="BO365" s="534"/>
      <c r="BP365" s="534"/>
      <c r="BQ365" s="534"/>
      <c r="BR365" s="535"/>
      <c r="BS365" s="116"/>
      <c r="BU365" s="116" t="s">
        <v>312</v>
      </c>
      <c r="BV365" s="533" t="str">
        <f t="shared" ref="BV365" si="5821">BM365</f>
        <v>RECUBRIMIENTOS</v>
      </c>
      <c r="BW365" s="534"/>
      <c r="BX365" s="534"/>
      <c r="BY365" s="534"/>
      <c r="BZ365" s="534"/>
      <c r="CA365" s="535"/>
      <c r="CB365" s="116"/>
      <c r="CD365" s="116" t="s">
        <v>312</v>
      </c>
      <c r="CE365" s="533" t="str">
        <f t="shared" ref="CE365" si="5822">BV365</f>
        <v>RECUBRIMIENTOS</v>
      </c>
      <c r="CF365" s="534"/>
      <c r="CG365" s="534"/>
      <c r="CH365" s="534"/>
      <c r="CI365" s="534"/>
      <c r="CJ365" s="535"/>
      <c r="CK365" s="116"/>
      <c r="CM365" s="116" t="s">
        <v>312</v>
      </c>
      <c r="CN365" s="533" t="str">
        <f t="shared" ref="CN365" si="5823">CE365</f>
        <v>RECUBRIMIENTOS</v>
      </c>
      <c r="CO365" s="534"/>
      <c r="CP365" s="534"/>
      <c r="CQ365" s="534"/>
      <c r="CR365" s="534"/>
      <c r="CS365" s="535"/>
      <c r="CT365" s="116"/>
      <c r="CV365" s="116" t="s">
        <v>312</v>
      </c>
      <c r="CW365" s="533" t="str">
        <f t="shared" ref="CW365" si="5824">CN365</f>
        <v>RECUBRIMIENTOS</v>
      </c>
      <c r="CX365" s="534"/>
      <c r="CY365" s="534"/>
      <c r="CZ365" s="534"/>
      <c r="DA365" s="534"/>
      <c r="DB365" s="535"/>
      <c r="DC365" s="116"/>
      <c r="DE365" s="116" t="s">
        <v>312</v>
      </c>
      <c r="DF365" s="533" t="str">
        <f t="shared" ref="DF365" si="5825">CW365</f>
        <v>RECUBRIMIENTOS</v>
      </c>
      <c r="DG365" s="534"/>
      <c r="DH365" s="534"/>
      <c r="DI365" s="534"/>
      <c r="DJ365" s="534"/>
      <c r="DK365" s="535"/>
      <c r="DL365" s="116"/>
      <c r="DN365" s="116" t="s">
        <v>312</v>
      </c>
      <c r="DO365" s="533" t="str">
        <f t="shared" ref="DO365" si="5826">DF365</f>
        <v>RECUBRIMIENTOS</v>
      </c>
      <c r="DP365" s="534"/>
      <c r="DQ365" s="534"/>
      <c r="DR365" s="534"/>
      <c r="DS365" s="534"/>
      <c r="DT365" s="535"/>
      <c r="DU365" s="116"/>
      <c r="DW365" s="116" t="s">
        <v>312</v>
      </c>
      <c r="DX365" s="533" t="str">
        <f t="shared" ref="DX365" si="5827">DO365</f>
        <v>RECUBRIMIENTOS</v>
      </c>
      <c r="DY365" s="534"/>
      <c r="DZ365" s="534"/>
      <c r="EA365" s="534"/>
      <c r="EB365" s="534"/>
      <c r="EC365" s="535"/>
      <c r="ED365" s="116"/>
      <c r="EF365" s="116" t="s">
        <v>312</v>
      </c>
      <c r="EG365" s="533" t="str">
        <f t="shared" ref="EG365" si="5828">DX365</f>
        <v>RECUBRIMIENTOS</v>
      </c>
      <c r="EH365" s="534"/>
      <c r="EI365" s="534"/>
      <c r="EJ365" s="534"/>
      <c r="EK365" s="534"/>
      <c r="EL365" s="535"/>
      <c r="EM365" s="116"/>
      <c r="EO365" s="116" t="s">
        <v>312</v>
      </c>
      <c r="EP365" s="533" t="str">
        <f t="shared" ref="EP365" si="5829">EG365</f>
        <v>RECUBRIMIENTOS</v>
      </c>
      <c r="EQ365" s="534"/>
      <c r="ER365" s="534"/>
      <c r="ES365" s="534"/>
      <c r="ET365" s="534"/>
      <c r="EU365" s="535"/>
      <c r="EV365" s="116"/>
      <c r="EX365" s="116" t="s">
        <v>312</v>
      </c>
      <c r="EY365" s="533" t="str">
        <f t="shared" ref="EY365" si="5830">EP365</f>
        <v>RECUBRIMIENTOS</v>
      </c>
      <c r="EZ365" s="534"/>
      <c r="FA365" s="534"/>
      <c r="FB365" s="534"/>
      <c r="FC365" s="534"/>
      <c r="FD365" s="535"/>
      <c r="FE365" s="116"/>
      <c r="FG365" s="116" t="s">
        <v>312</v>
      </c>
      <c r="FH365" s="533" t="str">
        <f t="shared" ref="FH365" si="5831">EY365</f>
        <v>RECUBRIMIENTOS</v>
      </c>
      <c r="FI365" s="534"/>
      <c r="FJ365" s="534"/>
      <c r="FK365" s="534"/>
      <c r="FL365" s="534"/>
      <c r="FM365" s="535"/>
      <c r="FN365" s="116"/>
      <c r="FP365" s="116" t="s">
        <v>312</v>
      </c>
      <c r="FQ365" s="533" t="str">
        <f t="shared" ref="FQ365" si="5832">FH365</f>
        <v>RECUBRIMIENTOS</v>
      </c>
      <c r="FR365" s="534"/>
      <c r="FS365" s="534"/>
      <c r="FT365" s="534"/>
      <c r="FU365" s="534"/>
      <c r="FV365" s="535"/>
      <c r="FW365" s="116"/>
      <c r="FY365" s="116" t="s">
        <v>312</v>
      </c>
      <c r="FZ365" s="533" t="str">
        <f t="shared" ref="FZ365" si="5833">FQ365</f>
        <v>RECUBRIMIENTOS</v>
      </c>
      <c r="GA365" s="534"/>
      <c r="GB365" s="534"/>
      <c r="GC365" s="534"/>
      <c r="GD365" s="534"/>
      <c r="GE365" s="535"/>
      <c r="GF365" s="116"/>
      <c r="GH365" s="116" t="s">
        <v>312</v>
      </c>
      <c r="GI365" s="533" t="str">
        <f t="shared" ref="GI365" si="5834">FZ365</f>
        <v>RECUBRIMIENTOS</v>
      </c>
      <c r="GJ365" s="534"/>
      <c r="GK365" s="534"/>
      <c r="GL365" s="534"/>
      <c r="GM365" s="534"/>
      <c r="GN365" s="535"/>
      <c r="GO365" s="116"/>
      <c r="GQ365" s="116" t="s">
        <v>312</v>
      </c>
      <c r="GR365" s="533" t="str">
        <f t="shared" ref="GR365" si="5835">GI365</f>
        <v>RECUBRIMIENTOS</v>
      </c>
      <c r="GS365" s="534"/>
      <c r="GT365" s="534"/>
      <c r="GU365" s="534"/>
      <c r="GV365" s="534"/>
      <c r="GW365" s="535"/>
      <c r="GX365" s="116"/>
      <c r="GZ365" s="116" t="s">
        <v>312</v>
      </c>
      <c r="HA365" s="533" t="str">
        <f t="shared" ref="HA365" si="5836">GR365</f>
        <v>RECUBRIMIENTOS</v>
      </c>
      <c r="HB365" s="534"/>
      <c r="HC365" s="534"/>
      <c r="HD365" s="534"/>
      <c r="HE365" s="534"/>
      <c r="HF365" s="535"/>
      <c r="HG365" s="116"/>
      <c r="HI365" s="116" t="s">
        <v>312</v>
      </c>
      <c r="HJ365" s="533" t="str">
        <f t="shared" ref="HJ365" si="5837">HA365</f>
        <v>RECUBRIMIENTOS</v>
      </c>
      <c r="HK365" s="534"/>
      <c r="HL365" s="534"/>
      <c r="HM365" s="534"/>
      <c r="HN365" s="534"/>
      <c r="HO365" s="535"/>
      <c r="HP365" s="116"/>
      <c r="HR365" s="116" t="s">
        <v>312</v>
      </c>
      <c r="HS365" s="533" t="str">
        <f t="shared" ref="HS365" si="5838">HJ365</f>
        <v>RECUBRIMIENTOS</v>
      </c>
      <c r="HT365" s="534"/>
      <c r="HU365" s="534"/>
      <c r="HV365" s="534"/>
      <c r="HW365" s="534"/>
      <c r="HX365" s="535"/>
      <c r="HY365" s="116"/>
      <c r="IA365" s="116" t="s">
        <v>312</v>
      </c>
      <c r="IB365" s="533" t="str">
        <f t="shared" ref="IB365" si="5839">HS365</f>
        <v>RECUBRIMIENTOS</v>
      </c>
      <c r="IC365" s="534"/>
      <c r="ID365" s="534"/>
      <c r="IE365" s="534"/>
      <c r="IF365" s="534"/>
      <c r="IG365" s="535"/>
      <c r="IH365" s="116"/>
      <c r="IJ365" s="116" t="s">
        <v>312</v>
      </c>
      <c r="IK365" s="533" t="str">
        <f t="shared" ref="IK365" si="5840">IB365</f>
        <v>RECUBRIMIENTOS</v>
      </c>
      <c r="IL365" s="534"/>
      <c r="IM365" s="534"/>
      <c r="IN365" s="534"/>
      <c r="IO365" s="534"/>
      <c r="IP365" s="535"/>
      <c r="IQ365" s="116"/>
      <c r="IS365" s="116" t="s">
        <v>312</v>
      </c>
      <c r="IT365" s="533" t="str">
        <f t="shared" ref="IT365" si="5841">IK365</f>
        <v>RECUBRIMIENTOS</v>
      </c>
      <c r="IU365" s="534"/>
      <c r="IV365" s="534"/>
      <c r="IW365" s="534"/>
      <c r="IX365" s="534"/>
      <c r="IY365" s="535"/>
      <c r="IZ365" s="116"/>
      <c r="JB365" s="116" t="s">
        <v>312</v>
      </c>
      <c r="JC365" s="533" t="str">
        <f t="shared" ref="JC365" si="5842">IT365</f>
        <v>RECUBRIMIENTOS</v>
      </c>
      <c r="JD365" s="534"/>
      <c r="JE365" s="534"/>
      <c r="JF365" s="534"/>
      <c r="JG365" s="534"/>
      <c r="JH365" s="535"/>
      <c r="JI365" s="116"/>
      <c r="JK365" s="116" t="s">
        <v>312</v>
      </c>
      <c r="JL365" s="533" t="str">
        <f t="shared" ref="JL365" si="5843">JC365</f>
        <v>RECUBRIMIENTOS</v>
      </c>
      <c r="JM365" s="534"/>
      <c r="JN365" s="534"/>
      <c r="JO365" s="534"/>
      <c r="JP365" s="534"/>
      <c r="JQ365" s="535"/>
      <c r="JR365" s="116"/>
      <c r="JT365" s="116" t="s">
        <v>312</v>
      </c>
      <c r="JU365" s="533" t="str">
        <f t="shared" ref="JU365" si="5844">JL365</f>
        <v>RECUBRIMIENTOS</v>
      </c>
      <c r="JV365" s="534"/>
      <c r="JW365" s="534"/>
      <c r="JX365" s="534"/>
      <c r="JY365" s="534"/>
      <c r="JZ365" s="535"/>
      <c r="KA365" s="116"/>
      <c r="KC365" s="116" t="s">
        <v>312</v>
      </c>
      <c r="KD365" s="533" t="str">
        <f t="shared" ref="KD365" si="5845">JU365</f>
        <v>RECUBRIMIENTOS</v>
      </c>
      <c r="KE365" s="534"/>
      <c r="KF365" s="534"/>
      <c r="KG365" s="534"/>
      <c r="KH365" s="534"/>
      <c r="KI365" s="535"/>
      <c r="KJ365" s="116"/>
      <c r="KL365" s="116" t="s">
        <v>312</v>
      </c>
      <c r="KM365" s="533" t="str">
        <f t="shared" ref="KM365" si="5846">KD365</f>
        <v>RECUBRIMIENTOS</v>
      </c>
      <c r="KN365" s="534"/>
      <c r="KO365" s="534"/>
      <c r="KP365" s="534"/>
      <c r="KQ365" s="534"/>
      <c r="KR365" s="535"/>
      <c r="KS365" s="116"/>
      <c r="KU365" s="116" t="s">
        <v>312</v>
      </c>
      <c r="KV365" s="533" t="str">
        <f t="shared" ref="KV365" si="5847">KM365</f>
        <v>RECUBRIMIENTOS</v>
      </c>
      <c r="KW365" s="534"/>
      <c r="KX365" s="534"/>
      <c r="KY365" s="534"/>
      <c r="KZ365" s="534"/>
      <c r="LA365" s="535"/>
      <c r="LB365" s="116"/>
      <c r="LD365" s="116" t="s">
        <v>312</v>
      </c>
      <c r="LE365" s="533" t="str">
        <f t="shared" ref="LE365" si="5848">KV365</f>
        <v>RECUBRIMIENTOS</v>
      </c>
      <c r="LF365" s="534"/>
      <c r="LG365" s="534"/>
      <c r="LH365" s="534"/>
      <c r="LI365" s="534"/>
      <c r="LJ365" s="535"/>
      <c r="LK365" s="116"/>
      <c r="LM365" s="116" t="s">
        <v>312</v>
      </c>
      <c r="LN365" s="533" t="str">
        <f t="shared" ref="LN365" si="5849">LE365</f>
        <v>RECUBRIMIENTOS</v>
      </c>
      <c r="LO365" s="534"/>
      <c r="LP365" s="534"/>
      <c r="LQ365" s="534"/>
      <c r="LR365" s="534"/>
      <c r="LS365" s="535"/>
      <c r="LT365" s="116"/>
      <c r="LV365" s="116" t="s">
        <v>312</v>
      </c>
      <c r="LW365" s="533" t="str">
        <f t="shared" ref="LW365" si="5850">LN365</f>
        <v>RECUBRIMIENTOS</v>
      </c>
      <c r="LX365" s="534"/>
      <c r="LY365" s="534"/>
      <c r="LZ365" s="534"/>
      <c r="MA365" s="534"/>
      <c r="MB365" s="535"/>
      <c r="MC365" s="116"/>
      <c r="ME365" s="116" t="s">
        <v>312</v>
      </c>
      <c r="MF365" s="533" t="str">
        <f t="shared" ref="MF365" si="5851">LW365</f>
        <v>RECUBRIMIENTOS</v>
      </c>
      <c r="MG365" s="534"/>
      <c r="MH365" s="534"/>
      <c r="MI365" s="534"/>
      <c r="MJ365" s="534"/>
      <c r="MK365" s="535"/>
      <c r="ML365" s="116"/>
      <c r="MN365" s="116" t="s">
        <v>312</v>
      </c>
      <c r="MO365" s="533" t="str">
        <f t="shared" ref="MO365" si="5852">MF365</f>
        <v>RECUBRIMIENTOS</v>
      </c>
      <c r="MP365" s="534"/>
      <c r="MQ365" s="534"/>
      <c r="MR365" s="534"/>
      <c r="MS365" s="534"/>
      <c r="MT365" s="535"/>
      <c r="MU365" s="116"/>
      <c r="MW365" s="116" t="s">
        <v>312</v>
      </c>
      <c r="MX365" s="533" t="str">
        <f t="shared" ref="MX365" si="5853">MO365</f>
        <v>RECUBRIMIENTOS</v>
      </c>
      <c r="MY365" s="534"/>
      <c r="MZ365" s="534"/>
      <c r="NA365" s="534"/>
      <c r="NB365" s="534"/>
      <c r="NC365" s="535"/>
      <c r="ND365" s="116"/>
      <c r="NF365" s="116" t="s">
        <v>312</v>
      </c>
      <c r="NG365" s="533" t="str">
        <f t="shared" ref="NG365" si="5854">MX365</f>
        <v>RECUBRIMIENTOS</v>
      </c>
      <c r="NH365" s="534"/>
      <c r="NI365" s="534"/>
      <c r="NJ365" s="534"/>
      <c r="NK365" s="534"/>
      <c r="NL365" s="535"/>
      <c r="NM365" s="116"/>
      <c r="NO365" s="116" t="s">
        <v>312</v>
      </c>
      <c r="NP365" s="533" t="str">
        <f t="shared" ref="NP365" si="5855">NG365</f>
        <v>RECUBRIMIENTOS</v>
      </c>
      <c r="NQ365" s="534"/>
      <c r="NR365" s="534"/>
      <c r="NS365" s="534"/>
      <c r="NT365" s="534"/>
      <c r="NU365" s="535"/>
      <c r="NV365" s="116"/>
      <c r="NX365" s="116" t="s">
        <v>312</v>
      </c>
      <c r="NY365" s="533" t="str">
        <f t="shared" ref="NY365" si="5856">NP365</f>
        <v>RECUBRIMIENTOS</v>
      </c>
      <c r="NZ365" s="534"/>
      <c r="OA365" s="534"/>
      <c r="OB365" s="534"/>
      <c r="OC365" s="534"/>
      <c r="OD365" s="535"/>
      <c r="OE365" s="116"/>
      <c r="OG365" s="116" t="s">
        <v>312</v>
      </c>
      <c r="OH365" s="533" t="str">
        <f t="shared" ref="OH365" si="5857">NY365</f>
        <v>RECUBRIMIENTOS</v>
      </c>
      <c r="OI365" s="534"/>
      <c r="OJ365" s="534"/>
      <c r="OK365" s="534"/>
      <c r="OL365" s="534"/>
      <c r="OM365" s="535"/>
      <c r="ON365" s="116"/>
      <c r="OP365" s="116" t="s">
        <v>312</v>
      </c>
      <c r="OQ365" s="533" t="str">
        <f t="shared" ref="OQ365" si="5858">OH365</f>
        <v>RECUBRIMIENTOS</v>
      </c>
      <c r="OR365" s="534"/>
      <c r="OS365" s="534"/>
      <c r="OT365" s="534"/>
      <c r="OU365" s="534"/>
      <c r="OV365" s="535"/>
      <c r="OW365" s="116"/>
      <c r="OY365" s="116" t="s">
        <v>312</v>
      </c>
      <c r="OZ365" s="533" t="str">
        <f t="shared" ref="OZ365" si="5859">OQ365</f>
        <v>RECUBRIMIENTOS</v>
      </c>
      <c r="PA365" s="534"/>
      <c r="PB365" s="534"/>
      <c r="PC365" s="534"/>
      <c r="PD365" s="534"/>
      <c r="PE365" s="535"/>
      <c r="PF365" s="116"/>
    </row>
    <row r="366" spans="1:422">
      <c r="A366" s="116"/>
      <c r="B366" s="536"/>
      <c r="C366" s="537"/>
      <c r="D366" s="537"/>
      <c r="E366" s="537"/>
      <c r="F366" s="537"/>
      <c r="G366" s="538"/>
      <c r="H366" s="116"/>
      <c r="J366" s="116"/>
      <c r="K366" s="536"/>
      <c r="L366" s="537"/>
      <c r="M366" s="537"/>
      <c r="N366" s="537"/>
      <c r="O366" s="537"/>
      <c r="P366" s="538"/>
      <c r="Q366" s="116"/>
      <c r="S366" s="116"/>
      <c r="T366" s="536"/>
      <c r="U366" s="537"/>
      <c r="V366" s="537"/>
      <c r="W366" s="537"/>
      <c r="X366" s="537"/>
      <c r="Y366" s="538"/>
      <c r="Z366" s="116"/>
      <c r="AB366" s="116"/>
      <c r="AC366" s="536"/>
      <c r="AD366" s="537"/>
      <c r="AE366" s="537"/>
      <c r="AF366" s="537"/>
      <c r="AG366" s="537"/>
      <c r="AH366" s="538"/>
      <c r="AI366" s="116"/>
      <c r="AK366" s="116"/>
      <c r="AL366" s="536"/>
      <c r="AM366" s="537"/>
      <c r="AN366" s="537"/>
      <c r="AO366" s="537"/>
      <c r="AP366" s="537"/>
      <c r="AQ366" s="538"/>
      <c r="AR366" s="116"/>
      <c r="AT366" s="116"/>
      <c r="AU366" s="536"/>
      <c r="AV366" s="537"/>
      <c r="AW366" s="537"/>
      <c r="AX366" s="537"/>
      <c r="AY366" s="537"/>
      <c r="AZ366" s="538"/>
      <c r="BA366" s="116"/>
      <c r="BC366" s="116"/>
      <c r="BD366" s="536"/>
      <c r="BE366" s="537"/>
      <c r="BF366" s="537"/>
      <c r="BG366" s="537"/>
      <c r="BH366" s="537"/>
      <c r="BI366" s="538"/>
      <c r="BJ366" s="116"/>
      <c r="BL366" s="116"/>
      <c r="BM366" s="536"/>
      <c r="BN366" s="537"/>
      <c r="BO366" s="537"/>
      <c r="BP366" s="537"/>
      <c r="BQ366" s="537"/>
      <c r="BR366" s="538"/>
      <c r="BS366" s="116"/>
      <c r="BU366" s="116"/>
      <c r="BV366" s="536"/>
      <c r="BW366" s="537"/>
      <c r="BX366" s="537"/>
      <c r="BY366" s="537"/>
      <c r="BZ366" s="537"/>
      <c r="CA366" s="538"/>
      <c r="CB366" s="116"/>
      <c r="CD366" s="116"/>
      <c r="CE366" s="536"/>
      <c r="CF366" s="537"/>
      <c r="CG366" s="537"/>
      <c r="CH366" s="537"/>
      <c r="CI366" s="537"/>
      <c r="CJ366" s="538"/>
      <c r="CK366" s="116"/>
      <c r="CM366" s="116"/>
      <c r="CN366" s="536"/>
      <c r="CO366" s="537"/>
      <c r="CP366" s="537"/>
      <c r="CQ366" s="537"/>
      <c r="CR366" s="537"/>
      <c r="CS366" s="538"/>
      <c r="CT366" s="116"/>
      <c r="CV366" s="116"/>
      <c r="CW366" s="536"/>
      <c r="CX366" s="537"/>
      <c r="CY366" s="537"/>
      <c r="CZ366" s="537"/>
      <c r="DA366" s="537"/>
      <c r="DB366" s="538"/>
      <c r="DC366" s="116"/>
      <c r="DE366" s="116"/>
      <c r="DF366" s="536"/>
      <c r="DG366" s="537"/>
      <c r="DH366" s="537"/>
      <c r="DI366" s="537"/>
      <c r="DJ366" s="537"/>
      <c r="DK366" s="538"/>
      <c r="DL366" s="116"/>
      <c r="DN366" s="116"/>
      <c r="DO366" s="536"/>
      <c r="DP366" s="537"/>
      <c r="DQ366" s="537"/>
      <c r="DR366" s="537"/>
      <c r="DS366" s="537"/>
      <c r="DT366" s="538"/>
      <c r="DU366" s="116"/>
      <c r="DW366" s="116"/>
      <c r="DX366" s="536"/>
      <c r="DY366" s="537"/>
      <c r="DZ366" s="537"/>
      <c r="EA366" s="537"/>
      <c r="EB366" s="537"/>
      <c r="EC366" s="538"/>
      <c r="ED366" s="116"/>
      <c r="EF366" s="116"/>
      <c r="EG366" s="536"/>
      <c r="EH366" s="537"/>
      <c r="EI366" s="537"/>
      <c r="EJ366" s="537"/>
      <c r="EK366" s="537"/>
      <c r="EL366" s="538"/>
      <c r="EM366" s="116"/>
      <c r="EO366" s="116"/>
      <c r="EP366" s="536"/>
      <c r="EQ366" s="537"/>
      <c r="ER366" s="537"/>
      <c r="ES366" s="537"/>
      <c r="ET366" s="537"/>
      <c r="EU366" s="538"/>
      <c r="EV366" s="116"/>
      <c r="EX366" s="116"/>
      <c r="EY366" s="536"/>
      <c r="EZ366" s="537"/>
      <c r="FA366" s="537"/>
      <c r="FB366" s="537"/>
      <c r="FC366" s="537"/>
      <c r="FD366" s="538"/>
      <c r="FE366" s="116"/>
      <c r="FG366" s="116"/>
      <c r="FH366" s="536"/>
      <c r="FI366" s="537"/>
      <c r="FJ366" s="537"/>
      <c r="FK366" s="537"/>
      <c r="FL366" s="537"/>
      <c r="FM366" s="538"/>
      <c r="FN366" s="116"/>
      <c r="FP366" s="116"/>
      <c r="FQ366" s="536"/>
      <c r="FR366" s="537"/>
      <c r="FS366" s="537"/>
      <c r="FT366" s="537"/>
      <c r="FU366" s="537"/>
      <c r="FV366" s="538"/>
      <c r="FW366" s="116"/>
      <c r="FY366" s="116"/>
      <c r="FZ366" s="536"/>
      <c r="GA366" s="537"/>
      <c r="GB366" s="537"/>
      <c r="GC366" s="537"/>
      <c r="GD366" s="537"/>
      <c r="GE366" s="538"/>
      <c r="GF366" s="116"/>
      <c r="GH366" s="116"/>
      <c r="GI366" s="536"/>
      <c r="GJ366" s="537"/>
      <c r="GK366" s="537"/>
      <c r="GL366" s="537"/>
      <c r="GM366" s="537"/>
      <c r="GN366" s="538"/>
      <c r="GO366" s="116"/>
      <c r="GQ366" s="116"/>
      <c r="GR366" s="536"/>
      <c r="GS366" s="537"/>
      <c r="GT366" s="537"/>
      <c r="GU366" s="537"/>
      <c r="GV366" s="537"/>
      <c r="GW366" s="538"/>
      <c r="GX366" s="116"/>
      <c r="GZ366" s="116"/>
      <c r="HA366" s="536"/>
      <c r="HB366" s="537"/>
      <c r="HC366" s="537"/>
      <c r="HD366" s="537"/>
      <c r="HE366" s="537"/>
      <c r="HF366" s="538"/>
      <c r="HG366" s="116"/>
      <c r="HI366" s="116"/>
      <c r="HJ366" s="536"/>
      <c r="HK366" s="537"/>
      <c r="HL366" s="537"/>
      <c r="HM366" s="537"/>
      <c r="HN366" s="537"/>
      <c r="HO366" s="538"/>
      <c r="HP366" s="116"/>
      <c r="HR366" s="116"/>
      <c r="HS366" s="536"/>
      <c r="HT366" s="537"/>
      <c r="HU366" s="537"/>
      <c r="HV366" s="537"/>
      <c r="HW366" s="537"/>
      <c r="HX366" s="538"/>
      <c r="HY366" s="116"/>
      <c r="IA366" s="116"/>
      <c r="IB366" s="536"/>
      <c r="IC366" s="537"/>
      <c r="ID366" s="537"/>
      <c r="IE366" s="537"/>
      <c r="IF366" s="537"/>
      <c r="IG366" s="538"/>
      <c r="IH366" s="116"/>
      <c r="IJ366" s="116"/>
      <c r="IK366" s="536"/>
      <c r="IL366" s="537"/>
      <c r="IM366" s="537"/>
      <c r="IN366" s="537"/>
      <c r="IO366" s="537"/>
      <c r="IP366" s="538"/>
      <c r="IQ366" s="116"/>
      <c r="IS366" s="116"/>
      <c r="IT366" s="536"/>
      <c r="IU366" s="537"/>
      <c r="IV366" s="537"/>
      <c r="IW366" s="537"/>
      <c r="IX366" s="537"/>
      <c r="IY366" s="538"/>
      <c r="IZ366" s="116"/>
      <c r="JB366" s="116"/>
      <c r="JC366" s="536"/>
      <c r="JD366" s="537"/>
      <c r="JE366" s="537"/>
      <c r="JF366" s="537"/>
      <c r="JG366" s="537"/>
      <c r="JH366" s="538"/>
      <c r="JI366" s="116"/>
      <c r="JK366" s="116"/>
      <c r="JL366" s="536"/>
      <c r="JM366" s="537"/>
      <c r="JN366" s="537"/>
      <c r="JO366" s="537"/>
      <c r="JP366" s="537"/>
      <c r="JQ366" s="538"/>
      <c r="JR366" s="116"/>
      <c r="JT366" s="116"/>
      <c r="JU366" s="536"/>
      <c r="JV366" s="537"/>
      <c r="JW366" s="537"/>
      <c r="JX366" s="537"/>
      <c r="JY366" s="537"/>
      <c r="JZ366" s="538"/>
      <c r="KA366" s="116"/>
      <c r="KC366" s="116"/>
      <c r="KD366" s="536"/>
      <c r="KE366" s="537"/>
      <c r="KF366" s="537"/>
      <c r="KG366" s="537"/>
      <c r="KH366" s="537"/>
      <c r="KI366" s="538"/>
      <c r="KJ366" s="116"/>
      <c r="KL366" s="116"/>
      <c r="KM366" s="536"/>
      <c r="KN366" s="537"/>
      <c r="KO366" s="537"/>
      <c r="KP366" s="537"/>
      <c r="KQ366" s="537"/>
      <c r="KR366" s="538"/>
      <c r="KS366" s="116"/>
      <c r="KU366" s="116"/>
      <c r="KV366" s="536"/>
      <c r="KW366" s="537"/>
      <c r="KX366" s="537"/>
      <c r="KY366" s="537"/>
      <c r="KZ366" s="537"/>
      <c r="LA366" s="538"/>
      <c r="LB366" s="116"/>
      <c r="LD366" s="116"/>
      <c r="LE366" s="536"/>
      <c r="LF366" s="537"/>
      <c r="LG366" s="537"/>
      <c r="LH366" s="537"/>
      <c r="LI366" s="537"/>
      <c r="LJ366" s="538"/>
      <c r="LK366" s="116"/>
      <c r="LM366" s="116"/>
      <c r="LN366" s="536"/>
      <c r="LO366" s="537"/>
      <c r="LP366" s="537"/>
      <c r="LQ366" s="537"/>
      <c r="LR366" s="537"/>
      <c r="LS366" s="538"/>
      <c r="LT366" s="116"/>
      <c r="LV366" s="116"/>
      <c r="LW366" s="536"/>
      <c r="LX366" s="537"/>
      <c r="LY366" s="537"/>
      <c r="LZ366" s="537"/>
      <c r="MA366" s="537"/>
      <c r="MB366" s="538"/>
      <c r="MC366" s="116"/>
      <c r="ME366" s="116"/>
      <c r="MF366" s="536"/>
      <c r="MG366" s="537"/>
      <c r="MH366" s="537"/>
      <c r="MI366" s="537"/>
      <c r="MJ366" s="537"/>
      <c r="MK366" s="538"/>
      <c r="ML366" s="116"/>
      <c r="MN366" s="116"/>
      <c r="MO366" s="536"/>
      <c r="MP366" s="537"/>
      <c r="MQ366" s="537"/>
      <c r="MR366" s="537"/>
      <c r="MS366" s="537"/>
      <c r="MT366" s="538"/>
      <c r="MU366" s="116"/>
      <c r="MW366" s="116"/>
      <c r="MX366" s="536"/>
      <c r="MY366" s="537"/>
      <c r="MZ366" s="537"/>
      <c r="NA366" s="537"/>
      <c r="NB366" s="537"/>
      <c r="NC366" s="538"/>
      <c r="ND366" s="116"/>
      <c r="NF366" s="116"/>
      <c r="NG366" s="536"/>
      <c r="NH366" s="537"/>
      <c r="NI366" s="537"/>
      <c r="NJ366" s="537"/>
      <c r="NK366" s="537"/>
      <c r="NL366" s="538"/>
      <c r="NM366" s="116"/>
      <c r="NO366" s="116"/>
      <c r="NP366" s="536"/>
      <c r="NQ366" s="537"/>
      <c r="NR366" s="537"/>
      <c r="NS366" s="537"/>
      <c r="NT366" s="537"/>
      <c r="NU366" s="538"/>
      <c r="NV366" s="116"/>
      <c r="NX366" s="116"/>
      <c r="NY366" s="536"/>
      <c r="NZ366" s="537"/>
      <c r="OA366" s="537"/>
      <c r="OB366" s="537"/>
      <c r="OC366" s="537"/>
      <c r="OD366" s="538"/>
      <c r="OE366" s="116"/>
      <c r="OG366" s="116"/>
      <c r="OH366" s="536"/>
      <c r="OI366" s="537"/>
      <c r="OJ366" s="537"/>
      <c r="OK366" s="537"/>
      <c r="OL366" s="537"/>
      <c r="OM366" s="538"/>
      <c r="ON366" s="116"/>
      <c r="OP366" s="116"/>
      <c r="OQ366" s="536"/>
      <c r="OR366" s="537"/>
      <c r="OS366" s="537"/>
      <c r="OT366" s="537"/>
      <c r="OU366" s="537"/>
      <c r="OV366" s="538"/>
      <c r="OW366" s="116"/>
      <c r="OY366" s="116"/>
      <c r="OZ366" s="536"/>
      <c r="PA366" s="537"/>
      <c r="PB366" s="537"/>
      <c r="PC366" s="537"/>
      <c r="PD366" s="537"/>
      <c r="PE366" s="538"/>
      <c r="PF366" s="116"/>
    </row>
    <row r="367" spans="1:422" ht="15" customHeight="1">
      <c r="A367" s="117" t="s">
        <v>1</v>
      </c>
      <c r="B367" s="544" t="str">
        <f>+APU!B195</f>
        <v>APLICACION DE PINTURA TIPO ESMALTE SOBRE PUERTA METALICA (EL COLOR SERA EL APROBADO POR LA INTERVENTORIA). INCLUYE ANTICORROSIVO, PINTURA DEL MARCO Y DEL ALA,  LIMPIEZA, ESTOPA Y TODO LO NECESARIO PARA SU CORRECTO ACABADO.</v>
      </c>
      <c r="C367" s="545"/>
      <c r="D367" s="545"/>
      <c r="E367" s="545"/>
      <c r="F367" s="545"/>
      <c r="G367" s="545"/>
      <c r="H367" s="117" t="s">
        <v>313</v>
      </c>
      <c r="J367" s="117" t="s">
        <v>1</v>
      </c>
      <c r="K367" s="539" t="str">
        <f>B367</f>
        <v>APLICACION DE PINTURA TIPO ESMALTE SOBRE PUERTA METALICA (EL COLOR SERA EL APROBADO POR LA INTERVENTORIA). INCLUYE ANTICORROSIVO, PINTURA DEL MARCO Y DEL ALA,  LIMPIEZA, ESTOPA Y TODO LO NECESARIO PARA SU CORRECTO ACABADO.</v>
      </c>
      <c r="L367" s="540"/>
      <c r="M367" s="540"/>
      <c r="N367" s="540"/>
      <c r="O367" s="540"/>
      <c r="P367" s="540"/>
      <c r="Q367" s="117" t="s">
        <v>313</v>
      </c>
      <c r="S367" s="117" t="s">
        <v>1</v>
      </c>
      <c r="T367" s="539" t="str">
        <f>K367</f>
        <v>APLICACION DE PINTURA TIPO ESMALTE SOBRE PUERTA METALICA (EL COLOR SERA EL APROBADO POR LA INTERVENTORIA). INCLUYE ANTICORROSIVO, PINTURA DEL MARCO Y DEL ALA,  LIMPIEZA, ESTOPA Y TODO LO NECESARIO PARA SU CORRECTO ACABADO.</v>
      </c>
      <c r="U367" s="540"/>
      <c r="V367" s="540"/>
      <c r="W367" s="540"/>
      <c r="X367" s="540"/>
      <c r="Y367" s="540"/>
      <c r="Z367" s="117" t="s">
        <v>313</v>
      </c>
      <c r="AB367" s="117" t="s">
        <v>1</v>
      </c>
      <c r="AC367" s="539" t="str">
        <f>T367</f>
        <v>APLICACION DE PINTURA TIPO ESMALTE SOBRE PUERTA METALICA (EL COLOR SERA EL APROBADO POR LA INTERVENTORIA). INCLUYE ANTICORROSIVO, PINTURA DEL MARCO Y DEL ALA,  LIMPIEZA, ESTOPA Y TODO LO NECESARIO PARA SU CORRECTO ACABADO.</v>
      </c>
      <c r="AD367" s="540"/>
      <c r="AE367" s="540"/>
      <c r="AF367" s="540"/>
      <c r="AG367" s="540"/>
      <c r="AH367" s="540"/>
      <c r="AI367" s="117" t="s">
        <v>313</v>
      </c>
      <c r="AK367" s="117" t="s">
        <v>1</v>
      </c>
      <c r="AL367" s="539" t="str">
        <f>AC367</f>
        <v>APLICACION DE PINTURA TIPO ESMALTE SOBRE PUERTA METALICA (EL COLOR SERA EL APROBADO POR LA INTERVENTORIA). INCLUYE ANTICORROSIVO, PINTURA DEL MARCO Y DEL ALA,  LIMPIEZA, ESTOPA Y TODO LO NECESARIO PARA SU CORRECTO ACABADO.</v>
      </c>
      <c r="AM367" s="540"/>
      <c r="AN367" s="540"/>
      <c r="AO367" s="540"/>
      <c r="AP367" s="540"/>
      <c r="AQ367" s="540"/>
      <c r="AR367" s="117" t="s">
        <v>313</v>
      </c>
      <c r="AT367" s="117" t="s">
        <v>1</v>
      </c>
      <c r="AU367" s="539" t="str">
        <f>AL367</f>
        <v>APLICACION DE PINTURA TIPO ESMALTE SOBRE PUERTA METALICA (EL COLOR SERA EL APROBADO POR LA INTERVENTORIA). INCLUYE ANTICORROSIVO, PINTURA DEL MARCO Y DEL ALA,  LIMPIEZA, ESTOPA Y TODO LO NECESARIO PARA SU CORRECTO ACABADO.</v>
      </c>
      <c r="AV367" s="540"/>
      <c r="AW367" s="540"/>
      <c r="AX367" s="540"/>
      <c r="AY367" s="540"/>
      <c r="AZ367" s="540"/>
      <c r="BA367" s="117" t="s">
        <v>313</v>
      </c>
      <c r="BC367" s="117" t="s">
        <v>1</v>
      </c>
      <c r="BD367" s="539" t="str">
        <f t="shared" ref="BD367" si="5860">AU367</f>
        <v>APLICACION DE PINTURA TIPO ESMALTE SOBRE PUERTA METALICA (EL COLOR SERA EL APROBADO POR LA INTERVENTORIA). INCLUYE ANTICORROSIVO, PINTURA DEL MARCO Y DEL ALA,  LIMPIEZA, ESTOPA Y TODO LO NECESARIO PARA SU CORRECTO ACABADO.</v>
      </c>
      <c r="BE367" s="540"/>
      <c r="BF367" s="540"/>
      <c r="BG367" s="540"/>
      <c r="BH367" s="540"/>
      <c r="BI367" s="540"/>
      <c r="BJ367" s="117" t="s">
        <v>313</v>
      </c>
      <c r="BL367" s="117" t="s">
        <v>1</v>
      </c>
      <c r="BM367" s="539" t="str">
        <f t="shared" ref="BM367" si="5861">BD367</f>
        <v>APLICACION DE PINTURA TIPO ESMALTE SOBRE PUERTA METALICA (EL COLOR SERA EL APROBADO POR LA INTERVENTORIA). INCLUYE ANTICORROSIVO, PINTURA DEL MARCO Y DEL ALA,  LIMPIEZA, ESTOPA Y TODO LO NECESARIO PARA SU CORRECTO ACABADO.</v>
      </c>
      <c r="BN367" s="540"/>
      <c r="BO367" s="540"/>
      <c r="BP367" s="540"/>
      <c r="BQ367" s="540"/>
      <c r="BR367" s="540"/>
      <c r="BS367" s="117" t="s">
        <v>313</v>
      </c>
      <c r="BU367" s="117" t="s">
        <v>1</v>
      </c>
      <c r="BV367" s="539" t="str">
        <f t="shared" ref="BV367" si="5862">BM367</f>
        <v>APLICACION DE PINTURA TIPO ESMALTE SOBRE PUERTA METALICA (EL COLOR SERA EL APROBADO POR LA INTERVENTORIA). INCLUYE ANTICORROSIVO, PINTURA DEL MARCO Y DEL ALA,  LIMPIEZA, ESTOPA Y TODO LO NECESARIO PARA SU CORRECTO ACABADO.</v>
      </c>
      <c r="BW367" s="540"/>
      <c r="BX367" s="540"/>
      <c r="BY367" s="540"/>
      <c r="BZ367" s="540"/>
      <c r="CA367" s="540"/>
      <c r="CB367" s="117" t="s">
        <v>313</v>
      </c>
      <c r="CD367" s="117" t="s">
        <v>1</v>
      </c>
      <c r="CE367" s="539" t="str">
        <f t="shared" ref="CE367" si="5863">BV367</f>
        <v>APLICACION DE PINTURA TIPO ESMALTE SOBRE PUERTA METALICA (EL COLOR SERA EL APROBADO POR LA INTERVENTORIA). INCLUYE ANTICORROSIVO, PINTURA DEL MARCO Y DEL ALA,  LIMPIEZA, ESTOPA Y TODO LO NECESARIO PARA SU CORRECTO ACABADO.</v>
      </c>
      <c r="CF367" s="540"/>
      <c r="CG367" s="540"/>
      <c r="CH367" s="540"/>
      <c r="CI367" s="540"/>
      <c r="CJ367" s="540"/>
      <c r="CK367" s="117" t="s">
        <v>313</v>
      </c>
      <c r="CM367" s="117" t="s">
        <v>1</v>
      </c>
      <c r="CN367" s="539" t="str">
        <f t="shared" ref="CN367" si="5864">CE367</f>
        <v>APLICACION DE PINTURA TIPO ESMALTE SOBRE PUERTA METALICA (EL COLOR SERA EL APROBADO POR LA INTERVENTORIA). INCLUYE ANTICORROSIVO, PINTURA DEL MARCO Y DEL ALA,  LIMPIEZA, ESTOPA Y TODO LO NECESARIO PARA SU CORRECTO ACABADO.</v>
      </c>
      <c r="CO367" s="540"/>
      <c r="CP367" s="540"/>
      <c r="CQ367" s="540"/>
      <c r="CR367" s="540"/>
      <c r="CS367" s="540"/>
      <c r="CT367" s="117" t="s">
        <v>313</v>
      </c>
      <c r="CV367" s="117" t="s">
        <v>1</v>
      </c>
      <c r="CW367" s="539" t="str">
        <f t="shared" ref="CW367" si="5865">CN367</f>
        <v>APLICACION DE PINTURA TIPO ESMALTE SOBRE PUERTA METALICA (EL COLOR SERA EL APROBADO POR LA INTERVENTORIA). INCLUYE ANTICORROSIVO, PINTURA DEL MARCO Y DEL ALA,  LIMPIEZA, ESTOPA Y TODO LO NECESARIO PARA SU CORRECTO ACABADO.</v>
      </c>
      <c r="CX367" s="540"/>
      <c r="CY367" s="540"/>
      <c r="CZ367" s="540"/>
      <c r="DA367" s="540"/>
      <c r="DB367" s="540"/>
      <c r="DC367" s="117" t="s">
        <v>313</v>
      </c>
      <c r="DE367" s="117" t="s">
        <v>1</v>
      </c>
      <c r="DF367" s="539" t="str">
        <f t="shared" ref="DF367" si="5866">CW367</f>
        <v>APLICACION DE PINTURA TIPO ESMALTE SOBRE PUERTA METALICA (EL COLOR SERA EL APROBADO POR LA INTERVENTORIA). INCLUYE ANTICORROSIVO, PINTURA DEL MARCO Y DEL ALA,  LIMPIEZA, ESTOPA Y TODO LO NECESARIO PARA SU CORRECTO ACABADO.</v>
      </c>
      <c r="DG367" s="540"/>
      <c r="DH367" s="540"/>
      <c r="DI367" s="540"/>
      <c r="DJ367" s="540"/>
      <c r="DK367" s="540"/>
      <c r="DL367" s="117" t="s">
        <v>313</v>
      </c>
      <c r="DN367" s="117" t="s">
        <v>1</v>
      </c>
      <c r="DO367" s="539" t="str">
        <f t="shared" ref="DO367" si="5867">DF367</f>
        <v>APLICACION DE PINTURA TIPO ESMALTE SOBRE PUERTA METALICA (EL COLOR SERA EL APROBADO POR LA INTERVENTORIA). INCLUYE ANTICORROSIVO, PINTURA DEL MARCO Y DEL ALA,  LIMPIEZA, ESTOPA Y TODO LO NECESARIO PARA SU CORRECTO ACABADO.</v>
      </c>
      <c r="DP367" s="540"/>
      <c r="DQ367" s="540"/>
      <c r="DR367" s="540"/>
      <c r="DS367" s="540"/>
      <c r="DT367" s="540"/>
      <c r="DU367" s="117" t="s">
        <v>313</v>
      </c>
      <c r="DW367" s="117" t="s">
        <v>1</v>
      </c>
      <c r="DX367" s="539" t="str">
        <f t="shared" ref="DX367" si="5868">DO367</f>
        <v>APLICACION DE PINTURA TIPO ESMALTE SOBRE PUERTA METALICA (EL COLOR SERA EL APROBADO POR LA INTERVENTORIA). INCLUYE ANTICORROSIVO, PINTURA DEL MARCO Y DEL ALA,  LIMPIEZA, ESTOPA Y TODO LO NECESARIO PARA SU CORRECTO ACABADO.</v>
      </c>
      <c r="DY367" s="540"/>
      <c r="DZ367" s="540"/>
      <c r="EA367" s="540"/>
      <c r="EB367" s="540"/>
      <c r="EC367" s="540"/>
      <c r="ED367" s="117" t="s">
        <v>313</v>
      </c>
      <c r="EF367" s="117" t="s">
        <v>1</v>
      </c>
      <c r="EG367" s="539" t="str">
        <f t="shared" ref="EG367" si="5869">DX367</f>
        <v>APLICACION DE PINTURA TIPO ESMALTE SOBRE PUERTA METALICA (EL COLOR SERA EL APROBADO POR LA INTERVENTORIA). INCLUYE ANTICORROSIVO, PINTURA DEL MARCO Y DEL ALA,  LIMPIEZA, ESTOPA Y TODO LO NECESARIO PARA SU CORRECTO ACABADO.</v>
      </c>
      <c r="EH367" s="540"/>
      <c r="EI367" s="540"/>
      <c r="EJ367" s="540"/>
      <c r="EK367" s="540"/>
      <c r="EL367" s="540"/>
      <c r="EM367" s="117" t="s">
        <v>313</v>
      </c>
      <c r="EO367" s="117" t="s">
        <v>1</v>
      </c>
      <c r="EP367" s="539" t="str">
        <f t="shared" ref="EP367" si="5870">EG367</f>
        <v>APLICACION DE PINTURA TIPO ESMALTE SOBRE PUERTA METALICA (EL COLOR SERA EL APROBADO POR LA INTERVENTORIA). INCLUYE ANTICORROSIVO, PINTURA DEL MARCO Y DEL ALA,  LIMPIEZA, ESTOPA Y TODO LO NECESARIO PARA SU CORRECTO ACABADO.</v>
      </c>
      <c r="EQ367" s="540"/>
      <c r="ER367" s="540"/>
      <c r="ES367" s="540"/>
      <c r="ET367" s="540"/>
      <c r="EU367" s="540"/>
      <c r="EV367" s="117" t="s">
        <v>313</v>
      </c>
      <c r="EX367" s="117" t="s">
        <v>1</v>
      </c>
      <c r="EY367" s="539" t="str">
        <f t="shared" ref="EY367" si="5871">EP367</f>
        <v>APLICACION DE PINTURA TIPO ESMALTE SOBRE PUERTA METALICA (EL COLOR SERA EL APROBADO POR LA INTERVENTORIA). INCLUYE ANTICORROSIVO, PINTURA DEL MARCO Y DEL ALA,  LIMPIEZA, ESTOPA Y TODO LO NECESARIO PARA SU CORRECTO ACABADO.</v>
      </c>
      <c r="EZ367" s="540"/>
      <c r="FA367" s="540"/>
      <c r="FB367" s="540"/>
      <c r="FC367" s="540"/>
      <c r="FD367" s="540"/>
      <c r="FE367" s="117" t="s">
        <v>313</v>
      </c>
      <c r="FG367" s="117" t="s">
        <v>1</v>
      </c>
      <c r="FH367" s="539" t="str">
        <f t="shared" ref="FH367" si="5872">EY367</f>
        <v>APLICACION DE PINTURA TIPO ESMALTE SOBRE PUERTA METALICA (EL COLOR SERA EL APROBADO POR LA INTERVENTORIA). INCLUYE ANTICORROSIVO, PINTURA DEL MARCO Y DEL ALA,  LIMPIEZA, ESTOPA Y TODO LO NECESARIO PARA SU CORRECTO ACABADO.</v>
      </c>
      <c r="FI367" s="540"/>
      <c r="FJ367" s="540"/>
      <c r="FK367" s="540"/>
      <c r="FL367" s="540"/>
      <c r="FM367" s="540"/>
      <c r="FN367" s="117" t="s">
        <v>313</v>
      </c>
      <c r="FP367" s="117" t="s">
        <v>1</v>
      </c>
      <c r="FQ367" s="539" t="str">
        <f t="shared" ref="FQ367" si="5873">FH367</f>
        <v>APLICACION DE PINTURA TIPO ESMALTE SOBRE PUERTA METALICA (EL COLOR SERA EL APROBADO POR LA INTERVENTORIA). INCLUYE ANTICORROSIVO, PINTURA DEL MARCO Y DEL ALA,  LIMPIEZA, ESTOPA Y TODO LO NECESARIO PARA SU CORRECTO ACABADO.</v>
      </c>
      <c r="FR367" s="540"/>
      <c r="FS367" s="540"/>
      <c r="FT367" s="540"/>
      <c r="FU367" s="540"/>
      <c r="FV367" s="540"/>
      <c r="FW367" s="117" t="s">
        <v>313</v>
      </c>
      <c r="FY367" s="117" t="s">
        <v>1</v>
      </c>
      <c r="FZ367" s="539" t="str">
        <f t="shared" ref="FZ367" si="5874">FQ367</f>
        <v>APLICACION DE PINTURA TIPO ESMALTE SOBRE PUERTA METALICA (EL COLOR SERA EL APROBADO POR LA INTERVENTORIA). INCLUYE ANTICORROSIVO, PINTURA DEL MARCO Y DEL ALA,  LIMPIEZA, ESTOPA Y TODO LO NECESARIO PARA SU CORRECTO ACABADO.</v>
      </c>
      <c r="GA367" s="540"/>
      <c r="GB367" s="540"/>
      <c r="GC367" s="540"/>
      <c r="GD367" s="540"/>
      <c r="GE367" s="540"/>
      <c r="GF367" s="117" t="s">
        <v>313</v>
      </c>
      <c r="GH367" s="117" t="s">
        <v>1</v>
      </c>
      <c r="GI367" s="539" t="str">
        <f t="shared" ref="GI367" si="5875">FZ367</f>
        <v>APLICACION DE PINTURA TIPO ESMALTE SOBRE PUERTA METALICA (EL COLOR SERA EL APROBADO POR LA INTERVENTORIA). INCLUYE ANTICORROSIVO, PINTURA DEL MARCO Y DEL ALA,  LIMPIEZA, ESTOPA Y TODO LO NECESARIO PARA SU CORRECTO ACABADO.</v>
      </c>
      <c r="GJ367" s="540"/>
      <c r="GK367" s="540"/>
      <c r="GL367" s="540"/>
      <c r="GM367" s="540"/>
      <c r="GN367" s="540"/>
      <c r="GO367" s="117" t="s">
        <v>313</v>
      </c>
      <c r="GQ367" s="117" t="s">
        <v>1</v>
      </c>
      <c r="GR367" s="539" t="str">
        <f t="shared" ref="GR367" si="5876">GI367</f>
        <v>APLICACION DE PINTURA TIPO ESMALTE SOBRE PUERTA METALICA (EL COLOR SERA EL APROBADO POR LA INTERVENTORIA). INCLUYE ANTICORROSIVO, PINTURA DEL MARCO Y DEL ALA,  LIMPIEZA, ESTOPA Y TODO LO NECESARIO PARA SU CORRECTO ACABADO.</v>
      </c>
      <c r="GS367" s="540"/>
      <c r="GT367" s="540"/>
      <c r="GU367" s="540"/>
      <c r="GV367" s="540"/>
      <c r="GW367" s="540"/>
      <c r="GX367" s="117" t="s">
        <v>313</v>
      </c>
      <c r="GZ367" s="117" t="s">
        <v>1</v>
      </c>
      <c r="HA367" s="539" t="str">
        <f t="shared" ref="HA367" si="5877">GR367</f>
        <v>APLICACION DE PINTURA TIPO ESMALTE SOBRE PUERTA METALICA (EL COLOR SERA EL APROBADO POR LA INTERVENTORIA). INCLUYE ANTICORROSIVO, PINTURA DEL MARCO Y DEL ALA,  LIMPIEZA, ESTOPA Y TODO LO NECESARIO PARA SU CORRECTO ACABADO.</v>
      </c>
      <c r="HB367" s="540"/>
      <c r="HC367" s="540"/>
      <c r="HD367" s="540"/>
      <c r="HE367" s="540"/>
      <c r="HF367" s="540"/>
      <c r="HG367" s="117" t="s">
        <v>313</v>
      </c>
      <c r="HI367" s="117" t="s">
        <v>1</v>
      </c>
      <c r="HJ367" s="539" t="str">
        <f t="shared" ref="HJ367" si="5878">HA367</f>
        <v>APLICACION DE PINTURA TIPO ESMALTE SOBRE PUERTA METALICA (EL COLOR SERA EL APROBADO POR LA INTERVENTORIA). INCLUYE ANTICORROSIVO, PINTURA DEL MARCO Y DEL ALA,  LIMPIEZA, ESTOPA Y TODO LO NECESARIO PARA SU CORRECTO ACABADO.</v>
      </c>
      <c r="HK367" s="540"/>
      <c r="HL367" s="540"/>
      <c r="HM367" s="540"/>
      <c r="HN367" s="540"/>
      <c r="HO367" s="540"/>
      <c r="HP367" s="117" t="s">
        <v>313</v>
      </c>
      <c r="HR367" s="117" t="s">
        <v>1</v>
      </c>
      <c r="HS367" s="539" t="str">
        <f t="shared" ref="HS367" si="5879">HJ367</f>
        <v>APLICACION DE PINTURA TIPO ESMALTE SOBRE PUERTA METALICA (EL COLOR SERA EL APROBADO POR LA INTERVENTORIA). INCLUYE ANTICORROSIVO, PINTURA DEL MARCO Y DEL ALA,  LIMPIEZA, ESTOPA Y TODO LO NECESARIO PARA SU CORRECTO ACABADO.</v>
      </c>
      <c r="HT367" s="540"/>
      <c r="HU367" s="540"/>
      <c r="HV367" s="540"/>
      <c r="HW367" s="540"/>
      <c r="HX367" s="540"/>
      <c r="HY367" s="117" t="s">
        <v>313</v>
      </c>
      <c r="IA367" s="117" t="s">
        <v>1</v>
      </c>
      <c r="IB367" s="539" t="str">
        <f t="shared" ref="IB367" si="5880">HS367</f>
        <v>APLICACION DE PINTURA TIPO ESMALTE SOBRE PUERTA METALICA (EL COLOR SERA EL APROBADO POR LA INTERVENTORIA). INCLUYE ANTICORROSIVO, PINTURA DEL MARCO Y DEL ALA,  LIMPIEZA, ESTOPA Y TODO LO NECESARIO PARA SU CORRECTO ACABADO.</v>
      </c>
      <c r="IC367" s="540"/>
      <c r="ID367" s="540"/>
      <c r="IE367" s="540"/>
      <c r="IF367" s="540"/>
      <c r="IG367" s="540"/>
      <c r="IH367" s="117" t="s">
        <v>313</v>
      </c>
      <c r="IJ367" s="117" t="s">
        <v>1</v>
      </c>
      <c r="IK367" s="539" t="str">
        <f t="shared" ref="IK367" si="5881">IB367</f>
        <v>APLICACION DE PINTURA TIPO ESMALTE SOBRE PUERTA METALICA (EL COLOR SERA EL APROBADO POR LA INTERVENTORIA). INCLUYE ANTICORROSIVO, PINTURA DEL MARCO Y DEL ALA,  LIMPIEZA, ESTOPA Y TODO LO NECESARIO PARA SU CORRECTO ACABADO.</v>
      </c>
      <c r="IL367" s="540"/>
      <c r="IM367" s="540"/>
      <c r="IN367" s="540"/>
      <c r="IO367" s="540"/>
      <c r="IP367" s="540"/>
      <c r="IQ367" s="117" t="s">
        <v>313</v>
      </c>
      <c r="IS367" s="117" t="s">
        <v>1</v>
      </c>
      <c r="IT367" s="539" t="str">
        <f t="shared" ref="IT367" si="5882">IK367</f>
        <v>APLICACION DE PINTURA TIPO ESMALTE SOBRE PUERTA METALICA (EL COLOR SERA EL APROBADO POR LA INTERVENTORIA). INCLUYE ANTICORROSIVO, PINTURA DEL MARCO Y DEL ALA,  LIMPIEZA, ESTOPA Y TODO LO NECESARIO PARA SU CORRECTO ACABADO.</v>
      </c>
      <c r="IU367" s="540"/>
      <c r="IV367" s="540"/>
      <c r="IW367" s="540"/>
      <c r="IX367" s="540"/>
      <c r="IY367" s="540"/>
      <c r="IZ367" s="117" t="s">
        <v>313</v>
      </c>
      <c r="JB367" s="117" t="s">
        <v>1</v>
      </c>
      <c r="JC367" s="539" t="str">
        <f t="shared" ref="JC367" si="5883">IT367</f>
        <v>APLICACION DE PINTURA TIPO ESMALTE SOBRE PUERTA METALICA (EL COLOR SERA EL APROBADO POR LA INTERVENTORIA). INCLUYE ANTICORROSIVO, PINTURA DEL MARCO Y DEL ALA,  LIMPIEZA, ESTOPA Y TODO LO NECESARIO PARA SU CORRECTO ACABADO.</v>
      </c>
      <c r="JD367" s="540"/>
      <c r="JE367" s="540"/>
      <c r="JF367" s="540"/>
      <c r="JG367" s="540"/>
      <c r="JH367" s="540"/>
      <c r="JI367" s="117" t="s">
        <v>313</v>
      </c>
      <c r="JK367" s="117" t="s">
        <v>1</v>
      </c>
      <c r="JL367" s="539" t="str">
        <f t="shared" ref="JL367" si="5884">JC367</f>
        <v>APLICACION DE PINTURA TIPO ESMALTE SOBRE PUERTA METALICA (EL COLOR SERA EL APROBADO POR LA INTERVENTORIA). INCLUYE ANTICORROSIVO, PINTURA DEL MARCO Y DEL ALA,  LIMPIEZA, ESTOPA Y TODO LO NECESARIO PARA SU CORRECTO ACABADO.</v>
      </c>
      <c r="JM367" s="540"/>
      <c r="JN367" s="540"/>
      <c r="JO367" s="540"/>
      <c r="JP367" s="540"/>
      <c r="JQ367" s="540"/>
      <c r="JR367" s="117" t="s">
        <v>313</v>
      </c>
      <c r="JT367" s="117" t="s">
        <v>1</v>
      </c>
      <c r="JU367" s="539" t="str">
        <f t="shared" ref="JU367" si="5885">JL367</f>
        <v>APLICACION DE PINTURA TIPO ESMALTE SOBRE PUERTA METALICA (EL COLOR SERA EL APROBADO POR LA INTERVENTORIA). INCLUYE ANTICORROSIVO, PINTURA DEL MARCO Y DEL ALA,  LIMPIEZA, ESTOPA Y TODO LO NECESARIO PARA SU CORRECTO ACABADO.</v>
      </c>
      <c r="JV367" s="540"/>
      <c r="JW367" s="540"/>
      <c r="JX367" s="540"/>
      <c r="JY367" s="540"/>
      <c r="JZ367" s="540"/>
      <c r="KA367" s="117" t="s">
        <v>313</v>
      </c>
      <c r="KC367" s="117" t="s">
        <v>1</v>
      </c>
      <c r="KD367" s="539" t="str">
        <f t="shared" ref="KD367" si="5886">JU367</f>
        <v>APLICACION DE PINTURA TIPO ESMALTE SOBRE PUERTA METALICA (EL COLOR SERA EL APROBADO POR LA INTERVENTORIA). INCLUYE ANTICORROSIVO, PINTURA DEL MARCO Y DEL ALA,  LIMPIEZA, ESTOPA Y TODO LO NECESARIO PARA SU CORRECTO ACABADO.</v>
      </c>
      <c r="KE367" s="540"/>
      <c r="KF367" s="540"/>
      <c r="KG367" s="540"/>
      <c r="KH367" s="540"/>
      <c r="KI367" s="540"/>
      <c r="KJ367" s="117" t="s">
        <v>313</v>
      </c>
      <c r="KL367" s="117" t="s">
        <v>1</v>
      </c>
      <c r="KM367" s="539" t="str">
        <f t="shared" ref="KM367" si="5887">KD367</f>
        <v>APLICACION DE PINTURA TIPO ESMALTE SOBRE PUERTA METALICA (EL COLOR SERA EL APROBADO POR LA INTERVENTORIA). INCLUYE ANTICORROSIVO, PINTURA DEL MARCO Y DEL ALA,  LIMPIEZA, ESTOPA Y TODO LO NECESARIO PARA SU CORRECTO ACABADO.</v>
      </c>
      <c r="KN367" s="540"/>
      <c r="KO367" s="540"/>
      <c r="KP367" s="540"/>
      <c r="KQ367" s="540"/>
      <c r="KR367" s="540"/>
      <c r="KS367" s="117" t="s">
        <v>313</v>
      </c>
      <c r="KU367" s="117" t="s">
        <v>1</v>
      </c>
      <c r="KV367" s="539" t="str">
        <f t="shared" ref="KV367" si="5888">KM367</f>
        <v>APLICACION DE PINTURA TIPO ESMALTE SOBRE PUERTA METALICA (EL COLOR SERA EL APROBADO POR LA INTERVENTORIA). INCLUYE ANTICORROSIVO, PINTURA DEL MARCO Y DEL ALA,  LIMPIEZA, ESTOPA Y TODO LO NECESARIO PARA SU CORRECTO ACABADO.</v>
      </c>
      <c r="KW367" s="540"/>
      <c r="KX367" s="540"/>
      <c r="KY367" s="540"/>
      <c r="KZ367" s="540"/>
      <c r="LA367" s="540"/>
      <c r="LB367" s="117" t="s">
        <v>313</v>
      </c>
      <c r="LD367" s="117" t="s">
        <v>1</v>
      </c>
      <c r="LE367" s="539" t="str">
        <f t="shared" ref="LE367" si="5889">KV367</f>
        <v>APLICACION DE PINTURA TIPO ESMALTE SOBRE PUERTA METALICA (EL COLOR SERA EL APROBADO POR LA INTERVENTORIA). INCLUYE ANTICORROSIVO, PINTURA DEL MARCO Y DEL ALA,  LIMPIEZA, ESTOPA Y TODO LO NECESARIO PARA SU CORRECTO ACABADO.</v>
      </c>
      <c r="LF367" s="540"/>
      <c r="LG367" s="540"/>
      <c r="LH367" s="540"/>
      <c r="LI367" s="540"/>
      <c r="LJ367" s="540"/>
      <c r="LK367" s="117" t="s">
        <v>313</v>
      </c>
      <c r="LM367" s="117" t="s">
        <v>1</v>
      </c>
      <c r="LN367" s="539" t="str">
        <f t="shared" ref="LN367" si="5890">LE367</f>
        <v>APLICACION DE PINTURA TIPO ESMALTE SOBRE PUERTA METALICA (EL COLOR SERA EL APROBADO POR LA INTERVENTORIA). INCLUYE ANTICORROSIVO, PINTURA DEL MARCO Y DEL ALA,  LIMPIEZA, ESTOPA Y TODO LO NECESARIO PARA SU CORRECTO ACABADO.</v>
      </c>
      <c r="LO367" s="540"/>
      <c r="LP367" s="540"/>
      <c r="LQ367" s="540"/>
      <c r="LR367" s="540"/>
      <c r="LS367" s="540"/>
      <c r="LT367" s="117" t="s">
        <v>313</v>
      </c>
      <c r="LV367" s="117" t="s">
        <v>1</v>
      </c>
      <c r="LW367" s="539" t="str">
        <f t="shared" ref="LW367" si="5891">LN367</f>
        <v>APLICACION DE PINTURA TIPO ESMALTE SOBRE PUERTA METALICA (EL COLOR SERA EL APROBADO POR LA INTERVENTORIA). INCLUYE ANTICORROSIVO, PINTURA DEL MARCO Y DEL ALA,  LIMPIEZA, ESTOPA Y TODO LO NECESARIO PARA SU CORRECTO ACABADO.</v>
      </c>
      <c r="LX367" s="540"/>
      <c r="LY367" s="540"/>
      <c r="LZ367" s="540"/>
      <c r="MA367" s="540"/>
      <c r="MB367" s="540"/>
      <c r="MC367" s="117" t="s">
        <v>313</v>
      </c>
      <c r="ME367" s="117" t="s">
        <v>1</v>
      </c>
      <c r="MF367" s="539" t="str">
        <f t="shared" ref="MF367" si="5892">LW367</f>
        <v>APLICACION DE PINTURA TIPO ESMALTE SOBRE PUERTA METALICA (EL COLOR SERA EL APROBADO POR LA INTERVENTORIA). INCLUYE ANTICORROSIVO, PINTURA DEL MARCO Y DEL ALA,  LIMPIEZA, ESTOPA Y TODO LO NECESARIO PARA SU CORRECTO ACABADO.</v>
      </c>
      <c r="MG367" s="540"/>
      <c r="MH367" s="540"/>
      <c r="MI367" s="540"/>
      <c r="MJ367" s="540"/>
      <c r="MK367" s="540"/>
      <c r="ML367" s="117" t="s">
        <v>313</v>
      </c>
      <c r="MN367" s="117" t="s">
        <v>1</v>
      </c>
      <c r="MO367" s="539" t="str">
        <f t="shared" ref="MO367" si="5893">MF367</f>
        <v>APLICACION DE PINTURA TIPO ESMALTE SOBRE PUERTA METALICA (EL COLOR SERA EL APROBADO POR LA INTERVENTORIA). INCLUYE ANTICORROSIVO, PINTURA DEL MARCO Y DEL ALA,  LIMPIEZA, ESTOPA Y TODO LO NECESARIO PARA SU CORRECTO ACABADO.</v>
      </c>
      <c r="MP367" s="540"/>
      <c r="MQ367" s="540"/>
      <c r="MR367" s="540"/>
      <c r="MS367" s="540"/>
      <c r="MT367" s="540"/>
      <c r="MU367" s="117" t="s">
        <v>313</v>
      </c>
      <c r="MW367" s="117" t="s">
        <v>1</v>
      </c>
      <c r="MX367" s="539" t="str">
        <f t="shared" ref="MX367" si="5894">MO367</f>
        <v>APLICACION DE PINTURA TIPO ESMALTE SOBRE PUERTA METALICA (EL COLOR SERA EL APROBADO POR LA INTERVENTORIA). INCLUYE ANTICORROSIVO, PINTURA DEL MARCO Y DEL ALA,  LIMPIEZA, ESTOPA Y TODO LO NECESARIO PARA SU CORRECTO ACABADO.</v>
      </c>
      <c r="MY367" s="540"/>
      <c r="MZ367" s="540"/>
      <c r="NA367" s="540"/>
      <c r="NB367" s="540"/>
      <c r="NC367" s="540"/>
      <c r="ND367" s="117" t="s">
        <v>313</v>
      </c>
      <c r="NF367" s="117" t="s">
        <v>1</v>
      </c>
      <c r="NG367" s="539" t="str">
        <f t="shared" ref="NG367" si="5895">MX367</f>
        <v>APLICACION DE PINTURA TIPO ESMALTE SOBRE PUERTA METALICA (EL COLOR SERA EL APROBADO POR LA INTERVENTORIA). INCLUYE ANTICORROSIVO, PINTURA DEL MARCO Y DEL ALA,  LIMPIEZA, ESTOPA Y TODO LO NECESARIO PARA SU CORRECTO ACABADO.</v>
      </c>
      <c r="NH367" s="540"/>
      <c r="NI367" s="540"/>
      <c r="NJ367" s="540"/>
      <c r="NK367" s="540"/>
      <c r="NL367" s="540"/>
      <c r="NM367" s="117" t="s">
        <v>313</v>
      </c>
      <c r="NO367" s="117" t="s">
        <v>1</v>
      </c>
      <c r="NP367" s="539" t="str">
        <f t="shared" ref="NP367" si="5896">NG367</f>
        <v>APLICACION DE PINTURA TIPO ESMALTE SOBRE PUERTA METALICA (EL COLOR SERA EL APROBADO POR LA INTERVENTORIA). INCLUYE ANTICORROSIVO, PINTURA DEL MARCO Y DEL ALA,  LIMPIEZA, ESTOPA Y TODO LO NECESARIO PARA SU CORRECTO ACABADO.</v>
      </c>
      <c r="NQ367" s="540"/>
      <c r="NR367" s="540"/>
      <c r="NS367" s="540"/>
      <c r="NT367" s="540"/>
      <c r="NU367" s="540"/>
      <c r="NV367" s="117" t="s">
        <v>313</v>
      </c>
      <c r="NX367" s="117" t="s">
        <v>1</v>
      </c>
      <c r="NY367" s="539" t="str">
        <f t="shared" ref="NY367" si="5897">NP367</f>
        <v>APLICACION DE PINTURA TIPO ESMALTE SOBRE PUERTA METALICA (EL COLOR SERA EL APROBADO POR LA INTERVENTORIA). INCLUYE ANTICORROSIVO, PINTURA DEL MARCO Y DEL ALA,  LIMPIEZA, ESTOPA Y TODO LO NECESARIO PARA SU CORRECTO ACABADO.</v>
      </c>
      <c r="NZ367" s="540"/>
      <c r="OA367" s="540"/>
      <c r="OB367" s="540"/>
      <c r="OC367" s="540"/>
      <c r="OD367" s="540"/>
      <c r="OE367" s="117" t="s">
        <v>313</v>
      </c>
      <c r="OG367" s="117" t="s">
        <v>1</v>
      </c>
      <c r="OH367" s="539" t="str">
        <f t="shared" ref="OH367" si="5898">NY367</f>
        <v>APLICACION DE PINTURA TIPO ESMALTE SOBRE PUERTA METALICA (EL COLOR SERA EL APROBADO POR LA INTERVENTORIA). INCLUYE ANTICORROSIVO, PINTURA DEL MARCO Y DEL ALA,  LIMPIEZA, ESTOPA Y TODO LO NECESARIO PARA SU CORRECTO ACABADO.</v>
      </c>
      <c r="OI367" s="540"/>
      <c r="OJ367" s="540"/>
      <c r="OK367" s="540"/>
      <c r="OL367" s="540"/>
      <c r="OM367" s="540"/>
      <c r="ON367" s="117" t="s">
        <v>313</v>
      </c>
      <c r="OP367" s="117" t="s">
        <v>1</v>
      </c>
      <c r="OQ367" s="539" t="str">
        <f t="shared" ref="OQ367" si="5899">OH367</f>
        <v>APLICACION DE PINTURA TIPO ESMALTE SOBRE PUERTA METALICA (EL COLOR SERA EL APROBADO POR LA INTERVENTORIA). INCLUYE ANTICORROSIVO, PINTURA DEL MARCO Y DEL ALA,  LIMPIEZA, ESTOPA Y TODO LO NECESARIO PARA SU CORRECTO ACABADO.</v>
      </c>
      <c r="OR367" s="540"/>
      <c r="OS367" s="540"/>
      <c r="OT367" s="540"/>
      <c r="OU367" s="540"/>
      <c r="OV367" s="540"/>
      <c r="OW367" s="117" t="s">
        <v>313</v>
      </c>
      <c r="OY367" s="117" t="s">
        <v>1</v>
      </c>
      <c r="OZ367" s="539" t="str">
        <f t="shared" ref="OZ367" si="5900">OQ367</f>
        <v>APLICACION DE PINTURA TIPO ESMALTE SOBRE PUERTA METALICA (EL COLOR SERA EL APROBADO POR LA INTERVENTORIA). INCLUYE ANTICORROSIVO, PINTURA DEL MARCO Y DEL ALA,  LIMPIEZA, ESTOPA Y TODO LO NECESARIO PARA SU CORRECTO ACABADO.</v>
      </c>
      <c r="PA367" s="540"/>
      <c r="PB367" s="540"/>
      <c r="PC367" s="540"/>
      <c r="PD367" s="540"/>
      <c r="PE367" s="540"/>
      <c r="PF367" s="117" t="s">
        <v>313</v>
      </c>
    </row>
    <row r="368" spans="1:422" ht="23.25" customHeight="1">
      <c r="A368" s="127" t="str">
        <f>+APU!A195</f>
        <v>07-02-002</v>
      </c>
      <c r="B368" s="545"/>
      <c r="C368" s="545"/>
      <c r="D368" s="545"/>
      <c r="E368" s="545"/>
      <c r="F368" s="545"/>
      <c r="G368" s="545"/>
      <c r="H368" s="133" t="str">
        <f>+APU!C195</f>
        <v>M2</v>
      </c>
      <c r="J368" s="127" t="str">
        <f>+A368</f>
        <v>07-02-002</v>
      </c>
      <c r="K368" s="540"/>
      <c r="L368" s="540"/>
      <c r="M368" s="540"/>
      <c r="N368" s="540"/>
      <c r="O368" s="540"/>
      <c r="P368" s="540"/>
      <c r="Q368" s="126" t="str">
        <f>H368</f>
        <v>M2</v>
      </c>
      <c r="S368" s="127" t="str">
        <f>+J368</f>
        <v>07-02-002</v>
      </c>
      <c r="T368" s="540"/>
      <c r="U368" s="540"/>
      <c r="V368" s="540"/>
      <c r="W368" s="540"/>
      <c r="X368" s="540"/>
      <c r="Y368" s="540"/>
      <c r="Z368" s="126" t="str">
        <f>Q368</f>
        <v>M2</v>
      </c>
      <c r="AB368" s="127" t="str">
        <f>+S368</f>
        <v>07-02-002</v>
      </c>
      <c r="AC368" s="540"/>
      <c r="AD368" s="540"/>
      <c r="AE368" s="540"/>
      <c r="AF368" s="540"/>
      <c r="AG368" s="540"/>
      <c r="AH368" s="540"/>
      <c r="AI368" s="126" t="str">
        <f>Z368</f>
        <v>M2</v>
      </c>
      <c r="AK368" s="127" t="str">
        <f>+AB368</f>
        <v>07-02-002</v>
      </c>
      <c r="AL368" s="540"/>
      <c r="AM368" s="540"/>
      <c r="AN368" s="540"/>
      <c r="AO368" s="540"/>
      <c r="AP368" s="540"/>
      <c r="AQ368" s="540"/>
      <c r="AR368" s="126" t="str">
        <f>AI368</f>
        <v>M2</v>
      </c>
      <c r="AT368" s="127" t="str">
        <f>+AK368</f>
        <v>07-02-002</v>
      </c>
      <c r="AU368" s="540"/>
      <c r="AV368" s="540"/>
      <c r="AW368" s="540"/>
      <c r="AX368" s="540"/>
      <c r="AY368" s="540"/>
      <c r="AZ368" s="540"/>
      <c r="BA368" s="126" t="str">
        <f>AR368</f>
        <v>M2</v>
      </c>
      <c r="BC368" s="127" t="str">
        <f t="shared" ref="BC368" si="5901">+AT368</f>
        <v>07-02-002</v>
      </c>
      <c r="BD368" s="540"/>
      <c r="BE368" s="540"/>
      <c r="BF368" s="540"/>
      <c r="BG368" s="540"/>
      <c r="BH368" s="540"/>
      <c r="BI368" s="540"/>
      <c r="BJ368" s="126" t="str">
        <f t="shared" ref="BJ368" si="5902">BA368</f>
        <v>M2</v>
      </c>
      <c r="BL368" s="127" t="str">
        <f t="shared" ref="BL368" si="5903">+BC368</f>
        <v>07-02-002</v>
      </c>
      <c r="BM368" s="540"/>
      <c r="BN368" s="540"/>
      <c r="BO368" s="540"/>
      <c r="BP368" s="540"/>
      <c r="BQ368" s="540"/>
      <c r="BR368" s="540"/>
      <c r="BS368" s="126" t="str">
        <f t="shared" ref="BS368" si="5904">BJ368</f>
        <v>M2</v>
      </c>
      <c r="BU368" s="127" t="str">
        <f t="shared" ref="BU368" si="5905">+BL368</f>
        <v>07-02-002</v>
      </c>
      <c r="BV368" s="540"/>
      <c r="BW368" s="540"/>
      <c r="BX368" s="540"/>
      <c r="BY368" s="540"/>
      <c r="BZ368" s="540"/>
      <c r="CA368" s="540"/>
      <c r="CB368" s="126" t="str">
        <f t="shared" ref="CB368" si="5906">BS368</f>
        <v>M2</v>
      </c>
      <c r="CD368" s="127" t="str">
        <f t="shared" ref="CD368" si="5907">+BU368</f>
        <v>07-02-002</v>
      </c>
      <c r="CE368" s="540"/>
      <c r="CF368" s="540"/>
      <c r="CG368" s="540"/>
      <c r="CH368" s="540"/>
      <c r="CI368" s="540"/>
      <c r="CJ368" s="540"/>
      <c r="CK368" s="126" t="str">
        <f t="shared" ref="CK368" si="5908">CB368</f>
        <v>M2</v>
      </c>
      <c r="CM368" s="127" t="str">
        <f t="shared" ref="CM368" si="5909">+CD368</f>
        <v>07-02-002</v>
      </c>
      <c r="CN368" s="540"/>
      <c r="CO368" s="540"/>
      <c r="CP368" s="540"/>
      <c r="CQ368" s="540"/>
      <c r="CR368" s="540"/>
      <c r="CS368" s="540"/>
      <c r="CT368" s="126" t="str">
        <f t="shared" ref="CT368" si="5910">CK368</f>
        <v>M2</v>
      </c>
      <c r="CV368" s="127" t="str">
        <f t="shared" ref="CV368" si="5911">+CM368</f>
        <v>07-02-002</v>
      </c>
      <c r="CW368" s="540"/>
      <c r="CX368" s="540"/>
      <c r="CY368" s="540"/>
      <c r="CZ368" s="540"/>
      <c r="DA368" s="540"/>
      <c r="DB368" s="540"/>
      <c r="DC368" s="126" t="str">
        <f t="shared" ref="DC368" si="5912">CT368</f>
        <v>M2</v>
      </c>
      <c r="DE368" s="127" t="str">
        <f t="shared" ref="DE368" si="5913">+CV368</f>
        <v>07-02-002</v>
      </c>
      <c r="DF368" s="540"/>
      <c r="DG368" s="540"/>
      <c r="DH368" s="540"/>
      <c r="DI368" s="540"/>
      <c r="DJ368" s="540"/>
      <c r="DK368" s="540"/>
      <c r="DL368" s="126" t="str">
        <f t="shared" ref="DL368" si="5914">DC368</f>
        <v>M2</v>
      </c>
      <c r="DN368" s="127" t="str">
        <f t="shared" ref="DN368" si="5915">+DE368</f>
        <v>07-02-002</v>
      </c>
      <c r="DO368" s="540"/>
      <c r="DP368" s="540"/>
      <c r="DQ368" s="540"/>
      <c r="DR368" s="540"/>
      <c r="DS368" s="540"/>
      <c r="DT368" s="540"/>
      <c r="DU368" s="126" t="str">
        <f t="shared" ref="DU368" si="5916">DL368</f>
        <v>M2</v>
      </c>
      <c r="DW368" s="127" t="str">
        <f t="shared" ref="DW368" si="5917">+DN368</f>
        <v>07-02-002</v>
      </c>
      <c r="DX368" s="540"/>
      <c r="DY368" s="540"/>
      <c r="DZ368" s="540"/>
      <c r="EA368" s="540"/>
      <c r="EB368" s="540"/>
      <c r="EC368" s="540"/>
      <c r="ED368" s="126" t="str">
        <f t="shared" ref="ED368" si="5918">DU368</f>
        <v>M2</v>
      </c>
      <c r="EF368" s="127" t="str">
        <f t="shared" ref="EF368" si="5919">+DW368</f>
        <v>07-02-002</v>
      </c>
      <c r="EG368" s="540"/>
      <c r="EH368" s="540"/>
      <c r="EI368" s="540"/>
      <c r="EJ368" s="540"/>
      <c r="EK368" s="540"/>
      <c r="EL368" s="540"/>
      <c r="EM368" s="126" t="str">
        <f t="shared" ref="EM368" si="5920">ED368</f>
        <v>M2</v>
      </c>
      <c r="EO368" s="127" t="str">
        <f t="shared" ref="EO368" si="5921">+EF368</f>
        <v>07-02-002</v>
      </c>
      <c r="EP368" s="540"/>
      <c r="EQ368" s="540"/>
      <c r="ER368" s="540"/>
      <c r="ES368" s="540"/>
      <c r="ET368" s="540"/>
      <c r="EU368" s="540"/>
      <c r="EV368" s="126" t="str">
        <f t="shared" ref="EV368" si="5922">EM368</f>
        <v>M2</v>
      </c>
      <c r="EX368" s="127" t="str">
        <f t="shared" ref="EX368" si="5923">+EO368</f>
        <v>07-02-002</v>
      </c>
      <c r="EY368" s="540"/>
      <c r="EZ368" s="540"/>
      <c r="FA368" s="540"/>
      <c r="FB368" s="540"/>
      <c r="FC368" s="540"/>
      <c r="FD368" s="540"/>
      <c r="FE368" s="126" t="str">
        <f t="shared" ref="FE368" si="5924">EV368</f>
        <v>M2</v>
      </c>
      <c r="FG368" s="127" t="str">
        <f t="shared" ref="FG368" si="5925">+EX368</f>
        <v>07-02-002</v>
      </c>
      <c r="FH368" s="540"/>
      <c r="FI368" s="540"/>
      <c r="FJ368" s="540"/>
      <c r="FK368" s="540"/>
      <c r="FL368" s="540"/>
      <c r="FM368" s="540"/>
      <c r="FN368" s="126" t="str">
        <f t="shared" ref="FN368" si="5926">FE368</f>
        <v>M2</v>
      </c>
      <c r="FP368" s="127" t="str">
        <f t="shared" ref="FP368" si="5927">+FG368</f>
        <v>07-02-002</v>
      </c>
      <c r="FQ368" s="540"/>
      <c r="FR368" s="540"/>
      <c r="FS368" s="540"/>
      <c r="FT368" s="540"/>
      <c r="FU368" s="540"/>
      <c r="FV368" s="540"/>
      <c r="FW368" s="126" t="str">
        <f t="shared" ref="FW368" si="5928">FN368</f>
        <v>M2</v>
      </c>
      <c r="FY368" s="127" t="str">
        <f t="shared" ref="FY368" si="5929">+FP368</f>
        <v>07-02-002</v>
      </c>
      <c r="FZ368" s="540"/>
      <c r="GA368" s="540"/>
      <c r="GB368" s="540"/>
      <c r="GC368" s="540"/>
      <c r="GD368" s="540"/>
      <c r="GE368" s="540"/>
      <c r="GF368" s="126" t="str">
        <f t="shared" ref="GF368" si="5930">FW368</f>
        <v>M2</v>
      </c>
      <c r="GH368" s="127" t="str">
        <f t="shared" ref="GH368" si="5931">+FY368</f>
        <v>07-02-002</v>
      </c>
      <c r="GI368" s="540"/>
      <c r="GJ368" s="540"/>
      <c r="GK368" s="540"/>
      <c r="GL368" s="540"/>
      <c r="GM368" s="540"/>
      <c r="GN368" s="540"/>
      <c r="GO368" s="126" t="str">
        <f t="shared" ref="GO368" si="5932">GF368</f>
        <v>M2</v>
      </c>
      <c r="GQ368" s="127" t="str">
        <f t="shared" ref="GQ368" si="5933">+GH368</f>
        <v>07-02-002</v>
      </c>
      <c r="GR368" s="540"/>
      <c r="GS368" s="540"/>
      <c r="GT368" s="540"/>
      <c r="GU368" s="540"/>
      <c r="GV368" s="540"/>
      <c r="GW368" s="540"/>
      <c r="GX368" s="126" t="str">
        <f t="shared" ref="GX368" si="5934">GO368</f>
        <v>M2</v>
      </c>
      <c r="GZ368" s="127" t="str">
        <f t="shared" ref="GZ368" si="5935">+GQ368</f>
        <v>07-02-002</v>
      </c>
      <c r="HA368" s="540"/>
      <c r="HB368" s="540"/>
      <c r="HC368" s="540"/>
      <c r="HD368" s="540"/>
      <c r="HE368" s="540"/>
      <c r="HF368" s="540"/>
      <c r="HG368" s="126" t="str">
        <f t="shared" ref="HG368" si="5936">GX368</f>
        <v>M2</v>
      </c>
      <c r="HI368" s="127" t="str">
        <f t="shared" ref="HI368" si="5937">+GZ368</f>
        <v>07-02-002</v>
      </c>
      <c r="HJ368" s="540"/>
      <c r="HK368" s="540"/>
      <c r="HL368" s="540"/>
      <c r="HM368" s="540"/>
      <c r="HN368" s="540"/>
      <c r="HO368" s="540"/>
      <c r="HP368" s="126" t="str">
        <f t="shared" ref="HP368" si="5938">HG368</f>
        <v>M2</v>
      </c>
      <c r="HR368" s="127" t="str">
        <f t="shared" ref="HR368" si="5939">+HI368</f>
        <v>07-02-002</v>
      </c>
      <c r="HS368" s="540"/>
      <c r="HT368" s="540"/>
      <c r="HU368" s="540"/>
      <c r="HV368" s="540"/>
      <c r="HW368" s="540"/>
      <c r="HX368" s="540"/>
      <c r="HY368" s="126" t="str">
        <f t="shared" ref="HY368" si="5940">HP368</f>
        <v>M2</v>
      </c>
      <c r="IA368" s="127" t="str">
        <f t="shared" ref="IA368" si="5941">+HR368</f>
        <v>07-02-002</v>
      </c>
      <c r="IB368" s="540"/>
      <c r="IC368" s="540"/>
      <c r="ID368" s="540"/>
      <c r="IE368" s="540"/>
      <c r="IF368" s="540"/>
      <c r="IG368" s="540"/>
      <c r="IH368" s="126" t="str">
        <f t="shared" ref="IH368" si="5942">HY368</f>
        <v>M2</v>
      </c>
      <c r="IJ368" s="127" t="str">
        <f t="shared" ref="IJ368" si="5943">+IA368</f>
        <v>07-02-002</v>
      </c>
      <c r="IK368" s="540"/>
      <c r="IL368" s="540"/>
      <c r="IM368" s="540"/>
      <c r="IN368" s="540"/>
      <c r="IO368" s="540"/>
      <c r="IP368" s="540"/>
      <c r="IQ368" s="126" t="str">
        <f t="shared" ref="IQ368" si="5944">IH368</f>
        <v>M2</v>
      </c>
      <c r="IS368" s="127" t="str">
        <f t="shared" ref="IS368" si="5945">+IJ368</f>
        <v>07-02-002</v>
      </c>
      <c r="IT368" s="540"/>
      <c r="IU368" s="540"/>
      <c r="IV368" s="540"/>
      <c r="IW368" s="540"/>
      <c r="IX368" s="540"/>
      <c r="IY368" s="540"/>
      <c r="IZ368" s="126" t="str">
        <f t="shared" ref="IZ368" si="5946">IQ368</f>
        <v>M2</v>
      </c>
      <c r="JB368" s="127" t="str">
        <f t="shared" ref="JB368" si="5947">+IS368</f>
        <v>07-02-002</v>
      </c>
      <c r="JC368" s="540"/>
      <c r="JD368" s="540"/>
      <c r="JE368" s="540"/>
      <c r="JF368" s="540"/>
      <c r="JG368" s="540"/>
      <c r="JH368" s="540"/>
      <c r="JI368" s="126" t="str">
        <f t="shared" ref="JI368" si="5948">IZ368</f>
        <v>M2</v>
      </c>
      <c r="JK368" s="127" t="str">
        <f t="shared" ref="JK368" si="5949">+JB368</f>
        <v>07-02-002</v>
      </c>
      <c r="JL368" s="540"/>
      <c r="JM368" s="540"/>
      <c r="JN368" s="540"/>
      <c r="JO368" s="540"/>
      <c r="JP368" s="540"/>
      <c r="JQ368" s="540"/>
      <c r="JR368" s="126" t="str">
        <f t="shared" ref="JR368" si="5950">JI368</f>
        <v>M2</v>
      </c>
      <c r="JT368" s="127" t="str">
        <f t="shared" ref="JT368" si="5951">+JK368</f>
        <v>07-02-002</v>
      </c>
      <c r="JU368" s="540"/>
      <c r="JV368" s="540"/>
      <c r="JW368" s="540"/>
      <c r="JX368" s="540"/>
      <c r="JY368" s="540"/>
      <c r="JZ368" s="540"/>
      <c r="KA368" s="126" t="str">
        <f t="shared" ref="KA368" si="5952">JR368</f>
        <v>M2</v>
      </c>
      <c r="KC368" s="127" t="str">
        <f t="shared" ref="KC368" si="5953">+JT368</f>
        <v>07-02-002</v>
      </c>
      <c r="KD368" s="540"/>
      <c r="KE368" s="540"/>
      <c r="KF368" s="540"/>
      <c r="KG368" s="540"/>
      <c r="KH368" s="540"/>
      <c r="KI368" s="540"/>
      <c r="KJ368" s="126" t="str">
        <f t="shared" ref="KJ368" si="5954">KA368</f>
        <v>M2</v>
      </c>
      <c r="KL368" s="127" t="str">
        <f t="shared" ref="KL368" si="5955">+KC368</f>
        <v>07-02-002</v>
      </c>
      <c r="KM368" s="540"/>
      <c r="KN368" s="540"/>
      <c r="KO368" s="540"/>
      <c r="KP368" s="540"/>
      <c r="KQ368" s="540"/>
      <c r="KR368" s="540"/>
      <c r="KS368" s="126" t="str">
        <f t="shared" ref="KS368" si="5956">KJ368</f>
        <v>M2</v>
      </c>
      <c r="KU368" s="127" t="str">
        <f t="shared" ref="KU368" si="5957">+KL368</f>
        <v>07-02-002</v>
      </c>
      <c r="KV368" s="540"/>
      <c r="KW368" s="540"/>
      <c r="KX368" s="540"/>
      <c r="KY368" s="540"/>
      <c r="KZ368" s="540"/>
      <c r="LA368" s="540"/>
      <c r="LB368" s="126" t="str">
        <f t="shared" ref="LB368" si="5958">KS368</f>
        <v>M2</v>
      </c>
      <c r="LD368" s="127" t="str">
        <f t="shared" ref="LD368" si="5959">+KU368</f>
        <v>07-02-002</v>
      </c>
      <c r="LE368" s="540"/>
      <c r="LF368" s="540"/>
      <c r="LG368" s="540"/>
      <c r="LH368" s="540"/>
      <c r="LI368" s="540"/>
      <c r="LJ368" s="540"/>
      <c r="LK368" s="126" t="str">
        <f t="shared" ref="LK368" si="5960">LB368</f>
        <v>M2</v>
      </c>
      <c r="LM368" s="127" t="str">
        <f t="shared" ref="LM368" si="5961">+LD368</f>
        <v>07-02-002</v>
      </c>
      <c r="LN368" s="540"/>
      <c r="LO368" s="540"/>
      <c r="LP368" s="540"/>
      <c r="LQ368" s="540"/>
      <c r="LR368" s="540"/>
      <c r="LS368" s="540"/>
      <c r="LT368" s="126" t="str">
        <f t="shared" ref="LT368" si="5962">LK368</f>
        <v>M2</v>
      </c>
      <c r="LV368" s="127" t="str">
        <f t="shared" ref="LV368" si="5963">+LM368</f>
        <v>07-02-002</v>
      </c>
      <c r="LW368" s="540"/>
      <c r="LX368" s="540"/>
      <c r="LY368" s="540"/>
      <c r="LZ368" s="540"/>
      <c r="MA368" s="540"/>
      <c r="MB368" s="540"/>
      <c r="MC368" s="126" t="str">
        <f t="shared" ref="MC368" si="5964">LT368</f>
        <v>M2</v>
      </c>
      <c r="ME368" s="127" t="str">
        <f t="shared" ref="ME368" si="5965">+LV368</f>
        <v>07-02-002</v>
      </c>
      <c r="MF368" s="540"/>
      <c r="MG368" s="540"/>
      <c r="MH368" s="540"/>
      <c r="MI368" s="540"/>
      <c r="MJ368" s="540"/>
      <c r="MK368" s="540"/>
      <c r="ML368" s="126" t="str">
        <f t="shared" ref="ML368" si="5966">MC368</f>
        <v>M2</v>
      </c>
      <c r="MN368" s="127" t="str">
        <f t="shared" ref="MN368" si="5967">+ME368</f>
        <v>07-02-002</v>
      </c>
      <c r="MO368" s="540"/>
      <c r="MP368" s="540"/>
      <c r="MQ368" s="540"/>
      <c r="MR368" s="540"/>
      <c r="MS368" s="540"/>
      <c r="MT368" s="540"/>
      <c r="MU368" s="126" t="str">
        <f t="shared" ref="MU368" si="5968">ML368</f>
        <v>M2</v>
      </c>
      <c r="MW368" s="127" t="str">
        <f t="shared" ref="MW368" si="5969">+MN368</f>
        <v>07-02-002</v>
      </c>
      <c r="MX368" s="540"/>
      <c r="MY368" s="540"/>
      <c r="MZ368" s="540"/>
      <c r="NA368" s="540"/>
      <c r="NB368" s="540"/>
      <c r="NC368" s="540"/>
      <c r="ND368" s="126" t="str">
        <f t="shared" ref="ND368" si="5970">MU368</f>
        <v>M2</v>
      </c>
      <c r="NF368" s="127" t="str">
        <f t="shared" ref="NF368" si="5971">+MW368</f>
        <v>07-02-002</v>
      </c>
      <c r="NG368" s="540"/>
      <c r="NH368" s="540"/>
      <c r="NI368" s="540"/>
      <c r="NJ368" s="540"/>
      <c r="NK368" s="540"/>
      <c r="NL368" s="540"/>
      <c r="NM368" s="126" t="str">
        <f t="shared" ref="NM368" si="5972">ND368</f>
        <v>M2</v>
      </c>
      <c r="NO368" s="127" t="str">
        <f t="shared" ref="NO368" si="5973">+NF368</f>
        <v>07-02-002</v>
      </c>
      <c r="NP368" s="540"/>
      <c r="NQ368" s="540"/>
      <c r="NR368" s="540"/>
      <c r="NS368" s="540"/>
      <c r="NT368" s="540"/>
      <c r="NU368" s="540"/>
      <c r="NV368" s="126" t="str">
        <f t="shared" ref="NV368" si="5974">NM368</f>
        <v>M2</v>
      </c>
      <c r="NX368" s="127" t="str">
        <f t="shared" ref="NX368" si="5975">+NO368</f>
        <v>07-02-002</v>
      </c>
      <c r="NY368" s="540"/>
      <c r="NZ368" s="540"/>
      <c r="OA368" s="540"/>
      <c r="OB368" s="540"/>
      <c r="OC368" s="540"/>
      <c r="OD368" s="540"/>
      <c r="OE368" s="126" t="str">
        <f t="shared" ref="OE368" si="5976">NV368</f>
        <v>M2</v>
      </c>
      <c r="OG368" s="127" t="str">
        <f t="shared" ref="OG368" si="5977">+NX368</f>
        <v>07-02-002</v>
      </c>
      <c r="OH368" s="540"/>
      <c r="OI368" s="540"/>
      <c r="OJ368" s="540"/>
      <c r="OK368" s="540"/>
      <c r="OL368" s="540"/>
      <c r="OM368" s="540"/>
      <c r="ON368" s="126" t="str">
        <f t="shared" ref="ON368" si="5978">OE368</f>
        <v>M2</v>
      </c>
      <c r="OP368" s="127" t="str">
        <f t="shared" ref="OP368" si="5979">+OG368</f>
        <v>07-02-002</v>
      </c>
      <c r="OQ368" s="540"/>
      <c r="OR368" s="540"/>
      <c r="OS368" s="540"/>
      <c r="OT368" s="540"/>
      <c r="OU368" s="540"/>
      <c r="OV368" s="540"/>
      <c r="OW368" s="126" t="str">
        <f t="shared" ref="OW368" si="5980">ON368</f>
        <v>M2</v>
      </c>
      <c r="OY368" s="127" t="str">
        <f t="shared" ref="OY368" si="5981">+OP368</f>
        <v>07-02-002</v>
      </c>
      <c r="OZ368" s="540"/>
      <c r="PA368" s="540"/>
      <c r="PB368" s="540"/>
      <c r="PC368" s="540"/>
      <c r="PD368" s="540"/>
      <c r="PE368" s="540"/>
      <c r="PF368" s="126" t="str">
        <f t="shared" ref="PF368" si="5982">OW368</f>
        <v>M2</v>
      </c>
    </row>
    <row r="369" spans="1:422">
      <c r="A369" s="129" t="s">
        <v>314</v>
      </c>
      <c r="B369" s="130"/>
      <c r="C369" s="130" t="s">
        <v>315</v>
      </c>
      <c r="D369" s="130" t="s">
        <v>316</v>
      </c>
      <c r="E369" s="130" t="s">
        <v>317</v>
      </c>
      <c r="F369" s="130" t="s">
        <v>318</v>
      </c>
      <c r="G369" s="128" t="s">
        <v>319</v>
      </c>
      <c r="H369" s="131" t="s">
        <v>44</v>
      </c>
      <c r="J369" s="129" t="s">
        <v>314</v>
      </c>
      <c r="K369" s="130"/>
      <c r="L369" s="130" t="s">
        <v>315</v>
      </c>
      <c r="M369" s="130" t="s">
        <v>316</v>
      </c>
      <c r="N369" s="130" t="s">
        <v>317</v>
      </c>
      <c r="O369" s="130" t="s">
        <v>318</v>
      </c>
      <c r="P369" s="128" t="s">
        <v>319</v>
      </c>
      <c r="Q369" s="131" t="s">
        <v>44</v>
      </c>
      <c r="S369" s="129" t="s">
        <v>314</v>
      </c>
      <c r="T369" s="130"/>
      <c r="U369" s="130" t="s">
        <v>315</v>
      </c>
      <c r="V369" s="130" t="s">
        <v>316</v>
      </c>
      <c r="W369" s="130" t="s">
        <v>317</v>
      </c>
      <c r="X369" s="130" t="s">
        <v>318</v>
      </c>
      <c r="Y369" s="128" t="s">
        <v>319</v>
      </c>
      <c r="Z369" s="131" t="s">
        <v>44</v>
      </c>
      <c r="AB369" s="129" t="s">
        <v>314</v>
      </c>
      <c r="AC369" s="130"/>
      <c r="AD369" s="130" t="s">
        <v>315</v>
      </c>
      <c r="AE369" s="130" t="s">
        <v>316</v>
      </c>
      <c r="AF369" s="130" t="s">
        <v>317</v>
      </c>
      <c r="AG369" s="130" t="s">
        <v>318</v>
      </c>
      <c r="AH369" s="128" t="s">
        <v>319</v>
      </c>
      <c r="AI369" s="131" t="s">
        <v>44</v>
      </c>
      <c r="AK369" s="129" t="s">
        <v>314</v>
      </c>
      <c r="AL369" s="130"/>
      <c r="AM369" s="130" t="s">
        <v>315</v>
      </c>
      <c r="AN369" s="130" t="s">
        <v>316</v>
      </c>
      <c r="AO369" s="130" t="s">
        <v>317</v>
      </c>
      <c r="AP369" s="130" t="s">
        <v>318</v>
      </c>
      <c r="AQ369" s="128" t="s">
        <v>319</v>
      </c>
      <c r="AR369" s="131" t="s">
        <v>44</v>
      </c>
      <c r="AT369" s="129" t="s">
        <v>314</v>
      </c>
      <c r="AU369" s="130"/>
      <c r="AV369" s="130" t="s">
        <v>315</v>
      </c>
      <c r="AW369" s="130" t="s">
        <v>316</v>
      </c>
      <c r="AX369" s="130" t="s">
        <v>317</v>
      </c>
      <c r="AY369" s="130" t="s">
        <v>318</v>
      </c>
      <c r="AZ369" s="128" t="s">
        <v>319</v>
      </c>
      <c r="BA369" s="131" t="s">
        <v>44</v>
      </c>
      <c r="BC369" s="129" t="s">
        <v>314</v>
      </c>
      <c r="BD369" s="130"/>
      <c r="BE369" s="130" t="s">
        <v>315</v>
      </c>
      <c r="BF369" s="130" t="s">
        <v>316</v>
      </c>
      <c r="BG369" s="130" t="s">
        <v>317</v>
      </c>
      <c r="BH369" s="130" t="s">
        <v>318</v>
      </c>
      <c r="BI369" s="128" t="s">
        <v>319</v>
      </c>
      <c r="BJ369" s="131" t="s">
        <v>44</v>
      </c>
      <c r="BL369" s="129" t="s">
        <v>314</v>
      </c>
      <c r="BM369" s="130"/>
      <c r="BN369" s="130" t="s">
        <v>315</v>
      </c>
      <c r="BO369" s="130" t="s">
        <v>316</v>
      </c>
      <c r="BP369" s="130" t="s">
        <v>317</v>
      </c>
      <c r="BQ369" s="130" t="s">
        <v>318</v>
      </c>
      <c r="BR369" s="128" t="s">
        <v>319</v>
      </c>
      <c r="BS369" s="131" t="s">
        <v>44</v>
      </c>
      <c r="BU369" s="129" t="s">
        <v>314</v>
      </c>
      <c r="BV369" s="130"/>
      <c r="BW369" s="130" t="s">
        <v>315</v>
      </c>
      <c r="BX369" s="130" t="s">
        <v>316</v>
      </c>
      <c r="BY369" s="130" t="s">
        <v>317</v>
      </c>
      <c r="BZ369" s="130" t="s">
        <v>318</v>
      </c>
      <c r="CA369" s="128" t="s">
        <v>319</v>
      </c>
      <c r="CB369" s="131" t="s">
        <v>44</v>
      </c>
      <c r="CD369" s="129" t="s">
        <v>314</v>
      </c>
      <c r="CE369" s="130"/>
      <c r="CF369" s="130" t="s">
        <v>315</v>
      </c>
      <c r="CG369" s="130" t="s">
        <v>316</v>
      </c>
      <c r="CH369" s="130" t="s">
        <v>317</v>
      </c>
      <c r="CI369" s="130" t="s">
        <v>318</v>
      </c>
      <c r="CJ369" s="128" t="s">
        <v>319</v>
      </c>
      <c r="CK369" s="131" t="s">
        <v>44</v>
      </c>
      <c r="CM369" s="129" t="s">
        <v>314</v>
      </c>
      <c r="CN369" s="130"/>
      <c r="CO369" s="130" t="s">
        <v>315</v>
      </c>
      <c r="CP369" s="130" t="s">
        <v>316</v>
      </c>
      <c r="CQ369" s="130" t="s">
        <v>317</v>
      </c>
      <c r="CR369" s="130" t="s">
        <v>318</v>
      </c>
      <c r="CS369" s="128" t="s">
        <v>319</v>
      </c>
      <c r="CT369" s="131" t="s">
        <v>44</v>
      </c>
      <c r="CV369" s="129" t="s">
        <v>314</v>
      </c>
      <c r="CW369" s="130"/>
      <c r="CX369" s="130" t="s">
        <v>315</v>
      </c>
      <c r="CY369" s="130" t="s">
        <v>316</v>
      </c>
      <c r="CZ369" s="130" t="s">
        <v>317</v>
      </c>
      <c r="DA369" s="130" t="s">
        <v>318</v>
      </c>
      <c r="DB369" s="128" t="s">
        <v>319</v>
      </c>
      <c r="DC369" s="131" t="s">
        <v>44</v>
      </c>
      <c r="DE369" s="129" t="s">
        <v>314</v>
      </c>
      <c r="DF369" s="130"/>
      <c r="DG369" s="130" t="s">
        <v>315</v>
      </c>
      <c r="DH369" s="130" t="s">
        <v>316</v>
      </c>
      <c r="DI369" s="130" t="s">
        <v>317</v>
      </c>
      <c r="DJ369" s="130" t="s">
        <v>318</v>
      </c>
      <c r="DK369" s="128" t="s">
        <v>319</v>
      </c>
      <c r="DL369" s="131" t="s">
        <v>44</v>
      </c>
      <c r="DN369" s="129" t="s">
        <v>314</v>
      </c>
      <c r="DO369" s="130"/>
      <c r="DP369" s="130" t="s">
        <v>315</v>
      </c>
      <c r="DQ369" s="130" t="s">
        <v>316</v>
      </c>
      <c r="DR369" s="130" t="s">
        <v>317</v>
      </c>
      <c r="DS369" s="130" t="s">
        <v>318</v>
      </c>
      <c r="DT369" s="128" t="s">
        <v>319</v>
      </c>
      <c r="DU369" s="131" t="s">
        <v>44</v>
      </c>
      <c r="DW369" s="129" t="s">
        <v>314</v>
      </c>
      <c r="DX369" s="130"/>
      <c r="DY369" s="130" t="s">
        <v>315</v>
      </c>
      <c r="DZ369" s="130" t="s">
        <v>316</v>
      </c>
      <c r="EA369" s="130" t="s">
        <v>317</v>
      </c>
      <c r="EB369" s="130" t="s">
        <v>318</v>
      </c>
      <c r="EC369" s="128" t="s">
        <v>319</v>
      </c>
      <c r="ED369" s="131" t="s">
        <v>44</v>
      </c>
      <c r="EF369" s="129" t="s">
        <v>314</v>
      </c>
      <c r="EG369" s="130"/>
      <c r="EH369" s="130" t="s">
        <v>315</v>
      </c>
      <c r="EI369" s="130" t="s">
        <v>316</v>
      </c>
      <c r="EJ369" s="130" t="s">
        <v>317</v>
      </c>
      <c r="EK369" s="130" t="s">
        <v>318</v>
      </c>
      <c r="EL369" s="128" t="s">
        <v>319</v>
      </c>
      <c r="EM369" s="131" t="s">
        <v>44</v>
      </c>
      <c r="EO369" s="129" t="s">
        <v>314</v>
      </c>
      <c r="EP369" s="130"/>
      <c r="EQ369" s="130" t="s">
        <v>315</v>
      </c>
      <c r="ER369" s="130" t="s">
        <v>316</v>
      </c>
      <c r="ES369" s="130" t="s">
        <v>317</v>
      </c>
      <c r="ET369" s="130" t="s">
        <v>318</v>
      </c>
      <c r="EU369" s="128" t="s">
        <v>319</v>
      </c>
      <c r="EV369" s="131" t="s">
        <v>44</v>
      </c>
      <c r="EX369" s="129" t="s">
        <v>314</v>
      </c>
      <c r="EY369" s="130"/>
      <c r="EZ369" s="130" t="s">
        <v>315</v>
      </c>
      <c r="FA369" s="130" t="s">
        <v>316</v>
      </c>
      <c r="FB369" s="130" t="s">
        <v>317</v>
      </c>
      <c r="FC369" s="130" t="s">
        <v>318</v>
      </c>
      <c r="FD369" s="128" t="s">
        <v>319</v>
      </c>
      <c r="FE369" s="131" t="s">
        <v>44</v>
      </c>
      <c r="FG369" s="129" t="s">
        <v>314</v>
      </c>
      <c r="FH369" s="130"/>
      <c r="FI369" s="130" t="s">
        <v>315</v>
      </c>
      <c r="FJ369" s="130" t="s">
        <v>316</v>
      </c>
      <c r="FK369" s="130" t="s">
        <v>317</v>
      </c>
      <c r="FL369" s="130" t="s">
        <v>318</v>
      </c>
      <c r="FM369" s="128" t="s">
        <v>319</v>
      </c>
      <c r="FN369" s="131" t="s">
        <v>44</v>
      </c>
      <c r="FP369" s="129" t="s">
        <v>314</v>
      </c>
      <c r="FQ369" s="130"/>
      <c r="FR369" s="130" t="s">
        <v>315</v>
      </c>
      <c r="FS369" s="130" t="s">
        <v>316</v>
      </c>
      <c r="FT369" s="130" t="s">
        <v>317</v>
      </c>
      <c r="FU369" s="130" t="s">
        <v>318</v>
      </c>
      <c r="FV369" s="128" t="s">
        <v>319</v>
      </c>
      <c r="FW369" s="131" t="s">
        <v>44</v>
      </c>
      <c r="FY369" s="129" t="s">
        <v>314</v>
      </c>
      <c r="FZ369" s="130"/>
      <c r="GA369" s="130" t="s">
        <v>315</v>
      </c>
      <c r="GB369" s="130" t="s">
        <v>316</v>
      </c>
      <c r="GC369" s="130" t="s">
        <v>317</v>
      </c>
      <c r="GD369" s="130" t="s">
        <v>318</v>
      </c>
      <c r="GE369" s="128" t="s">
        <v>319</v>
      </c>
      <c r="GF369" s="131" t="s">
        <v>44</v>
      </c>
      <c r="GH369" s="129" t="s">
        <v>314</v>
      </c>
      <c r="GI369" s="130"/>
      <c r="GJ369" s="130" t="s">
        <v>315</v>
      </c>
      <c r="GK369" s="130" t="s">
        <v>316</v>
      </c>
      <c r="GL369" s="130" t="s">
        <v>317</v>
      </c>
      <c r="GM369" s="130" t="s">
        <v>318</v>
      </c>
      <c r="GN369" s="128" t="s">
        <v>319</v>
      </c>
      <c r="GO369" s="131" t="s">
        <v>44</v>
      </c>
      <c r="GQ369" s="129" t="s">
        <v>314</v>
      </c>
      <c r="GR369" s="130"/>
      <c r="GS369" s="130" t="s">
        <v>315</v>
      </c>
      <c r="GT369" s="130" t="s">
        <v>316</v>
      </c>
      <c r="GU369" s="130" t="s">
        <v>317</v>
      </c>
      <c r="GV369" s="130" t="s">
        <v>318</v>
      </c>
      <c r="GW369" s="128" t="s">
        <v>319</v>
      </c>
      <c r="GX369" s="131" t="s">
        <v>44</v>
      </c>
      <c r="GZ369" s="129" t="s">
        <v>314</v>
      </c>
      <c r="HA369" s="130"/>
      <c r="HB369" s="130" t="s">
        <v>315</v>
      </c>
      <c r="HC369" s="130" t="s">
        <v>316</v>
      </c>
      <c r="HD369" s="130" t="s">
        <v>317</v>
      </c>
      <c r="HE369" s="130" t="s">
        <v>318</v>
      </c>
      <c r="HF369" s="128" t="s">
        <v>319</v>
      </c>
      <c r="HG369" s="131" t="s">
        <v>44</v>
      </c>
      <c r="HI369" s="129" t="s">
        <v>314</v>
      </c>
      <c r="HJ369" s="130"/>
      <c r="HK369" s="130" t="s">
        <v>315</v>
      </c>
      <c r="HL369" s="130" t="s">
        <v>316</v>
      </c>
      <c r="HM369" s="130" t="s">
        <v>317</v>
      </c>
      <c r="HN369" s="130" t="s">
        <v>318</v>
      </c>
      <c r="HO369" s="128" t="s">
        <v>319</v>
      </c>
      <c r="HP369" s="131" t="s">
        <v>44</v>
      </c>
      <c r="HR369" s="129" t="s">
        <v>314</v>
      </c>
      <c r="HS369" s="130"/>
      <c r="HT369" s="130" t="s">
        <v>315</v>
      </c>
      <c r="HU369" s="130" t="s">
        <v>316</v>
      </c>
      <c r="HV369" s="130" t="s">
        <v>317</v>
      </c>
      <c r="HW369" s="130" t="s">
        <v>318</v>
      </c>
      <c r="HX369" s="128" t="s">
        <v>319</v>
      </c>
      <c r="HY369" s="131" t="s">
        <v>44</v>
      </c>
      <c r="IA369" s="129" t="s">
        <v>314</v>
      </c>
      <c r="IB369" s="130"/>
      <c r="IC369" s="130" t="s">
        <v>315</v>
      </c>
      <c r="ID369" s="130" t="s">
        <v>316</v>
      </c>
      <c r="IE369" s="130" t="s">
        <v>317</v>
      </c>
      <c r="IF369" s="130" t="s">
        <v>318</v>
      </c>
      <c r="IG369" s="128" t="s">
        <v>319</v>
      </c>
      <c r="IH369" s="131" t="s">
        <v>44</v>
      </c>
      <c r="IJ369" s="129" t="s">
        <v>314</v>
      </c>
      <c r="IK369" s="130"/>
      <c r="IL369" s="130" t="s">
        <v>315</v>
      </c>
      <c r="IM369" s="130" t="s">
        <v>316</v>
      </c>
      <c r="IN369" s="130" t="s">
        <v>317</v>
      </c>
      <c r="IO369" s="130" t="s">
        <v>318</v>
      </c>
      <c r="IP369" s="128" t="s">
        <v>319</v>
      </c>
      <c r="IQ369" s="131" t="s">
        <v>44</v>
      </c>
      <c r="IS369" s="129" t="s">
        <v>314</v>
      </c>
      <c r="IT369" s="130"/>
      <c r="IU369" s="130" t="s">
        <v>315</v>
      </c>
      <c r="IV369" s="130" t="s">
        <v>316</v>
      </c>
      <c r="IW369" s="130" t="s">
        <v>317</v>
      </c>
      <c r="IX369" s="130" t="s">
        <v>318</v>
      </c>
      <c r="IY369" s="128" t="s">
        <v>319</v>
      </c>
      <c r="IZ369" s="131" t="s">
        <v>44</v>
      </c>
      <c r="JB369" s="129" t="s">
        <v>314</v>
      </c>
      <c r="JC369" s="130"/>
      <c r="JD369" s="130" t="s">
        <v>315</v>
      </c>
      <c r="JE369" s="130" t="s">
        <v>316</v>
      </c>
      <c r="JF369" s="130" t="s">
        <v>317</v>
      </c>
      <c r="JG369" s="130" t="s">
        <v>318</v>
      </c>
      <c r="JH369" s="128" t="s">
        <v>319</v>
      </c>
      <c r="JI369" s="131" t="s">
        <v>44</v>
      </c>
      <c r="JK369" s="129" t="s">
        <v>314</v>
      </c>
      <c r="JL369" s="130"/>
      <c r="JM369" s="130" t="s">
        <v>315</v>
      </c>
      <c r="JN369" s="130" t="s">
        <v>316</v>
      </c>
      <c r="JO369" s="130" t="s">
        <v>317</v>
      </c>
      <c r="JP369" s="130" t="s">
        <v>318</v>
      </c>
      <c r="JQ369" s="128" t="s">
        <v>319</v>
      </c>
      <c r="JR369" s="131" t="s">
        <v>44</v>
      </c>
      <c r="JT369" s="129" t="s">
        <v>314</v>
      </c>
      <c r="JU369" s="130"/>
      <c r="JV369" s="130" t="s">
        <v>315</v>
      </c>
      <c r="JW369" s="130" t="s">
        <v>316</v>
      </c>
      <c r="JX369" s="130" t="s">
        <v>317</v>
      </c>
      <c r="JY369" s="130" t="s">
        <v>318</v>
      </c>
      <c r="JZ369" s="128" t="s">
        <v>319</v>
      </c>
      <c r="KA369" s="131" t="s">
        <v>44</v>
      </c>
      <c r="KC369" s="129" t="s">
        <v>314</v>
      </c>
      <c r="KD369" s="130"/>
      <c r="KE369" s="130" t="s">
        <v>315</v>
      </c>
      <c r="KF369" s="130" t="s">
        <v>316</v>
      </c>
      <c r="KG369" s="130" t="s">
        <v>317</v>
      </c>
      <c r="KH369" s="130" t="s">
        <v>318</v>
      </c>
      <c r="KI369" s="128" t="s">
        <v>319</v>
      </c>
      <c r="KJ369" s="131" t="s">
        <v>44</v>
      </c>
      <c r="KL369" s="129" t="s">
        <v>314</v>
      </c>
      <c r="KM369" s="130"/>
      <c r="KN369" s="130" t="s">
        <v>315</v>
      </c>
      <c r="KO369" s="130" t="s">
        <v>316</v>
      </c>
      <c r="KP369" s="130" t="s">
        <v>317</v>
      </c>
      <c r="KQ369" s="130" t="s">
        <v>318</v>
      </c>
      <c r="KR369" s="128" t="s">
        <v>319</v>
      </c>
      <c r="KS369" s="131" t="s">
        <v>44</v>
      </c>
      <c r="KU369" s="129" t="s">
        <v>314</v>
      </c>
      <c r="KV369" s="130"/>
      <c r="KW369" s="130" t="s">
        <v>315</v>
      </c>
      <c r="KX369" s="130" t="s">
        <v>316</v>
      </c>
      <c r="KY369" s="130" t="s">
        <v>317</v>
      </c>
      <c r="KZ369" s="130" t="s">
        <v>318</v>
      </c>
      <c r="LA369" s="128" t="s">
        <v>319</v>
      </c>
      <c r="LB369" s="131" t="s">
        <v>44</v>
      </c>
      <c r="LD369" s="129" t="s">
        <v>314</v>
      </c>
      <c r="LE369" s="130"/>
      <c r="LF369" s="130" t="s">
        <v>315</v>
      </c>
      <c r="LG369" s="130" t="s">
        <v>316</v>
      </c>
      <c r="LH369" s="130" t="s">
        <v>317</v>
      </c>
      <c r="LI369" s="130" t="s">
        <v>318</v>
      </c>
      <c r="LJ369" s="128" t="s">
        <v>319</v>
      </c>
      <c r="LK369" s="131" t="s">
        <v>44</v>
      </c>
      <c r="LM369" s="129" t="s">
        <v>314</v>
      </c>
      <c r="LN369" s="130"/>
      <c r="LO369" s="130" t="s">
        <v>315</v>
      </c>
      <c r="LP369" s="130" t="s">
        <v>316</v>
      </c>
      <c r="LQ369" s="130" t="s">
        <v>317</v>
      </c>
      <c r="LR369" s="130" t="s">
        <v>318</v>
      </c>
      <c r="LS369" s="128" t="s">
        <v>319</v>
      </c>
      <c r="LT369" s="131" t="s">
        <v>44</v>
      </c>
      <c r="LV369" s="129" t="s">
        <v>314</v>
      </c>
      <c r="LW369" s="130"/>
      <c r="LX369" s="130" t="s">
        <v>315</v>
      </c>
      <c r="LY369" s="130" t="s">
        <v>316</v>
      </c>
      <c r="LZ369" s="130" t="s">
        <v>317</v>
      </c>
      <c r="MA369" s="130" t="s">
        <v>318</v>
      </c>
      <c r="MB369" s="128" t="s">
        <v>319</v>
      </c>
      <c r="MC369" s="131" t="s">
        <v>44</v>
      </c>
      <c r="ME369" s="129" t="s">
        <v>314</v>
      </c>
      <c r="MF369" s="130"/>
      <c r="MG369" s="130" t="s">
        <v>315</v>
      </c>
      <c r="MH369" s="130" t="s">
        <v>316</v>
      </c>
      <c r="MI369" s="130" t="s">
        <v>317</v>
      </c>
      <c r="MJ369" s="130" t="s">
        <v>318</v>
      </c>
      <c r="MK369" s="128" t="s">
        <v>319</v>
      </c>
      <c r="ML369" s="131" t="s">
        <v>44</v>
      </c>
      <c r="MN369" s="129" t="s">
        <v>314</v>
      </c>
      <c r="MO369" s="130"/>
      <c r="MP369" s="130" t="s">
        <v>315</v>
      </c>
      <c r="MQ369" s="130" t="s">
        <v>316</v>
      </c>
      <c r="MR369" s="130" t="s">
        <v>317</v>
      </c>
      <c r="MS369" s="130" t="s">
        <v>318</v>
      </c>
      <c r="MT369" s="128" t="s">
        <v>319</v>
      </c>
      <c r="MU369" s="131" t="s">
        <v>44</v>
      </c>
      <c r="MW369" s="129" t="s">
        <v>314</v>
      </c>
      <c r="MX369" s="130"/>
      <c r="MY369" s="130" t="s">
        <v>315</v>
      </c>
      <c r="MZ369" s="130" t="s">
        <v>316</v>
      </c>
      <c r="NA369" s="130" t="s">
        <v>317</v>
      </c>
      <c r="NB369" s="130" t="s">
        <v>318</v>
      </c>
      <c r="NC369" s="128" t="s">
        <v>319</v>
      </c>
      <c r="ND369" s="131" t="s">
        <v>44</v>
      </c>
      <c r="NF369" s="129" t="s">
        <v>314</v>
      </c>
      <c r="NG369" s="130"/>
      <c r="NH369" s="130" t="s">
        <v>315</v>
      </c>
      <c r="NI369" s="130" t="s">
        <v>316</v>
      </c>
      <c r="NJ369" s="130" t="s">
        <v>317</v>
      </c>
      <c r="NK369" s="130" t="s">
        <v>318</v>
      </c>
      <c r="NL369" s="128" t="s">
        <v>319</v>
      </c>
      <c r="NM369" s="131" t="s">
        <v>44</v>
      </c>
      <c r="NO369" s="129" t="s">
        <v>314</v>
      </c>
      <c r="NP369" s="130"/>
      <c r="NQ369" s="130" t="s">
        <v>315</v>
      </c>
      <c r="NR369" s="130" t="s">
        <v>316</v>
      </c>
      <c r="NS369" s="130" t="s">
        <v>317</v>
      </c>
      <c r="NT369" s="130" t="s">
        <v>318</v>
      </c>
      <c r="NU369" s="128" t="s">
        <v>319</v>
      </c>
      <c r="NV369" s="131" t="s">
        <v>44</v>
      </c>
      <c r="NX369" s="129" t="s">
        <v>314</v>
      </c>
      <c r="NY369" s="130"/>
      <c r="NZ369" s="130" t="s">
        <v>315</v>
      </c>
      <c r="OA369" s="130" t="s">
        <v>316</v>
      </c>
      <c r="OB369" s="130" t="s">
        <v>317</v>
      </c>
      <c r="OC369" s="130" t="s">
        <v>318</v>
      </c>
      <c r="OD369" s="128" t="s">
        <v>319</v>
      </c>
      <c r="OE369" s="131" t="s">
        <v>44</v>
      </c>
      <c r="OG369" s="129" t="s">
        <v>314</v>
      </c>
      <c r="OH369" s="130"/>
      <c r="OI369" s="130" t="s">
        <v>315</v>
      </c>
      <c r="OJ369" s="130" t="s">
        <v>316</v>
      </c>
      <c r="OK369" s="130" t="s">
        <v>317</v>
      </c>
      <c r="OL369" s="130" t="s">
        <v>318</v>
      </c>
      <c r="OM369" s="128" t="s">
        <v>319</v>
      </c>
      <c r="ON369" s="131" t="s">
        <v>44</v>
      </c>
      <c r="OP369" s="129" t="s">
        <v>314</v>
      </c>
      <c r="OQ369" s="130"/>
      <c r="OR369" s="130" t="s">
        <v>315</v>
      </c>
      <c r="OS369" s="130" t="s">
        <v>316</v>
      </c>
      <c r="OT369" s="130" t="s">
        <v>317</v>
      </c>
      <c r="OU369" s="130" t="s">
        <v>318</v>
      </c>
      <c r="OV369" s="128" t="s">
        <v>319</v>
      </c>
      <c r="OW369" s="131" t="s">
        <v>44</v>
      </c>
      <c r="OY369" s="129" t="s">
        <v>314</v>
      </c>
      <c r="OZ369" s="130"/>
      <c r="PA369" s="130" t="s">
        <v>315</v>
      </c>
      <c r="PB369" s="130" t="s">
        <v>316</v>
      </c>
      <c r="PC369" s="130" t="s">
        <v>317</v>
      </c>
      <c r="PD369" s="130" t="s">
        <v>318</v>
      </c>
      <c r="PE369" s="128" t="s">
        <v>319</v>
      </c>
      <c r="PF369" s="131" t="s">
        <v>44</v>
      </c>
    </row>
    <row r="370" spans="1:422">
      <c r="A370" s="118"/>
      <c r="B370" s="118"/>
      <c r="C370" s="115"/>
      <c r="D370" s="115"/>
      <c r="E370" s="115"/>
      <c r="F370" s="115"/>
      <c r="G370" s="115"/>
      <c r="H370" s="115">
        <f t="shared" ref="H370:H377" si="5983">PRODUCT(C370:G370)</f>
        <v>0</v>
      </c>
      <c r="J370" s="118"/>
      <c r="K370" s="118"/>
      <c r="L370" s="115"/>
      <c r="M370" s="115"/>
      <c r="N370" s="115"/>
      <c r="O370" s="115"/>
      <c r="P370" s="115"/>
      <c r="Q370" s="115">
        <f t="shared" ref="Q370:Q377" si="5984">PRODUCT(L370:P370)</f>
        <v>0</v>
      </c>
      <c r="S370" s="118"/>
      <c r="T370" s="118"/>
      <c r="U370" s="115"/>
      <c r="V370" s="115"/>
      <c r="W370" s="115"/>
      <c r="X370" s="115"/>
      <c r="Y370" s="115"/>
      <c r="Z370" s="115"/>
      <c r="AB370" s="118"/>
      <c r="AC370" s="118"/>
      <c r="AD370" s="115"/>
      <c r="AE370" s="115"/>
      <c r="AF370" s="115"/>
      <c r="AG370" s="115"/>
      <c r="AH370" s="115"/>
      <c r="AI370" s="115"/>
      <c r="AK370" s="118"/>
      <c r="AL370" s="118"/>
      <c r="AM370" s="115"/>
      <c r="AN370" s="115"/>
      <c r="AO370" s="115"/>
      <c r="AP370" s="115"/>
      <c r="AQ370" s="115"/>
      <c r="AR370" s="115"/>
      <c r="AT370" s="118"/>
      <c r="AU370" s="118"/>
      <c r="AV370" s="115"/>
      <c r="AW370" s="115"/>
      <c r="AX370" s="115"/>
      <c r="AY370" s="115"/>
      <c r="AZ370" s="115"/>
      <c r="BA370" s="115"/>
      <c r="BC370" s="118"/>
      <c r="BD370" s="118"/>
      <c r="BE370" s="115"/>
      <c r="BF370" s="115"/>
      <c r="BG370" s="115"/>
      <c r="BH370" s="115"/>
      <c r="BI370" s="115"/>
      <c r="BJ370" s="115"/>
      <c r="BL370" s="118"/>
      <c r="BM370" s="118"/>
      <c r="BN370" s="115"/>
      <c r="BO370" s="115"/>
      <c r="BP370" s="115"/>
      <c r="BQ370" s="115"/>
      <c r="BR370" s="115"/>
      <c r="BS370" s="115"/>
      <c r="BU370" s="118"/>
      <c r="BV370" s="118"/>
      <c r="BW370" s="115"/>
      <c r="BX370" s="115"/>
      <c r="BY370" s="115"/>
      <c r="BZ370" s="115"/>
      <c r="CA370" s="115"/>
      <c r="CB370" s="115"/>
      <c r="CD370" s="118"/>
      <c r="CE370" s="118"/>
      <c r="CF370" s="115"/>
      <c r="CG370" s="115"/>
      <c r="CH370" s="115"/>
      <c r="CI370" s="115"/>
      <c r="CJ370" s="115"/>
      <c r="CK370" s="115"/>
      <c r="CM370" s="118"/>
      <c r="CN370" s="118"/>
      <c r="CO370" s="115"/>
      <c r="CP370" s="115"/>
      <c r="CQ370" s="115"/>
      <c r="CR370" s="115"/>
      <c r="CS370" s="115"/>
      <c r="CT370" s="115"/>
      <c r="CV370" s="118"/>
      <c r="CW370" s="118"/>
      <c r="CX370" s="115"/>
      <c r="CY370" s="115"/>
      <c r="CZ370" s="115"/>
      <c r="DA370" s="115"/>
      <c r="DB370" s="115"/>
      <c r="DC370" s="115"/>
      <c r="DE370" s="118"/>
      <c r="DF370" s="118"/>
      <c r="DG370" s="115"/>
      <c r="DH370" s="115"/>
      <c r="DI370" s="115"/>
      <c r="DJ370" s="115"/>
      <c r="DK370" s="115"/>
      <c r="DL370" s="115"/>
      <c r="DN370" s="118"/>
      <c r="DO370" s="118"/>
      <c r="DP370" s="115"/>
      <c r="DQ370" s="115"/>
      <c r="DR370" s="115"/>
      <c r="DS370" s="115"/>
      <c r="DT370" s="115"/>
      <c r="DU370" s="115"/>
      <c r="DW370" s="118"/>
      <c r="DX370" s="118"/>
      <c r="DY370" s="115"/>
      <c r="DZ370" s="115"/>
      <c r="EA370" s="115"/>
      <c r="EB370" s="115"/>
      <c r="EC370" s="115"/>
      <c r="ED370" s="115"/>
      <c r="EF370" s="118"/>
      <c r="EG370" s="118"/>
      <c r="EH370" s="115"/>
      <c r="EI370" s="115"/>
      <c r="EJ370" s="115"/>
      <c r="EK370" s="115"/>
      <c r="EL370" s="115"/>
      <c r="EM370" s="115"/>
      <c r="EO370" s="118"/>
      <c r="EP370" s="118"/>
      <c r="EQ370" s="115"/>
      <c r="ER370" s="115"/>
      <c r="ES370" s="115"/>
      <c r="ET370" s="115"/>
      <c r="EU370" s="115"/>
      <c r="EV370" s="115"/>
      <c r="EX370" s="118"/>
      <c r="EY370" s="118"/>
      <c r="EZ370" s="115"/>
      <c r="FA370" s="115"/>
      <c r="FB370" s="115"/>
      <c r="FC370" s="115"/>
      <c r="FD370" s="115"/>
      <c r="FE370" s="115"/>
      <c r="FG370" s="118"/>
      <c r="FH370" s="118"/>
      <c r="FI370" s="115"/>
      <c r="FJ370" s="115"/>
      <c r="FK370" s="115"/>
      <c r="FL370" s="115"/>
      <c r="FM370" s="115"/>
      <c r="FN370" s="115"/>
      <c r="FP370" s="118"/>
      <c r="FQ370" s="118"/>
      <c r="FR370" s="115"/>
      <c r="FS370" s="115"/>
      <c r="FT370" s="115"/>
      <c r="FU370" s="115"/>
      <c r="FV370" s="115"/>
      <c r="FW370" s="115"/>
      <c r="FY370" s="118"/>
      <c r="FZ370" s="118"/>
      <c r="GA370" s="115"/>
      <c r="GB370" s="115"/>
      <c r="GC370" s="115"/>
      <c r="GD370" s="115"/>
      <c r="GE370" s="115"/>
      <c r="GF370" s="115">
        <f t="shared" ref="GF370:GF377" si="5985">PRODUCT(GA370:GE370)</f>
        <v>0</v>
      </c>
      <c r="GH370" s="118"/>
      <c r="GI370" s="118"/>
      <c r="GJ370" s="115"/>
      <c r="GK370" s="115"/>
      <c r="GL370" s="115"/>
      <c r="GM370" s="115"/>
      <c r="GN370" s="115"/>
      <c r="GO370" s="115"/>
      <c r="GQ370" s="118"/>
      <c r="GR370" s="118"/>
      <c r="GS370" s="115"/>
      <c r="GT370" s="115"/>
      <c r="GU370" s="115"/>
      <c r="GV370" s="115"/>
      <c r="GW370" s="115"/>
      <c r="GX370" s="115"/>
      <c r="GZ370" s="118" t="s">
        <v>839</v>
      </c>
      <c r="HA370" s="118"/>
      <c r="HB370" s="115">
        <v>0.8</v>
      </c>
      <c r="HC370" s="115"/>
      <c r="HD370" s="115">
        <v>2</v>
      </c>
      <c r="HE370" s="115">
        <v>2</v>
      </c>
      <c r="HF370" s="115"/>
      <c r="HG370" s="115">
        <f t="shared" ref="HG370:HG377" si="5986">PRODUCT(HB370:HF370)</f>
        <v>3.2</v>
      </c>
      <c r="HI370" s="118" t="s">
        <v>839</v>
      </c>
      <c r="HJ370" s="118"/>
      <c r="HK370" s="115">
        <v>0.8</v>
      </c>
      <c r="HL370" s="115"/>
      <c r="HM370" s="115">
        <v>2</v>
      </c>
      <c r="HN370" s="115">
        <v>2</v>
      </c>
      <c r="HO370" s="115"/>
      <c r="HP370" s="115">
        <f t="shared" ref="HP370:HP377" si="5987">PRODUCT(HK370:HO370)</f>
        <v>3.2</v>
      </c>
      <c r="HR370" s="118" t="s">
        <v>839</v>
      </c>
      <c r="HS370" s="118"/>
      <c r="HT370" s="115">
        <v>0.8</v>
      </c>
      <c r="HU370" s="115"/>
      <c r="HV370" s="115">
        <v>2</v>
      </c>
      <c r="HW370" s="115">
        <v>2</v>
      </c>
      <c r="HX370" s="115"/>
      <c r="HY370" s="115">
        <f t="shared" ref="HY370:HY377" si="5988">PRODUCT(HT370:HX370)</f>
        <v>3.2</v>
      </c>
      <c r="IA370" s="118" t="s">
        <v>839</v>
      </c>
      <c r="IB370" s="118"/>
      <c r="IC370" s="115">
        <v>0.8</v>
      </c>
      <c r="ID370" s="115"/>
      <c r="IE370" s="115">
        <v>2</v>
      </c>
      <c r="IF370" s="115">
        <v>2</v>
      </c>
      <c r="IG370" s="115"/>
      <c r="IH370" s="115">
        <f t="shared" ref="IH370:IH377" si="5989">PRODUCT(IC370:IG370)</f>
        <v>3.2</v>
      </c>
      <c r="IJ370" s="118"/>
      <c r="IK370" s="118"/>
      <c r="IL370" s="115"/>
      <c r="IM370" s="115"/>
      <c r="IN370" s="115"/>
      <c r="IO370" s="115"/>
      <c r="IP370" s="115"/>
      <c r="IQ370" s="115">
        <f t="shared" ref="IQ370:IQ377" si="5990">PRODUCT(IL370:IP370)</f>
        <v>0</v>
      </c>
      <c r="IS370" s="118" t="s">
        <v>839</v>
      </c>
      <c r="IT370" s="118"/>
      <c r="IU370" s="115">
        <v>0.8</v>
      </c>
      <c r="IV370" s="115"/>
      <c r="IW370" s="115">
        <v>2</v>
      </c>
      <c r="IX370" s="115">
        <v>2</v>
      </c>
      <c r="IY370" s="115"/>
      <c r="IZ370" s="115">
        <f t="shared" ref="IZ370:IZ377" si="5991">PRODUCT(IU370:IY370)</f>
        <v>3.2</v>
      </c>
      <c r="JB370" s="118" t="s">
        <v>839</v>
      </c>
      <c r="JC370" s="118"/>
      <c r="JD370" s="115">
        <v>0.8</v>
      </c>
      <c r="JE370" s="115"/>
      <c r="JF370" s="115">
        <v>2</v>
      </c>
      <c r="JG370" s="115">
        <v>2</v>
      </c>
      <c r="JH370" s="115"/>
      <c r="JI370" s="115">
        <f t="shared" ref="JI370:JI377" si="5992">PRODUCT(JD370:JH370)</f>
        <v>3.2</v>
      </c>
      <c r="JK370" s="118"/>
      <c r="JL370" s="118"/>
      <c r="JM370" s="115"/>
      <c r="JN370" s="115"/>
      <c r="JO370" s="115"/>
      <c r="JP370" s="115"/>
      <c r="JQ370" s="115"/>
      <c r="JR370" s="115">
        <f t="shared" ref="JR370:JR377" si="5993">PRODUCT(JM370:JQ370)</f>
        <v>0</v>
      </c>
      <c r="JS370" s="481"/>
      <c r="JT370" s="118" t="s">
        <v>839</v>
      </c>
      <c r="JU370" s="118"/>
      <c r="JV370" s="115">
        <v>0.8</v>
      </c>
      <c r="JW370" s="115"/>
      <c r="JX370" s="115">
        <v>2</v>
      </c>
      <c r="JY370" s="115">
        <v>2</v>
      </c>
      <c r="JZ370" s="115"/>
      <c r="KA370" s="115">
        <f t="shared" ref="KA370:KA377" si="5994">PRODUCT(JV370:JZ370)</f>
        <v>3.2</v>
      </c>
      <c r="KB370" s="481"/>
      <c r="KC370" s="118"/>
      <c r="KD370" s="118"/>
      <c r="KE370" s="115"/>
      <c r="KF370" s="115"/>
      <c r="KG370" s="115"/>
      <c r="KH370" s="115"/>
      <c r="KI370" s="115"/>
      <c r="KJ370" s="115"/>
      <c r="KK370" s="481"/>
      <c r="KL370" s="118"/>
      <c r="KM370" s="118"/>
      <c r="KN370" s="115"/>
      <c r="KO370" s="115"/>
      <c r="KP370" s="115"/>
      <c r="KQ370" s="115"/>
      <c r="KR370" s="115"/>
      <c r="KS370" s="115"/>
      <c r="KT370" s="481"/>
      <c r="KU370" s="118"/>
      <c r="KV370" s="118"/>
      <c r="KW370" s="115"/>
      <c r="KX370" s="115"/>
      <c r="KY370" s="115"/>
      <c r="KZ370" s="115"/>
      <c r="LA370" s="115"/>
      <c r="LB370" s="115">
        <f t="shared" ref="LB370:LB377" si="5995">PRODUCT(KW370:LA370)</f>
        <v>0</v>
      </c>
      <c r="LC370" s="481"/>
      <c r="LD370" s="118"/>
      <c r="LE370" s="118"/>
      <c r="LF370" s="115"/>
      <c r="LG370" s="115"/>
      <c r="LH370" s="115"/>
      <c r="LI370" s="115"/>
      <c r="LJ370" s="115"/>
      <c r="LK370" s="115">
        <f t="shared" ref="LK370:LK377" si="5996">PRODUCT(LF370:LJ370)</f>
        <v>0</v>
      </c>
      <c r="LL370" s="481"/>
      <c r="LM370" s="118"/>
      <c r="LN370" s="118"/>
      <c r="LO370" s="115"/>
      <c r="LP370" s="115"/>
      <c r="LQ370" s="115"/>
      <c r="LR370" s="115"/>
      <c r="LS370" s="115"/>
      <c r="LT370" s="115">
        <f t="shared" ref="LT370:LT377" si="5997">PRODUCT(LO370:LS370)</f>
        <v>0</v>
      </c>
      <c r="LU370" s="481"/>
      <c r="LV370" s="118"/>
      <c r="LW370" s="118"/>
      <c r="LX370" s="115"/>
      <c r="LY370" s="115"/>
      <c r="LZ370" s="115"/>
      <c r="MA370" s="115"/>
      <c r="MB370" s="115"/>
      <c r="MC370" s="115">
        <f t="shared" ref="MC370:MC377" si="5998">PRODUCT(LX370:MB370)</f>
        <v>0</v>
      </c>
      <c r="MD370" s="481"/>
      <c r="ME370" s="118"/>
      <c r="MF370" s="118"/>
      <c r="MG370" s="115"/>
      <c r="MH370" s="115"/>
      <c r="MI370" s="115"/>
      <c r="MJ370" s="115"/>
      <c r="MK370" s="115"/>
      <c r="ML370" s="115">
        <f t="shared" ref="ML370:ML377" si="5999">PRODUCT(MG370:MK370)</f>
        <v>0</v>
      </c>
      <c r="MM370" s="481"/>
      <c r="MN370" s="118" t="s">
        <v>839</v>
      </c>
      <c r="MO370" s="118"/>
      <c r="MP370" s="115">
        <v>0.8</v>
      </c>
      <c r="MQ370" s="115"/>
      <c r="MR370" s="115">
        <v>2</v>
      </c>
      <c r="MS370" s="115">
        <v>2</v>
      </c>
      <c r="MT370" s="115"/>
      <c r="MU370" s="115">
        <f t="shared" ref="MU370:MU377" si="6000">PRODUCT(MP370:MT370)</f>
        <v>3.2</v>
      </c>
      <c r="MV370" s="481"/>
      <c r="MW370" s="118" t="s">
        <v>839</v>
      </c>
      <c r="MX370" s="118"/>
      <c r="MY370" s="115">
        <v>0.8</v>
      </c>
      <c r="MZ370" s="115"/>
      <c r="NA370" s="115">
        <v>2</v>
      </c>
      <c r="NB370" s="115">
        <v>2</v>
      </c>
      <c r="NC370" s="115"/>
      <c r="ND370" s="115">
        <f t="shared" ref="ND370:ND377" si="6001">PRODUCT(MY370:NC370)</f>
        <v>3.2</v>
      </c>
      <c r="NE370" s="481"/>
      <c r="NF370" s="118" t="s">
        <v>839</v>
      </c>
      <c r="NG370" s="118"/>
      <c r="NH370" s="115">
        <v>0.8</v>
      </c>
      <c r="NI370" s="115"/>
      <c r="NJ370" s="115">
        <v>2</v>
      </c>
      <c r="NK370" s="115">
        <v>2</v>
      </c>
      <c r="NL370" s="115"/>
      <c r="NM370" s="115">
        <f t="shared" ref="NM370:NM377" si="6002">PRODUCT(NH370:NL370)</f>
        <v>3.2</v>
      </c>
      <c r="NN370" s="481"/>
      <c r="NO370" s="118"/>
      <c r="NP370" s="118"/>
      <c r="NQ370" s="115"/>
      <c r="NR370" s="115"/>
      <c r="NS370" s="115"/>
      <c r="NT370" s="115"/>
      <c r="NU370" s="115"/>
      <c r="NV370" s="115"/>
      <c r="NW370" s="481"/>
      <c r="NX370" s="118" t="s">
        <v>839</v>
      </c>
      <c r="NY370" s="118"/>
      <c r="NZ370" s="115">
        <v>0.8</v>
      </c>
      <c r="OA370" s="115"/>
      <c r="OB370" s="115">
        <v>2</v>
      </c>
      <c r="OC370" s="115">
        <v>2</v>
      </c>
      <c r="OD370" s="115"/>
      <c r="OE370" s="115">
        <f t="shared" ref="OE370:OE377" si="6003">PRODUCT(NZ370:OD370)</f>
        <v>3.2</v>
      </c>
      <c r="OF370" s="481"/>
      <c r="OG370" s="118" t="s">
        <v>839</v>
      </c>
      <c r="OH370" s="118"/>
      <c r="OI370" s="115">
        <v>0.8</v>
      </c>
      <c r="OJ370" s="115"/>
      <c r="OK370" s="115">
        <v>2</v>
      </c>
      <c r="OL370" s="115">
        <v>2</v>
      </c>
      <c r="OM370" s="115"/>
      <c r="ON370" s="115">
        <f t="shared" ref="ON370:ON377" si="6004">PRODUCT(OI370:OM370)</f>
        <v>3.2</v>
      </c>
      <c r="OO370" s="481"/>
      <c r="OP370" s="118"/>
      <c r="OQ370" s="118"/>
      <c r="OR370" s="115"/>
      <c r="OS370" s="115"/>
      <c r="OT370" s="115"/>
      <c r="OU370" s="115"/>
      <c r="OV370" s="115"/>
      <c r="OW370" s="115">
        <f t="shared" ref="OW370:OW377" si="6005">PRODUCT(OR370:OV370)</f>
        <v>0</v>
      </c>
      <c r="OY370" s="118"/>
      <c r="OZ370" s="118"/>
      <c r="PA370" s="115"/>
      <c r="PB370" s="115"/>
      <c r="PC370" s="115"/>
      <c r="PD370" s="115"/>
      <c r="PE370" s="115"/>
      <c r="PF370" s="115"/>
    </row>
    <row r="371" spans="1:422">
      <c r="A371" s="118"/>
      <c r="B371" s="118"/>
      <c r="C371" s="115"/>
      <c r="D371" s="115"/>
      <c r="E371" s="115"/>
      <c r="F371" s="115"/>
      <c r="G371" s="115"/>
      <c r="H371" s="115">
        <f t="shared" si="5983"/>
        <v>0</v>
      </c>
      <c r="J371" s="559"/>
      <c r="K371" s="118"/>
      <c r="L371" s="115"/>
      <c r="M371" s="115"/>
      <c r="N371" s="115"/>
      <c r="O371" s="115"/>
      <c r="P371" s="115"/>
      <c r="Q371" s="115">
        <f t="shared" si="5984"/>
        <v>0</v>
      </c>
      <c r="S371" s="559"/>
      <c r="T371" s="118"/>
      <c r="U371" s="115"/>
      <c r="V371" s="115"/>
      <c r="W371" s="115"/>
      <c r="X371" s="115"/>
      <c r="Y371" s="115"/>
      <c r="Z371" s="115"/>
      <c r="AB371" s="559"/>
      <c r="AC371" s="118"/>
      <c r="AD371" s="115"/>
      <c r="AE371" s="115"/>
      <c r="AF371" s="115"/>
      <c r="AG371" s="115"/>
      <c r="AH371" s="115"/>
      <c r="AI371" s="115"/>
      <c r="AK371" s="559"/>
      <c r="AL371" s="118"/>
      <c r="AM371" s="115"/>
      <c r="AN371" s="115"/>
      <c r="AO371" s="115"/>
      <c r="AP371" s="115"/>
      <c r="AQ371" s="115"/>
      <c r="AR371" s="115"/>
      <c r="AT371" s="559"/>
      <c r="AU371" s="118"/>
      <c r="AV371" s="115"/>
      <c r="AW371" s="115"/>
      <c r="AX371" s="115"/>
      <c r="AY371" s="115"/>
      <c r="AZ371" s="115"/>
      <c r="BA371" s="115"/>
      <c r="BC371" s="559"/>
      <c r="BD371" s="118"/>
      <c r="BE371" s="115"/>
      <c r="BF371" s="115"/>
      <c r="BG371" s="115"/>
      <c r="BH371" s="115"/>
      <c r="BI371" s="115"/>
      <c r="BJ371" s="115"/>
      <c r="BL371" s="559"/>
      <c r="BM371" s="118"/>
      <c r="BN371" s="115"/>
      <c r="BO371" s="115"/>
      <c r="BP371" s="115"/>
      <c r="BQ371" s="115"/>
      <c r="BR371" s="115"/>
      <c r="BS371" s="115"/>
      <c r="BU371" s="559"/>
      <c r="BV371" s="118"/>
      <c r="BW371" s="115"/>
      <c r="BX371" s="115"/>
      <c r="BY371" s="115"/>
      <c r="BZ371" s="115"/>
      <c r="CA371" s="115"/>
      <c r="CB371" s="115"/>
      <c r="CD371" s="559"/>
      <c r="CE371" s="118"/>
      <c r="CF371" s="115"/>
      <c r="CG371" s="115"/>
      <c r="CH371" s="115"/>
      <c r="CI371" s="115"/>
      <c r="CJ371" s="115"/>
      <c r="CK371" s="115"/>
      <c r="CM371" s="559"/>
      <c r="CN371" s="118"/>
      <c r="CO371" s="115"/>
      <c r="CP371" s="115"/>
      <c r="CQ371" s="115"/>
      <c r="CR371" s="115"/>
      <c r="CS371" s="115"/>
      <c r="CT371" s="115"/>
      <c r="CV371" s="559"/>
      <c r="CW371" s="118"/>
      <c r="CX371" s="115"/>
      <c r="CY371" s="115"/>
      <c r="CZ371" s="115"/>
      <c r="DA371" s="115"/>
      <c r="DB371" s="115"/>
      <c r="DC371" s="115"/>
      <c r="DE371" s="559"/>
      <c r="DF371" s="118"/>
      <c r="DG371" s="115"/>
      <c r="DH371" s="115"/>
      <c r="DI371" s="115"/>
      <c r="DJ371" s="115"/>
      <c r="DK371" s="115"/>
      <c r="DL371" s="115"/>
      <c r="DN371" s="559"/>
      <c r="DO371" s="118"/>
      <c r="DP371" s="115"/>
      <c r="DQ371" s="115"/>
      <c r="DR371" s="115"/>
      <c r="DS371" s="115"/>
      <c r="DT371" s="115"/>
      <c r="DU371" s="115"/>
      <c r="DW371" s="559"/>
      <c r="DX371" s="118"/>
      <c r="DY371" s="115"/>
      <c r="DZ371" s="115"/>
      <c r="EA371" s="115"/>
      <c r="EB371" s="115"/>
      <c r="EC371" s="115"/>
      <c r="ED371" s="115"/>
      <c r="EF371" s="559"/>
      <c r="EG371" s="118"/>
      <c r="EH371" s="115"/>
      <c r="EI371" s="115"/>
      <c r="EJ371" s="115"/>
      <c r="EK371" s="115"/>
      <c r="EL371" s="115"/>
      <c r="EM371" s="115"/>
      <c r="EO371" s="559"/>
      <c r="EP371" s="118"/>
      <c r="EQ371" s="115"/>
      <c r="ER371" s="115"/>
      <c r="ES371" s="115"/>
      <c r="ET371" s="115"/>
      <c r="EU371" s="115"/>
      <c r="EV371" s="115"/>
      <c r="EX371" s="559"/>
      <c r="EY371" s="118"/>
      <c r="EZ371" s="115"/>
      <c r="FA371" s="115"/>
      <c r="FB371" s="115"/>
      <c r="FC371" s="115"/>
      <c r="FD371" s="115"/>
      <c r="FE371" s="115"/>
      <c r="FG371" s="559"/>
      <c r="FH371" s="118"/>
      <c r="FI371" s="115"/>
      <c r="FJ371" s="115"/>
      <c r="FK371" s="115"/>
      <c r="FL371" s="115"/>
      <c r="FM371" s="115"/>
      <c r="FN371" s="115"/>
      <c r="FP371" s="559"/>
      <c r="FQ371" s="118"/>
      <c r="FR371" s="115"/>
      <c r="FS371" s="115"/>
      <c r="FT371" s="115"/>
      <c r="FU371" s="115"/>
      <c r="FV371" s="115"/>
      <c r="FW371" s="115"/>
      <c r="FY371" s="118"/>
      <c r="FZ371" s="118"/>
      <c r="GA371" s="115"/>
      <c r="GB371" s="115"/>
      <c r="GC371" s="115"/>
      <c r="GD371" s="115"/>
      <c r="GE371" s="115"/>
      <c r="GF371" s="115">
        <f t="shared" si="5985"/>
        <v>0</v>
      </c>
      <c r="GH371" s="559"/>
      <c r="GI371" s="118"/>
      <c r="GJ371" s="115"/>
      <c r="GK371" s="115"/>
      <c r="GL371" s="115"/>
      <c r="GM371" s="115"/>
      <c r="GN371" s="115"/>
      <c r="GO371" s="115"/>
      <c r="GQ371" s="559"/>
      <c r="GR371" s="118"/>
      <c r="GS371" s="115"/>
      <c r="GT371" s="115"/>
      <c r="GU371" s="115"/>
      <c r="GV371" s="115"/>
      <c r="GW371" s="115"/>
      <c r="GX371" s="115"/>
      <c r="GZ371" s="118"/>
      <c r="HA371" s="118"/>
      <c r="HB371" s="115"/>
      <c r="HC371" s="115"/>
      <c r="HD371" s="115"/>
      <c r="HE371" s="115"/>
      <c r="HF371" s="115"/>
      <c r="HG371" s="115">
        <f t="shared" si="5986"/>
        <v>0</v>
      </c>
      <c r="HI371" s="559"/>
      <c r="HJ371" s="118"/>
      <c r="HK371" s="115"/>
      <c r="HL371" s="115"/>
      <c r="HM371" s="115"/>
      <c r="HN371" s="115"/>
      <c r="HO371" s="115"/>
      <c r="HP371" s="115">
        <f t="shared" si="5987"/>
        <v>0</v>
      </c>
      <c r="HR371" s="559"/>
      <c r="HS371" s="118"/>
      <c r="HT371" s="115"/>
      <c r="HU371" s="115"/>
      <c r="HV371" s="115"/>
      <c r="HW371" s="115"/>
      <c r="HX371" s="115"/>
      <c r="HY371" s="115">
        <f t="shared" si="5988"/>
        <v>0</v>
      </c>
      <c r="IA371" s="600"/>
      <c r="IB371" s="118"/>
      <c r="IC371" s="115"/>
      <c r="ID371" s="115"/>
      <c r="IE371" s="115"/>
      <c r="IF371" s="115"/>
      <c r="IG371" s="115"/>
      <c r="IH371" s="115">
        <f t="shared" si="5989"/>
        <v>0</v>
      </c>
      <c r="IJ371" s="559"/>
      <c r="IK371" s="118"/>
      <c r="IL371" s="115"/>
      <c r="IM371" s="115"/>
      <c r="IN371" s="115"/>
      <c r="IO371" s="115"/>
      <c r="IP371" s="115"/>
      <c r="IQ371" s="115">
        <f t="shared" si="5990"/>
        <v>0</v>
      </c>
      <c r="IS371" s="559"/>
      <c r="IT371" s="118"/>
      <c r="IU371" s="115"/>
      <c r="IV371" s="115"/>
      <c r="IW371" s="115"/>
      <c r="IX371" s="115"/>
      <c r="IY371" s="115"/>
      <c r="IZ371" s="115">
        <f t="shared" si="5991"/>
        <v>0</v>
      </c>
      <c r="JB371" s="559" t="s">
        <v>874</v>
      </c>
      <c r="JC371" s="118"/>
      <c r="JD371" s="115">
        <v>0.8</v>
      </c>
      <c r="JE371" s="115"/>
      <c r="JF371" s="115">
        <v>2</v>
      </c>
      <c r="JG371" s="115">
        <v>2</v>
      </c>
      <c r="JH371" s="115"/>
      <c r="JI371" s="115">
        <f t="shared" si="5992"/>
        <v>3.2</v>
      </c>
      <c r="JK371" s="559"/>
      <c r="JL371" s="118"/>
      <c r="JM371" s="115"/>
      <c r="JN371" s="115"/>
      <c r="JO371" s="115"/>
      <c r="JP371" s="115"/>
      <c r="JQ371" s="115"/>
      <c r="JR371" s="115">
        <f t="shared" si="5993"/>
        <v>0</v>
      </c>
      <c r="JS371" s="481"/>
      <c r="JT371" s="559"/>
      <c r="JU371" s="118"/>
      <c r="JV371" s="115"/>
      <c r="JW371" s="115"/>
      <c r="JX371" s="115"/>
      <c r="JY371" s="115"/>
      <c r="JZ371" s="115"/>
      <c r="KA371" s="115">
        <f t="shared" si="5994"/>
        <v>0</v>
      </c>
      <c r="KB371" s="481"/>
      <c r="KC371" s="559"/>
      <c r="KD371" s="118"/>
      <c r="KE371" s="115"/>
      <c r="KF371" s="115"/>
      <c r="KG371" s="115"/>
      <c r="KH371" s="115"/>
      <c r="KI371" s="115"/>
      <c r="KJ371" s="115"/>
      <c r="KK371" s="481"/>
      <c r="KL371" s="559"/>
      <c r="KM371" s="118"/>
      <c r="KN371" s="115"/>
      <c r="KO371" s="115"/>
      <c r="KP371" s="115"/>
      <c r="KQ371" s="115"/>
      <c r="KR371" s="115"/>
      <c r="KS371" s="115"/>
      <c r="KT371" s="481"/>
      <c r="KU371" s="559"/>
      <c r="KV371" s="118"/>
      <c r="KW371" s="115"/>
      <c r="KX371" s="115"/>
      <c r="KY371" s="115"/>
      <c r="KZ371" s="115"/>
      <c r="LA371" s="115"/>
      <c r="LB371" s="115">
        <f t="shared" si="5995"/>
        <v>0</v>
      </c>
      <c r="LC371" s="481"/>
      <c r="LD371" s="559"/>
      <c r="LE371" s="118"/>
      <c r="LF371" s="115"/>
      <c r="LG371" s="115"/>
      <c r="LH371" s="115"/>
      <c r="LI371" s="115"/>
      <c r="LJ371" s="115"/>
      <c r="LK371" s="115">
        <f t="shared" si="5996"/>
        <v>0</v>
      </c>
      <c r="LL371" s="481"/>
      <c r="LM371" s="559"/>
      <c r="LN371" s="118"/>
      <c r="LO371" s="115"/>
      <c r="LP371" s="115"/>
      <c r="LQ371" s="115"/>
      <c r="LR371" s="115"/>
      <c r="LS371" s="115"/>
      <c r="LT371" s="115">
        <f t="shared" si="5997"/>
        <v>0</v>
      </c>
      <c r="LU371" s="481"/>
      <c r="LV371" s="559"/>
      <c r="LW371" s="118"/>
      <c r="LX371" s="115"/>
      <c r="LY371" s="115"/>
      <c r="LZ371" s="115"/>
      <c r="MA371" s="115"/>
      <c r="MB371" s="115"/>
      <c r="MC371" s="115">
        <f t="shared" si="5998"/>
        <v>0</v>
      </c>
      <c r="MD371" s="481"/>
      <c r="ME371" s="559"/>
      <c r="MF371" s="118"/>
      <c r="MG371" s="115"/>
      <c r="MH371" s="115"/>
      <c r="MI371" s="115"/>
      <c r="MJ371" s="115"/>
      <c r="MK371" s="115"/>
      <c r="ML371" s="115">
        <f t="shared" si="5999"/>
        <v>0</v>
      </c>
      <c r="MM371" s="481"/>
      <c r="MN371" s="559"/>
      <c r="MO371" s="118"/>
      <c r="MP371" s="115"/>
      <c r="MQ371" s="115"/>
      <c r="MR371" s="115"/>
      <c r="MS371" s="115"/>
      <c r="MT371" s="115"/>
      <c r="MU371" s="115">
        <f t="shared" si="6000"/>
        <v>0</v>
      </c>
      <c r="MV371" s="481"/>
      <c r="MW371" s="559"/>
      <c r="MX371" s="118"/>
      <c r="MY371" s="115"/>
      <c r="MZ371" s="115"/>
      <c r="NA371" s="115"/>
      <c r="NB371" s="115"/>
      <c r="NC371" s="115"/>
      <c r="ND371" s="115">
        <f t="shared" si="6001"/>
        <v>0</v>
      </c>
      <c r="NE371" s="481"/>
      <c r="NF371" s="559"/>
      <c r="NG371" s="118"/>
      <c r="NH371" s="115"/>
      <c r="NI371" s="115"/>
      <c r="NJ371" s="115"/>
      <c r="NK371" s="115"/>
      <c r="NL371" s="115"/>
      <c r="NM371" s="115">
        <f t="shared" si="6002"/>
        <v>0</v>
      </c>
      <c r="NN371" s="481"/>
      <c r="NO371" s="559"/>
      <c r="NP371" s="118"/>
      <c r="NQ371" s="115"/>
      <c r="NR371" s="115"/>
      <c r="NS371" s="115"/>
      <c r="NT371" s="115"/>
      <c r="NU371" s="115"/>
      <c r="NV371" s="115"/>
      <c r="NW371" s="481"/>
      <c r="NX371" s="559"/>
      <c r="NY371" s="118"/>
      <c r="NZ371" s="115"/>
      <c r="OA371" s="115"/>
      <c r="OB371" s="115"/>
      <c r="OC371" s="115"/>
      <c r="OD371" s="115"/>
      <c r="OE371" s="115">
        <f t="shared" si="6003"/>
        <v>0</v>
      </c>
      <c r="OF371" s="481"/>
      <c r="OG371" s="559"/>
      <c r="OH371" s="118"/>
      <c r="OI371" s="115"/>
      <c r="OJ371" s="115"/>
      <c r="OK371" s="115"/>
      <c r="OL371" s="115"/>
      <c r="OM371" s="115"/>
      <c r="ON371" s="115">
        <f t="shared" si="6004"/>
        <v>0</v>
      </c>
      <c r="OO371" s="481"/>
      <c r="OP371" s="559"/>
      <c r="OQ371" s="118"/>
      <c r="OR371" s="115"/>
      <c r="OS371" s="115"/>
      <c r="OT371" s="115"/>
      <c r="OU371" s="115"/>
      <c r="OV371" s="115"/>
      <c r="OW371" s="115">
        <f t="shared" si="6005"/>
        <v>0</v>
      </c>
      <c r="OY371" s="559"/>
      <c r="OZ371" s="118"/>
      <c r="PA371" s="115"/>
      <c r="PB371" s="115"/>
      <c r="PC371" s="115"/>
      <c r="PD371" s="115"/>
      <c r="PE371" s="115"/>
      <c r="PF371" s="115"/>
    </row>
    <row r="372" spans="1:422">
      <c r="A372" s="118"/>
      <c r="B372" s="118"/>
      <c r="C372" s="115"/>
      <c r="D372" s="115"/>
      <c r="E372" s="115"/>
      <c r="F372" s="115"/>
      <c r="G372" s="115"/>
      <c r="H372" s="115">
        <f t="shared" si="5983"/>
        <v>0</v>
      </c>
      <c r="J372" s="560"/>
      <c r="K372" s="118"/>
      <c r="L372" s="115"/>
      <c r="M372" s="115"/>
      <c r="N372" s="115"/>
      <c r="O372" s="115"/>
      <c r="P372" s="115"/>
      <c r="Q372" s="115">
        <f t="shared" si="5984"/>
        <v>0</v>
      </c>
      <c r="S372" s="560"/>
      <c r="T372" s="118"/>
      <c r="U372" s="115"/>
      <c r="V372" s="115"/>
      <c r="W372" s="115"/>
      <c r="X372" s="115"/>
      <c r="Y372" s="115"/>
      <c r="Z372" s="115"/>
      <c r="AB372" s="560"/>
      <c r="AC372" s="118"/>
      <c r="AD372" s="115"/>
      <c r="AE372" s="115"/>
      <c r="AF372" s="115"/>
      <c r="AG372" s="115"/>
      <c r="AH372" s="115"/>
      <c r="AI372" s="115"/>
      <c r="AK372" s="560"/>
      <c r="AL372" s="118"/>
      <c r="AM372" s="115"/>
      <c r="AN372" s="115"/>
      <c r="AO372" s="115"/>
      <c r="AP372" s="115"/>
      <c r="AQ372" s="115"/>
      <c r="AR372" s="115"/>
      <c r="AT372" s="560"/>
      <c r="AU372" s="118"/>
      <c r="AV372" s="115"/>
      <c r="AW372" s="115"/>
      <c r="AX372" s="115"/>
      <c r="AY372" s="115"/>
      <c r="AZ372" s="115"/>
      <c r="BA372" s="115"/>
      <c r="BC372" s="560"/>
      <c r="BD372" s="118"/>
      <c r="BE372" s="115"/>
      <c r="BF372" s="115"/>
      <c r="BG372" s="115"/>
      <c r="BH372" s="115"/>
      <c r="BI372" s="115"/>
      <c r="BJ372" s="115"/>
      <c r="BL372" s="560"/>
      <c r="BM372" s="118"/>
      <c r="BN372" s="115"/>
      <c r="BO372" s="115"/>
      <c r="BP372" s="115"/>
      <c r="BQ372" s="115"/>
      <c r="BR372" s="115"/>
      <c r="BS372" s="115"/>
      <c r="BU372" s="560"/>
      <c r="BV372" s="118"/>
      <c r="BW372" s="115"/>
      <c r="BX372" s="115"/>
      <c r="BY372" s="115"/>
      <c r="BZ372" s="115"/>
      <c r="CA372" s="115"/>
      <c r="CB372" s="115"/>
      <c r="CD372" s="560"/>
      <c r="CE372" s="118"/>
      <c r="CF372" s="115"/>
      <c r="CG372" s="115"/>
      <c r="CH372" s="115"/>
      <c r="CI372" s="115"/>
      <c r="CJ372" s="115"/>
      <c r="CK372" s="115"/>
      <c r="CM372" s="560"/>
      <c r="CN372" s="118"/>
      <c r="CO372" s="115"/>
      <c r="CP372" s="115"/>
      <c r="CQ372" s="115"/>
      <c r="CR372" s="115"/>
      <c r="CS372" s="115"/>
      <c r="CT372" s="115"/>
      <c r="CV372" s="560"/>
      <c r="CW372" s="118"/>
      <c r="CX372" s="115"/>
      <c r="CY372" s="115"/>
      <c r="CZ372" s="115"/>
      <c r="DA372" s="115"/>
      <c r="DB372" s="115"/>
      <c r="DC372" s="115"/>
      <c r="DE372" s="560"/>
      <c r="DF372" s="118"/>
      <c r="DG372" s="115"/>
      <c r="DH372" s="115"/>
      <c r="DI372" s="115"/>
      <c r="DJ372" s="115"/>
      <c r="DK372" s="115"/>
      <c r="DL372" s="115"/>
      <c r="DN372" s="560"/>
      <c r="DO372" s="118"/>
      <c r="DP372" s="115"/>
      <c r="DQ372" s="115"/>
      <c r="DR372" s="115"/>
      <c r="DS372" s="115"/>
      <c r="DT372" s="115"/>
      <c r="DU372" s="115"/>
      <c r="DW372" s="560"/>
      <c r="DX372" s="118"/>
      <c r="DY372" s="115"/>
      <c r="DZ372" s="115"/>
      <c r="EA372" s="115"/>
      <c r="EB372" s="115"/>
      <c r="EC372" s="115"/>
      <c r="ED372" s="115"/>
      <c r="EF372" s="560"/>
      <c r="EG372" s="118"/>
      <c r="EH372" s="115"/>
      <c r="EI372" s="115"/>
      <c r="EJ372" s="115"/>
      <c r="EK372" s="115"/>
      <c r="EL372" s="115"/>
      <c r="EM372" s="115"/>
      <c r="EO372" s="560"/>
      <c r="EP372" s="118"/>
      <c r="EQ372" s="115"/>
      <c r="ER372" s="115"/>
      <c r="ES372" s="115"/>
      <c r="ET372" s="115"/>
      <c r="EU372" s="115"/>
      <c r="EV372" s="115"/>
      <c r="EX372" s="560"/>
      <c r="EY372" s="118"/>
      <c r="EZ372" s="115"/>
      <c r="FA372" s="115"/>
      <c r="FB372" s="115"/>
      <c r="FC372" s="115"/>
      <c r="FD372" s="115"/>
      <c r="FE372" s="115"/>
      <c r="FG372" s="560"/>
      <c r="FH372" s="118"/>
      <c r="FI372" s="115"/>
      <c r="FJ372" s="115"/>
      <c r="FK372" s="115"/>
      <c r="FL372" s="115"/>
      <c r="FM372" s="115"/>
      <c r="FN372" s="115"/>
      <c r="FP372" s="560"/>
      <c r="FQ372" s="118"/>
      <c r="FR372" s="115"/>
      <c r="FS372" s="115"/>
      <c r="FT372" s="115"/>
      <c r="FU372" s="115"/>
      <c r="FV372" s="115"/>
      <c r="FW372" s="115"/>
      <c r="FY372" s="118"/>
      <c r="FZ372" s="118"/>
      <c r="GA372" s="115"/>
      <c r="GB372" s="115"/>
      <c r="GC372" s="115"/>
      <c r="GD372" s="115"/>
      <c r="GE372" s="115"/>
      <c r="GF372" s="115">
        <f t="shared" si="5985"/>
        <v>0</v>
      </c>
      <c r="GH372" s="560"/>
      <c r="GI372" s="118"/>
      <c r="GJ372" s="115"/>
      <c r="GK372" s="115"/>
      <c r="GL372" s="115"/>
      <c r="GM372" s="115"/>
      <c r="GN372" s="115"/>
      <c r="GO372" s="115"/>
      <c r="GQ372" s="560"/>
      <c r="GR372" s="118"/>
      <c r="GS372" s="115"/>
      <c r="GT372" s="115"/>
      <c r="GU372" s="115"/>
      <c r="GV372" s="115"/>
      <c r="GW372" s="115"/>
      <c r="GX372" s="115"/>
      <c r="GZ372" s="118"/>
      <c r="HA372" s="118"/>
      <c r="HB372" s="115"/>
      <c r="HC372" s="115"/>
      <c r="HD372" s="115"/>
      <c r="HE372" s="115"/>
      <c r="HF372" s="115"/>
      <c r="HG372" s="115">
        <f t="shared" si="5986"/>
        <v>0</v>
      </c>
      <c r="HI372" s="560"/>
      <c r="HJ372" s="118"/>
      <c r="HK372" s="115"/>
      <c r="HL372" s="115"/>
      <c r="HM372" s="115"/>
      <c r="HN372" s="115"/>
      <c r="HO372" s="115"/>
      <c r="HP372" s="115">
        <f t="shared" si="5987"/>
        <v>0</v>
      </c>
      <c r="HR372" s="560"/>
      <c r="HS372" s="118"/>
      <c r="HT372" s="115"/>
      <c r="HU372" s="115"/>
      <c r="HV372" s="115"/>
      <c r="HW372" s="115"/>
      <c r="HX372" s="115"/>
      <c r="HY372" s="115">
        <f t="shared" si="5988"/>
        <v>0</v>
      </c>
      <c r="IA372" s="600"/>
      <c r="IB372" s="118"/>
      <c r="IC372" s="115"/>
      <c r="ID372" s="115"/>
      <c r="IE372" s="115"/>
      <c r="IF372" s="115"/>
      <c r="IG372" s="115"/>
      <c r="IH372" s="115">
        <f t="shared" si="5989"/>
        <v>0</v>
      </c>
      <c r="IJ372" s="560"/>
      <c r="IK372" s="118"/>
      <c r="IL372" s="115"/>
      <c r="IM372" s="115"/>
      <c r="IN372" s="115"/>
      <c r="IO372" s="115"/>
      <c r="IP372" s="115"/>
      <c r="IQ372" s="115">
        <f t="shared" si="5990"/>
        <v>0</v>
      </c>
      <c r="IS372" s="560"/>
      <c r="IT372" s="118"/>
      <c r="IU372" s="115"/>
      <c r="IV372" s="115"/>
      <c r="IW372" s="115"/>
      <c r="IX372" s="115"/>
      <c r="IY372" s="115"/>
      <c r="IZ372" s="115">
        <f t="shared" si="5991"/>
        <v>0</v>
      </c>
      <c r="JB372" s="560"/>
      <c r="JC372" s="118"/>
      <c r="JD372" s="115"/>
      <c r="JE372" s="115"/>
      <c r="JF372" s="115"/>
      <c r="JG372" s="115"/>
      <c r="JH372" s="115"/>
      <c r="JI372" s="115">
        <f t="shared" si="5992"/>
        <v>0</v>
      </c>
      <c r="JK372" s="560"/>
      <c r="JL372" s="118"/>
      <c r="JM372" s="115"/>
      <c r="JN372" s="115"/>
      <c r="JO372" s="115"/>
      <c r="JP372" s="115"/>
      <c r="JQ372" s="115"/>
      <c r="JR372" s="115">
        <f t="shared" si="5993"/>
        <v>0</v>
      </c>
      <c r="JS372" s="481"/>
      <c r="JT372" s="560"/>
      <c r="JU372" s="118"/>
      <c r="JV372" s="115"/>
      <c r="JW372" s="115"/>
      <c r="JX372" s="115"/>
      <c r="JY372" s="115"/>
      <c r="JZ372" s="115"/>
      <c r="KA372" s="115">
        <f t="shared" si="5994"/>
        <v>0</v>
      </c>
      <c r="KB372" s="481"/>
      <c r="KC372" s="560"/>
      <c r="KD372" s="118"/>
      <c r="KE372" s="115"/>
      <c r="KF372" s="115"/>
      <c r="KG372" s="115"/>
      <c r="KH372" s="115"/>
      <c r="KI372" s="115"/>
      <c r="KJ372" s="115"/>
      <c r="KK372" s="481"/>
      <c r="KL372" s="560"/>
      <c r="KM372" s="118"/>
      <c r="KN372" s="115"/>
      <c r="KO372" s="115"/>
      <c r="KP372" s="115"/>
      <c r="KQ372" s="115"/>
      <c r="KR372" s="115"/>
      <c r="KS372" s="115"/>
      <c r="KT372" s="481"/>
      <c r="KU372" s="560"/>
      <c r="KV372" s="118"/>
      <c r="KW372" s="115"/>
      <c r="KX372" s="115"/>
      <c r="KY372" s="115"/>
      <c r="KZ372" s="115"/>
      <c r="LA372" s="115"/>
      <c r="LB372" s="115">
        <f t="shared" si="5995"/>
        <v>0</v>
      </c>
      <c r="LC372" s="481"/>
      <c r="LD372" s="560"/>
      <c r="LE372" s="118"/>
      <c r="LF372" s="115"/>
      <c r="LG372" s="115"/>
      <c r="LH372" s="115"/>
      <c r="LI372" s="115"/>
      <c r="LJ372" s="115"/>
      <c r="LK372" s="115">
        <f t="shared" si="5996"/>
        <v>0</v>
      </c>
      <c r="LL372" s="481"/>
      <c r="LM372" s="560"/>
      <c r="LN372" s="118"/>
      <c r="LO372" s="115"/>
      <c r="LP372" s="115"/>
      <c r="LQ372" s="115"/>
      <c r="LR372" s="115"/>
      <c r="LS372" s="115"/>
      <c r="LT372" s="115">
        <f t="shared" si="5997"/>
        <v>0</v>
      </c>
      <c r="LU372" s="481"/>
      <c r="LV372" s="560"/>
      <c r="LW372" s="118"/>
      <c r="LX372" s="115"/>
      <c r="LY372" s="115"/>
      <c r="LZ372" s="115"/>
      <c r="MA372" s="115"/>
      <c r="MB372" s="115"/>
      <c r="MC372" s="115">
        <f t="shared" si="5998"/>
        <v>0</v>
      </c>
      <c r="MD372" s="481"/>
      <c r="ME372" s="560"/>
      <c r="MF372" s="118"/>
      <c r="MG372" s="115"/>
      <c r="MH372" s="115"/>
      <c r="MI372" s="115"/>
      <c r="MJ372" s="115"/>
      <c r="MK372" s="115"/>
      <c r="ML372" s="115">
        <f t="shared" si="5999"/>
        <v>0</v>
      </c>
      <c r="MM372" s="481"/>
      <c r="MN372" s="560"/>
      <c r="MO372" s="118"/>
      <c r="MP372" s="115"/>
      <c r="MQ372" s="115"/>
      <c r="MR372" s="115"/>
      <c r="MS372" s="115"/>
      <c r="MT372" s="115"/>
      <c r="MU372" s="115">
        <f t="shared" si="6000"/>
        <v>0</v>
      </c>
      <c r="MV372" s="481"/>
      <c r="MW372" s="560"/>
      <c r="MX372" s="118"/>
      <c r="MY372" s="115"/>
      <c r="MZ372" s="115"/>
      <c r="NA372" s="115"/>
      <c r="NB372" s="115"/>
      <c r="NC372" s="115"/>
      <c r="ND372" s="115">
        <f t="shared" si="6001"/>
        <v>0</v>
      </c>
      <c r="NE372" s="481"/>
      <c r="NF372" s="560"/>
      <c r="NG372" s="118"/>
      <c r="NH372" s="115"/>
      <c r="NI372" s="115"/>
      <c r="NJ372" s="115"/>
      <c r="NK372" s="115"/>
      <c r="NL372" s="115"/>
      <c r="NM372" s="115">
        <f t="shared" si="6002"/>
        <v>0</v>
      </c>
      <c r="NN372" s="481"/>
      <c r="NO372" s="560"/>
      <c r="NP372" s="118"/>
      <c r="NQ372" s="115"/>
      <c r="NR372" s="115"/>
      <c r="NS372" s="115"/>
      <c r="NT372" s="115"/>
      <c r="NU372" s="115"/>
      <c r="NV372" s="115"/>
      <c r="NW372" s="481"/>
      <c r="NX372" s="560"/>
      <c r="NY372" s="118"/>
      <c r="NZ372" s="115"/>
      <c r="OA372" s="115"/>
      <c r="OB372" s="115"/>
      <c r="OC372" s="115"/>
      <c r="OD372" s="115"/>
      <c r="OE372" s="115">
        <f t="shared" si="6003"/>
        <v>0</v>
      </c>
      <c r="OF372" s="481"/>
      <c r="OG372" s="560"/>
      <c r="OH372" s="118"/>
      <c r="OI372" s="115"/>
      <c r="OJ372" s="115"/>
      <c r="OK372" s="115"/>
      <c r="OL372" s="115"/>
      <c r="OM372" s="115"/>
      <c r="ON372" s="115">
        <f t="shared" si="6004"/>
        <v>0</v>
      </c>
      <c r="OO372" s="481"/>
      <c r="OP372" s="560"/>
      <c r="OQ372" s="118"/>
      <c r="OR372" s="115"/>
      <c r="OS372" s="115"/>
      <c r="OT372" s="115"/>
      <c r="OU372" s="115"/>
      <c r="OV372" s="115"/>
      <c r="OW372" s="115">
        <f t="shared" si="6005"/>
        <v>0</v>
      </c>
      <c r="OY372" s="560"/>
      <c r="OZ372" s="118"/>
      <c r="PA372" s="115"/>
      <c r="PB372" s="115"/>
      <c r="PC372" s="115"/>
      <c r="PD372" s="115"/>
      <c r="PE372" s="115"/>
      <c r="PF372" s="115"/>
    </row>
    <row r="373" spans="1:422">
      <c r="A373" s="118"/>
      <c r="B373" s="118"/>
      <c r="C373" s="115"/>
      <c r="D373" s="115"/>
      <c r="E373" s="115"/>
      <c r="F373" s="115"/>
      <c r="G373" s="115"/>
      <c r="H373" s="115">
        <f t="shared" si="5983"/>
        <v>0</v>
      </c>
      <c r="J373" s="118"/>
      <c r="K373" s="118"/>
      <c r="L373" s="115"/>
      <c r="M373" s="115"/>
      <c r="N373" s="115"/>
      <c r="O373" s="115"/>
      <c r="P373" s="115"/>
      <c r="Q373" s="115">
        <f t="shared" si="5984"/>
        <v>0</v>
      </c>
      <c r="S373" s="118"/>
      <c r="T373" s="118"/>
      <c r="U373" s="115"/>
      <c r="V373" s="115"/>
      <c r="W373" s="115"/>
      <c r="X373" s="115"/>
      <c r="Y373" s="115"/>
      <c r="Z373" s="115"/>
      <c r="AB373" s="118"/>
      <c r="AC373" s="118"/>
      <c r="AD373" s="115"/>
      <c r="AE373" s="115"/>
      <c r="AF373" s="115"/>
      <c r="AG373" s="115"/>
      <c r="AH373" s="115"/>
      <c r="AI373" s="115"/>
      <c r="AK373" s="118"/>
      <c r="AL373" s="118"/>
      <c r="AM373" s="115"/>
      <c r="AN373" s="115"/>
      <c r="AO373" s="115"/>
      <c r="AP373" s="115"/>
      <c r="AQ373" s="115"/>
      <c r="AR373" s="115"/>
      <c r="AT373" s="118"/>
      <c r="AU373" s="118"/>
      <c r="AV373" s="115"/>
      <c r="AW373" s="115"/>
      <c r="AX373" s="115"/>
      <c r="AY373" s="115"/>
      <c r="AZ373" s="115"/>
      <c r="BA373" s="115"/>
      <c r="BC373" s="118"/>
      <c r="BD373" s="118"/>
      <c r="BE373" s="115"/>
      <c r="BF373" s="115"/>
      <c r="BG373" s="115"/>
      <c r="BH373" s="115"/>
      <c r="BI373" s="115"/>
      <c r="BJ373" s="115"/>
      <c r="BL373" s="118"/>
      <c r="BM373" s="118"/>
      <c r="BN373" s="115"/>
      <c r="BO373" s="115"/>
      <c r="BP373" s="115"/>
      <c r="BQ373" s="115"/>
      <c r="BR373" s="115"/>
      <c r="BS373" s="115"/>
      <c r="BU373" s="118"/>
      <c r="BV373" s="118"/>
      <c r="BW373" s="115"/>
      <c r="BX373" s="115"/>
      <c r="BY373" s="115"/>
      <c r="BZ373" s="115"/>
      <c r="CA373" s="115"/>
      <c r="CB373" s="115"/>
      <c r="CD373" s="118"/>
      <c r="CE373" s="118"/>
      <c r="CF373" s="115"/>
      <c r="CG373" s="115"/>
      <c r="CH373" s="115"/>
      <c r="CI373" s="115"/>
      <c r="CJ373" s="115"/>
      <c r="CK373" s="115"/>
      <c r="CM373" s="118"/>
      <c r="CN373" s="118"/>
      <c r="CO373" s="115"/>
      <c r="CP373" s="115"/>
      <c r="CQ373" s="115"/>
      <c r="CR373" s="115"/>
      <c r="CS373" s="115"/>
      <c r="CT373" s="115"/>
      <c r="CV373" s="118"/>
      <c r="CW373" s="118"/>
      <c r="CX373" s="115"/>
      <c r="CY373" s="115"/>
      <c r="CZ373" s="115"/>
      <c r="DA373" s="115"/>
      <c r="DB373" s="115"/>
      <c r="DC373" s="115"/>
      <c r="DE373" s="118"/>
      <c r="DF373" s="118"/>
      <c r="DG373" s="115"/>
      <c r="DH373" s="115"/>
      <c r="DI373" s="115"/>
      <c r="DJ373" s="115"/>
      <c r="DK373" s="115"/>
      <c r="DL373" s="115"/>
      <c r="DN373" s="118"/>
      <c r="DO373" s="118"/>
      <c r="DP373" s="115"/>
      <c r="DQ373" s="115"/>
      <c r="DR373" s="115"/>
      <c r="DS373" s="115"/>
      <c r="DT373" s="115"/>
      <c r="DU373" s="115"/>
      <c r="DW373" s="118"/>
      <c r="DX373" s="118"/>
      <c r="DY373" s="115"/>
      <c r="DZ373" s="115"/>
      <c r="EA373" s="115"/>
      <c r="EB373" s="115"/>
      <c r="EC373" s="115"/>
      <c r="ED373" s="115"/>
      <c r="EF373" s="118"/>
      <c r="EG373" s="118"/>
      <c r="EH373" s="115"/>
      <c r="EI373" s="115"/>
      <c r="EJ373" s="115"/>
      <c r="EK373" s="115"/>
      <c r="EL373" s="115"/>
      <c r="EM373" s="115"/>
      <c r="EO373" s="118"/>
      <c r="EP373" s="118"/>
      <c r="EQ373" s="115"/>
      <c r="ER373" s="115"/>
      <c r="ES373" s="115"/>
      <c r="ET373" s="115"/>
      <c r="EU373" s="115"/>
      <c r="EV373" s="115"/>
      <c r="EX373" s="118"/>
      <c r="EY373" s="118"/>
      <c r="EZ373" s="115"/>
      <c r="FA373" s="115"/>
      <c r="FB373" s="115"/>
      <c r="FC373" s="115"/>
      <c r="FD373" s="115"/>
      <c r="FE373" s="115"/>
      <c r="FG373" s="118"/>
      <c r="FH373" s="118"/>
      <c r="FI373" s="115"/>
      <c r="FJ373" s="115"/>
      <c r="FK373" s="115"/>
      <c r="FL373" s="115"/>
      <c r="FM373" s="115"/>
      <c r="FN373" s="115"/>
      <c r="FP373" s="118"/>
      <c r="FQ373" s="118"/>
      <c r="FR373" s="115"/>
      <c r="FS373" s="115"/>
      <c r="FT373" s="115"/>
      <c r="FU373" s="115"/>
      <c r="FV373" s="115"/>
      <c r="FW373" s="115"/>
      <c r="FY373" s="118"/>
      <c r="FZ373" s="118"/>
      <c r="GA373" s="115"/>
      <c r="GB373" s="115"/>
      <c r="GC373" s="115"/>
      <c r="GD373" s="115"/>
      <c r="GE373" s="115"/>
      <c r="GF373" s="115">
        <f t="shared" si="5985"/>
        <v>0</v>
      </c>
      <c r="GH373" s="118"/>
      <c r="GI373" s="118"/>
      <c r="GJ373" s="115"/>
      <c r="GK373" s="115"/>
      <c r="GL373" s="115"/>
      <c r="GM373" s="115"/>
      <c r="GN373" s="115"/>
      <c r="GO373" s="115">
        <f t="shared" ref="GO373:GO377" si="6006">PRODUCT(GJ373:GN373)</f>
        <v>0</v>
      </c>
      <c r="GQ373" s="118"/>
      <c r="GR373" s="118"/>
      <c r="GS373" s="115"/>
      <c r="GT373" s="115"/>
      <c r="GU373" s="115"/>
      <c r="GV373" s="115"/>
      <c r="GW373" s="115"/>
      <c r="GX373" s="115"/>
      <c r="GZ373" s="118"/>
      <c r="HA373" s="118"/>
      <c r="HB373" s="115"/>
      <c r="HC373" s="115"/>
      <c r="HD373" s="115"/>
      <c r="HE373" s="115"/>
      <c r="HF373" s="115"/>
      <c r="HG373" s="115">
        <f t="shared" si="5986"/>
        <v>0</v>
      </c>
      <c r="HI373" s="118"/>
      <c r="HJ373" s="118"/>
      <c r="HK373" s="115"/>
      <c r="HL373" s="115"/>
      <c r="HM373" s="115"/>
      <c r="HN373" s="115"/>
      <c r="HO373" s="115"/>
      <c r="HP373" s="115">
        <f t="shared" si="5987"/>
        <v>0</v>
      </c>
      <c r="HR373" s="118"/>
      <c r="HS373" s="118"/>
      <c r="HT373" s="115"/>
      <c r="HU373" s="115"/>
      <c r="HV373" s="115"/>
      <c r="HW373" s="115"/>
      <c r="HX373" s="115"/>
      <c r="HY373" s="115">
        <f t="shared" si="5988"/>
        <v>0</v>
      </c>
      <c r="IA373" s="118"/>
      <c r="IB373" s="118"/>
      <c r="IC373" s="115"/>
      <c r="ID373" s="115"/>
      <c r="IE373" s="115"/>
      <c r="IF373" s="115"/>
      <c r="IG373" s="115"/>
      <c r="IH373" s="115">
        <f t="shared" si="5989"/>
        <v>0</v>
      </c>
      <c r="IJ373" s="118"/>
      <c r="IK373" s="118"/>
      <c r="IL373" s="115"/>
      <c r="IM373" s="115"/>
      <c r="IN373" s="115"/>
      <c r="IO373" s="115"/>
      <c r="IP373" s="115"/>
      <c r="IQ373" s="115">
        <f t="shared" si="5990"/>
        <v>0</v>
      </c>
      <c r="IS373" s="118"/>
      <c r="IT373" s="118"/>
      <c r="IU373" s="115"/>
      <c r="IV373" s="115"/>
      <c r="IW373" s="115"/>
      <c r="IX373" s="115"/>
      <c r="IY373" s="115"/>
      <c r="IZ373" s="115">
        <f t="shared" si="5991"/>
        <v>0</v>
      </c>
      <c r="JB373" s="118"/>
      <c r="JC373" s="118"/>
      <c r="JD373" s="115"/>
      <c r="JE373" s="115"/>
      <c r="JF373" s="115"/>
      <c r="JG373" s="115"/>
      <c r="JH373" s="115"/>
      <c r="JI373" s="115">
        <f t="shared" si="5992"/>
        <v>0</v>
      </c>
      <c r="JK373" s="118"/>
      <c r="JL373" s="118"/>
      <c r="JM373" s="115"/>
      <c r="JN373" s="115"/>
      <c r="JO373" s="115"/>
      <c r="JP373" s="115"/>
      <c r="JQ373" s="115"/>
      <c r="JR373" s="115">
        <f t="shared" si="5993"/>
        <v>0</v>
      </c>
      <c r="JS373" s="481"/>
      <c r="JT373" s="118"/>
      <c r="JU373" s="118"/>
      <c r="JV373" s="115"/>
      <c r="JW373" s="115"/>
      <c r="JX373" s="115"/>
      <c r="JY373" s="115"/>
      <c r="JZ373" s="115"/>
      <c r="KA373" s="115">
        <f t="shared" si="5994"/>
        <v>0</v>
      </c>
      <c r="KB373" s="481"/>
      <c r="KC373" s="118"/>
      <c r="KD373" s="118"/>
      <c r="KE373" s="115"/>
      <c r="KF373" s="115"/>
      <c r="KG373" s="115"/>
      <c r="KH373" s="115"/>
      <c r="KI373" s="115"/>
      <c r="KJ373" s="115"/>
      <c r="KK373" s="481"/>
      <c r="KL373" s="118"/>
      <c r="KM373" s="118"/>
      <c r="KN373" s="115"/>
      <c r="KO373" s="115"/>
      <c r="KP373" s="115"/>
      <c r="KQ373" s="115"/>
      <c r="KR373" s="115"/>
      <c r="KS373" s="115"/>
      <c r="KT373" s="481"/>
      <c r="KU373" s="118"/>
      <c r="KV373" s="118"/>
      <c r="KW373" s="115"/>
      <c r="KX373" s="115"/>
      <c r="KY373" s="115"/>
      <c r="KZ373" s="115"/>
      <c r="LA373" s="115"/>
      <c r="LB373" s="115">
        <f t="shared" si="5995"/>
        <v>0</v>
      </c>
      <c r="LC373" s="481"/>
      <c r="LD373" s="118"/>
      <c r="LE373" s="118"/>
      <c r="LF373" s="115"/>
      <c r="LG373" s="115"/>
      <c r="LH373" s="115"/>
      <c r="LI373" s="115"/>
      <c r="LJ373" s="115"/>
      <c r="LK373" s="115">
        <f t="shared" si="5996"/>
        <v>0</v>
      </c>
      <c r="LL373" s="481"/>
      <c r="LM373" s="118"/>
      <c r="LN373" s="118"/>
      <c r="LO373" s="115"/>
      <c r="LP373" s="115"/>
      <c r="LQ373" s="115"/>
      <c r="LR373" s="115"/>
      <c r="LS373" s="115"/>
      <c r="LT373" s="115">
        <f t="shared" si="5997"/>
        <v>0</v>
      </c>
      <c r="LU373" s="481"/>
      <c r="LV373" s="118"/>
      <c r="LW373" s="118"/>
      <c r="LX373" s="115"/>
      <c r="LY373" s="115"/>
      <c r="LZ373" s="115"/>
      <c r="MA373" s="115"/>
      <c r="MB373" s="115"/>
      <c r="MC373" s="115">
        <f t="shared" si="5998"/>
        <v>0</v>
      </c>
      <c r="MD373" s="481"/>
      <c r="ME373" s="118"/>
      <c r="MF373" s="118"/>
      <c r="MG373" s="115"/>
      <c r="MH373" s="115"/>
      <c r="MI373" s="115"/>
      <c r="MJ373" s="115"/>
      <c r="MK373" s="115"/>
      <c r="ML373" s="115">
        <f t="shared" si="5999"/>
        <v>0</v>
      </c>
      <c r="MM373" s="481"/>
      <c r="MN373" s="118"/>
      <c r="MO373" s="118"/>
      <c r="MP373" s="115"/>
      <c r="MQ373" s="115"/>
      <c r="MR373" s="115"/>
      <c r="MS373" s="115"/>
      <c r="MT373" s="115"/>
      <c r="MU373" s="115">
        <f t="shared" si="6000"/>
        <v>0</v>
      </c>
      <c r="MV373" s="481"/>
      <c r="MW373" s="118"/>
      <c r="MX373" s="118"/>
      <c r="MY373" s="115"/>
      <c r="MZ373" s="115"/>
      <c r="NA373" s="115"/>
      <c r="NB373" s="115"/>
      <c r="NC373" s="115"/>
      <c r="ND373" s="115">
        <f t="shared" si="6001"/>
        <v>0</v>
      </c>
      <c r="NE373" s="481"/>
      <c r="NF373" s="118"/>
      <c r="NG373" s="118"/>
      <c r="NH373" s="115"/>
      <c r="NI373" s="115"/>
      <c r="NJ373" s="115"/>
      <c r="NK373" s="115"/>
      <c r="NL373" s="115"/>
      <c r="NM373" s="115">
        <f t="shared" si="6002"/>
        <v>0</v>
      </c>
      <c r="NN373" s="481"/>
      <c r="NO373" s="118"/>
      <c r="NP373" s="118"/>
      <c r="NQ373" s="115"/>
      <c r="NR373" s="115"/>
      <c r="NS373" s="115"/>
      <c r="NT373" s="115"/>
      <c r="NU373" s="115"/>
      <c r="NV373" s="115"/>
      <c r="NW373" s="481"/>
      <c r="NX373" s="118"/>
      <c r="NY373" s="118"/>
      <c r="NZ373" s="115"/>
      <c r="OA373" s="115"/>
      <c r="OB373" s="115"/>
      <c r="OC373" s="115"/>
      <c r="OD373" s="115"/>
      <c r="OE373" s="115">
        <f t="shared" si="6003"/>
        <v>0</v>
      </c>
      <c r="OF373" s="481"/>
      <c r="OG373" s="118"/>
      <c r="OH373" s="118"/>
      <c r="OI373" s="115"/>
      <c r="OJ373" s="115"/>
      <c r="OK373" s="115"/>
      <c r="OL373" s="115"/>
      <c r="OM373" s="115"/>
      <c r="ON373" s="115">
        <f t="shared" si="6004"/>
        <v>0</v>
      </c>
      <c r="OO373" s="481"/>
      <c r="OP373" s="118"/>
      <c r="OQ373" s="118"/>
      <c r="OR373" s="115"/>
      <c r="OS373" s="115"/>
      <c r="OT373" s="115"/>
      <c r="OU373" s="115"/>
      <c r="OV373" s="115"/>
      <c r="OW373" s="115">
        <f t="shared" si="6005"/>
        <v>0</v>
      </c>
      <c r="OY373" s="118"/>
      <c r="OZ373" s="118"/>
      <c r="PA373" s="115"/>
      <c r="PB373" s="115"/>
      <c r="PC373" s="115"/>
      <c r="PD373" s="115"/>
      <c r="PE373" s="115"/>
      <c r="PF373" s="115">
        <f t="shared" ref="PF373:PF377" si="6007">PRODUCT(PA373:PE373)</f>
        <v>0</v>
      </c>
    </row>
    <row r="374" spans="1:422">
      <c r="A374" s="118"/>
      <c r="B374" s="118"/>
      <c r="C374" s="115"/>
      <c r="D374" s="115"/>
      <c r="E374" s="115"/>
      <c r="F374" s="115"/>
      <c r="G374" s="115"/>
      <c r="H374" s="115">
        <f t="shared" si="5983"/>
        <v>0</v>
      </c>
      <c r="J374" s="118"/>
      <c r="K374" s="118"/>
      <c r="L374" s="115"/>
      <c r="M374" s="115"/>
      <c r="N374" s="115"/>
      <c r="O374" s="115"/>
      <c r="P374" s="115"/>
      <c r="Q374" s="115">
        <f t="shared" si="5984"/>
        <v>0</v>
      </c>
      <c r="S374" s="118"/>
      <c r="T374" s="118"/>
      <c r="U374" s="115"/>
      <c r="V374" s="115"/>
      <c r="W374" s="115"/>
      <c r="X374" s="115"/>
      <c r="Y374" s="115"/>
      <c r="Z374" s="115">
        <f t="shared" ref="Z374:Z377" si="6008">PRODUCT(U374:Y374)</f>
        <v>0</v>
      </c>
      <c r="AB374" s="118"/>
      <c r="AC374" s="118"/>
      <c r="AD374" s="115"/>
      <c r="AE374" s="115"/>
      <c r="AF374" s="115"/>
      <c r="AG374" s="115"/>
      <c r="AH374" s="115"/>
      <c r="AI374" s="115">
        <f t="shared" ref="AI374:AI377" si="6009">PRODUCT(AD374:AH374)</f>
        <v>0</v>
      </c>
      <c r="AK374" s="118"/>
      <c r="AL374" s="118"/>
      <c r="AM374" s="115"/>
      <c r="AN374" s="115"/>
      <c r="AO374" s="115"/>
      <c r="AP374" s="115"/>
      <c r="AQ374" s="115"/>
      <c r="AR374" s="115">
        <f t="shared" ref="AR374:AR377" si="6010">PRODUCT(AM374:AQ374)</f>
        <v>0</v>
      </c>
      <c r="AT374" s="118"/>
      <c r="AU374" s="118"/>
      <c r="AV374" s="115"/>
      <c r="AW374" s="115"/>
      <c r="AX374" s="115"/>
      <c r="AY374" s="115"/>
      <c r="AZ374" s="115"/>
      <c r="BA374" s="115">
        <f t="shared" ref="BA374:BA377" si="6011">PRODUCT(AV374:AZ374)</f>
        <v>0</v>
      </c>
      <c r="BC374" s="118"/>
      <c r="BD374" s="118"/>
      <c r="BE374" s="115"/>
      <c r="BF374" s="115"/>
      <c r="BG374" s="115"/>
      <c r="BH374" s="115"/>
      <c r="BI374" s="115"/>
      <c r="BJ374" s="115">
        <f t="shared" ref="BJ374:BJ377" si="6012">PRODUCT(BE374:BI374)</f>
        <v>0</v>
      </c>
      <c r="BL374" s="118"/>
      <c r="BM374" s="118"/>
      <c r="BN374" s="115"/>
      <c r="BO374" s="115"/>
      <c r="BP374" s="115"/>
      <c r="BQ374" s="115"/>
      <c r="BR374" s="115"/>
      <c r="BS374" s="115">
        <f t="shared" ref="BS374:BS377" si="6013">PRODUCT(BN374:BR374)</f>
        <v>0</v>
      </c>
      <c r="BU374" s="118"/>
      <c r="BV374" s="118"/>
      <c r="BW374" s="115"/>
      <c r="BX374" s="115"/>
      <c r="BY374" s="115"/>
      <c r="BZ374" s="115"/>
      <c r="CA374" s="115"/>
      <c r="CB374" s="115">
        <f t="shared" ref="CB374:CB377" si="6014">PRODUCT(BW374:CA374)</f>
        <v>0</v>
      </c>
      <c r="CD374" s="118"/>
      <c r="CE374" s="118"/>
      <c r="CF374" s="115"/>
      <c r="CG374" s="115"/>
      <c r="CH374" s="115"/>
      <c r="CI374" s="115"/>
      <c r="CJ374" s="115"/>
      <c r="CK374" s="115">
        <f t="shared" ref="CK374:CK377" si="6015">PRODUCT(CF374:CJ374)</f>
        <v>0</v>
      </c>
      <c r="CM374" s="118"/>
      <c r="CN374" s="118"/>
      <c r="CO374" s="115"/>
      <c r="CP374" s="115"/>
      <c r="CQ374" s="115"/>
      <c r="CR374" s="115"/>
      <c r="CS374" s="115"/>
      <c r="CT374" s="115">
        <f t="shared" ref="CT374:CT377" si="6016">PRODUCT(CO374:CS374)</f>
        <v>0</v>
      </c>
      <c r="CV374" s="118"/>
      <c r="CW374" s="118"/>
      <c r="CX374" s="115"/>
      <c r="CY374" s="115"/>
      <c r="CZ374" s="115"/>
      <c r="DA374" s="115"/>
      <c r="DB374" s="115"/>
      <c r="DC374" s="115">
        <f t="shared" ref="DC374:DC377" si="6017">PRODUCT(CX374:DB374)</f>
        <v>0</v>
      </c>
      <c r="DE374" s="118"/>
      <c r="DF374" s="118"/>
      <c r="DG374" s="115"/>
      <c r="DH374" s="115"/>
      <c r="DI374" s="115"/>
      <c r="DJ374" s="115"/>
      <c r="DK374" s="115"/>
      <c r="DL374" s="115">
        <f t="shared" ref="DL374:DL377" si="6018">PRODUCT(DG374:DK374)</f>
        <v>0</v>
      </c>
      <c r="DN374" s="118"/>
      <c r="DO374" s="118"/>
      <c r="DP374" s="115"/>
      <c r="DQ374" s="115"/>
      <c r="DR374" s="115"/>
      <c r="DS374" s="115"/>
      <c r="DT374" s="115"/>
      <c r="DU374" s="115">
        <f t="shared" ref="DU374:DU377" si="6019">PRODUCT(DP374:DT374)</f>
        <v>0</v>
      </c>
      <c r="DW374" s="118"/>
      <c r="DX374" s="118"/>
      <c r="DY374" s="115"/>
      <c r="DZ374" s="115"/>
      <c r="EA374" s="115"/>
      <c r="EB374" s="115"/>
      <c r="EC374" s="115"/>
      <c r="ED374" s="115">
        <f t="shared" ref="ED374:ED377" si="6020">PRODUCT(DY374:EC374)</f>
        <v>0</v>
      </c>
      <c r="EF374" s="118"/>
      <c r="EG374" s="118"/>
      <c r="EH374" s="115"/>
      <c r="EI374" s="115"/>
      <c r="EJ374" s="115"/>
      <c r="EK374" s="115"/>
      <c r="EL374" s="115"/>
      <c r="EM374" s="115">
        <f t="shared" ref="EM374:EM377" si="6021">PRODUCT(EH374:EL374)</f>
        <v>0</v>
      </c>
      <c r="EO374" s="118"/>
      <c r="EP374" s="118"/>
      <c r="EQ374" s="115"/>
      <c r="ER374" s="115"/>
      <c r="ES374" s="115"/>
      <c r="ET374" s="115"/>
      <c r="EU374" s="115"/>
      <c r="EV374" s="115">
        <f t="shared" ref="EV374:EV377" si="6022">PRODUCT(EQ374:EU374)</f>
        <v>0</v>
      </c>
      <c r="EX374" s="118"/>
      <c r="EY374" s="118"/>
      <c r="EZ374" s="115"/>
      <c r="FA374" s="115"/>
      <c r="FB374" s="115"/>
      <c r="FC374" s="115"/>
      <c r="FD374" s="115"/>
      <c r="FE374" s="115">
        <f t="shared" ref="FE374:FE377" si="6023">PRODUCT(EZ374:FD374)</f>
        <v>0</v>
      </c>
      <c r="FG374" s="118"/>
      <c r="FH374" s="118"/>
      <c r="FI374" s="115"/>
      <c r="FJ374" s="115"/>
      <c r="FK374" s="115"/>
      <c r="FL374" s="115"/>
      <c r="FM374" s="115"/>
      <c r="FN374" s="115">
        <f t="shared" ref="FN374:FN377" si="6024">PRODUCT(FI374:FM374)</f>
        <v>0</v>
      </c>
      <c r="FP374" s="118"/>
      <c r="FQ374" s="118"/>
      <c r="FR374" s="115"/>
      <c r="FS374" s="115"/>
      <c r="FT374" s="115"/>
      <c r="FU374" s="115"/>
      <c r="FV374" s="115"/>
      <c r="FW374" s="115">
        <f t="shared" ref="FW374:FW377" si="6025">PRODUCT(FR374:FV374)</f>
        <v>0</v>
      </c>
      <c r="FY374" s="118"/>
      <c r="FZ374" s="118"/>
      <c r="GA374" s="115"/>
      <c r="GB374" s="115"/>
      <c r="GC374" s="115"/>
      <c r="GD374" s="115"/>
      <c r="GE374" s="115"/>
      <c r="GF374" s="115">
        <f t="shared" si="5985"/>
        <v>0</v>
      </c>
      <c r="GH374" s="118"/>
      <c r="GI374" s="118"/>
      <c r="GJ374" s="115"/>
      <c r="GK374" s="115"/>
      <c r="GL374" s="115"/>
      <c r="GM374" s="115"/>
      <c r="GN374" s="115"/>
      <c r="GO374" s="115">
        <f t="shared" si="6006"/>
        <v>0</v>
      </c>
      <c r="GQ374" s="118"/>
      <c r="GR374" s="118"/>
      <c r="GS374" s="115"/>
      <c r="GT374" s="115"/>
      <c r="GU374" s="115"/>
      <c r="GV374" s="115"/>
      <c r="GW374" s="115"/>
      <c r="GX374" s="115">
        <f t="shared" ref="GX374:GX377" si="6026">PRODUCT(GS374:GW374)</f>
        <v>0</v>
      </c>
      <c r="GZ374" s="118"/>
      <c r="HA374" s="118"/>
      <c r="HB374" s="115"/>
      <c r="HC374" s="115"/>
      <c r="HD374" s="115"/>
      <c r="HE374" s="115"/>
      <c r="HF374" s="115"/>
      <c r="HG374" s="115">
        <f t="shared" si="5986"/>
        <v>0</v>
      </c>
      <c r="HI374" s="118"/>
      <c r="HJ374" s="118"/>
      <c r="HK374" s="115"/>
      <c r="HL374" s="115"/>
      <c r="HM374" s="115"/>
      <c r="HN374" s="115"/>
      <c r="HO374" s="115"/>
      <c r="HP374" s="115">
        <f t="shared" si="5987"/>
        <v>0</v>
      </c>
      <c r="HR374" s="118"/>
      <c r="HS374" s="118"/>
      <c r="HT374" s="115"/>
      <c r="HU374" s="115"/>
      <c r="HV374" s="115"/>
      <c r="HW374" s="115"/>
      <c r="HX374" s="115"/>
      <c r="HY374" s="115">
        <f t="shared" si="5988"/>
        <v>0</v>
      </c>
      <c r="IA374" s="118"/>
      <c r="IB374" s="118"/>
      <c r="IC374" s="115"/>
      <c r="ID374" s="115"/>
      <c r="IE374" s="115"/>
      <c r="IF374" s="115"/>
      <c r="IG374" s="115"/>
      <c r="IH374" s="115">
        <f t="shared" si="5989"/>
        <v>0</v>
      </c>
      <c r="IJ374" s="118"/>
      <c r="IK374" s="118"/>
      <c r="IL374" s="115"/>
      <c r="IM374" s="115"/>
      <c r="IN374" s="115"/>
      <c r="IO374" s="115"/>
      <c r="IP374" s="115"/>
      <c r="IQ374" s="115">
        <f t="shared" si="5990"/>
        <v>0</v>
      </c>
      <c r="IS374" s="118"/>
      <c r="IT374" s="118"/>
      <c r="IU374" s="115"/>
      <c r="IV374" s="115"/>
      <c r="IW374" s="115"/>
      <c r="IX374" s="115"/>
      <c r="IY374" s="115"/>
      <c r="IZ374" s="115">
        <f t="shared" si="5991"/>
        <v>0</v>
      </c>
      <c r="JB374" s="118"/>
      <c r="JC374" s="118"/>
      <c r="JD374" s="115"/>
      <c r="JE374" s="115"/>
      <c r="JF374" s="115"/>
      <c r="JG374" s="115"/>
      <c r="JH374" s="115"/>
      <c r="JI374" s="115">
        <f t="shared" si="5992"/>
        <v>0</v>
      </c>
      <c r="JK374" s="118"/>
      <c r="JL374" s="118"/>
      <c r="JM374" s="115"/>
      <c r="JN374" s="115"/>
      <c r="JO374" s="115"/>
      <c r="JP374" s="115"/>
      <c r="JQ374" s="115"/>
      <c r="JR374" s="115">
        <f t="shared" si="5993"/>
        <v>0</v>
      </c>
      <c r="JS374" s="481"/>
      <c r="JT374" s="118"/>
      <c r="JU374" s="118"/>
      <c r="JV374" s="115"/>
      <c r="JW374" s="115"/>
      <c r="JX374" s="115"/>
      <c r="JY374" s="115"/>
      <c r="JZ374" s="115"/>
      <c r="KA374" s="115">
        <f t="shared" si="5994"/>
        <v>0</v>
      </c>
      <c r="KB374" s="481"/>
      <c r="KC374" s="118"/>
      <c r="KD374" s="118"/>
      <c r="KE374" s="115"/>
      <c r="KF374" s="115"/>
      <c r="KG374" s="115"/>
      <c r="KH374" s="115"/>
      <c r="KI374" s="115"/>
      <c r="KJ374" s="115">
        <f t="shared" ref="KJ374:KJ377" si="6027">PRODUCT(KE374:KI374)</f>
        <v>0</v>
      </c>
      <c r="KK374" s="481"/>
      <c r="KL374" s="118"/>
      <c r="KM374" s="118"/>
      <c r="KN374" s="115"/>
      <c r="KO374" s="115"/>
      <c r="KP374" s="115"/>
      <c r="KQ374" s="115"/>
      <c r="KR374" s="115"/>
      <c r="KS374" s="115">
        <f t="shared" ref="KS374:KS377" si="6028">PRODUCT(KN374:KR374)</f>
        <v>0</v>
      </c>
      <c r="KT374" s="481"/>
      <c r="KU374" s="118"/>
      <c r="KV374" s="118"/>
      <c r="KW374" s="115"/>
      <c r="KX374" s="115"/>
      <c r="KY374" s="115"/>
      <c r="KZ374" s="115"/>
      <c r="LA374" s="115"/>
      <c r="LB374" s="115">
        <f t="shared" si="5995"/>
        <v>0</v>
      </c>
      <c r="LC374" s="481"/>
      <c r="LD374" s="118"/>
      <c r="LE374" s="118"/>
      <c r="LF374" s="115"/>
      <c r="LG374" s="115"/>
      <c r="LH374" s="115"/>
      <c r="LI374" s="115"/>
      <c r="LJ374" s="115"/>
      <c r="LK374" s="115">
        <f t="shared" si="5996"/>
        <v>0</v>
      </c>
      <c r="LL374" s="481"/>
      <c r="LM374" s="118"/>
      <c r="LN374" s="118"/>
      <c r="LO374" s="115"/>
      <c r="LP374" s="115"/>
      <c r="LQ374" s="115"/>
      <c r="LR374" s="115"/>
      <c r="LS374" s="115"/>
      <c r="LT374" s="115">
        <f t="shared" si="5997"/>
        <v>0</v>
      </c>
      <c r="LU374" s="481"/>
      <c r="LV374" s="118"/>
      <c r="LW374" s="118"/>
      <c r="LX374" s="115"/>
      <c r="LY374" s="115"/>
      <c r="LZ374" s="115"/>
      <c r="MA374" s="115"/>
      <c r="MB374" s="115"/>
      <c r="MC374" s="115">
        <f t="shared" si="5998"/>
        <v>0</v>
      </c>
      <c r="MD374" s="481"/>
      <c r="ME374" s="118"/>
      <c r="MF374" s="118"/>
      <c r="MG374" s="115"/>
      <c r="MH374" s="115"/>
      <c r="MI374" s="115"/>
      <c r="MJ374" s="115"/>
      <c r="MK374" s="115"/>
      <c r="ML374" s="115">
        <f t="shared" si="5999"/>
        <v>0</v>
      </c>
      <c r="MM374" s="481"/>
      <c r="MN374" s="118"/>
      <c r="MO374" s="118"/>
      <c r="MP374" s="115"/>
      <c r="MQ374" s="115"/>
      <c r="MR374" s="115"/>
      <c r="MS374" s="115"/>
      <c r="MT374" s="115"/>
      <c r="MU374" s="115">
        <f t="shared" si="6000"/>
        <v>0</v>
      </c>
      <c r="MV374" s="481"/>
      <c r="MW374" s="118"/>
      <c r="MX374" s="118"/>
      <c r="MY374" s="115"/>
      <c r="MZ374" s="115"/>
      <c r="NA374" s="115"/>
      <c r="NB374" s="115"/>
      <c r="NC374" s="115"/>
      <c r="ND374" s="115">
        <f t="shared" si="6001"/>
        <v>0</v>
      </c>
      <c r="NE374" s="481"/>
      <c r="NF374" s="118"/>
      <c r="NG374" s="118"/>
      <c r="NH374" s="115"/>
      <c r="NI374" s="115"/>
      <c r="NJ374" s="115"/>
      <c r="NK374" s="115"/>
      <c r="NL374" s="115"/>
      <c r="NM374" s="115">
        <f t="shared" si="6002"/>
        <v>0</v>
      </c>
      <c r="NN374" s="481"/>
      <c r="NO374" s="118"/>
      <c r="NP374" s="118"/>
      <c r="NQ374" s="115"/>
      <c r="NR374" s="115"/>
      <c r="NS374" s="115"/>
      <c r="NT374" s="115"/>
      <c r="NU374" s="115"/>
      <c r="NV374" s="115">
        <f t="shared" ref="NV374:NV377" si="6029">PRODUCT(NQ374:NU374)</f>
        <v>0</v>
      </c>
      <c r="NW374" s="481"/>
      <c r="NX374" s="118"/>
      <c r="NY374" s="118"/>
      <c r="NZ374" s="115"/>
      <c r="OA374" s="115"/>
      <c r="OB374" s="115"/>
      <c r="OC374" s="115"/>
      <c r="OD374" s="115"/>
      <c r="OE374" s="115">
        <f t="shared" si="6003"/>
        <v>0</v>
      </c>
      <c r="OF374" s="481"/>
      <c r="OG374" s="118"/>
      <c r="OH374" s="118"/>
      <c r="OI374" s="115"/>
      <c r="OJ374" s="115"/>
      <c r="OK374" s="115"/>
      <c r="OL374" s="115"/>
      <c r="OM374" s="115"/>
      <c r="ON374" s="115">
        <f t="shared" si="6004"/>
        <v>0</v>
      </c>
      <c r="OO374" s="481"/>
      <c r="OP374" s="118"/>
      <c r="OQ374" s="118"/>
      <c r="OR374" s="115"/>
      <c r="OS374" s="115"/>
      <c r="OT374" s="115"/>
      <c r="OU374" s="115"/>
      <c r="OV374" s="115"/>
      <c r="OW374" s="115">
        <f t="shared" si="6005"/>
        <v>0</v>
      </c>
      <c r="OY374" s="118"/>
      <c r="OZ374" s="118"/>
      <c r="PA374" s="115"/>
      <c r="PB374" s="115"/>
      <c r="PC374" s="115"/>
      <c r="PD374" s="115"/>
      <c r="PE374" s="115"/>
      <c r="PF374" s="115">
        <f t="shared" si="6007"/>
        <v>0</v>
      </c>
    </row>
    <row r="375" spans="1:422">
      <c r="A375" s="118"/>
      <c r="B375" s="118"/>
      <c r="C375" s="115"/>
      <c r="D375" s="115"/>
      <c r="E375" s="115"/>
      <c r="F375" s="115"/>
      <c r="G375" s="115"/>
      <c r="H375" s="115">
        <f t="shared" si="5983"/>
        <v>0</v>
      </c>
      <c r="J375" s="118"/>
      <c r="K375" s="118"/>
      <c r="L375" s="115"/>
      <c r="M375" s="115"/>
      <c r="N375" s="115"/>
      <c r="O375" s="115"/>
      <c r="P375" s="115"/>
      <c r="Q375" s="115">
        <f t="shared" si="5984"/>
        <v>0</v>
      </c>
      <c r="S375" s="118"/>
      <c r="T375" s="118"/>
      <c r="U375" s="115"/>
      <c r="V375" s="115"/>
      <c r="W375" s="115"/>
      <c r="X375" s="115"/>
      <c r="Y375" s="115"/>
      <c r="Z375" s="115">
        <f t="shared" si="6008"/>
        <v>0</v>
      </c>
      <c r="AB375" s="118"/>
      <c r="AC375" s="118"/>
      <c r="AD375" s="115"/>
      <c r="AE375" s="115"/>
      <c r="AF375" s="115"/>
      <c r="AG375" s="115"/>
      <c r="AH375" s="115"/>
      <c r="AI375" s="115">
        <f t="shared" si="6009"/>
        <v>0</v>
      </c>
      <c r="AK375" s="118"/>
      <c r="AL375" s="118"/>
      <c r="AM375" s="115"/>
      <c r="AN375" s="115"/>
      <c r="AO375" s="115"/>
      <c r="AP375" s="115"/>
      <c r="AQ375" s="115"/>
      <c r="AR375" s="115">
        <f t="shared" si="6010"/>
        <v>0</v>
      </c>
      <c r="AT375" s="118"/>
      <c r="AU375" s="118"/>
      <c r="AV375" s="115"/>
      <c r="AW375" s="115"/>
      <c r="AX375" s="115"/>
      <c r="AY375" s="115"/>
      <c r="AZ375" s="115"/>
      <c r="BA375" s="115">
        <f t="shared" si="6011"/>
        <v>0</v>
      </c>
      <c r="BC375" s="118"/>
      <c r="BD375" s="118"/>
      <c r="BE375" s="115"/>
      <c r="BF375" s="115"/>
      <c r="BG375" s="115"/>
      <c r="BH375" s="115"/>
      <c r="BI375" s="115"/>
      <c r="BJ375" s="115">
        <f t="shared" si="6012"/>
        <v>0</v>
      </c>
      <c r="BL375" s="118"/>
      <c r="BM375" s="118"/>
      <c r="BN375" s="115"/>
      <c r="BO375" s="115"/>
      <c r="BP375" s="115"/>
      <c r="BQ375" s="115"/>
      <c r="BR375" s="115"/>
      <c r="BS375" s="115">
        <f t="shared" si="6013"/>
        <v>0</v>
      </c>
      <c r="BU375" s="118"/>
      <c r="BV375" s="118"/>
      <c r="BW375" s="115"/>
      <c r="BX375" s="115"/>
      <c r="BY375" s="115"/>
      <c r="BZ375" s="115"/>
      <c r="CA375" s="115"/>
      <c r="CB375" s="115">
        <f t="shared" si="6014"/>
        <v>0</v>
      </c>
      <c r="CD375" s="118"/>
      <c r="CE375" s="118"/>
      <c r="CF375" s="115"/>
      <c r="CG375" s="115"/>
      <c r="CH375" s="115"/>
      <c r="CI375" s="115"/>
      <c r="CJ375" s="115"/>
      <c r="CK375" s="115">
        <f t="shared" si="6015"/>
        <v>0</v>
      </c>
      <c r="CM375" s="118"/>
      <c r="CN375" s="118"/>
      <c r="CO375" s="115"/>
      <c r="CP375" s="115"/>
      <c r="CQ375" s="115"/>
      <c r="CR375" s="115"/>
      <c r="CS375" s="115"/>
      <c r="CT375" s="115">
        <f t="shared" si="6016"/>
        <v>0</v>
      </c>
      <c r="CV375" s="118"/>
      <c r="CW375" s="118"/>
      <c r="CX375" s="115"/>
      <c r="CY375" s="115"/>
      <c r="CZ375" s="115"/>
      <c r="DA375" s="115"/>
      <c r="DB375" s="115"/>
      <c r="DC375" s="115">
        <f t="shared" si="6017"/>
        <v>0</v>
      </c>
      <c r="DE375" s="118"/>
      <c r="DF375" s="118"/>
      <c r="DG375" s="115"/>
      <c r="DH375" s="115"/>
      <c r="DI375" s="115"/>
      <c r="DJ375" s="115"/>
      <c r="DK375" s="115"/>
      <c r="DL375" s="115">
        <f t="shared" si="6018"/>
        <v>0</v>
      </c>
      <c r="DN375" s="118"/>
      <c r="DO375" s="118"/>
      <c r="DP375" s="115"/>
      <c r="DQ375" s="115"/>
      <c r="DR375" s="115"/>
      <c r="DS375" s="115"/>
      <c r="DT375" s="115"/>
      <c r="DU375" s="115">
        <f t="shared" si="6019"/>
        <v>0</v>
      </c>
      <c r="DW375" s="118"/>
      <c r="DX375" s="118"/>
      <c r="DY375" s="115"/>
      <c r="DZ375" s="115"/>
      <c r="EA375" s="115"/>
      <c r="EB375" s="115"/>
      <c r="EC375" s="115"/>
      <c r="ED375" s="115">
        <f t="shared" si="6020"/>
        <v>0</v>
      </c>
      <c r="EF375" s="118"/>
      <c r="EG375" s="118"/>
      <c r="EH375" s="115"/>
      <c r="EI375" s="115"/>
      <c r="EJ375" s="115"/>
      <c r="EK375" s="115"/>
      <c r="EL375" s="115"/>
      <c r="EM375" s="115">
        <f t="shared" si="6021"/>
        <v>0</v>
      </c>
      <c r="EO375" s="118"/>
      <c r="EP375" s="118"/>
      <c r="EQ375" s="115"/>
      <c r="ER375" s="115"/>
      <c r="ES375" s="115"/>
      <c r="ET375" s="115"/>
      <c r="EU375" s="115"/>
      <c r="EV375" s="115">
        <f t="shared" si="6022"/>
        <v>0</v>
      </c>
      <c r="EX375" s="118"/>
      <c r="EY375" s="118"/>
      <c r="EZ375" s="115"/>
      <c r="FA375" s="115"/>
      <c r="FB375" s="115"/>
      <c r="FC375" s="115"/>
      <c r="FD375" s="115"/>
      <c r="FE375" s="115">
        <f t="shared" si="6023"/>
        <v>0</v>
      </c>
      <c r="FG375" s="118"/>
      <c r="FH375" s="118"/>
      <c r="FI375" s="115"/>
      <c r="FJ375" s="115"/>
      <c r="FK375" s="115"/>
      <c r="FL375" s="115"/>
      <c r="FM375" s="115"/>
      <c r="FN375" s="115">
        <f t="shared" si="6024"/>
        <v>0</v>
      </c>
      <c r="FP375" s="118"/>
      <c r="FQ375" s="118"/>
      <c r="FR375" s="115"/>
      <c r="FS375" s="115"/>
      <c r="FT375" s="115"/>
      <c r="FU375" s="115"/>
      <c r="FV375" s="115"/>
      <c r="FW375" s="115">
        <f t="shared" si="6025"/>
        <v>0</v>
      </c>
      <c r="FY375" s="118"/>
      <c r="FZ375" s="118"/>
      <c r="GA375" s="115"/>
      <c r="GB375" s="115"/>
      <c r="GC375" s="115"/>
      <c r="GD375" s="115"/>
      <c r="GE375" s="115"/>
      <c r="GF375" s="115">
        <f t="shared" si="5985"/>
        <v>0</v>
      </c>
      <c r="GH375" s="118"/>
      <c r="GI375" s="118"/>
      <c r="GJ375" s="115"/>
      <c r="GK375" s="115"/>
      <c r="GL375" s="115"/>
      <c r="GM375" s="115"/>
      <c r="GN375" s="115"/>
      <c r="GO375" s="115">
        <f t="shared" si="6006"/>
        <v>0</v>
      </c>
      <c r="GQ375" s="118"/>
      <c r="GR375" s="118"/>
      <c r="GS375" s="115"/>
      <c r="GT375" s="115"/>
      <c r="GU375" s="115"/>
      <c r="GV375" s="115"/>
      <c r="GW375" s="115"/>
      <c r="GX375" s="115">
        <f t="shared" si="6026"/>
        <v>0</v>
      </c>
      <c r="GZ375" s="118"/>
      <c r="HA375" s="118"/>
      <c r="HB375" s="115"/>
      <c r="HC375" s="115"/>
      <c r="HD375" s="115"/>
      <c r="HE375" s="115"/>
      <c r="HF375" s="115"/>
      <c r="HG375" s="115">
        <f t="shared" si="5986"/>
        <v>0</v>
      </c>
      <c r="HI375" s="118"/>
      <c r="HJ375" s="118"/>
      <c r="HK375" s="115"/>
      <c r="HL375" s="115"/>
      <c r="HM375" s="115"/>
      <c r="HN375" s="115"/>
      <c r="HO375" s="115"/>
      <c r="HP375" s="115">
        <f t="shared" si="5987"/>
        <v>0</v>
      </c>
      <c r="HR375" s="118"/>
      <c r="HS375" s="118"/>
      <c r="HT375" s="115"/>
      <c r="HU375" s="115"/>
      <c r="HV375" s="115"/>
      <c r="HW375" s="115"/>
      <c r="HX375" s="115"/>
      <c r="HY375" s="115">
        <f t="shared" si="5988"/>
        <v>0</v>
      </c>
      <c r="IA375" s="118"/>
      <c r="IB375" s="118"/>
      <c r="IC375" s="115"/>
      <c r="ID375" s="115"/>
      <c r="IE375" s="115"/>
      <c r="IF375" s="115"/>
      <c r="IG375" s="115"/>
      <c r="IH375" s="115">
        <f t="shared" si="5989"/>
        <v>0</v>
      </c>
      <c r="IJ375" s="118"/>
      <c r="IK375" s="118"/>
      <c r="IL375" s="115"/>
      <c r="IM375" s="115"/>
      <c r="IN375" s="115"/>
      <c r="IO375" s="115"/>
      <c r="IP375" s="115"/>
      <c r="IQ375" s="115">
        <f t="shared" si="5990"/>
        <v>0</v>
      </c>
      <c r="IS375" s="118"/>
      <c r="IT375" s="118"/>
      <c r="IU375" s="115"/>
      <c r="IV375" s="115"/>
      <c r="IW375" s="115"/>
      <c r="IX375" s="115"/>
      <c r="IY375" s="115"/>
      <c r="IZ375" s="115">
        <f t="shared" si="5991"/>
        <v>0</v>
      </c>
      <c r="JB375" s="118"/>
      <c r="JC375" s="118"/>
      <c r="JD375" s="115"/>
      <c r="JE375" s="115"/>
      <c r="JF375" s="115"/>
      <c r="JG375" s="115"/>
      <c r="JH375" s="115"/>
      <c r="JI375" s="115">
        <f t="shared" si="5992"/>
        <v>0</v>
      </c>
      <c r="JK375" s="118"/>
      <c r="JL375" s="118"/>
      <c r="JM375" s="115"/>
      <c r="JN375" s="115"/>
      <c r="JO375" s="115"/>
      <c r="JP375" s="115"/>
      <c r="JQ375" s="115"/>
      <c r="JR375" s="115">
        <f t="shared" si="5993"/>
        <v>0</v>
      </c>
      <c r="JS375" s="481"/>
      <c r="JT375" s="118"/>
      <c r="JU375" s="118"/>
      <c r="JV375" s="115"/>
      <c r="JW375" s="115"/>
      <c r="JX375" s="115"/>
      <c r="JY375" s="115"/>
      <c r="JZ375" s="115"/>
      <c r="KA375" s="115">
        <f t="shared" si="5994"/>
        <v>0</v>
      </c>
      <c r="KB375" s="481"/>
      <c r="KC375" s="118"/>
      <c r="KD375" s="118"/>
      <c r="KE375" s="115"/>
      <c r="KF375" s="115"/>
      <c r="KG375" s="115"/>
      <c r="KH375" s="115"/>
      <c r="KI375" s="115"/>
      <c r="KJ375" s="115">
        <f t="shared" si="6027"/>
        <v>0</v>
      </c>
      <c r="KK375" s="481"/>
      <c r="KL375" s="118"/>
      <c r="KM375" s="118"/>
      <c r="KN375" s="115"/>
      <c r="KO375" s="115"/>
      <c r="KP375" s="115"/>
      <c r="KQ375" s="115"/>
      <c r="KR375" s="115"/>
      <c r="KS375" s="115">
        <f t="shared" si="6028"/>
        <v>0</v>
      </c>
      <c r="KT375" s="481"/>
      <c r="KU375" s="118"/>
      <c r="KV375" s="118"/>
      <c r="KW375" s="115"/>
      <c r="KX375" s="115"/>
      <c r="KY375" s="115"/>
      <c r="KZ375" s="115"/>
      <c r="LA375" s="115"/>
      <c r="LB375" s="115">
        <f t="shared" si="5995"/>
        <v>0</v>
      </c>
      <c r="LC375" s="481"/>
      <c r="LD375" s="118"/>
      <c r="LE375" s="118"/>
      <c r="LF375" s="115"/>
      <c r="LG375" s="115"/>
      <c r="LH375" s="115"/>
      <c r="LI375" s="115"/>
      <c r="LJ375" s="115"/>
      <c r="LK375" s="115">
        <f t="shared" si="5996"/>
        <v>0</v>
      </c>
      <c r="LL375" s="481"/>
      <c r="LM375" s="118"/>
      <c r="LN375" s="118"/>
      <c r="LO375" s="115"/>
      <c r="LP375" s="115"/>
      <c r="LQ375" s="115"/>
      <c r="LR375" s="115"/>
      <c r="LS375" s="115"/>
      <c r="LT375" s="115">
        <f t="shared" si="5997"/>
        <v>0</v>
      </c>
      <c r="LU375" s="481"/>
      <c r="LV375" s="118"/>
      <c r="LW375" s="118"/>
      <c r="LX375" s="115"/>
      <c r="LY375" s="115"/>
      <c r="LZ375" s="115"/>
      <c r="MA375" s="115"/>
      <c r="MB375" s="115"/>
      <c r="MC375" s="115">
        <f t="shared" si="5998"/>
        <v>0</v>
      </c>
      <c r="MD375" s="481"/>
      <c r="ME375" s="118"/>
      <c r="MF375" s="118"/>
      <c r="MG375" s="115"/>
      <c r="MH375" s="115"/>
      <c r="MI375" s="115"/>
      <c r="MJ375" s="115"/>
      <c r="MK375" s="115"/>
      <c r="ML375" s="115">
        <f t="shared" si="5999"/>
        <v>0</v>
      </c>
      <c r="MM375" s="481"/>
      <c r="MN375" s="118"/>
      <c r="MO375" s="118"/>
      <c r="MP375" s="115"/>
      <c r="MQ375" s="115"/>
      <c r="MR375" s="115"/>
      <c r="MS375" s="115"/>
      <c r="MT375" s="115"/>
      <c r="MU375" s="115">
        <f t="shared" si="6000"/>
        <v>0</v>
      </c>
      <c r="MV375" s="481"/>
      <c r="MW375" s="118"/>
      <c r="MX375" s="118"/>
      <c r="MY375" s="115"/>
      <c r="MZ375" s="115"/>
      <c r="NA375" s="115"/>
      <c r="NB375" s="115"/>
      <c r="NC375" s="115"/>
      <c r="ND375" s="115">
        <f t="shared" si="6001"/>
        <v>0</v>
      </c>
      <c r="NE375" s="481"/>
      <c r="NF375" s="118"/>
      <c r="NG375" s="118"/>
      <c r="NH375" s="115"/>
      <c r="NI375" s="115"/>
      <c r="NJ375" s="115"/>
      <c r="NK375" s="115"/>
      <c r="NL375" s="115"/>
      <c r="NM375" s="115">
        <f t="shared" si="6002"/>
        <v>0</v>
      </c>
      <c r="NN375" s="481"/>
      <c r="NO375" s="118"/>
      <c r="NP375" s="118"/>
      <c r="NQ375" s="115"/>
      <c r="NR375" s="115"/>
      <c r="NS375" s="115"/>
      <c r="NT375" s="115"/>
      <c r="NU375" s="115"/>
      <c r="NV375" s="115">
        <f t="shared" si="6029"/>
        <v>0</v>
      </c>
      <c r="NW375" s="481"/>
      <c r="NX375" s="118"/>
      <c r="NY375" s="118"/>
      <c r="NZ375" s="115"/>
      <c r="OA375" s="115"/>
      <c r="OB375" s="115"/>
      <c r="OC375" s="115"/>
      <c r="OD375" s="115"/>
      <c r="OE375" s="115">
        <f t="shared" si="6003"/>
        <v>0</v>
      </c>
      <c r="OF375" s="481"/>
      <c r="OG375" s="118"/>
      <c r="OH375" s="118"/>
      <c r="OI375" s="115"/>
      <c r="OJ375" s="115"/>
      <c r="OK375" s="115"/>
      <c r="OL375" s="115"/>
      <c r="OM375" s="115"/>
      <c r="ON375" s="115">
        <f t="shared" si="6004"/>
        <v>0</v>
      </c>
      <c r="OO375" s="481"/>
      <c r="OP375" s="118"/>
      <c r="OQ375" s="118"/>
      <c r="OR375" s="115"/>
      <c r="OS375" s="115"/>
      <c r="OT375" s="115"/>
      <c r="OU375" s="115"/>
      <c r="OV375" s="115"/>
      <c r="OW375" s="115">
        <f t="shared" si="6005"/>
        <v>0</v>
      </c>
      <c r="OY375" s="118"/>
      <c r="OZ375" s="118"/>
      <c r="PA375" s="115"/>
      <c r="PB375" s="115"/>
      <c r="PC375" s="115"/>
      <c r="PD375" s="115"/>
      <c r="PE375" s="115"/>
      <c r="PF375" s="115">
        <f t="shared" si="6007"/>
        <v>0</v>
      </c>
    </row>
    <row r="376" spans="1:422">
      <c r="A376" s="118"/>
      <c r="B376" s="118"/>
      <c r="C376" s="115"/>
      <c r="D376" s="115"/>
      <c r="E376" s="115"/>
      <c r="F376" s="115"/>
      <c r="G376" s="115"/>
      <c r="H376" s="115">
        <f t="shared" si="5983"/>
        <v>0</v>
      </c>
      <c r="J376" s="118"/>
      <c r="K376" s="118"/>
      <c r="L376" s="115"/>
      <c r="M376" s="115"/>
      <c r="N376" s="115"/>
      <c r="O376" s="115"/>
      <c r="P376" s="115"/>
      <c r="Q376" s="115">
        <f t="shared" si="5984"/>
        <v>0</v>
      </c>
      <c r="S376" s="118"/>
      <c r="T376" s="118"/>
      <c r="U376" s="115"/>
      <c r="V376" s="115"/>
      <c r="W376" s="115"/>
      <c r="X376" s="115"/>
      <c r="Y376" s="115"/>
      <c r="Z376" s="115">
        <f t="shared" si="6008"/>
        <v>0</v>
      </c>
      <c r="AB376" s="118"/>
      <c r="AC376" s="118"/>
      <c r="AD376" s="115"/>
      <c r="AE376" s="115"/>
      <c r="AF376" s="115"/>
      <c r="AG376" s="115"/>
      <c r="AH376" s="115"/>
      <c r="AI376" s="115">
        <f t="shared" si="6009"/>
        <v>0</v>
      </c>
      <c r="AK376" s="118"/>
      <c r="AL376" s="118"/>
      <c r="AM376" s="115"/>
      <c r="AN376" s="115"/>
      <c r="AO376" s="115"/>
      <c r="AP376" s="115"/>
      <c r="AQ376" s="115"/>
      <c r="AR376" s="115">
        <f t="shared" si="6010"/>
        <v>0</v>
      </c>
      <c r="AT376" s="118"/>
      <c r="AU376" s="118"/>
      <c r="AV376" s="115"/>
      <c r="AW376" s="115"/>
      <c r="AX376" s="115"/>
      <c r="AY376" s="115"/>
      <c r="AZ376" s="115"/>
      <c r="BA376" s="115">
        <f t="shared" si="6011"/>
        <v>0</v>
      </c>
      <c r="BC376" s="118"/>
      <c r="BD376" s="118"/>
      <c r="BE376" s="115"/>
      <c r="BF376" s="115"/>
      <c r="BG376" s="115"/>
      <c r="BH376" s="115"/>
      <c r="BI376" s="115"/>
      <c r="BJ376" s="115">
        <f t="shared" si="6012"/>
        <v>0</v>
      </c>
      <c r="BL376" s="118"/>
      <c r="BM376" s="118"/>
      <c r="BN376" s="115"/>
      <c r="BO376" s="115"/>
      <c r="BP376" s="115"/>
      <c r="BQ376" s="115"/>
      <c r="BR376" s="115"/>
      <c r="BS376" s="115">
        <f t="shared" si="6013"/>
        <v>0</v>
      </c>
      <c r="BU376" s="118"/>
      <c r="BV376" s="118"/>
      <c r="BW376" s="115"/>
      <c r="BX376" s="115"/>
      <c r="BY376" s="115"/>
      <c r="BZ376" s="115"/>
      <c r="CA376" s="115"/>
      <c r="CB376" s="115">
        <f t="shared" si="6014"/>
        <v>0</v>
      </c>
      <c r="CD376" s="118"/>
      <c r="CE376" s="118"/>
      <c r="CF376" s="115"/>
      <c r="CG376" s="115"/>
      <c r="CH376" s="115"/>
      <c r="CI376" s="115"/>
      <c r="CJ376" s="115"/>
      <c r="CK376" s="115">
        <f t="shared" si="6015"/>
        <v>0</v>
      </c>
      <c r="CM376" s="118"/>
      <c r="CN376" s="118"/>
      <c r="CO376" s="115"/>
      <c r="CP376" s="115"/>
      <c r="CQ376" s="115"/>
      <c r="CR376" s="115"/>
      <c r="CS376" s="115"/>
      <c r="CT376" s="115">
        <f t="shared" si="6016"/>
        <v>0</v>
      </c>
      <c r="CV376" s="118"/>
      <c r="CW376" s="118"/>
      <c r="CX376" s="115"/>
      <c r="CY376" s="115"/>
      <c r="CZ376" s="115"/>
      <c r="DA376" s="115"/>
      <c r="DB376" s="115"/>
      <c r="DC376" s="115">
        <f t="shared" si="6017"/>
        <v>0</v>
      </c>
      <c r="DE376" s="118"/>
      <c r="DF376" s="118"/>
      <c r="DG376" s="115"/>
      <c r="DH376" s="115"/>
      <c r="DI376" s="115"/>
      <c r="DJ376" s="115"/>
      <c r="DK376" s="115"/>
      <c r="DL376" s="115">
        <f t="shared" si="6018"/>
        <v>0</v>
      </c>
      <c r="DN376" s="118"/>
      <c r="DO376" s="118"/>
      <c r="DP376" s="115"/>
      <c r="DQ376" s="115"/>
      <c r="DR376" s="115"/>
      <c r="DS376" s="115"/>
      <c r="DT376" s="115"/>
      <c r="DU376" s="115">
        <f t="shared" si="6019"/>
        <v>0</v>
      </c>
      <c r="DW376" s="118"/>
      <c r="DX376" s="118"/>
      <c r="DY376" s="115"/>
      <c r="DZ376" s="115"/>
      <c r="EA376" s="115"/>
      <c r="EB376" s="115"/>
      <c r="EC376" s="115"/>
      <c r="ED376" s="115">
        <f t="shared" si="6020"/>
        <v>0</v>
      </c>
      <c r="EF376" s="118"/>
      <c r="EG376" s="118"/>
      <c r="EH376" s="115"/>
      <c r="EI376" s="115"/>
      <c r="EJ376" s="115"/>
      <c r="EK376" s="115"/>
      <c r="EL376" s="115"/>
      <c r="EM376" s="115">
        <f t="shared" si="6021"/>
        <v>0</v>
      </c>
      <c r="EO376" s="118"/>
      <c r="EP376" s="118"/>
      <c r="EQ376" s="115"/>
      <c r="ER376" s="115"/>
      <c r="ES376" s="115"/>
      <c r="ET376" s="115"/>
      <c r="EU376" s="115"/>
      <c r="EV376" s="115">
        <f t="shared" si="6022"/>
        <v>0</v>
      </c>
      <c r="EX376" s="118"/>
      <c r="EY376" s="118"/>
      <c r="EZ376" s="115"/>
      <c r="FA376" s="115"/>
      <c r="FB376" s="115"/>
      <c r="FC376" s="115"/>
      <c r="FD376" s="115"/>
      <c r="FE376" s="115">
        <f t="shared" si="6023"/>
        <v>0</v>
      </c>
      <c r="FG376" s="118"/>
      <c r="FH376" s="118"/>
      <c r="FI376" s="115"/>
      <c r="FJ376" s="115"/>
      <c r="FK376" s="115"/>
      <c r="FL376" s="115"/>
      <c r="FM376" s="115"/>
      <c r="FN376" s="115">
        <f t="shared" si="6024"/>
        <v>0</v>
      </c>
      <c r="FP376" s="118"/>
      <c r="FQ376" s="118"/>
      <c r="FR376" s="115"/>
      <c r="FS376" s="115"/>
      <c r="FT376" s="115"/>
      <c r="FU376" s="115"/>
      <c r="FV376" s="115"/>
      <c r="FW376" s="115">
        <f t="shared" si="6025"/>
        <v>0</v>
      </c>
      <c r="FY376" s="118"/>
      <c r="FZ376" s="118"/>
      <c r="GA376" s="115"/>
      <c r="GB376" s="115"/>
      <c r="GC376" s="115"/>
      <c r="GD376" s="115"/>
      <c r="GE376" s="115"/>
      <c r="GF376" s="115">
        <f t="shared" si="5985"/>
        <v>0</v>
      </c>
      <c r="GH376" s="118"/>
      <c r="GI376" s="118"/>
      <c r="GJ376" s="115"/>
      <c r="GK376" s="115"/>
      <c r="GL376" s="115"/>
      <c r="GM376" s="115"/>
      <c r="GN376" s="115"/>
      <c r="GO376" s="115">
        <f t="shared" si="6006"/>
        <v>0</v>
      </c>
      <c r="GQ376" s="118"/>
      <c r="GR376" s="118"/>
      <c r="GS376" s="115"/>
      <c r="GT376" s="115"/>
      <c r="GU376" s="115"/>
      <c r="GV376" s="115"/>
      <c r="GW376" s="115"/>
      <c r="GX376" s="115">
        <f t="shared" si="6026"/>
        <v>0</v>
      </c>
      <c r="GZ376" s="118"/>
      <c r="HA376" s="118"/>
      <c r="HB376" s="115"/>
      <c r="HC376" s="115"/>
      <c r="HD376" s="115"/>
      <c r="HE376" s="115"/>
      <c r="HF376" s="115"/>
      <c r="HG376" s="115">
        <f t="shared" si="5986"/>
        <v>0</v>
      </c>
      <c r="HI376" s="118"/>
      <c r="HJ376" s="118"/>
      <c r="HK376" s="115"/>
      <c r="HL376" s="115"/>
      <c r="HM376" s="115"/>
      <c r="HN376" s="115"/>
      <c r="HO376" s="115"/>
      <c r="HP376" s="115">
        <f t="shared" si="5987"/>
        <v>0</v>
      </c>
      <c r="HR376" s="118"/>
      <c r="HS376" s="118"/>
      <c r="HT376" s="115"/>
      <c r="HU376" s="115"/>
      <c r="HV376" s="115"/>
      <c r="HW376" s="115"/>
      <c r="HX376" s="115"/>
      <c r="HY376" s="115">
        <f t="shared" si="5988"/>
        <v>0</v>
      </c>
      <c r="IA376" s="118"/>
      <c r="IB376" s="118"/>
      <c r="IC376" s="115"/>
      <c r="ID376" s="115"/>
      <c r="IE376" s="115"/>
      <c r="IF376" s="115"/>
      <c r="IG376" s="115"/>
      <c r="IH376" s="115">
        <f t="shared" si="5989"/>
        <v>0</v>
      </c>
      <c r="IJ376" s="118"/>
      <c r="IK376" s="118"/>
      <c r="IL376" s="115"/>
      <c r="IM376" s="115"/>
      <c r="IN376" s="115"/>
      <c r="IO376" s="115"/>
      <c r="IP376" s="115"/>
      <c r="IQ376" s="115">
        <f t="shared" si="5990"/>
        <v>0</v>
      </c>
      <c r="IS376" s="118"/>
      <c r="IT376" s="118"/>
      <c r="IU376" s="115"/>
      <c r="IV376" s="115"/>
      <c r="IW376" s="115"/>
      <c r="IX376" s="115"/>
      <c r="IY376" s="115"/>
      <c r="IZ376" s="115">
        <f t="shared" si="5991"/>
        <v>0</v>
      </c>
      <c r="JB376" s="118"/>
      <c r="JC376" s="118"/>
      <c r="JD376" s="115"/>
      <c r="JE376" s="115"/>
      <c r="JF376" s="115"/>
      <c r="JG376" s="115"/>
      <c r="JH376" s="115"/>
      <c r="JI376" s="115">
        <f t="shared" si="5992"/>
        <v>0</v>
      </c>
      <c r="JK376" s="118"/>
      <c r="JL376" s="118"/>
      <c r="JM376" s="115"/>
      <c r="JN376" s="115"/>
      <c r="JO376" s="115"/>
      <c r="JP376" s="115"/>
      <c r="JQ376" s="115"/>
      <c r="JR376" s="115">
        <f t="shared" si="5993"/>
        <v>0</v>
      </c>
      <c r="JS376" s="481"/>
      <c r="JT376" s="118"/>
      <c r="JU376" s="118"/>
      <c r="JV376" s="115"/>
      <c r="JW376" s="115"/>
      <c r="JX376" s="115"/>
      <c r="JY376" s="115"/>
      <c r="JZ376" s="115"/>
      <c r="KA376" s="115">
        <f t="shared" si="5994"/>
        <v>0</v>
      </c>
      <c r="KB376" s="481"/>
      <c r="KC376" s="118"/>
      <c r="KD376" s="118"/>
      <c r="KE376" s="115"/>
      <c r="KF376" s="115"/>
      <c r="KG376" s="115"/>
      <c r="KH376" s="115"/>
      <c r="KI376" s="115"/>
      <c r="KJ376" s="115">
        <f t="shared" si="6027"/>
        <v>0</v>
      </c>
      <c r="KK376" s="481"/>
      <c r="KL376" s="118"/>
      <c r="KM376" s="118"/>
      <c r="KN376" s="115"/>
      <c r="KO376" s="115"/>
      <c r="KP376" s="115"/>
      <c r="KQ376" s="115"/>
      <c r="KR376" s="115"/>
      <c r="KS376" s="115">
        <f t="shared" si="6028"/>
        <v>0</v>
      </c>
      <c r="KT376" s="481"/>
      <c r="KU376" s="118"/>
      <c r="KV376" s="118"/>
      <c r="KW376" s="115"/>
      <c r="KX376" s="115"/>
      <c r="KY376" s="115"/>
      <c r="KZ376" s="115"/>
      <c r="LA376" s="115"/>
      <c r="LB376" s="115">
        <f t="shared" si="5995"/>
        <v>0</v>
      </c>
      <c r="LC376" s="481"/>
      <c r="LD376" s="118"/>
      <c r="LE376" s="118"/>
      <c r="LF376" s="115"/>
      <c r="LG376" s="115"/>
      <c r="LH376" s="115"/>
      <c r="LI376" s="115"/>
      <c r="LJ376" s="115"/>
      <c r="LK376" s="115">
        <f t="shared" si="5996"/>
        <v>0</v>
      </c>
      <c r="LL376" s="481"/>
      <c r="LM376" s="118"/>
      <c r="LN376" s="118"/>
      <c r="LO376" s="115"/>
      <c r="LP376" s="115"/>
      <c r="LQ376" s="115"/>
      <c r="LR376" s="115"/>
      <c r="LS376" s="115"/>
      <c r="LT376" s="115">
        <f t="shared" si="5997"/>
        <v>0</v>
      </c>
      <c r="LU376" s="481"/>
      <c r="LV376" s="118"/>
      <c r="LW376" s="118"/>
      <c r="LX376" s="115"/>
      <c r="LY376" s="115"/>
      <c r="LZ376" s="115"/>
      <c r="MA376" s="115"/>
      <c r="MB376" s="115"/>
      <c r="MC376" s="115">
        <f t="shared" si="5998"/>
        <v>0</v>
      </c>
      <c r="MD376" s="481"/>
      <c r="ME376" s="118"/>
      <c r="MF376" s="118"/>
      <c r="MG376" s="115"/>
      <c r="MH376" s="115"/>
      <c r="MI376" s="115"/>
      <c r="MJ376" s="115"/>
      <c r="MK376" s="115"/>
      <c r="ML376" s="115">
        <f t="shared" si="5999"/>
        <v>0</v>
      </c>
      <c r="MM376" s="481"/>
      <c r="MN376" s="118"/>
      <c r="MO376" s="118"/>
      <c r="MP376" s="115"/>
      <c r="MQ376" s="115"/>
      <c r="MR376" s="115"/>
      <c r="MS376" s="115"/>
      <c r="MT376" s="115"/>
      <c r="MU376" s="115">
        <f t="shared" si="6000"/>
        <v>0</v>
      </c>
      <c r="MV376" s="481"/>
      <c r="MW376" s="118"/>
      <c r="MX376" s="118"/>
      <c r="MY376" s="115"/>
      <c r="MZ376" s="115"/>
      <c r="NA376" s="115"/>
      <c r="NB376" s="115"/>
      <c r="NC376" s="115"/>
      <c r="ND376" s="115">
        <f t="shared" si="6001"/>
        <v>0</v>
      </c>
      <c r="NE376" s="481"/>
      <c r="NF376" s="118"/>
      <c r="NG376" s="118"/>
      <c r="NH376" s="115"/>
      <c r="NI376" s="115"/>
      <c r="NJ376" s="115"/>
      <c r="NK376" s="115"/>
      <c r="NL376" s="115"/>
      <c r="NM376" s="115">
        <f t="shared" si="6002"/>
        <v>0</v>
      </c>
      <c r="NN376" s="481"/>
      <c r="NO376" s="118"/>
      <c r="NP376" s="118"/>
      <c r="NQ376" s="115"/>
      <c r="NR376" s="115"/>
      <c r="NS376" s="115"/>
      <c r="NT376" s="115"/>
      <c r="NU376" s="115"/>
      <c r="NV376" s="115">
        <f t="shared" si="6029"/>
        <v>0</v>
      </c>
      <c r="NW376" s="481"/>
      <c r="NX376" s="118"/>
      <c r="NY376" s="118"/>
      <c r="NZ376" s="115"/>
      <c r="OA376" s="115"/>
      <c r="OB376" s="115"/>
      <c r="OC376" s="115"/>
      <c r="OD376" s="115"/>
      <c r="OE376" s="115">
        <f t="shared" si="6003"/>
        <v>0</v>
      </c>
      <c r="OF376" s="481"/>
      <c r="OG376" s="118"/>
      <c r="OH376" s="118"/>
      <c r="OI376" s="115"/>
      <c r="OJ376" s="115"/>
      <c r="OK376" s="115"/>
      <c r="OL376" s="115"/>
      <c r="OM376" s="115"/>
      <c r="ON376" s="115">
        <f t="shared" si="6004"/>
        <v>0</v>
      </c>
      <c r="OO376" s="481"/>
      <c r="OP376" s="118"/>
      <c r="OQ376" s="118"/>
      <c r="OR376" s="115"/>
      <c r="OS376" s="115"/>
      <c r="OT376" s="115"/>
      <c r="OU376" s="115"/>
      <c r="OV376" s="115"/>
      <c r="OW376" s="115">
        <f t="shared" si="6005"/>
        <v>0</v>
      </c>
      <c r="OY376" s="118"/>
      <c r="OZ376" s="118"/>
      <c r="PA376" s="115"/>
      <c r="PB376" s="115"/>
      <c r="PC376" s="115"/>
      <c r="PD376" s="115"/>
      <c r="PE376" s="115"/>
      <c r="PF376" s="115">
        <f t="shared" si="6007"/>
        <v>0</v>
      </c>
    </row>
    <row r="377" spans="1:422">
      <c r="A377" s="118"/>
      <c r="B377" s="118"/>
      <c r="C377" s="115"/>
      <c r="D377" s="115"/>
      <c r="E377" s="115"/>
      <c r="F377" s="115"/>
      <c r="G377" s="115"/>
      <c r="H377" s="115">
        <f t="shared" si="5983"/>
        <v>0</v>
      </c>
      <c r="J377" s="118"/>
      <c r="K377" s="118"/>
      <c r="L377" s="115"/>
      <c r="M377" s="115"/>
      <c r="N377" s="115"/>
      <c r="O377" s="115"/>
      <c r="P377" s="115"/>
      <c r="Q377" s="115">
        <f t="shared" si="5984"/>
        <v>0</v>
      </c>
      <c r="S377" s="118"/>
      <c r="T377" s="118"/>
      <c r="U377" s="115"/>
      <c r="V377" s="115"/>
      <c r="W377" s="115"/>
      <c r="X377" s="115"/>
      <c r="Y377" s="115"/>
      <c r="Z377" s="115">
        <f t="shared" si="6008"/>
        <v>0</v>
      </c>
      <c r="AB377" s="118"/>
      <c r="AC377" s="118"/>
      <c r="AD377" s="115"/>
      <c r="AE377" s="115"/>
      <c r="AF377" s="115"/>
      <c r="AG377" s="115"/>
      <c r="AH377" s="115"/>
      <c r="AI377" s="115">
        <f t="shared" si="6009"/>
        <v>0</v>
      </c>
      <c r="AK377" s="118"/>
      <c r="AL377" s="118"/>
      <c r="AM377" s="115"/>
      <c r="AN377" s="115"/>
      <c r="AO377" s="115"/>
      <c r="AP377" s="115"/>
      <c r="AQ377" s="115"/>
      <c r="AR377" s="115">
        <f t="shared" si="6010"/>
        <v>0</v>
      </c>
      <c r="AT377" s="118"/>
      <c r="AU377" s="118"/>
      <c r="AV377" s="115"/>
      <c r="AW377" s="115"/>
      <c r="AX377" s="115"/>
      <c r="AY377" s="115"/>
      <c r="AZ377" s="115"/>
      <c r="BA377" s="115">
        <f t="shared" si="6011"/>
        <v>0</v>
      </c>
      <c r="BC377" s="118"/>
      <c r="BD377" s="118"/>
      <c r="BE377" s="115"/>
      <c r="BF377" s="115"/>
      <c r="BG377" s="115"/>
      <c r="BH377" s="115"/>
      <c r="BI377" s="115"/>
      <c r="BJ377" s="115">
        <f t="shared" si="6012"/>
        <v>0</v>
      </c>
      <c r="BL377" s="118"/>
      <c r="BM377" s="118"/>
      <c r="BN377" s="115"/>
      <c r="BO377" s="115"/>
      <c r="BP377" s="115"/>
      <c r="BQ377" s="115"/>
      <c r="BR377" s="115"/>
      <c r="BS377" s="115">
        <f t="shared" si="6013"/>
        <v>0</v>
      </c>
      <c r="BU377" s="118"/>
      <c r="BV377" s="118"/>
      <c r="BW377" s="115"/>
      <c r="BX377" s="115"/>
      <c r="BY377" s="115"/>
      <c r="BZ377" s="115"/>
      <c r="CA377" s="115"/>
      <c r="CB377" s="115">
        <f t="shared" si="6014"/>
        <v>0</v>
      </c>
      <c r="CD377" s="118"/>
      <c r="CE377" s="118"/>
      <c r="CF377" s="115"/>
      <c r="CG377" s="115"/>
      <c r="CH377" s="115"/>
      <c r="CI377" s="115"/>
      <c r="CJ377" s="115"/>
      <c r="CK377" s="115">
        <f t="shared" si="6015"/>
        <v>0</v>
      </c>
      <c r="CM377" s="118"/>
      <c r="CN377" s="118"/>
      <c r="CO377" s="115"/>
      <c r="CP377" s="115"/>
      <c r="CQ377" s="115"/>
      <c r="CR377" s="115"/>
      <c r="CS377" s="115"/>
      <c r="CT377" s="115">
        <f t="shared" si="6016"/>
        <v>0</v>
      </c>
      <c r="CV377" s="118"/>
      <c r="CW377" s="118"/>
      <c r="CX377" s="115"/>
      <c r="CY377" s="115"/>
      <c r="CZ377" s="115"/>
      <c r="DA377" s="115"/>
      <c r="DB377" s="115"/>
      <c r="DC377" s="115">
        <f t="shared" si="6017"/>
        <v>0</v>
      </c>
      <c r="DE377" s="118"/>
      <c r="DF377" s="118"/>
      <c r="DG377" s="115"/>
      <c r="DH377" s="115"/>
      <c r="DI377" s="115"/>
      <c r="DJ377" s="115"/>
      <c r="DK377" s="115"/>
      <c r="DL377" s="115">
        <f t="shared" si="6018"/>
        <v>0</v>
      </c>
      <c r="DN377" s="118"/>
      <c r="DO377" s="118"/>
      <c r="DP377" s="115"/>
      <c r="DQ377" s="115"/>
      <c r="DR377" s="115"/>
      <c r="DS377" s="115"/>
      <c r="DT377" s="115"/>
      <c r="DU377" s="115">
        <f t="shared" si="6019"/>
        <v>0</v>
      </c>
      <c r="DW377" s="118"/>
      <c r="DX377" s="118"/>
      <c r="DY377" s="115"/>
      <c r="DZ377" s="115"/>
      <c r="EA377" s="115"/>
      <c r="EB377" s="115"/>
      <c r="EC377" s="115"/>
      <c r="ED377" s="115">
        <f t="shared" si="6020"/>
        <v>0</v>
      </c>
      <c r="EF377" s="118"/>
      <c r="EG377" s="118"/>
      <c r="EH377" s="115"/>
      <c r="EI377" s="115"/>
      <c r="EJ377" s="115"/>
      <c r="EK377" s="115"/>
      <c r="EL377" s="115"/>
      <c r="EM377" s="115">
        <f t="shared" si="6021"/>
        <v>0</v>
      </c>
      <c r="EO377" s="118"/>
      <c r="EP377" s="118"/>
      <c r="EQ377" s="115"/>
      <c r="ER377" s="115"/>
      <c r="ES377" s="115"/>
      <c r="ET377" s="115"/>
      <c r="EU377" s="115"/>
      <c r="EV377" s="115">
        <f t="shared" si="6022"/>
        <v>0</v>
      </c>
      <c r="EX377" s="118"/>
      <c r="EY377" s="118"/>
      <c r="EZ377" s="115"/>
      <c r="FA377" s="115"/>
      <c r="FB377" s="115"/>
      <c r="FC377" s="115"/>
      <c r="FD377" s="115"/>
      <c r="FE377" s="115">
        <f t="shared" si="6023"/>
        <v>0</v>
      </c>
      <c r="FG377" s="118"/>
      <c r="FH377" s="118"/>
      <c r="FI377" s="115"/>
      <c r="FJ377" s="115"/>
      <c r="FK377" s="115"/>
      <c r="FL377" s="115"/>
      <c r="FM377" s="115"/>
      <c r="FN377" s="115">
        <f t="shared" si="6024"/>
        <v>0</v>
      </c>
      <c r="FP377" s="118"/>
      <c r="FQ377" s="118"/>
      <c r="FR377" s="115"/>
      <c r="FS377" s="115"/>
      <c r="FT377" s="115"/>
      <c r="FU377" s="115"/>
      <c r="FV377" s="115"/>
      <c r="FW377" s="115">
        <f t="shared" si="6025"/>
        <v>0</v>
      </c>
      <c r="FY377" s="118"/>
      <c r="FZ377" s="118"/>
      <c r="GA377" s="115"/>
      <c r="GB377" s="115"/>
      <c r="GC377" s="115"/>
      <c r="GD377" s="115"/>
      <c r="GE377" s="115"/>
      <c r="GF377" s="115">
        <f t="shared" si="5985"/>
        <v>0</v>
      </c>
      <c r="GH377" s="118"/>
      <c r="GI377" s="118"/>
      <c r="GJ377" s="115"/>
      <c r="GK377" s="115"/>
      <c r="GL377" s="115"/>
      <c r="GM377" s="115"/>
      <c r="GN377" s="115"/>
      <c r="GO377" s="115">
        <f t="shared" si="6006"/>
        <v>0</v>
      </c>
      <c r="GQ377" s="118"/>
      <c r="GR377" s="118"/>
      <c r="GS377" s="115"/>
      <c r="GT377" s="115"/>
      <c r="GU377" s="115"/>
      <c r="GV377" s="115"/>
      <c r="GW377" s="115"/>
      <c r="GX377" s="115">
        <f t="shared" si="6026"/>
        <v>0</v>
      </c>
      <c r="GZ377" s="118"/>
      <c r="HA377" s="118"/>
      <c r="HB377" s="115"/>
      <c r="HC377" s="115"/>
      <c r="HD377" s="115"/>
      <c r="HE377" s="115"/>
      <c r="HF377" s="115"/>
      <c r="HG377" s="115">
        <f t="shared" si="5986"/>
        <v>0</v>
      </c>
      <c r="HI377" s="118"/>
      <c r="HJ377" s="118"/>
      <c r="HK377" s="115"/>
      <c r="HL377" s="115"/>
      <c r="HM377" s="115"/>
      <c r="HN377" s="115"/>
      <c r="HO377" s="115"/>
      <c r="HP377" s="115">
        <f t="shared" si="5987"/>
        <v>0</v>
      </c>
      <c r="HR377" s="118"/>
      <c r="HS377" s="118"/>
      <c r="HT377" s="115"/>
      <c r="HU377" s="115"/>
      <c r="HV377" s="115"/>
      <c r="HW377" s="115"/>
      <c r="HX377" s="115"/>
      <c r="HY377" s="115">
        <f t="shared" si="5988"/>
        <v>0</v>
      </c>
      <c r="IA377" s="118"/>
      <c r="IB377" s="118"/>
      <c r="IC377" s="115"/>
      <c r="ID377" s="115"/>
      <c r="IE377" s="115"/>
      <c r="IF377" s="115"/>
      <c r="IG377" s="115"/>
      <c r="IH377" s="115">
        <f t="shared" si="5989"/>
        <v>0</v>
      </c>
      <c r="IJ377" s="118"/>
      <c r="IK377" s="118"/>
      <c r="IL377" s="115"/>
      <c r="IM377" s="115"/>
      <c r="IN377" s="115"/>
      <c r="IO377" s="115"/>
      <c r="IP377" s="115"/>
      <c r="IQ377" s="115">
        <f t="shared" si="5990"/>
        <v>0</v>
      </c>
      <c r="IS377" s="118"/>
      <c r="IT377" s="118"/>
      <c r="IU377" s="115"/>
      <c r="IV377" s="115"/>
      <c r="IW377" s="115"/>
      <c r="IX377" s="115"/>
      <c r="IY377" s="115"/>
      <c r="IZ377" s="115">
        <f t="shared" si="5991"/>
        <v>0</v>
      </c>
      <c r="JB377" s="118"/>
      <c r="JC377" s="118"/>
      <c r="JD377" s="115"/>
      <c r="JE377" s="115"/>
      <c r="JF377" s="115"/>
      <c r="JG377" s="115"/>
      <c r="JH377" s="115"/>
      <c r="JI377" s="115">
        <f t="shared" si="5992"/>
        <v>0</v>
      </c>
      <c r="JK377" s="118"/>
      <c r="JL377" s="118"/>
      <c r="JM377" s="115"/>
      <c r="JN377" s="115"/>
      <c r="JO377" s="115"/>
      <c r="JP377" s="115"/>
      <c r="JQ377" s="115"/>
      <c r="JR377" s="115">
        <f t="shared" si="5993"/>
        <v>0</v>
      </c>
      <c r="JS377" s="481"/>
      <c r="JT377" s="118"/>
      <c r="JU377" s="118"/>
      <c r="JV377" s="115"/>
      <c r="JW377" s="115"/>
      <c r="JX377" s="115"/>
      <c r="JY377" s="115"/>
      <c r="JZ377" s="115"/>
      <c r="KA377" s="115">
        <f t="shared" si="5994"/>
        <v>0</v>
      </c>
      <c r="KB377" s="481"/>
      <c r="KC377" s="118"/>
      <c r="KD377" s="118"/>
      <c r="KE377" s="115"/>
      <c r="KF377" s="115"/>
      <c r="KG377" s="115"/>
      <c r="KH377" s="115"/>
      <c r="KI377" s="115"/>
      <c r="KJ377" s="115">
        <f t="shared" si="6027"/>
        <v>0</v>
      </c>
      <c r="KK377" s="481"/>
      <c r="KL377" s="118"/>
      <c r="KM377" s="118"/>
      <c r="KN377" s="115"/>
      <c r="KO377" s="115"/>
      <c r="KP377" s="115"/>
      <c r="KQ377" s="115"/>
      <c r="KR377" s="115"/>
      <c r="KS377" s="115">
        <f t="shared" si="6028"/>
        <v>0</v>
      </c>
      <c r="KT377" s="481"/>
      <c r="KU377" s="118"/>
      <c r="KV377" s="118"/>
      <c r="KW377" s="115"/>
      <c r="KX377" s="115"/>
      <c r="KY377" s="115"/>
      <c r="KZ377" s="115"/>
      <c r="LA377" s="115"/>
      <c r="LB377" s="115">
        <f t="shared" si="5995"/>
        <v>0</v>
      </c>
      <c r="LC377" s="481"/>
      <c r="LD377" s="118"/>
      <c r="LE377" s="118"/>
      <c r="LF377" s="115"/>
      <c r="LG377" s="115"/>
      <c r="LH377" s="115"/>
      <c r="LI377" s="115"/>
      <c r="LJ377" s="115"/>
      <c r="LK377" s="115">
        <f t="shared" si="5996"/>
        <v>0</v>
      </c>
      <c r="LL377" s="481"/>
      <c r="LM377" s="118"/>
      <c r="LN377" s="118"/>
      <c r="LO377" s="115"/>
      <c r="LP377" s="115"/>
      <c r="LQ377" s="115"/>
      <c r="LR377" s="115"/>
      <c r="LS377" s="115"/>
      <c r="LT377" s="115">
        <f t="shared" si="5997"/>
        <v>0</v>
      </c>
      <c r="LU377" s="481"/>
      <c r="LV377" s="118"/>
      <c r="LW377" s="118"/>
      <c r="LX377" s="115"/>
      <c r="LY377" s="115"/>
      <c r="LZ377" s="115"/>
      <c r="MA377" s="115"/>
      <c r="MB377" s="115"/>
      <c r="MC377" s="115">
        <f t="shared" si="5998"/>
        <v>0</v>
      </c>
      <c r="MD377" s="481"/>
      <c r="ME377" s="118"/>
      <c r="MF377" s="118"/>
      <c r="MG377" s="115"/>
      <c r="MH377" s="115"/>
      <c r="MI377" s="115"/>
      <c r="MJ377" s="115"/>
      <c r="MK377" s="115"/>
      <c r="ML377" s="115">
        <f t="shared" si="5999"/>
        <v>0</v>
      </c>
      <c r="MM377" s="481"/>
      <c r="MN377" s="118"/>
      <c r="MO377" s="118"/>
      <c r="MP377" s="115"/>
      <c r="MQ377" s="115"/>
      <c r="MR377" s="115"/>
      <c r="MS377" s="115"/>
      <c r="MT377" s="115"/>
      <c r="MU377" s="115">
        <f t="shared" si="6000"/>
        <v>0</v>
      </c>
      <c r="MV377" s="481"/>
      <c r="MW377" s="118"/>
      <c r="MX377" s="118"/>
      <c r="MY377" s="115"/>
      <c r="MZ377" s="115"/>
      <c r="NA377" s="115"/>
      <c r="NB377" s="115"/>
      <c r="NC377" s="115"/>
      <c r="ND377" s="115">
        <f t="shared" si="6001"/>
        <v>0</v>
      </c>
      <c r="NE377" s="481"/>
      <c r="NF377" s="118"/>
      <c r="NG377" s="118"/>
      <c r="NH377" s="115"/>
      <c r="NI377" s="115"/>
      <c r="NJ377" s="115"/>
      <c r="NK377" s="115"/>
      <c r="NL377" s="115"/>
      <c r="NM377" s="115">
        <f t="shared" si="6002"/>
        <v>0</v>
      </c>
      <c r="NN377" s="481"/>
      <c r="NO377" s="118"/>
      <c r="NP377" s="118"/>
      <c r="NQ377" s="115"/>
      <c r="NR377" s="115"/>
      <c r="NS377" s="115"/>
      <c r="NT377" s="115"/>
      <c r="NU377" s="115"/>
      <c r="NV377" s="115">
        <f t="shared" si="6029"/>
        <v>0</v>
      </c>
      <c r="NW377" s="481"/>
      <c r="NX377" s="118"/>
      <c r="NY377" s="118"/>
      <c r="NZ377" s="115"/>
      <c r="OA377" s="115"/>
      <c r="OB377" s="115"/>
      <c r="OC377" s="115"/>
      <c r="OD377" s="115"/>
      <c r="OE377" s="115">
        <f t="shared" si="6003"/>
        <v>0</v>
      </c>
      <c r="OF377" s="481"/>
      <c r="OG377" s="118"/>
      <c r="OH377" s="118"/>
      <c r="OI377" s="115"/>
      <c r="OJ377" s="115"/>
      <c r="OK377" s="115"/>
      <c r="OL377" s="115"/>
      <c r="OM377" s="115"/>
      <c r="ON377" s="115">
        <f t="shared" si="6004"/>
        <v>0</v>
      </c>
      <c r="OO377" s="481"/>
      <c r="OP377" s="118"/>
      <c r="OQ377" s="118"/>
      <c r="OR377" s="115"/>
      <c r="OS377" s="115"/>
      <c r="OT377" s="115"/>
      <c r="OU377" s="115"/>
      <c r="OV377" s="115"/>
      <c r="OW377" s="115">
        <f t="shared" si="6005"/>
        <v>0</v>
      </c>
      <c r="OY377" s="118"/>
      <c r="OZ377" s="118"/>
      <c r="PA377" s="115"/>
      <c r="PB377" s="115"/>
      <c r="PC377" s="115"/>
      <c r="PD377" s="115"/>
      <c r="PE377" s="115"/>
      <c r="PF377" s="115">
        <f t="shared" si="6007"/>
        <v>0</v>
      </c>
    </row>
    <row r="378" spans="1:422">
      <c r="A378" s="118"/>
      <c r="B378" s="118"/>
      <c r="C378" s="119"/>
      <c r="D378" s="119"/>
      <c r="E378" s="119"/>
      <c r="F378" s="119"/>
      <c r="G378" s="120" t="s">
        <v>44</v>
      </c>
      <c r="H378" s="132">
        <f t="shared" ref="H378" si="6030">SUM(H370:H377)</f>
        <v>0</v>
      </c>
      <c r="J378" s="118"/>
      <c r="K378" s="118"/>
      <c r="L378" s="119"/>
      <c r="M378" s="119"/>
      <c r="N378" s="119"/>
      <c r="O378" s="119"/>
      <c r="P378" s="120" t="s">
        <v>44</v>
      </c>
      <c r="Q378" s="132">
        <f t="shared" ref="Q378" si="6031">SUM(Q370:Q377)</f>
        <v>0</v>
      </c>
      <c r="S378" s="118"/>
      <c r="T378" s="118"/>
      <c r="U378" s="119"/>
      <c r="V378" s="119"/>
      <c r="W378" s="119"/>
      <c r="X378" s="119"/>
      <c r="Y378" s="120" t="s">
        <v>44</v>
      </c>
      <c r="Z378" s="132">
        <f t="shared" ref="Z378" si="6032">SUM(Z370:Z377)</f>
        <v>0</v>
      </c>
      <c r="AB378" s="118"/>
      <c r="AC378" s="118"/>
      <c r="AD378" s="119"/>
      <c r="AE378" s="119"/>
      <c r="AF378" s="119"/>
      <c r="AG378" s="119"/>
      <c r="AH378" s="120" t="s">
        <v>44</v>
      </c>
      <c r="AI378" s="132">
        <f t="shared" ref="AI378" si="6033">SUM(AI370:AI377)</f>
        <v>0</v>
      </c>
      <c r="AK378" s="118"/>
      <c r="AL378" s="118"/>
      <c r="AM378" s="119"/>
      <c r="AN378" s="119"/>
      <c r="AO378" s="119"/>
      <c r="AP378" s="119"/>
      <c r="AQ378" s="120" t="s">
        <v>44</v>
      </c>
      <c r="AR378" s="132">
        <f t="shared" ref="AR378" si="6034">SUM(AR370:AR377)</f>
        <v>0</v>
      </c>
      <c r="AT378" s="118"/>
      <c r="AU378" s="118"/>
      <c r="AV378" s="119"/>
      <c r="AW378" s="119"/>
      <c r="AX378" s="119"/>
      <c r="AY378" s="119"/>
      <c r="AZ378" s="120" t="s">
        <v>44</v>
      </c>
      <c r="BA378" s="132">
        <f t="shared" ref="BA378" si="6035">SUM(BA370:BA377)</f>
        <v>0</v>
      </c>
      <c r="BC378" s="118"/>
      <c r="BD378" s="118"/>
      <c r="BE378" s="119"/>
      <c r="BF378" s="119"/>
      <c r="BG378" s="119"/>
      <c r="BH378" s="119"/>
      <c r="BI378" s="120" t="s">
        <v>44</v>
      </c>
      <c r="BJ378" s="132">
        <f t="shared" ref="BJ378:DL378" si="6036">SUM(BJ370:BJ377)</f>
        <v>0</v>
      </c>
      <c r="BL378" s="118"/>
      <c r="BM378" s="118"/>
      <c r="BN378" s="119"/>
      <c r="BO378" s="119"/>
      <c r="BP378" s="119"/>
      <c r="BQ378" s="119"/>
      <c r="BR378" s="120" t="s">
        <v>44</v>
      </c>
      <c r="BS378" s="132">
        <f t="shared" ref="BS378:DU378" si="6037">SUM(BS370:BS377)</f>
        <v>0</v>
      </c>
      <c r="BU378" s="118"/>
      <c r="BV378" s="118"/>
      <c r="BW378" s="119"/>
      <c r="BX378" s="119"/>
      <c r="BY378" s="119"/>
      <c r="BZ378" s="119"/>
      <c r="CA378" s="120" t="s">
        <v>44</v>
      </c>
      <c r="CB378" s="132">
        <f t="shared" si="6036"/>
        <v>0</v>
      </c>
      <c r="CD378" s="118"/>
      <c r="CE378" s="118"/>
      <c r="CF378" s="119"/>
      <c r="CG378" s="119"/>
      <c r="CH378" s="119"/>
      <c r="CI378" s="119"/>
      <c r="CJ378" s="120" t="s">
        <v>44</v>
      </c>
      <c r="CK378" s="132">
        <f t="shared" si="6037"/>
        <v>0</v>
      </c>
      <c r="CM378" s="118"/>
      <c r="CN378" s="118"/>
      <c r="CO378" s="119"/>
      <c r="CP378" s="119"/>
      <c r="CQ378" s="119"/>
      <c r="CR378" s="119"/>
      <c r="CS378" s="120" t="s">
        <v>44</v>
      </c>
      <c r="CT378" s="132">
        <f t="shared" si="6036"/>
        <v>0</v>
      </c>
      <c r="CV378" s="118"/>
      <c r="CW378" s="118"/>
      <c r="CX378" s="119"/>
      <c r="CY378" s="119"/>
      <c r="CZ378" s="119"/>
      <c r="DA378" s="119"/>
      <c r="DB378" s="120" t="s">
        <v>44</v>
      </c>
      <c r="DC378" s="132">
        <f t="shared" si="6037"/>
        <v>0</v>
      </c>
      <c r="DE378" s="118"/>
      <c r="DF378" s="118"/>
      <c r="DG378" s="119"/>
      <c r="DH378" s="119"/>
      <c r="DI378" s="119"/>
      <c r="DJ378" s="119"/>
      <c r="DK378" s="120" t="s">
        <v>44</v>
      </c>
      <c r="DL378" s="132">
        <f t="shared" si="6036"/>
        <v>0</v>
      </c>
      <c r="DN378" s="118"/>
      <c r="DO378" s="118"/>
      <c r="DP378" s="119"/>
      <c r="DQ378" s="119"/>
      <c r="DR378" s="119"/>
      <c r="DS378" s="119"/>
      <c r="DT378" s="120" t="s">
        <v>44</v>
      </c>
      <c r="DU378" s="132">
        <f t="shared" si="6037"/>
        <v>0</v>
      </c>
      <c r="DW378" s="118"/>
      <c r="DX378" s="118"/>
      <c r="DY378" s="119"/>
      <c r="DZ378" s="119"/>
      <c r="EA378" s="119"/>
      <c r="EB378" s="119"/>
      <c r="EC378" s="120" t="s">
        <v>44</v>
      </c>
      <c r="ED378" s="132">
        <f t="shared" ref="ED378:GF378" si="6038">SUM(ED370:ED377)</f>
        <v>0</v>
      </c>
      <c r="EF378" s="118"/>
      <c r="EG378" s="118"/>
      <c r="EH378" s="119"/>
      <c r="EI378" s="119"/>
      <c r="EJ378" s="119"/>
      <c r="EK378" s="119"/>
      <c r="EL378" s="120" t="s">
        <v>44</v>
      </c>
      <c r="EM378" s="132">
        <f t="shared" ref="EM378:GO378" si="6039">SUM(EM370:EM377)</f>
        <v>0</v>
      </c>
      <c r="EO378" s="118"/>
      <c r="EP378" s="118"/>
      <c r="EQ378" s="119"/>
      <c r="ER378" s="119"/>
      <c r="ES378" s="119"/>
      <c r="ET378" s="119"/>
      <c r="EU378" s="120" t="s">
        <v>44</v>
      </c>
      <c r="EV378" s="132">
        <f t="shared" si="6038"/>
        <v>0</v>
      </c>
      <c r="EX378" s="118"/>
      <c r="EY378" s="118"/>
      <c r="EZ378" s="119"/>
      <c r="FA378" s="119"/>
      <c r="FB378" s="119"/>
      <c r="FC378" s="119"/>
      <c r="FD378" s="120" t="s">
        <v>44</v>
      </c>
      <c r="FE378" s="132">
        <f t="shared" si="6039"/>
        <v>0</v>
      </c>
      <c r="FG378" s="118"/>
      <c r="FH378" s="118"/>
      <c r="FI378" s="119"/>
      <c r="FJ378" s="119"/>
      <c r="FK378" s="119"/>
      <c r="FL378" s="119"/>
      <c r="FM378" s="120" t="s">
        <v>44</v>
      </c>
      <c r="FN378" s="132">
        <f t="shared" si="6038"/>
        <v>0</v>
      </c>
      <c r="FP378" s="118"/>
      <c r="FQ378" s="118"/>
      <c r="FR378" s="119"/>
      <c r="FS378" s="119"/>
      <c r="FT378" s="119"/>
      <c r="FU378" s="119"/>
      <c r="FV378" s="120" t="s">
        <v>44</v>
      </c>
      <c r="FW378" s="132">
        <f t="shared" si="6039"/>
        <v>0</v>
      </c>
      <c r="FY378" s="118"/>
      <c r="FZ378" s="118"/>
      <c r="GA378" s="119"/>
      <c r="GB378" s="119"/>
      <c r="GC378" s="119"/>
      <c r="GD378" s="119"/>
      <c r="GE378" s="120" t="s">
        <v>44</v>
      </c>
      <c r="GF378" s="132">
        <f t="shared" si="6038"/>
        <v>0</v>
      </c>
      <c r="GH378" s="118"/>
      <c r="GI378" s="118"/>
      <c r="GJ378" s="119"/>
      <c r="GK378" s="119"/>
      <c r="GL378" s="119"/>
      <c r="GM378" s="119"/>
      <c r="GN378" s="120" t="s">
        <v>44</v>
      </c>
      <c r="GO378" s="132">
        <f t="shared" si="6039"/>
        <v>0</v>
      </c>
      <c r="GQ378" s="118"/>
      <c r="GR378" s="118"/>
      <c r="GS378" s="119"/>
      <c r="GT378" s="119"/>
      <c r="GU378" s="119"/>
      <c r="GV378" s="119"/>
      <c r="GW378" s="120" t="s">
        <v>44</v>
      </c>
      <c r="GX378" s="132">
        <f t="shared" ref="GX378:IZ378" si="6040">SUM(GX370:GX377)</f>
        <v>0</v>
      </c>
      <c r="GZ378" s="118"/>
      <c r="HA378" s="118"/>
      <c r="HB378" s="119"/>
      <c r="HC378" s="119"/>
      <c r="HD378" s="119"/>
      <c r="HE378" s="119"/>
      <c r="HF378" s="120" t="s">
        <v>44</v>
      </c>
      <c r="HG378" s="132">
        <f t="shared" ref="HG378:JI378" si="6041">SUM(HG370:HG377)</f>
        <v>3.2</v>
      </c>
      <c r="HI378" s="118"/>
      <c r="HJ378" s="118"/>
      <c r="HK378" s="119"/>
      <c r="HL378" s="119"/>
      <c r="HM378" s="119"/>
      <c r="HN378" s="119"/>
      <c r="HO378" s="120" t="s">
        <v>44</v>
      </c>
      <c r="HP378" s="132">
        <f t="shared" si="6040"/>
        <v>3.2</v>
      </c>
      <c r="HR378" s="118"/>
      <c r="HS378" s="118"/>
      <c r="HT378" s="119"/>
      <c r="HU378" s="119"/>
      <c r="HV378" s="119"/>
      <c r="HW378" s="119"/>
      <c r="HX378" s="120" t="s">
        <v>44</v>
      </c>
      <c r="HY378" s="132">
        <f t="shared" si="6041"/>
        <v>3.2</v>
      </c>
      <c r="IA378" s="118"/>
      <c r="IB378" s="118"/>
      <c r="IC378" s="119"/>
      <c r="ID378" s="119"/>
      <c r="IE378" s="119"/>
      <c r="IF378" s="119"/>
      <c r="IG378" s="120" t="s">
        <v>44</v>
      </c>
      <c r="IH378" s="132">
        <f t="shared" si="6040"/>
        <v>3.2</v>
      </c>
      <c r="IJ378" s="118"/>
      <c r="IK378" s="118"/>
      <c r="IL378" s="119"/>
      <c r="IM378" s="119"/>
      <c r="IN378" s="119"/>
      <c r="IO378" s="119"/>
      <c r="IP378" s="120" t="s">
        <v>44</v>
      </c>
      <c r="IQ378" s="132">
        <f t="shared" si="6041"/>
        <v>0</v>
      </c>
      <c r="IS378" s="118"/>
      <c r="IT378" s="118"/>
      <c r="IU378" s="119"/>
      <c r="IV378" s="119"/>
      <c r="IW378" s="119"/>
      <c r="IX378" s="119"/>
      <c r="IY378" s="120" t="s">
        <v>44</v>
      </c>
      <c r="IZ378" s="132">
        <f t="shared" si="6040"/>
        <v>3.2</v>
      </c>
      <c r="JB378" s="118"/>
      <c r="JC378" s="118"/>
      <c r="JD378" s="119"/>
      <c r="JE378" s="119"/>
      <c r="JF378" s="119"/>
      <c r="JG378" s="119"/>
      <c r="JH378" s="120" t="s">
        <v>44</v>
      </c>
      <c r="JI378" s="132">
        <f t="shared" si="6041"/>
        <v>6.4</v>
      </c>
      <c r="JK378" s="118"/>
      <c r="JL378" s="118"/>
      <c r="JM378" s="119"/>
      <c r="JN378" s="119"/>
      <c r="JO378" s="119"/>
      <c r="JP378" s="119"/>
      <c r="JQ378" s="120" t="s">
        <v>44</v>
      </c>
      <c r="JR378" s="132">
        <f t="shared" ref="JR378:LT378" si="6042">SUM(JR370:JR377)</f>
        <v>0</v>
      </c>
      <c r="JT378" s="118"/>
      <c r="JU378" s="118"/>
      <c r="JV378" s="119"/>
      <c r="JW378" s="119"/>
      <c r="JX378" s="119"/>
      <c r="JY378" s="119"/>
      <c r="JZ378" s="120" t="s">
        <v>44</v>
      </c>
      <c r="KA378" s="132">
        <f t="shared" ref="KA378:MC378" si="6043">SUM(KA370:KA377)</f>
        <v>3.2</v>
      </c>
      <c r="KC378" s="118"/>
      <c r="KD378" s="118"/>
      <c r="KE378" s="119"/>
      <c r="KF378" s="119"/>
      <c r="KG378" s="119"/>
      <c r="KH378" s="119"/>
      <c r="KI378" s="120" t="s">
        <v>44</v>
      </c>
      <c r="KJ378" s="132">
        <f t="shared" si="6042"/>
        <v>0</v>
      </c>
      <c r="KL378" s="118"/>
      <c r="KM378" s="118"/>
      <c r="KN378" s="119"/>
      <c r="KO378" s="119"/>
      <c r="KP378" s="119"/>
      <c r="KQ378" s="119"/>
      <c r="KR378" s="120" t="s">
        <v>44</v>
      </c>
      <c r="KS378" s="132">
        <f t="shared" si="6043"/>
        <v>0</v>
      </c>
      <c r="KU378" s="118"/>
      <c r="KV378" s="118"/>
      <c r="KW378" s="119"/>
      <c r="KX378" s="119"/>
      <c r="KY378" s="119"/>
      <c r="KZ378" s="119"/>
      <c r="LA378" s="120" t="s">
        <v>44</v>
      </c>
      <c r="LB378" s="132">
        <f t="shared" si="6042"/>
        <v>0</v>
      </c>
      <c r="LD378" s="118"/>
      <c r="LE378" s="118"/>
      <c r="LF378" s="119"/>
      <c r="LG378" s="119"/>
      <c r="LH378" s="119"/>
      <c r="LI378" s="119"/>
      <c r="LJ378" s="120" t="s">
        <v>44</v>
      </c>
      <c r="LK378" s="132">
        <f t="shared" si="6043"/>
        <v>0</v>
      </c>
      <c r="LM378" s="118"/>
      <c r="LN378" s="118"/>
      <c r="LO378" s="119"/>
      <c r="LP378" s="119"/>
      <c r="LQ378" s="119"/>
      <c r="LR378" s="119"/>
      <c r="LS378" s="120" t="s">
        <v>44</v>
      </c>
      <c r="LT378" s="132">
        <f t="shared" si="6042"/>
        <v>0</v>
      </c>
      <c r="LV378" s="118"/>
      <c r="LW378" s="118"/>
      <c r="LX378" s="119"/>
      <c r="LY378" s="119"/>
      <c r="LZ378" s="119"/>
      <c r="MA378" s="119"/>
      <c r="MB378" s="120" t="s">
        <v>44</v>
      </c>
      <c r="MC378" s="132">
        <f t="shared" si="6043"/>
        <v>0</v>
      </c>
      <c r="ME378" s="118"/>
      <c r="MF378" s="118"/>
      <c r="MG378" s="119"/>
      <c r="MH378" s="119"/>
      <c r="MI378" s="119"/>
      <c r="MJ378" s="119"/>
      <c r="MK378" s="120" t="s">
        <v>44</v>
      </c>
      <c r="ML378" s="132">
        <f t="shared" ref="ML378:ON378" si="6044">SUM(ML370:ML377)</f>
        <v>0</v>
      </c>
      <c r="MN378" s="118"/>
      <c r="MO378" s="118"/>
      <c r="MP378" s="119"/>
      <c r="MQ378" s="119"/>
      <c r="MR378" s="119"/>
      <c r="MS378" s="119"/>
      <c r="MT378" s="120" t="s">
        <v>44</v>
      </c>
      <c r="MU378" s="132">
        <f t="shared" ref="MU378:OW378" si="6045">SUM(MU370:MU377)</f>
        <v>3.2</v>
      </c>
      <c r="MW378" s="118"/>
      <c r="MX378" s="118"/>
      <c r="MY378" s="119"/>
      <c r="MZ378" s="119"/>
      <c r="NA378" s="119"/>
      <c r="NB378" s="119"/>
      <c r="NC378" s="120" t="s">
        <v>44</v>
      </c>
      <c r="ND378" s="132">
        <f t="shared" si="6044"/>
        <v>3.2</v>
      </c>
      <c r="NF378" s="118"/>
      <c r="NG378" s="118"/>
      <c r="NH378" s="119"/>
      <c r="NI378" s="119"/>
      <c r="NJ378" s="119"/>
      <c r="NK378" s="119"/>
      <c r="NL378" s="120" t="s">
        <v>44</v>
      </c>
      <c r="NM378" s="132">
        <f t="shared" si="6045"/>
        <v>3.2</v>
      </c>
      <c r="NO378" s="118"/>
      <c r="NP378" s="118"/>
      <c r="NQ378" s="119"/>
      <c r="NR378" s="119"/>
      <c r="NS378" s="119"/>
      <c r="NT378" s="119"/>
      <c r="NU378" s="120" t="s">
        <v>44</v>
      </c>
      <c r="NV378" s="132">
        <f t="shared" si="6044"/>
        <v>0</v>
      </c>
      <c r="NX378" s="118"/>
      <c r="NY378" s="118"/>
      <c r="NZ378" s="119"/>
      <c r="OA378" s="119"/>
      <c r="OB378" s="119"/>
      <c r="OC378" s="119"/>
      <c r="OD378" s="120" t="s">
        <v>44</v>
      </c>
      <c r="OE378" s="132">
        <f t="shared" si="6045"/>
        <v>3.2</v>
      </c>
      <c r="OG378" s="118"/>
      <c r="OH378" s="118"/>
      <c r="OI378" s="119"/>
      <c r="OJ378" s="119"/>
      <c r="OK378" s="119"/>
      <c r="OL378" s="119"/>
      <c r="OM378" s="120" t="s">
        <v>44</v>
      </c>
      <c r="ON378" s="132">
        <f t="shared" si="6044"/>
        <v>3.2</v>
      </c>
      <c r="OP378" s="118"/>
      <c r="OQ378" s="118"/>
      <c r="OR378" s="119"/>
      <c r="OS378" s="119"/>
      <c r="OT378" s="119"/>
      <c r="OU378" s="119"/>
      <c r="OV378" s="120" t="s">
        <v>44</v>
      </c>
      <c r="OW378" s="132">
        <f t="shared" si="6045"/>
        <v>0</v>
      </c>
      <c r="OY378" s="118"/>
      <c r="OZ378" s="118"/>
      <c r="PA378" s="119"/>
      <c r="PB378" s="119"/>
      <c r="PC378" s="119"/>
      <c r="PD378" s="119"/>
      <c r="PE378" s="120" t="s">
        <v>44</v>
      </c>
      <c r="PF378" s="132">
        <f t="shared" ref="PF378" si="6046">SUM(PF370:PF377)</f>
        <v>0</v>
      </c>
    </row>
    <row r="379" spans="1:422" s="139" customFormat="1">
      <c r="A379" s="134"/>
      <c r="B379" s="135"/>
      <c r="C379" s="136"/>
      <c r="D379" s="136"/>
      <c r="E379" s="136"/>
      <c r="F379" s="136"/>
      <c r="G379" s="137"/>
      <c r="H379" s="138"/>
      <c r="J379" s="134"/>
      <c r="K379" s="135"/>
      <c r="L379" s="136"/>
      <c r="M379" s="136"/>
      <c r="N379" s="136"/>
      <c r="O379" s="136"/>
      <c r="P379" s="137"/>
      <c r="Q379" s="138"/>
      <c r="S379" s="134"/>
      <c r="T379" s="135"/>
      <c r="U379" s="136"/>
      <c r="V379" s="136"/>
      <c r="W379" s="136"/>
      <c r="X379" s="136"/>
      <c r="Y379" s="137"/>
      <c r="Z379" s="138"/>
      <c r="AB379" s="134"/>
      <c r="AC379" s="135"/>
      <c r="AD379" s="136"/>
      <c r="AE379" s="136"/>
      <c r="AF379" s="136"/>
      <c r="AG379" s="136"/>
      <c r="AH379" s="137"/>
      <c r="AI379" s="138"/>
      <c r="AK379" s="134"/>
      <c r="AL379" s="135"/>
      <c r="AM379" s="136"/>
      <c r="AN379" s="136"/>
      <c r="AO379" s="136"/>
      <c r="AP379" s="136"/>
      <c r="AQ379" s="137"/>
      <c r="AR379" s="138"/>
      <c r="AT379" s="134"/>
      <c r="AU379" s="135"/>
      <c r="AV379" s="136"/>
      <c r="AW379" s="136"/>
      <c r="AX379" s="136"/>
      <c r="AY379" s="136"/>
      <c r="AZ379" s="137"/>
      <c r="BA379" s="138"/>
      <c r="BC379" s="134"/>
      <c r="BD379" s="135"/>
      <c r="BE379" s="136"/>
      <c r="BF379" s="136"/>
      <c r="BG379" s="136"/>
      <c r="BH379" s="136"/>
      <c r="BI379" s="137"/>
      <c r="BJ379" s="138"/>
      <c r="BL379" s="134"/>
      <c r="BM379" s="135"/>
      <c r="BN379" s="136"/>
      <c r="BO379" s="136"/>
      <c r="BP379" s="136"/>
      <c r="BQ379" s="136"/>
      <c r="BR379" s="137"/>
      <c r="BS379" s="138"/>
      <c r="BU379" s="134"/>
      <c r="BV379" s="135"/>
      <c r="BW379" s="136"/>
      <c r="BX379" s="136"/>
      <c r="BY379" s="136"/>
      <c r="BZ379" s="136"/>
      <c r="CA379" s="137"/>
      <c r="CB379" s="138"/>
      <c r="CD379" s="134"/>
      <c r="CE379" s="135"/>
      <c r="CF379" s="136"/>
      <c r="CG379" s="136"/>
      <c r="CH379" s="136"/>
      <c r="CI379" s="136"/>
      <c r="CJ379" s="137"/>
      <c r="CK379" s="138"/>
      <c r="CM379" s="134"/>
      <c r="CN379" s="135"/>
      <c r="CO379" s="136"/>
      <c r="CP379" s="136"/>
      <c r="CQ379" s="136"/>
      <c r="CR379" s="136"/>
      <c r="CS379" s="137"/>
      <c r="CT379" s="138"/>
      <c r="CV379" s="134"/>
      <c r="CW379" s="135"/>
      <c r="CX379" s="136"/>
      <c r="CY379" s="136"/>
      <c r="CZ379" s="136"/>
      <c r="DA379" s="136"/>
      <c r="DB379" s="137"/>
      <c r="DC379" s="138"/>
      <c r="DE379" s="134"/>
      <c r="DF379" s="135"/>
      <c r="DG379" s="136"/>
      <c r="DH379" s="136"/>
      <c r="DI379" s="136"/>
      <c r="DJ379" s="136"/>
      <c r="DK379" s="137"/>
      <c r="DL379" s="138"/>
      <c r="DN379" s="134"/>
      <c r="DO379" s="135"/>
      <c r="DP379" s="136"/>
      <c r="DQ379" s="136"/>
      <c r="DR379" s="136"/>
      <c r="DS379" s="136"/>
      <c r="DT379" s="137"/>
      <c r="DU379" s="138"/>
      <c r="DW379" s="134"/>
      <c r="DX379" s="135"/>
      <c r="DY379" s="136"/>
      <c r="DZ379" s="136"/>
      <c r="EA379" s="136"/>
      <c r="EB379" s="136"/>
      <c r="EC379" s="137"/>
      <c r="ED379" s="138"/>
      <c r="EF379" s="134"/>
      <c r="EG379" s="135"/>
      <c r="EH379" s="136"/>
      <c r="EI379" s="136"/>
      <c r="EJ379" s="136"/>
      <c r="EK379" s="136"/>
      <c r="EL379" s="137"/>
      <c r="EM379" s="138"/>
      <c r="EO379" s="134"/>
      <c r="EP379" s="135"/>
      <c r="EQ379" s="136"/>
      <c r="ER379" s="136"/>
      <c r="ES379" s="136"/>
      <c r="ET379" s="136"/>
      <c r="EU379" s="137"/>
      <c r="EV379" s="138"/>
      <c r="EX379" s="134"/>
      <c r="EY379" s="135"/>
      <c r="EZ379" s="136"/>
      <c r="FA379" s="136"/>
      <c r="FB379" s="136"/>
      <c r="FC379" s="136"/>
      <c r="FD379" s="137"/>
      <c r="FE379" s="138"/>
      <c r="FG379" s="134"/>
      <c r="FH379" s="135"/>
      <c r="FI379" s="136"/>
      <c r="FJ379" s="136"/>
      <c r="FK379" s="136"/>
      <c r="FL379" s="136"/>
      <c r="FM379" s="137"/>
      <c r="FN379" s="138"/>
      <c r="FP379" s="134"/>
      <c r="FQ379" s="135"/>
      <c r="FR379" s="136"/>
      <c r="FS379" s="136"/>
      <c r="FT379" s="136"/>
      <c r="FU379" s="136"/>
      <c r="FV379" s="137"/>
      <c r="FW379" s="138"/>
      <c r="FY379" s="134"/>
      <c r="FZ379" s="135"/>
      <c r="GA379" s="136"/>
      <c r="GB379" s="136"/>
      <c r="GC379" s="136"/>
      <c r="GD379" s="136"/>
      <c r="GE379" s="137"/>
      <c r="GF379" s="138"/>
      <c r="GH379" s="134"/>
      <c r="GI379" s="135"/>
      <c r="GJ379" s="136"/>
      <c r="GK379" s="136"/>
      <c r="GL379" s="136"/>
      <c r="GM379" s="136"/>
      <c r="GN379" s="137"/>
      <c r="GO379" s="138"/>
      <c r="GQ379" s="134"/>
      <c r="GR379" s="135"/>
      <c r="GS379" s="136"/>
      <c r="GT379" s="136"/>
      <c r="GU379" s="136"/>
      <c r="GV379" s="136"/>
      <c r="GW379" s="137"/>
      <c r="GX379" s="138"/>
      <c r="GZ379" s="134"/>
      <c r="HA379" s="135"/>
      <c r="HB379" s="136"/>
      <c r="HC379" s="136"/>
      <c r="HD379" s="136"/>
      <c r="HE379" s="136"/>
      <c r="HF379" s="137"/>
      <c r="HG379" s="138"/>
      <c r="HI379" s="134"/>
      <c r="HJ379" s="135"/>
      <c r="HK379" s="136"/>
      <c r="HL379" s="136"/>
      <c r="HM379" s="136"/>
      <c r="HN379" s="136"/>
      <c r="HO379" s="137"/>
      <c r="HP379" s="138"/>
      <c r="HR379" s="134"/>
      <c r="HS379" s="135"/>
      <c r="HT379" s="136"/>
      <c r="HU379" s="136"/>
      <c r="HV379" s="136"/>
      <c r="HW379" s="136"/>
      <c r="HX379" s="137"/>
      <c r="HY379" s="138"/>
      <c r="IA379" s="134"/>
      <c r="IB379" s="135"/>
      <c r="IC379" s="136"/>
      <c r="ID379" s="136"/>
      <c r="IE379" s="136"/>
      <c r="IF379" s="136"/>
      <c r="IG379" s="137"/>
      <c r="IH379" s="138"/>
      <c r="IJ379" s="134"/>
      <c r="IK379" s="135"/>
      <c r="IL379" s="136"/>
      <c r="IM379" s="136"/>
      <c r="IN379" s="136"/>
      <c r="IO379" s="136"/>
      <c r="IP379" s="137"/>
      <c r="IQ379" s="138"/>
      <c r="IS379" s="134"/>
      <c r="IT379" s="135"/>
      <c r="IU379" s="136"/>
      <c r="IV379" s="136"/>
      <c r="IW379" s="136"/>
      <c r="IX379" s="136"/>
      <c r="IY379" s="137"/>
      <c r="IZ379" s="138"/>
      <c r="JB379" s="134"/>
      <c r="JC379" s="135"/>
      <c r="JD379" s="136"/>
      <c r="JE379" s="136"/>
      <c r="JF379" s="136"/>
      <c r="JG379" s="136"/>
      <c r="JH379" s="137"/>
      <c r="JI379" s="138"/>
      <c r="JK379" s="134"/>
      <c r="JL379" s="135"/>
      <c r="JM379" s="136"/>
      <c r="JN379" s="136"/>
      <c r="JO379" s="136"/>
      <c r="JP379" s="136"/>
      <c r="JQ379" s="137"/>
      <c r="JR379" s="138"/>
      <c r="JT379" s="134"/>
      <c r="JU379" s="135"/>
      <c r="JV379" s="136"/>
      <c r="JW379" s="136"/>
      <c r="JX379" s="136"/>
      <c r="JY379" s="136"/>
      <c r="JZ379" s="137"/>
      <c r="KA379" s="138"/>
      <c r="KC379" s="134"/>
      <c r="KD379" s="135"/>
      <c r="KE379" s="136"/>
      <c r="KF379" s="136"/>
      <c r="KG379" s="136"/>
      <c r="KH379" s="136"/>
      <c r="KI379" s="137"/>
      <c r="KJ379" s="138"/>
      <c r="KL379" s="134"/>
      <c r="KM379" s="135"/>
      <c r="KN379" s="136"/>
      <c r="KO379" s="136"/>
      <c r="KP379" s="136"/>
      <c r="KQ379" s="136"/>
      <c r="KR379" s="137"/>
      <c r="KS379" s="138"/>
      <c r="KU379" s="134"/>
      <c r="KV379" s="135"/>
      <c r="KW379" s="136"/>
      <c r="KX379" s="136"/>
      <c r="KY379" s="136"/>
      <c r="KZ379" s="136"/>
      <c r="LA379" s="137"/>
      <c r="LB379" s="138"/>
      <c r="LD379" s="134"/>
      <c r="LE379" s="135"/>
      <c r="LF379" s="136"/>
      <c r="LG379" s="136"/>
      <c r="LH379" s="136"/>
      <c r="LI379" s="136"/>
      <c r="LJ379" s="137"/>
      <c r="LK379" s="138"/>
      <c r="LM379" s="134"/>
      <c r="LN379" s="135"/>
      <c r="LO379" s="136"/>
      <c r="LP379" s="136"/>
      <c r="LQ379" s="136"/>
      <c r="LR379" s="136"/>
      <c r="LS379" s="137"/>
      <c r="LT379" s="138"/>
      <c r="LV379" s="134"/>
      <c r="LW379" s="135"/>
      <c r="LX379" s="136"/>
      <c r="LY379" s="136"/>
      <c r="LZ379" s="136"/>
      <c r="MA379" s="136"/>
      <c r="MB379" s="137"/>
      <c r="MC379" s="138"/>
      <c r="ME379" s="134"/>
      <c r="MF379" s="135"/>
      <c r="MG379" s="136"/>
      <c r="MH379" s="136"/>
      <c r="MI379" s="136"/>
      <c r="MJ379" s="136"/>
      <c r="MK379" s="137"/>
      <c r="ML379" s="138"/>
      <c r="MN379" s="134"/>
      <c r="MO379" s="135"/>
      <c r="MP379" s="136"/>
      <c r="MQ379" s="136"/>
      <c r="MR379" s="136"/>
      <c r="MS379" s="136"/>
      <c r="MT379" s="137"/>
      <c r="MU379" s="138"/>
      <c r="MW379" s="134"/>
      <c r="MX379" s="135"/>
      <c r="MY379" s="136"/>
      <c r="MZ379" s="136"/>
      <c r="NA379" s="136"/>
      <c r="NB379" s="136"/>
      <c r="NC379" s="137"/>
      <c r="ND379" s="138"/>
      <c r="NF379" s="134"/>
      <c r="NG379" s="135"/>
      <c r="NH379" s="136"/>
      <c r="NI379" s="136"/>
      <c r="NJ379" s="136"/>
      <c r="NK379" s="136"/>
      <c r="NL379" s="137"/>
      <c r="NM379" s="138"/>
      <c r="NO379" s="134"/>
      <c r="NP379" s="135"/>
      <c r="NQ379" s="136"/>
      <c r="NR379" s="136"/>
      <c r="NS379" s="136"/>
      <c r="NT379" s="136"/>
      <c r="NU379" s="137"/>
      <c r="NV379" s="138"/>
      <c r="NX379" s="134"/>
      <c r="NY379" s="135"/>
      <c r="NZ379" s="136"/>
      <c r="OA379" s="136"/>
      <c r="OB379" s="136"/>
      <c r="OC379" s="136"/>
      <c r="OD379" s="137"/>
      <c r="OE379" s="138"/>
      <c r="OG379" s="134"/>
      <c r="OH379" s="135"/>
      <c r="OI379" s="136"/>
      <c r="OJ379" s="136"/>
      <c r="OK379" s="136"/>
      <c r="OL379" s="136"/>
      <c r="OM379" s="137"/>
      <c r="ON379" s="138"/>
      <c r="OP379" s="134"/>
      <c r="OQ379" s="135"/>
      <c r="OR379" s="136"/>
      <c r="OS379" s="136"/>
      <c r="OT379" s="136"/>
      <c r="OU379" s="136"/>
      <c r="OV379" s="137"/>
      <c r="OW379" s="138"/>
      <c r="OY379" s="134"/>
      <c r="OZ379" s="135"/>
      <c r="PA379" s="136"/>
      <c r="PB379" s="136"/>
      <c r="PC379" s="136"/>
      <c r="PD379" s="136"/>
      <c r="PE379" s="137"/>
      <c r="PF379" s="138"/>
    </row>
    <row r="380" spans="1:422">
      <c r="A380" s="116" t="s">
        <v>312</v>
      </c>
      <c r="B380" s="533" t="str">
        <f>+B365</f>
        <v>RECUBRIMIENTOS</v>
      </c>
      <c r="C380" s="534"/>
      <c r="D380" s="534"/>
      <c r="E380" s="534"/>
      <c r="F380" s="534"/>
      <c r="G380" s="535"/>
      <c r="H380" s="116"/>
      <c r="J380" s="116" t="s">
        <v>312</v>
      </c>
      <c r="K380" s="533" t="str">
        <f>B380</f>
        <v>RECUBRIMIENTOS</v>
      </c>
      <c r="L380" s="534"/>
      <c r="M380" s="534"/>
      <c r="N380" s="534"/>
      <c r="O380" s="534"/>
      <c r="P380" s="535"/>
      <c r="Q380" s="116"/>
      <c r="S380" s="116" t="s">
        <v>312</v>
      </c>
      <c r="T380" s="533" t="str">
        <f>K380</f>
        <v>RECUBRIMIENTOS</v>
      </c>
      <c r="U380" s="534"/>
      <c r="V380" s="534"/>
      <c r="W380" s="534"/>
      <c r="X380" s="534"/>
      <c r="Y380" s="535"/>
      <c r="Z380" s="116"/>
      <c r="AB380" s="116" t="s">
        <v>312</v>
      </c>
      <c r="AC380" s="533" t="str">
        <f>T380</f>
        <v>RECUBRIMIENTOS</v>
      </c>
      <c r="AD380" s="534"/>
      <c r="AE380" s="534"/>
      <c r="AF380" s="534"/>
      <c r="AG380" s="534"/>
      <c r="AH380" s="535"/>
      <c r="AI380" s="116"/>
      <c r="AK380" s="116" t="s">
        <v>312</v>
      </c>
      <c r="AL380" s="533" t="str">
        <f>AC380</f>
        <v>RECUBRIMIENTOS</v>
      </c>
      <c r="AM380" s="534"/>
      <c r="AN380" s="534"/>
      <c r="AO380" s="534"/>
      <c r="AP380" s="534"/>
      <c r="AQ380" s="535"/>
      <c r="AR380" s="116"/>
      <c r="AT380" s="116" t="s">
        <v>312</v>
      </c>
      <c r="AU380" s="533" t="str">
        <f>AL380</f>
        <v>RECUBRIMIENTOS</v>
      </c>
      <c r="AV380" s="534"/>
      <c r="AW380" s="534"/>
      <c r="AX380" s="534"/>
      <c r="AY380" s="534"/>
      <c r="AZ380" s="535"/>
      <c r="BA380" s="116"/>
      <c r="BC380" s="116" t="s">
        <v>312</v>
      </c>
      <c r="BD380" s="533" t="str">
        <f t="shared" ref="BD380" si="6047">AU380</f>
        <v>RECUBRIMIENTOS</v>
      </c>
      <c r="BE380" s="534"/>
      <c r="BF380" s="534"/>
      <c r="BG380" s="534"/>
      <c r="BH380" s="534"/>
      <c r="BI380" s="535"/>
      <c r="BJ380" s="116"/>
      <c r="BL380" s="116" t="s">
        <v>312</v>
      </c>
      <c r="BM380" s="533" t="str">
        <f t="shared" ref="BM380" si="6048">BD380</f>
        <v>RECUBRIMIENTOS</v>
      </c>
      <c r="BN380" s="534"/>
      <c r="BO380" s="534"/>
      <c r="BP380" s="534"/>
      <c r="BQ380" s="534"/>
      <c r="BR380" s="535"/>
      <c r="BS380" s="116"/>
      <c r="BU380" s="116" t="s">
        <v>312</v>
      </c>
      <c r="BV380" s="533" t="str">
        <f t="shared" ref="BV380" si="6049">BM380</f>
        <v>RECUBRIMIENTOS</v>
      </c>
      <c r="BW380" s="534"/>
      <c r="BX380" s="534"/>
      <c r="BY380" s="534"/>
      <c r="BZ380" s="534"/>
      <c r="CA380" s="535"/>
      <c r="CB380" s="116"/>
      <c r="CD380" s="116" t="s">
        <v>312</v>
      </c>
      <c r="CE380" s="533" t="str">
        <f t="shared" ref="CE380" si="6050">BV380</f>
        <v>RECUBRIMIENTOS</v>
      </c>
      <c r="CF380" s="534"/>
      <c r="CG380" s="534"/>
      <c r="CH380" s="534"/>
      <c r="CI380" s="534"/>
      <c r="CJ380" s="535"/>
      <c r="CK380" s="116"/>
      <c r="CM380" s="116" t="s">
        <v>312</v>
      </c>
      <c r="CN380" s="533" t="str">
        <f t="shared" ref="CN380" si="6051">CE380</f>
        <v>RECUBRIMIENTOS</v>
      </c>
      <c r="CO380" s="534"/>
      <c r="CP380" s="534"/>
      <c r="CQ380" s="534"/>
      <c r="CR380" s="534"/>
      <c r="CS380" s="535"/>
      <c r="CT380" s="116"/>
      <c r="CV380" s="116" t="s">
        <v>312</v>
      </c>
      <c r="CW380" s="533" t="str">
        <f t="shared" ref="CW380" si="6052">CN380</f>
        <v>RECUBRIMIENTOS</v>
      </c>
      <c r="CX380" s="534"/>
      <c r="CY380" s="534"/>
      <c r="CZ380" s="534"/>
      <c r="DA380" s="534"/>
      <c r="DB380" s="535"/>
      <c r="DC380" s="116"/>
      <c r="DE380" s="116" t="s">
        <v>312</v>
      </c>
      <c r="DF380" s="533" t="str">
        <f t="shared" ref="DF380" si="6053">CW380</f>
        <v>RECUBRIMIENTOS</v>
      </c>
      <c r="DG380" s="534"/>
      <c r="DH380" s="534"/>
      <c r="DI380" s="534"/>
      <c r="DJ380" s="534"/>
      <c r="DK380" s="535"/>
      <c r="DL380" s="116"/>
      <c r="DN380" s="116" t="s">
        <v>312</v>
      </c>
      <c r="DO380" s="533" t="str">
        <f t="shared" ref="DO380" si="6054">DF380</f>
        <v>RECUBRIMIENTOS</v>
      </c>
      <c r="DP380" s="534"/>
      <c r="DQ380" s="534"/>
      <c r="DR380" s="534"/>
      <c r="DS380" s="534"/>
      <c r="DT380" s="535"/>
      <c r="DU380" s="116"/>
      <c r="DW380" s="116" t="s">
        <v>312</v>
      </c>
      <c r="DX380" s="533" t="str">
        <f t="shared" ref="DX380" si="6055">DO380</f>
        <v>RECUBRIMIENTOS</v>
      </c>
      <c r="DY380" s="534"/>
      <c r="DZ380" s="534"/>
      <c r="EA380" s="534"/>
      <c r="EB380" s="534"/>
      <c r="EC380" s="535"/>
      <c r="ED380" s="116"/>
      <c r="EF380" s="116" t="s">
        <v>312</v>
      </c>
      <c r="EG380" s="533" t="str">
        <f t="shared" ref="EG380" si="6056">DX380</f>
        <v>RECUBRIMIENTOS</v>
      </c>
      <c r="EH380" s="534"/>
      <c r="EI380" s="534"/>
      <c r="EJ380" s="534"/>
      <c r="EK380" s="534"/>
      <c r="EL380" s="535"/>
      <c r="EM380" s="116"/>
      <c r="EO380" s="116" t="s">
        <v>312</v>
      </c>
      <c r="EP380" s="533" t="str">
        <f t="shared" ref="EP380" si="6057">EG380</f>
        <v>RECUBRIMIENTOS</v>
      </c>
      <c r="EQ380" s="534"/>
      <c r="ER380" s="534"/>
      <c r="ES380" s="534"/>
      <c r="ET380" s="534"/>
      <c r="EU380" s="535"/>
      <c r="EV380" s="116"/>
      <c r="EX380" s="116" t="s">
        <v>312</v>
      </c>
      <c r="EY380" s="533" t="str">
        <f t="shared" ref="EY380" si="6058">EP380</f>
        <v>RECUBRIMIENTOS</v>
      </c>
      <c r="EZ380" s="534"/>
      <c r="FA380" s="534"/>
      <c r="FB380" s="534"/>
      <c r="FC380" s="534"/>
      <c r="FD380" s="535"/>
      <c r="FE380" s="116"/>
      <c r="FG380" s="116" t="s">
        <v>312</v>
      </c>
      <c r="FH380" s="533" t="str">
        <f t="shared" ref="FH380" si="6059">EY380</f>
        <v>RECUBRIMIENTOS</v>
      </c>
      <c r="FI380" s="534"/>
      <c r="FJ380" s="534"/>
      <c r="FK380" s="534"/>
      <c r="FL380" s="534"/>
      <c r="FM380" s="535"/>
      <c r="FN380" s="116"/>
      <c r="FP380" s="116" t="s">
        <v>312</v>
      </c>
      <c r="FQ380" s="533" t="str">
        <f t="shared" ref="FQ380" si="6060">FH380</f>
        <v>RECUBRIMIENTOS</v>
      </c>
      <c r="FR380" s="534"/>
      <c r="FS380" s="534"/>
      <c r="FT380" s="534"/>
      <c r="FU380" s="534"/>
      <c r="FV380" s="535"/>
      <c r="FW380" s="116"/>
      <c r="FY380" s="116" t="s">
        <v>312</v>
      </c>
      <c r="FZ380" s="533" t="str">
        <f t="shared" ref="FZ380" si="6061">FQ380</f>
        <v>RECUBRIMIENTOS</v>
      </c>
      <c r="GA380" s="534"/>
      <c r="GB380" s="534"/>
      <c r="GC380" s="534"/>
      <c r="GD380" s="534"/>
      <c r="GE380" s="535"/>
      <c r="GF380" s="116"/>
      <c r="GH380" s="116" t="s">
        <v>312</v>
      </c>
      <c r="GI380" s="533" t="str">
        <f t="shared" ref="GI380" si="6062">FZ380</f>
        <v>RECUBRIMIENTOS</v>
      </c>
      <c r="GJ380" s="534"/>
      <c r="GK380" s="534"/>
      <c r="GL380" s="534"/>
      <c r="GM380" s="534"/>
      <c r="GN380" s="535"/>
      <c r="GO380" s="116"/>
      <c r="GQ380" s="116" t="s">
        <v>312</v>
      </c>
      <c r="GR380" s="533" t="str">
        <f t="shared" ref="GR380" si="6063">GI380</f>
        <v>RECUBRIMIENTOS</v>
      </c>
      <c r="GS380" s="534"/>
      <c r="GT380" s="534"/>
      <c r="GU380" s="534"/>
      <c r="GV380" s="534"/>
      <c r="GW380" s="535"/>
      <c r="GX380" s="116"/>
      <c r="GZ380" s="116" t="s">
        <v>312</v>
      </c>
      <c r="HA380" s="533" t="str">
        <f t="shared" ref="HA380" si="6064">GR380</f>
        <v>RECUBRIMIENTOS</v>
      </c>
      <c r="HB380" s="534"/>
      <c r="HC380" s="534"/>
      <c r="HD380" s="534"/>
      <c r="HE380" s="534"/>
      <c r="HF380" s="535"/>
      <c r="HG380" s="116"/>
      <c r="HI380" s="116" t="s">
        <v>312</v>
      </c>
      <c r="HJ380" s="533" t="str">
        <f t="shared" ref="HJ380" si="6065">HA380</f>
        <v>RECUBRIMIENTOS</v>
      </c>
      <c r="HK380" s="534"/>
      <c r="HL380" s="534"/>
      <c r="HM380" s="534"/>
      <c r="HN380" s="534"/>
      <c r="HO380" s="535"/>
      <c r="HP380" s="116"/>
      <c r="HR380" s="116" t="s">
        <v>312</v>
      </c>
      <c r="HS380" s="533" t="str">
        <f t="shared" ref="HS380" si="6066">HJ380</f>
        <v>RECUBRIMIENTOS</v>
      </c>
      <c r="HT380" s="534"/>
      <c r="HU380" s="534"/>
      <c r="HV380" s="534"/>
      <c r="HW380" s="534"/>
      <c r="HX380" s="535"/>
      <c r="HY380" s="116"/>
      <c r="IA380" s="116" t="s">
        <v>312</v>
      </c>
      <c r="IB380" s="533" t="str">
        <f t="shared" ref="IB380" si="6067">HS380</f>
        <v>RECUBRIMIENTOS</v>
      </c>
      <c r="IC380" s="534"/>
      <c r="ID380" s="534"/>
      <c r="IE380" s="534"/>
      <c r="IF380" s="534"/>
      <c r="IG380" s="535"/>
      <c r="IH380" s="116"/>
      <c r="IJ380" s="116" t="s">
        <v>312</v>
      </c>
      <c r="IK380" s="533" t="str">
        <f t="shared" ref="IK380" si="6068">IB380</f>
        <v>RECUBRIMIENTOS</v>
      </c>
      <c r="IL380" s="534"/>
      <c r="IM380" s="534"/>
      <c r="IN380" s="534"/>
      <c r="IO380" s="534"/>
      <c r="IP380" s="535"/>
      <c r="IQ380" s="116"/>
      <c r="IS380" s="116" t="s">
        <v>312</v>
      </c>
      <c r="IT380" s="533" t="str">
        <f t="shared" ref="IT380" si="6069">IK380</f>
        <v>RECUBRIMIENTOS</v>
      </c>
      <c r="IU380" s="534"/>
      <c r="IV380" s="534"/>
      <c r="IW380" s="534"/>
      <c r="IX380" s="534"/>
      <c r="IY380" s="535"/>
      <c r="IZ380" s="116"/>
      <c r="JB380" s="116" t="s">
        <v>312</v>
      </c>
      <c r="JC380" s="533" t="str">
        <f t="shared" ref="JC380" si="6070">IT380</f>
        <v>RECUBRIMIENTOS</v>
      </c>
      <c r="JD380" s="534"/>
      <c r="JE380" s="534"/>
      <c r="JF380" s="534"/>
      <c r="JG380" s="534"/>
      <c r="JH380" s="535"/>
      <c r="JI380" s="116"/>
      <c r="JK380" s="116" t="s">
        <v>312</v>
      </c>
      <c r="JL380" s="533" t="str">
        <f t="shared" ref="JL380" si="6071">JC380</f>
        <v>RECUBRIMIENTOS</v>
      </c>
      <c r="JM380" s="534"/>
      <c r="JN380" s="534"/>
      <c r="JO380" s="534"/>
      <c r="JP380" s="534"/>
      <c r="JQ380" s="535"/>
      <c r="JR380" s="116"/>
      <c r="JT380" s="116" t="s">
        <v>312</v>
      </c>
      <c r="JU380" s="533" t="str">
        <f t="shared" ref="JU380" si="6072">JL380</f>
        <v>RECUBRIMIENTOS</v>
      </c>
      <c r="JV380" s="534"/>
      <c r="JW380" s="534"/>
      <c r="JX380" s="534"/>
      <c r="JY380" s="534"/>
      <c r="JZ380" s="535"/>
      <c r="KA380" s="116"/>
      <c r="KC380" s="116" t="s">
        <v>312</v>
      </c>
      <c r="KD380" s="533" t="str">
        <f t="shared" ref="KD380" si="6073">JU380</f>
        <v>RECUBRIMIENTOS</v>
      </c>
      <c r="KE380" s="534"/>
      <c r="KF380" s="534"/>
      <c r="KG380" s="534"/>
      <c r="KH380" s="534"/>
      <c r="KI380" s="535"/>
      <c r="KJ380" s="116"/>
      <c r="KL380" s="116" t="s">
        <v>312</v>
      </c>
      <c r="KM380" s="533" t="str">
        <f t="shared" ref="KM380" si="6074">KD380</f>
        <v>RECUBRIMIENTOS</v>
      </c>
      <c r="KN380" s="534"/>
      <c r="KO380" s="534"/>
      <c r="KP380" s="534"/>
      <c r="KQ380" s="534"/>
      <c r="KR380" s="535"/>
      <c r="KS380" s="116"/>
      <c r="KU380" s="116" t="s">
        <v>312</v>
      </c>
      <c r="KV380" s="533" t="str">
        <f t="shared" ref="KV380" si="6075">KM380</f>
        <v>RECUBRIMIENTOS</v>
      </c>
      <c r="KW380" s="534"/>
      <c r="KX380" s="534"/>
      <c r="KY380" s="534"/>
      <c r="KZ380" s="534"/>
      <c r="LA380" s="535"/>
      <c r="LB380" s="116"/>
      <c r="LD380" s="116" t="s">
        <v>312</v>
      </c>
      <c r="LE380" s="533" t="str">
        <f t="shared" ref="LE380" si="6076">KV380</f>
        <v>RECUBRIMIENTOS</v>
      </c>
      <c r="LF380" s="534"/>
      <c r="LG380" s="534"/>
      <c r="LH380" s="534"/>
      <c r="LI380" s="534"/>
      <c r="LJ380" s="535"/>
      <c r="LK380" s="116"/>
      <c r="LM380" s="116" t="s">
        <v>312</v>
      </c>
      <c r="LN380" s="533" t="str">
        <f t="shared" ref="LN380" si="6077">LE380</f>
        <v>RECUBRIMIENTOS</v>
      </c>
      <c r="LO380" s="534"/>
      <c r="LP380" s="534"/>
      <c r="LQ380" s="534"/>
      <c r="LR380" s="534"/>
      <c r="LS380" s="535"/>
      <c r="LT380" s="116"/>
      <c r="LV380" s="116" t="s">
        <v>312</v>
      </c>
      <c r="LW380" s="533" t="str">
        <f t="shared" ref="LW380" si="6078">LN380</f>
        <v>RECUBRIMIENTOS</v>
      </c>
      <c r="LX380" s="534"/>
      <c r="LY380" s="534"/>
      <c r="LZ380" s="534"/>
      <c r="MA380" s="534"/>
      <c r="MB380" s="535"/>
      <c r="MC380" s="116"/>
      <c r="ME380" s="116" t="s">
        <v>312</v>
      </c>
      <c r="MF380" s="533" t="str">
        <f t="shared" ref="MF380" si="6079">LW380</f>
        <v>RECUBRIMIENTOS</v>
      </c>
      <c r="MG380" s="534"/>
      <c r="MH380" s="534"/>
      <c r="MI380" s="534"/>
      <c r="MJ380" s="534"/>
      <c r="MK380" s="535"/>
      <c r="ML380" s="116"/>
      <c r="MN380" s="116" t="s">
        <v>312</v>
      </c>
      <c r="MO380" s="533" t="str">
        <f t="shared" ref="MO380" si="6080">MF380</f>
        <v>RECUBRIMIENTOS</v>
      </c>
      <c r="MP380" s="534"/>
      <c r="MQ380" s="534"/>
      <c r="MR380" s="534"/>
      <c r="MS380" s="534"/>
      <c r="MT380" s="535"/>
      <c r="MU380" s="116"/>
      <c r="MW380" s="116" t="s">
        <v>312</v>
      </c>
      <c r="MX380" s="533" t="str">
        <f t="shared" ref="MX380" si="6081">MO380</f>
        <v>RECUBRIMIENTOS</v>
      </c>
      <c r="MY380" s="534"/>
      <c r="MZ380" s="534"/>
      <c r="NA380" s="534"/>
      <c r="NB380" s="534"/>
      <c r="NC380" s="535"/>
      <c r="ND380" s="116"/>
      <c r="NF380" s="116" t="s">
        <v>312</v>
      </c>
      <c r="NG380" s="533" t="str">
        <f t="shared" ref="NG380" si="6082">MX380</f>
        <v>RECUBRIMIENTOS</v>
      </c>
      <c r="NH380" s="534"/>
      <c r="NI380" s="534"/>
      <c r="NJ380" s="534"/>
      <c r="NK380" s="534"/>
      <c r="NL380" s="535"/>
      <c r="NM380" s="116"/>
      <c r="NO380" s="116" t="s">
        <v>312</v>
      </c>
      <c r="NP380" s="533" t="str">
        <f t="shared" ref="NP380" si="6083">NG380</f>
        <v>RECUBRIMIENTOS</v>
      </c>
      <c r="NQ380" s="534"/>
      <c r="NR380" s="534"/>
      <c r="NS380" s="534"/>
      <c r="NT380" s="534"/>
      <c r="NU380" s="535"/>
      <c r="NV380" s="116"/>
      <c r="NX380" s="116" t="s">
        <v>312</v>
      </c>
      <c r="NY380" s="533" t="str">
        <f t="shared" ref="NY380" si="6084">NP380</f>
        <v>RECUBRIMIENTOS</v>
      </c>
      <c r="NZ380" s="534"/>
      <c r="OA380" s="534"/>
      <c r="OB380" s="534"/>
      <c r="OC380" s="534"/>
      <c r="OD380" s="535"/>
      <c r="OE380" s="116"/>
      <c r="OG380" s="116" t="s">
        <v>312</v>
      </c>
      <c r="OH380" s="533" t="str">
        <f t="shared" ref="OH380" si="6085">NY380</f>
        <v>RECUBRIMIENTOS</v>
      </c>
      <c r="OI380" s="534"/>
      <c r="OJ380" s="534"/>
      <c r="OK380" s="534"/>
      <c r="OL380" s="534"/>
      <c r="OM380" s="535"/>
      <c r="ON380" s="116"/>
      <c r="OP380" s="116" t="s">
        <v>312</v>
      </c>
      <c r="OQ380" s="533" t="str">
        <f t="shared" ref="OQ380" si="6086">OH380</f>
        <v>RECUBRIMIENTOS</v>
      </c>
      <c r="OR380" s="534"/>
      <c r="OS380" s="534"/>
      <c r="OT380" s="534"/>
      <c r="OU380" s="534"/>
      <c r="OV380" s="535"/>
      <c r="OW380" s="116"/>
      <c r="OY380" s="116" t="s">
        <v>312</v>
      </c>
      <c r="OZ380" s="533" t="str">
        <f t="shared" ref="OZ380" si="6087">OQ380</f>
        <v>RECUBRIMIENTOS</v>
      </c>
      <c r="PA380" s="534"/>
      <c r="PB380" s="534"/>
      <c r="PC380" s="534"/>
      <c r="PD380" s="534"/>
      <c r="PE380" s="535"/>
      <c r="PF380" s="116"/>
    </row>
    <row r="381" spans="1:422">
      <c r="A381" s="116"/>
      <c r="B381" s="536"/>
      <c r="C381" s="537"/>
      <c r="D381" s="537"/>
      <c r="E381" s="537"/>
      <c r="F381" s="537"/>
      <c r="G381" s="538"/>
      <c r="H381" s="116"/>
      <c r="J381" s="116"/>
      <c r="K381" s="536"/>
      <c r="L381" s="537"/>
      <c r="M381" s="537"/>
      <c r="N381" s="537"/>
      <c r="O381" s="537"/>
      <c r="P381" s="538"/>
      <c r="Q381" s="116"/>
      <c r="S381" s="116"/>
      <c r="T381" s="536"/>
      <c r="U381" s="537"/>
      <c r="V381" s="537"/>
      <c r="W381" s="537"/>
      <c r="X381" s="537"/>
      <c r="Y381" s="538"/>
      <c r="Z381" s="116"/>
      <c r="AB381" s="116"/>
      <c r="AC381" s="536"/>
      <c r="AD381" s="537"/>
      <c r="AE381" s="537"/>
      <c r="AF381" s="537"/>
      <c r="AG381" s="537"/>
      <c r="AH381" s="538"/>
      <c r="AI381" s="116"/>
      <c r="AK381" s="116"/>
      <c r="AL381" s="536"/>
      <c r="AM381" s="537"/>
      <c r="AN381" s="537"/>
      <c r="AO381" s="537"/>
      <c r="AP381" s="537"/>
      <c r="AQ381" s="538"/>
      <c r="AR381" s="116"/>
      <c r="AT381" s="116"/>
      <c r="AU381" s="536"/>
      <c r="AV381" s="537"/>
      <c r="AW381" s="537"/>
      <c r="AX381" s="537"/>
      <c r="AY381" s="537"/>
      <c r="AZ381" s="538"/>
      <c r="BA381" s="116"/>
      <c r="BC381" s="116"/>
      <c r="BD381" s="536"/>
      <c r="BE381" s="537"/>
      <c r="BF381" s="537"/>
      <c r="BG381" s="537"/>
      <c r="BH381" s="537"/>
      <c r="BI381" s="538"/>
      <c r="BJ381" s="116"/>
      <c r="BL381" s="116"/>
      <c r="BM381" s="536"/>
      <c r="BN381" s="537"/>
      <c r="BO381" s="537"/>
      <c r="BP381" s="537"/>
      <c r="BQ381" s="537"/>
      <c r="BR381" s="538"/>
      <c r="BS381" s="116"/>
      <c r="BU381" s="116"/>
      <c r="BV381" s="536"/>
      <c r="BW381" s="537"/>
      <c r="BX381" s="537"/>
      <c r="BY381" s="537"/>
      <c r="BZ381" s="537"/>
      <c r="CA381" s="538"/>
      <c r="CB381" s="116"/>
      <c r="CD381" s="116"/>
      <c r="CE381" s="536"/>
      <c r="CF381" s="537"/>
      <c r="CG381" s="537"/>
      <c r="CH381" s="537"/>
      <c r="CI381" s="537"/>
      <c r="CJ381" s="538"/>
      <c r="CK381" s="116"/>
      <c r="CM381" s="116"/>
      <c r="CN381" s="536"/>
      <c r="CO381" s="537"/>
      <c r="CP381" s="537"/>
      <c r="CQ381" s="537"/>
      <c r="CR381" s="537"/>
      <c r="CS381" s="538"/>
      <c r="CT381" s="116"/>
      <c r="CV381" s="116"/>
      <c r="CW381" s="536"/>
      <c r="CX381" s="537"/>
      <c r="CY381" s="537"/>
      <c r="CZ381" s="537"/>
      <c r="DA381" s="537"/>
      <c r="DB381" s="538"/>
      <c r="DC381" s="116"/>
      <c r="DE381" s="116"/>
      <c r="DF381" s="536"/>
      <c r="DG381" s="537"/>
      <c r="DH381" s="537"/>
      <c r="DI381" s="537"/>
      <c r="DJ381" s="537"/>
      <c r="DK381" s="538"/>
      <c r="DL381" s="116"/>
      <c r="DN381" s="116"/>
      <c r="DO381" s="536"/>
      <c r="DP381" s="537"/>
      <c r="DQ381" s="537"/>
      <c r="DR381" s="537"/>
      <c r="DS381" s="537"/>
      <c r="DT381" s="538"/>
      <c r="DU381" s="116"/>
      <c r="DW381" s="116"/>
      <c r="DX381" s="536"/>
      <c r="DY381" s="537"/>
      <c r="DZ381" s="537"/>
      <c r="EA381" s="537"/>
      <c r="EB381" s="537"/>
      <c r="EC381" s="538"/>
      <c r="ED381" s="116"/>
      <c r="EF381" s="116"/>
      <c r="EG381" s="536"/>
      <c r="EH381" s="537"/>
      <c r="EI381" s="537"/>
      <c r="EJ381" s="537"/>
      <c r="EK381" s="537"/>
      <c r="EL381" s="538"/>
      <c r="EM381" s="116"/>
      <c r="EO381" s="116"/>
      <c r="EP381" s="536"/>
      <c r="EQ381" s="537"/>
      <c r="ER381" s="537"/>
      <c r="ES381" s="537"/>
      <c r="ET381" s="537"/>
      <c r="EU381" s="538"/>
      <c r="EV381" s="116"/>
      <c r="EX381" s="116"/>
      <c r="EY381" s="536"/>
      <c r="EZ381" s="537"/>
      <c r="FA381" s="537"/>
      <c r="FB381" s="537"/>
      <c r="FC381" s="537"/>
      <c r="FD381" s="538"/>
      <c r="FE381" s="116"/>
      <c r="FG381" s="116"/>
      <c r="FH381" s="536"/>
      <c r="FI381" s="537"/>
      <c r="FJ381" s="537"/>
      <c r="FK381" s="537"/>
      <c r="FL381" s="537"/>
      <c r="FM381" s="538"/>
      <c r="FN381" s="116"/>
      <c r="FP381" s="116"/>
      <c r="FQ381" s="536"/>
      <c r="FR381" s="537"/>
      <c r="FS381" s="537"/>
      <c r="FT381" s="537"/>
      <c r="FU381" s="537"/>
      <c r="FV381" s="538"/>
      <c r="FW381" s="116"/>
      <c r="FY381" s="116"/>
      <c r="FZ381" s="536"/>
      <c r="GA381" s="537"/>
      <c r="GB381" s="537"/>
      <c r="GC381" s="537"/>
      <c r="GD381" s="537"/>
      <c r="GE381" s="538"/>
      <c r="GF381" s="116"/>
      <c r="GH381" s="116"/>
      <c r="GI381" s="536"/>
      <c r="GJ381" s="537"/>
      <c r="GK381" s="537"/>
      <c r="GL381" s="537"/>
      <c r="GM381" s="537"/>
      <c r="GN381" s="538"/>
      <c r="GO381" s="116"/>
      <c r="GQ381" s="116"/>
      <c r="GR381" s="536"/>
      <c r="GS381" s="537"/>
      <c r="GT381" s="537"/>
      <c r="GU381" s="537"/>
      <c r="GV381" s="537"/>
      <c r="GW381" s="538"/>
      <c r="GX381" s="116"/>
      <c r="GZ381" s="116"/>
      <c r="HA381" s="536"/>
      <c r="HB381" s="537"/>
      <c r="HC381" s="537"/>
      <c r="HD381" s="537"/>
      <c r="HE381" s="537"/>
      <c r="HF381" s="538"/>
      <c r="HG381" s="116"/>
      <c r="HI381" s="116"/>
      <c r="HJ381" s="536"/>
      <c r="HK381" s="537"/>
      <c r="HL381" s="537"/>
      <c r="HM381" s="537"/>
      <c r="HN381" s="537"/>
      <c r="HO381" s="538"/>
      <c r="HP381" s="116"/>
      <c r="HR381" s="116"/>
      <c r="HS381" s="536"/>
      <c r="HT381" s="537"/>
      <c r="HU381" s="537"/>
      <c r="HV381" s="537"/>
      <c r="HW381" s="537"/>
      <c r="HX381" s="538"/>
      <c r="HY381" s="116"/>
      <c r="IA381" s="116"/>
      <c r="IB381" s="536"/>
      <c r="IC381" s="537"/>
      <c r="ID381" s="537"/>
      <c r="IE381" s="537"/>
      <c r="IF381" s="537"/>
      <c r="IG381" s="538"/>
      <c r="IH381" s="116"/>
      <c r="IJ381" s="116"/>
      <c r="IK381" s="536"/>
      <c r="IL381" s="537"/>
      <c r="IM381" s="537"/>
      <c r="IN381" s="537"/>
      <c r="IO381" s="537"/>
      <c r="IP381" s="538"/>
      <c r="IQ381" s="116"/>
      <c r="IS381" s="116"/>
      <c r="IT381" s="536"/>
      <c r="IU381" s="537"/>
      <c r="IV381" s="537"/>
      <c r="IW381" s="537"/>
      <c r="IX381" s="537"/>
      <c r="IY381" s="538"/>
      <c r="IZ381" s="116"/>
      <c r="JB381" s="116"/>
      <c r="JC381" s="536"/>
      <c r="JD381" s="537"/>
      <c r="JE381" s="537"/>
      <c r="JF381" s="537"/>
      <c r="JG381" s="537"/>
      <c r="JH381" s="538"/>
      <c r="JI381" s="116"/>
      <c r="JK381" s="116"/>
      <c r="JL381" s="536"/>
      <c r="JM381" s="537"/>
      <c r="JN381" s="537"/>
      <c r="JO381" s="537"/>
      <c r="JP381" s="537"/>
      <c r="JQ381" s="538"/>
      <c r="JR381" s="116"/>
      <c r="JT381" s="116"/>
      <c r="JU381" s="536"/>
      <c r="JV381" s="537"/>
      <c r="JW381" s="537"/>
      <c r="JX381" s="537"/>
      <c r="JY381" s="537"/>
      <c r="JZ381" s="538"/>
      <c r="KA381" s="116"/>
      <c r="KC381" s="116"/>
      <c r="KD381" s="536"/>
      <c r="KE381" s="537"/>
      <c r="KF381" s="537"/>
      <c r="KG381" s="537"/>
      <c r="KH381" s="537"/>
      <c r="KI381" s="538"/>
      <c r="KJ381" s="116"/>
      <c r="KL381" s="116"/>
      <c r="KM381" s="536"/>
      <c r="KN381" s="537"/>
      <c r="KO381" s="537"/>
      <c r="KP381" s="537"/>
      <c r="KQ381" s="537"/>
      <c r="KR381" s="538"/>
      <c r="KS381" s="116"/>
      <c r="KU381" s="116"/>
      <c r="KV381" s="536"/>
      <c r="KW381" s="537"/>
      <c r="KX381" s="537"/>
      <c r="KY381" s="537"/>
      <c r="KZ381" s="537"/>
      <c r="LA381" s="538"/>
      <c r="LB381" s="116"/>
      <c r="LD381" s="116"/>
      <c r="LE381" s="536"/>
      <c r="LF381" s="537"/>
      <c r="LG381" s="537"/>
      <c r="LH381" s="537"/>
      <c r="LI381" s="537"/>
      <c r="LJ381" s="538"/>
      <c r="LK381" s="116"/>
      <c r="LM381" s="116"/>
      <c r="LN381" s="536"/>
      <c r="LO381" s="537"/>
      <c r="LP381" s="537"/>
      <c r="LQ381" s="537"/>
      <c r="LR381" s="537"/>
      <c r="LS381" s="538"/>
      <c r="LT381" s="116"/>
      <c r="LV381" s="116"/>
      <c r="LW381" s="536"/>
      <c r="LX381" s="537"/>
      <c r="LY381" s="537"/>
      <c r="LZ381" s="537"/>
      <c r="MA381" s="537"/>
      <c r="MB381" s="538"/>
      <c r="MC381" s="116"/>
      <c r="ME381" s="116"/>
      <c r="MF381" s="536"/>
      <c r="MG381" s="537"/>
      <c r="MH381" s="537"/>
      <c r="MI381" s="537"/>
      <c r="MJ381" s="537"/>
      <c r="MK381" s="538"/>
      <c r="ML381" s="116"/>
      <c r="MN381" s="116"/>
      <c r="MO381" s="536"/>
      <c r="MP381" s="537"/>
      <c r="MQ381" s="537"/>
      <c r="MR381" s="537"/>
      <c r="MS381" s="537"/>
      <c r="MT381" s="538"/>
      <c r="MU381" s="116"/>
      <c r="MW381" s="116"/>
      <c r="MX381" s="536"/>
      <c r="MY381" s="537"/>
      <c r="MZ381" s="537"/>
      <c r="NA381" s="537"/>
      <c r="NB381" s="537"/>
      <c r="NC381" s="538"/>
      <c r="ND381" s="116"/>
      <c r="NF381" s="116"/>
      <c r="NG381" s="536"/>
      <c r="NH381" s="537"/>
      <c r="NI381" s="537"/>
      <c r="NJ381" s="537"/>
      <c r="NK381" s="537"/>
      <c r="NL381" s="538"/>
      <c r="NM381" s="116"/>
      <c r="NO381" s="116"/>
      <c r="NP381" s="536"/>
      <c r="NQ381" s="537"/>
      <c r="NR381" s="537"/>
      <c r="NS381" s="537"/>
      <c r="NT381" s="537"/>
      <c r="NU381" s="538"/>
      <c r="NV381" s="116"/>
      <c r="NX381" s="116"/>
      <c r="NY381" s="536"/>
      <c r="NZ381" s="537"/>
      <c r="OA381" s="537"/>
      <c r="OB381" s="537"/>
      <c r="OC381" s="537"/>
      <c r="OD381" s="538"/>
      <c r="OE381" s="116"/>
      <c r="OG381" s="116"/>
      <c r="OH381" s="536"/>
      <c r="OI381" s="537"/>
      <c r="OJ381" s="537"/>
      <c r="OK381" s="537"/>
      <c r="OL381" s="537"/>
      <c r="OM381" s="538"/>
      <c r="ON381" s="116"/>
      <c r="OP381" s="116"/>
      <c r="OQ381" s="536"/>
      <c r="OR381" s="537"/>
      <c r="OS381" s="537"/>
      <c r="OT381" s="537"/>
      <c r="OU381" s="537"/>
      <c r="OV381" s="538"/>
      <c r="OW381" s="116"/>
      <c r="OY381" s="116"/>
      <c r="OZ381" s="536"/>
      <c r="PA381" s="537"/>
      <c r="PB381" s="537"/>
      <c r="PC381" s="537"/>
      <c r="PD381" s="537"/>
      <c r="PE381" s="538"/>
      <c r="PF381" s="116"/>
    </row>
    <row r="382" spans="1:422" ht="15" customHeight="1">
      <c r="A382" s="117" t="s">
        <v>1</v>
      </c>
      <c r="B382" s="564" t="str">
        <f>+APU!B204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C382" s="565"/>
      <c r="D382" s="565"/>
      <c r="E382" s="565"/>
      <c r="F382" s="565"/>
      <c r="G382" s="566"/>
      <c r="H382" s="117" t="s">
        <v>313</v>
      </c>
      <c r="J382" s="117" t="s">
        <v>1</v>
      </c>
      <c r="K382" s="539" t="str">
        <f>B382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L382" s="540"/>
      <c r="M382" s="540"/>
      <c r="N382" s="540"/>
      <c r="O382" s="540"/>
      <c r="P382" s="540"/>
      <c r="Q382" s="117" t="s">
        <v>313</v>
      </c>
      <c r="S382" s="117" t="s">
        <v>1</v>
      </c>
      <c r="T382" s="539" t="str">
        <f>K382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U382" s="540"/>
      <c r="V382" s="540"/>
      <c r="W382" s="540"/>
      <c r="X382" s="540"/>
      <c r="Y382" s="540"/>
      <c r="Z382" s="117" t="s">
        <v>313</v>
      </c>
      <c r="AB382" s="117" t="s">
        <v>1</v>
      </c>
      <c r="AC382" s="539" t="str">
        <f>T382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AD382" s="540"/>
      <c r="AE382" s="540"/>
      <c r="AF382" s="540"/>
      <c r="AG382" s="540"/>
      <c r="AH382" s="540"/>
      <c r="AI382" s="117" t="s">
        <v>313</v>
      </c>
      <c r="AK382" s="117" t="s">
        <v>1</v>
      </c>
      <c r="AL382" s="539" t="str">
        <f>AC382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AM382" s="540"/>
      <c r="AN382" s="540"/>
      <c r="AO382" s="540"/>
      <c r="AP382" s="540"/>
      <c r="AQ382" s="540"/>
      <c r="AR382" s="117" t="s">
        <v>313</v>
      </c>
      <c r="AT382" s="117" t="s">
        <v>1</v>
      </c>
      <c r="AU382" s="539" t="str">
        <f>AL382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AV382" s="540"/>
      <c r="AW382" s="540"/>
      <c r="AX382" s="540"/>
      <c r="AY382" s="540"/>
      <c r="AZ382" s="540"/>
      <c r="BA382" s="117" t="s">
        <v>313</v>
      </c>
      <c r="BC382" s="117" t="s">
        <v>1</v>
      </c>
      <c r="BD382" s="539" t="str">
        <f t="shared" ref="BD382" si="6088">AU382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BE382" s="540"/>
      <c r="BF382" s="540"/>
      <c r="BG382" s="540"/>
      <c r="BH382" s="540"/>
      <c r="BI382" s="540"/>
      <c r="BJ382" s="117" t="s">
        <v>313</v>
      </c>
      <c r="BL382" s="117" t="s">
        <v>1</v>
      </c>
      <c r="BM382" s="539" t="str">
        <f t="shared" ref="BM382" si="6089">BD382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BN382" s="540"/>
      <c r="BO382" s="540"/>
      <c r="BP382" s="540"/>
      <c r="BQ382" s="540"/>
      <c r="BR382" s="540"/>
      <c r="BS382" s="117" t="s">
        <v>313</v>
      </c>
      <c r="BU382" s="117" t="s">
        <v>1</v>
      </c>
      <c r="BV382" s="539" t="str">
        <f t="shared" ref="BV382" si="6090">BM382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BW382" s="540"/>
      <c r="BX382" s="540"/>
      <c r="BY382" s="540"/>
      <c r="BZ382" s="540"/>
      <c r="CA382" s="540"/>
      <c r="CB382" s="117" t="s">
        <v>313</v>
      </c>
      <c r="CD382" s="117" t="s">
        <v>1</v>
      </c>
      <c r="CE382" s="539" t="str">
        <f t="shared" ref="CE382" si="6091">BV382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CF382" s="540"/>
      <c r="CG382" s="540"/>
      <c r="CH382" s="540"/>
      <c r="CI382" s="540"/>
      <c r="CJ382" s="540"/>
      <c r="CK382" s="117" t="s">
        <v>313</v>
      </c>
      <c r="CM382" s="117" t="s">
        <v>1</v>
      </c>
      <c r="CN382" s="539" t="str">
        <f t="shared" ref="CN382" si="6092">CE382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CO382" s="540"/>
      <c r="CP382" s="540"/>
      <c r="CQ382" s="540"/>
      <c r="CR382" s="540"/>
      <c r="CS382" s="540"/>
      <c r="CT382" s="117" t="s">
        <v>313</v>
      </c>
      <c r="CV382" s="117" t="s">
        <v>1</v>
      </c>
      <c r="CW382" s="539" t="str">
        <f t="shared" ref="CW382" si="6093">CN382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CX382" s="540"/>
      <c r="CY382" s="540"/>
      <c r="CZ382" s="540"/>
      <c r="DA382" s="540"/>
      <c r="DB382" s="540"/>
      <c r="DC382" s="117" t="s">
        <v>313</v>
      </c>
      <c r="DE382" s="117" t="s">
        <v>1</v>
      </c>
      <c r="DF382" s="539" t="str">
        <f t="shared" ref="DF382" si="6094">CW382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DG382" s="540"/>
      <c r="DH382" s="540"/>
      <c r="DI382" s="540"/>
      <c r="DJ382" s="540"/>
      <c r="DK382" s="540"/>
      <c r="DL382" s="117" t="s">
        <v>313</v>
      </c>
      <c r="DN382" s="117" t="s">
        <v>1</v>
      </c>
      <c r="DO382" s="539" t="str">
        <f t="shared" ref="DO382" si="6095">DF382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DP382" s="540"/>
      <c r="DQ382" s="540"/>
      <c r="DR382" s="540"/>
      <c r="DS382" s="540"/>
      <c r="DT382" s="540"/>
      <c r="DU382" s="117" t="s">
        <v>313</v>
      </c>
      <c r="DW382" s="117" t="s">
        <v>1</v>
      </c>
      <c r="DX382" s="539" t="str">
        <f t="shared" ref="DX382" si="6096">DO382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DY382" s="540"/>
      <c r="DZ382" s="540"/>
      <c r="EA382" s="540"/>
      <c r="EB382" s="540"/>
      <c r="EC382" s="540"/>
      <c r="ED382" s="117" t="s">
        <v>313</v>
      </c>
      <c r="EF382" s="117" t="s">
        <v>1</v>
      </c>
      <c r="EG382" s="539" t="str">
        <f t="shared" ref="EG382" si="6097">DX382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EH382" s="540"/>
      <c r="EI382" s="540"/>
      <c r="EJ382" s="540"/>
      <c r="EK382" s="540"/>
      <c r="EL382" s="540"/>
      <c r="EM382" s="117" t="s">
        <v>313</v>
      </c>
      <c r="EO382" s="117" t="s">
        <v>1</v>
      </c>
      <c r="EP382" s="539" t="str">
        <f t="shared" ref="EP382" si="6098">EG382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EQ382" s="540"/>
      <c r="ER382" s="540"/>
      <c r="ES382" s="540"/>
      <c r="ET382" s="540"/>
      <c r="EU382" s="540"/>
      <c r="EV382" s="117" t="s">
        <v>313</v>
      </c>
      <c r="EX382" s="117" t="s">
        <v>1</v>
      </c>
      <c r="EY382" s="539" t="str">
        <f t="shared" ref="EY382" si="6099">EP382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EZ382" s="540"/>
      <c r="FA382" s="540"/>
      <c r="FB382" s="540"/>
      <c r="FC382" s="540"/>
      <c r="FD382" s="540"/>
      <c r="FE382" s="117" t="s">
        <v>313</v>
      </c>
      <c r="FG382" s="117" t="s">
        <v>1</v>
      </c>
      <c r="FH382" s="539" t="str">
        <f t="shared" ref="FH382" si="6100">EY382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FI382" s="540"/>
      <c r="FJ382" s="540"/>
      <c r="FK382" s="540"/>
      <c r="FL382" s="540"/>
      <c r="FM382" s="540"/>
      <c r="FN382" s="117" t="s">
        <v>313</v>
      </c>
      <c r="FP382" s="117" t="s">
        <v>1</v>
      </c>
      <c r="FQ382" s="539" t="str">
        <f t="shared" ref="FQ382" si="6101">FH382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FR382" s="540"/>
      <c r="FS382" s="540"/>
      <c r="FT382" s="540"/>
      <c r="FU382" s="540"/>
      <c r="FV382" s="540"/>
      <c r="FW382" s="117" t="s">
        <v>313</v>
      </c>
      <c r="FY382" s="117" t="s">
        <v>1</v>
      </c>
      <c r="FZ382" s="539" t="str">
        <f t="shared" ref="FZ382" si="6102">FQ382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GA382" s="540"/>
      <c r="GB382" s="540"/>
      <c r="GC382" s="540"/>
      <c r="GD382" s="540"/>
      <c r="GE382" s="540"/>
      <c r="GF382" s="117" t="s">
        <v>313</v>
      </c>
      <c r="GH382" s="117" t="s">
        <v>1</v>
      </c>
      <c r="GI382" s="539" t="str">
        <f t="shared" ref="GI382" si="6103">FZ382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GJ382" s="540"/>
      <c r="GK382" s="540"/>
      <c r="GL382" s="540"/>
      <c r="GM382" s="540"/>
      <c r="GN382" s="540"/>
      <c r="GO382" s="117" t="s">
        <v>313</v>
      </c>
      <c r="GQ382" s="117" t="s">
        <v>1</v>
      </c>
      <c r="GR382" s="539" t="str">
        <f t="shared" ref="GR382" si="6104">GI382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GS382" s="540"/>
      <c r="GT382" s="540"/>
      <c r="GU382" s="540"/>
      <c r="GV382" s="540"/>
      <c r="GW382" s="540"/>
      <c r="GX382" s="117" t="s">
        <v>313</v>
      </c>
      <c r="GZ382" s="117" t="s">
        <v>1</v>
      </c>
      <c r="HA382" s="539" t="str">
        <f t="shared" ref="HA382" si="6105">GR382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HB382" s="540"/>
      <c r="HC382" s="540"/>
      <c r="HD382" s="540"/>
      <c r="HE382" s="540"/>
      <c r="HF382" s="540"/>
      <c r="HG382" s="117" t="s">
        <v>313</v>
      </c>
      <c r="HI382" s="117" t="s">
        <v>1</v>
      </c>
      <c r="HJ382" s="539" t="str">
        <f t="shared" ref="HJ382" si="6106">HA382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HK382" s="540"/>
      <c r="HL382" s="540"/>
      <c r="HM382" s="540"/>
      <c r="HN382" s="540"/>
      <c r="HO382" s="540"/>
      <c r="HP382" s="117" t="s">
        <v>313</v>
      </c>
      <c r="HR382" s="117" t="s">
        <v>1</v>
      </c>
      <c r="HS382" s="539" t="str">
        <f t="shared" ref="HS382" si="6107">HJ382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HT382" s="540"/>
      <c r="HU382" s="540"/>
      <c r="HV382" s="540"/>
      <c r="HW382" s="540"/>
      <c r="HX382" s="540"/>
      <c r="HY382" s="117" t="s">
        <v>313</v>
      </c>
      <c r="IA382" s="117" t="s">
        <v>1</v>
      </c>
      <c r="IB382" s="539" t="str">
        <f t="shared" ref="IB382" si="6108">HS382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IC382" s="540"/>
      <c r="ID382" s="540"/>
      <c r="IE382" s="540"/>
      <c r="IF382" s="540"/>
      <c r="IG382" s="540"/>
      <c r="IH382" s="117" t="s">
        <v>313</v>
      </c>
      <c r="IJ382" s="117" t="s">
        <v>1</v>
      </c>
      <c r="IK382" s="539" t="str">
        <f t="shared" ref="IK382" si="6109">IB382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IL382" s="540"/>
      <c r="IM382" s="540"/>
      <c r="IN382" s="540"/>
      <c r="IO382" s="540"/>
      <c r="IP382" s="540"/>
      <c r="IQ382" s="117" t="s">
        <v>313</v>
      </c>
      <c r="IS382" s="117" t="s">
        <v>1</v>
      </c>
      <c r="IT382" s="539" t="str">
        <f t="shared" ref="IT382" si="6110">IK382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IU382" s="540"/>
      <c r="IV382" s="540"/>
      <c r="IW382" s="540"/>
      <c r="IX382" s="540"/>
      <c r="IY382" s="540"/>
      <c r="IZ382" s="117" t="s">
        <v>313</v>
      </c>
      <c r="JB382" s="117" t="s">
        <v>1</v>
      </c>
      <c r="JC382" s="539" t="str">
        <f t="shared" ref="JC382" si="6111">IT382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JD382" s="540"/>
      <c r="JE382" s="540"/>
      <c r="JF382" s="540"/>
      <c r="JG382" s="540"/>
      <c r="JH382" s="540"/>
      <c r="JI382" s="117" t="s">
        <v>313</v>
      </c>
      <c r="JK382" s="117" t="s">
        <v>1</v>
      </c>
      <c r="JL382" s="539" t="str">
        <f t="shared" ref="JL382" si="6112">JC382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JM382" s="540"/>
      <c r="JN382" s="540"/>
      <c r="JO382" s="540"/>
      <c r="JP382" s="540"/>
      <c r="JQ382" s="540"/>
      <c r="JR382" s="117" t="s">
        <v>313</v>
      </c>
      <c r="JT382" s="117" t="s">
        <v>1</v>
      </c>
      <c r="JU382" s="539" t="str">
        <f t="shared" ref="JU382" si="6113">JL382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JV382" s="540"/>
      <c r="JW382" s="540"/>
      <c r="JX382" s="540"/>
      <c r="JY382" s="540"/>
      <c r="JZ382" s="540"/>
      <c r="KA382" s="117" t="s">
        <v>313</v>
      </c>
      <c r="KC382" s="117" t="s">
        <v>1</v>
      </c>
      <c r="KD382" s="539" t="str">
        <f t="shared" ref="KD382" si="6114">JU382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KE382" s="540"/>
      <c r="KF382" s="540"/>
      <c r="KG382" s="540"/>
      <c r="KH382" s="540"/>
      <c r="KI382" s="540"/>
      <c r="KJ382" s="117" t="s">
        <v>313</v>
      </c>
      <c r="KL382" s="117" t="s">
        <v>1</v>
      </c>
      <c r="KM382" s="539" t="str">
        <f t="shared" ref="KM382" si="6115">KD382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KN382" s="540"/>
      <c r="KO382" s="540"/>
      <c r="KP382" s="540"/>
      <c r="KQ382" s="540"/>
      <c r="KR382" s="540"/>
      <c r="KS382" s="117" t="s">
        <v>313</v>
      </c>
      <c r="KU382" s="117" t="s">
        <v>1</v>
      </c>
      <c r="KV382" s="539" t="str">
        <f t="shared" ref="KV382" si="6116">KM382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KW382" s="540"/>
      <c r="KX382" s="540"/>
      <c r="KY382" s="540"/>
      <c r="KZ382" s="540"/>
      <c r="LA382" s="540"/>
      <c r="LB382" s="117" t="s">
        <v>313</v>
      </c>
      <c r="LD382" s="117" t="s">
        <v>1</v>
      </c>
      <c r="LE382" s="539" t="str">
        <f t="shared" ref="LE382" si="6117">KV382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LF382" s="540"/>
      <c r="LG382" s="540"/>
      <c r="LH382" s="540"/>
      <c r="LI382" s="540"/>
      <c r="LJ382" s="540"/>
      <c r="LK382" s="117" t="s">
        <v>313</v>
      </c>
      <c r="LM382" s="117" t="s">
        <v>1</v>
      </c>
      <c r="LN382" s="539" t="str">
        <f t="shared" ref="LN382" si="6118">LE382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LO382" s="540"/>
      <c r="LP382" s="540"/>
      <c r="LQ382" s="540"/>
      <c r="LR382" s="540"/>
      <c r="LS382" s="540"/>
      <c r="LT382" s="117" t="s">
        <v>313</v>
      </c>
      <c r="LV382" s="117" t="s">
        <v>1</v>
      </c>
      <c r="LW382" s="539" t="str">
        <f t="shared" ref="LW382" si="6119">LN382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LX382" s="540"/>
      <c r="LY382" s="540"/>
      <c r="LZ382" s="540"/>
      <c r="MA382" s="540"/>
      <c r="MB382" s="540"/>
      <c r="MC382" s="117" t="s">
        <v>313</v>
      </c>
      <c r="ME382" s="117" t="s">
        <v>1</v>
      </c>
      <c r="MF382" s="539" t="str">
        <f t="shared" ref="MF382" si="6120">LW382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MG382" s="540"/>
      <c r="MH382" s="540"/>
      <c r="MI382" s="540"/>
      <c r="MJ382" s="540"/>
      <c r="MK382" s="540"/>
      <c r="ML382" s="117" t="s">
        <v>313</v>
      </c>
      <c r="MN382" s="117" t="s">
        <v>1</v>
      </c>
      <c r="MO382" s="539" t="str">
        <f t="shared" ref="MO382" si="6121">MF382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MP382" s="540"/>
      <c r="MQ382" s="540"/>
      <c r="MR382" s="540"/>
      <c r="MS382" s="540"/>
      <c r="MT382" s="540"/>
      <c r="MU382" s="117" t="s">
        <v>313</v>
      </c>
      <c r="MW382" s="117" t="s">
        <v>1</v>
      </c>
      <c r="MX382" s="539" t="str">
        <f t="shared" ref="MX382" si="6122">MO382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MY382" s="540"/>
      <c r="MZ382" s="540"/>
      <c r="NA382" s="540"/>
      <c r="NB382" s="540"/>
      <c r="NC382" s="540"/>
      <c r="ND382" s="117" t="s">
        <v>313</v>
      </c>
      <c r="NF382" s="117" t="s">
        <v>1</v>
      </c>
      <c r="NG382" s="539" t="str">
        <f t="shared" ref="NG382" si="6123">MX382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NH382" s="540"/>
      <c r="NI382" s="540"/>
      <c r="NJ382" s="540"/>
      <c r="NK382" s="540"/>
      <c r="NL382" s="540"/>
      <c r="NM382" s="117" t="s">
        <v>313</v>
      </c>
      <c r="NO382" s="117" t="s">
        <v>1</v>
      </c>
      <c r="NP382" s="539" t="str">
        <f t="shared" ref="NP382" si="6124">NG382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NQ382" s="540"/>
      <c r="NR382" s="540"/>
      <c r="NS382" s="540"/>
      <c r="NT382" s="540"/>
      <c r="NU382" s="540"/>
      <c r="NV382" s="117" t="s">
        <v>313</v>
      </c>
      <c r="NX382" s="117" t="s">
        <v>1</v>
      </c>
      <c r="NY382" s="539" t="str">
        <f t="shared" ref="NY382" si="6125">NP382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NZ382" s="540"/>
      <c r="OA382" s="540"/>
      <c r="OB382" s="540"/>
      <c r="OC382" s="540"/>
      <c r="OD382" s="540"/>
      <c r="OE382" s="117" t="s">
        <v>313</v>
      </c>
      <c r="OG382" s="117" t="s">
        <v>1</v>
      </c>
      <c r="OH382" s="539" t="str">
        <f t="shared" ref="OH382" si="6126">NY382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OI382" s="540"/>
      <c r="OJ382" s="540"/>
      <c r="OK382" s="540"/>
      <c r="OL382" s="540"/>
      <c r="OM382" s="540"/>
      <c r="ON382" s="117" t="s">
        <v>313</v>
      </c>
      <c r="OP382" s="117" t="s">
        <v>1</v>
      </c>
      <c r="OQ382" s="539" t="str">
        <f t="shared" ref="OQ382" si="6127">OH382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OR382" s="540"/>
      <c r="OS382" s="540"/>
      <c r="OT382" s="540"/>
      <c r="OU382" s="540"/>
      <c r="OV382" s="540"/>
      <c r="OW382" s="117" t="s">
        <v>313</v>
      </c>
      <c r="OY382" s="117" t="s">
        <v>1</v>
      </c>
      <c r="OZ382" s="539" t="str">
        <f t="shared" ref="OZ382" si="6128">OQ382</f>
        <v>ENCHAPE EN CERAMICA TIPO EGEO DE CORONA O EQUIVALENTE, PARA COCINA Y DUCHA (EN PISO Y PARED). INCLUYE MORTERO DE E=2 CM, RELACION 1:4 MAS IMPERBEALIZANTE INTEGRAL TIPO SIKA 1 O EQUIVALENTE, LECHADA, PEGA Y TODO LO NECESARIO PARA SU CORRECTA INSTALACION.</v>
      </c>
      <c r="PA382" s="540"/>
      <c r="PB382" s="540"/>
      <c r="PC382" s="540"/>
      <c r="PD382" s="540"/>
      <c r="PE382" s="540"/>
      <c r="PF382" s="117" t="s">
        <v>313</v>
      </c>
    </row>
    <row r="383" spans="1:422" ht="37.5" customHeight="1">
      <c r="A383" s="127" t="str">
        <f>+APU!A204</f>
        <v>07-03-001</v>
      </c>
      <c r="B383" s="567"/>
      <c r="C383" s="568"/>
      <c r="D383" s="568"/>
      <c r="E383" s="568"/>
      <c r="F383" s="568"/>
      <c r="G383" s="569"/>
      <c r="H383" s="133" t="str">
        <f>+APU!C204</f>
        <v>M2</v>
      </c>
      <c r="J383" s="127" t="str">
        <f>+A383</f>
        <v>07-03-001</v>
      </c>
      <c r="K383" s="540"/>
      <c r="L383" s="540"/>
      <c r="M383" s="540"/>
      <c r="N383" s="540"/>
      <c r="O383" s="540"/>
      <c r="P383" s="540"/>
      <c r="Q383" s="126" t="str">
        <f>H383</f>
        <v>M2</v>
      </c>
      <c r="S383" s="127" t="str">
        <f>+J383</f>
        <v>07-03-001</v>
      </c>
      <c r="T383" s="540"/>
      <c r="U383" s="540"/>
      <c r="V383" s="540"/>
      <c r="W383" s="540"/>
      <c r="X383" s="540"/>
      <c r="Y383" s="540"/>
      <c r="Z383" s="126" t="str">
        <f>Q383</f>
        <v>M2</v>
      </c>
      <c r="AB383" s="127" t="str">
        <f>+S383</f>
        <v>07-03-001</v>
      </c>
      <c r="AC383" s="540"/>
      <c r="AD383" s="540"/>
      <c r="AE383" s="540"/>
      <c r="AF383" s="540"/>
      <c r="AG383" s="540"/>
      <c r="AH383" s="540"/>
      <c r="AI383" s="126" t="str">
        <f>Z383</f>
        <v>M2</v>
      </c>
      <c r="AK383" s="127" t="str">
        <f>+AB383</f>
        <v>07-03-001</v>
      </c>
      <c r="AL383" s="540"/>
      <c r="AM383" s="540"/>
      <c r="AN383" s="540"/>
      <c r="AO383" s="540"/>
      <c r="AP383" s="540"/>
      <c r="AQ383" s="540"/>
      <c r="AR383" s="126" t="str">
        <f>AI383</f>
        <v>M2</v>
      </c>
      <c r="AT383" s="127" t="str">
        <f>+AK383</f>
        <v>07-03-001</v>
      </c>
      <c r="AU383" s="540"/>
      <c r="AV383" s="540"/>
      <c r="AW383" s="540"/>
      <c r="AX383" s="540"/>
      <c r="AY383" s="540"/>
      <c r="AZ383" s="540"/>
      <c r="BA383" s="126" t="str">
        <f>AR383</f>
        <v>M2</v>
      </c>
      <c r="BC383" s="127" t="str">
        <f t="shared" ref="BC383" si="6129">+AT383</f>
        <v>07-03-001</v>
      </c>
      <c r="BD383" s="540"/>
      <c r="BE383" s="540"/>
      <c r="BF383" s="540"/>
      <c r="BG383" s="540"/>
      <c r="BH383" s="540"/>
      <c r="BI383" s="540"/>
      <c r="BJ383" s="126" t="str">
        <f t="shared" ref="BJ383" si="6130">BA383</f>
        <v>M2</v>
      </c>
      <c r="BL383" s="127" t="str">
        <f t="shared" ref="BL383" si="6131">+BC383</f>
        <v>07-03-001</v>
      </c>
      <c r="BM383" s="540"/>
      <c r="BN383" s="540"/>
      <c r="BO383" s="540"/>
      <c r="BP383" s="540"/>
      <c r="BQ383" s="540"/>
      <c r="BR383" s="540"/>
      <c r="BS383" s="126" t="str">
        <f t="shared" ref="BS383" si="6132">BJ383</f>
        <v>M2</v>
      </c>
      <c r="BU383" s="127" t="str">
        <f t="shared" ref="BU383" si="6133">+BL383</f>
        <v>07-03-001</v>
      </c>
      <c r="BV383" s="540"/>
      <c r="BW383" s="540"/>
      <c r="BX383" s="540"/>
      <c r="BY383" s="540"/>
      <c r="BZ383" s="540"/>
      <c r="CA383" s="540"/>
      <c r="CB383" s="126" t="str">
        <f t="shared" ref="CB383" si="6134">BS383</f>
        <v>M2</v>
      </c>
      <c r="CD383" s="127" t="str">
        <f t="shared" ref="CD383" si="6135">+BU383</f>
        <v>07-03-001</v>
      </c>
      <c r="CE383" s="540"/>
      <c r="CF383" s="540"/>
      <c r="CG383" s="540"/>
      <c r="CH383" s="540"/>
      <c r="CI383" s="540"/>
      <c r="CJ383" s="540"/>
      <c r="CK383" s="126" t="str">
        <f t="shared" ref="CK383" si="6136">CB383</f>
        <v>M2</v>
      </c>
      <c r="CM383" s="127" t="str">
        <f t="shared" ref="CM383" si="6137">+CD383</f>
        <v>07-03-001</v>
      </c>
      <c r="CN383" s="540"/>
      <c r="CO383" s="540"/>
      <c r="CP383" s="540"/>
      <c r="CQ383" s="540"/>
      <c r="CR383" s="540"/>
      <c r="CS383" s="540"/>
      <c r="CT383" s="126" t="str">
        <f t="shared" ref="CT383" si="6138">CK383</f>
        <v>M2</v>
      </c>
      <c r="CV383" s="127" t="str">
        <f t="shared" ref="CV383" si="6139">+CM383</f>
        <v>07-03-001</v>
      </c>
      <c r="CW383" s="540"/>
      <c r="CX383" s="540"/>
      <c r="CY383" s="540"/>
      <c r="CZ383" s="540"/>
      <c r="DA383" s="540"/>
      <c r="DB383" s="540"/>
      <c r="DC383" s="126" t="str">
        <f t="shared" ref="DC383" si="6140">CT383</f>
        <v>M2</v>
      </c>
      <c r="DE383" s="127" t="str">
        <f t="shared" ref="DE383" si="6141">+CV383</f>
        <v>07-03-001</v>
      </c>
      <c r="DF383" s="540"/>
      <c r="DG383" s="540"/>
      <c r="DH383" s="540"/>
      <c r="DI383" s="540"/>
      <c r="DJ383" s="540"/>
      <c r="DK383" s="540"/>
      <c r="DL383" s="126" t="str">
        <f t="shared" ref="DL383" si="6142">DC383</f>
        <v>M2</v>
      </c>
      <c r="DN383" s="127" t="str">
        <f t="shared" ref="DN383" si="6143">+DE383</f>
        <v>07-03-001</v>
      </c>
      <c r="DO383" s="540"/>
      <c r="DP383" s="540"/>
      <c r="DQ383" s="540"/>
      <c r="DR383" s="540"/>
      <c r="DS383" s="540"/>
      <c r="DT383" s="540"/>
      <c r="DU383" s="126" t="str">
        <f t="shared" ref="DU383" si="6144">DL383</f>
        <v>M2</v>
      </c>
      <c r="DW383" s="127" t="str">
        <f t="shared" ref="DW383" si="6145">+DN383</f>
        <v>07-03-001</v>
      </c>
      <c r="DX383" s="540"/>
      <c r="DY383" s="540"/>
      <c r="DZ383" s="540"/>
      <c r="EA383" s="540"/>
      <c r="EB383" s="540"/>
      <c r="EC383" s="540"/>
      <c r="ED383" s="126" t="str">
        <f t="shared" ref="ED383" si="6146">DU383</f>
        <v>M2</v>
      </c>
      <c r="EF383" s="127" t="str">
        <f t="shared" ref="EF383" si="6147">+DW383</f>
        <v>07-03-001</v>
      </c>
      <c r="EG383" s="540"/>
      <c r="EH383" s="540"/>
      <c r="EI383" s="540"/>
      <c r="EJ383" s="540"/>
      <c r="EK383" s="540"/>
      <c r="EL383" s="540"/>
      <c r="EM383" s="126" t="str">
        <f t="shared" ref="EM383" si="6148">ED383</f>
        <v>M2</v>
      </c>
      <c r="EO383" s="127" t="str">
        <f t="shared" ref="EO383" si="6149">+EF383</f>
        <v>07-03-001</v>
      </c>
      <c r="EP383" s="540"/>
      <c r="EQ383" s="540"/>
      <c r="ER383" s="540"/>
      <c r="ES383" s="540"/>
      <c r="ET383" s="540"/>
      <c r="EU383" s="540"/>
      <c r="EV383" s="126" t="str">
        <f t="shared" ref="EV383" si="6150">EM383</f>
        <v>M2</v>
      </c>
      <c r="EX383" s="127" t="str">
        <f t="shared" ref="EX383" si="6151">+EO383</f>
        <v>07-03-001</v>
      </c>
      <c r="EY383" s="540"/>
      <c r="EZ383" s="540"/>
      <c r="FA383" s="540"/>
      <c r="FB383" s="540"/>
      <c r="FC383" s="540"/>
      <c r="FD383" s="540"/>
      <c r="FE383" s="126" t="str">
        <f t="shared" ref="FE383" si="6152">EV383</f>
        <v>M2</v>
      </c>
      <c r="FG383" s="127" t="str">
        <f t="shared" ref="FG383" si="6153">+EX383</f>
        <v>07-03-001</v>
      </c>
      <c r="FH383" s="540"/>
      <c r="FI383" s="540"/>
      <c r="FJ383" s="540"/>
      <c r="FK383" s="540"/>
      <c r="FL383" s="540"/>
      <c r="FM383" s="540"/>
      <c r="FN383" s="126" t="str">
        <f t="shared" ref="FN383" si="6154">FE383</f>
        <v>M2</v>
      </c>
      <c r="FP383" s="127" t="str">
        <f t="shared" ref="FP383" si="6155">+FG383</f>
        <v>07-03-001</v>
      </c>
      <c r="FQ383" s="540"/>
      <c r="FR383" s="540"/>
      <c r="FS383" s="540"/>
      <c r="FT383" s="540"/>
      <c r="FU383" s="540"/>
      <c r="FV383" s="540"/>
      <c r="FW383" s="126" t="str">
        <f t="shared" ref="FW383" si="6156">FN383</f>
        <v>M2</v>
      </c>
      <c r="FY383" s="127" t="str">
        <f t="shared" ref="FY383" si="6157">+FP383</f>
        <v>07-03-001</v>
      </c>
      <c r="FZ383" s="540"/>
      <c r="GA383" s="540"/>
      <c r="GB383" s="540"/>
      <c r="GC383" s="540"/>
      <c r="GD383" s="540"/>
      <c r="GE383" s="540"/>
      <c r="GF383" s="126" t="str">
        <f t="shared" ref="GF383" si="6158">FW383</f>
        <v>M2</v>
      </c>
      <c r="GH383" s="127" t="str">
        <f t="shared" ref="GH383" si="6159">+FY383</f>
        <v>07-03-001</v>
      </c>
      <c r="GI383" s="540"/>
      <c r="GJ383" s="540"/>
      <c r="GK383" s="540"/>
      <c r="GL383" s="540"/>
      <c r="GM383" s="540"/>
      <c r="GN383" s="540"/>
      <c r="GO383" s="126" t="str">
        <f t="shared" ref="GO383" si="6160">GF383</f>
        <v>M2</v>
      </c>
      <c r="GQ383" s="127" t="str">
        <f t="shared" ref="GQ383" si="6161">+GH383</f>
        <v>07-03-001</v>
      </c>
      <c r="GR383" s="540"/>
      <c r="GS383" s="540"/>
      <c r="GT383" s="540"/>
      <c r="GU383" s="540"/>
      <c r="GV383" s="540"/>
      <c r="GW383" s="540"/>
      <c r="GX383" s="126" t="str">
        <f t="shared" ref="GX383" si="6162">GO383</f>
        <v>M2</v>
      </c>
      <c r="GZ383" s="127" t="str">
        <f t="shared" ref="GZ383" si="6163">+GQ383</f>
        <v>07-03-001</v>
      </c>
      <c r="HA383" s="540"/>
      <c r="HB383" s="540"/>
      <c r="HC383" s="540"/>
      <c r="HD383" s="540"/>
      <c r="HE383" s="540"/>
      <c r="HF383" s="540"/>
      <c r="HG383" s="126" t="str">
        <f t="shared" ref="HG383" si="6164">GX383</f>
        <v>M2</v>
      </c>
      <c r="HI383" s="127" t="str">
        <f t="shared" ref="HI383" si="6165">+GZ383</f>
        <v>07-03-001</v>
      </c>
      <c r="HJ383" s="540"/>
      <c r="HK383" s="540"/>
      <c r="HL383" s="540"/>
      <c r="HM383" s="540"/>
      <c r="HN383" s="540"/>
      <c r="HO383" s="540"/>
      <c r="HP383" s="126" t="str">
        <f t="shared" ref="HP383" si="6166">HG383</f>
        <v>M2</v>
      </c>
      <c r="HR383" s="127" t="str">
        <f t="shared" ref="HR383" si="6167">+HI383</f>
        <v>07-03-001</v>
      </c>
      <c r="HS383" s="540"/>
      <c r="HT383" s="540"/>
      <c r="HU383" s="540"/>
      <c r="HV383" s="540"/>
      <c r="HW383" s="540"/>
      <c r="HX383" s="540"/>
      <c r="HY383" s="126" t="str">
        <f t="shared" ref="HY383" si="6168">HP383</f>
        <v>M2</v>
      </c>
      <c r="IA383" s="127" t="str">
        <f t="shared" ref="IA383" si="6169">+HR383</f>
        <v>07-03-001</v>
      </c>
      <c r="IB383" s="540"/>
      <c r="IC383" s="540"/>
      <c r="ID383" s="540"/>
      <c r="IE383" s="540"/>
      <c r="IF383" s="540"/>
      <c r="IG383" s="540"/>
      <c r="IH383" s="126" t="str">
        <f t="shared" ref="IH383" si="6170">HY383</f>
        <v>M2</v>
      </c>
      <c r="IJ383" s="127" t="str">
        <f t="shared" ref="IJ383" si="6171">+IA383</f>
        <v>07-03-001</v>
      </c>
      <c r="IK383" s="540"/>
      <c r="IL383" s="540"/>
      <c r="IM383" s="540"/>
      <c r="IN383" s="540"/>
      <c r="IO383" s="540"/>
      <c r="IP383" s="540"/>
      <c r="IQ383" s="126" t="str">
        <f t="shared" ref="IQ383" si="6172">IH383</f>
        <v>M2</v>
      </c>
      <c r="IS383" s="127" t="str">
        <f t="shared" ref="IS383" si="6173">+IJ383</f>
        <v>07-03-001</v>
      </c>
      <c r="IT383" s="540"/>
      <c r="IU383" s="540"/>
      <c r="IV383" s="540"/>
      <c r="IW383" s="540"/>
      <c r="IX383" s="540"/>
      <c r="IY383" s="540"/>
      <c r="IZ383" s="126" t="str">
        <f t="shared" ref="IZ383" si="6174">IQ383</f>
        <v>M2</v>
      </c>
      <c r="JB383" s="127" t="str">
        <f t="shared" ref="JB383" si="6175">+IS383</f>
        <v>07-03-001</v>
      </c>
      <c r="JC383" s="540"/>
      <c r="JD383" s="540"/>
      <c r="JE383" s="540"/>
      <c r="JF383" s="540"/>
      <c r="JG383" s="540"/>
      <c r="JH383" s="540"/>
      <c r="JI383" s="126" t="str">
        <f t="shared" ref="JI383" si="6176">IZ383</f>
        <v>M2</v>
      </c>
      <c r="JK383" s="127" t="str">
        <f t="shared" ref="JK383" si="6177">+JB383</f>
        <v>07-03-001</v>
      </c>
      <c r="JL383" s="540"/>
      <c r="JM383" s="540"/>
      <c r="JN383" s="540"/>
      <c r="JO383" s="540"/>
      <c r="JP383" s="540"/>
      <c r="JQ383" s="540"/>
      <c r="JR383" s="126" t="str">
        <f t="shared" ref="JR383" si="6178">JI383</f>
        <v>M2</v>
      </c>
      <c r="JT383" s="127" t="str">
        <f t="shared" ref="JT383" si="6179">+JK383</f>
        <v>07-03-001</v>
      </c>
      <c r="JU383" s="540"/>
      <c r="JV383" s="540"/>
      <c r="JW383" s="540"/>
      <c r="JX383" s="540"/>
      <c r="JY383" s="540"/>
      <c r="JZ383" s="540"/>
      <c r="KA383" s="126" t="str">
        <f t="shared" ref="KA383" si="6180">JR383</f>
        <v>M2</v>
      </c>
      <c r="KC383" s="127" t="str">
        <f t="shared" ref="KC383" si="6181">+JT383</f>
        <v>07-03-001</v>
      </c>
      <c r="KD383" s="540"/>
      <c r="KE383" s="540"/>
      <c r="KF383" s="540"/>
      <c r="KG383" s="540"/>
      <c r="KH383" s="540"/>
      <c r="KI383" s="540"/>
      <c r="KJ383" s="126" t="str">
        <f t="shared" ref="KJ383" si="6182">KA383</f>
        <v>M2</v>
      </c>
      <c r="KL383" s="127" t="str">
        <f t="shared" ref="KL383" si="6183">+KC383</f>
        <v>07-03-001</v>
      </c>
      <c r="KM383" s="540"/>
      <c r="KN383" s="540"/>
      <c r="KO383" s="540"/>
      <c r="KP383" s="540"/>
      <c r="KQ383" s="540"/>
      <c r="KR383" s="540"/>
      <c r="KS383" s="126" t="str">
        <f t="shared" ref="KS383" si="6184">KJ383</f>
        <v>M2</v>
      </c>
      <c r="KU383" s="127" t="str">
        <f t="shared" ref="KU383" si="6185">+KL383</f>
        <v>07-03-001</v>
      </c>
      <c r="KV383" s="540"/>
      <c r="KW383" s="540"/>
      <c r="KX383" s="540"/>
      <c r="KY383" s="540"/>
      <c r="KZ383" s="540"/>
      <c r="LA383" s="540"/>
      <c r="LB383" s="126" t="str">
        <f t="shared" ref="LB383" si="6186">KS383</f>
        <v>M2</v>
      </c>
      <c r="LD383" s="127" t="str">
        <f t="shared" ref="LD383" si="6187">+KU383</f>
        <v>07-03-001</v>
      </c>
      <c r="LE383" s="540"/>
      <c r="LF383" s="540"/>
      <c r="LG383" s="540"/>
      <c r="LH383" s="540"/>
      <c r="LI383" s="540"/>
      <c r="LJ383" s="540"/>
      <c r="LK383" s="126" t="str">
        <f t="shared" ref="LK383" si="6188">LB383</f>
        <v>M2</v>
      </c>
      <c r="LM383" s="127" t="str">
        <f t="shared" ref="LM383" si="6189">+LD383</f>
        <v>07-03-001</v>
      </c>
      <c r="LN383" s="540"/>
      <c r="LO383" s="540"/>
      <c r="LP383" s="540"/>
      <c r="LQ383" s="540"/>
      <c r="LR383" s="540"/>
      <c r="LS383" s="540"/>
      <c r="LT383" s="126" t="str">
        <f t="shared" ref="LT383" si="6190">LK383</f>
        <v>M2</v>
      </c>
      <c r="LV383" s="127" t="str">
        <f t="shared" ref="LV383" si="6191">+LM383</f>
        <v>07-03-001</v>
      </c>
      <c r="LW383" s="540"/>
      <c r="LX383" s="540"/>
      <c r="LY383" s="540"/>
      <c r="LZ383" s="540"/>
      <c r="MA383" s="540"/>
      <c r="MB383" s="540"/>
      <c r="MC383" s="126" t="str">
        <f t="shared" ref="MC383" si="6192">LT383</f>
        <v>M2</v>
      </c>
      <c r="ME383" s="127" t="str">
        <f t="shared" ref="ME383" si="6193">+LV383</f>
        <v>07-03-001</v>
      </c>
      <c r="MF383" s="540"/>
      <c r="MG383" s="540"/>
      <c r="MH383" s="540"/>
      <c r="MI383" s="540"/>
      <c r="MJ383" s="540"/>
      <c r="MK383" s="540"/>
      <c r="ML383" s="126" t="str">
        <f t="shared" ref="ML383" si="6194">MC383</f>
        <v>M2</v>
      </c>
      <c r="MN383" s="127" t="str">
        <f t="shared" ref="MN383" si="6195">+ME383</f>
        <v>07-03-001</v>
      </c>
      <c r="MO383" s="540"/>
      <c r="MP383" s="540"/>
      <c r="MQ383" s="540"/>
      <c r="MR383" s="540"/>
      <c r="MS383" s="540"/>
      <c r="MT383" s="540"/>
      <c r="MU383" s="126" t="str">
        <f t="shared" ref="MU383" si="6196">ML383</f>
        <v>M2</v>
      </c>
      <c r="MW383" s="127" t="str">
        <f t="shared" ref="MW383" si="6197">+MN383</f>
        <v>07-03-001</v>
      </c>
      <c r="MX383" s="540"/>
      <c r="MY383" s="540"/>
      <c r="MZ383" s="540"/>
      <c r="NA383" s="540"/>
      <c r="NB383" s="540"/>
      <c r="NC383" s="540"/>
      <c r="ND383" s="126" t="str">
        <f t="shared" ref="ND383" si="6198">MU383</f>
        <v>M2</v>
      </c>
      <c r="NF383" s="127" t="str">
        <f t="shared" ref="NF383" si="6199">+MW383</f>
        <v>07-03-001</v>
      </c>
      <c r="NG383" s="540"/>
      <c r="NH383" s="540"/>
      <c r="NI383" s="540"/>
      <c r="NJ383" s="540"/>
      <c r="NK383" s="540"/>
      <c r="NL383" s="540"/>
      <c r="NM383" s="126" t="str">
        <f t="shared" ref="NM383" si="6200">ND383</f>
        <v>M2</v>
      </c>
      <c r="NO383" s="127" t="str">
        <f t="shared" ref="NO383" si="6201">+NF383</f>
        <v>07-03-001</v>
      </c>
      <c r="NP383" s="540"/>
      <c r="NQ383" s="540"/>
      <c r="NR383" s="540"/>
      <c r="NS383" s="540"/>
      <c r="NT383" s="540"/>
      <c r="NU383" s="540"/>
      <c r="NV383" s="126" t="str">
        <f t="shared" ref="NV383" si="6202">NM383</f>
        <v>M2</v>
      </c>
      <c r="NX383" s="127" t="str">
        <f t="shared" ref="NX383" si="6203">+NO383</f>
        <v>07-03-001</v>
      </c>
      <c r="NY383" s="540"/>
      <c r="NZ383" s="540"/>
      <c r="OA383" s="540"/>
      <c r="OB383" s="540"/>
      <c r="OC383" s="540"/>
      <c r="OD383" s="540"/>
      <c r="OE383" s="126" t="str">
        <f t="shared" ref="OE383" si="6204">NV383</f>
        <v>M2</v>
      </c>
      <c r="OG383" s="127" t="str">
        <f t="shared" ref="OG383" si="6205">+NX383</f>
        <v>07-03-001</v>
      </c>
      <c r="OH383" s="540"/>
      <c r="OI383" s="540"/>
      <c r="OJ383" s="540"/>
      <c r="OK383" s="540"/>
      <c r="OL383" s="540"/>
      <c r="OM383" s="540"/>
      <c r="ON383" s="126" t="str">
        <f t="shared" ref="ON383" si="6206">OE383</f>
        <v>M2</v>
      </c>
      <c r="OP383" s="127" t="str">
        <f t="shared" ref="OP383" si="6207">+OG383</f>
        <v>07-03-001</v>
      </c>
      <c r="OQ383" s="540"/>
      <c r="OR383" s="540"/>
      <c r="OS383" s="540"/>
      <c r="OT383" s="540"/>
      <c r="OU383" s="540"/>
      <c r="OV383" s="540"/>
      <c r="OW383" s="126" t="str">
        <f t="shared" ref="OW383" si="6208">ON383</f>
        <v>M2</v>
      </c>
      <c r="OY383" s="127" t="str">
        <f t="shared" ref="OY383" si="6209">+OP383</f>
        <v>07-03-001</v>
      </c>
      <c r="OZ383" s="540"/>
      <c r="PA383" s="540"/>
      <c r="PB383" s="540"/>
      <c r="PC383" s="540"/>
      <c r="PD383" s="540"/>
      <c r="PE383" s="540"/>
      <c r="PF383" s="126" t="str">
        <f t="shared" ref="PF383" si="6210">OW383</f>
        <v>M2</v>
      </c>
    </row>
    <row r="384" spans="1:422">
      <c r="A384" s="129" t="s">
        <v>314</v>
      </c>
      <c r="B384" s="130"/>
      <c r="C384" s="130" t="s">
        <v>315</v>
      </c>
      <c r="D384" s="130" t="s">
        <v>316</v>
      </c>
      <c r="E384" s="130" t="s">
        <v>317</v>
      </c>
      <c r="F384" s="130" t="s">
        <v>318</v>
      </c>
      <c r="G384" s="128" t="s">
        <v>319</v>
      </c>
      <c r="H384" s="131" t="s">
        <v>44</v>
      </c>
      <c r="J384" s="129" t="s">
        <v>314</v>
      </c>
      <c r="K384" s="130"/>
      <c r="L384" s="130" t="s">
        <v>315</v>
      </c>
      <c r="M384" s="130" t="s">
        <v>316</v>
      </c>
      <c r="N384" s="130" t="s">
        <v>317</v>
      </c>
      <c r="O384" s="130" t="s">
        <v>318</v>
      </c>
      <c r="P384" s="128" t="s">
        <v>319</v>
      </c>
      <c r="Q384" s="131" t="s">
        <v>44</v>
      </c>
      <c r="S384" s="129" t="s">
        <v>314</v>
      </c>
      <c r="T384" s="130"/>
      <c r="U384" s="130" t="s">
        <v>315</v>
      </c>
      <c r="V384" s="130" t="s">
        <v>316</v>
      </c>
      <c r="W384" s="130" t="s">
        <v>317</v>
      </c>
      <c r="X384" s="130" t="s">
        <v>318</v>
      </c>
      <c r="Y384" s="128" t="s">
        <v>319</v>
      </c>
      <c r="Z384" s="131" t="s">
        <v>44</v>
      </c>
      <c r="AB384" s="129" t="s">
        <v>314</v>
      </c>
      <c r="AC384" s="130"/>
      <c r="AD384" s="130" t="s">
        <v>315</v>
      </c>
      <c r="AE384" s="130" t="s">
        <v>316</v>
      </c>
      <c r="AF384" s="130" t="s">
        <v>317</v>
      </c>
      <c r="AG384" s="130" t="s">
        <v>318</v>
      </c>
      <c r="AH384" s="128" t="s">
        <v>319</v>
      </c>
      <c r="AI384" s="131" t="s">
        <v>44</v>
      </c>
      <c r="AK384" s="129" t="s">
        <v>314</v>
      </c>
      <c r="AL384" s="130"/>
      <c r="AM384" s="130" t="s">
        <v>315</v>
      </c>
      <c r="AN384" s="130" t="s">
        <v>316</v>
      </c>
      <c r="AO384" s="130" t="s">
        <v>317</v>
      </c>
      <c r="AP384" s="130" t="s">
        <v>318</v>
      </c>
      <c r="AQ384" s="128" t="s">
        <v>319</v>
      </c>
      <c r="AR384" s="131" t="s">
        <v>44</v>
      </c>
      <c r="AT384" s="129" t="s">
        <v>314</v>
      </c>
      <c r="AU384" s="130"/>
      <c r="AV384" s="130" t="s">
        <v>315</v>
      </c>
      <c r="AW384" s="130" t="s">
        <v>316</v>
      </c>
      <c r="AX384" s="130" t="s">
        <v>317</v>
      </c>
      <c r="AY384" s="130" t="s">
        <v>318</v>
      </c>
      <c r="AZ384" s="128" t="s">
        <v>319</v>
      </c>
      <c r="BA384" s="131" t="s">
        <v>44</v>
      </c>
      <c r="BC384" s="129" t="s">
        <v>314</v>
      </c>
      <c r="BD384" s="130"/>
      <c r="BE384" s="130" t="s">
        <v>315</v>
      </c>
      <c r="BF384" s="130" t="s">
        <v>316</v>
      </c>
      <c r="BG384" s="130" t="s">
        <v>317</v>
      </c>
      <c r="BH384" s="130" t="s">
        <v>318</v>
      </c>
      <c r="BI384" s="128" t="s">
        <v>319</v>
      </c>
      <c r="BJ384" s="131" t="s">
        <v>44</v>
      </c>
      <c r="BL384" s="129" t="s">
        <v>314</v>
      </c>
      <c r="BM384" s="130"/>
      <c r="BN384" s="130" t="s">
        <v>315</v>
      </c>
      <c r="BO384" s="130" t="s">
        <v>316</v>
      </c>
      <c r="BP384" s="130" t="s">
        <v>317</v>
      </c>
      <c r="BQ384" s="130" t="s">
        <v>318</v>
      </c>
      <c r="BR384" s="128" t="s">
        <v>319</v>
      </c>
      <c r="BS384" s="131" t="s">
        <v>44</v>
      </c>
      <c r="BU384" s="129" t="s">
        <v>314</v>
      </c>
      <c r="BV384" s="130"/>
      <c r="BW384" s="130" t="s">
        <v>315</v>
      </c>
      <c r="BX384" s="130" t="s">
        <v>316</v>
      </c>
      <c r="BY384" s="130" t="s">
        <v>317</v>
      </c>
      <c r="BZ384" s="130" t="s">
        <v>318</v>
      </c>
      <c r="CA384" s="128" t="s">
        <v>319</v>
      </c>
      <c r="CB384" s="131" t="s">
        <v>44</v>
      </c>
      <c r="CD384" s="129" t="s">
        <v>314</v>
      </c>
      <c r="CE384" s="130"/>
      <c r="CF384" s="130" t="s">
        <v>315</v>
      </c>
      <c r="CG384" s="130" t="s">
        <v>316</v>
      </c>
      <c r="CH384" s="130" t="s">
        <v>317</v>
      </c>
      <c r="CI384" s="130" t="s">
        <v>318</v>
      </c>
      <c r="CJ384" s="128" t="s">
        <v>319</v>
      </c>
      <c r="CK384" s="131" t="s">
        <v>44</v>
      </c>
      <c r="CM384" s="129" t="s">
        <v>314</v>
      </c>
      <c r="CN384" s="130"/>
      <c r="CO384" s="130" t="s">
        <v>315</v>
      </c>
      <c r="CP384" s="130" t="s">
        <v>316</v>
      </c>
      <c r="CQ384" s="130" t="s">
        <v>317</v>
      </c>
      <c r="CR384" s="130" t="s">
        <v>318</v>
      </c>
      <c r="CS384" s="128" t="s">
        <v>319</v>
      </c>
      <c r="CT384" s="131" t="s">
        <v>44</v>
      </c>
      <c r="CV384" s="129" t="s">
        <v>314</v>
      </c>
      <c r="CW384" s="130"/>
      <c r="CX384" s="130" t="s">
        <v>315</v>
      </c>
      <c r="CY384" s="130" t="s">
        <v>316</v>
      </c>
      <c r="CZ384" s="130" t="s">
        <v>317</v>
      </c>
      <c r="DA384" s="130" t="s">
        <v>318</v>
      </c>
      <c r="DB384" s="128" t="s">
        <v>319</v>
      </c>
      <c r="DC384" s="131" t="s">
        <v>44</v>
      </c>
      <c r="DE384" s="129" t="s">
        <v>314</v>
      </c>
      <c r="DF384" s="130"/>
      <c r="DG384" s="130" t="s">
        <v>315</v>
      </c>
      <c r="DH384" s="130" t="s">
        <v>316</v>
      </c>
      <c r="DI384" s="130" t="s">
        <v>317</v>
      </c>
      <c r="DJ384" s="130" t="s">
        <v>318</v>
      </c>
      <c r="DK384" s="128" t="s">
        <v>319</v>
      </c>
      <c r="DL384" s="131" t="s">
        <v>44</v>
      </c>
      <c r="DN384" s="129" t="s">
        <v>314</v>
      </c>
      <c r="DO384" s="130"/>
      <c r="DP384" s="130" t="s">
        <v>315</v>
      </c>
      <c r="DQ384" s="130" t="s">
        <v>316</v>
      </c>
      <c r="DR384" s="130" t="s">
        <v>317</v>
      </c>
      <c r="DS384" s="130" t="s">
        <v>318</v>
      </c>
      <c r="DT384" s="128" t="s">
        <v>319</v>
      </c>
      <c r="DU384" s="131" t="s">
        <v>44</v>
      </c>
      <c r="DW384" s="129" t="s">
        <v>314</v>
      </c>
      <c r="DX384" s="130"/>
      <c r="DY384" s="130" t="s">
        <v>315</v>
      </c>
      <c r="DZ384" s="130" t="s">
        <v>316</v>
      </c>
      <c r="EA384" s="130" t="s">
        <v>317</v>
      </c>
      <c r="EB384" s="130" t="s">
        <v>318</v>
      </c>
      <c r="EC384" s="128" t="s">
        <v>319</v>
      </c>
      <c r="ED384" s="131" t="s">
        <v>44</v>
      </c>
      <c r="EF384" s="129" t="s">
        <v>314</v>
      </c>
      <c r="EG384" s="130"/>
      <c r="EH384" s="130" t="s">
        <v>315</v>
      </c>
      <c r="EI384" s="130" t="s">
        <v>316</v>
      </c>
      <c r="EJ384" s="130" t="s">
        <v>317</v>
      </c>
      <c r="EK384" s="130" t="s">
        <v>318</v>
      </c>
      <c r="EL384" s="128" t="s">
        <v>319</v>
      </c>
      <c r="EM384" s="131" t="s">
        <v>44</v>
      </c>
      <c r="EO384" s="129" t="s">
        <v>314</v>
      </c>
      <c r="EP384" s="130"/>
      <c r="EQ384" s="130" t="s">
        <v>315</v>
      </c>
      <c r="ER384" s="130" t="s">
        <v>316</v>
      </c>
      <c r="ES384" s="130" t="s">
        <v>317</v>
      </c>
      <c r="ET384" s="130" t="s">
        <v>318</v>
      </c>
      <c r="EU384" s="128" t="s">
        <v>319</v>
      </c>
      <c r="EV384" s="131" t="s">
        <v>44</v>
      </c>
      <c r="EX384" s="129" t="s">
        <v>314</v>
      </c>
      <c r="EY384" s="130"/>
      <c r="EZ384" s="130" t="s">
        <v>315</v>
      </c>
      <c r="FA384" s="130" t="s">
        <v>316</v>
      </c>
      <c r="FB384" s="130" t="s">
        <v>317</v>
      </c>
      <c r="FC384" s="130" t="s">
        <v>318</v>
      </c>
      <c r="FD384" s="128" t="s">
        <v>319</v>
      </c>
      <c r="FE384" s="131" t="s">
        <v>44</v>
      </c>
      <c r="FG384" s="129" t="s">
        <v>314</v>
      </c>
      <c r="FH384" s="130"/>
      <c r="FI384" s="130" t="s">
        <v>315</v>
      </c>
      <c r="FJ384" s="130" t="s">
        <v>316</v>
      </c>
      <c r="FK384" s="130" t="s">
        <v>317</v>
      </c>
      <c r="FL384" s="130" t="s">
        <v>318</v>
      </c>
      <c r="FM384" s="128" t="s">
        <v>319</v>
      </c>
      <c r="FN384" s="131" t="s">
        <v>44</v>
      </c>
      <c r="FP384" s="129" t="s">
        <v>314</v>
      </c>
      <c r="FQ384" s="130"/>
      <c r="FR384" s="130" t="s">
        <v>315</v>
      </c>
      <c r="FS384" s="130" t="s">
        <v>316</v>
      </c>
      <c r="FT384" s="130" t="s">
        <v>317</v>
      </c>
      <c r="FU384" s="130" t="s">
        <v>318</v>
      </c>
      <c r="FV384" s="128" t="s">
        <v>319</v>
      </c>
      <c r="FW384" s="131" t="s">
        <v>44</v>
      </c>
      <c r="FY384" s="129" t="s">
        <v>314</v>
      </c>
      <c r="FZ384" s="130"/>
      <c r="GA384" s="130" t="s">
        <v>315</v>
      </c>
      <c r="GB384" s="130" t="s">
        <v>316</v>
      </c>
      <c r="GC384" s="130" t="s">
        <v>317</v>
      </c>
      <c r="GD384" s="130" t="s">
        <v>318</v>
      </c>
      <c r="GE384" s="128" t="s">
        <v>319</v>
      </c>
      <c r="GF384" s="131" t="s">
        <v>44</v>
      </c>
      <c r="GH384" s="129" t="s">
        <v>314</v>
      </c>
      <c r="GI384" s="130"/>
      <c r="GJ384" s="130" t="s">
        <v>315</v>
      </c>
      <c r="GK384" s="130" t="s">
        <v>316</v>
      </c>
      <c r="GL384" s="130" t="s">
        <v>317</v>
      </c>
      <c r="GM384" s="130" t="s">
        <v>318</v>
      </c>
      <c r="GN384" s="128" t="s">
        <v>319</v>
      </c>
      <c r="GO384" s="131" t="s">
        <v>44</v>
      </c>
      <c r="GQ384" s="129" t="s">
        <v>314</v>
      </c>
      <c r="GR384" s="130"/>
      <c r="GS384" s="130" t="s">
        <v>315</v>
      </c>
      <c r="GT384" s="130" t="s">
        <v>316</v>
      </c>
      <c r="GU384" s="130" t="s">
        <v>317</v>
      </c>
      <c r="GV384" s="130" t="s">
        <v>318</v>
      </c>
      <c r="GW384" s="128" t="s">
        <v>319</v>
      </c>
      <c r="GX384" s="131" t="s">
        <v>44</v>
      </c>
      <c r="GZ384" s="129" t="s">
        <v>314</v>
      </c>
      <c r="HA384" s="130"/>
      <c r="HB384" s="130" t="s">
        <v>315</v>
      </c>
      <c r="HC384" s="130" t="s">
        <v>316</v>
      </c>
      <c r="HD384" s="130" t="s">
        <v>317</v>
      </c>
      <c r="HE384" s="130" t="s">
        <v>318</v>
      </c>
      <c r="HF384" s="128" t="s">
        <v>319</v>
      </c>
      <c r="HG384" s="131" t="s">
        <v>44</v>
      </c>
      <c r="HI384" s="129" t="s">
        <v>314</v>
      </c>
      <c r="HJ384" s="130"/>
      <c r="HK384" s="130" t="s">
        <v>315</v>
      </c>
      <c r="HL384" s="130" t="s">
        <v>316</v>
      </c>
      <c r="HM384" s="130" t="s">
        <v>317</v>
      </c>
      <c r="HN384" s="130" t="s">
        <v>318</v>
      </c>
      <c r="HO384" s="128" t="s">
        <v>319</v>
      </c>
      <c r="HP384" s="131" t="s">
        <v>44</v>
      </c>
      <c r="HR384" s="129" t="s">
        <v>314</v>
      </c>
      <c r="HS384" s="130"/>
      <c r="HT384" s="130" t="s">
        <v>315</v>
      </c>
      <c r="HU384" s="130" t="s">
        <v>316</v>
      </c>
      <c r="HV384" s="130" t="s">
        <v>317</v>
      </c>
      <c r="HW384" s="130" t="s">
        <v>318</v>
      </c>
      <c r="HX384" s="128" t="s">
        <v>319</v>
      </c>
      <c r="HY384" s="131" t="s">
        <v>44</v>
      </c>
      <c r="IA384" s="129" t="s">
        <v>314</v>
      </c>
      <c r="IB384" s="130"/>
      <c r="IC384" s="130" t="s">
        <v>315</v>
      </c>
      <c r="ID384" s="130" t="s">
        <v>316</v>
      </c>
      <c r="IE384" s="130" t="s">
        <v>317</v>
      </c>
      <c r="IF384" s="130" t="s">
        <v>318</v>
      </c>
      <c r="IG384" s="128" t="s">
        <v>319</v>
      </c>
      <c r="IH384" s="131" t="s">
        <v>44</v>
      </c>
      <c r="IJ384" s="129" t="s">
        <v>314</v>
      </c>
      <c r="IK384" s="130"/>
      <c r="IL384" s="130" t="s">
        <v>315</v>
      </c>
      <c r="IM384" s="130" t="s">
        <v>316</v>
      </c>
      <c r="IN384" s="130" t="s">
        <v>317</v>
      </c>
      <c r="IO384" s="130" t="s">
        <v>318</v>
      </c>
      <c r="IP384" s="128" t="s">
        <v>319</v>
      </c>
      <c r="IQ384" s="131" t="s">
        <v>44</v>
      </c>
      <c r="IS384" s="129" t="s">
        <v>314</v>
      </c>
      <c r="IT384" s="130"/>
      <c r="IU384" s="130" t="s">
        <v>315</v>
      </c>
      <c r="IV384" s="130" t="s">
        <v>316</v>
      </c>
      <c r="IW384" s="130" t="s">
        <v>317</v>
      </c>
      <c r="IX384" s="130" t="s">
        <v>318</v>
      </c>
      <c r="IY384" s="128" t="s">
        <v>319</v>
      </c>
      <c r="IZ384" s="131" t="s">
        <v>44</v>
      </c>
      <c r="JB384" s="129" t="s">
        <v>314</v>
      </c>
      <c r="JC384" s="130"/>
      <c r="JD384" s="130" t="s">
        <v>315</v>
      </c>
      <c r="JE384" s="130" t="s">
        <v>316</v>
      </c>
      <c r="JF384" s="130" t="s">
        <v>317</v>
      </c>
      <c r="JG384" s="130" t="s">
        <v>318</v>
      </c>
      <c r="JH384" s="128" t="s">
        <v>319</v>
      </c>
      <c r="JI384" s="131" t="s">
        <v>44</v>
      </c>
      <c r="JK384" s="129" t="s">
        <v>314</v>
      </c>
      <c r="JL384" s="130"/>
      <c r="JM384" s="130" t="s">
        <v>315</v>
      </c>
      <c r="JN384" s="130" t="s">
        <v>316</v>
      </c>
      <c r="JO384" s="130" t="s">
        <v>317</v>
      </c>
      <c r="JP384" s="130" t="s">
        <v>318</v>
      </c>
      <c r="JQ384" s="128" t="s">
        <v>319</v>
      </c>
      <c r="JR384" s="131" t="s">
        <v>44</v>
      </c>
      <c r="JT384" s="129" t="s">
        <v>314</v>
      </c>
      <c r="JU384" s="130"/>
      <c r="JV384" s="130" t="s">
        <v>315</v>
      </c>
      <c r="JW384" s="130" t="s">
        <v>316</v>
      </c>
      <c r="JX384" s="130" t="s">
        <v>317</v>
      </c>
      <c r="JY384" s="130" t="s">
        <v>318</v>
      </c>
      <c r="JZ384" s="128" t="s">
        <v>319</v>
      </c>
      <c r="KA384" s="131" t="s">
        <v>44</v>
      </c>
      <c r="KC384" s="129" t="s">
        <v>314</v>
      </c>
      <c r="KD384" s="130"/>
      <c r="KE384" s="130" t="s">
        <v>315</v>
      </c>
      <c r="KF384" s="130" t="s">
        <v>316</v>
      </c>
      <c r="KG384" s="130" t="s">
        <v>317</v>
      </c>
      <c r="KH384" s="130" t="s">
        <v>318</v>
      </c>
      <c r="KI384" s="128" t="s">
        <v>319</v>
      </c>
      <c r="KJ384" s="131" t="s">
        <v>44</v>
      </c>
      <c r="KL384" s="129" t="s">
        <v>314</v>
      </c>
      <c r="KM384" s="130"/>
      <c r="KN384" s="130" t="s">
        <v>315</v>
      </c>
      <c r="KO384" s="130" t="s">
        <v>316</v>
      </c>
      <c r="KP384" s="130" t="s">
        <v>317</v>
      </c>
      <c r="KQ384" s="130" t="s">
        <v>318</v>
      </c>
      <c r="KR384" s="128" t="s">
        <v>319</v>
      </c>
      <c r="KS384" s="131" t="s">
        <v>44</v>
      </c>
      <c r="KU384" s="129" t="s">
        <v>314</v>
      </c>
      <c r="KV384" s="130"/>
      <c r="KW384" s="130" t="s">
        <v>315</v>
      </c>
      <c r="KX384" s="130" t="s">
        <v>316</v>
      </c>
      <c r="KY384" s="130" t="s">
        <v>317</v>
      </c>
      <c r="KZ384" s="130" t="s">
        <v>318</v>
      </c>
      <c r="LA384" s="128" t="s">
        <v>319</v>
      </c>
      <c r="LB384" s="131" t="s">
        <v>44</v>
      </c>
      <c r="LD384" s="129" t="s">
        <v>314</v>
      </c>
      <c r="LE384" s="130"/>
      <c r="LF384" s="130" t="s">
        <v>315</v>
      </c>
      <c r="LG384" s="130" t="s">
        <v>316</v>
      </c>
      <c r="LH384" s="130" t="s">
        <v>317</v>
      </c>
      <c r="LI384" s="130" t="s">
        <v>318</v>
      </c>
      <c r="LJ384" s="128" t="s">
        <v>319</v>
      </c>
      <c r="LK384" s="131" t="s">
        <v>44</v>
      </c>
      <c r="LM384" s="129" t="s">
        <v>314</v>
      </c>
      <c r="LN384" s="130"/>
      <c r="LO384" s="130" t="s">
        <v>315</v>
      </c>
      <c r="LP384" s="130" t="s">
        <v>316</v>
      </c>
      <c r="LQ384" s="130" t="s">
        <v>317</v>
      </c>
      <c r="LR384" s="130" t="s">
        <v>318</v>
      </c>
      <c r="LS384" s="128" t="s">
        <v>319</v>
      </c>
      <c r="LT384" s="131" t="s">
        <v>44</v>
      </c>
      <c r="LV384" s="129" t="s">
        <v>314</v>
      </c>
      <c r="LW384" s="130"/>
      <c r="LX384" s="130" t="s">
        <v>315</v>
      </c>
      <c r="LY384" s="130" t="s">
        <v>316</v>
      </c>
      <c r="LZ384" s="130" t="s">
        <v>317</v>
      </c>
      <c r="MA384" s="130" t="s">
        <v>318</v>
      </c>
      <c r="MB384" s="128" t="s">
        <v>319</v>
      </c>
      <c r="MC384" s="131" t="s">
        <v>44</v>
      </c>
      <c r="ME384" s="129" t="s">
        <v>314</v>
      </c>
      <c r="MF384" s="130"/>
      <c r="MG384" s="130" t="s">
        <v>315</v>
      </c>
      <c r="MH384" s="130" t="s">
        <v>316</v>
      </c>
      <c r="MI384" s="130" t="s">
        <v>317</v>
      </c>
      <c r="MJ384" s="130" t="s">
        <v>318</v>
      </c>
      <c r="MK384" s="128" t="s">
        <v>319</v>
      </c>
      <c r="ML384" s="131" t="s">
        <v>44</v>
      </c>
      <c r="MN384" s="129" t="s">
        <v>314</v>
      </c>
      <c r="MO384" s="130"/>
      <c r="MP384" s="130" t="s">
        <v>315</v>
      </c>
      <c r="MQ384" s="130" t="s">
        <v>316</v>
      </c>
      <c r="MR384" s="130" t="s">
        <v>317</v>
      </c>
      <c r="MS384" s="130" t="s">
        <v>318</v>
      </c>
      <c r="MT384" s="128" t="s">
        <v>319</v>
      </c>
      <c r="MU384" s="131" t="s">
        <v>44</v>
      </c>
      <c r="MW384" s="129" t="s">
        <v>314</v>
      </c>
      <c r="MX384" s="130"/>
      <c r="MY384" s="130" t="s">
        <v>315</v>
      </c>
      <c r="MZ384" s="130" t="s">
        <v>316</v>
      </c>
      <c r="NA384" s="130" t="s">
        <v>317</v>
      </c>
      <c r="NB384" s="130" t="s">
        <v>318</v>
      </c>
      <c r="NC384" s="128" t="s">
        <v>319</v>
      </c>
      <c r="ND384" s="131" t="s">
        <v>44</v>
      </c>
      <c r="NF384" s="129" t="s">
        <v>314</v>
      </c>
      <c r="NG384" s="130"/>
      <c r="NH384" s="130" t="s">
        <v>315</v>
      </c>
      <c r="NI384" s="130" t="s">
        <v>316</v>
      </c>
      <c r="NJ384" s="130" t="s">
        <v>317</v>
      </c>
      <c r="NK384" s="130" t="s">
        <v>318</v>
      </c>
      <c r="NL384" s="128" t="s">
        <v>319</v>
      </c>
      <c r="NM384" s="131" t="s">
        <v>44</v>
      </c>
      <c r="NO384" s="129" t="s">
        <v>314</v>
      </c>
      <c r="NP384" s="130"/>
      <c r="NQ384" s="130" t="s">
        <v>315</v>
      </c>
      <c r="NR384" s="130" t="s">
        <v>316</v>
      </c>
      <c r="NS384" s="130" t="s">
        <v>317</v>
      </c>
      <c r="NT384" s="130" t="s">
        <v>318</v>
      </c>
      <c r="NU384" s="128" t="s">
        <v>319</v>
      </c>
      <c r="NV384" s="131" t="s">
        <v>44</v>
      </c>
      <c r="NX384" s="129" t="s">
        <v>314</v>
      </c>
      <c r="NY384" s="130"/>
      <c r="NZ384" s="130" t="s">
        <v>315</v>
      </c>
      <c r="OA384" s="130" t="s">
        <v>316</v>
      </c>
      <c r="OB384" s="130" t="s">
        <v>317</v>
      </c>
      <c r="OC384" s="130" t="s">
        <v>318</v>
      </c>
      <c r="OD384" s="128" t="s">
        <v>319</v>
      </c>
      <c r="OE384" s="131" t="s">
        <v>44</v>
      </c>
      <c r="OG384" s="129" t="s">
        <v>314</v>
      </c>
      <c r="OH384" s="130"/>
      <c r="OI384" s="130" t="s">
        <v>315</v>
      </c>
      <c r="OJ384" s="130" t="s">
        <v>316</v>
      </c>
      <c r="OK384" s="130" t="s">
        <v>317</v>
      </c>
      <c r="OL384" s="130" t="s">
        <v>318</v>
      </c>
      <c r="OM384" s="128" t="s">
        <v>319</v>
      </c>
      <c r="ON384" s="131" t="s">
        <v>44</v>
      </c>
      <c r="OP384" s="129" t="s">
        <v>314</v>
      </c>
      <c r="OQ384" s="130"/>
      <c r="OR384" s="130" t="s">
        <v>315</v>
      </c>
      <c r="OS384" s="130" t="s">
        <v>316</v>
      </c>
      <c r="OT384" s="130" t="s">
        <v>317</v>
      </c>
      <c r="OU384" s="130" t="s">
        <v>318</v>
      </c>
      <c r="OV384" s="128" t="s">
        <v>319</v>
      </c>
      <c r="OW384" s="131" t="s">
        <v>44</v>
      </c>
      <c r="OY384" s="129" t="s">
        <v>314</v>
      </c>
      <c r="OZ384" s="130"/>
      <c r="PA384" s="130" t="s">
        <v>315</v>
      </c>
      <c r="PB384" s="130" t="s">
        <v>316</v>
      </c>
      <c r="PC384" s="130" t="s">
        <v>317</v>
      </c>
      <c r="PD384" s="130" t="s">
        <v>318</v>
      </c>
      <c r="PE384" s="128" t="s">
        <v>319</v>
      </c>
      <c r="PF384" s="131" t="s">
        <v>44</v>
      </c>
    </row>
    <row r="385" spans="1:422">
      <c r="A385" s="118"/>
      <c r="B385" s="118"/>
      <c r="C385" s="115"/>
      <c r="D385" s="115"/>
      <c r="E385" s="115"/>
      <c r="F385" s="115"/>
      <c r="G385" s="115"/>
      <c r="H385" s="115">
        <f t="shared" ref="H385:H392" si="6211">PRODUCT(C385:G385)</f>
        <v>0</v>
      </c>
      <c r="J385" s="118"/>
      <c r="K385" s="118"/>
      <c r="L385" s="115"/>
      <c r="M385" s="115"/>
      <c r="N385" s="115"/>
      <c r="O385" s="115"/>
      <c r="P385" s="115"/>
      <c r="Q385" s="115">
        <f t="shared" ref="Q385:Q392" si="6212">PRODUCT(L385:P385)</f>
        <v>0</v>
      </c>
      <c r="S385" s="118"/>
      <c r="T385" s="118"/>
      <c r="U385" s="115"/>
      <c r="V385" s="115"/>
      <c r="W385" s="115"/>
      <c r="X385" s="115"/>
      <c r="Y385" s="115"/>
      <c r="Z385" s="115">
        <f t="shared" ref="Z385:Z392" si="6213">PRODUCT(U385:Y385)</f>
        <v>0</v>
      </c>
      <c r="AB385" s="118"/>
      <c r="AC385" s="118"/>
      <c r="AD385" s="115"/>
      <c r="AE385" s="115"/>
      <c r="AF385" s="115"/>
      <c r="AG385" s="115"/>
      <c r="AH385" s="115"/>
      <c r="AI385" s="115">
        <f t="shared" ref="AI385:AI392" si="6214">PRODUCT(AD385:AH385)</f>
        <v>0</v>
      </c>
      <c r="AK385" s="118"/>
      <c r="AL385" s="118"/>
      <c r="AM385" s="115"/>
      <c r="AN385" s="115"/>
      <c r="AO385" s="115"/>
      <c r="AP385" s="115"/>
      <c r="AQ385" s="115"/>
      <c r="AR385" s="115">
        <f t="shared" ref="AR385:AR392" si="6215">PRODUCT(AM385:AQ385)</f>
        <v>0</v>
      </c>
      <c r="AT385" s="118"/>
      <c r="AU385" s="118"/>
      <c r="AV385" s="115"/>
      <c r="AW385" s="115"/>
      <c r="AX385" s="115"/>
      <c r="AY385" s="115"/>
      <c r="AZ385" s="115"/>
      <c r="BA385" s="115">
        <f t="shared" ref="BA385:BA392" si="6216">PRODUCT(AV385:AZ385)</f>
        <v>0</v>
      </c>
      <c r="BC385" s="118"/>
      <c r="BD385" s="118"/>
      <c r="BE385" s="115"/>
      <c r="BF385" s="115"/>
      <c r="BG385" s="115"/>
      <c r="BH385" s="115"/>
      <c r="BI385" s="115"/>
      <c r="BJ385" s="115">
        <f t="shared" ref="BJ385:BJ392" si="6217">PRODUCT(BE385:BI385)</f>
        <v>0</v>
      </c>
      <c r="BL385" s="118"/>
      <c r="BM385" s="118"/>
      <c r="BN385" s="115"/>
      <c r="BO385" s="115"/>
      <c r="BP385" s="115"/>
      <c r="BQ385" s="115"/>
      <c r="BR385" s="115"/>
      <c r="BS385" s="115">
        <f t="shared" ref="BS385:BS392" si="6218">PRODUCT(BN385:BR385)</f>
        <v>0</v>
      </c>
      <c r="BU385" s="118"/>
      <c r="BV385" s="118"/>
      <c r="BW385" s="115"/>
      <c r="BX385" s="115"/>
      <c r="BY385" s="115"/>
      <c r="BZ385" s="115"/>
      <c r="CA385" s="115"/>
      <c r="CB385" s="115">
        <f t="shared" ref="CB385:CB392" si="6219">PRODUCT(BW385:CA385)</f>
        <v>0</v>
      </c>
      <c r="CD385" s="118"/>
      <c r="CE385" s="118"/>
      <c r="CF385" s="115"/>
      <c r="CG385" s="115"/>
      <c r="CH385" s="115"/>
      <c r="CI385" s="115"/>
      <c r="CJ385" s="115"/>
      <c r="CK385" s="115">
        <f t="shared" ref="CK385:CK392" si="6220">PRODUCT(CF385:CJ385)</f>
        <v>0</v>
      </c>
      <c r="CM385" s="118"/>
      <c r="CN385" s="118"/>
      <c r="CO385" s="115"/>
      <c r="CP385" s="115"/>
      <c r="CQ385" s="115"/>
      <c r="CR385" s="115"/>
      <c r="CS385" s="115"/>
      <c r="CT385" s="115">
        <f t="shared" ref="CT385:CT392" si="6221">PRODUCT(CO385:CS385)</f>
        <v>0</v>
      </c>
      <c r="CV385" s="118"/>
      <c r="CW385" s="118"/>
      <c r="CX385" s="115"/>
      <c r="CY385" s="115"/>
      <c r="CZ385" s="115"/>
      <c r="DA385" s="115"/>
      <c r="DB385" s="115"/>
      <c r="DC385" s="115">
        <f t="shared" ref="DC385:DC392" si="6222">PRODUCT(CX385:DB385)</f>
        <v>0</v>
      </c>
      <c r="DE385" s="118"/>
      <c r="DF385" s="118"/>
      <c r="DG385" s="115"/>
      <c r="DH385" s="115"/>
      <c r="DI385" s="115"/>
      <c r="DJ385" s="115"/>
      <c r="DK385" s="115"/>
      <c r="DL385" s="115">
        <f t="shared" ref="DL385:DL392" si="6223">PRODUCT(DG385:DK385)</f>
        <v>0</v>
      </c>
      <c r="DN385" s="118"/>
      <c r="DO385" s="118"/>
      <c r="DP385" s="115"/>
      <c r="DQ385" s="115"/>
      <c r="DR385" s="115"/>
      <c r="DS385" s="115"/>
      <c r="DT385" s="115"/>
      <c r="DU385" s="115">
        <f t="shared" ref="DU385:DU392" si="6224">PRODUCT(DP385:DT385)</f>
        <v>0</v>
      </c>
      <c r="DW385" s="118"/>
      <c r="DX385" s="118"/>
      <c r="DY385" s="115"/>
      <c r="DZ385" s="115"/>
      <c r="EA385" s="115"/>
      <c r="EB385" s="115"/>
      <c r="EC385" s="115"/>
      <c r="ED385" s="115">
        <f t="shared" ref="ED385:ED392" si="6225">PRODUCT(DY385:EC385)</f>
        <v>0</v>
      </c>
      <c r="EF385" s="118"/>
      <c r="EG385" s="118"/>
      <c r="EH385" s="115"/>
      <c r="EI385" s="115"/>
      <c r="EJ385" s="115"/>
      <c r="EK385" s="115"/>
      <c r="EL385" s="115"/>
      <c r="EM385" s="115">
        <f t="shared" ref="EM385:EM392" si="6226">PRODUCT(EH385:EL385)</f>
        <v>0</v>
      </c>
      <c r="EO385" s="118"/>
      <c r="EP385" s="118"/>
      <c r="EQ385" s="115"/>
      <c r="ER385" s="115"/>
      <c r="ES385" s="115"/>
      <c r="ET385" s="115"/>
      <c r="EU385" s="115"/>
      <c r="EV385" s="115">
        <f t="shared" ref="EV385:EV392" si="6227">PRODUCT(EQ385:EU385)</f>
        <v>0</v>
      </c>
      <c r="EX385" s="118"/>
      <c r="EY385" s="118"/>
      <c r="EZ385" s="115"/>
      <c r="FA385" s="115"/>
      <c r="FB385" s="115"/>
      <c r="FC385" s="115"/>
      <c r="FD385" s="115"/>
      <c r="FE385" s="115">
        <f t="shared" ref="FE385:FE392" si="6228">PRODUCT(EZ385:FD385)</f>
        <v>0</v>
      </c>
      <c r="FG385" s="118"/>
      <c r="FH385" s="118"/>
      <c r="FI385" s="115"/>
      <c r="FJ385" s="115"/>
      <c r="FK385" s="115"/>
      <c r="FL385" s="115"/>
      <c r="FM385" s="115"/>
      <c r="FN385" s="115">
        <f t="shared" ref="FN385:FN392" si="6229">PRODUCT(FI385:FM385)</f>
        <v>0</v>
      </c>
      <c r="FP385" s="118"/>
      <c r="FQ385" s="118"/>
      <c r="FR385" s="115"/>
      <c r="FS385" s="115"/>
      <c r="FT385" s="115"/>
      <c r="FU385" s="115"/>
      <c r="FV385" s="115"/>
      <c r="FW385" s="115">
        <f t="shared" ref="FW385:FW392" si="6230">PRODUCT(FR385:FV385)</f>
        <v>0</v>
      </c>
      <c r="FY385" s="118" t="s">
        <v>875</v>
      </c>
      <c r="FZ385" s="118"/>
      <c r="GA385" s="115">
        <v>2</v>
      </c>
      <c r="GB385" s="115"/>
      <c r="GC385" s="115" t="s">
        <v>876</v>
      </c>
      <c r="GD385" s="115">
        <v>1</v>
      </c>
      <c r="GE385" s="115"/>
      <c r="GF385" s="115">
        <f t="shared" ref="GF385:GF392" si="6231">PRODUCT(GA385:GE385)</f>
        <v>2</v>
      </c>
      <c r="GH385" s="118" t="s">
        <v>875</v>
      </c>
      <c r="GI385" s="118"/>
      <c r="GJ385" s="115">
        <v>2</v>
      </c>
      <c r="GK385" s="115"/>
      <c r="GL385" s="115">
        <v>0.6</v>
      </c>
      <c r="GM385" s="115">
        <v>1</v>
      </c>
      <c r="GN385" s="115"/>
      <c r="GO385" s="115">
        <f t="shared" ref="GO385:GO392" si="6232">PRODUCT(GJ385:GN385)</f>
        <v>1.2</v>
      </c>
      <c r="GQ385" s="118" t="s">
        <v>875</v>
      </c>
      <c r="GR385" s="118"/>
      <c r="GS385" s="115">
        <v>2</v>
      </c>
      <c r="GT385" s="115"/>
      <c r="GU385" s="115">
        <v>0.6</v>
      </c>
      <c r="GV385" s="115">
        <v>1</v>
      </c>
      <c r="GW385" s="115"/>
      <c r="GX385" s="115">
        <f t="shared" ref="GX385:GX392" si="6233">PRODUCT(GS385:GW385)</f>
        <v>1.2</v>
      </c>
      <c r="GZ385" s="118" t="s">
        <v>870</v>
      </c>
      <c r="HA385" s="118"/>
      <c r="HB385" s="115">
        <v>6</v>
      </c>
      <c r="HC385" s="115"/>
      <c r="HD385" s="115">
        <v>1.8</v>
      </c>
      <c r="HE385" s="115">
        <v>1</v>
      </c>
      <c r="HF385" s="115"/>
      <c r="HG385" s="115">
        <f t="shared" ref="HG385:HG392" si="6234">PRODUCT(HB385:HF385)</f>
        <v>10.8</v>
      </c>
      <c r="HI385" s="118" t="s">
        <v>870</v>
      </c>
      <c r="HJ385" s="118"/>
      <c r="HK385" s="115">
        <v>5.2</v>
      </c>
      <c r="HL385" s="115"/>
      <c r="HM385" s="115">
        <v>1.8</v>
      </c>
      <c r="HN385" s="115">
        <v>1</v>
      </c>
      <c r="HO385" s="115"/>
      <c r="HP385" s="115">
        <f t="shared" ref="HP385:HP392" si="6235">PRODUCT(HK385:HO385)</f>
        <v>9.3600000000000012</v>
      </c>
      <c r="HR385" s="118" t="s">
        <v>870</v>
      </c>
      <c r="HS385" s="118"/>
      <c r="HT385" s="115">
        <v>6</v>
      </c>
      <c r="HU385" s="115"/>
      <c r="HV385" s="115">
        <v>1.8</v>
      </c>
      <c r="HW385" s="115">
        <v>1</v>
      </c>
      <c r="HX385" s="115"/>
      <c r="HY385" s="115">
        <f>PRODUCT(HT385:HX385)</f>
        <v>10.8</v>
      </c>
      <c r="IA385" s="118" t="s">
        <v>870</v>
      </c>
      <c r="IB385" s="118"/>
      <c r="IC385" s="115">
        <v>7.2</v>
      </c>
      <c r="ID385" s="115"/>
      <c r="IE385" s="115">
        <v>1.8</v>
      </c>
      <c r="IF385" s="115">
        <v>1</v>
      </c>
      <c r="IG385" s="115"/>
      <c r="IH385" s="115">
        <f t="shared" ref="IH385:IH392" si="6236">PRODUCT(IC385:IG385)</f>
        <v>12.96</v>
      </c>
      <c r="IJ385" s="118"/>
      <c r="IK385" s="118"/>
      <c r="IL385" s="115"/>
      <c r="IM385" s="115"/>
      <c r="IN385" s="115"/>
      <c r="IO385" s="115"/>
      <c r="IP385" s="115"/>
      <c r="IQ385" s="115">
        <f t="shared" ref="IQ385:IQ392" si="6237">PRODUCT(IL385:IP385)</f>
        <v>0</v>
      </c>
      <c r="IS385" s="118" t="s">
        <v>870</v>
      </c>
      <c r="IT385" s="118"/>
      <c r="IU385" s="115">
        <v>9.6</v>
      </c>
      <c r="IV385" s="115"/>
      <c r="IW385" s="115">
        <v>1.8</v>
      </c>
      <c r="IX385" s="115">
        <v>1</v>
      </c>
      <c r="IY385" s="115"/>
      <c r="IZ385" s="115">
        <f t="shared" ref="IZ385:IZ392" si="6238">PRODUCT(IU385:IY385)</f>
        <v>17.28</v>
      </c>
      <c r="JB385" s="118" t="s">
        <v>442</v>
      </c>
      <c r="JC385" s="118"/>
      <c r="JD385" s="115">
        <v>1.9</v>
      </c>
      <c r="JE385" s="115"/>
      <c r="JF385" s="115">
        <v>1.8</v>
      </c>
      <c r="JG385" s="115">
        <v>1</v>
      </c>
      <c r="JH385" s="115"/>
      <c r="JI385" s="115">
        <f t="shared" ref="JI385:JI392" si="6239">PRODUCT(JD385:JH385)</f>
        <v>3.42</v>
      </c>
      <c r="JK385" s="118"/>
      <c r="JL385" s="118"/>
      <c r="JM385" s="115"/>
      <c r="JN385" s="115"/>
      <c r="JO385" s="115"/>
      <c r="JP385" s="115"/>
      <c r="JQ385" s="115"/>
      <c r="JR385" s="115">
        <f t="shared" ref="JR385:JR392" si="6240">PRODUCT(JM385:JQ385)</f>
        <v>0</v>
      </c>
      <c r="JS385" s="481"/>
      <c r="JT385" s="118" t="s">
        <v>870</v>
      </c>
      <c r="JU385" s="118"/>
      <c r="JV385" s="115">
        <v>7.1</v>
      </c>
      <c r="JW385" s="115"/>
      <c r="JX385" s="115">
        <v>1.8</v>
      </c>
      <c r="JY385" s="115">
        <v>1</v>
      </c>
      <c r="JZ385" s="115"/>
      <c r="KA385" s="115">
        <f t="shared" ref="KA385:KA392" si="6241">PRODUCT(JV385:JZ385)</f>
        <v>12.78</v>
      </c>
      <c r="KB385" s="481"/>
      <c r="KC385" s="118"/>
      <c r="KD385" s="118"/>
      <c r="KE385" s="115"/>
      <c r="KF385" s="115"/>
      <c r="KG385" s="115"/>
      <c r="KH385" s="115"/>
      <c r="KI385" s="115"/>
      <c r="KJ385" s="115">
        <f t="shared" ref="KJ385:KJ392" si="6242">PRODUCT(KE385:KI385)</f>
        <v>0</v>
      </c>
      <c r="KK385" s="481"/>
      <c r="KL385" s="118"/>
      <c r="KM385" s="118"/>
      <c r="KN385" s="115"/>
      <c r="KO385" s="115"/>
      <c r="KP385" s="115"/>
      <c r="KQ385" s="115"/>
      <c r="KR385" s="115"/>
      <c r="KS385" s="115">
        <f t="shared" ref="KS385:KS392" si="6243">PRODUCT(KN385:KR385)</f>
        <v>0</v>
      </c>
      <c r="KT385" s="481"/>
      <c r="KU385" s="118"/>
      <c r="KV385" s="118"/>
      <c r="KW385" s="115"/>
      <c r="KX385" s="115"/>
      <c r="KY385" s="115"/>
      <c r="KZ385" s="115"/>
      <c r="LA385" s="115"/>
      <c r="LB385" s="115">
        <f t="shared" ref="LB385:LB392" si="6244">PRODUCT(KW385:LA385)</f>
        <v>0</v>
      </c>
      <c r="LC385" s="481"/>
      <c r="LD385" s="118"/>
      <c r="LE385" s="118"/>
      <c r="LF385" s="115"/>
      <c r="LG385" s="115"/>
      <c r="LH385" s="115"/>
      <c r="LI385" s="115"/>
      <c r="LJ385" s="115"/>
      <c r="LK385" s="115">
        <f t="shared" ref="LK385:LK392" si="6245">PRODUCT(LF385:LJ385)</f>
        <v>0</v>
      </c>
      <c r="LL385" s="481"/>
      <c r="LM385" s="118"/>
      <c r="LN385" s="118"/>
      <c r="LO385" s="115"/>
      <c r="LP385" s="115"/>
      <c r="LQ385" s="115"/>
      <c r="LR385" s="115"/>
      <c r="LS385" s="115"/>
      <c r="LT385" s="115">
        <f t="shared" ref="LT385:LT392" si="6246">PRODUCT(LO385:LS385)</f>
        <v>0</v>
      </c>
      <c r="LU385" s="481"/>
      <c r="LV385" s="118"/>
      <c r="LW385" s="118"/>
      <c r="LX385" s="115"/>
      <c r="LY385" s="115"/>
      <c r="LZ385" s="115"/>
      <c r="MA385" s="115"/>
      <c r="MB385" s="115"/>
      <c r="MC385" s="115">
        <f t="shared" ref="MC385:MC392" si="6247">PRODUCT(LX385:MB385)</f>
        <v>0</v>
      </c>
      <c r="MD385" s="481"/>
      <c r="ME385" s="118"/>
      <c r="MF385" s="118"/>
      <c r="MG385" s="115"/>
      <c r="MH385" s="115"/>
      <c r="MI385" s="115"/>
      <c r="MJ385" s="115"/>
      <c r="MK385" s="115"/>
      <c r="ML385" s="115">
        <f t="shared" ref="ML385:ML392" si="6248">PRODUCT(MG385:MK385)</f>
        <v>0</v>
      </c>
      <c r="MM385" s="481"/>
      <c r="MN385" s="118" t="s">
        <v>870</v>
      </c>
      <c r="MO385" s="118"/>
      <c r="MP385" s="115">
        <v>6.6</v>
      </c>
      <c r="MQ385" s="115"/>
      <c r="MR385" s="115">
        <v>1.8</v>
      </c>
      <c r="MS385" s="115">
        <v>1</v>
      </c>
      <c r="MT385" s="115"/>
      <c r="MU385" s="115">
        <f t="shared" ref="MU385:MU392" si="6249">PRODUCT(MP385:MT385)</f>
        <v>11.879999999999999</v>
      </c>
      <c r="MV385" s="481"/>
      <c r="MW385" s="118" t="s">
        <v>870</v>
      </c>
      <c r="MX385" s="118"/>
      <c r="MY385" s="115">
        <v>6.2</v>
      </c>
      <c r="MZ385" s="115"/>
      <c r="NA385" s="115">
        <v>1.8</v>
      </c>
      <c r="NB385" s="115">
        <v>1</v>
      </c>
      <c r="NC385" s="115"/>
      <c r="ND385" s="115">
        <f t="shared" ref="ND385:ND392" si="6250">PRODUCT(MY385:NC385)</f>
        <v>11.16</v>
      </c>
      <c r="NE385" s="481"/>
      <c r="NF385" s="118" t="s">
        <v>870</v>
      </c>
      <c r="NG385" s="118"/>
      <c r="NH385" s="115">
        <v>6.7</v>
      </c>
      <c r="NI385" s="115"/>
      <c r="NJ385" s="115">
        <v>1.8</v>
      </c>
      <c r="NK385" s="115">
        <v>1</v>
      </c>
      <c r="NL385" s="115"/>
      <c r="NM385" s="115">
        <f t="shared" ref="NM385:NM392" si="6251">PRODUCT(NH385:NL385)</f>
        <v>12.06</v>
      </c>
      <c r="NN385" s="481"/>
      <c r="NO385" s="118" t="s">
        <v>877</v>
      </c>
      <c r="NP385" s="118"/>
      <c r="NQ385" s="115">
        <v>2</v>
      </c>
      <c r="NR385" s="115">
        <v>0.6</v>
      </c>
      <c r="NS385" s="115"/>
      <c r="NT385" s="115">
        <v>1</v>
      </c>
      <c r="NU385" s="115"/>
      <c r="NV385" s="115">
        <f t="shared" ref="NV385:NV392" si="6252">PRODUCT(NQ385:NU385)</f>
        <v>1.2</v>
      </c>
      <c r="NW385" s="481"/>
      <c r="NX385" s="118" t="s">
        <v>870</v>
      </c>
      <c r="NY385" s="118"/>
      <c r="NZ385" s="115">
        <v>7.6</v>
      </c>
      <c r="OA385" s="115"/>
      <c r="OB385" s="115">
        <v>1.8</v>
      </c>
      <c r="OC385" s="115">
        <v>1</v>
      </c>
      <c r="OD385" s="115"/>
      <c r="OE385" s="115">
        <f t="shared" ref="OE385:OE392" si="6253">PRODUCT(NZ385:OD385)</f>
        <v>13.68</v>
      </c>
      <c r="OF385" s="481"/>
      <c r="OG385" s="118" t="s">
        <v>870</v>
      </c>
      <c r="OH385" s="118"/>
      <c r="OI385" s="115">
        <v>6.4</v>
      </c>
      <c r="OJ385" s="115"/>
      <c r="OK385" s="115">
        <v>1.8</v>
      </c>
      <c r="OL385" s="115">
        <v>1</v>
      </c>
      <c r="OM385" s="115"/>
      <c r="ON385" s="115">
        <f t="shared" ref="ON385:ON392" si="6254">PRODUCT(OI385:OM385)</f>
        <v>11.520000000000001</v>
      </c>
      <c r="OO385" s="481"/>
      <c r="OP385" s="118"/>
      <c r="OQ385" s="118"/>
      <c r="OR385" s="115"/>
      <c r="OS385" s="115"/>
      <c r="OT385" s="115"/>
      <c r="OU385" s="115"/>
      <c r="OV385" s="115"/>
      <c r="OW385" s="115">
        <f t="shared" ref="OW385:OW392" si="6255">PRODUCT(OR385:OV385)</f>
        <v>0</v>
      </c>
      <c r="OY385" s="118"/>
      <c r="OZ385" s="118"/>
      <c r="PA385" s="115"/>
      <c r="PB385" s="115"/>
      <c r="PC385" s="115"/>
      <c r="PD385" s="115"/>
      <c r="PE385" s="115"/>
      <c r="PF385" s="115">
        <f t="shared" ref="PF385:PF392" si="6256">PRODUCT(PA385:PE385)</f>
        <v>0</v>
      </c>
    </row>
    <row r="386" spans="1:422">
      <c r="A386" s="118"/>
      <c r="B386" s="118"/>
      <c r="C386" s="115"/>
      <c r="D386" s="115"/>
      <c r="E386" s="115"/>
      <c r="F386" s="115"/>
      <c r="G386" s="115"/>
      <c r="H386" s="115">
        <f t="shared" si="6211"/>
        <v>0</v>
      </c>
      <c r="J386" s="118"/>
      <c r="K386" s="118"/>
      <c r="L386" s="115"/>
      <c r="M386" s="115"/>
      <c r="N386" s="115"/>
      <c r="O386" s="115"/>
      <c r="P386" s="115"/>
      <c r="Q386" s="115">
        <f t="shared" si="6212"/>
        <v>0</v>
      </c>
      <c r="S386" s="118"/>
      <c r="T386" s="118"/>
      <c r="U386" s="115"/>
      <c r="V386" s="115"/>
      <c r="W386" s="115"/>
      <c r="X386" s="115"/>
      <c r="Y386" s="115"/>
      <c r="Z386" s="115">
        <f t="shared" si="6213"/>
        <v>0</v>
      </c>
      <c r="AB386" s="118"/>
      <c r="AC386" s="118"/>
      <c r="AD386" s="115"/>
      <c r="AE386" s="115"/>
      <c r="AF386" s="115"/>
      <c r="AG386" s="115"/>
      <c r="AH386" s="115"/>
      <c r="AI386" s="115">
        <f t="shared" si="6214"/>
        <v>0</v>
      </c>
      <c r="AK386" s="118"/>
      <c r="AL386" s="118"/>
      <c r="AM386" s="115"/>
      <c r="AN386" s="115"/>
      <c r="AO386" s="115"/>
      <c r="AP386" s="115"/>
      <c r="AQ386" s="115"/>
      <c r="AR386" s="115">
        <f t="shared" si="6215"/>
        <v>0</v>
      </c>
      <c r="AT386" s="118"/>
      <c r="AU386" s="118"/>
      <c r="AV386" s="115"/>
      <c r="AW386" s="115"/>
      <c r="AX386" s="115"/>
      <c r="AY386" s="115"/>
      <c r="AZ386" s="115"/>
      <c r="BA386" s="115">
        <f t="shared" si="6216"/>
        <v>0</v>
      </c>
      <c r="BC386" s="118"/>
      <c r="BD386" s="118"/>
      <c r="BE386" s="115"/>
      <c r="BF386" s="115"/>
      <c r="BG386" s="115"/>
      <c r="BH386" s="115"/>
      <c r="BI386" s="115"/>
      <c r="BJ386" s="115">
        <f t="shared" si="6217"/>
        <v>0</v>
      </c>
      <c r="BL386" s="118"/>
      <c r="BM386" s="118"/>
      <c r="BN386" s="115"/>
      <c r="BO386" s="115"/>
      <c r="BP386" s="115"/>
      <c r="BQ386" s="115"/>
      <c r="BR386" s="115"/>
      <c r="BS386" s="115">
        <f t="shared" si="6218"/>
        <v>0</v>
      </c>
      <c r="BU386" s="118"/>
      <c r="BV386" s="118"/>
      <c r="BW386" s="115"/>
      <c r="BX386" s="115"/>
      <c r="BY386" s="115"/>
      <c r="BZ386" s="115"/>
      <c r="CA386" s="115"/>
      <c r="CB386" s="115">
        <f t="shared" si="6219"/>
        <v>0</v>
      </c>
      <c r="CD386" s="118"/>
      <c r="CE386" s="118"/>
      <c r="CF386" s="115"/>
      <c r="CG386" s="115"/>
      <c r="CH386" s="115"/>
      <c r="CI386" s="115"/>
      <c r="CJ386" s="115"/>
      <c r="CK386" s="115">
        <f t="shared" si="6220"/>
        <v>0</v>
      </c>
      <c r="CM386" s="118"/>
      <c r="CN386" s="118"/>
      <c r="CO386" s="115"/>
      <c r="CP386" s="115"/>
      <c r="CQ386" s="115"/>
      <c r="CR386" s="115"/>
      <c r="CS386" s="115"/>
      <c r="CT386" s="115">
        <f t="shared" si="6221"/>
        <v>0</v>
      </c>
      <c r="CV386" s="118"/>
      <c r="CW386" s="118"/>
      <c r="CX386" s="115"/>
      <c r="CY386" s="115"/>
      <c r="CZ386" s="115"/>
      <c r="DA386" s="115"/>
      <c r="DB386" s="115"/>
      <c r="DC386" s="115">
        <f t="shared" si="6222"/>
        <v>0</v>
      </c>
      <c r="DE386" s="118"/>
      <c r="DF386" s="118"/>
      <c r="DG386" s="115"/>
      <c r="DH386" s="115"/>
      <c r="DI386" s="115"/>
      <c r="DJ386" s="115"/>
      <c r="DK386" s="115"/>
      <c r="DL386" s="115">
        <f t="shared" si="6223"/>
        <v>0</v>
      </c>
      <c r="DN386" s="118"/>
      <c r="DO386" s="118"/>
      <c r="DP386" s="115"/>
      <c r="DQ386" s="115"/>
      <c r="DR386" s="115"/>
      <c r="DS386" s="115"/>
      <c r="DT386" s="115"/>
      <c r="DU386" s="115">
        <f t="shared" si="6224"/>
        <v>0</v>
      </c>
      <c r="DW386" s="118"/>
      <c r="DX386" s="118"/>
      <c r="DY386" s="115"/>
      <c r="DZ386" s="115"/>
      <c r="EA386" s="115"/>
      <c r="EB386" s="115"/>
      <c r="EC386" s="115"/>
      <c r="ED386" s="115">
        <f t="shared" si="6225"/>
        <v>0</v>
      </c>
      <c r="EF386" s="118"/>
      <c r="EG386" s="118"/>
      <c r="EH386" s="115"/>
      <c r="EI386" s="115"/>
      <c r="EJ386" s="115"/>
      <c r="EK386" s="115"/>
      <c r="EL386" s="115"/>
      <c r="EM386" s="115">
        <f t="shared" si="6226"/>
        <v>0</v>
      </c>
      <c r="EO386" s="118"/>
      <c r="EP386" s="118"/>
      <c r="EQ386" s="115"/>
      <c r="ER386" s="115"/>
      <c r="ES386" s="115"/>
      <c r="ET386" s="115"/>
      <c r="EU386" s="115"/>
      <c r="EV386" s="115">
        <f t="shared" si="6227"/>
        <v>0</v>
      </c>
      <c r="EX386" s="118"/>
      <c r="EY386" s="118"/>
      <c r="EZ386" s="115"/>
      <c r="FA386" s="115"/>
      <c r="FB386" s="115"/>
      <c r="FC386" s="115"/>
      <c r="FD386" s="115"/>
      <c r="FE386" s="115">
        <f t="shared" si="6228"/>
        <v>0</v>
      </c>
      <c r="FG386" s="118"/>
      <c r="FH386" s="118"/>
      <c r="FI386" s="115"/>
      <c r="FJ386" s="115"/>
      <c r="FK386" s="115"/>
      <c r="FL386" s="115"/>
      <c r="FM386" s="115"/>
      <c r="FN386" s="115">
        <f t="shared" si="6229"/>
        <v>0</v>
      </c>
      <c r="FP386" s="118"/>
      <c r="FQ386" s="118"/>
      <c r="FR386" s="115"/>
      <c r="FS386" s="115"/>
      <c r="FT386" s="115"/>
      <c r="FU386" s="115"/>
      <c r="FV386" s="115"/>
      <c r="FW386" s="115">
        <f t="shared" si="6230"/>
        <v>0</v>
      </c>
      <c r="FY386" s="118" t="s">
        <v>877</v>
      </c>
      <c r="FZ386" s="118"/>
      <c r="GA386" s="115">
        <v>2</v>
      </c>
      <c r="GB386" s="115">
        <v>0.6</v>
      </c>
      <c r="GC386" s="115"/>
      <c r="GD386" s="115"/>
      <c r="GE386" s="115"/>
      <c r="GF386" s="115">
        <f t="shared" si="6231"/>
        <v>1.2</v>
      </c>
      <c r="GH386" s="118" t="s">
        <v>877</v>
      </c>
      <c r="GI386" s="118"/>
      <c r="GJ386" s="115">
        <v>2</v>
      </c>
      <c r="GK386" s="115">
        <v>0.6</v>
      </c>
      <c r="GL386" s="115"/>
      <c r="GM386" s="115"/>
      <c r="GN386" s="115"/>
      <c r="GO386" s="115">
        <f t="shared" si="6232"/>
        <v>1.2</v>
      </c>
      <c r="GQ386" s="118" t="s">
        <v>877</v>
      </c>
      <c r="GR386" s="118"/>
      <c r="GS386" s="115">
        <v>2</v>
      </c>
      <c r="GT386" s="115">
        <v>0.6</v>
      </c>
      <c r="GU386" s="115"/>
      <c r="GV386" s="115"/>
      <c r="GW386" s="115"/>
      <c r="GX386" s="115">
        <f t="shared" si="6233"/>
        <v>1.2</v>
      </c>
      <c r="GZ386" s="118"/>
      <c r="HA386" s="118"/>
      <c r="HB386" s="115"/>
      <c r="HC386" s="115"/>
      <c r="HD386" s="115"/>
      <c r="HE386" s="115"/>
      <c r="HF386" s="115"/>
      <c r="HG386" s="115">
        <f t="shared" si="6234"/>
        <v>0</v>
      </c>
      <c r="HI386" s="118"/>
      <c r="HJ386" s="118"/>
      <c r="HK386" s="115"/>
      <c r="HL386" s="115"/>
      <c r="HM386" s="115"/>
      <c r="HN386" s="115"/>
      <c r="HO386" s="115"/>
      <c r="HP386" s="115">
        <f t="shared" si="6235"/>
        <v>0</v>
      </c>
      <c r="HR386" s="118"/>
      <c r="HS386" s="118"/>
      <c r="HT386" s="115"/>
      <c r="HU386" s="115"/>
      <c r="HV386" s="115"/>
      <c r="HW386" s="115"/>
      <c r="HX386" s="115"/>
      <c r="HY386" s="115">
        <f t="shared" ref="HY386:HY392" si="6257">PRODUCT(HT386:HX386)</f>
        <v>0</v>
      </c>
      <c r="IA386" s="118"/>
      <c r="IB386" s="118"/>
      <c r="IC386" s="115"/>
      <c r="ID386" s="115"/>
      <c r="IE386" s="115"/>
      <c r="IF386" s="115"/>
      <c r="IG386" s="115"/>
      <c r="IH386" s="115">
        <f t="shared" si="6236"/>
        <v>0</v>
      </c>
      <c r="IJ386" s="118"/>
      <c r="IK386" s="118"/>
      <c r="IL386" s="115"/>
      <c r="IM386" s="115"/>
      <c r="IN386" s="115"/>
      <c r="IO386" s="115"/>
      <c r="IP386" s="115"/>
      <c r="IQ386" s="115">
        <f t="shared" si="6237"/>
        <v>0</v>
      </c>
      <c r="IS386" s="118"/>
      <c r="IT386" s="118"/>
      <c r="IU386" s="115"/>
      <c r="IV386" s="115"/>
      <c r="IW386" s="115"/>
      <c r="IX386" s="115"/>
      <c r="IY386" s="115"/>
      <c r="IZ386" s="115">
        <f t="shared" si="6238"/>
        <v>0</v>
      </c>
      <c r="JB386" s="118" t="s">
        <v>443</v>
      </c>
      <c r="JC386" s="118"/>
      <c r="JD386" s="115">
        <v>1.9</v>
      </c>
      <c r="JE386" s="115"/>
      <c r="JF386" s="115">
        <v>1.8</v>
      </c>
      <c r="JG386" s="115">
        <v>1</v>
      </c>
      <c r="JH386" s="115"/>
      <c r="JI386" s="115">
        <f t="shared" si="6239"/>
        <v>3.42</v>
      </c>
      <c r="JK386" s="118"/>
      <c r="JL386" s="118"/>
      <c r="JM386" s="115"/>
      <c r="JN386" s="115"/>
      <c r="JO386" s="115"/>
      <c r="JP386" s="115"/>
      <c r="JQ386" s="115"/>
      <c r="JR386" s="115">
        <f t="shared" si="6240"/>
        <v>0</v>
      </c>
      <c r="JS386" s="481"/>
      <c r="JT386" s="118"/>
      <c r="JU386" s="118"/>
      <c r="JV386" s="115"/>
      <c r="JW386" s="115"/>
      <c r="JX386" s="115"/>
      <c r="JY386" s="115"/>
      <c r="JZ386" s="115"/>
      <c r="KA386" s="115">
        <f t="shared" si="6241"/>
        <v>0</v>
      </c>
      <c r="KB386" s="481"/>
      <c r="KC386" s="118"/>
      <c r="KD386" s="118"/>
      <c r="KE386" s="115"/>
      <c r="KF386" s="115"/>
      <c r="KG386" s="115"/>
      <c r="KH386" s="115"/>
      <c r="KI386" s="115"/>
      <c r="KJ386" s="115">
        <f t="shared" si="6242"/>
        <v>0</v>
      </c>
      <c r="KK386" s="481"/>
      <c r="KL386" s="118"/>
      <c r="KM386" s="118"/>
      <c r="KN386" s="115"/>
      <c r="KO386" s="115"/>
      <c r="KP386" s="115"/>
      <c r="KQ386" s="115"/>
      <c r="KR386" s="115"/>
      <c r="KS386" s="115">
        <f t="shared" si="6243"/>
        <v>0</v>
      </c>
      <c r="KT386" s="481"/>
      <c r="KU386" s="118"/>
      <c r="KV386" s="118"/>
      <c r="KW386" s="115"/>
      <c r="KX386" s="115"/>
      <c r="KY386" s="115"/>
      <c r="KZ386" s="115"/>
      <c r="LA386" s="115"/>
      <c r="LB386" s="115">
        <f t="shared" si="6244"/>
        <v>0</v>
      </c>
      <c r="LC386" s="481"/>
      <c r="LD386" s="118"/>
      <c r="LE386" s="118"/>
      <c r="LF386" s="115"/>
      <c r="LG386" s="115"/>
      <c r="LH386" s="115"/>
      <c r="LI386" s="115"/>
      <c r="LJ386" s="115"/>
      <c r="LK386" s="115">
        <f t="shared" si="6245"/>
        <v>0</v>
      </c>
      <c r="LL386" s="481"/>
      <c r="LM386" s="118"/>
      <c r="LN386" s="118"/>
      <c r="LO386" s="115"/>
      <c r="LP386" s="115"/>
      <c r="LQ386" s="115"/>
      <c r="LR386" s="115"/>
      <c r="LS386" s="115"/>
      <c r="LT386" s="115">
        <f t="shared" si="6246"/>
        <v>0</v>
      </c>
      <c r="LU386" s="481"/>
      <c r="LV386" s="118"/>
      <c r="LW386" s="118"/>
      <c r="LX386" s="115"/>
      <c r="LY386" s="115"/>
      <c r="LZ386" s="115"/>
      <c r="MA386" s="115"/>
      <c r="MB386" s="115"/>
      <c r="MC386" s="115">
        <f t="shared" si="6247"/>
        <v>0</v>
      </c>
      <c r="MD386" s="481"/>
      <c r="ME386" s="118"/>
      <c r="MF386" s="118"/>
      <c r="MG386" s="115"/>
      <c r="MH386" s="115"/>
      <c r="MI386" s="115"/>
      <c r="MJ386" s="115"/>
      <c r="MK386" s="115"/>
      <c r="ML386" s="115">
        <f t="shared" si="6248"/>
        <v>0</v>
      </c>
      <c r="MM386" s="481"/>
      <c r="MN386" s="118"/>
      <c r="MO386" s="118"/>
      <c r="MP386" s="115"/>
      <c r="MQ386" s="115"/>
      <c r="MR386" s="115"/>
      <c r="MS386" s="115"/>
      <c r="MT386" s="115"/>
      <c r="MU386" s="115">
        <f t="shared" si="6249"/>
        <v>0</v>
      </c>
      <c r="MV386" s="481"/>
      <c r="MW386" s="118"/>
      <c r="MX386" s="118"/>
      <c r="MY386" s="115"/>
      <c r="MZ386" s="115"/>
      <c r="NA386" s="115"/>
      <c r="NB386" s="115"/>
      <c r="NC386" s="115"/>
      <c r="ND386" s="115">
        <f t="shared" si="6250"/>
        <v>0</v>
      </c>
      <c r="NE386" s="481"/>
      <c r="NF386" s="118"/>
      <c r="NG386" s="118"/>
      <c r="NH386" s="115"/>
      <c r="NI386" s="115"/>
      <c r="NJ386" s="115"/>
      <c r="NK386" s="115"/>
      <c r="NL386" s="115"/>
      <c r="NM386" s="115">
        <f t="shared" si="6251"/>
        <v>0</v>
      </c>
      <c r="NN386" s="481"/>
      <c r="NO386" s="118"/>
      <c r="NP386" s="118"/>
      <c r="NQ386" s="115"/>
      <c r="NR386" s="115"/>
      <c r="NS386" s="115"/>
      <c r="NT386" s="115"/>
      <c r="NU386" s="115"/>
      <c r="NV386" s="115">
        <f t="shared" si="6252"/>
        <v>0</v>
      </c>
      <c r="NW386" s="481"/>
      <c r="NX386" s="118"/>
      <c r="NY386" s="118"/>
      <c r="NZ386" s="115"/>
      <c r="OA386" s="115"/>
      <c r="OB386" s="115"/>
      <c r="OC386" s="115"/>
      <c r="OD386" s="115"/>
      <c r="OE386" s="115">
        <f t="shared" si="6253"/>
        <v>0</v>
      </c>
      <c r="OF386" s="481"/>
      <c r="OG386" s="118"/>
      <c r="OH386" s="118"/>
      <c r="OI386" s="115"/>
      <c r="OJ386" s="115"/>
      <c r="OK386" s="115"/>
      <c r="OL386" s="115"/>
      <c r="OM386" s="115"/>
      <c r="ON386" s="115">
        <f t="shared" si="6254"/>
        <v>0</v>
      </c>
      <c r="OO386" s="481"/>
      <c r="OP386" s="118"/>
      <c r="OQ386" s="118"/>
      <c r="OR386" s="115"/>
      <c r="OS386" s="115"/>
      <c r="OT386" s="115"/>
      <c r="OU386" s="115"/>
      <c r="OV386" s="115"/>
      <c r="OW386" s="115">
        <f t="shared" si="6255"/>
        <v>0</v>
      </c>
      <c r="OY386" s="118"/>
      <c r="OZ386" s="118"/>
      <c r="PA386" s="115"/>
      <c r="PB386" s="115"/>
      <c r="PC386" s="115"/>
      <c r="PD386" s="115"/>
      <c r="PE386" s="115"/>
      <c r="PF386" s="115">
        <f t="shared" si="6256"/>
        <v>0</v>
      </c>
    </row>
    <row r="387" spans="1:422">
      <c r="A387" s="118"/>
      <c r="B387" s="118"/>
      <c r="C387" s="115"/>
      <c r="D387" s="115"/>
      <c r="E387" s="115"/>
      <c r="F387" s="115"/>
      <c r="G387" s="115"/>
      <c r="H387" s="115">
        <f t="shared" si="6211"/>
        <v>0</v>
      </c>
      <c r="J387" s="118"/>
      <c r="K387" s="118"/>
      <c r="L387" s="115"/>
      <c r="M387" s="115"/>
      <c r="N387" s="115"/>
      <c r="O387" s="115"/>
      <c r="P387" s="115"/>
      <c r="Q387" s="115">
        <f t="shared" si="6212"/>
        <v>0</v>
      </c>
      <c r="S387" s="118"/>
      <c r="T387" s="118"/>
      <c r="U387" s="115"/>
      <c r="V387" s="115"/>
      <c r="W387" s="115"/>
      <c r="X387" s="115"/>
      <c r="Y387" s="115"/>
      <c r="Z387" s="115">
        <f t="shared" si="6213"/>
        <v>0</v>
      </c>
      <c r="AB387" s="118"/>
      <c r="AC387" s="118"/>
      <c r="AD387" s="115"/>
      <c r="AE387" s="115"/>
      <c r="AF387" s="115"/>
      <c r="AG387" s="115"/>
      <c r="AH387" s="115"/>
      <c r="AI387" s="115">
        <f t="shared" si="6214"/>
        <v>0</v>
      </c>
      <c r="AK387" s="118"/>
      <c r="AL387" s="118"/>
      <c r="AM387" s="115"/>
      <c r="AN387" s="115"/>
      <c r="AO387" s="115"/>
      <c r="AP387" s="115"/>
      <c r="AQ387" s="115"/>
      <c r="AR387" s="115">
        <f t="shared" si="6215"/>
        <v>0</v>
      </c>
      <c r="AT387" s="118"/>
      <c r="AU387" s="118"/>
      <c r="AV387" s="115"/>
      <c r="AW387" s="115"/>
      <c r="AX387" s="115"/>
      <c r="AY387" s="115"/>
      <c r="AZ387" s="115"/>
      <c r="BA387" s="115">
        <f t="shared" si="6216"/>
        <v>0</v>
      </c>
      <c r="BC387" s="118"/>
      <c r="BD387" s="118"/>
      <c r="BE387" s="115"/>
      <c r="BF387" s="115"/>
      <c r="BG387" s="115"/>
      <c r="BH387" s="115"/>
      <c r="BI387" s="115"/>
      <c r="BJ387" s="115">
        <f t="shared" si="6217"/>
        <v>0</v>
      </c>
      <c r="BL387" s="118"/>
      <c r="BM387" s="118"/>
      <c r="BN387" s="115"/>
      <c r="BO387" s="115"/>
      <c r="BP387" s="115"/>
      <c r="BQ387" s="115"/>
      <c r="BR387" s="115"/>
      <c r="BS387" s="115">
        <f t="shared" si="6218"/>
        <v>0</v>
      </c>
      <c r="BU387" s="118"/>
      <c r="BV387" s="118"/>
      <c r="BW387" s="115"/>
      <c r="BX387" s="115"/>
      <c r="BY387" s="115"/>
      <c r="BZ387" s="115"/>
      <c r="CA387" s="115"/>
      <c r="CB387" s="115">
        <f t="shared" si="6219"/>
        <v>0</v>
      </c>
      <c r="CD387" s="118"/>
      <c r="CE387" s="118"/>
      <c r="CF387" s="115"/>
      <c r="CG387" s="115"/>
      <c r="CH387" s="115"/>
      <c r="CI387" s="115"/>
      <c r="CJ387" s="115"/>
      <c r="CK387" s="115">
        <f t="shared" si="6220"/>
        <v>0</v>
      </c>
      <c r="CM387" s="118"/>
      <c r="CN387" s="118"/>
      <c r="CO387" s="115"/>
      <c r="CP387" s="115"/>
      <c r="CQ387" s="115"/>
      <c r="CR387" s="115"/>
      <c r="CS387" s="115"/>
      <c r="CT387" s="115">
        <f t="shared" si="6221"/>
        <v>0</v>
      </c>
      <c r="CV387" s="118"/>
      <c r="CW387" s="118"/>
      <c r="CX387" s="115"/>
      <c r="CY387" s="115"/>
      <c r="CZ387" s="115"/>
      <c r="DA387" s="115"/>
      <c r="DB387" s="115"/>
      <c r="DC387" s="115">
        <f t="shared" si="6222"/>
        <v>0</v>
      </c>
      <c r="DE387" s="118"/>
      <c r="DF387" s="118"/>
      <c r="DG387" s="115"/>
      <c r="DH387" s="115"/>
      <c r="DI387" s="115"/>
      <c r="DJ387" s="115"/>
      <c r="DK387" s="115"/>
      <c r="DL387" s="115">
        <f t="shared" si="6223"/>
        <v>0</v>
      </c>
      <c r="DN387" s="118"/>
      <c r="DO387" s="118"/>
      <c r="DP387" s="115"/>
      <c r="DQ387" s="115"/>
      <c r="DR387" s="115"/>
      <c r="DS387" s="115"/>
      <c r="DT387" s="115"/>
      <c r="DU387" s="115">
        <f t="shared" si="6224"/>
        <v>0</v>
      </c>
      <c r="DW387" s="118"/>
      <c r="DX387" s="118"/>
      <c r="DY387" s="115"/>
      <c r="DZ387" s="115"/>
      <c r="EA387" s="115"/>
      <c r="EB387" s="115"/>
      <c r="EC387" s="115"/>
      <c r="ED387" s="115">
        <f t="shared" si="6225"/>
        <v>0</v>
      </c>
      <c r="EF387" s="118"/>
      <c r="EG387" s="118"/>
      <c r="EH387" s="115"/>
      <c r="EI387" s="115"/>
      <c r="EJ387" s="115"/>
      <c r="EK387" s="115"/>
      <c r="EL387" s="115"/>
      <c r="EM387" s="115">
        <f t="shared" si="6226"/>
        <v>0</v>
      </c>
      <c r="EO387" s="118"/>
      <c r="EP387" s="118"/>
      <c r="EQ387" s="115"/>
      <c r="ER387" s="115"/>
      <c r="ES387" s="115"/>
      <c r="ET387" s="115"/>
      <c r="EU387" s="115"/>
      <c r="EV387" s="115">
        <f t="shared" si="6227"/>
        <v>0</v>
      </c>
      <c r="EX387" s="118"/>
      <c r="EY387" s="118"/>
      <c r="EZ387" s="115"/>
      <c r="FA387" s="115"/>
      <c r="FB387" s="115"/>
      <c r="FC387" s="115"/>
      <c r="FD387" s="115"/>
      <c r="FE387" s="115">
        <f t="shared" si="6228"/>
        <v>0</v>
      </c>
      <c r="FG387" s="118"/>
      <c r="FH387" s="118"/>
      <c r="FI387" s="115"/>
      <c r="FJ387" s="115"/>
      <c r="FK387" s="115"/>
      <c r="FL387" s="115"/>
      <c r="FM387" s="115"/>
      <c r="FN387" s="115">
        <f t="shared" si="6229"/>
        <v>0</v>
      </c>
      <c r="FP387" s="118"/>
      <c r="FQ387" s="118"/>
      <c r="FR387" s="115"/>
      <c r="FS387" s="115"/>
      <c r="FT387" s="115"/>
      <c r="FU387" s="115"/>
      <c r="FV387" s="115"/>
      <c r="FW387" s="115">
        <f t="shared" si="6230"/>
        <v>0</v>
      </c>
      <c r="FY387" s="118"/>
      <c r="FZ387" s="118"/>
      <c r="GA387" s="115"/>
      <c r="GB387" s="115"/>
      <c r="GC387" s="115"/>
      <c r="GD387" s="115"/>
      <c r="GE387" s="115"/>
      <c r="GF387" s="115">
        <f t="shared" si="6231"/>
        <v>0</v>
      </c>
      <c r="GH387" s="118"/>
      <c r="GI387" s="118"/>
      <c r="GJ387" s="115"/>
      <c r="GK387" s="115"/>
      <c r="GL387" s="115"/>
      <c r="GM387" s="115"/>
      <c r="GN387" s="115"/>
      <c r="GO387" s="115">
        <f t="shared" si="6232"/>
        <v>0</v>
      </c>
      <c r="GQ387" s="118"/>
      <c r="GR387" s="118"/>
      <c r="GS387" s="115"/>
      <c r="GT387" s="115"/>
      <c r="GU387" s="115"/>
      <c r="GV387" s="115"/>
      <c r="GW387" s="115"/>
      <c r="GX387" s="115">
        <f t="shared" si="6233"/>
        <v>0</v>
      </c>
      <c r="GZ387" s="118"/>
      <c r="HA387" s="118"/>
      <c r="HB387" s="115"/>
      <c r="HC387" s="115"/>
      <c r="HD387" s="115"/>
      <c r="HE387" s="115"/>
      <c r="HF387" s="115"/>
      <c r="HG387" s="115">
        <f t="shared" si="6234"/>
        <v>0</v>
      </c>
      <c r="HI387" s="118"/>
      <c r="HJ387" s="118"/>
      <c r="HK387" s="115"/>
      <c r="HL387" s="115"/>
      <c r="HM387" s="115"/>
      <c r="HN387" s="115"/>
      <c r="HO387" s="115"/>
      <c r="HP387" s="115">
        <f t="shared" si="6235"/>
        <v>0</v>
      </c>
      <c r="HR387" s="118"/>
      <c r="HS387" s="118"/>
      <c r="HT387" s="115"/>
      <c r="HU387" s="115"/>
      <c r="HV387" s="115"/>
      <c r="HW387" s="115"/>
      <c r="HX387" s="115"/>
      <c r="HY387" s="115">
        <f t="shared" si="6257"/>
        <v>0</v>
      </c>
      <c r="IA387" s="118"/>
      <c r="IB387" s="118"/>
      <c r="IC387" s="115"/>
      <c r="ID387" s="115"/>
      <c r="IE387" s="115"/>
      <c r="IF387" s="115"/>
      <c r="IG387" s="115"/>
      <c r="IH387" s="115">
        <f t="shared" si="6236"/>
        <v>0</v>
      </c>
      <c r="IJ387" s="118"/>
      <c r="IK387" s="118"/>
      <c r="IL387" s="115"/>
      <c r="IM387" s="115"/>
      <c r="IN387" s="115"/>
      <c r="IO387" s="115"/>
      <c r="IP387" s="115"/>
      <c r="IQ387" s="115">
        <f t="shared" si="6237"/>
        <v>0</v>
      </c>
      <c r="IS387" s="118"/>
      <c r="IT387" s="118"/>
      <c r="IU387" s="115"/>
      <c r="IV387" s="115"/>
      <c r="IW387" s="115"/>
      <c r="IX387" s="115"/>
      <c r="IY387" s="115"/>
      <c r="IZ387" s="115">
        <f t="shared" si="6238"/>
        <v>0</v>
      </c>
      <c r="JB387" s="118" t="s">
        <v>444</v>
      </c>
      <c r="JC387" s="118"/>
      <c r="JD387" s="115">
        <v>1.5</v>
      </c>
      <c r="JE387" s="115"/>
      <c r="JF387" s="115">
        <v>1.8</v>
      </c>
      <c r="JG387" s="115">
        <v>2</v>
      </c>
      <c r="JH387" s="115"/>
      <c r="JI387" s="115">
        <f t="shared" si="6239"/>
        <v>5.4</v>
      </c>
      <c r="JK387" s="118"/>
      <c r="JL387" s="118"/>
      <c r="JM387" s="115"/>
      <c r="JN387" s="115"/>
      <c r="JO387" s="115"/>
      <c r="JP387" s="115"/>
      <c r="JQ387" s="115"/>
      <c r="JR387" s="115">
        <f t="shared" si="6240"/>
        <v>0</v>
      </c>
      <c r="JS387" s="481"/>
      <c r="JT387" s="118"/>
      <c r="JU387" s="118"/>
      <c r="JV387" s="115"/>
      <c r="JW387" s="115"/>
      <c r="JX387" s="115"/>
      <c r="JY387" s="115"/>
      <c r="JZ387" s="115"/>
      <c r="KA387" s="115">
        <f t="shared" si="6241"/>
        <v>0</v>
      </c>
      <c r="KB387" s="481"/>
      <c r="KC387" s="118"/>
      <c r="KD387" s="118"/>
      <c r="KE387" s="115"/>
      <c r="KF387" s="115"/>
      <c r="KG387" s="115"/>
      <c r="KH387" s="115"/>
      <c r="KI387" s="115"/>
      <c r="KJ387" s="115">
        <f t="shared" si="6242"/>
        <v>0</v>
      </c>
      <c r="KK387" s="481"/>
      <c r="KL387" s="118"/>
      <c r="KM387" s="118"/>
      <c r="KN387" s="115"/>
      <c r="KO387" s="115"/>
      <c r="KP387" s="115"/>
      <c r="KQ387" s="115"/>
      <c r="KR387" s="115"/>
      <c r="KS387" s="115">
        <f t="shared" si="6243"/>
        <v>0</v>
      </c>
      <c r="KT387" s="481"/>
      <c r="KU387" s="118"/>
      <c r="KV387" s="118"/>
      <c r="KW387" s="115"/>
      <c r="KX387" s="115"/>
      <c r="KY387" s="115"/>
      <c r="KZ387" s="115"/>
      <c r="LA387" s="115"/>
      <c r="LB387" s="115">
        <f t="shared" si="6244"/>
        <v>0</v>
      </c>
      <c r="LC387" s="481"/>
      <c r="LD387" s="118"/>
      <c r="LE387" s="118"/>
      <c r="LF387" s="115"/>
      <c r="LG387" s="115"/>
      <c r="LH387" s="115"/>
      <c r="LI387" s="115"/>
      <c r="LJ387" s="115"/>
      <c r="LK387" s="115">
        <f t="shared" si="6245"/>
        <v>0</v>
      </c>
      <c r="LL387" s="481"/>
      <c r="LM387" s="118"/>
      <c r="LN387" s="118"/>
      <c r="LO387" s="115"/>
      <c r="LP387" s="115"/>
      <c r="LQ387" s="115"/>
      <c r="LR387" s="115"/>
      <c r="LS387" s="115"/>
      <c r="LT387" s="115">
        <f t="shared" si="6246"/>
        <v>0</v>
      </c>
      <c r="LU387" s="481"/>
      <c r="LV387" s="118"/>
      <c r="LW387" s="118"/>
      <c r="LX387" s="115"/>
      <c r="LY387" s="115"/>
      <c r="LZ387" s="115"/>
      <c r="MA387" s="115"/>
      <c r="MB387" s="115"/>
      <c r="MC387" s="115">
        <f t="shared" si="6247"/>
        <v>0</v>
      </c>
      <c r="MD387" s="481"/>
      <c r="ME387" s="118"/>
      <c r="MF387" s="118"/>
      <c r="MG387" s="115"/>
      <c r="MH387" s="115"/>
      <c r="MI387" s="115"/>
      <c r="MJ387" s="115"/>
      <c r="MK387" s="115"/>
      <c r="ML387" s="115">
        <f t="shared" si="6248"/>
        <v>0</v>
      </c>
      <c r="MM387" s="481"/>
      <c r="MN387" s="118"/>
      <c r="MO387" s="118"/>
      <c r="MP387" s="115"/>
      <c r="MQ387" s="115"/>
      <c r="MR387" s="115"/>
      <c r="MS387" s="115"/>
      <c r="MT387" s="115"/>
      <c r="MU387" s="115">
        <f t="shared" si="6249"/>
        <v>0</v>
      </c>
      <c r="MV387" s="481"/>
      <c r="MW387" s="118"/>
      <c r="MX387" s="118"/>
      <c r="MY387" s="115"/>
      <c r="MZ387" s="115"/>
      <c r="NA387" s="115"/>
      <c r="NB387" s="115"/>
      <c r="NC387" s="115"/>
      <c r="ND387" s="115">
        <f t="shared" si="6250"/>
        <v>0</v>
      </c>
      <c r="NE387" s="481"/>
      <c r="NF387" s="118"/>
      <c r="NG387" s="118"/>
      <c r="NH387" s="115"/>
      <c r="NI387" s="115"/>
      <c r="NJ387" s="115"/>
      <c r="NK387" s="115"/>
      <c r="NL387" s="115"/>
      <c r="NM387" s="115">
        <f t="shared" si="6251"/>
        <v>0</v>
      </c>
      <c r="NN387" s="481"/>
      <c r="NO387" s="118"/>
      <c r="NP387" s="118"/>
      <c r="NQ387" s="115"/>
      <c r="NR387" s="115"/>
      <c r="NS387" s="115"/>
      <c r="NT387" s="115"/>
      <c r="NU387" s="115"/>
      <c r="NV387" s="115">
        <f t="shared" si="6252"/>
        <v>0</v>
      </c>
      <c r="NW387" s="481"/>
      <c r="NX387" s="118"/>
      <c r="NY387" s="118"/>
      <c r="NZ387" s="115"/>
      <c r="OA387" s="115"/>
      <c r="OB387" s="115"/>
      <c r="OC387" s="115"/>
      <c r="OD387" s="115"/>
      <c r="OE387" s="115">
        <f t="shared" si="6253"/>
        <v>0</v>
      </c>
      <c r="OF387" s="481"/>
      <c r="OG387" s="118"/>
      <c r="OH387" s="118"/>
      <c r="OI387" s="115"/>
      <c r="OJ387" s="115"/>
      <c r="OK387" s="115"/>
      <c r="OL387" s="115"/>
      <c r="OM387" s="115"/>
      <c r="ON387" s="115">
        <f t="shared" si="6254"/>
        <v>0</v>
      </c>
      <c r="OO387" s="481"/>
      <c r="OP387" s="118"/>
      <c r="OQ387" s="118"/>
      <c r="OR387" s="115"/>
      <c r="OS387" s="115"/>
      <c r="OT387" s="115"/>
      <c r="OU387" s="115"/>
      <c r="OV387" s="115"/>
      <c r="OW387" s="115">
        <f t="shared" si="6255"/>
        <v>0</v>
      </c>
      <c r="OY387" s="118"/>
      <c r="OZ387" s="118"/>
      <c r="PA387" s="115"/>
      <c r="PB387" s="115"/>
      <c r="PC387" s="115"/>
      <c r="PD387" s="115"/>
      <c r="PE387" s="115"/>
      <c r="PF387" s="115">
        <f t="shared" si="6256"/>
        <v>0</v>
      </c>
    </row>
    <row r="388" spans="1:422">
      <c r="A388" s="118"/>
      <c r="B388" s="118"/>
      <c r="C388" s="115"/>
      <c r="D388" s="115"/>
      <c r="E388" s="115"/>
      <c r="F388" s="115"/>
      <c r="G388" s="115"/>
      <c r="H388" s="115">
        <f t="shared" si="6211"/>
        <v>0</v>
      </c>
      <c r="J388" s="118"/>
      <c r="K388" s="118"/>
      <c r="L388" s="115"/>
      <c r="M388" s="115"/>
      <c r="N388" s="115"/>
      <c r="O388" s="115"/>
      <c r="P388" s="115"/>
      <c r="Q388" s="115">
        <f t="shared" si="6212"/>
        <v>0</v>
      </c>
      <c r="S388" s="118"/>
      <c r="T388" s="118"/>
      <c r="U388" s="115"/>
      <c r="V388" s="115"/>
      <c r="W388" s="115"/>
      <c r="X388" s="115"/>
      <c r="Y388" s="115"/>
      <c r="Z388" s="115">
        <f t="shared" si="6213"/>
        <v>0</v>
      </c>
      <c r="AB388" s="118"/>
      <c r="AC388" s="118"/>
      <c r="AD388" s="115"/>
      <c r="AE388" s="115"/>
      <c r="AF388" s="115"/>
      <c r="AG388" s="115"/>
      <c r="AH388" s="115"/>
      <c r="AI388" s="115">
        <f t="shared" si="6214"/>
        <v>0</v>
      </c>
      <c r="AK388" s="118"/>
      <c r="AL388" s="118"/>
      <c r="AM388" s="115"/>
      <c r="AN388" s="115"/>
      <c r="AO388" s="115"/>
      <c r="AP388" s="115"/>
      <c r="AQ388" s="115"/>
      <c r="AR388" s="115">
        <f t="shared" si="6215"/>
        <v>0</v>
      </c>
      <c r="AT388" s="118"/>
      <c r="AU388" s="118"/>
      <c r="AV388" s="115"/>
      <c r="AW388" s="115"/>
      <c r="AX388" s="115"/>
      <c r="AY388" s="115"/>
      <c r="AZ388" s="115"/>
      <c r="BA388" s="115">
        <f t="shared" si="6216"/>
        <v>0</v>
      </c>
      <c r="BC388" s="118"/>
      <c r="BD388" s="118"/>
      <c r="BE388" s="115"/>
      <c r="BF388" s="115"/>
      <c r="BG388" s="115"/>
      <c r="BH388" s="115"/>
      <c r="BI388" s="115"/>
      <c r="BJ388" s="115">
        <f t="shared" si="6217"/>
        <v>0</v>
      </c>
      <c r="BL388" s="118"/>
      <c r="BM388" s="118"/>
      <c r="BN388" s="115"/>
      <c r="BO388" s="115"/>
      <c r="BP388" s="115"/>
      <c r="BQ388" s="115"/>
      <c r="BR388" s="115"/>
      <c r="BS388" s="115">
        <f t="shared" si="6218"/>
        <v>0</v>
      </c>
      <c r="BU388" s="118"/>
      <c r="BV388" s="118"/>
      <c r="BW388" s="115"/>
      <c r="BX388" s="115"/>
      <c r="BY388" s="115"/>
      <c r="BZ388" s="115"/>
      <c r="CA388" s="115"/>
      <c r="CB388" s="115">
        <f t="shared" si="6219"/>
        <v>0</v>
      </c>
      <c r="CD388" s="118"/>
      <c r="CE388" s="118"/>
      <c r="CF388" s="115"/>
      <c r="CG388" s="115"/>
      <c r="CH388" s="115"/>
      <c r="CI388" s="115"/>
      <c r="CJ388" s="115"/>
      <c r="CK388" s="115">
        <f t="shared" si="6220"/>
        <v>0</v>
      </c>
      <c r="CM388" s="118"/>
      <c r="CN388" s="118"/>
      <c r="CO388" s="115"/>
      <c r="CP388" s="115"/>
      <c r="CQ388" s="115"/>
      <c r="CR388" s="115"/>
      <c r="CS388" s="115"/>
      <c r="CT388" s="115">
        <f t="shared" si="6221"/>
        <v>0</v>
      </c>
      <c r="CV388" s="118"/>
      <c r="CW388" s="118"/>
      <c r="CX388" s="115"/>
      <c r="CY388" s="115"/>
      <c r="CZ388" s="115"/>
      <c r="DA388" s="115"/>
      <c r="DB388" s="115"/>
      <c r="DC388" s="115">
        <f t="shared" si="6222"/>
        <v>0</v>
      </c>
      <c r="DE388" s="118"/>
      <c r="DF388" s="118"/>
      <c r="DG388" s="115"/>
      <c r="DH388" s="115"/>
      <c r="DI388" s="115"/>
      <c r="DJ388" s="115"/>
      <c r="DK388" s="115"/>
      <c r="DL388" s="115">
        <f t="shared" si="6223"/>
        <v>0</v>
      </c>
      <c r="DN388" s="118"/>
      <c r="DO388" s="118"/>
      <c r="DP388" s="115"/>
      <c r="DQ388" s="115"/>
      <c r="DR388" s="115"/>
      <c r="DS388" s="115"/>
      <c r="DT388" s="115"/>
      <c r="DU388" s="115">
        <f t="shared" si="6224"/>
        <v>0</v>
      </c>
      <c r="DW388" s="118"/>
      <c r="DX388" s="118"/>
      <c r="DY388" s="115"/>
      <c r="DZ388" s="115"/>
      <c r="EA388" s="115"/>
      <c r="EB388" s="115"/>
      <c r="EC388" s="115"/>
      <c r="ED388" s="115">
        <f t="shared" si="6225"/>
        <v>0</v>
      </c>
      <c r="EF388" s="118"/>
      <c r="EG388" s="118"/>
      <c r="EH388" s="115"/>
      <c r="EI388" s="115"/>
      <c r="EJ388" s="115"/>
      <c r="EK388" s="115"/>
      <c r="EL388" s="115"/>
      <c r="EM388" s="115">
        <f t="shared" si="6226"/>
        <v>0</v>
      </c>
      <c r="EO388" s="118"/>
      <c r="EP388" s="118"/>
      <c r="EQ388" s="115"/>
      <c r="ER388" s="115"/>
      <c r="ES388" s="115"/>
      <c r="ET388" s="115"/>
      <c r="EU388" s="115"/>
      <c r="EV388" s="115">
        <f t="shared" si="6227"/>
        <v>0</v>
      </c>
      <c r="EX388" s="118"/>
      <c r="EY388" s="118"/>
      <c r="EZ388" s="115"/>
      <c r="FA388" s="115"/>
      <c r="FB388" s="115"/>
      <c r="FC388" s="115"/>
      <c r="FD388" s="115"/>
      <c r="FE388" s="115">
        <f t="shared" si="6228"/>
        <v>0</v>
      </c>
      <c r="FG388" s="118"/>
      <c r="FH388" s="118"/>
      <c r="FI388" s="115"/>
      <c r="FJ388" s="115"/>
      <c r="FK388" s="115"/>
      <c r="FL388" s="115"/>
      <c r="FM388" s="115"/>
      <c r="FN388" s="115">
        <f t="shared" si="6229"/>
        <v>0</v>
      </c>
      <c r="FP388" s="118"/>
      <c r="FQ388" s="118"/>
      <c r="FR388" s="115"/>
      <c r="FS388" s="115"/>
      <c r="FT388" s="115"/>
      <c r="FU388" s="115"/>
      <c r="FV388" s="115"/>
      <c r="FW388" s="115">
        <f t="shared" si="6230"/>
        <v>0</v>
      </c>
      <c r="FY388" s="118"/>
      <c r="FZ388" s="118"/>
      <c r="GA388" s="115"/>
      <c r="GB388" s="115"/>
      <c r="GC388" s="115"/>
      <c r="GD388" s="115"/>
      <c r="GE388" s="115"/>
      <c r="GF388" s="115">
        <f t="shared" si="6231"/>
        <v>0</v>
      </c>
      <c r="GH388" s="118"/>
      <c r="GI388" s="118"/>
      <c r="GJ388" s="115"/>
      <c r="GK388" s="115"/>
      <c r="GL388" s="115"/>
      <c r="GM388" s="115"/>
      <c r="GN388" s="115"/>
      <c r="GO388" s="115">
        <f t="shared" si="6232"/>
        <v>0</v>
      </c>
      <c r="GQ388" s="118"/>
      <c r="GR388" s="118"/>
      <c r="GS388" s="115"/>
      <c r="GT388" s="115"/>
      <c r="GU388" s="115"/>
      <c r="GV388" s="115"/>
      <c r="GW388" s="115"/>
      <c r="GX388" s="115">
        <f t="shared" si="6233"/>
        <v>0</v>
      </c>
      <c r="GZ388" s="118"/>
      <c r="HA388" s="118"/>
      <c r="HB388" s="115"/>
      <c r="HC388" s="115"/>
      <c r="HD388" s="115"/>
      <c r="HE388" s="115"/>
      <c r="HF388" s="115"/>
      <c r="HG388" s="115">
        <f t="shared" si="6234"/>
        <v>0</v>
      </c>
      <c r="HI388" s="118"/>
      <c r="HJ388" s="118"/>
      <c r="HK388" s="115"/>
      <c r="HL388" s="115"/>
      <c r="HM388" s="115"/>
      <c r="HN388" s="115"/>
      <c r="HO388" s="115"/>
      <c r="HP388" s="115">
        <f t="shared" si="6235"/>
        <v>0</v>
      </c>
      <c r="HR388" s="118"/>
      <c r="HS388" s="118"/>
      <c r="HT388" s="115"/>
      <c r="HU388" s="115"/>
      <c r="HV388" s="115"/>
      <c r="HW388" s="115"/>
      <c r="HX388" s="115"/>
      <c r="HY388" s="115">
        <f t="shared" si="6257"/>
        <v>0</v>
      </c>
      <c r="IA388" s="118"/>
      <c r="IB388" s="118"/>
      <c r="IC388" s="115"/>
      <c r="ID388" s="115"/>
      <c r="IE388" s="115"/>
      <c r="IF388" s="115"/>
      <c r="IG388" s="115"/>
      <c r="IH388" s="115">
        <f t="shared" si="6236"/>
        <v>0</v>
      </c>
      <c r="IJ388" s="118"/>
      <c r="IK388" s="118"/>
      <c r="IL388" s="115"/>
      <c r="IM388" s="115"/>
      <c r="IN388" s="115"/>
      <c r="IO388" s="115"/>
      <c r="IP388" s="115"/>
      <c r="IQ388" s="115">
        <f t="shared" si="6237"/>
        <v>0</v>
      </c>
      <c r="IS388" s="118"/>
      <c r="IT388" s="118"/>
      <c r="IU388" s="115"/>
      <c r="IV388" s="115"/>
      <c r="IW388" s="115"/>
      <c r="IX388" s="115"/>
      <c r="IY388" s="115"/>
      <c r="IZ388" s="115">
        <f t="shared" si="6238"/>
        <v>0</v>
      </c>
      <c r="JB388" s="118" t="s">
        <v>463</v>
      </c>
      <c r="JC388" s="118"/>
      <c r="JD388" s="115">
        <v>2</v>
      </c>
      <c r="JE388" s="115"/>
      <c r="JF388" s="115">
        <v>1.8</v>
      </c>
      <c r="JG388" s="115">
        <v>1</v>
      </c>
      <c r="JH388" s="115"/>
      <c r="JI388" s="115">
        <f t="shared" si="6239"/>
        <v>3.6</v>
      </c>
      <c r="JK388" s="118"/>
      <c r="JL388" s="118"/>
      <c r="JM388" s="115"/>
      <c r="JN388" s="115"/>
      <c r="JO388" s="115"/>
      <c r="JP388" s="115"/>
      <c r="JQ388" s="115"/>
      <c r="JR388" s="115">
        <f t="shared" si="6240"/>
        <v>0</v>
      </c>
      <c r="JS388" s="481"/>
      <c r="JT388" s="118"/>
      <c r="JU388" s="118"/>
      <c r="JV388" s="115"/>
      <c r="JW388" s="115"/>
      <c r="JX388" s="115"/>
      <c r="JY388" s="115"/>
      <c r="JZ388" s="115"/>
      <c r="KA388" s="115">
        <f t="shared" si="6241"/>
        <v>0</v>
      </c>
      <c r="KB388" s="481"/>
      <c r="KC388" s="118"/>
      <c r="KD388" s="118"/>
      <c r="KE388" s="115"/>
      <c r="KF388" s="115"/>
      <c r="KG388" s="115"/>
      <c r="KH388" s="115"/>
      <c r="KI388" s="115"/>
      <c r="KJ388" s="115">
        <f t="shared" si="6242"/>
        <v>0</v>
      </c>
      <c r="KK388" s="481"/>
      <c r="KL388" s="118"/>
      <c r="KM388" s="118"/>
      <c r="KN388" s="115"/>
      <c r="KO388" s="115"/>
      <c r="KP388" s="115"/>
      <c r="KQ388" s="115"/>
      <c r="KR388" s="115"/>
      <c r="KS388" s="115">
        <f t="shared" si="6243"/>
        <v>0</v>
      </c>
      <c r="KT388" s="481"/>
      <c r="KU388" s="118"/>
      <c r="KV388" s="118"/>
      <c r="KW388" s="115"/>
      <c r="KX388" s="115"/>
      <c r="KY388" s="115"/>
      <c r="KZ388" s="115"/>
      <c r="LA388" s="115"/>
      <c r="LB388" s="115">
        <f t="shared" si="6244"/>
        <v>0</v>
      </c>
      <c r="LC388" s="481"/>
      <c r="LD388" s="118"/>
      <c r="LE388" s="118"/>
      <c r="LF388" s="115"/>
      <c r="LG388" s="115"/>
      <c r="LH388" s="115"/>
      <c r="LI388" s="115"/>
      <c r="LJ388" s="115"/>
      <c r="LK388" s="115">
        <f t="shared" si="6245"/>
        <v>0</v>
      </c>
      <c r="LL388" s="481"/>
      <c r="LM388" s="118"/>
      <c r="LN388" s="118"/>
      <c r="LO388" s="115"/>
      <c r="LP388" s="115"/>
      <c r="LQ388" s="115"/>
      <c r="LR388" s="115"/>
      <c r="LS388" s="115"/>
      <c r="LT388" s="115">
        <f t="shared" si="6246"/>
        <v>0</v>
      </c>
      <c r="LU388" s="481"/>
      <c r="LV388" s="118"/>
      <c r="LW388" s="118"/>
      <c r="LX388" s="115"/>
      <c r="LY388" s="115"/>
      <c r="LZ388" s="115"/>
      <c r="MA388" s="115"/>
      <c r="MB388" s="115"/>
      <c r="MC388" s="115">
        <f t="shared" si="6247"/>
        <v>0</v>
      </c>
      <c r="MD388" s="481"/>
      <c r="ME388" s="118"/>
      <c r="MF388" s="118"/>
      <c r="MG388" s="115"/>
      <c r="MH388" s="115"/>
      <c r="MI388" s="115"/>
      <c r="MJ388" s="115"/>
      <c r="MK388" s="115"/>
      <c r="ML388" s="115">
        <f t="shared" si="6248"/>
        <v>0</v>
      </c>
      <c r="MM388" s="481"/>
      <c r="MN388" s="118"/>
      <c r="MO388" s="118"/>
      <c r="MP388" s="115"/>
      <c r="MQ388" s="115"/>
      <c r="MR388" s="115"/>
      <c r="MS388" s="115"/>
      <c r="MT388" s="115"/>
      <c r="MU388" s="115">
        <f t="shared" si="6249"/>
        <v>0</v>
      </c>
      <c r="MV388" s="481"/>
      <c r="MW388" s="118"/>
      <c r="MX388" s="118"/>
      <c r="MY388" s="115"/>
      <c r="MZ388" s="115"/>
      <c r="NA388" s="115"/>
      <c r="NB388" s="115"/>
      <c r="NC388" s="115"/>
      <c r="ND388" s="115">
        <f t="shared" si="6250"/>
        <v>0</v>
      </c>
      <c r="NE388" s="481"/>
      <c r="NF388" s="118"/>
      <c r="NG388" s="118"/>
      <c r="NH388" s="115"/>
      <c r="NI388" s="115"/>
      <c r="NJ388" s="115"/>
      <c r="NK388" s="115"/>
      <c r="NL388" s="115"/>
      <c r="NM388" s="115">
        <f t="shared" si="6251"/>
        <v>0</v>
      </c>
      <c r="NN388" s="481"/>
      <c r="NO388" s="118"/>
      <c r="NP388" s="118"/>
      <c r="NQ388" s="115"/>
      <c r="NR388" s="115"/>
      <c r="NS388" s="115"/>
      <c r="NT388" s="115"/>
      <c r="NU388" s="115"/>
      <c r="NV388" s="115">
        <f t="shared" si="6252"/>
        <v>0</v>
      </c>
      <c r="NW388" s="481"/>
      <c r="NX388" s="118"/>
      <c r="NY388" s="118"/>
      <c r="NZ388" s="115"/>
      <c r="OA388" s="115"/>
      <c r="OB388" s="115"/>
      <c r="OC388" s="115"/>
      <c r="OD388" s="115"/>
      <c r="OE388" s="115">
        <f t="shared" si="6253"/>
        <v>0</v>
      </c>
      <c r="OF388" s="481"/>
      <c r="OG388" s="118"/>
      <c r="OH388" s="118"/>
      <c r="OI388" s="115"/>
      <c r="OJ388" s="115"/>
      <c r="OK388" s="115"/>
      <c r="OL388" s="115"/>
      <c r="OM388" s="115"/>
      <c r="ON388" s="115">
        <f t="shared" si="6254"/>
        <v>0</v>
      </c>
      <c r="OO388" s="481"/>
      <c r="OP388" s="118"/>
      <c r="OQ388" s="118"/>
      <c r="OR388" s="115"/>
      <c r="OS388" s="115"/>
      <c r="OT388" s="115"/>
      <c r="OU388" s="115"/>
      <c r="OV388" s="115"/>
      <c r="OW388" s="115">
        <f t="shared" si="6255"/>
        <v>0</v>
      </c>
      <c r="OY388" s="118"/>
      <c r="OZ388" s="118"/>
      <c r="PA388" s="115"/>
      <c r="PB388" s="115"/>
      <c r="PC388" s="115"/>
      <c r="PD388" s="115"/>
      <c r="PE388" s="115"/>
      <c r="PF388" s="115">
        <f t="shared" si="6256"/>
        <v>0</v>
      </c>
    </row>
    <row r="389" spans="1:422">
      <c r="A389" s="118"/>
      <c r="B389" s="118"/>
      <c r="C389" s="115"/>
      <c r="D389" s="115"/>
      <c r="E389" s="115"/>
      <c r="F389" s="115"/>
      <c r="G389" s="115"/>
      <c r="H389" s="115">
        <f t="shared" si="6211"/>
        <v>0</v>
      </c>
      <c r="J389" s="118"/>
      <c r="K389" s="118"/>
      <c r="L389" s="115"/>
      <c r="M389" s="115"/>
      <c r="N389" s="115"/>
      <c r="O389" s="115"/>
      <c r="P389" s="115"/>
      <c r="Q389" s="115">
        <f t="shared" si="6212"/>
        <v>0</v>
      </c>
      <c r="S389" s="118"/>
      <c r="T389" s="118"/>
      <c r="U389" s="115"/>
      <c r="V389" s="115"/>
      <c r="W389" s="115"/>
      <c r="X389" s="115"/>
      <c r="Y389" s="115"/>
      <c r="Z389" s="115">
        <f t="shared" si="6213"/>
        <v>0</v>
      </c>
      <c r="AB389" s="118"/>
      <c r="AC389" s="118"/>
      <c r="AD389" s="115"/>
      <c r="AE389" s="115"/>
      <c r="AF389" s="115"/>
      <c r="AG389" s="115"/>
      <c r="AH389" s="115"/>
      <c r="AI389" s="115">
        <f t="shared" si="6214"/>
        <v>0</v>
      </c>
      <c r="AK389" s="118"/>
      <c r="AL389" s="118"/>
      <c r="AM389" s="115"/>
      <c r="AN389" s="115"/>
      <c r="AO389" s="115"/>
      <c r="AP389" s="115"/>
      <c r="AQ389" s="115"/>
      <c r="AR389" s="115">
        <f t="shared" si="6215"/>
        <v>0</v>
      </c>
      <c r="AT389" s="118"/>
      <c r="AU389" s="118"/>
      <c r="AV389" s="115"/>
      <c r="AW389" s="115"/>
      <c r="AX389" s="115"/>
      <c r="AY389" s="115"/>
      <c r="AZ389" s="115"/>
      <c r="BA389" s="115">
        <f t="shared" si="6216"/>
        <v>0</v>
      </c>
      <c r="BC389" s="118"/>
      <c r="BD389" s="118"/>
      <c r="BE389" s="115"/>
      <c r="BF389" s="115"/>
      <c r="BG389" s="115"/>
      <c r="BH389" s="115"/>
      <c r="BI389" s="115"/>
      <c r="BJ389" s="115">
        <f t="shared" si="6217"/>
        <v>0</v>
      </c>
      <c r="BL389" s="118"/>
      <c r="BM389" s="118"/>
      <c r="BN389" s="115"/>
      <c r="BO389" s="115"/>
      <c r="BP389" s="115"/>
      <c r="BQ389" s="115"/>
      <c r="BR389" s="115"/>
      <c r="BS389" s="115">
        <f t="shared" si="6218"/>
        <v>0</v>
      </c>
      <c r="BU389" s="118"/>
      <c r="BV389" s="118"/>
      <c r="BW389" s="115"/>
      <c r="BX389" s="115"/>
      <c r="BY389" s="115"/>
      <c r="BZ389" s="115"/>
      <c r="CA389" s="115"/>
      <c r="CB389" s="115">
        <f t="shared" si="6219"/>
        <v>0</v>
      </c>
      <c r="CD389" s="118"/>
      <c r="CE389" s="118"/>
      <c r="CF389" s="115"/>
      <c r="CG389" s="115"/>
      <c r="CH389" s="115"/>
      <c r="CI389" s="115"/>
      <c r="CJ389" s="115"/>
      <c r="CK389" s="115">
        <f t="shared" si="6220"/>
        <v>0</v>
      </c>
      <c r="CM389" s="118"/>
      <c r="CN389" s="118"/>
      <c r="CO389" s="115"/>
      <c r="CP389" s="115"/>
      <c r="CQ389" s="115"/>
      <c r="CR389" s="115"/>
      <c r="CS389" s="115"/>
      <c r="CT389" s="115">
        <f t="shared" si="6221"/>
        <v>0</v>
      </c>
      <c r="CV389" s="118"/>
      <c r="CW389" s="118"/>
      <c r="CX389" s="115"/>
      <c r="CY389" s="115"/>
      <c r="CZ389" s="115"/>
      <c r="DA389" s="115"/>
      <c r="DB389" s="115"/>
      <c r="DC389" s="115">
        <f t="shared" si="6222"/>
        <v>0</v>
      </c>
      <c r="DE389" s="118"/>
      <c r="DF389" s="118"/>
      <c r="DG389" s="115"/>
      <c r="DH389" s="115"/>
      <c r="DI389" s="115"/>
      <c r="DJ389" s="115"/>
      <c r="DK389" s="115"/>
      <c r="DL389" s="115">
        <f t="shared" si="6223"/>
        <v>0</v>
      </c>
      <c r="DN389" s="118"/>
      <c r="DO389" s="118"/>
      <c r="DP389" s="115"/>
      <c r="DQ389" s="115"/>
      <c r="DR389" s="115"/>
      <c r="DS389" s="115"/>
      <c r="DT389" s="115"/>
      <c r="DU389" s="115">
        <f t="shared" si="6224"/>
        <v>0</v>
      </c>
      <c r="DW389" s="118"/>
      <c r="DX389" s="118"/>
      <c r="DY389" s="115"/>
      <c r="DZ389" s="115"/>
      <c r="EA389" s="115"/>
      <c r="EB389" s="115"/>
      <c r="EC389" s="115"/>
      <c r="ED389" s="115">
        <f t="shared" si="6225"/>
        <v>0</v>
      </c>
      <c r="EF389" s="118"/>
      <c r="EG389" s="118"/>
      <c r="EH389" s="115"/>
      <c r="EI389" s="115"/>
      <c r="EJ389" s="115"/>
      <c r="EK389" s="115"/>
      <c r="EL389" s="115"/>
      <c r="EM389" s="115">
        <f t="shared" si="6226"/>
        <v>0</v>
      </c>
      <c r="EO389" s="118"/>
      <c r="EP389" s="118"/>
      <c r="EQ389" s="115"/>
      <c r="ER389" s="115"/>
      <c r="ES389" s="115"/>
      <c r="ET389" s="115"/>
      <c r="EU389" s="115"/>
      <c r="EV389" s="115">
        <f t="shared" si="6227"/>
        <v>0</v>
      </c>
      <c r="EX389" s="118"/>
      <c r="EY389" s="118"/>
      <c r="EZ389" s="115"/>
      <c r="FA389" s="115"/>
      <c r="FB389" s="115"/>
      <c r="FC389" s="115"/>
      <c r="FD389" s="115"/>
      <c r="FE389" s="115">
        <f t="shared" si="6228"/>
        <v>0</v>
      </c>
      <c r="FG389" s="118"/>
      <c r="FH389" s="118"/>
      <c r="FI389" s="115"/>
      <c r="FJ389" s="115"/>
      <c r="FK389" s="115"/>
      <c r="FL389" s="115"/>
      <c r="FM389" s="115"/>
      <c r="FN389" s="115">
        <f t="shared" si="6229"/>
        <v>0</v>
      </c>
      <c r="FP389" s="118"/>
      <c r="FQ389" s="118"/>
      <c r="FR389" s="115"/>
      <c r="FS389" s="115"/>
      <c r="FT389" s="115"/>
      <c r="FU389" s="115"/>
      <c r="FV389" s="115"/>
      <c r="FW389" s="115">
        <f t="shared" si="6230"/>
        <v>0</v>
      </c>
      <c r="FY389" s="118"/>
      <c r="FZ389" s="118"/>
      <c r="GA389" s="115"/>
      <c r="GB389" s="115"/>
      <c r="GC389" s="115"/>
      <c r="GD389" s="115"/>
      <c r="GE389" s="115"/>
      <c r="GF389" s="115">
        <f t="shared" si="6231"/>
        <v>0</v>
      </c>
      <c r="GH389" s="118"/>
      <c r="GI389" s="118"/>
      <c r="GJ389" s="115"/>
      <c r="GK389" s="115"/>
      <c r="GL389" s="115"/>
      <c r="GM389" s="115"/>
      <c r="GN389" s="115"/>
      <c r="GO389" s="115">
        <f t="shared" si="6232"/>
        <v>0</v>
      </c>
      <c r="GQ389" s="118"/>
      <c r="GR389" s="118"/>
      <c r="GS389" s="115"/>
      <c r="GT389" s="115"/>
      <c r="GU389" s="115"/>
      <c r="GV389" s="115"/>
      <c r="GW389" s="115"/>
      <c r="GX389" s="115">
        <f t="shared" si="6233"/>
        <v>0</v>
      </c>
      <c r="GZ389" s="118"/>
      <c r="HA389" s="118"/>
      <c r="HB389" s="115"/>
      <c r="HC389" s="115"/>
      <c r="HD389" s="115"/>
      <c r="HE389" s="115"/>
      <c r="HF389" s="115"/>
      <c r="HG389" s="115">
        <f t="shared" si="6234"/>
        <v>0</v>
      </c>
      <c r="HI389" s="118"/>
      <c r="HJ389" s="118"/>
      <c r="HK389" s="115"/>
      <c r="HL389" s="115"/>
      <c r="HM389" s="115"/>
      <c r="HN389" s="115"/>
      <c r="HO389" s="115"/>
      <c r="HP389" s="115">
        <f t="shared" si="6235"/>
        <v>0</v>
      </c>
      <c r="HR389" s="118"/>
      <c r="HS389" s="118"/>
      <c r="HT389" s="115"/>
      <c r="HU389" s="115"/>
      <c r="HV389" s="115"/>
      <c r="HW389" s="115"/>
      <c r="HX389" s="115"/>
      <c r="HY389" s="115">
        <f t="shared" si="6257"/>
        <v>0</v>
      </c>
      <c r="IA389" s="118"/>
      <c r="IB389" s="118"/>
      <c r="IC389" s="115"/>
      <c r="ID389" s="115"/>
      <c r="IE389" s="115"/>
      <c r="IF389" s="115"/>
      <c r="IG389" s="115"/>
      <c r="IH389" s="115">
        <f t="shared" si="6236"/>
        <v>0</v>
      </c>
      <c r="IJ389" s="118"/>
      <c r="IK389" s="118"/>
      <c r="IL389" s="115"/>
      <c r="IM389" s="115"/>
      <c r="IN389" s="115"/>
      <c r="IO389" s="115"/>
      <c r="IP389" s="115"/>
      <c r="IQ389" s="115">
        <f t="shared" si="6237"/>
        <v>0</v>
      </c>
      <c r="IS389" s="118"/>
      <c r="IT389" s="118"/>
      <c r="IU389" s="115"/>
      <c r="IV389" s="115"/>
      <c r="IW389" s="115"/>
      <c r="IX389" s="115"/>
      <c r="IY389" s="115"/>
      <c r="IZ389" s="115">
        <f t="shared" si="6238"/>
        <v>0</v>
      </c>
      <c r="JB389" s="118"/>
      <c r="JC389" s="118"/>
      <c r="JD389" s="115"/>
      <c r="JE389" s="115"/>
      <c r="JF389" s="115"/>
      <c r="JG389" s="115"/>
      <c r="JH389" s="115"/>
      <c r="JI389" s="115">
        <f t="shared" si="6239"/>
        <v>0</v>
      </c>
      <c r="JK389" s="118"/>
      <c r="JL389" s="118"/>
      <c r="JM389" s="115"/>
      <c r="JN389" s="115"/>
      <c r="JO389" s="115"/>
      <c r="JP389" s="115"/>
      <c r="JQ389" s="115"/>
      <c r="JR389" s="115">
        <f t="shared" si="6240"/>
        <v>0</v>
      </c>
      <c r="JS389" s="481"/>
      <c r="JT389" s="118"/>
      <c r="JU389" s="118"/>
      <c r="JV389" s="115"/>
      <c r="JW389" s="115"/>
      <c r="JX389" s="115"/>
      <c r="JY389" s="115"/>
      <c r="JZ389" s="115"/>
      <c r="KA389" s="115">
        <f t="shared" si="6241"/>
        <v>0</v>
      </c>
      <c r="KB389" s="481"/>
      <c r="KC389" s="118"/>
      <c r="KD389" s="118"/>
      <c r="KE389" s="115"/>
      <c r="KF389" s="115"/>
      <c r="KG389" s="115"/>
      <c r="KH389" s="115"/>
      <c r="KI389" s="115"/>
      <c r="KJ389" s="115">
        <f t="shared" si="6242"/>
        <v>0</v>
      </c>
      <c r="KK389" s="481"/>
      <c r="KL389" s="118"/>
      <c r="KM389" s="118"/>
      <c r="KN389" s="115"/>
      <c r="KO389" s="115"/>
      <c r="KP389" s="115"/>
      <c r="KQ389" s="115"/>
      <c r="KR389" s="115"/>
      <c r="KS389" s="115">
        <f t="shared" si="6243"/>
        <v>0</v>
      </c>
      <c r="KT389" s="481"/>
      <c r="KU389" s="118"/>
      <c r="KV389" s="118"/>
      <c r="KW389" s="115"/>
      <c r="KX389" s="115"/>
      <c r="KY389" s="115"/>
      <c r="KZ389" s="115"/>
      <c r="LA389" s="115"/>
      <c r="LB389" s="115">
        <f t="shared" si="6244"/>
        <v>0</v>
      </c>
      <c r="LC389" s="481"/>
      <c r="LD389" s="118"/>
      <c r="LE389" s="118"/>
      <c r="LF389" s="115"/>
      <c r="LG389" s="115"/>
      <c r="LH389" s="115"/>
      <c r="LI389" s="115"/>
      <c r="LJ389" s="115"/>
      <c r="LK389" s="115">
        <f t="shared" si="6245"/>
        <v>0</v>
      </c>
      <c r="LL389" s="481"/>
      <c r="LM389" s="118"/>
      <c r="LN389" s="118"/>
      <c r="LO389" s="115"/>
      <c r="LP389" s="115"/>
      <c r="LQ389" s="115"/>
      <c r="LR389" s="115"/>
      <c r="LS389" s="115"/>
      <c r="LT389" s="115">
        <f t="shared" si="6246"/>
        <v>0</v>
      </c>
      <c r="LU389" s="481"/>
      <c r="LV389" s="118"/>
      <c r="LW389" s="118"/>
      <c r="LX389" s="115"/>
      <c r="LY389" s="115"/>
      <c r="LZ389" s="115"/>
      <c r="MA389" s="115"/>
      <c r="MB389" s="115"/>
      <c r="MC389" s="115">
        <f t="shared" si="6247"/>
        <v>0</v>
      </c>
      <c r="MD389" s="481"/>
      <c r="ME389" s="118"/>
      <c r="MF389" s="118"/>
      <c r="MG389" s="115"/>
      <c r="MH389" s="115"/>
      <c r="MI389" s="115"/>
      <c r="MJ389" s="115"/>
      <c r="MK389" s="115"/>
      <c r="ML389" s="115">
        <f t="shared" si="6248"/>
        <v>0</v>
      </c>
      <c r="MM389" s="481"/>
      <c r="MN389" s="118"/>
      <c r="MO389" s="118"/>
      <c r="MP389" s="115"/>
      <c r="MQ389" s="115"/>
      <c r="MR389" s="115"/>
      <c r="MS389" s="115"/>
      <c r="MT389" s="115"/>
      <c r="MU389" s="115">
        <f t="shared" si="6249"/>
        <v>0</v>
      </c>
      <c r="MV389" s="481"/>
      <c r="MW389" s="118"/>
      <c r="MX389" s="118"/>
      <c r="MY389" s="115"/>
      <c r="MZ389" s="115"/>
      <c r="NA389" s="115"/>
      <c r="NB389" s="115"/>
      <c r="NC389" s="115"/>
      <c r="ND389" s="115">
        <f t="shared" si="6250"/>
        <v>0</v>
      </c>
      <c r="NE389" s="481"/>
      <c r="NF389" s="118"/>
      <c r="NG389" s="118"/>
      <c r="NH389" s="115"/>
      <c r="NI389" s="115"/>
      <c r="NJ389" s="115"/>
      <c r="NK389" s="115"/>
      <c r="NL389" s="115"/>
      <c r="NM389" s="115">
        <f t="shared" si="6251"/>
        <v>0</v>
      </c>
      <c r="NN389" s="481"/>
      <c r="NO389" s="118"/>
      <c r="NP389" s="118"/>
      <c r="NQ389" s="115"/>
      <c r="NR389" s="115"/>
      <c r="NS389" s="115"/>
      <c r="NT389" s="115"/>
      <c r="NU389" s="115"/>
      <c r="NV389" s="115">
        <f t="shared" si="6252"/>
        <v>0</v>
      </c>
      <c r="NW389" s="481"/>
      <c r="NX389" s="118"/>
      <c r="NY389" s="118"/>
      <c r="NZ389" s="115"/>
      <c r="OA389" s="115"/>
      <c r="OB389" s="115"/>
      <c r="OC389" s="115"/>
      <c r="OD389" s="115"/>
      <c r="OE389" s="115">
        <f t="shared" si="6253"/>
        <v>0</v>
      </c>
      <c r="OF389" s="481"/>
      <c r="OG389" s="118"/>
      <c r="OH389" s="118"/>
      <c r="OI389" s="115"/>
      <c r="OJ389" s="115"/>
      <c r="OK389" s="115"/>
      <c r="OL389" s="115"/>
      <c r="OM389" s="115"/>
      <c r="ON389" s="115">
        <f t="shared" si="6254"/>
        <v>0</v>
      </c>
      <c r="OO389" s="481"/>
      <c r="OP389" s="118"/>
      <c r="OQ389" s="118"/>
      <c r="OR389" s="115"/>
      <c r="OS389" s="115"/>
      <c r="OT389" s="115"/>
      <c r="OU389" s="115"/>
      <c r="OV389" s="115"/>
      <c r="OW389" s="115">
        <f t="shared" si="6255"/>
        <v>0</v>
      </c>
      <c r="OY389" s="118"/>
      <c r="OZ389" s="118"/>
      <c r="PA389" s="115"/>
      <c r="PB389" s="115"/>
      <c r="PC389" s="115"/>
      <c r="PD389" s="115"/>
      <c r="PE389" s="115"/>
      <c r="PF389" s="115">
        <f t="shared" si="6256"/>
        <v>0</v>
      </c>
    </row>
    <row r="390" spans="1:422">
      <c r="A390" s="118"/>
      <c r="B390" s="118"/>
      <c r="C390" s="115"/>
      <c r="D390" s="115"/>
      <c r="E390" s="115"/>
      <c r="F390" s="115"/>
      <c r="G390" s="115"/>
      <c r="H390" s="115">
        <f t="shared" si="6211"/>
        <v>0</v>
      </c>
      <c r="J390" s="118"/>
      <c r="K390" s="118"/>
      <c r="L390" s="115"/>
      <c r="M390" s="115"/>
      <c r="N390" s="115"/>
      <c r="O390" s="115"/>
      <c r="P390" s="115"/>
      <c r="Q390" s="115">
        <f t="shared" si="6212"/>
        <v>0</v>
      </c>
      <c r="S390" s="118"/>
      <c r="T390" s="118"/>
      <c r="U390" s="115"/>
      <c r="V390" s="115"/>
      <c r="W390" s="115"/>
      <c r="X390" s="115"/>
      <c r="Y390" s="115"/>
      <c r="Z390" s="115">
        <f t="shared" si="6213"/>
        <v>0</v>
      </c>
      <c r="AB390" s="118"/>
      <c r="AC390" s="118"/>
      <c r="AD390" s="115"/>
      <c r="AE390" s="115"/>
      <c r="AF390" s="115"/>
      <c r="AG390" s="115"/>
      <c r="AH390" s="115"/>
      <c r="AI390" s="115">
        <f t="shared" si="6214"/>
        <v>0</v>
      </c>
      <c r="AK390" s="118"/>
      <c r="AL390" s="118"/>
      <c r="AM390" s="115"/>
      <c r="AN390" s="115"/>
      <c r="AO390" s="115"/>
      <c r="AP390" s="115"/>
      <c r="AQ390" s="115"/>
      <c r="AR390" s="115">
        <f t="shared" si="6215"/>
        <v>0</v>
      </c>
      <c r="AT390" s="118"/>
      <c r="AU390" s="118"/>
      <c r="AV390" s="115"/>
      <c r="AW390" s="115"/>
      <c r="AX390" s="115"/>
      <c r="AY390" s="115"/>
      <c r="AZ390" s="115"/>
      <c r="BA390" s="115">
        <f t="shared" si="6216"/>
        <v>0</v>
      </c>
      <c r="BC390" s="118"/>
      <c r="BD390" s="118"/>
      <c r="BE390" s="115"/>
      <c r="BF390" s="115"/>
      <c r="BG390" s="115"/>
      <c r="BH390" s="115"/>
      <c r="BI390" s="115"/>
      <c r="BJ390" s="115">
        <f t="shared" si="6217"/>
        <v>0</v>
      </c>
      <c r="BL390" s="118"/>
      <c r="BM390" s="118"/>
      <c r="BN390" s="115"/>
      <c r="BO390" s="115"/>
      <c r="BP390" s="115"/>
      <c r="BQ390" s="115"/>
      <c r="BR390" s="115"/>
      <c r="BS390" s="115">
        <f t="shared" si="6218"/>
        <v>0</v>
      </c>
      <c r="BU390" s="118"/>
      <c r="BV390" s="118"/>
      <c r="BW390" s="115"/>
      <c r="BX390" s="115"/>
      <c r="BY390" s="115"/>
      <c r="BZ390" s="115"/>
      <c r="CA390" s="115"/>
      <c r="CB390" s="115">
        <f t="shared" si="6219"/>
        <v>0</v>
      </c>
      <c r="CD390" s="118"/>
      <c r="CE390" s="118"/>
      <c r="CF390" s="115"/>
      <c r="CG390" s="115"/>
      <c r="CH390" s="115"/>
      <c r="CI390" s="115"/>
      <c r="CJ390" s="115"/>
      <c r="CK390" s="115">
        <f t="shared" si="6220"/>
        <v>0</v>
      </c>
      <c r="CM390" s="118"/>
      <c r="CN390" s="118"/>
      <c r="CO390" s="115"/>
      <c r="CP390" s="115"/>
      <c r="CQ390" s="115"/>
      <c r="CR390" s="115"/>
      <c r="CS390" s="115"/>
      <c r="CT390" s="115">
        <f t="shared" si="6221"/>
        <v>0</v>
      </c>
      <c r="CV390" s="118"/>
      <c r="CW390" s="118"/>
      <c r="CX390" s="115"/>
      <c r="CY390" s="115"/>
      <c r="CZ390" s="115"/>
      <c r="DA390" s="115"/>
      <c r="DB390" s="115"/>
      <c r="DC390" s="115">
        <f t="shared" si="6222"/>
        <v>0</v>
      </c>
      <c r="DE390" s="118"/>
      <c r="DF390" s="118"/>
      <c r="DG390" s="115"/>
      <c r="DH390" s="115"/>
      <c r="DI390" s="115"/>
      <c r="DJ390" s="115"/>
      <c r="DK390" s="115"/>
      <c r="DL390" s="115">
        <f t="shared" si="6223"/>
        <v>0</v>
      </c>
      <c r="DN390" s="118"/>
      <c r="DO390" s="118"/>
      <c r="DP390" s="115"/>
      <c r="DQ390" s="115"/>
      <c r="DR390" s="115"/>
      <c r="DS390" s="115"/>
      <c r="DT390" s="115"/>
      <c r="DU390" s="115">
        <f t="shared" si="6224"/>
        <v>0</v>
      </c>
      <c r="DW390" s="118"/>
      <c r="DX390" s="118"/>
      <c r="DY390" s="115"/>
      <c r="DZ390" s="115"/>
      <c r="EA390" s="115"/>
      <c r="EB390" s="115"/>
      <c r="EC390" s="115"/>
      <c r="ED390" s="115">
        <f t="shared" si="6225"/>
        <v>0</v>
      </c>
      <c r="EF390" s="118"/>
      <c r="EG390" s="118"/>
      <c r="EH390" s="115"/>
      <c r="EI390" s="115"/>
      <c r="EJ390" s="115"/>
      <c r="EK390" s="115"/>
      <c r="EL390" s="115"/>
      <c r="EM390" s="115">
        <f t="shared" si="6226"/>
        <v>0</v>
      </c>
      <c r="EO390" s="118"/>
      <c r="EP390" s="118"/>
      <c r="EQ390" s="115"/>
      <c r="ER390" s="115"/>
      <c r="ES390" s="115"/>
      <c r="ET390" s="115"/>
      <c r="EU390" s="115"/>
      <c r="EV390" s="115">
        <f t="shared" si="6227"/>
        <v>0</v>
      </c>
      <c r="EX390" s="118"/>
      <c r="EY390" s="118"/>
      <c r="EZ390" s="115"/>
      <c r="FA390" s="115"/>
      <c r="FB390" s="115"/>
      <c r="FC390" s="115"/>
      <c r="FD390" s="115"/>
      <c r="FE390" s="115">
        <f t="shared" si="6228"/>
        <v>0</v>
      </c>
      <c r="FG390" s="118"/>
      <c r="FH390" s="118"/>
      <c r="FI390" s="115"/>
      <c r="FJ390" s="115"/>
      <c r="FK390" s="115"/>
      <c r="FL390" s="115"/>
      <c r="FM390" s="115"/>
      <c r="FN390" s="115">
        <f t="shared" si="6229"/>
        <v>0</v>
      </c>
      <c r="FP390" s="118"/>
      <c r="FQ390" s="118"/>
      <c r="FR390" s="115"/>
      <c r="FS390" s="115"/>
      <c r="FT390" s="115"/>
      <c r="FU390" s="115"/>
      <c r="FV390" s="115"/>
      <c r="FW390" s="115">
        <f t="shared" si="6230"/>
        <v>0</v>
      </c>
      <c r="FY390" s="118"/>
      <c r="FZ390" s="118"/>
      <c r="GA390" s="115"/>
      <c r="GB390" s="115"/>
      <c r="GC390" s="115"/>
      <c r="GD390" s="115"/>
      <c r="GE390" s="115"/>
      <c r="GF390" s="115">
        <f t="shared" si="6231"/>
        <v>0</v>
      </c>
      <c r="GH390" s="118"/>
      <c r="GI390" s="118"/>
      <c r="GJ390" s="115"/>
      <c r="GK390" s="115"/>
      <c r="GL390" s="115"/>
      <c r="GM390" s="115"/>
      <c r="GN390" s="115"/>
      <c r="GO390" s="115">
        <f t="shared" si="6232"/>
        <v>0</v>
      </c>
      <c r="GQ390" s="118"/>
      <c r="GR390" s="118"/>
      <c r="GS390" s="115"/>
      <c r="GT390" s="115"/>
      <c r="GU390" s="115"/>
      <c r="GV390" s="115"/>
      <c r="GW390" s="115"/>
      <c r="GX390" s="115">
        <f t="shared" si="6233"/>
        <v>0</v>
      </c>
      <c r="GZ390" s="118"/>
      <c r="HA390" s="118"/>
      <c r="HB390" s="115"/>
      <c r="HC390" s="115"/>
      <c r="HD390" s="115"/>
      <c r="HE390" s="115"/>
      <c r="HF390" s="115"/>
      <c r="HG390" s="115">
        <f t="shared" si="6234"/>
        <v>0</v>
      </c>
      <c r="HI390" s="118"/>
      <c r="HJ390" s="118"/>
      <c r="HK390" s="115"/>
      <c r="HL390" s="115"/>
      <c r="HM390" s="115"/>
      <c r="HN390" s="115"/>
      <c r="HO390" s="115"/>
      <c r="HP390" s="115">
        <f t="shared" si="6235"/>
        <v>0</v>
      </c>
      <c r="HR390" s="118"/>
      <c r="HS390" s="118"/>
      <c r="HT390" s="115"/>
      <c r="HU390" s="115"/>
      <c r="HV390" s="115"/>
      <c r="HW390" s="115"/>
      <c r="HX390" s="115"/>
      <c r="HY390" s="115">
        <f t="shared" si="6257"/>
        <v>0</v>
      </c>
      <c r="IA390" s="118"/>
      <c r="IB390" s="118"/>
      <c r="IC390" s="115"/>
      <c r="ID390" s="115"/>
      <c r="IE390" s="115"/>
      <c r="IF390" s="115"/>
      <c r="IG390" s="115"/>
      <c r="IH390" s="115">
        <f t="shared" si="6236"/>
        <v>0</v>
      </c>
      <c r="IJ390" s="118"/>
      <c r="IK390" s="118"/>
      <c r="IL390" s="115"/>
      <c r="IM390" s="115"/>
      <c r="IN390" s="115"/>
      <c r="IO390" s="115"/>
      <c r="IP390" s="115"/>
      <c r="IQ390" s="115">
        <f t="shared" si="6237"/>
        <v>0</v>
      </c>
      <c r="IS390" s="118"/>
      <c r="IT390" s="118"/>
      <c r="IU390" s="115"/>
      <c r="IV390" s="115"/>
      <c r="IW390" s="115"/>
      <c r="IX390" s="115"/>
      <c r="IY390" s="115"/>
      <c r="IZ390" s="115">
        <f t="shared" si="6238"/>
        <v>0</v>
      </c>
      <c r="JB390" s="118"/>
      <c r="JC390" s="118"/>
      <c r="JD390" s="115"/>
      <c r="JE390" s="115"/>
      <c r="JF390" s="115"/>
      <c r="JG390" s="115"/>
      <c r="JH390" s="115"/>
      <c r="JI390" s="115">
        <f t="shared" si="6239"/>
        <v>0</v>
      </c>
      <c r="JK390" s="118"/>
      <c r="JL390" s="118"/>
      <c r="JM390" s="115"/>
      <c r="JN390" s="115"/>
      <c r="JO390" s="115"/>
      <c r="JP390" s="115"/>
      <c r="JQ390" s="115"/>
      <c r="JR390" s="115">
        <f t="shared" si="6240"/>
        <v>0</v>
      </c>
      <c r="JS390" s="481"/>
      <c r="JT390" s="118"/>
      <c r="JU390" s="118"/>
      <c r="JV390" s="115"/>
      <c r="JW390" s="115"/>
      <c r="JX390" s="115"/>
      <c r="JY390" s="115"/>
      <c r="JZ390" s="115"/>
      <c r="KA390" s="115">
        <f t="shared" si="6241"/>
        <v>0</v>
      </c>
      <c r="KB390" s="481"/>
      <c r="KC390" s="118"/>
      <c r="KD390" s="118"/>
      <c r="KE390" s="115"/>
      <c r="KF390" s="115"/>
      <c r="KG390" s="115"/>
      <c r="KH390" s="115"/>
      <c r="KI390" s="115"/>
      <c r="KJ390" s="115">
        <f t="shared" si="6242"/>
        <v>0</v>
      </c>
      <c r="KK390" s="481"/>
      <c r="KL390" s="118"/>
      <c r="KM390" s="118"/>
      <c r="KN390" s="115"/>
      <c r="KO390" s="115"/>
      <c r="KP390" s="115"/>
      <c r="KQ390" s="115"/>
      <c r="KR390" s="115"/>
      <c r="KS390" s="115">
        <f t="shared" si="6243"/>
        <v>0</v>
      </c>
      <c r="KT390" s="481"/>
      <c r="KU390" s="118"/>
      <c r="KV390" s="118"/>
      <c r="KW390" s="115"/>
      <c r="KX390" s="115"/>
      <c r="KY390" s="115"/>
      <c r="KZ390" s="115"/>
      <c r="LA390" s="115"/>
      <c r="LB390" s="115">
        <f t="shared" si="6244"/>
        <v>0</v>
      </c>
      <c r="LC390" s="481"/>
      <c r="LD390" s="118"/>
      <c r="LE390" s="118"/>
      <c r="LF390" s="115"/>
      <c r="LG390" s="115"/>
      <c r="LH390" s="115"/>
      <c r="LI390" s="115"/>
      <c r="LJ390" s="115"/>
      <c r="LK390" s="115">
        <f t="shared" si="6245"/>
        <v>0</v>
      </c>
      <c r="LL390" s="481"/>
      <c r="LM390" s="118"/>
      <c r="LN390" s="118"/>
      <c r="LO390" s="115"/>
      <c r="LP390" s="115"/>
      <c r="LQ390" s="115"/>
      <c r="LR390" s="115"/>
      <c r="LS390" s="115"/>
      <c r="LT390" s="115">
        <f t="shared" si="6246"/>
        <v>0</v>
      </c>
      <c r="LU390" s="481"/>
      <c r="LV390" s="118"/>
      <c r="LW390" s="118"/>
      <c r="LX390" s="115"/>
      <c r="LY390" s="115"/>
      <c r="LZ390" s="115"/>
      <c r="MA390" s="115"/>
      <c r="MB390" s="115"/>
      <c r="MC390" s="115">
        <f t="shared" si="6247"/>
        <v>0</v>
      </c>
      <c r="MD390" s="481"/>
      <c r="ME390" s="118"/>
      <c r="MF390" s="118"/>
      <c r="MG390" s="115"/>
      <c r="MH390" s="115"/>
      <c r="MI390" s="115"/>
      <c r="MJ390" s="115"/>
      <c r="MK390" s="115"/>
      <c r="ML390" s="115">
        <f t="shared" si="6248"/>
        <v>0</v>
      </c>
      <c r="MM390" s="481"/>
      <c r="MN390" s="118"/>
      <c r="MO390" s="118"/>
      <c r="MP390" s="115"/>
      <c r="MQ390" s="115"/>
      <c r="MR390" s="115"/>
      <c r="MS390" s="115"/>
      <c r="MT390" s="115"/>
      <c r="MU390" s="115">
        <f t="shared" si="6249"/>
        <v>0</v>
      </c>
      <c r="MV390" s="481"/>
      <c r="MW390" s="118"/>
      <c r="MX390" s="118"/>
      <c r="MY390" s="115"/>
      <c r="MZ390" s="115"/>
      <c r="NA390" s="115"/>
      <c r="NB390" s="115"/>
      <c r="NC390" s="115"/>
      <c r="ND390" s="115">
        <f t="shared" si="6250"/>
        <v>0</v>
      </c>
      <c r="NE390" s="481"/>
      <c r="NF390" s="118"/>
      <c r="NG390" s="118"/>
      <c r="NH390" s="115"/>
      <c r="NI390" s="115"/>
      <c r="NJ390" s="115"/>
      <c r="NK390" s="115"/>
      <c r="NL390" s="115"/>
      <c r="NM390" s="115">
        <f t="shared" si="6251"/>
        <v>0</v>
      </c>
      <c r="NN390" s="481"/>
      <c r="NO390" s="118"/>
      <c r="NP390" s="118"/>
      <c r="NQ390" s="115"/>
      <c r="NR390" s="115"/>
      <c r="NS390" s="115"/>
      <c r="NT390" s="115"/>
      <c r="NU390" s="115"/>
      <c r="NV390" s="115">
        <f t="shared" si="6252"/>
        <v>0</v>
      </c>
      <c r="NW390" s="481"/>
      <c r="NX390" s="118"/>
      <c r="NY390" s="118"/>
      <c r="NZ390" s="115"/>
      <c r="OA390" s="115"/>
      <c r="OB390" s="115"/>
      <c r="OC390" s="115"/>
      <c r="OD390" s="115"/>
      <c r="OE390" s="115">
        <f t="shared" si="6253"/>
        <v>0</v>
      </c>
      <c r="OF390" s="481"/>
      <c r="OG390" s="118"/>
      <c r="OH390" s="118"/>
      <c r="OI390" s="115"/>
      <c r="OJ390" s="115"/>
      <c r="OK390" s="115"/>
      <c r="OL390" s="115"/>
      <c r="OM390" s="115"/>
      <c r="ON390" s="115">
        <f t="shared" si="6254"/>
        <v>0</v>
      </c>
      <c r="OO390" s="481"/>
      <c r="OP390" s="118"/>
      <c r="OQ390" s="118"/>
      <c r="OR390" s="115"/>
      <c r="OS390" s="115"/>
      <c r="OT390" s="115"/>
      <c r="OU390" s="115"/>
      <c r="OV390" s="115"/>
      <c r="OW390" s="115">
        <f t="shared" si="6255"/>
        <v>0</v>
      </c>
      <c r="OY390" s="118"/>
      <c r="OZ390" s="118"/>
      <c r="PA390" s="115"/>
      <c r="PB390" s="115"/>
      <c r="PC390" s="115"/>
      <c r="PD390" s="115"/>
      <c r="PE390" s="115"/>
      <c r="PF390" s="115">
        <f t="shared" si="6256"/>
        <v>0</v>
      </c>
    </row>
    <row r="391" spans="1:422">
      <c r="A391" s="118"/>
      <c r="B391" s="118"/>
      <c r="C391" s="115"/>
      <c r="D391" s="115"/>
      <c r="E391" s="115"/>
      <c r="F391" s="115"/>
      <c r="G391" s="115"/>
      <c r="H391" s="115">
        <f t="shared" si="6211"/>
        <v>0</v>
      </c>
      <c r="J391" s="118"/>
      <c r="K391" s="118"/>
      <c r="L391" s="115"/>
      <c r="M391" s="115"/>
      <c r="N391" s="115"/>
      <c r="O391" s="115"/>
      <c r="P391" s="115"/>
      <c r="Q391" s="115">
        <f t="shared" si="6212"/>
        <v>0</v>
      </c>
      <c r="S391" s="118"/>
      <c r="T391" s="118"/>
      <c r="U391" s="115"/>
      <c r="V391" s="115"/>
      <c r="W391" s="115"/>
      <c r="X391" s="115"/>
      <c r="Y391" s="115"/>
      <c r="Z391" s="115">
        <f t="shared" si="6213"/>
        <v>0</v>
      </c>
      <c r="AB391" s="118"/>
      <c r="AC391" s="118"/>
      <c r="AD391" s="115"/>
      <c r="AE391" s="115"/>
      <c r="AF391" s="115"/>
      <c r="AG391" s="115"/>
      <c r="AH391" s="115"/>
      <c r="AI391" s="115">
        <f t="shared" si="6214"/>
        <v>0</v>
      </c>
      <c r="AK391" s="118"/>
      <c r="AL391" s="118"/>
      <c r="AM391" s="115"/>
      <c r="AN391" s="115"/>
      <c r="AO391" s="115"/>
      <c r="AP391" s="115"/>
      <c r="AQ391" s="115"/>
      <c r="AR391" s="115">
        <f t="shared" si="6215"/>
        <v>0</v>
      </c>
      <c r="AT391" s="118"/>
      <c r="AU391" s="118"/>
      <c r="AV391" s="115"/>
      <c r="AW391" s="115"/>
      <c r="AX391" s="115"/>
      <c r="AY391" s="115"/>
      <c r="AZ391" s="115"/>
      <c r="BA391" s="115">
        <f t="shared" si="6216"/>
        <v>0</v>
      </c>
      <c r="BC391" s="118"/>
      <c r="BD391" s="118"/>
      <c r="BE391" s="115"/>
      <c r="BF391" s="115"/>
      <c r="BG391" s="115"/>
      <c r="BH391" s="115"/>
      <c r="BI391" s="115"/>
      <c r="BJ391" s="115">
        <f t="shared" si="6217"/>
        <v>0</v>
      </c>
      <c r="BL391" s="118"/>
      <c r="BM391" s="118"/>
      <c r="BN391" s="115"/>
      <c r="BO391" s="115"/>
      <c r="BP391" s="115"/>
      <c r="BQ391" s="115"/>
      <c r="BR391" s="115"/>
      <c r="BS391" s="115">
        <f t="shared" si="6218"/>
        <v>0</v>
      </c>
      <c r="BU391" s="118"/>
      <c r="BV391" s="118"/>
      <c r="BW391" s="115"/>
      <c r="BX391" s="115"/>
      <c r="BY391" s="115"/>
      <c r="BZ391" s="115"/>
      <c r="CA391" s="115"/>
      <c r="CB391" s="115">
        <f t="shared" si="6219"/>
        <v>0</v>
      </c>
      <c r="CD391" s="118"/>
      <c r="CE391" s="118"/>
      <c r="CF391" s="115"/>
      <c r="CG391" s="115"/>
      <c r="CH391" s="115"/>
      <c r="CI391" s="115"/>
      <c r="CJ391" s="115"/>
      <c r="CK391" s="115">
        <f t="shared" si="6220"/>
        <v>0</v>
      </c>
      <c r="CM391" s="118"/>
      <c r="CN391" s="118"/>
      <c r="CO391" s="115"/>
      <c r="CP391" s="115"/>
      <c r="CQ391" s="115"/>
      <c r="CR391" s="115"/>
      <c r="CS391" s="115"/>
      <c r="CT391" s="115">
        <f t="shared" si="6221"/>
        <v>0</v>
      </c>
      <c r="CV391" s="118"/>
      <c r="CW391" s="118"/>
      <c r="CX391" s="115"/>
      <c r="CY391" s="115"/>
      <c r="CZ391" s="115"/>
      <c r="DA391" s="115"/>
      <c r="DB391" s="115"/>
      <c r="DC391" s="115">
        <f t="shared" si="6222"/>
        <v>0</v>
      </c>
      <c r="DE391" s="118"/>
      <c r="DF391" s="118"/>
      <c r="DG391" s="115"/>
      <c r="DH391" s="115"/>
      <c r="DI391" s="115"/>
      <c r="DJ391" s="115"/>
      <c r="DK391" s="115"/>
      <c r="DL391" s="115">
        <f t="shared" si="6223"/>
        <v>0</v>
      </c>
      <c r="DN391" s="118"/>
      <c r="DO391" s="118"/>
      <c r="DP391" s="115"/>
      <c r="DQ391" s="115"/>
      <c r="DR391" s="115"/>
      <c r="DS391" s="115"/>
      <c r="DT391" s="115"/>
      <c r="DU391" s="115">
        <f t="shared" si="6224"/>
        <v>0</v>
      </c>
      <c r="DW391" s="118"/>
      <c r="DX391" s="118"/>
      <c r="DY391" s="115"/>
      <c r="DZ391" s="115"/>
      <c r="EA391" s="115"/>
      <c r="EB391" s="115"/>
      <c r="EC391" s="115"/>
      <c r="ED391" s="115">
        <f t="shared" si="6225"/>
        <v>0</v>
      </c>
      <c r="EF391" s="118"/>
      <c r="EG391" s="118"/>
      <c r="EH391" s="115"/>
      <c r="EI391" s="115"/>
      <c r="EJ391" s="115"/>
      <c r="EK391" s="115"/>
      <c r="EL391" s="115"/>
      <c r="EM391" s="115">
        <f t="shared" si="6226"/>
        <v>0</v>
      </c>
      <c r="EO391" s="118"/>
      <c r="EP391" s="118"/>
      <c r="EQ391" s="115"/>
      <c r="ER391" s="115"/>
      <c r="ES391" s="115"/>
      <c r="ET391" s="115"/>
      <c r="EU391" s="115"/>
      <c r="EV391" s="115">
        <f t="shared" si="6227"/>
        <v>0</v>
      </c>
      <c r="EX391" s="118"/>
      <c r="EY391" s="118"/>
      <c r="EZ391" s="115"/>
      <c r="FA391" s="115"/>
      <c r="FB391" s="115"/>
      <c r="FC391" s="115"/>
      <c r="FD391" s="115"/>
      <c r="FE391" s="115">
        <f t="shared" si="6228"/>
        <v>0</v>
      </c>
      <c r="FG391" s="118"/>
      <c r="FH391" s="118"/>
      <c r="FI391" s="115"/>
      <c r="FJ391" s="115"/>
      <c r="FK391" s="115"/>
      <c r="FL391" s="115"/>
      <c r="FM391" s="115"/>
      <c r="FN391" s="115">
        <f t="shared" si="6229"/>
        <v>0</v>
      </c>
      <c r="FP391" s="118"/>
      <c r="FQ391" s="118"/>
      <c r="FR391" s="115"/>
      <c r="FS391" s="115"/>
      <c r="FT391" s="115"/>
      <c r="FU391" s="115"/>
      <c r="FV391" s="115"/>
      <c r="FW391" s="115">
        <f t="shared" si="6230"/>
        <v>0</v>
      </c>
      <c r="FY391" s="118"/>
      <c r="FZ391" s="118"/>
      <c r="GA391" s="115"/>
      <c r="GB391" s="115"/>
      <c r="GC391" s="115"/>
      <c r="GD391" s="115"/>
      <c r="GE391" s="115"/>
      <c r="GF391" s="115">
        <f t="shared" si="6231"/>
        <v>0</v>
      </c>
      <c r="GH391" s="118"/>
      <c r="GI391" s="118"/>
      <c r="GJ391" s="115"/>
      <c r="GK391" s="115"/>
      <c r="GL391" s="115"/>
      <c r="GM391" s="115"/>
      <c r="GN391" s="115"/>
      <c r="GO391" s="115">
        <f t="shared" si="6232"/>
        <v>0</v>
      </c>
      <c r="GQ391" s="118"/>
      <c r="GR391" s="118"/>
      <c r="GS391" s="115"/>
      <c r="GT391" s="115"/>
      <c r="GU391" s="115"/>
      <c r="GV391" s="115"/>
      <c r="GW391" s="115"/>
      <c r="GX391" s="115">
        <f t="shared" si="6233"/>
        <v>0</v>
      </c>
      <c r="GZ391" s="118"/>
      <c r="HA391" s="118"/>
      <c r="HB391" s="115"/>
      <c r="HC391" s="115"/>
      <c r="HD391" s="115"/>
      <c r="HE391" s="115"/>
      <c r="HF391" s="115"/>
      <c r="HG391" s="115">
        <f t="shared" si="6234"/>
        <v>0</v>
      </c>
      <c r="HI391" s="118"/>
      <c r="HJ391" s="118"/>
      <c r="HK391" s="115"/>
      <c r="HL391" s="115"/>
      <c r="HM391" s="115"/>
      <c r="HN391" s="115"/>
      <c r="HO391" s="115"/>
      <c r="HP391" s="115">
        <f t="shared" si="6235"/>
        <v>0</v>
      </c>
      <c r="HR391" s="118"/>
      <c r="HS391" s="118"/>
      <c r="HT391" s="115"/>
      <c r="HU391" s="115"/>
      <c r="HV391" s="115"/>
      <c r="HW391" s="115"/>
      <c r="HX391" s="115"/>
      <c r="HY391" s="115">
        <f t="shared" si="6257"/>
        <v>0</v>
      </c>
      <c r="IA391" s="118"/>
      <c r="IB391" s="118"/>
      <c r="IC391" s="115"/>
      <c r="ID391" s="115"/>
      <c r="IE391" s="115"/>
      <c r="IF391" s="115"/>
      <c r="IG391" s="115"/>
      <c r="IH391" s="115">
        <f t="shared" si="6236"/>
        <v>0</v>
      </c>
      <c r="IJ391" s="118"/>
      <c r="IK391" s="118"/>
      <c r="IL391" s="115"/>
      <c r="IM391" s="115"/>
      <c r="IN391" s="115"/>
      <c r="IO391" s="115"/>
      <c r="IP391" s="115"/>
      <c r="IQ391" s="115">
        <f t="shared" si="6237"/>
        <v>0</v>
      </c>
      <c r="IS391" s="118"/>
      <c r="IT391" s="118"/>
      <c r="IU391" s="115"/>
      <c r="IV391" s="115"/>
      <c r="IW391" s="115"/>
      <c r="IX391" s="115"/>
      <c r="IY391" s="115"/>
      <c r="IZ391" s="115">
        <f t="shared" si="6238"/>
        <v>0</v>
      </c>
      <c r="JB391" s="118"/>
      <c r="JC391" s="118"/>
      <c r="JD391" s="115"/>
      <c r="JE391" s="115"/>
      <c r="JF391" s="115"/>
      <c r="JG391" s="115"/>
      <c r="JH391" s="115"/>
      <c r="JI391" s="115">
        <f t="shared" si="6239"/>
        <v>0</v>
      </c>
      <c r="JK391" s="118"/>
      <c r="JL391" s="118"/>
      <c r="JM391" s="115"/>
      <c r="JN391" s="115"/>
      <c r="JO391" s="115"/>
      <c r="JP391" s="115"/>
      <c r="JQ391" s="115"/>
      <c r="JR391" s="115">
        <f t="shared" si="6240"/>
        <v>0</v>
      </c>
      <c r="JS391" s="481"/>
      <c r="JT391" s="118"/>
      <c r="JU391" s="118"/>
      <c r="JV391" s="115"/>
      <c r="JW391" s="115"/>
      <c r="JX391" s="115"/>
      <c r="JY391" s="115"/>
      <c r="JZ391" s="115"/>
      <c r="KA391" s="115">
        <f t="shared" si="6241"/>
        <v>0</v>
      </c>
      <c r="KB391" s="481"/>
      <c r="KC391" s="118"/>
      <c r="KD391" s="118"/>
      <c r="KE391" s="115"/>
      <c r="KF391" s="115"/>
      <c r="KG391" s="115"/>
      <c r="KH391" s="115"/>
      <c r="KI391" s="115"/>
      <c r="KJ391" s="115">
        <f t="shared" si="6242"/>
        <v>0</v>
      </c>
      <c r="KK391" s="481"/>
      <c r="KL391" s="118"/>
      <c r="KM391" s="118"/>
      <c r="KN391" s="115"/>
      <c r="KO391" s="115"/>
      <c r="KP391" s="115"/>
      <c r="KQ391" s="115"/>
      <c r="KR391" s="115"/>
      <c r="KS391" s="115">
        <f t="shared" si="6243"/>
        <v>0</v>
      </c>
      <c r="KT391" s="481"/>
      <c r="KU391" s="118"/>
      <c r="KV391" s="118"/>
      <c r="KW391" s="115"/>
      <c r="KX391" s="115"/>
      <c r="KY391" s="115"/>
      <c r="KZ391" s="115"/>
      <c r="LA391" s="115"/>
      <c r="LB391" s="115">
        <f t="shared" si="6244"/>
        <v>0</v>
      </c>
      <c r="LC391" s="481"/>
      <c r="LD391" s="118"/>
      <c r="LE391" s="118"/>
      <c r="LF391" s="115"/>
      <c r="LG391" s="115"/>
      <c r="LH391" s="115"/>
      <c r="LI391" s="115"/>
      <c r="LJ391" s="115"/>
      <c r="LK391" s="115">
        <f t="shared" si="6245"/>
        <v>0</v>
      </c>
      <c r="LL391" s="481"/>
      <c r="LM391" s="118"/>
      <c r="LN391" s="118"/>
      <c r="LO391" s="115"/>
      <c r="LP391" s="115"/>
      <c r="LQ391" s="115"/>
      <c r="LR391" s="115"/>
      <c r="LS391" s="115"/>
      <c r="LT391" s="115">
        <f t="shared" si="6246"/>
        <v>0</v>
      </c>
      <c r="LU391" s="481"/>
      <c r="LV391" s="118"/>
      <c r="LW391" s="118"/>
      <c r="LX391" s="115"/>
      <c r="LY391" s="115"/>
      <c r="LZ391" s="115"/>
      <c r="MA391" s="115"/>
      <c r="MB391" s="115"/>
      <c r="MC391" s="115">
        <f t="shared" si="6247"/>
        <v>0</v>
      </c>
      <c r="MD391" s="481"/>
      <c r="ME391" s="118"/>
      <c r="MF391" s="118"/>
      <c r="MG391" s="115"/>
      <c r="MH391" s="115"/>
      <c r="MI391" s="115"/>
      <c r="MJ391" s="115"/>
      <c r="MK391" s="115"/>
      <c r="ML391" s="115">
        <f t="shared" si="6248"/>
        <v>0</v>
      </c>
      <c r="MM391" s="481"/>
      <c r="MN391" s="118"/>
      <c r="MO391" s="118"/>
      <c r="MP391" s="115"/>
      <c r="MQ391" s="115"/>
      <c r="MR391" s="115"/>
      <c r="MS391" s="115"/>
      <c r="MT391" s="115"/>
      <c r="MU391" s="115">
        <f t="shared" si="6249"/>
        <v>0</v>
      </c>
      <c r="MV391" s="481"/>
      <c r="MW391" s="118"/>
      <c r="MX391" s="118"/>
      <c r="MY391" s="115"/>
      <c r="MZ391" s="115"/>
      <c r="NA391" s="115"/>
      <c r="NB391" s="115"/>
      <c r="NC391" s="115"/>
      <c r="ND391" s="115">
        <f t="shared" si="6250"/>
        <v>0</v>
      </c>
      <c r="NE391" s="481"/>
      <c r="NF391" s="118"/>
      <c r="NG391" s="118"/>
      <c r="NH391" s="115"/>
      <c r="NI391" s="115"/>
      <c r="NJ391" s="115"/>
      <c r="NK391" s="115"/>
      <c r="NL391" s="115"/>
      <c r="NM391" s="115">
        <f t="shared" si="6251"/>
        <v>0</v>
      </c>
      <c r="NN391" s="481"/>
      <c r="NO391" s="118"/>
      <c r="NP391" s="118"/>
      <c r="NQ391" s="115"/>
      <c r="NR391" s="115"/>
      <c r="NS391" s="115"/>
      <c r="NT391" s="115"/>
      <c r="NU391" s="115"/>
      <c r="NV391" s="115">
        <f t="shared" si="6252"/>
        <v>0</v>
      </c>
      <c r="NW391" s="481"/>
      <c r="NX391" s="118"/>
      <c r="NY391" s="118"/>
      <c r="NZ391" s="115"/>
      <c r="OA391" s="115"/>
      <c r="OB391" s="115"/>
      <c r="OC391" s="115"/>
      <c r="OD391" s="115"/>
      <c r="OE391" s="115">
        <f t="shared" si="6253"/>
        <v>0</v>
      </c>
      <c r="OF391" s="481"/>
      <c r="OG391" s="118"/>
      <c r="OH391" s="118"/>
      <c r="OI391" s="115"/>
      <c r="OJ391" s="115"/>
      <c r="OK391" s="115"/>
      <c r="OL391" s="115"/>
      <c r="OM391" s="115"/>
      <c r="ON391" s="115">
        <f t="shared" si="6254"/>
        <v>0</v>
      </c>
      <c r="OO391" s="481"/>
      <c r="OP391" s="118"/>
      <c r="OQ391" s="118"/>
      <c r="OR391" s="115"/>
      <c r="OS391" s="115"/>
      <c r="OT391" s="115"/>
      <c r="OU391" s="115"/>
      <c r="OV391" s="115"/>
      <c r="OW391" s="115">
        <f t="shared" si="6255"/>
        <v>0</v>
      </c>
      <c r="OY391" s="118"/>
      <c r="OZ391" s="118"/>
      <c r="PA391" s="115"/>
      <c r="PB391" s="115"/>
      <c r="PC391" s="115"/>
      <c r="PD391" s="115"/>
      <c r="PE391" s="115"/>
      <c r="PF391" s="115">
        <f t="shared" si="6256"/>
        <v>0</v>
      </c>
    </row>
    <row r="392" spans="1:422">
      <c r="A392" s="118"/>
      <c r="B392" s="118"/>
      <c r="C392" s="115"/>
      <c r="D392" s="115"/>
      <c r="E392" s="115"/>
      <c r="F392" s="115"/>
      <c r="G392" s="115"/>
      <c r="H392" s="115">
        <f t="shared" si="6211"/>
        <v>0</v>
      </c>
      <c r="J392" s="118"/>
      <c r="K392" s="118"/>
      <c r="L392" s="115"/>
      <c r="M392" s="115"/>
      <c r="N392" s="115"/>
      <c r="O392" s="115"/>
      <c r="P392" s="115"/>
      <c r="Q392" s="115">
        <f t="shared" si="6212"/>
        <v>0</v>
      </c>
      <c r="S392" s="118"/>
      <c r="T392" s="118"/>
      <c r="U392" s="115"/>
      <c r="V392" s="115"/>
      <c r="W392" s="115"/>
      <c r="X392" s="115"/>
      <c r="Y392" s="115"/>
      <c r="Z392" s="115">
        <f t="shared" si="6213"/>
        <v>0</v>
      </c>
      <c r="AB392" s="118"/>
      <c r="AC392" s="118"/>
      <c r="AD392" s="115"/>
      <c r="AE392" s="115"/>
      <c r="AF392" s="115"/>
      <c r="AG392" s="115"/>
      <c r="AH392" s="115"/>
      <c r="AI392" s="115">
        <f t="shared" si="6214"/>
        <v>0</v>
      </c>
      <c r="AK392" s="118"/>
      <c r="AL392" s="118"/>
      <c r="AM392" s="115"/>
      <c r="AN392" s="115"/>
      <c r="AO392" s="115"/>
      <c r="AP392" s="115"/>
      <c r="AQ392" s="115"/>
      <c r="AR392" s="115">
        <f t="shared" si="6215"/>
        <v>0</v>
      </c>
      <c r="AT392" s="118"/>
      <c r="AU392" s="118"/>
      <c r="AV392" s="115"/>
      <c r="AW392" s="115"/>
      <c r="AX392" s="115"/>
      <c r="AY392" s="115"/>
      <c r="AZ392" s="115"/>
      <c r="BA392" s="115">
        <f t="shared" si="6216"/>
        <v>0</v>
      </c>
      <c r="BC392" s="118"/>
      <c r="BD392" s="118"/>
      <c r="BE392" s="115"/>
      <c r="BF392" s="115"/>
      <c r="BG392" s="115"/>
      <c r="BH392" s="115"/>
      <c r="BI392" s="115"/>
      <c r="BJ392" s="115">
        <f t="shared" si="6217"/>
        <v>0</v>
      </c>
      <c r="BL392" s="118"/>
      <c r="BM392" s="118"/>
      <c r="BN392" s="115"/>
      <c r="BO392" s="115"/>
      <c r="BP392" s="115"/>
      <c r="BQ392" s="115"/>
      <c r="BR392" s="115"/>
      <c r="BS392" s="115">
        <f t="shared" si="6218"/>
        <v>0</v>
      </c>
      <c r="BU392" s="118"/>
      <c r="BV392" s="118"/>
      <c r="BW392" s="115"/>
      <c r="BX392" s="115"/>
      <c r="BY392" s="115"/>
      <c r="BZ392" s="115"/>
      <c r="CA392" s="115"/>
      <c r="CB392" s="115">
        <f t="shared" si="6219"/>
        <v>0</v>
      </c>
      <c r="CD392" s="118"/>
      <c r="CE392" s="118"/>
      <c r="CF392" s="115"/>
      <c r="CG392" s="115"/>
      <c r="CH392" s="115"/>
      <c r="CI392" s="115"/>
      <c r="CJ392" s="115"/>
      <c r="CK392" s="115">
        <f t="shared" si="6220"/>
        <v>0</v>
      </c>
      <c r="CM392" s="118"/>
      <c r="CN392" s="118"/>
      <c r="CO392" s="115"/>
      <c r="CP392" s="115"/>
      <c r="CQ392" s="115"/>
      <c r="CR392" s="115"/>
      <c r="CS392" s="115"/>
      <c r="CT392" s="115">
        <f t="shared" si="6221"/>
        <v>0</v>
      </c>
      <c r="CV392" s="118"/>
      <c r="CW392" s="118"/>
      <c r="CX392" s="115"/>
      <c r="CY392" s="115"/>
      <c r="CZ392" s="115"/>
      <c r="DA392" s="115"/>
      <c r="DB392" s="115"/>
      <c r="DC392" s="115">
        <f t="shared" si="6222"/>
        <v>0</v>
      </c>
      <c r="DE392" s="118"/>
      <c r="DF392" s="118"/>
      <c r="DG392" s="115"/>
      <c r="DH392" s="115"/>
      <c r="DI392" s="115"/>
      <c r="DJ392" s="115"/>
      <c r="DK392" s="115"/>
      <c r="DL392" s="115">
        <f t="shared" si="6223"/>
        <v>0</v>
      </c>
      <c r="DN392" s="118"/>
      <c r="DO392" s="118"/>
      <c r="DP392" s="115"/>
      <c r="DQ392" s="115"/>
      <c r="DR392" s="115"/>
      <c r="DS392" s="115"/>
      <c r="DT392" s="115"/>
      <c r="DU392" s="115">
        <f t="shared" si="6224"/>
        <v>0</v>
      </c>
      <c r="DW392" s="118"/>
      <c r="DX392" s="118"/>
      <c r="DY392" s="115"/>
      <c r="DZ392" s="115"/>
      <c r="EA392" s="115"/>
      <c r="EB392" s="115"/>
      <c r="EC392" s="115"/>
      <c r="ED392" s="115">
        <f t="shared" si="6225"/>
        <v>0</v>
      </c>
      <c r="EF392" s="118"/>
      <c r="EG392" s="118"/>
      <c r="EH392" s="115"/>
      <c r="EI392" s="115"/>
      <c r="EJ392" s="115"/>
      <c r="EK392" s="115"/>
      <c r="EL392" s="115"/>
      <c r="EM392" s="115">
        <f t="shared" si="6226"/>
        <v>0</v>
      </c>
      <c r="EO392" s="118"/>
      <c r="EP392" s="118"/>
      <c r="EQ392" s="115"/>
      <c r="ER392" s="115"/>
      <c r="ES392" s="115"/>
      <c r="ET392" s="115"/>
      <c r="EU392" s="115"/>
      <c r="EV392" s="115">
        <f t="shared" si="6227"/>
        <v>0</v>
      </c>
      <c r="EX392" s="118"/>
      <c r="EY392" s="118"/>
      <c r="EZ392" s="115"/>
      <c r="FA392" s="115"/>
      <c r="FB392" s="115"/>
      <c r="FC392" s="115"/>
      <c r="FD392" s="115"/>
      <c r="FE392" s="115">
        <f t="shared" si="6228"/>
        <v>0</v>
      </c>
      <c r="FG392" s="118"/>
      <c r="FH392" s="118"/>
      <c r="FI392" s="115"/>
      <c r="FJ392" s="115"/>
      <c r="FK392" s="115"/>
      <c r="FL392" s="115"/>
      <c r="FM392" s="115"/>
      <c r="FN392" s="115">
        <f t="shared" si="6229"/>
        <v>0</v>
      </c>
      <c r="FP392" s="118"/>
      <c r="FQ392" s="118"/>
      <c r="FR392" s="115"/>
      <c r="FS392" s="115"/>
      <c r="FT392" s="115"/>
      <c r="FU392" s="115"/>
      <c r="FV392" s="115"/>
      <c r="FW392" s="115">
        <f t="shared" si="6230"/>
        <v>0</v>
      </c>
      <c r="FY392" s="118"/>
      <c r="FZ392" s="118"/>
      <c r="GA392" s="115"/>
      <c r="GB392" s="115"/>
      <c r="GC392" s="115"/>
      <c r="GD392" s="115"/>
      <c r="GE392" s="115"/>
      <c r="GF392" s="115">
        <f t="shared" si="6231"/>
        <v>0</v>
      </c>
      <c r="GH392" s="118"/>
      <c r="GI392" s="118"/>
      <c r="GJ392" s="115"/>
      <c r="GK392" s="115"/>
      <c r="GL392" s="115"/>
      <c r="GM392" s="115"/>
      <c r="GN392" s="115"/>
      <c r="GO392" s="115">
        <f t="shared" si="6232"/>
        <v>0</v>
      </c>
      <c r="GQ392" s="118"/>
      <c r="GR392" s="118"/>
      <c r="GS392" s="115"/>
      <c r="GT392" s="115"/>
      <c r="GU392" s="115"/>
      <c r="GV392" s="115"/>
      <c r="GW392" s="115"/>
      <c r="GX392" s="115">
        <f t="shared" si="6233"/>
        <v>0</v>
      </c>
      <c r="GZ392" s="118"/>
      <c r="HA392" s="118"/>
      <c r="HB392" s="115"/>
      <c r="HC392" s="115"/>
      <c r="HD392" s="115"/>
      <c r="HE392" s="115"/>
      <c r="HF392" s="115"/>
      <c r="HG392" s="115">
        <f t="shared" si="6234"/>
        <v>0</v>
      </c>
      <c r="HI392" s="118"/>
      <c r="HJ392" s="118"/>
      <c r="HK392" s="115"/>
      <c r="HL392" s="115"/>
      <c r="HM392" s="115"/>
      <c r="HN392" s="115"/>
      <c r="HO392" s="115"/>
      <c r="HP392" s="115">
        <f t="shared" si="6235"/>
        <v>0</v>
      </c>
      <c r="HR392" s="118"/>
      <c r="HS392" s="118"/>
      <c r="HT392" s="115"/>
      <c r="HU392" s="115"/>
      <c r="HV392" s="115"/>
      <c r="HW392" s="115"/>
      <c r="HX392" s="115"/>
      <c r="HY392" s="115">
        <f t="shared" si="6257"/>
        <v>0</v>
      </c>
      <c r="IA392" s="118"/>
      <c r="IB392" s="118"/>
      <c r="IC392" s="115"/>
      <c r="ID392" s="115"/>
      <c r="IE392" s="115"/>
      <c r="IF392" s="115"/>
      <c r="IG392" s="115"/>
      <c r="IH392" s="115">
        <f t="shared" si="6236"/>
        <v>0</v>
      </c>
      <c r="IJ392" s="118"/>
      <c r="IK392" s="118"/>
      <c r="IL392" s="115"/>
      <c r="IM392" s="115"/>
      <c r="IN392" s="115"/>
      <c r="IO392" s="115"/>
      <c r="IP392" s="115"/>
      <c r="IQ392" s="115">
        <f t="shared" si="6237"/>
        <v>0</v>
      </c>
      <c r="IS392" s="118"/>
      <c r="IT392" s="118"/>
      <c r="IU392" s="115"/>
      <c r="IV392" s="115"/>
      <c r="IW392" s="115"/>
      <c r="IX392" s="115"/>
      <c r="IY392" s="115"/>
      <c r="IZ392" s="115">
        <f t="shared" si="6238"/>
        <v>0</v>
      </c>
      <c r="JB392" s="118"/>
      <c r="JC392" s="118"/>
      <c r="JD392" s="115"/>
      <c r="JE392" s="115"/>
      <c r="JF392" s="115"/>
      <c r="JG392" s="115"/>
      <c r="JH392" s="115"/>
      <c r="JI392" s="115">
        <f t="shared" si="6239"/>
        <v>0</v>
      </c>
      <c r="JK392" s="118"/>
      <c r="JL392" s="118"/>
      <c r="JM392" s="115"/>
      <c r="JN392" s="115"/>
      <c r="JO392" s="115"/>
      <c r="JP392" s="115"/>
      <c r="JQ392" s="115"/>
      <c r="JR392" s="115">
        <f t="shared" si="6240"/>
        <v>0</v>
      </c>
      <c r="JS392" s="481"/>
      <c r="JT392" s="118"/>
      <c r="JU392" s="118"/>
      <c r="JV392" s="115"/>
      <c r="JW392" s="115"/>
      <c r="JX392" s="115"/>
      <c r="JY392" s="115"/>
      <c r="JZ392" s="115"/>
      <c r="KA392" s="115">
        <f t="shared" si="6241"/>
        <v>0</v>
      </c>
      <c r="KB392" s="481"/>
      <c r="KC392" s="118"/>
      <c r="KD392" s="118"/>
      <c r="KE392" s="115"/>
      <c r="KF392" s="115"/>
      <c r="KG392" s="115"/>
      <c r="KH392" s="115"/>
      <c r="KI392" s="115"/>
      <c r="KJ392" s="115">
        <f t="shared" si="6242"/>
        <v>0</v>
      </c>
      <c r="KK392" s="481"/>
      <c r="KL392" s="118"/>
      <c r="KM392" s="118"/>
      <c r="KN392" s="115"/>
      <c r="KO392" s="115"/>
      <c r="KP392" s="115"/>
      <c r="KQ392" s="115"/>
      <c r="KR392" s="115"/>
      <c r="KS392" s="115">
        <f t="shared" si="6243"/>
        <v>0</v>
      </c>
      <c r="KT392" s="481"/>
      <c r="KU392" s="118"/>
      <c r="KV392" s="118"/>
      <c r="KW392" s="115"/>
      <c r="KX392" s="115"/>
      <c r="KY392" s="115"/>
      <c r="KZ392" s="115"/>
      <c r="LA392" s="115"/>
      <c r="LB392" s="115">
        <f t="shared" si="6244"/>
        <v>0</v>
      </c>
      <c r="LC392" s="481"/>
      <c r="LD392" s="118"/>
      <c r="LE392" s="118"/>
      <c r="LF392" s="115"/>
      <c r="LG392" s="115"/>
      <c r="LH392" s="115"/>
      <c r="LI392" s="115"/>
      <c r="LJ392" s="115"/>
      <c r="LK392" s="115">
        <f t="shared" si="6245"/>
        <v>0</v>
      </c>
      <c r="LL392" s="481"/>
      <c r="LM392" s="118"/>
      <c r="LN392" s="118"/>
      <c r="LO392" s="115"/>
      <c r="LP392" s="115"/>
      <c r="LQ392" s="115"/>
      <c r="LR392" s="115"/>
      <c r="LS392" s="115"/>
      <c r="LT392" s="115">
        <f t="shared" si="6246"/>
        <v>0</v>
      </c>
      <c r="LU392" s="481"/>
      <c r="LV392" s="118"/>
      <c r="LW392" s="118"/>
      <c r="LX392" s="115"/>
      <c r="LY392" s="115"/>
      <c r="LZ392" s="115"/>
      <c r="MA392" s="115"/>
      <c r="MB392" s="115"/>
      <c r="MC392" s="115">
        <f t="shared" si="6247"/>
        <v>0</v>
      </c>
      <c r="MD392" s="481"/>
      <c r="ME392" s="118"/>
      <c r="MF392" s="118"/>
      <c r="MG392" s="115"/>
      <c r="MH392" s="115"/>
      <c r="MI392" s="115"/>
      <c r="MJ392" s="115"/>
      <c r="MK392" s="115"/>
      <c r="ML392" s="115">
        <f t="shared" si="6248"/>
        <v>0</v>
      </c>
      <c r="MM392" s="481"/>
      <c r="MN392" s="118"/>
      <c r="MO392" s="118"/>
      <c r="MP392" s="115"/>
      <c r="MQ392" s="115"/>
      <c r="MR392" s="115"/>
      <c r="MS392" s="115"/>
      <c r="MT392" s="115"/>
      <c r="MU392" s="115">
        <f t="shared" si="6249"/>
        <v>0</v>
      </c>
      <c r="MV392" s="481"/>
      <c r="MW392" s="118"/>
      <c r="MX392" s="118"/>
      <c r="MY392" s="115"/>
      <c r="MZ392" s="115"/>
      <c r="NA392" s="115"/>
      <c r="NB392" s="115"/>
      <c r="NC392" s="115"/>
      <c r="ND392" s="115">
        <f t="shared" si="6250"/>
        <v>0</v>
      </c>
      <c r="NE392" s="481"/>
      <c r="NF392" s="118"/>
      <c r="NG392" s="118"/>
      <c r="NH392" s="115"/>
      <c r="NI392" s="115"/>
      <c r="NJ392" s="115"/>
      <c r="NK392" s="115"/>
      <c r="NL392" s="115"/>
      <c r="NM392" s="115">
        <f t="shared" si="6251"/>
        <v>0</v>
      </c>
      <c r="NN392" s="481"/>
      <c r="NO392" s="118"/>
      <c r="NP392" s="118"/>
      <c r="NQ392" s="115"/>
      <c r="NR392" s="115"/>
      <c r="NS392" s="115"/>
      <c r="NT392" s="115"/>
      <c r="NU392" s="115"/>
      <c r="NV392" s="115">
        <f t="shared" si="6252"/>
        <v>0</v>
      </c>
      <c r="NW392" s="481"/>
      <c r="NX392" s="118"/>
      <c r="NY392" s="118"/>
      <c r="NZ392" s="115"/>
      <c r="OA392" s="115"/>
      <c r="OB392" s="115"/>
      <c r="OC392" s="115"/>
      <c r="OD392" s="115"/>
      <c r="OE392" s="115">
        <f t="shared" si="6253"/>
        <v>0</v>
      </c>
      <c r="OF392" s="481"/>
      <c r="OG392" s="118"/>
      <c r="OH392" s="118"/>
      <c r="OI392" s="115"/>
      <c r="OJ392" s="115"/>
      <c r="OK392" s="115"/>
      <c r="OL392" s="115"/>
      <c r="OM392" s="115"/>
      <c r="ON392" s="115">
        <f t="shared" si="6254"/>
        <v>0</v>
      </c>
      <c r="OO392" s="481"/>
      <c r="OP392" s="118"/>
      <c r="OQ392" s="118"/>
      <c r="OR392" s="115"/>
      <c r="OS392" s="115"/>
      <c r="OT392" s="115"/>
      <c r="OU392" s="115"/>
      <c r="OV392" s="115"/>
      <c r="OW392" s="115">
        <f t="shared" si="6255"/>
        <v>0</v>
      </c>
      <c r="OY392" s="118"/>
      <c r="OZ392" s="118"/>
      <c r="PA392" s="115"/>
      <c r="PB392" s="115"/>
      <c r="PC392" s="115"/>
      <c r="PD392" s="115"/>
      <c r="PE392" s="115"/>
      <c r="PF392" s="115">
        <f t="shared" si="6256"/>
        <v>0</v>
      </c>
    </row>
    <row r="393" spans="1:422">
      <c r="A393" s="118"/>
      <c r="B393" s="118"/>
      <c r="C393" s="119"/>
      <c r="D393" s="119"/>
      <c r="E393" s="119"/>
      <c r="F393" s="119"/>
      <c r="G393" s="120" t="s">
        <v>44</v>
      </c>
      <c r="H393" s="132">
        <f t="shared" ref="H393" si="6258">SUM(H385:H392)</f>
        <v>0</v>
      </c>
      <c r="J393" s="118"/>
      <c r="K393" s="118"/>
      <c r="L393" s="119"/>
      <c r="M393" s="119"/>
      <c r="N393" s="119"/>
      <c r="O393" s="119"/>
      <c r="P393" s="120" t="s">
        <v>44</v>
      </c>
      <c r="Q393" s="132">
        <f t="shared" ref="Q393" si="6259">SUM(Q385:Q392)</f>
        <v>0</v>
      </c>
      <c r="S393" s="118"/>
      <c r="T393" s="118"/>
      <c r="U393" s="119"/>
      <c r="V393" s="119"/>
      <c r="W393" s="119"/>
      <c r="X393" s="119"/>
      <c r="Y393" s="120" t="s">
        <v>44</v>
      </c>
      <c r="Z393" s="132">
        <f t="shared" ref="Z393" si="6260">SUM(Z385:Z392)</f>
        <v>0</v>
      </c>
      <c r="AB393" s="118"/>
      <c r="AC393" s="118"/>
      <c r="AD393" s="119"/>
      <c r="AE393" s="119"/>
      <c r="AF393" s="119"/>
      <c r="AG393" s="119"/>
      <c r="AH393" s="120" t="s">
        <v>44</v>
      </c>
      <c r="AI393" s="132">
        <f t="shared" ref="AI393" si="6261">SUM(AI385:AI392)</f>
        <v>0</v>
      </c>
      <c r="AK393" s="118"/>
      <c r="AL393" s="118"/>
      <c r="AM393" s="119"/>
      <c r="AN393" s="119"/>
      <c r="AO393" s="119"/>
      <c r="AP393" s="119"/>
      <c r="AQ393" s="120" t="s">
        <v>44</v>
      </c>
      <c r="AR393" s="132">
        <f t="shared" ref="AR393" si="6262">SUM(AR385:AR392)</f>
        <v>0</v>
      </c>
      <c r="AT393" s="118"/>
      <c r="AU393" s="118"/>
      <c r="AV393" s="119"/>
      <c r="AW393" s="119"/>
      <c r="AX393" s="119"/>
      <c r="AY393" s="119"/>
      <c r="AZ393" s="120" t="s">
        <v>44</v>
      </c>
      <c r="BA393" s="132">
        <f t="shared" ref="BA393" si="6263">SUM(BA385:BA392)</f>
        <v>0</v>
      </c>
      <c r="BC393" s="118"/>
      <c r="BD393" s="118"/>
      <c r="BE393" s="119"/>
      <c r="BF393" s="119"/>
      <c r="BG393" s="119"/>
      <c r="BH393" s="119"/>
      <c r="BI393" s="120" t="s">
        <v>44</v>
      </c>
      <c r="BJ393" s="132">
        <f t="shared" ref="BJ393:DL393" si="6264">SUM(BJ385:BJ392)</f>
        <v>0</v>
      </c>
      <c r="BL393" s="118"/>
      <c r="BM393" s="118"/>
      <c r="BN393" s="119"/>
      <c r="BO393" s="119"/>
      <c r="BP393" s="119"/>
      <c r="BQ393" s="119"/>
      <c r="BR393" s="120" t="s">
        <v>44</v>
      </c>
      <c r="BS393" s="132">
        <f t="shared" ref="BS393:DU393" si="6265">SUM(BS385:BS392)</f>
        <v>0</v>
      </c>
      <c r="BU393" s="118"/>
      <c r="BV393" s="118"/>
      <c r="BW393" s="119"/>
      <c r="BX393" s="119"/>
      <c r="BY393" s="119"/>
      <c r="BZ393" s="119"/>
      <c r="CA393" s="120" t="s">
        <v>44</v>
      </c>
      <c r="CB393" s="132">
        <f t="shared" si="6264"/>
        <v>0</v>
      </c>
      <c r="CD393" s="118"/>
      <c r="CE393" s="118"/>
      <c r="CF393" s="119"/>
      <c r="CG393" s="119"/>
      <c r="CH393" s="119"/>
      <c r="CI393" s="119"/>
      <c r="CJ393" s="120" t="s">
        <v>44</v>
      </c>
      <c r="CK393" s="132">
        <f t="shared" si="6265"/>
        <v>0</v>
      </c>
      <c r="CM393" s="118"/>
      <c r="CN393" s="118"/>
      <c r="CO393" s="119"/>
      <c r="CP393" s="119"/>
      <c r="CQ393" s="119"/>
      <c r="CR393" s="119"/>
      <c r="CS393" s="120" t="s">
        <v>44</v>
      </c>
      <c r="CT393" s="132">
        <f t="shared" si="6264"/>
        <v>0</v>
      </c>
      <c r="CV393" s="118"/>
      <c r="CW393" s="118"/>
      <c r="CX393" s="119"/>
      <c r="CY393" s="119"/>
      <c r="CZ393" s="119"/>
      <c r="DA393" s="119"/>
      <c r="DB393" s="120" t="s">
        <v>44</v>
      </c>
      <c r="DC393" s="132">
        <f t="shared" si="6265"/>
        <v>0</v>
      </c>
      <c r="DE393" s="118"/>
      <c r="DF393" s="118"/>
      <c r="DG393" s="119"/>
      <c r="DH393" s="119"/>
      <c r="DI393" s="119"/>
      <c r="DJ393" s="119"/>
      <c r="DK393" s="120" t="s">
        <v>44</v>
      </c>
      <c r="DL393" s="132">
        <f t="shared" si="6264"/>
        <v>0</v>
      </c>
      <c r="DN393" s="118"/>
      <c r="DO393" s="118"/>
      <c r="DP393" s="119"/>
      <c r="DQ393" s="119"/>
      <c r="DR393" s="119"/>
      <c r="DS393" s="119"/>
      <c r="DT393" s="120" t="s">
        <v>44</v>
      </c>
      <c r="DU393" s="132">
        <f t="shared" si="6265"/>
        <v>0</v>
      </c>
      <c r="DW393" s="118"/>
      <c r="DX393" s="118"/>
      <c r="DY393" s="119"/>
      <c r="DZ393" s="119"/>
      <c r="EA393" s="119"/>
      <c r="EB393" s="119"/>
      <c r="EC393" s="120" t="s">
        <v>44</v>
      </c>
      <c r="ED393" s="132">
        <f t="shared" ref="ED393:GF393" si="6266">SUM(ED385:ED392)</f>
        <v>0</v>
      </c>
      <c r="EF393" s="118"/>
      <c r="EG393" s="118"/>
      <c r="EH393" s="119"/>
      <c r="EI393" s="119"/>
      <c r="EJ393" s="119"/>
      <c r="EK393" s="119"/>
      <c r="EL393" s="120" t="s">
        <v>44</v>
      </c>
      <c r="EM393" s="132">
        <f t="shared" ref="EM393:GO393" si="6267">SUM(EM385:EM392)</f>
        <v>0</v>
      </c>
      <c r="EO393" s="118"/>
      <c r="EP393" s="118"/>
      <c r="EQ393" s="119"/>
      <c r="ER393" s="119"/>
      <c r="ES393" s="119"/>
      <c r="ET393" s="119"/>
      <c r="EU393" s="120" t="s">
        <v>44</v>
      </c>
      <c r="EV393" s="132">
        <f t="shared" si="6266"/>
        <v>0</v>
      </c>
      <c r="EX393" s="118"/>
      <c r="EY393" s="118"/>
      <c r="EZ393" s="119"/>
      <c r="FA393" s="119"/>
      <c r="FB393" s="119"/>
      <c r="FC393" s="119"/>
      <c r="FD393" s="120" t="s">
        <v>44</v>
      </c>
      <c r="FE393" s="132">
        <f t="shared" si="6267"/>
        <v>0</v>
      </c>
      <c r="FG393" s="118"/>
      <c r="FH393" s="118"/>
      <c r="FI393" s="119"/>
      <c r="FJ393" s="119"/>
      <c r="FK393" s="119"/>
      <c r="FL393" s="119"/>
      <c r="FM393" s="120" t="s">
        <v>44</v>
      </c>
      <c r="FN393" s="132">
        <f t="shared" si="6266"/>
        <v>0</v>
      </c>
      <c r="FP393" s="118"/>
      <c r="FQ393" s="118"/>
      <c r="FR393" s="119"/>
      <c r="FS393" s="119"/>
      <c r="FT393" s="119"/>
      <c r="FU393" s="119"/>
      <c r="FV393" s="120" t="s">
        <v>44</v>
      </c>
      <c r="FW393" s="132">
        <f t="shared" si="6267"/>
        <v>0</v>
      </c>
      <c r="FY393" s="118"/>
      <c r="FZ393" s="118"/>
      <c r="GA393" s="119"/>
      <c r="GB393" s="119"/>
      <c r="GC393" s="119"/>
      <c r="GD393" s="119"/>
      <c r="GE393" s="120" t="s">
        <v>44</v>
      </c>
      <c r="GF393" s="132">
        <f t="shared" si="6266"/>
        <v>3.2</v>
      </c>
      <c r="GH393" s="118"/>
      <c r="GI393" s="118"/>
      <c r="GJ393" s="119"/>
      <c r="GK393" s="119"/>
      <c r="GL393" s="119"/>
      <c r="GM393" s="119"/>
      <c r="GN393" s="120" t="s">
        <v>44</v>
      </c>
      <c r="GO393" s="132">
        <f t="shared" si="6267"/>
        <v>2.4</v>
      </c>
      <c r="GQ393" s="118"/>
      <c r="GR393" s="118"/>
      <c r="GS393" s="119"/>
      <c r="GT393" s="119"/>
      <c r="GU393" s="119"/>
      <c r="GV393" s="119"/>
      <c r="GW393" s="120" t="s">
        <v>44</v>
      </c>
      <c r="GX393" s="132">
        <f t="shared" ref="GX393:IZ393" si="6268">SUM(GX385:GX392)</f>
        <v>2.4</v>
      </c>
      <c r="GZ393" s="118"/>
      <c r="HA393" s="118"/>
      <c r="HB393" s="119"/>
      <c r="HC393" s="119"/>
      <c r="HD393" s="119"/>
      <c r="HE393" s="119"/>
      <c r="HF393" s="120" t="s">
        <v>44</v>
      </c>
      <c r="HG393" s="132">
        <f t="shared" ref="HG393:JI393" si="6269">SUM(HG385:HG392)</f>
        <v>10.8</v>
      </c>
      <c r="HI393" s="118"/>
      <c r="HJ393" s="118"/>
      <c r="HK393" s="119"/>
      <c r="HL393" s="119"/>
      <c r="HM393" s="119"/>
      <c r="HN393" s="119"/>
      <c r="HO393" s="120" t="s">
        <v>44</v>
      </c>
      <c r="HP393" s="132">
        <f t="shared" si="6268"/>
        <v>9.3600000000000012</v>
      </c>
      <c r="HR393" s="118"/>
      <c r="HS393" s="118"/>
      <c r="HT393" s="119"/>
      <c r="HU393" s="119"/>
      <c r="HV393" s="119"/>
      <c r="HW393" s="119"/>
      <c r="HX393" s="120" t="s">
        <v>44</v>
      </c>
      <c r="HY393" s="132">
        <f t="shared" si="6269"/>
        <v>10.8</v>
      </c>
      <c r="IA393" s="118"/>
      <c r="IB393" s="118"/>
      <c r="IC393" s="119"/>
      <c r="ID393" s="119"/>
      <c r="IE393" s="119"/>
      <c r="IF393" s="119"/>
      <c r="IG393" s="120" t="s">
        <v>44</v>
      </c>
      <c r="IH393" s="132">
        <f t="shared" si="6268"/>
        <v>12.96</v>
      </c>
      <c r="IJ393" s="118"/>
      <c r="IK393" s="118"/>
      <c r="IL393" s="119"/>
      <c r="IM393" s="119"/>
      <c r="IN393" s="119"/>
      <c r="IO393" s="119"/>
      <c r="IP393" s="120" t="s">
        <v>44</v>
      </c>
      <c r="IQ393" s="132">
        <f t="shared" si="6269"/>
        <v>0</v>
      </c>
      <c r="IS393" s="118"/>
      <c r="IT393" s="118"/>
      <c r="IU393" s="119"/>
      <c r="IV393" s="119"/>
      <c r="IW393" s="119"/>
      <c r="IX393" s="119"/>
      <c r="IY393" s="120" t="s">
        <v>44</v>
      </c>
      <c r="IZ393" s="132">
        <f t="shared" si="6268"/>
        <v>17.28</v>
      </c>
      <c r="JB393" s="118"/>
      <c r="JC393" s="118"/>
      <c r="JD393" s="119"/>
      <c r="JE393" s="119"/>
      <c r="JF393" s="119"/>
      <c r="JG393" s="119"/>
      <c r="JH393" s="120" t="s">
        <v>44</v>
      </c>
      <c r="JI393" s="132">
        <f t="shared" si="6269"/>
        <v>15.84</v>
      </c>
      <c r="JK393" s="118"/>
      <c r="JL393" s="118"/>
      <c r="JM393" s="119"/>
      <c r="JN393" s="119"/>
      <c r="JO393" s="119"/>
      <c r="JP393" s="119"/>
      <c r="JQ393" s="120" t="s">
        <v>44</v>
      </c>
      <c r="JR393" s="132">
        <f t="shared" ref="JR393:LT393" si="6270">SUM(JR385:JR392)</f>
        <v>0</v>
      </c>
      <c r="JT393" s="118"/>
      <c r="JU393" s="118"/>
      <c r="JV393" s="119"/>
      <c r="JW393" s="119"/>
      <c r="JX393" s="119"/>
      <c r="JY393" s="119"/>
      <c r="JZ393" s="120" t="s">
        <v>44</v>
      </c>
      <c r="KA393" s="132">
        <f t="shared" ref="KA393:MC393" si="6271">SUM(KA385:KA392)</f>
        <v>12.78</v>
      </c>
      <c r="KC393" s="118"/>
      <c r="KD393" s="118"/>
      <c r="KE393" s="119"/>
      <c r="KF393" s="119"/>
      <c r="KG393" s="119"/>
      <c r="KH393" s="119"/>
      <c r="KI393" s="120" t="s">
        <v>44</v>
      </c>
      <c r="KJ393" s="132">
        <f t="shared" si="6270"/>
        <v>0</v>
      </c>
      <c r="KL393" s="118"/>
      <c r="KM393" s="118"/>
      <c r="KN393" s="119"/>
      <c r="KO393" s="119"/>
      <c r="KP393" s="119"/>
      <c r="KQ393" s="119"/>
      <c r="KR393" s="120" t="s">
        <v>44</v>
      </c>
      <c r="KS393" s="132">
        <f t="shared" si="6271"/>
        <v>0</v>
      </c>
      <c r="KU393" s="118"/>
      <c r="KV393" s="118"/>
      <c r="KW393" s="119"/>
      <c r="KX393" s="119"/>
      <c r="KY393" s="119"/>
      <c r="KZ393" s="119"/>
      <c r="LA393" s="120" t="s">
        <v>44</v>
      </c>
      <c r="LB393" s="132">
        <f t="shared" si="6270"/>
        <v>0</v>
      </c>
      <c r="LD393" s="118"/>
      <c r="LE393" s="118"/>
      <c r="LF393" s="119"/>
      <c r="LG393" s="119"/>
      <c r="LH393" s="119"/>
      <c r="LI393" s="119"/>
      <c r="LJ393" s="120" t="s">
        <v>44</v>
      </c>
      <c r="LK393" s="132">
        <f t="shared" si="6271"/>
        <v>0</v>
      </c>
      <c r="LM393" s="118"/>
      <c r="LN393" s="118"/>
      <c r="LO393" s="119"/>
      <c r="LP393" s="119"/>
      <c r="LQ393" s="119"/>
      <c r="LR393" s="119"/>
      <c r="LS393" s="120" t="s">
        <v>44</v>
      </c>
      <c r="LT393" s="132">
        <f t="shared" si="6270"/>
        <v>0</v>
      </c>
      <c r="LV393" s="118"/>
      <c r="LW393" s="118"/>
      <c r="LX393" s="119"/>
      <c r="LY393" s="119"/>
      <c r="LZ393" s="119"/>
      <c r="MA393" s="119"/>
      <c r="MB393" s="120" t="s">
        <v>44</v>
      </c>
      <c r="MC393" s="132">
        <f t="shared" si="6271"/>
        <v>0</v>
      </c>
      <c r="ME393" s="118"/>
      <c r="MF393" s="118"/>
      <c r="MG393" s="119"/>
      <c r="MH393" s="119"/>
      <c r="MI393" s="119"/>
      <c r="MJ393" s="119"/>
      <c r="MK393" s="120" t="s">
        <v>44</v>
      </c>
      <c r="ML393" s="132">
        <f t="shared" ref="ML393:ON393" si="6272">SUM(ML385:ML392)</f>
        <v>0</v>
      </c>
      <c r="MN393" s="118"/>
      <c r="MO393" s="118"/>
      <c r="MP393" s="119"/>
      <c r="MQ393" s="119"/>
      <c r="MR393" s="119"/>
      <c r="MS393" s="119"/>
      <c r="MT393" s="120" t="s">
        <v>44</v>
      </c>
      <c r="MU393" s="132">
        <f t="shared" ref="MU393:OW393" si="6273">SUM(MU385:MU392)</f>
        <v>11.879999999999999</v>
      </c>
      <c r="MW393" s="118"/>
      <c r="MX393" s="118"/>
      <c r="MY393" s="119"/>
      <c r="MZ393" s="119"/>
      <c r="NA393" s="119"/>
      <c r="NB393" s="119"/>
      <c r="NC393" s="120" t="s">
        <v>44</v>
      </c>
      <c r="ND393" s="132">
        <f t="shared" si="6272"/>
        <v>11.16</v>
      </c>
      <c r="NF393" s="118"/>
      <c r="NG393" s="118"/>
      <c r="NH393" s="119"/>
      <c r="NI393" s="119"/>
      <c r="NJ393" s="119"/>
      <c r="NK393" s="119"/>
      <c r="NL393" s="120" t="s">
        <v>44</v>
      </c>
      <c r="NM393" s="132">
        <f t="shared" si="6273"/>
        <v>12.06</v>
      </c>
      <c r="NO393" s="118"/>
      <c r="NP393" s="118"/>
      <c r="NQ393" s="119"/>
      <c r="NR393" s="119"/>
      <c r="NS393" s="119"/>
      <c r="NT393" s="119"/>
      <c r="NU393" s="120" t="s">
        <v>44</v>
      </c>
      <c r="NV393" s="132">
        <f t="shared" si="6272"/>
        <v>1.2</v>
      </c>
      <c r="NX393" s="118"/>
      <c r="NY393" s="118"/>
      <c r="NZ393" s="119"/>
      <c r="OA393" s="119"/>
      <c r="OB393" s="119"/>
      <c r="OC393" s="119"/>
      <c r="OD393" s="120" t="s">
        <v>44</v>
      </c>
      <c r="OE393" s="132">
        <f t="shared" si="6273"/>
        <v>13.68</v>
      </c>
      <c r="OG393" s="118"/>
      <c r="OH393" s="118"/>
      <c r="OI393" s="119"/>
      <c r="OJ393" s="119"/>
      <c r="OK393" s="119"/>
      <c r="OL393" s="119"/>
      <c r="OM393" s="120" t="s">
        <v>44</v>
      </c>
      <c r="ON393" s="132">
        <f t="shared" si="6272"/>
        <v>11.520000000000001</v>
      </c>
      <c r="OP393" s="118"/>
      <c r="OQ393" s="118"/>
      <c r="OR393" s="119"/>
      <c r="OS393" s="119"/>
      <c r="OT393" s="119"/>
      <c r="OU393" s="119"/>
      <c r="OV393" s="120" t="s">
        <v>44</v>
      </c>
      <c r="OW393" s="132">
        <f t="shared" si="6273"/>
        <v>0</v>
      </c>
      <c r="OY393" s="118"/>
      <c r="OZ393" s="118"/>
      <c r="PA393" s="119"/>
      <c r="PB393" s="119"/>
      <c r="PC393" s="119"/>
      <c r="PD393" s="119"/>
      <c r="PE393" s="120" t="s">
        <v>44</v>
      </c>
      <c r="PF393" s="132">
        <f t="shared" ref="PF393" si="6274">SUM(PF385:PF392)</f>
        <v>0</v>
      </c>
    </row>
    <row r="394" spans="1:422" s="139" customFormat="1">
      <c r="A394" s="134"/>
      <c r="B394" s="135"/>
      <c r="C394" s="136"/>
      <c r="D394" s="136"/>
      <c r="E394" s="136"/>
      <c r="F394" s="136"/>
      <c r="G394" s="137"/>
      <c r="H394" s="138"/>
      <c r="J394" s="134"/>
      <c r="K394" s="135"/>
      <c r="L394" s="136"/>
      <c r="M394" s="136"/>
      <c r="N394" s="136"/>
      <c r="O394" s="136"/>
      <c r="P394" s="137"/>
      <c r="Q394" s="138"/>
      <c r="S394" s="134"/>
      <c r="T394" s="135"/>
      <c r="U394" s="136"/>
      <c r="V394" s="136"/>
      <c r="W394" s="136"/>
      <c r="X394" s="136"/>
      <c r="Y394" s="137"/>
      <c r="Z394" s="138"/>
      <c r="AB394" s="134"/>
      <c r="AC394" s="135"/>
      <c r="AD394" s="136"/>
      <c r="AE394" s="136"/>
      <c r="AF394" s="136"/>
      <c r="AG394" s="136"/>
      <c r="AH394" s="137"/>
      <c r="AI394" s="138"/>
      <c r="AK394" s="134"/>
      <c r="AL394" s="135"/>
      <c r="AM394" s="136"/>
      <c r="AN394" s="136"/>
      <c r="AO394" s="136"/>
      <c r="AP394" s="136"/>
      <c r="AQ394" s="137"/>
      <c r="AR394" s="138"/>
      <c r="AT394" s="134"/>
      <c r="AU394" s="135"/>
      <c r="AV394" s="136"/>
      <c r="AW394" s="136"/>
      <c r="AX394" s="136"/>
      <c r="AY394" s="136"/>
      <c r="AZ394" s="137"/>
      <c r="BA394" s="138"/>
      <c r="BC394" s="134"/>
      <c r="BD394" s="135"/>
      <c r="BE394" s="136"/>
      <c r="BF394" s="136"/>
      <c r="BG394" s="136"/>
      <c r="BH394" s="136"/>
      <c r="BI394" s="137"/>
      <c r="BJ394" s="138"/>
      <c r="BL394" s="134"/>
      <c r="BM394" s="135"/>
      <c r="BN394" s="136"/>
      <c r="BO394" s="136"/>
      <c r="BP394" s="136"/>
      <c r="BQ394" s="136"/>
      <c r="BR394" s="137"/>
      <c r="BS394" s="138"/>
      <c r="BU394" s="134"/>
      <c r="BV394" s="135"/>
      <c r="BW394" s="136"/>
      <c r="BX394" s="136"/>
      <c r="BY394" s="136"/>
      <c r="BZ394" s="136"/>
      <c r="CA394" s="137"/>
      <c r="CB394" s="138"/>
      <c r="CD394" s="134"/>
      <c r="CE394" s="135"/>
      <c r="CF394" s="136"/>
      <c r="CG394" s="136"/>
      <c r="CH394" s="136"/>
      <c r="CI394" s="136"/>
      <c r="CJ394" s="137"/>
      <c r="CK394" s="138"/>
      <c r="CM394" s="134"/>
      <c r="CN394" s="135"/>
      <c r="CO394" s="136"/>
      <c r="CP394" s="136"/>
      <c r="CQ394" s="136"/>
      <c r="CR394" s="136"/>
      <c r="CS394" s="137"/>
      <c r="CT394" s="138"/>
      <c r="CV394" s="134"/>
      <c r="CW394" s="135"/>
      <c r="CX394" s="136"/>
      <c r="CY394" s="136"/>
      <c r="CZ394" s="136"/>
      <c r="DA394" s="136"/>
      <c r="DB394" s="137"/>
      <c r="DC394" s="138"/>
      <c r="DE394" s="134"/>
      <c r="DF394" s="135"/>
      <c r="DG394" s="136"/>
      <c r="DH394" s="136"/>
      <c r="DI394" s="136"/>
      <c r="DJ394" s="136"/>
      <c r="DK394" s="137"/>
      <c r="DL394" s="138"/>
      <c r="DN394" s="134"/>
      <c r="DO394" s="135"/>
      <c r="DP394" s="136"/>
      <c r="DQ394" s="136"/>
      <c r="DR394" s="136"/>
      <c r="DS394" s="136"/>
      <c r="DT394" s="137"/>
      <c r="DU394" s="138"/>
      <c r="DW394" s="134"/>
      <c r="DX394" s="135"/>
      <c r="DY394" s="136"/>
      <c r="DZ394" s="136"/>
      <c r="EA394" s="136"/>
      <c r="EB394" s="136"/>
      <c r="EC394" s="137"/>
      <c r="ED394" s="138"/>
      <c r="EF394" s="134"/>
      <c r="EG394" s="135"/>
      <c r="EH394" s="136"/>
      <c r="EI394" s="136"/>
      <c r="EJ394" s="136"/>
      <c r="EK394" s="136"/>
      <c r="EL394" s="137"/>
      <c r="EM394" s="138"/>
      <c r="EO394" s="134"/>
      <c r="EP394" s="135"/>
      <c r="EQ394" s="136"/>
      <c r="ER394" s="136"/>
      <c r="ES394" s="136"/>
      <c r="ET394" s="136"/>
      <c r="EU394" s="137"/>
      <c r="EV394" s="138"/>
      <c r="EX394" s="134"/>
      <c r="EY394" s="135"/>
      <c r="EZ394" s="136"/>
      <c r="FA394" s="136"/>
      <c r="FB394" s="136"/>
      <c r="FC394" s="136"/>
      <c r="FD394" s="137"/>
      <c r="FE394" s="138"/>
      <c r="FG394" s="134"/>
      <c r="FH394" s="135"/>
      <c r="FI394" s="136"/>
      <c r="FJ394" s="136"/>
      <c r="FK394" s="136"/>
      <c r="FL394" s="136"/>
      <c r="FM394" s="137"/>
      <c r="FN394" s="138"/>
      <c r="FP394" s="134"/>
      <c r="FQ394" s="135"/>
      <c r="FR394" s="136"/>
      <c r="FS394" s="136"/>
      <c r="FT394" s="136"/>
      <c r="FU394" s="136"/>
      <c r="FV394" s="137"/>
      <c r="FW394" s="138"/>
      <c r="FY394" s="134"/>
      <c r="FZ394" s="135"/>
      <c r="GA394" s="136"/>
      <c r="GB394" s="136"/>
      <c r="GC394" s="136"/>
      <c r="GD394" s="136"/>
      <c r="GE394" s="137"/>
      <c r="GF394" s="138"/>
      <c r="GH394" s="134"/>
      <c r="GI394" s="135"/>
      <c r="GJ394" s="136"/>
      <c r="GK394" s="136"/>
      <c r="GL394" s="136"/>
      <c r="GM394" s="136"/>
      <c r="GN394" s="137"/>
      <c r="GO394" s="138"/>
      <c r="GQ394" s="134"/>
      <c r="GR394" s="135"/>
      <c r="GS394" s="136"/>
      <c r="GT394" s="136"/>
      <c r="GU394" s="136"/>
      <c r="GV394" s="136"/>
      <c r="GW394" s="137"/>
      <c r="GX394" s="138"/>
      <c r="GZ394" s="134"/>
      <c r="HA394" s="135"/>
      <c r="HB394" s="136"/>
      <c r="HC394" s="136"/>
      <c r="HD394" s="136"/>
      <c r="HE394" s="136"/>
      <c r="HF394" s="137"/>
      <c r="HG394" s="138"/>
      <c r="HI394" s="134"/>
      <c r="HJ394" s="135"/>
      <c r="HK394" s="136"/>
      <c r="HL394" s="136"/>
      <c r="HM394" s="136"/>
      <c r="HN394" s="136"/>
      <c r="HO394" s="137"/>
      <c r="HP394" s="138"/>
      <c r="HR394" s="134"/>
      <c r="HS394" s="135"/>
      <c r="HT394" s="136"/>
      <c r="HU394" s="136"/>
      <c r="HV394" s="136"/>
      <c r="HW394" s="136"/>
      <c r="HX394" s="137"/>
      <c r="HY394" s="138"/>
      <c r="IA394" s="134"/>
      <c r="IB394" s="135"/>
      <c r="IC394" s="136"/>
      <c r="ID394" s="136"/>
      <c r="IE394" s="136"/>
      <c r="IF394" s="136"/>
      <c r="IG394" s="137"/>
      <c r="IH394" s="138"/>
      <c r="IJ394" s="134"/>
      <c r="IK394" s="135"/>
      <c r="IL394" s="136"/>
      <c r="IM394" s="136"/>
      <c r="IN394" s="136"/>
      <c r="IO394" s="136"/>
      <c r="IP394" s="137"/>
      <c r="IQ394" s="138"/>
      <c r="IS394" s="134"/>
      <c r="IT394" s="135"/>
      <c r="IU394" s="136"/>
      <c r="IV394" s="136"/>
      <c r="IW394" s="136"/>
      <c r="IX394" s="136"/>
      <c r="IY394" s="137"/>
      <c r="IZ394" s="138"/>
      <c r="JB394" s="134"/>
      <c r="JC394" s="135"/>
      <c r="JD394" s="136"/>
      <c r="JE394" s="136"/>
      <c r="JF394" s="136"/>
      <c r="JG394" s="136"/>
      <c r="JH394" s="137"/>
      <c r="JI394" s="138"/>
      <c r="JK394" s="134"/>
      <c r="JL394" s="135"/>
      <c r="JM394" s="136"/>
      <c r="JN394" s="136"/>
      <c r="JO394" s="136"/>
      <c r="JP394" s="136"/>
      <c r="JQ394" s="137"/>
      <c r="JR394" s="138"/>
      <c r="JT394" s="134"/>
      <c r="JU394" s="135"/>
      <c r="JV394" s="136"/>
      <c r="JW394" s="136"/>
      <c r="JX394" s="136"/>
      <c r="JY394" s="136"/>
      <c r="JZ394" s="137"/>
      <c r="KA394" s="138"/>
      <c r="KC394" s="134"/>
      <c r="KD394" s="135"/>
      <c r="KE394" s="136"/>
      <c r="KF394" s="136"/>
      <c r="KG394" s="136"/>
      <c r="KH394" s="136"/>
      <c r="KI394" s="137"/>
      <c r="KJ394" s="138"/>
      <c r="KL394" s="134"/>
      <c r="KM394" s="135"/>
      <c r="KN394" s="136"/>
      <c r="KO394" s="136"/>
      <c r="KP394" s="136"/>
      <c r="KQ394" s="136"/>
      <c r="KR394" s="137"/>
      <c r="KS394" s="138"/>
      <c r="KU394" s="134"/>
      <c r="KV394" s="135"/>
      <c r="KW394" s="136"/>
      <c r="KX394" s="136"/>
      <c r="KY394" s="136"/>
      <c r="KZ394" s="136"/>
      <c r="LA394" s="137"/>
      <c r="LB394" s="138"/>
      <c r="LD394" s="134"/>
      <c r="LE394" s="135"/>
      <c r="LF394" s="136"/>
      <c r="LG394" s="136"/>
      <c r="LH394" s="136"/>
      <c r="LI394" s="136"/>
      <c r="LJ394" s="137"/>
      <c r="LK394" s="138"/>
      <c r="LM394" s="134"/>
      <c r="LN394" s="135"/>
      <c r="LO394" s="136"/>
      <c r="LP394" s="136"/>
      <c r="LQ394" s="136"/>
      <c r="LR394" s="136"/>
      <c r="LS394" s="137"/>
      <c r="LT394" s="138"/>
      <c r="LV394" s="134"/>
      <c r="LW394" s="135"/>
      <c r="LX394" s="136"/>
      <c r="LY394" s="136"/>
      <c r="LZ394" s="136"/>
      <c r="MA394" s="136"/>
      <c r="MB394" s="137"/>
      <c r="MC394" s="138"/>
      <c r="ME394" s="134"/>
      <c r="MF394" s="135"/>
      <c r="MG394" s="136"/>
      <c r="MH394" s="136"/>
      <c r="MI394" s="136"/>
      <c r="MJ394" s="136"/>
      <c r="MK394" s="137"/>
      <c r="ML394" s="138"/>
      <c r="MN394" s="134"/>
      <c r="MO394" s="135"/>
      <c r="MP394" s="136"/>
      <c r="MQ394" s="136"/>
      <c r="MR394" s="136"/>
      <c r="MS394" s="136"/>
      <c r="MT394" s="137"/>
      <c r="MU394" s="138"/>
      <c r="MW394" s="134"/>
      <c r="MX394" s="135"/>
      <c r="MY394" s="136"/>
      <c r="MZ394" s="136"/>
      <c r="NA394" s="136"/>
      <c r="NB394" s="136"/>
      <c r="NC394" s="137"/>
      <c r="ND394" s="138"/>
      <c r="NF394" s="134"/>
      <c r="NG394" s="135"/>
      <c r="NH394" s="136"/>
      <c r="NI394" s="136"/>
      <c r="NJ394" s="136"/>
      <c r="NK394" s="136"/>
      <c r="NL394" s="137"/>
      <c r="NM394" s="138"/>
      <c r="NO394" s="134"/>
      <c r="NP394" s="135"/>
      <c r="NQ394" s="136"/>
      <c r="NR394" s="136"/>
      <c r="NS394" s="136"/>
      <c r="NT394" s="136"/>
      <c r="NU394" s="137"/>
      <c r="NV394" s="138"/>
      <c r="NX394" s="134"/>
      <c r="NY394" s="135"/>
      <c r="NZ394" s="136"/>
      <c r="OA394" s="136"/>
      <c r="OB394" s="136"/>
      <c r="OC394" s="136"/>
      <c r="OD394" s="137"/>
      <c r="OE394" s="138"/>
      <c r="OG394" s="134"/>
      <c r="OH394" s="135"/>
      <c r="OI394" s="136"/>
      <c r="OJ394" s="136"/>
      <c r="OK394" s="136"/>
      <c r="OL394" s="136"/>
      <c r="OM394" s="137"/>
      <c r="ON394" s="138"/>
      <c r="OP394" s="134"/>
      <c r="OQ394" s="135"/>
      <c r="OR394" s="136"/>
      <c r="OS394" s="136"/>
      <c r="OT394" s="136"/>
      <c r="OU394" s="136"/>
      <c r="OV394" s="137"/>
      <c r="OW394" s="138"/>
      <c r="OY394" s="134"/>
      <c r="OZ394" s="135"/>
      <c r="PA394" s="136"/>
      <c r="PB394" s="136"/>
      <c r="PC394" s="136"/>
      <c r="PD394" s="136"/>
      <c r="PE394" s="137"/>
      <c r="PF394" s="138"/>
    </row>
    <row r="395" spans="1:422">
      <c r="A395" s="116" t="s">
        <v>312</v>
      </c>
      <c r="B395" s="533" t="str">
        <f>B380</f>
        <v>RECUBRIMIENTOS</v>
      </c>
      <c r="C395" s="534"/>
      <c r="D395" s="534"/>
      <c r="E395" s="534"/>
      <c r="F395" s="534"/>
      <c r="G395" s="535"/>
      <c r="H395" s="116"/>
      <c r="J395" s="116" t="s">
        <v>312</v>
      </c>
      <c r="K395" s="533" t="str">
        <f>B395</f>
        <v>RECUBRIMIENTOS</v>
      </c>
      <c r="L395" s="534"/>
      <c r="M395" s="534"/>
      <c r="N395" s="534"/>
      <c r="O395" s="534"/>
      <c r="P395" s="535"/>
      <c r="Q395" s="116"/>
      <c r="S395" s="116" t="s">
        <v>312</v>
      </c>
      <c r="T395" s="533" t="str">
        <f>K395</f>
        <v>RECUBRIMIENTOS</v>
      </c>
      <c r="U395" s="534"/>
      <c r="V395" s="534"/>
      <c r="W395" s="534"/>
      <c r="X395" s="534"/>
      <c r="Y395" s="535"/>
      <c r="Z395" s="116"/>
      <c r="AB395" s="116" t="s">
        <v>312</v>
      </c>
      <c r="AC395" s="533" t="str">
        <f>T395</f>
        <v>RECUBRIMIENTOS</v>
      </c>
      <c r="AD395" s="534"/>
      <c r="AE395" s="534"/>
      <c r="AF395" s="534"/>
      <c r="AG395" s="534"/>
      <c r="AH395" s="535"/>
      <c r="AI395" s="116"/>
      <c r="AK395" s="116" t="s">
        <v>312</v>
      </c>
      <c r="AL395" s="533" t="str">
        <f>AC395</f>
        <v>RECUBRIMIENTOS</v>
      </c>
      <c r="AM395" s="534"/>
      <c r="AN395" s="534"/>
      <c r="AO395" s="534"/>
      <c r="AP395" s="534"/>
      <c r="AQ395" s="535"/>
      <c r="AR395" s="116"/>
      <c r="AT395" s="116" t="s">
        <v>312</v>
      </c>
      <c r="AU395" s="533" t="str">
        <f>AL395</f>
        <v>RECUBRIMIENTOS</v>
      </c>
      <c r="AV395" s="534"/>
      <c r="AW395" s="534"/>
      <c r="AX395" s="534"/>
      <c r="AY395" s="534"/>
      <c r="AZ395" s="535"/>
      <c r="BA395" s="116"/>
      <c r="BC395" s="116" t="s">
        <v>312</v>
      </c>
      <c r="BD395" s="533" t="str">
        <f t="shared" ref="BD395" si="6275">AU395</f>
        <v>RECUBRIMIENTOS</v>
      </c>
      <c r="BE395" s="534"/>
      <c r="BF395" s="534"/>
      <c r="BG395" s="534"/>
      <c r="BH395" s="534"/>
      <c r="BI395" s="535"/>
      <c r="BJ395" s="116"/>
      <c r="BL395" s="116" t="s">
        <v>312</v>
      </c>
      <c r="BM395" s="533" t="str">
        <f t="shared" ref="BM395" si="6276">BD395</f>
        <v>RECUBRIMIENTOS</v>
      </c>
      <c r="BN395" s="534"/>
      <c r="BO395" s="534"/>
      <c r="BP395" s="534"/>
      <c r="BQ395" s="534"/>
      <c r="BR395" s="535"/>
      <c r="BS395" s="116"/>
      <c r="BU395" s="116" t="s">
        <v>312</v>
      </c>
      <c r="BV395" s="533" t="str">
        <f t="shared" ref="BV395" si="6277">BM395</f>
        <v>RECUBRIMIENTOS</v>
      </c>
      <c r="BW395" s="534"/>
      <c r="BX395" s="534"/>
      <c r="BY395" s="534"/>
      <c r="BZ395" s="534"/>
      <c r="CA395" s="535"/>
      <c r="CB395" s="116"/>
      <c r="CD395" s="116" t="s">
        <v>312</v>
      </c>
      <c r="CE395" s="533" t="str">
        <f t="shared" ref="CE395" si="6278">BV395</f>
        <v>RECUBRIMIENTOS</v>
      </c>
      <c r="CF395" s="534"/>
      <c r="CG395" s="534"/>
      <c r="CH395" s="534"/>
      <c r="CI395" s="534"/>
      <c r="CJ395" s="535"/>
      <c r="CK395" s="116"/>
      <c r="CM395" s="116" t="s">
        <v>312</v>
      </c>
      <c r="CN395" s="533" t="str">
        <f t="shared" ref="CN395" si="6279">CE395</f>
        <v>RECUBRIMIENTOS</v>
      </c>
      <c r="CO395" s="534"/>
      <c r="CP395" s="534"/>
      <c r="CQ395" s="534"/>
      <c r="CR395" s="534"/>
      <c r="CS395" s="535"/>
      <c r="CT395" s="116"/>
      <c r="CV395" s="116" t="s">
        <v>312</v>
      </c>
      <c r="CW395" s="533" t="str">
        <f t="shared" ref="CW395" si="6280">CN395</f>
        <v>RECUBRIMIENTOS</v>
      </c>
      <c r="CX395" s="534"/>
      <c r="CY395" s="534"/>
      <c r="CZ395" s="534"/>
      <c r="DA395" s="534"/>
      <c r="DB395" s="535"/>
      <c r="DC395" s="116"/>
      <c r="DE395" s="116" t="s">
        <v>312</v>
      </c>
      <c r="DF395" s="533" t="str">
        <f t="shared" ref="DF395" si="6281">CW395</f>
        <v>RECUBRIMIENTOS</v>
      </c>
      <c r="DG395" s="534"/>
      <c r="DH395" s="534"/>
      <c r="DI395" s="534"/>
      <c r="DJ395" s="534"/>
      <c r="DK395" s="535"/>
      <c r="DL395" s="116"/>
      <c r="DN395" s="116" t="s">
        <v>312</v>
      </c>
      <c r="DO395" s="533" t="str">
        <f t="shared" ref="DO395" si="6282">DF395</f>
        <v>RECUBRIMIENTOS</v>
      </c>
      <c r="DP395" s="534"/>
      <c r="DQ395" s="534"/>
      <c r="DR395" s="534"/>
      <c r="DS395" s="534"/>
      <c r="DT395" s="535"/>
      <c r="DU395" s="116"/>
      <c r="DW395" s="116" t="s">
        <v>312</v>
      </c>
      <c r="DX395" s="533" t="str">
        <f t="shared" ref="DX395" si="6283">DO395</f>
        <v>RECUBRIMIENTOS</v>
      </c>
      <c r="DY395" s="534"/>
      <c r="DZ395" s="534"/>
      <c r="EA395" s="534"/>
      <c r="EB395" s="534"/>
      <c r="EC395" s="535"/>
      <c r="ED395" s="116"/>
      <c r="EF395" s="116" t="s">
        <v>312</v>
      </c>
      <c r="EG395" s="533" t="str">
        <f t="shared" ref="EG395" si="6284">DX395</f>
        <v>RECUBRIMIENTOS</v>
      </c>
      <c r="EH395" s="534"/>
      <c r="EI395" s="534"/>
      <c r="EJ395" s="534"/>
      <c r="EK395" s="534"/>
      <c r="EL395" s="535"/>
      <c r="EM395" s="116"/>
      <c r="EO395" s="116" t="s">
        <v>312</v>
      </c>
      <c r="EP395" s="533" t="str">
        <f t="shared" ref="EP395" si="6285">EG395</f>
        <v>RECUBRIMIENTOS</v>
      </c>
      <c r="EQ395" s="534"/>
      <c r="ER395" s="534"/>
      <c r="ES395" s="534"/>
      <c r="ET395" s="534"/>
      <c r="EU395" s="535"/>
      <c r="EV395" s="116"/>
      <c r="EX395" s="116" t="s">
        <v>312</v>
      </c>
      <c r="EY395" s="533" t="str">
        <f t="shared" ref="EY395" si="6286">EP395</f>
        <v>RECUBRIMIENTOS</v>
      </c>
      <c r="EZ395" s="534"/>
      <c r="FA395" s="534"/>
      <c r="FB395" s="534"/>
      <c r="FC395" s="534"/>
      <c r="FD395" s="535"/>
      <c r="FE395" s="116"/>
      <c r="FG395" s="116" t="s">
        <v>312</v>
      </c>
      <c r="FH395" s="533" t="str">
        <f t="shared" ref="FH395" si="6287">EY395</f>
        <v>RECUBRIMIENTOS</v>
      </c>
      <c r="FI395" s="534"/>
      <c r="FJ395" s="534"/>
      <c r="FK395" s="534"/>
      <c r="FL395" s="534"/>
      <c r="FM395" s="535"/>
      <c r="FN395" s="116"/>
      <c r="FP395" s="116" t="s">
        <v>312</v>
      </c>
      <c r="FQ395" s="533" t="str">
        <f t="shared" ref="FQ395" si="6288">FH395</f>
        <v>RECUBRIMIENTOS</v>
      </c>
      <c r="FR395" s="534"/>
      <c r="FS395" s="534"/>
      <c r="FT395" s="534"/>
      <c r="FU395" s="534"/>
      <c r="FV395" s="535"/>
      <c r="FW395" s="116"/>
      <c r="FY395" s="116" t="s">
        <v>312</v>
      </c>
      <c r="FZ395" s="533" t="str">
        <f t="shared" ref="FZ395" si="6289">FQ395</f>
        <v>RECUBRIMIENTOS</v>
      </c>
      <c r="GA395" s="534"/>
      <c r="GB395" s="534"/>
      <c r="GC395" s="534"/>
      <c r="GD395" s="534"/>
      <c r="GE395" s="535"/>
      <c r="GF395" s="116"/>
      <c r="GH395" s="116" t="s">
        <v>312</v>
      </c>
      <c r="GI395" s="533" t="str">
        <f t="shared" ref="GI395" si="6290">FZ395</f>
        <v>RECUBRIMIENTOS</v>
      </c>
      <c r="GJ395" s="534"/>
      <c r="GK395" s="534"/>
      <c r="GL395" s="534"/>
      <c r="GM395" s="534"/>
      <c r="GN395" s="535"/>
      <c r="GO395" s="116"/>
      <c r="GQ395" s="116" t="s">
        <v>312</v>
      </c>
      <c r="GR395" s="533" t="str">
        <f t="shared" ref="GR395" si="6291">GI395</f>
        <v>RECUBRIMIENTOS</v>
      </c>
      <c r="GS395" s="534"/>
      <c r="GT395" s="534"/>
      <c r="GU395" s="534"/>
      <c r="GV395" s="534"/>
      <c r="GW395" s="535"/>
      <c r="GX395" s="116"/>
      <c r="GZ395" s="116" t="s">
        <v>312</v>
      </c>
      <c r="HA395" s="533" t="str">
        <f t="shared" ref="HA395" si="6292">GR395</f>
        <v>RECUBRIMIENTOS</v>
      </c>
      <c r="HB395" s="534"/>
      <c r="HC395" s="534"/>
      <c r="HD395" s="534"/>
      <c r="HE395" s="534"/>
      <c r="HF395" s="535"/>
      <c r="HG395" s="116"/>
      <c r="HI395" s="116" t="s">
        <v>312</v>
      </c>
      <c r="HJ395" s="533" t="str">
        <f t="shared" ref="HJ395" si="6293">HA395</f>
        <v>RECUBRIMIENTOS</v>
      </c>
      <c r="HK395" s="534"/>
      <c r="HL395" s="534"/>
      <c r="HM395" s="534"/>
      <c r="HN395" s="534"/>
      <c r="HO395" s="535"/>
      <c r="HP395" s="116"/>
      <c r="HR395" s="116" t="s">
        <v>312</v>
      </c>
      <c r="HS395" s="533" t="str">
        <f t="shared" ref="HS395" si="6294">HJ395</f>
        <v>RECUBRIMIENTOS</v>
      </c>
      <c r="HT395" s="534"/>
      <c r="HU395" s="534"/>
      <c r="HV395" s="534"/>
      <c r="HW395" s="534"/>
      <c r="HX395" s="535"/>
      <c r="HY395" s="116"/>
      <c r="IA395" s="116" t="s">
        <v>312</v>
      </c>
      <c r="IB395" s="533" t="str">
        <f t="shared" ref="IB395" si="6295">HS395</f>
        <v>RECUBRIMIENTOS</v>
      </c>
      <c r="IC395" s="534"/>
      <c r="ID395" s="534"/>
      <c r="IE395" s="534"/>
      <c r="IF395" s="534"/>
      <c r="IG395" s="535"/>
      <c r="IH395" s="116"/>
      <c r="IJ395" s="116" t="s">
        <v>312</v>
      </c>
      <c r="IK395" s="533" t="str">
        <f t="shared" ref="IK395" si="6296">IB395</f>
        <v>RECUBRIMIENTOS</v>
      </c>
      <c r="IL395" s="534"/>
      <c r="IM395" s="534"/>
      <c r="IN395" s="534"/>
      <c r="IO395" s="534"/>
      <c r="IP395" s="535"/>
      <c r="IQ395" s="116"/>
      <c r="IS395" s="116" t="s">
        <v>312</v>
      </c>
      <c r="IT395" s="533" t="str">
        <f t="shared" ref="IT395" si="6297">IK395</f>
        <v>RECUBRIMIENTOS</v>
      </c>
      <c r="IU395" s="534"/>
      <c r="IV395" s="534"/>
      <c r="IW395" s="534"/>
      <c r="IX395" s="534"/>
      <c r="IY395" s="535"/>
      <c r="IZ395" s="116"/>
      <c r="JB395" s="116" t="s">
        <v>312</v>
      </c>
      <c r="JC395" s="533" t="str">
        <f t="shared" ref="JC395" si="6298">IT395</f>
        <v>RECUBRIMIENTOS</v>
      </c>
      <c r="JD395" s="534"/>
      <c r="JE395" s="534"/>
      <c r="JF395" s="534"/>
      <c r="JG395" s="534"/>
      <c r="JH395" s="535"/>
      <c r="JI395" s="116"/>
      <c r="JK395" s="116" t="s">
        <v>312</v>
      </c>
      <c r="JL395" s="533" t="str">
        <f t="shared" ref="JL395" si="6299">JC395</f>
        <v>RECUBRIMIENTOS</v>
      </c>
      <c r="JM395" s="534"/>
      <c r="JN395" s="534"/>
      <c r="JO395" s="534"/>
      <c r="JP395" s="534"/>
      <c r="JQ395" s="535"/>
      <c r="JR395" s="116"/>
      <c r="JT395" s="116" t="s">
        <v>312</v>
      </c>
      <c r="JU395" s="533" t="str">
        <f t="shared" ref="JU395" si="6300">JL395</f>
        <v>RECUBRIMIENTOS</v>
      </c>
      <c r="JV395" s="534"/>
      <c r="JW395" s="534"/>
      <c r="JX395" s="534"/>
      <c r="JY395" s="534"/>
      <c r="JZ395" s="535"/>
      <c r="KA395" s="116"/>
      <c r="KC395" s="116" t="s">
        <v>312</v>
      </c>
      <c r="KD395" s="533" t="str">
        <f t="shared" ref="KD395" si="6301">JU395</f>
        <v>RECUBRIMIENTOS</v>
      </c>
      <c r="KE395" s="534"/>
      <c r="KF395" s="534"/>
      <c r="KG395" s="534"/>
      <c r="KH395" s="534"/>
      <c r="KI395" s="535"/>
      <c r="KJ395" s="116"/>
      <c r="KL395" s="116" t="s">
        <v>312</v>
      </c>
      <c r="KM395" s="533" t="str">
        <f t="shared" ref="KM395" si="6302">KD395</f>
        <v>RECUBRIMIENTOS</v>
      </c>
      <c r="KN395" s="534"/>
      <c r="KO395" s="534"/>
      <c r="KP395" s="534"/>
      <c r="KQ395" s="534"/>
      <c r="KR395" s="535"/>
      <c r="KS395" s="116"/>
      <c r="KU395" s="116" t="s">
        <v>312</v>
      </c>
      <c r="KV395" s="533" t="str">
        <f t="shared" ref="KV395" si="6303">KM395</f>
        <v>RECUBRIMIENTOS</v>
      </c>
      <c r="KW395" s="534"/>
      <c r="KX395" s="534"/>
      <c r="KY395" s="534"/>
      <c r="KZ395" s="534"/>
      <c r="LA395" s="535"/>
      <c r="LB395" s="116"/>
      <c r="LD395" s="116" t="s">
        <v>312</v>
      </c>
      <c r="LE395" s="533" t="str">
        <f t="shared" ref="LE395" si="6304">KV395</f>
        <v>RECUBRIMIENTOS</v>
      </c>
      <c r="LF395" s="534"/>
      <c r="LG395" s="534"/>
      <c r="LH395" s="534"/>
      <c r="LI395" s="534"/>
      <c r="LJ395" s="535"/>
      <c r="LK395" s="116"/>
      <c r="LM395" s="116" t="s">
        <v>312</v>
      </c>
      <c r="LN395" s="533" t="str">
        <f t="shared" ref="LN395" si="6305">LE395</f>
        <v>RECUBRIMIENTOS</v>
      </c>
      <c r="LO395" s="534"/>
      <c r="LP395" s="534"/>
      <c r="LQ395" s="534"/>
      <c r="LR395" s="534"/>
      <c r="LS395" s="535"/>
      <c r="LT395" s="116"/>
      <c r="LV395" s="116" t="s">
        <v>312</v>
      </c>
      <c r="LW395" s="533" t="str">
        <f t="shared" ref="LW395" si="6306">LN395</f>
        <v>RECUBRIMIENTOS</v>
      </c>
      <c r="LX395" s="534"/>
      <c r="LY395" s="534"/>
      <c r="LZ395" s="534"/>
      <c r="MA395" s="534"/>
      <c r="MB395" s="535"/>
      <c r="MC395" s="116"/>
      <c r="ME395" s="116" t="s">
        <v>312</v>
      </c>
      <c r="MF395" s="533" t="str">
        <f t="shared" ref="MF395" si="6307">LW395</f>
        <v>RECUBRIMIENTOS</v>
      </c>
      <c r="MG395" s="534"/>
      <c r="MH395" s="534"/>
      <c r="MI395" s="534"/>
      <c r="MJ395" s="534"/>
      <c r="MK395" s="535"/>
      <c r="ML395" s="116"/>
      <c r="MN395" s="116" t="s">
        <v>312</v>
      </c>
      <c r="MO395" s="533" t="str">
        <f t="shared" ref="MO395" si="6308">MF395</f>
        <v>RECUBRIMIENTOS</v>
      </c>
      <c r="MP395" s="534"/>
      <c r="MQ395" s="534"/>
      <c r="MR395" s="534"/>
      <c r="MS395" s="534"/>
      <c r="MT395" s="535"/>
      <c r="MU395" s="116"/>
      <c r="MW395" s="116" t="s">
        <v>312</v>
      </c>
      <c r="MX395" s="533" t="str">
        <f t="shared" ref="MX395" si="6309">MO395</f>
        <v>RECUBRIMIENTOS</v>
      </c>
      <c r="MY395" s="534"/>
      <c r="MZ395" s="534"/>
      <c r="NA395" s="534"/>
      <c r="NB395" s="534"/>
      <c r="NC395" s="535"/>
      <c r="ND395" s="116"/>
      <c r="NF395" s="116" t="s">
        <v>312</v>
      </c>
      <c r="NG395" s="533" t="str">
        <f t="shared" ref="NG395" si="6310">MX395</f>
        <v>RECUBRIMIENTOS</v>
      </c>
      <c r="NH395" s="534"/>
      <c r="NI395" s="534"/>
      <c r="NJ395" s="534"/>
      <c r="NK395" s="534"/>
      <c r="NL395" s="535"/>
      <c r="NM395" s="116"/>
      <c r="NO395" s="116" t="s">
        <v>312</v>
      </c>
      <c r="NP395" s="533" t="str">
        <f t="shared" ref="NP395" si="6311">NG395</f>
        <v>RECUBRIMIENTOS</v>
      </c>
      <c r="NQ395" s="534"/>
      <c r="NR395" s="534"/>
      <c r="NS395" s="534"/>
      <c r="NT395" s="534"/>
      <c r="NU395" s="535"/>
      <c r="NV395" s="116"/>
      <c r="NX395" s="116" t="s">
        <v>312</v>
      </c>
      <c r="NY395" s="533" t="str">
        <f t="shared" ref="NY395" si="6312">NP395</f>
        <v>RECUBRIMIENTOS</v>
      </c>
      <c r="NZ395" s="534"/>
      <c r="OA395" s="534"/>
      <c r="OB395" s="534"/>
      <c r="OC395" s="534"/>
      <c r="OD395" s="535"/>
      <c r="OE395" s="116"/>
      <c r="OG395" s="116" t="s">
        <v>312</v>
      </c>
      <c r="OH395" s="533" t="str">
        <f t="shared" ref="OH395" si="6313">NY395</f>
        <v>RECUBRIMIENTOS</v>
      </c>
      <c r="OI395" s="534"/>
      <c r="OJ395" s="534"/>
      <c r="OK395" s="534"/>
      <c r="OL395" s="534"/>
      <c r="OM395" s="535"/>
      <c r="ON395" s="116"/>
      <c r="OP395" s="116" t="s">
        <v>312</v>
      </c>
      <c r="OQ395" s="533" t="str">
        <f t="shared" ref="OQ395" si="6314">OH395</f>
        <v>RECUBRIMIENTOS</v>
      </c>
      <c r="OR395" s="534"/>
      <c r="OS395" s="534"/>
      <c r="OT395" s="534"/>
      <c r="OU395" s="534"/>
      <c r="OV395" s="535"/>
      <c r="OW395" s="116"/>
      <c r="OY395" s="116" t="s">
        <v>312</v>
      </c>
      <c r="OZ395" s="533" t="str">
        <f t="shared" ref="OZ395" si="6315">OQ395</f>
        <v>RECUBRIMIENTOS</v>
      </c>
      <c r="PA395" s="534"/>
      <c r="PB395" s="534"/>
      <c r="PC395" s="534"/>
      <c r="PD395" s="534"/>
      <c r="PE395" s="535"/>
      <c r="PF395" s="116"/>
    </row>
    <row r="396" spans="1:422">
      <c r="A396" s="116"/>
      <c r="B396" s="536"/>
      <c r="C396" s="537"/>
      <c r="D396" s="537"/>
      <c r="E396" s="537"/>
      <c r="F396" s="537"/>
      <c r="G396" s="538"/>
      <c r="H396" s="116"/>
      <c r="J396" s="116"/>
      <c r="K396" s="536"/>
      <c r="L396" s="537"/>
      <c r="M396" s="537"/>
      <c r="N396" s="537"/>
      <c r="O396" s="537"/>
      <c r="P396" s="538"/>
      <c r="Q396" s="116"/>
      <c r="S396" s="116"/>
      <c r="T396" s="536"/>
      <c r="U396" s="537"/>
      <c r="V396" s="537"/>
      <c r="W396" s="537"/>
      <c r="X396" s="537"/>
      <c r="Y396" s="538"/>
      <c r="Z396" s="116"/>
      <c r="AB396" s="116"/>
      <c r="AC396" s="536"/>
      <c r="AD396" s="537"/>
      <c r="AE396" s="537"/>
      <c r="AF396" s="537"/>
      <c r="AG396" s="537"/>
      <c r="AH396" s="538"/>
      <c r="AI396" s="116"/>
      <c r="AK396" s="116"/>
      <c r="AL396" s="536"/>
      <c r="AM396" s="537"/>
      <c r="AN396" s="537"/>
      <c r="AO396" s="537"/>
      <c r="AP396" s="537"/>
      <c r="AQ396" s="538"/>
      <c r="AR396" s="116"/>
      <c r="AT396" s="116"/>
      <c r="AU396" s="536"/>
      <c r="AV396" s="537"/>
      <c r="AW396" s="537"/>
      <c r="AX396" s="537"/>
      <c r="AY396" s="537"/>
      <c r="AZ396" s="538"/>
      <c r="BA396" s="116"/>
      <c r="BC396" s="116"/>
      <c r="BD396" s="536"/>
      <c r="BE396" s="537"/>
      <c r="BF396" s="537"/>
      <c r="BG396" s="537"/>
      <c r="BH396" s="537"/>
      <c r="BI396" s="538"/>
      <c r="BJ396" s="116"/>
      <c r="BL396" s="116"/>
      <c r="BM396" s="536"/>
      <c r="BN396" s="537"/>
      <c r="BO396" s="537"/>
      <c r="BP396" s="537"/>
      <c r="BQ396" s="537"/>
      <c r="BR396" s="538"/>
      <c r="BS396" s="116"/>
      <c r="BU396" s="116"/>
      <c r="BV396" s="536"/>
      <c r="BW396" s="537"/>
      <c r="BX396" s="537"/>
      <c r="BY396" s="537"/>
      <c r="BZ396" s="537"/>
      <c r="CA396" s="538"/>
      <c r="CB396" s="116"/>
      <c r="CD396" s="116"/>
      <c r="CE396" s="536"/>
      <c r="CF396" s="537"/>
      <c r="CG396" s="537"/>
      <c r="CH396" s="537"/>
      <c r="CI396" s="537"/>
      <c r="CJ396" s="538"/>
      <c r="CK396" s="116"/>
      <c r="CM396" s="116"/>
      <c r="CN396" s="536"/>
      <c r="CO396" s="537"/>
      <c r="CP396" s="537"/>
      <c r="CQ396" s="537"/>
      <c r="CR396" s="537"/>
      <c r="CS396" s="538"/>
      <c r="CT396" s="116"/>
      <c r="CV396" s="116"/>
      <c r="CW396" s="536"/>
      <c r="CX396" s="537"/>
      <c r="CY396" s="537"/>
      <c r="CZ396" s="537"/>
      <c r="DA396" s="537"/>
      <c r="DB396" s="538"/>
      <c r="DC396" s="116"/>
      <c r="DE396" s="116"/>
      <c r="DF396" s="536"/>
      <c r="DG396" s="537"/>
      <c r="DH396" s="537"/>
      <c r="DI396" s="537"/>
      <c r="DJ396" s="537"/>
      <c r="DK396" s="538"/>
      <c r="DL396" s="116"/>
      <c r="DN396" s="116"/>
      <c r="DO396" s="536"/>
      <c r="DP396" s="537"/>
      <c r="DQ396" s="537"/>
      <c r="DR396" s="537"/>
      <c r="DS396" s="537"/>
      <c r="DT396" s="538"/>
      <c r="DU396" s="116"/>
      <c r="DW396" s="116"/>
      <c r="DX396" s="536"/>
      <c r="DY396" s="537"/>
      <c r="DZ396" s="537"/>
      <c r="EA396" s="537"/>
      <c r="EB396" s="537"/>
      <c r="EC396" s="538"/>
      <c r="ED396" s="116"/>
      <c r="EF396" s="116"/>
      <c r="EG396" s="536"/>
      <c r="EH396" s="537"/>
      <c r="EI396" s="537"/>
      <c r="EJ396" s="537"/>
      <c r="EK396" s="537"/>
      <c r="EL396" s="538"/>
      <c r="EM396" s="116"/>
      <c r="EO396" s="116"/>
      <c r="EP396" s="536"/>
      <c r="EQ396" s="537"/>
      <c r="ER396" s="537"/>
      <c r="ES396" s="537"/>
      <c r="ET396" s="537"/>
      <c r="EU396" s="538"/>
      <c r="EV396" s="116"/>
      <c r="EX396" s="116"/>
      <c r="EY396" s="536"/>
      <c r="EZ396" s="537"/>
      <c r="FA396" s="537"/>
      <c r="FB396" s="537"/>
      <c r="FC396" s="537"/>
      <c r="FD396" s="538"/>
      <c r="FE396" s="116"/>
      <c r="FG396" s="116"/>
      <c r="FH396" s="536"/>
      <c r="FI396" s="537"/>
      <c r="FJ396" s="537"/>
      <c r="FK396" s="537"/>
      <c r="FL396" s="537"/>
      <c r="FM396" s="538"/>
      <c r="FN396" s="116"/>
      <c r="FP396" s="116"/>
      <c r="FQ396" s="536"/>
      <c r="FR396" s="537"/>
      <c r="FS396" s="537"/>
      <c r="FT396" s="537"/>
      <c r="FU396" s="537"/>
      <c r="FV396" s="538"/>
      <c r="FW396" s="116"/>
      <c r="FY396" s="116"/>
      <c r="FZ396" s="536"/>
      <c r="GA396" s="537"/>
      <c r="GB396" s="537"/>
      <c r="GC396" s="537"/>
      <c r="GD396" s="537"/>
      <c r="GE396" s="538"/>
      <c r="GF396" s="116"/>
      <c r="GH396" s="116"/>
      <c r="GI396" s="536"/>
      <c r="GJ396" s="537"/>
      <c r="GK396" s="537"/>
      <c r="GL396" s="537"/>
      <c r="GM396" s="537"/>
      <c r="GN396" s="538"/>
      <c r="GO396" s="116"/>
      <c r="GQ396" s="116"/>
      <c r="GR396" s="536"/>
      <c r="GS396" s="537"/>
      <c r="GT396" s="537"/>
      <c r="GU396" s="537"/>
      <c r="GV396" s="537"/>
      <c r="GW396" s="538"/>
      <c r="GX396" s="116"/>
      <c r="GZ396" s="116"/>
      <c r="HA396" s="536"/>
      <c r="HB396" s="537"/>
      <c r="HC396" s="537"/>
      <c r="HD396" s="537"/>
      <c r="HE396" s="537"/>
      <c r="HF396" s="538"/>
      <c r="HG396" s="116"/>
      <c r="HI396" s="116"/>
      <c r="HJ396" s="536"/>
      <c r="HK396" s="537"/>
      <c r="HL396" s="537"/>
      <c r="HM396" s="537"/>
      <c r="HN396" s="537"/>
      <c r="HO396" s="538"/>
      <c r="HP396" s="116"/>
      <c r="HR396" s="116"/>
      <c r="HS396" s="536"/>
      <c r="HT396" s="537"/>
      <c r="HU396" s="537"/>
      <c r="HV396" s="537"/>
      <c r="HW396" s="537"/>
      <c r="HX396" s="538"/>
      <c r="HY396" s="116"/>
      <c r="IA396" s="116"/>
      <c r="IB396" s="536"/>
      <c r="IC396" s="537"/>
      <c r="ID396" s="537"/>
      <c r="IE396" s="537"/>
      <c r="IF396" s="537"/>
      <c r="IG396" s="538"/>
      <c r="IH396" s="116"/>
      <c r="IJ396" s="116"/>
      <c r="IK396" s="536"/>
      <c r="IL396" s="537"/>
      <c r="IM396" s="537"/>
      <c r="IN396" s="537"/>
      <c r="IO396" s="537"/>
      <c r="IP396" s="538"/>
      <c r="IQ396" s="116"/>
      <c r="IS396" s="116"/>
      <c r="IT396" s="536"/>
      <c r="IU396" s="537"/>
      <c r="IV396" s="537"/>
      <c r="IW396" s="537"/>
      <c r="IX396" s="537"/>
      <c r="IY396" s="538"/>
      <c r="IZ396" s="116"/>
      <c r="JB396" s="116"/>
      <c r="JC396" s="536"/>
      <c r="JD396" s="537"/>
      <c r="JE396" s="537"/>
      <c r="JF396" s="537"/>
      <c r="JG396" s="537"/>
      <c r="JH396" s="538"/>
      <c r="JI396" s="116"/>
      <c r="JK396" s="116"/>
      <c r="JL396" s="536"/>
      <c r="JM396" s="537"/>
      <c r="JN396" s="537"/>
      <c r="JO396" s="537"/>
      <c r="JP396" s="537"/>
      <c r="JQ396" s="538"/>
      <c r="JR396" s="116"/>
      <c r="JT396" s="116"/>
      <c r="JU396" s="536"/>
      <c r="JV396" s="537"/>
      <c r="JW396" s="537"/>
      <c r="JX396" s="537"/>
      <c r="JY396" s="537"/>
      <c r="JZ396" s="538"/>
      <c r="KA396" s="116"/>
      <c r="KC396" s="116"/>
      <c r="KD396" s="536"/>
      <c r="KE396" s="537"/>
      <c r="KF396" s="537"/>
      <c r="KG396" s="537"/>
      <c r="KH396" s="537"/>
      <c r="KI396" s="538"/>
      <c r="KJ396" s="116"/>
      <c r="KL396" s="116"/>
      <c r="KM396" s="536"/>
      <c r="KN396" s="537"/>
      <c r="KO396" s="537"/>
      <c r="KP396" s="537"/>
      <c r="KQ396" s="537"/>
      <c r="KR396" s="538"/>
      <c r="KS396" s="116"/>
      <c r="KU396" s="116"/>
      <c r="KV396" s="536"/>
      <c r="KW396" s="537"/>
      <c r="KX396" s="537"/>
      <c r="KY396" s="537"/>
      <c r="KZ396" s="537"/>
      <c r="LA396" s="538"/>
      <c r="LB396" s="116"/>
      <c r="LD396" s="116"/>
      <c r="LE396" s="536"/>
      <c r="LF396" s="537"/>
      <c r="LG396" s="537"/>
      <c r="LH396" s="537"/>
      <c r="LI396" s="537"/>
      <c r="LJ396" s="538"/>
      <c r="LK396" s="116"/>
      <c r="LM396" s="116"/>
      <c r="LN396" s="536"/>
      <c r="LO396" s="537"/>
      <c r="LP396" s="537"/>
      <c r="LQ396" s="537"/>
      <c r="LR396" s="537"/>
      <c r="LS396" s="538"/>
      <c r="LT396" s="116"/>
      <c r="LV396" s="116"/>
      <c r="LW396" s="536"/>
      <c r="LX396" s="537"/>
      <c r="LY396" s="537"/>
      <c r="LZ396" s="537"/>
      <c r="MA396" s="537"/>
      <c r="MB396" s="538"/>
      <c r="MC396" s="116"/>
      <c r="ME396" s="116"/>
      <c r="MF396" s="536"/>
      <c r="MG396" s="537"/>
      <c r="MH396" s="537"/>
      <c r="MI396" s="537"/>
      <c r="MJ396" s="537"/>
      <c r="MK396" s="538"/>
      <c r="ML396" s="116"/>
      <c r="MN396" s="116"/>
      <c r="MO396" s="536"/>
      <c r="MP396" s="537"/>
      <c r="MQ396" s="537"/>
      <c r="MR396" s="537"/>
      <c r="MS396" s="537"/>
      <c r="MT396" s="538"/>
      <c r="MU396" s="116"/>
      <c r="MW396" s="116"/>
      <c r="MX396" s="536"/>
      <c r="MY396" s="537"/>
      <c r="MZ396" s="537"/>
      <c r="NA396" s="537"/>
      <c r="NB396" s="537"/>
      <c r="NC396" s="538"/>
      <c r="ND396" s="116"/>
      <c r="NF396" s="116"/>
      <c r="NG396" s="536"/>
      <c r="NH396" s="537"/>
      <c r="NI396" s="537"/>
      <c r="NJ396" s="537"/>
      <c r="NK396" s="537"/>
      <c r="NL396" s="538"/>
      <c r="NM396" s="116"/>
      <c r="NO396" s="116"/>
      <c r="NP396" s="536"/>
      <c r="NQ396" s="537"/>
      <c r="NR396" s="537"/>
      <c r="NS396" s="537"/>
      <c r="NT396" s="537"/>
      <c r="NU396" s="538"/>
      <c r="NV396" s="116"/>
      <c r="NX396" s="116"/>
      <c r="NY396" s="536"/>
      <c r="NZ396" s="537"/>
      <c r="OA396" s="537"/>
      <c r="OB396" s="537"/>
      <c r="OC396" s="537"/>
      <c r="OD396" s="538"/>
      <c r="OE396" s="116"/>
      <c r="OG396" s="116"/>
      <c r="OH396" s="536"/>
      <c r="OI396" s="537"/>
      <c r="OJ396" s="537"/>
      <c r="OK396" s="537"/>
      <c r="OL396" s="537"/>
      <c r="OM396" s="538"/>
      <c r="ON396" s="116"/>
      <c r="OP396" s="116"/>
      <c r="OQ396" s="536"/>
      <c r="OR396" s="537"/>
      <c r="OS396" s="537"/>
      <c r="OT396" s="537"/>
      <c r="OU396" s="537"/>
      <c r="OV396" s="538"/>
      <c r="OW396" s="116"/>
      <c r="OY396" s="116"/>
      <c r="OZ396" s="536"/>
      <c r="PA396" s="537"/>
      <c r="PB396" s="537"/>
      <c r="PC396" s="537"/>
      <c r="PD396" s="537"/>
      <c r="PE396" s="538"/>
      <c r="PF396" s="116"/>
    </row>
    <row r="397" spans="1:422" ht="15" customHeight="1">
      <c r="A397" s="117" t="s">
        <v>1</v>
      </c>
      <c r="B397" s="544" t="str">
        <f>+APU!B214</f>
        <v>CENEFA EN MATERIAL CERAMICO; INCLUYE TODOS LOS MATERIALES NECESARIOS PARA SU CORRECTA EJECUCION.</v>
      </c>
      <c r="C397" s="545"/>
      <c r="D397" s="545"/>
      <c r="E397" s="545"/>
      <c r="F397" s="545"/>
      <c r="G397" s="545"/>
      <c r="H397" s="117" t="s">
        <v>313</v>
      </c>
      <c r="J397" s="117" t="s">
        <v>1</v>
      </c>
      <c r="K397" s="539" t="str">
        <f>B397</f>
        <v>CENEFA EN MATERIAL CERAMICO; INCLUYE TODOS LOS MATERIALES NECESARIOS PARA SU CORRECTA EJECUCION.</v>
      </c>
      <c r="L397" s="540"/>
      <c r="M397" s="540"/>
      <c r="N397" s="540"/>
      <c r="O397" s="540"/>
      <c r="P397" s="540"/>
      <c r="Q397" s="117" t="s">
        <v>313</v>
      </c>
      <c r="S397" s="117" t="s">
        <v>1</v>
      </c>
      <c r="T397" s="539" t="str">
        <f>K397</f>
        <v>CENEFA EN MATERIAL CERAMICO; INCLUYE TODOS LOS MATERIALES NECESARIOS PARA SU CORRECTA EJECUCION.</v>
      </c>
      <c r="U397" s="540"/>
      <c r="V397" s="540"/>
      <c r="W397" s="540"/>
      <c r="X397" s="540"/>
      <c r="Y397" s="540"/>
      <c r="Z397" s="117" t="s">
        <v>313</v>
      </c>
      <c r="AB397" s="117" t="s">
        <v>1</v>
      </c>
      <c r="AC397" s="539" t="str">
        <f>T397</f>
        <v>CENEFA EN MATERIAL CERAMICO; INCLUYE TODOS LOS MATERIALES NECESARIOS PARA SU CORRECTA EJECUCION.</v>
      </c>
      <c r="AD397" s="540"/>
      <c r="AE397" s="540"/>
      <c r="AF397" s="540"/>
      <c r="AG397" s="540"/>
      <c r="AH397" s="540"/>
      <c r="AI397" s="117" t="s">
        <v>313</v>
      </c>
      <c r="AK397" s="117" t="s">
        <v>1</v>
      </c>
      <c r="AL397" s="539" t="str">
        <f>AC397</f>
        <v>CENEFA EN MATERIAL CERAMICO; INCLUYE TODOS LOS MATERIALES NECESARIOS PARA SU CORRECTA EJECUCION.</v>
      </c>
      <c r="AM397" s="540"/>
      <c r="AN397" s="540"/>
      <c r="AO397" s="540"/>
      <c r="AP397" s="540"/>
      <c r="AQ397" s="540"/>
      <c r="AR397" s="117" t="s">
        <v>313</v>
      </c>
      <c r="AT397" s="117" t="s">
        <v>1</v>
      </c>
      <c r="AU397" s="539" t="str">
        <f>AL397</f>
        <v>CENEFA EN MATERIAL CERAMICO; INCLUYE TODOS LOS MATERIALES NECESARIOS PARA SU CORRECTA EJECUCION.</v>
      </c>
      <c r="AV397" s="540"/>
      <c r="AW397" s="540"/>
      <c r="AX397" s="540"/>
      <c r="AY397" s="540"/>
      <c r="AZ397" s="540"/>
      <c r="BA397" s="117" t="s">
        <v>313</v>
      </c>
      <c r="BC397" s="117" t="s">
        <v>1</v>
      </c>
      <c r="BD397" s="539" t="str">
        <f t="shared" ref="BD397" si="6316">AU397</f>
        <v>CENEFA EN MATERIAL CERAMICO; INCLUYE TODOS LOS MATERIALES NECESARIOS PARA SU CORRECTA EJECUCION.</v>
      </c>
      <c r="BE397" s="540"/>
      <c r="BF397" s="540"/>
      <c r="BG397" s="540"/>
      <c r="BH397" s="540"/>
      <c r="BI397" s="540"/>
      <c r="BJ397" s="117" t="s">
        <v>313</v>
      </c>
      <c r="BL397" s="117" t="s">
        <v>1</v>
      </c>
      <c r="BM397" s="539" t="str">
        <f t="shared" ref="BM397" si="6317">BD397</f>
        <v>CENEFA EN MATERIAL CERAMICO; INCLUYE TODOS LOS MATERIALES NECESARIOS PARA SU CORRECTA EJECUCION.</v>
      </c>
      <c r="BN397" s="540"/>
      <c r="BO397" s="540"/>
      <c r="BP397" s="540"/>
      <c r="BQ397" s="540"/>
      <c r="BR397" s="540"/>
      <c r="BS397" s="117" t="s">
        <v>313</v>
      </c>
      <c r="BU397" s="117" t="s">
        <v>1</v>
      </c>
      <c r="BV397" s="539" t="str">
        <f t="shared" ref="BV397" si="6318">BM397</f>
        <v>CENEFA EN MATERIAL CERAMICO; INCLUYE TODOS LOS MATERIALES NECESARIOS PARA SU CORRECTA EJECUCION.</v>
      </c>
      <c r="BW397" s="540"/>
      <c r="BX397" s="540"/>
      <c r="BY397" s="540"/>
      <c r="BZ397" s="540"/>
      <c r="CA397" s="540"/>
      <c r="CB397" s="117" t="s">
        <v>313</v>
      </c>
      <c r="CD397" s="117" t="s">
        <v>1</v>
      </c>
      <c r="CE397" s="539" t="str">
        <f t="shared" ref="CE397" si="6319">BV397</f>
        <v>CENEFA EN MATERIAL CERAMICO; INCLUYE TODOS LOS MATERIALES NECESARIOS PARA SU CORRECTA EJECUCION.</v>
      </c>
      <c r="CF397" s="540"/>
      <c r="CG397" s="540"/>
      <c r="CH397" s="540"/>
      <c r="CI397" s="540"/>
      <c r="CJ397" s="540"/>
      <c r="CK397" s="117" t="s">
        <v>313</v>
      </c>
      <c r="CM397" s="117" t="s">
        <v>1</v>
      </c>
      <c r="CN397" s="539" t="str">
        <f t="shared" ref="CN397" si="6320">CE397</f>
        <v>CENEFA EN MATERIAL CERAMICO; INCLUYE TODOS LOS MATERIALES NECESARIOS PARA SU CORRECTA EJECUCION.</v>
      </c>
      <c r="CO397" s="540"/>
      <c r="CP397" s="540"/>
      <c r="CQ397" s="540"/>
      <c r="CR397" s="540"/>
      <c r="CS397" s="540"/>
      <c r="CT397" s="117" t="s">
        <v>313</v>
      </c>
      <c r="CV397" s="117" t="s">
        <v>1</v>
      </c>
      <c r="CW397" s="539" t="str">
        <f t="shared" ref="CW397" si="6321">CN397</f>
        <v>CENEFA EN MATERIAL CERAMICO; INCLUYE TODOS LOS MATERIALES NECESARIOS PARA SU CORRECTA EJECUCION.</v>
      </c>
      <c r="CX397" s="540"/>
      <c r="CY397" s="540"/>
      <c r="CZ397" s="540"/>
      <c r="DA397" s="540"/>
      <c r="DB397" s="540"/>
      <c r="DC397" s="117" t="s">
        <v>313</v>
      </c>
      <c r="DE397" s="117" t="s">
        <v>1</v>
      </c>
      <c r="DF397" s="539" t="str">
        <f t="shared" ref="DF397" si="6322">CW397</f>
        <v>CENEFA EN MATERIAL CERAMICO; INCLUYE TODOS LOS MATERIALES NECESARIOS PARA SU CORRECTA EJECUCION.</v>
      </c>
      <c r="DG397" s="540"/>
      <c r="DH397" s="540"/>
      <c r="DI397" s="540"/>
      <c r="DJ397" s="540"/>
      <c r="DK397" s="540"/>
      <c r="DL397" s="117" t="s">
        <v>313</v>
      </c>
      <c r="DN397" s="117" t="s">
        <v>1</v>
      </c>
      <c r="DO397" s="539" t="str">
        <f t="shared" ref="DO397" si="6323">DF397</f>
        <v>CENEFA EN MATERIAL CERAMICO; INCLUYE TODOS LOS MATERIALES NECESARIOS PARA SU CORRECTA EJECUCION.</v>
      </c>
      <c r="DP397" s="540"/>
      <c r="DQ397" s="540"/>
      <c r="DR397" s="540"/>
      <c r="DS397" s="540"/>
      <c r="DT397" s="540"/>
      <c r="DU397" s="117" t="s">
        <v>313</v>
      </c>
      <c r="DW397" s="117" t="s">
        <v>1</v>
      </c>
      <c r="DX397" s="539" t="str">
        <f t="shared" ref="DX397" si="6324">DO397</f>
        <v>CENEFA EN MATERIAL CERAMICO; INCLUYE TODOS LOS MATERIALES NECESARIOS PARA SU CORRECTA EJECUCION.</v>
      </c>
      <c r="DY397" s="540"/>
      <c r="DZ397" s="540"/>
      <c r="EA397" s="540"/>
      <c r="EB397" s="540"/>
      <c r="EC397" s="540"/>
      <c r="ED397" s="117" t="s">
        <v>313</v>
      </c>
      <c r="EF397" s="117" t="s">
        <v>1</v>
      </c>
      <c r="EG397" s="539" t="str">
        <f t="shared" ref="EG397" si="6325">DX397</f>
        <v>CENEFA EN MATERIAL CERAMICO; INCLUYE TODOS LOS MATERIALES NECESARIOS PARA SU CORRECTA EJECUCION.</v>
      </c>
      <c r="EH397" s="540"/>
      <c r="EI397" s="540"/>
      <c r="EJ397" s="540"/>
      <c r="EK397" s="540"/>
      <c r="EL397" s="540"/>
      <c r="EM397" s="117" t="s">
        <v>313</v>
      </c>
      <c r="EO397" s="117" t="s">
        <v>1</v>
      </c>
      <c r="EP397" s="539" t="str">
        <f t="shared" ref="EP397" si="6326">EG397</f>
        <v>CENEFA EN MATERIAL CERAMICO; INCLUYE TODOS LOS MATERIALES NECESARIOS PARA SU CORRECTA EJECUCION.</v>
      </c>
      <c r="EQ397" s="540"/>
      <c r="ER397" s="540"/>
      <c r="ES397" s="540"/>
      <c r="ET397" s="540"/>
      <c r="EU397" s="540"/>
      <c r="EV397" s="117" t="s">
        <v>313</v>
      </c>
      <c r="EX397" s="117" t="s">
        <v>1</v>
      </c>
      <c r="EY397" s="539" t="str">
        <f t="shared" ref="EY397" si="6327">EP397</f>
        <v>CENEFA EN MATERIAL CERAMICO; INCLUYE TODOS LOS MATERIALES NECESARIOS PARA SU CORRECTA EJECUCION.</v>
      </c>
      <c r="EZ397" s="540"/>
      <c r="FA397" s="540"/>
      <c r="FB397" s="540"/>
      <c r="FC397" s="540"/>
      <c r="FD397" s="540"/>
      <c r="FE397" s="117" t="s">
        <v>313</v>
      </c>
      <c r="FG397" s="117" t="s">
        <v>1</v>
      </c>
      <c r="FH397" s="539" t="str">
        <f t="shared" ref="FH397" si="6328">EY397</f>
        <v>CENEFA EN MATERIAL CERAMICO; INCLUYE TODOS LOS MATERIALES NECESARIOS PARA SU CORRECTA EJECUCION.</v>
      </c>
      <c r="FI397" s="540"/>
      <c r="FJ397" s="540"/>
      <c r="FK397" s="540"/>
      <c r="FL397" s="540"/>
      <c r="FM397" s="540"/>
      <c r="FN397" s="117" t="s">
        <v>313</v>
      </c>
      <c r="FP397" s="117" t="s">
        <v>1</v>
      </c>
      <c r="FQ397" s="539" t="str">
        <f t="shared" ref="FQ397" si="6329">FH397</f>
        <v>CENEFA EN MATERIAL CERAMICO; INCLUYE TODOS LOS MATERIALES NECESARIOS PARA SU CORRECTA EJECUCION.</v>
      </c>
      <c r="FR397" s="540"/>
      <c r="FS397" s="540"/>
      <c r="FT397" s="540"/>
      <c r="FU397" s="540"/>
      <c r="FV397" s="540"/>
      <c r="FW397" s="117" t="s">
        <v>313</v>
      </c>
      <c r="FY397" s="117" t="s">
        <v>1</v>
      </c>
      <c r="FZ397" s="539" t="str">
        <f t="shared" ref="FZ397" si="6330">FQ397</f>
        <v>CENEFA EN MATERIAL CERAMICO; INCLUYE TODOS LOS MATERIALES NECESARIOS PARA SU CORRECTA EJECUCION.</v>
      </c>
      <c r="GA397" s="540"/>
      <c r="GB397" s="540"/>
      <c r="GC397" s="540"/>
      <c r="GD397" s="540"/>
      <c r="GE397" s="540"/>
      <c r="GF397" s="117" t="s">
        <v>313</v>
      </c>
      <c r="GH397" s="117" t="s">
        <v>1</v>
      </c>
      <c r="GI397" s="539" t="str">
        <f t="shared" ref="GI397" si="6331">FZ397</f>
        <v>CENEFA EN MATERIAL CERAMICO; INCLUYE TODOS LOS MATERIALES NECESARIOS PARA SU CORRECTA EJECUCION.</v>
      </c>
      <c r="GJ397" s="540"/>
      <c r="GK397" s="540"/>
      <c r="GL397" s="540"/>
      <c r="GM397" s="540"/>
      <c r="GN397" s="540"/>
      <c r="GO397" s="117" t="s">
        <v>313</v>
      </c>
      <c r="GQ397" s="117" t="s">
        <v>1</v>
      </c>
      <c r="GR397" s="539" t="str">
        <f t="shared" ref="GR397" si="6332">GI397</f>
        <v>CENEFA EN MATERIAL CERAMICO; INCLUYE TODOS LOS MATERIALES NECESARIOS PARA SU CORRECTA EJECUCION.</v>
      </c>
      <c r="GS397" s="540"/>
      <c r="GT397" s="540"/>
      <c r="GU397" s="540"/>
      <c r="GV397" s="540"/>
      <c r="GW397" s="540"/>
      <c r="GX397" s="117" t="s">
        <v>313</v>
      </c>
      <c r="GZ397" s="117" t="s">
        <v>1</v>
      </c>
      <c r="HA397" s="539" t="str">
        <f t="shared" ref="HA397" si="6333">GR397</f>
        <v>CENEFA EN MATERIAL CERAMICO; INCLUYE TODOS LOS MATERIALES NECESARIOS PARA SU CORRECTA EJECUCION.</v>
      </c>
      <c r="HB397" s="540"/>
      <c r="HC397" s="540"/>
      <c r="HD397" s="540"/>
      <c r="HE397" s="540"/>
      <c r="HF397" s="540"/>
      <c r="HG397" s="117" t="s">
        <v>313</v>
      </c>
      <c r="HI397" s="117" t="s">
        <v>1</v>
      </c>
      <c r="HJ397" s="539" t="str">
        <f t="shared" ref="HJ397" si="6334">HA397</f>
        <v>CENEFA EN MATERIAL CERAMICO; INCLUYE TODOS LOS MATERIALES NECESARIOS PARA SU CORRECTA EJECUCION.</v>
      </c>
      <c r="HK397" s="540"/>
      <c r="HL397" s="540"/>
      <c r="HM397" s="540"/>
      <c r="HN397" s="540"/>
      <c r="HO397" s="540"/>
      <c r="HP397" s="117" t="s">
        <v>313</v>
      </c>
      <c r="HR397" s="117" t="s">
        <v>1</v>
      </c>
      <c r="HS397" s="539" t="str">
        <f t="shared" ref="HS397" si="6335">HJ397</f>
        <v>CENEFA EN MATERIAL CERAMICO; INCLUYE TODOS LOS MATERIALES NECESARIOS PARA SU CORRECTA EJECUCION.</v>
      </c>
      <c r="HT397" s="540"/>
      <c r="HU397" s="540"/>
      <c r="HV397" s="540"/>
      <c r="HW397" s="540"/>
      <c r="HX397" s="540"/>
      <c r="HY397" s="117" t="s">
        <v>313</v>
      </c>
      <c r="IA397" s="117" t="s">
        <v>1</v>
      </c>
      <c r="IB397" s="539" t="str">
        <f t="shared" ref="IB397" si="6336">HS397</f>
        <v>CENEFA EN MATERIAL CERAMICO; INCLUYE TODOS LOS MATERIALES NECESARIOS PARA SU CORRECTA EJECUCION.</v>
      </c>
      <c r="IC397" s="540"/>
      <c r="ID397" s="540"/>
      <c r="IE397" s="540"/>
      <c r="IF397" s="540"/>
      <c r="IG397" s="540"/>
      <c r="IH397" s="117" t="s">
        <v>313</v>
      </c>
      <c r="IJ397" s="117" t="s">
        <v>1</v>
      </c>
      <c r="IK397" s="539" t="str">
        <f t="shared" ref="IK397" si="6337">IB397</f>
        <v>CENEFA EN MATERIAL CERAMICO; INCLUYE TODOS LOS MATERIALES NECESARIOS PARA SU CORRECTA EJECUCION.</v>
      </c>
      <c r="IL397" s="540"/>
      <c r="IM397" s="540"/>
      <c r="IN397" s="540"/>
      <c r="IO397" s="540"/>
      <c r="IP397" s="540"/>
      <c r="IQ397" s="117" t="s">
        <v>313</v>
      </c>
      <c r="IS397" s="117" t="s">
        <v>1</v>
      </c>
      <c r="IT397" s="539" t="str">
        <f t="shared" ref="IT397" si="6338">IK397</f>
        <v>CENEFA EN MATERIAL CERAMICO; INCLUYE TODOS LOS MATERIALES NECESARIOS PARA SU CORRECTA EJECUCION.</v>
      </c>
      <c r="IU397" s="540"/>
      <c r="IV397" s="540"/>
      <c r="IW397" s="540"/>
      <c r="IX397" s="540"/>
      <c r="IY397" s="540"/>
      <c r="IZ397" s="117" t="s">
        <v>313</v>
      </c>
      <c r="JB397" s="117" t="s">
        <v>1</v>
      </c>
      <c r="JC397" s="539" t="str">
        <f t="shared" ref="JC397" si="6339">IT397</f>
        <v>CENEFA EN MATERIAL CERAMICO; INCLUYE TODOS LOS MATERIALES NECESARIOS PARA SU CORRECTA EJECUCION.</v>
      </c>
      <c r="JD397" s="540"/>
      <c r="JE397" s="540"/>
      <c r="JF397" s="540"/>
      <c r="JG397" s="540"/>
      <c r="JH397" s="540"/>
      <c r="JI397" s="117" t="s">
        <v>313</v>
      </c>
      <c r="JK397" s="117" t="s">
        <v>1</v>
      </c>
      <c r="JL397" s="539" t="str">
        <f t="shared" ref="JL397" si="6340">JC397</f>
        <v>CENEFA EN MATERIAL CERAMICO; INCLUYE TODOS LOS MATERIALES NECESARIOS PARA SU CORRECTA EJECUCION.</v>
      </c>
      <c r="JM397" s="540"/>
      <c r="JN397" s="540"/>
      <c r="JO397" s="540"/>
      <c r="JP397" s="540"/>
      <c r="JQ397" s="540"/>
      <c r="JR397" s="117" t="s">
        <v>313</v>
      </c>
      <c r="JT397" s="117" t="s">
        <v>1</v>
      </c>
      <c r="JU397" s="539" t="str">
        <f t="shared" ref="JU397" si="6341">JL397</f>
        <v>CENEFA EN MATERIAL CERAMICO; INCLUYE TODOS LOS MATERIALES NECESARIOS PARA SU CORRECTA EJECUCION.</v>
      </c>
      <c r="JV397" s="540"/>
      <c r="JW397" s="540"/>
      <c r="JX397" s="540"/>
      <c r="JY397" s="540"/>
      <c r="JZ397" s="540"/>
      <c r="KA397" s="117" t="s">
        <v>313</v>
      </c>
      <c r="KC397" s="117" t="s">
        <v>1</v>
      </c>
      <c r="KD397" s="539" t="str">
        <f t="shared" ref="KD397" si="6342">JU397</f>
        <v>CENEFA EN MATERIAL CERAMICO; INCLUYE TODOS LOS MATERIALES NECESARIOS PARA SU CORRECTA EJECUCION.</v>
      </c>
      <c r="KE397" s="540"/>
      <c r="KF397" s="540"/>
      <c r="KG397" s="540"/>
      <c r="KH397" s="540"/>
      <c r="KI397" s="540"/>
      <c r="KJ397" s="117" t="s">
        <v>313</v>
      </c>
      <c r="KL397" s="117" t="s">
        <v>1</v>
      </c>
      <c r="KM397" s="539" t="str">
        <f t="shared" ref="KM397" si="6343">KD397</f>
        <v>CENEFA EN MATERIAL CERAMICO; INCLUYE TODOS LOS MATERIALES NECESARIOS PARA SU CORRECTA EJECUCION.</v>
      </c>
      <c r="KN397" s="540"/>
      <c r="KO397" s="540"/>
      <c r="KP397" s="540"/>
      <c r="KQ397" s="540"/>
      <c r="KR397" s="540"/>
      <c r="KS397" s="117" t="s">
        <v>313</v>
      </c>
      <c r="KU397" s="117" t="s">
        <v>1</v>
      </c>
      <c r="KV397" s="539" t="str">
        <f t="shared" ref="KV397" si="6344">KM397</f>
        <v>CENEFA EN MATERIAL CERAMICO; INCLUYE TODOS LOS MATERIALES NECESARIOS PARA SU CORRECTA EJECUCION.</v>
      </c>
      <c r="KW397" s="540"/>
      <c r="KX397" s="540"/>
      <c r="KY397" s="540"/>
      <c r="KZ397" s="540"/>
      <c r="LA397" s="540"/>
      <c r="LB397" s="117" t="s">
        <v>313</v>
      </c>
      <c r="LD397" s="117" t="s">
        <v>1</v>
      </c>
      <c r="LE397" s="539" t="str">
        <f t="shared" ref="LE397" si="6345">KV397</f>
        <v>CENEFA EN MATERIAL CERAMICO; INCLUYE TODOS LOS MATERIALES NECESARIOS PARA SU CORRECTA EJECUCION.</v>
      </c>
      <c r="LF397" s="540"/>
      <c r="LG397" s="540"/>
      <c r="LH397" s="540"/>
      <c r="LI397" s="540"/>
      <c r="LJ397" s="540"/>
      <c r="LK397" s="117" t="s">
        <v>313</v>
      </c>
      <c r="LM397" s="117" t="s">
        <v>1</v>
      </c>
      <c r="LN397" s="539" t="str">
        <f t="shared" ref="LN397" si="6346">LE397</f>
        <v>CENEFA EN MATERIAL CERAMICO; INCLUYE TODOS LOS MATERIALES NECESARIOS PARA SU CORRECTA EJECUCION.</v>
      </c>
      <c r="LO397" s="540"/>
      <c r="LP397" s="540"/>
      <c r="LQ397" s="540"/>
      <c r="LR397" s="540"/>
      <c r="LS397" s="540"/>
      <c r="LT397" s="117" t="s">
        <v>313</v>
      </c>
      <c r="LV397" s="117" t="s">
        <v>1</v>
      </c>
      <c r="LW397" s="539" t="str">
        <f t="shared" ref="LW397" si="6347">LN397</f>
        <v>CENEFA EN MATERIAL CERAMICO; INCLUYE TODOS LOS MATERIALES NECESARIOS PARA SU CORRECTA EJECUCION.</v>
      </c>
      <c r="LX397" s="540"/>
      <c r="LY397" s="540"/>
      <c r="LZ397" s="540"/>
      <c r="MA397" s="540"/>
      <c r="MB397" s="540"/>
      <c r="MC397" s="117" t="s">
        <v>313</v>
      </c>
      <c r="ME397" s="117" t="s">
        <v>1</v>
      </c>
      <c r="MF397" s="539" t="str">
        <f t="shared" ref="MF397" si="6348">LW397</f>
        <v>CENEFA EN MATERIAL CERAMICO; INCLUYE TODOS LOS MATERIALES NECESARIOS PARA SU CORRECTA EJECUCION.</v>
      </c>
      <c r="MG397" s="540"/>
      <c r="MH397" s="540"/>
      <c r="MI397" s="540"/>
      <c r="MJ397" s="540"/>
      <c r="MK397" s="540"/>
      <c r="ML397" s="117" t="s">
        <v>313</v>
      </c>
      <c r="MN397" s="117" t="s">
        <v>1</v>
      </c>
      <c r="MO397" s="539" t="str">
        <f t="shared" ref="MO397" si="6349">MF397</f>
        <v>CENEFA EN MATERIAL CERAMICO; INCLUYE TODOS LOS MATERIALES NECESARIOS PARA SU CORRECTA EJECUCION.</v>
      </c>
      <c r="MP397" s="540"/>
      <c r="MQ397" s="540"/>
      <c r="MR397" s="540"/>
      <c r="MS397" s="540"/>
      <c r="MT397" s="540"/>
      <c r="MU397" s="117" t="s">
        <v>313</v>
      </c>
      <c r="MW397" s="117" t="s">
        <v>1</v>
      </c>
      <c r="MX397" s="539" t="str">
        <f t="shared" ref="MX397" si="6350">MO397</f>
        <v>CENEFA EN MATERIAL CERAMICO; INCLUYE TODOS LOS MATERIALES NECESARIOS PARA SU CORRECTA EJECUCION.</v>
      </c>
      <c r="MY397" s="540"/>
      <c r="MZ397" s="540"/>
      <c r="NA397" s="540"/>
      <c r="NB397" s="540"/>
      <c r="NC397" s="540"/>
      <c r="ND397" s="117" t="s">
        <v>313</v>
      </c>
      <c r="NF397" s="117" t="s">
        <v>1</v>
      </c>
      <c r="NG397" s="539" t="str">
        <f t="shared" ref="NG397" si="6351">MX397</f>
        <v>CENEFA EN MATERIAL CERAMICO; INCLUYE TODOS LOS MATERIALES NECESARIOS PARA SU CORRECTA EJECUCION.</v>
      </c>
      <c r="NH397" s="540"/>
      <c r="NI397" s="540"/>
      <c r="NJ397" s="540"/>
      <c r="NK397" s="540"/>
      <c r="NL397" s="540"/>
      <c r="NM397" s="117" t="s">
        <v>313</v>
      </c>
      <c r="NO397" s="117" t="s">
        <v>1</v>
      </c>
      <c r="NP397" s="539" t="str">
        <f t="shared" ref="NP397" si="6352">NG397</f>
        <v>CENEFA EN MATERIAL CERAMICO; INCLUYE TODOS LOS MATERIALES NECESARIOS PARA SU CORRECTA EJECUCION.</v>
      </c>
      <c r="NQ397" s="540"/>
      <c r="NR397" s="540"/>
      <c r="NS397" s="540"/>
      <c r="NT397" s="540"/>
      <c r="NU397" s="540"/>
      <c r="NV397" s="117" t="s">
        <v>313</v>
      </c>
      <c r="NX397" s="117" t="s">
        <v>1</v>
      </c>
      <c r="NY397" s="539" t="str">
        <f t="shared" ref="NY397" si="6353">NP397</f>
        <v>CENEFA EN MATERIAL CERAMICO; INCLUYE TODOS LOS MATERIALES NECESARIOS PARA SU CORRECTA EJECUCION.</v>
      </c>
      <c r="NZ397" s="540"/>
      <c r="OA397" s="540"/>
      <c r="OB397" s="540"/>
      <c r="OC397" s="540"/>
      <c r="OD397" s="540"/>
      <c r="OE397" s="117" t="s">
        <v>313</v>
      </c>
      <c r="OG397" s="117" t="s">
        <v>1</v>
      </c>
      <c r="OH397" s="539" t="str">
        <f t="shared" ref="OH397" si="6354">NY397</f>
        <v>CENEFA EN MATERIAL CERAMICO; INCLUYE TODOS LOS MATERIALES NECESARIOS PARA SU CORRECTA EJECUCION.</v>
      </c>
      <c r="OI397" s="540"/>
      <c r="OJ397" s="540"/>
      <c r="OK397" s="540"/>
      <c r="OL397" s="540"/>
      <c r="OM397" s="540"/>
      <c r="ON397" s="117" t="s">
        <v>313</v>
      </c>
      <c r="OP397" s="117" t="s">
        <v>1</v>
      </c>
      <c r="OQ397" s="539" t="str">
        <f t="shared" ref="OQ397" si="6355">OH397</f>
        <v>CENEFA EN MATERIAL CERAMICO; INCLUYE TODOS LOS MATERIALES NECESARIOS PARA SU CORRECTA EJECUCION.</v>
      </c>
      <c r="OR397" s="540"/>
      <c r="OS397" s="540"/>
      <c r="OT397" s="540"/>
      <c r="OU397" s="540"/>
      <c r="OV397" s="540"/>
      <c r="OW397" s="117" t="s">
        <v>313</v>
      </c>
      <c r="OY397" s="117" t="s">
        <v>1</v>
      </c>
      <c r="OZ397" s="539" t="str">
        <f t="shared" ref="OZ397" si="6356">OQ397</f>
        <v>CENEFA EN MATERIAL CERAMICO; INCLUYE TODOS LOS MATERIALES NECESARIOS PARA SU CORRECTA EJECUCION.</v>
      </c>
      <c r="PA397" s="540"/>
      <c r="PB397" s="540"/>
      <c r="PC397" s="540"/>
      <c r="PD397" s="540"/>
      <c r="PE397" s="540"/>
      <c r="PF397" s="117" t="s">
        <v>313</v>
      </c>
    </row>
    <row r="398" spans="1:422">
      <c r="A398" s="127" t="str">
        <f>+APU!A214</f>
        <v>07-03-002</v>
      </c>
      <c r="B398" s="545"/>
      <c r="C398" s="545"/>
      <c r="D398" s="545"/>
      <c r="E398" s="545"/>
      <c r="F398" s="545"/>
      <c r="G398" s="545"/>
      <c r="H398" s="133" t="str">
        <f>+APU!C214</f>
        <v>M</v>
      </c>
      <c r="J398" s="127" t="str">
        <f>+A398</f>
        <v>07-03-002</v>
      </c>
      <c r="K398" s="540"/>
      <c r="L398" s="540"/>
      <c r="M398" s="540"/>
      <c r="N398" s="540"/>
      <c r="O398" s="540"/>
      <c r="P398" s="540"/>
      <c r="Q398" s="126" t="str">
        <f>H398</f>
        <v>M</v>
      </c>
      <c r="S398" s="127" t="str">
        <f>+J398</f>
        <v>07-03-002</v>
      </c>
      <c r="T398" s="540"/>
      <c r="U398" s="540"/>
      <c r="V398" s="540"/>
      <c r="W398" s="540"/>
      <c r="X398" s="540"/>
      <c r="Y398" s="540"/>
      <c r="Z398" s="126" t="str">
        <f>Q398</f>
        <v>M</v>
      </c>
      <c r="AB398" s="127" t="str">
        <f>+S398</f>
        <v>07-03-002</v>
      </c>
      <c r="AC398" s="540"/>
      <c r="AD398" s="540"/>
      <c r="AE398" s="540"/>
      <c r="AF398" s="540"/>
      <c r="AG398" s="540"/>
      <c r="AH398" s="540"/>
      <c r="AI398" s="126" t="str">
        <f>Z398</f>
        <v>M</v>
      </c>
      <c r="AK398" s="127" t="str">
        <f>+AB398</f>
        <v>07-03-002</v>
      </c>
      <c r="AL398" s="540"/>
      <c r="AM398" s="540"/>
      <c r="AN398" s="540"/>
      <c r="AO398" s="540"/>
      <c r="AP398" s="540"/>
      <c r="AQ398" s="540"/>
      <c r="AR398" s="126" t="str">
        <f>AI398</f>
        <v>M</v>
      </c>
      <c r="AT398" s="127" t="str">
        <f>+AK398</f>
        <v>07-03-002</v>
      </c>
      <c r="AU398" s="540"/>
      <c r="AV398" s="540"/>
      <c r="AW398" s="540"/>
      <c r="AX398" s="540"/>
      <c r="AY398" s="540"/>
      <c r="AZ398" s="540"/>
      <c r="BA398" s="126" t="str">
        <f>AR398</f>
        <v>M</v>
      </c>
      <c r="BC398" s="127" t="str">
        <f t="shared" ref="BC398" si="6357">+AT398</f>
        <v>07-03-002</v>
      </c>
      <c r="BD398" s="540"/>
      <c r="BE398" s="540"/>
      <c r="BF398" s="540"/>
      <c r="BG398" s="540"/>
      <c r="BH398" s="540"/>
      <c r="BI398" s="540"/>
      <c r="BJ398" s="126" t="str">
        <f t="shared" ref="BJ398" si="6358">BA398</f>
        <v>M</v>
      </c>
      <c r="BL398" s="127" t="str">
        <f t="shared" ref="BL398" si="6359">+BC398</f>
        <v>07-03-002</v>
      </c>
      <c r="BM398" s="540"/>
      <c r="BN398" s="540"/>
      <c r="BO398" s="540"/>
      <c r="BP398" s="540"/>
      <c r="BQ398" s="540"/>
      <c r="BR398" s="540"/>
      <c r="BS398" s="126" t="str">
        <f t="shared" ref="BS398" si="6360">BJ398</f>
        <v>M</v>
      </c>
      <c r="BU398" s="127" t="str">
        <f t="shared" ref="BU398" si="6361">+BL398</f>
        <v>07-03-002</v>
      </c>
      <c r="BV398" s="540"/>
      <c r="BW398" s="540"/>
      <c r="BX398" s="540"/>
      <c r="BY398" s="540"/>
      <c r="BZ398" s="540"/>
      <c r="CA398" s="540"/>
      <c r="CB398" s="126" t="str">
        <f t="shared" ref="CB398" si="6362">BS398</f>
        <v>M</v>
      </c>
      <c r="CD398" s="127" t="str">
        <f t="shared" ref="CD398" si="6363">+BU398</f>
        <v>07-03-002</v>
      </c>
      <c r="CE398" s="540"/>
      <c r="CF398" s="540"/>
      <c r="CG398" s="540"/>
      <c r="CH398" s="540"/>
      <c r="CI398" s="540"/>
      <c r="CJ398" s="540"/>
      <c r="CK398" s="126" t="str">
        <f t="shared" ref="CK398" si="6364">CB398</f>
        <v>M</v>
      </c>
      <c r="CM398" s="127" t="str">
        <f t="shared" ref="CM398" si="6365">+CD398</f>
        <v>07-03-002</v>
      </c>
      <c r="CN398" s="540"/>
      <c r="CO398" s="540"/>
      <c r="CP398" s="540"/>
      <c r="CQ398" s="540"/>
      <c r="CR398" s="540"/>
      <c r="CS398" s="540"/>
      <c r="CT398" s="126" t="str">
        <f t="shared" ref="CT398" si="6366">CK398</f>
        <v>M</v>
      </c>
      <c r="CV398" s="127" t="str">
        <f t="shared" ref="CV398" si="6367">+CM398</f>
        <v>07-03-002</v>
      </c>
      <c r="CW398" s="540"/>
      <c r="CX398" s="540"/>
      <c r="CY398" s="540"/>
      <c r="CZ398" s="540"/>
      <c r="DA398" s="540"/>
      <c r="DB398" s="540"/>
      <c r="DC398" s="126" t="str">
        <f t="shared" ref="DC398" si="6368">CT398</f>
        <v>M</v>
      </c>
      <c r="DE398" s="127" t="str">
        <f t="shared" ref="DE398" si="6369">+CV398</f>
        <v>07-03-002</v>
      </c>
      <c r="DF398" s="540"/>
      <c r="DG398" s="540"/>
      <c r="DH398" s="540"/>
      <c r="DI398" s="540"/>
      <c r="DJ398" s="540"/>
      <c r="DK398" s="540"/>
      <c r="DL398" s="126" t="str">
        <f t="shared" ref="DL398" si="6370">DC398</f>
        <v>M</v>
      </c>
      <c r="DN398" s="127" t="str">
        <f t="shared" ref="DN398" si="6371">+DE398</f>
        <v>07-03-002</v>
      </c>
      <c r="DO398" s="540"/>
      <c r="DP398" s="540"/>
      <c r="DQ398" s="540"/>
      <c r="DR398" s="540"/>
      <c r="DS398" s="540"/>
      <c r="DT398" s="540"/>
      <c r="DU398" s="126" t="str">
        <f t="shared" ref="DU398" si="6372">DL398</f>
        <v>M</v>
      </c>
      <c r="DW398" s="127" t="str">
        <f t="shared" ref="DW398" si="6373">+DN398</f>
        <v>07-03-002</v>
      </c>
      <c r="DX398" s="540"/>
      <c r="DY398" s="540"/>
      <c r="DZ398" s="540"/>
      <c r="EA398" s="540"/>
      <c r="EB398" s="540"/>
      <c r="EC398" s="540"/>
      <c r="ED398" s="126" t="str">
        <f t="shared" ref="ED398" si="6374">DU398</f>
        <v>M</v>
      </c>
      <c r="EF398" s="127" t="str">
        <f t="shared" ref="EF398" si="6375">+DW398</f>
        <v>07-03-002</v>
      </c>
      <c r="EG398" s="540"/>
      <c r="EH398" s="540"/>
      <c r="EI398" s="540"/>
      <c r="EJ398" s="540"/>
      <c r="EK398" s="540"/>
      <c r="EL398" s="540"/>
      <c r="EM398" s="126" t="str">
        <f t="shared" ref="EM398" si="6376">ED398</f>
        <v>M</v>
      </c>
      <c r="EO398" s="127" t="str">
        <f t="shared" ref="EO398" si="6377">+EF398</f>
        <v>07-03-002</v>
      </c>
      <c r="EP398" s="540"/>
      <c r="EQ398" s="540"/>
      <c r="ER398" s="540"/>
      <c r="ES398" s="540"/>
      <c r="ET398" s="540"/>
      <c r="EU398" s="540"/>
      <c r="EV398" s="126" t="str">
        <f t="shared" ref="EV398" si="6378">EM398</f>
        <v>M</v>
      </c>
      <c r="EX398" s="127" t="str">
        <f t="shared" ref="EX398" si="6379">+EO398</f>
        <v>07-03-002</v>
      </c>
      <c r="EY398" s="540"/>
      <c r="EZ398" s="540"/>
      <c r="FA398" s="540"/>
      <c r="FB398" s="540"/>
      <c r="FC398" s="540"/>
      <c r="FD398" s="540"/>
      <c r="FE398" s="126" t="str">
        <f t="shared" ref="FE398" si="6380">EV398</f>
        <v>M</v>
      </c>
      <c r="FG398" s="127" t="str">
        <f t="shared" ref="FG398" si="6381">+EX398</f>
        <v>07-03-002</v>
      </c>
      <c r="FH398" s="540"/>
      <c r="FI398" s="540"/>
      <c r="FJ398" s="540"/>
      <c r="FK398" s="540"/>
      <c r="FL398" s="540"/>
      <c r="FM398" s="540"/>
      <c r="FN398" s="126" t="str">
        <f t="shared" ref="FN398" si="6382">FE398</f>
        <v>M</v>
      </c>
      <c r="FP398" s="127" t="str">
        <f t="shared" ref="FP398" si="6383">+FG398</f>
        <v>07-03-002</v>
      </c>
      <c r="FQ398" s="540"/>
      <c r="FR398" s="540"/>
      <c r="FS398" s="540"/>
      <c r="FT398" s="540"/>
      <c r="FU398" s="540"/>
      <c r="FV398" s="540"/>
      <c r="FW398" s="126" t="str">
        <f t="shared" ref="FW398" si="6384">FN398</f>
        <v>M</v>
      </c>
      <c r="FY398" s="127" t="str">
        <f t="shared" ref="FY398" si="6385">+FP398</f>
        <v>07-03-002</v>
      </c>
      <c r="FZ398" s="540"/>
      <c r="GA398" s="540"/>
      <c r="GB398" s="540"/>
      <c r="GC398" s="540"/>
      <c r="GD398" s="540"/>
      <c r="GE398" s="540"/>
      <c r="GF398" s="126" t="str">
        <f t="shared" ref="GF398" si="6386">FW398</f>
        <v>M</v>
      </c>
      <c r="GH398" s="127" t="str">
        <f t="shared" ref="GH398" si="6387">+FY398</f>
        <v>07-03-002</v>
      </c>
      <c r="GI398" s="540"/>
      <c r="GJ398" s="540"/>
      <c r="GK398" s="540"/>
      <c r="GL398" s="540"/>
      <c r="GM398" s="540"/>
      <c r="GN398" s="540"/>
      <c r="GO398" s="126" t="str">
        <f t="shared" ref="GO398" si="6388">GF398</f>
        <v>M</v>
      </c>
      <c r="GQ398" s="127" t="str">
        <f t="shared" ref="GQ398" si="6389">+GH398</f>
        <v>07-03-002</v>
      </c>
      <c r="GR398" s="540"/>
      <c r="GS398" s="540"/>
      <c r="GT398" s="540"/>
      <c r="GU398" s="540"/>
      <c r="GV398" s="540"/>
      <c r="GW398" s="540"/>
      <c r="GX398" s="126" t="str">
        <f t="shared" ref="GX398" si="6390">GO398</f>
        <v>M</v>
      </c>
      <c r="GZ398" s="127" t="str">
        <f t="shared" ref="GZ398" si="6391">+GQ398</f>
        <v>07-03-002</v>
      </c>
      <c r="HA398" s="540"/>
      <c r="HB398" s="540"/>
      <c r="HC398" s="540"/>
      <c r="HD398" s="540"/>
      <c r="HE398" s="540"/>
      <c r="HF398" s="540"/>
      <c r="HG398" s="126" t="str">
        <f t="shared" ref="HG398" si="6392">GX398</f>
        <v>M</v>
      </c>
      <c r="HI398" s="127" t="str">
        <f t="shared" ref="HI398" si="6393">+GZ398</f>
        <v>07-03-002</v>
      </c>
      <c r="HJ398" s="540"/>
      <c r="HK398" s="540"/>
      <c r="HL398" s="540"/>
      <c r="HM398" s="540"/>
      <c r="HN398" s="540"/>
      <c r="HO398" s="540"/>
      <c r="HP398" s="126" t="str">
        <f t="shared" ref="HP398" si="6394">HG398</f>
        <v>M</v>
      </c>
      <c r="HR398" s="127" t="str">
        <f t="shared" ref="HR398" si="6395">+HI398</f>
        <v>07-03-002</v>
      </c>
      <c r="HS398" s="540"/>
      <c r="HT398" s="540"/>
      <c r="HU398" s="540"/>
      <c r="HV398" s="540"/>
      <c r="HW398" s="540"/>
      <c r="HX398" s="540"/>
      <c r="HY398" s="126" t="str">
        <f t="shared" ref="HY398" si="6396">HP398</f>
        <v>M</v>
      </c>
      <c r="IA398" s="127" t="str">
        <f t="shared" ref="IA398" si="6397">+HR398</f>
        <v>07-03-002</v>
      </c>
      <c r="IB398" s="540"/>
      <c r="IC398" s="540"/>
      <c r="ID398" s="540"/>
      <c r="IE398" s="540"/>
      <c r="IF398" s="540"/>
      <c r="IG398" s="540"/>
      <c r="IH398" s="126" t="str">
        <f t="shared" ref="IH398" si="6398">HY398</f>
        <v>M</v>
      </c>
      <c r="IJ398" s="127" t="str">
        <f t="shared" ref="IJ398" si="6399">+IA398</f>
        <v>07-03-002</v>
      </c>
      <c r="IK398" s="540"/>
      <c r="IL398" s="540"/>
      <c r="IM398" s="540"/>
      <c r="IN398" s="540"/>
      <c r="IO398" s="540"/>
      <c r="IP398" s="540"/>
      <c r="IQ398" s="126" t="str">
        <f t="shared" ref="IQ398" si="6400">IH398</f>
        <v>M</v>
      </c>
      <c r="IS398" s="127" t="str">
        <f t="shared" ref="IS398" si="6401">+IJ398</f>
        <v>07-03-002</v>
      </c>
      <c r="IT398" s="540"/>
      <c r="IU398" s="540"/>
      <c r="IV398" s="540"/>
      <c r="IW398" s="540"/>
      <c r="IX398" s="540"/>
      <c r="IY398" s="540"/>
      <c r="IZ398" s="126" t="str">
        <f t="shared" ref="IZ398" si="6402">IQ398</f>
        <v>M</v>
      </c>
      <c r="JB398" s="127" t="str">
        <f t="shared" ref="JB398" si="6403">+IS398</f>
        <v>07-03-002</v>
      </c>
      <c r="JC398" s="540"/>
      <c r="JD398" s="540"/>
      <c r="JE398" s="540"/>
      <c r="JF398" s="540"/>
      <c r="JG398" s="540"/>
      <c r="JH398" s="540"/>
      <c r="JI398" s="126" t="str">
        <f t="shared" ref="JI398" si="6404">IZ398</f>
        <v>M</v>
      </c>
      <c r="JK398" s="127" t="str">
        <f t="shared" ref="JK398" si="6405">+JB398</f>
        <v>07-03-002</v>
      </c>
      <c r="JL398" s="540"/>
      <c r="JM398" s="540"/>
      <c r="JN398" s="540"/>
      <c r="JO398" s="540"/>
      <c r="JP398" s="540"/>
      <c r="JQ398" s="540"/>
      <c r="JR398" s="126" t="str">
        <f t="shared" ref="JR398" si="6406">JI398</f>
        <v>M</v>
      </c>
      <c r="JT398" s="127" t="str">
        <f t="shared" ref="JT398" si="6407">+JK398</f>
        <v>07-03-002</v>
      </c>
      <c r="JU398" s="540"/>
      <c r="JV398" s="540"/>
      <c r="JW398" s="540"/>
      <c r="JX398" s="540"/>
      <c r="JY398" s="540"/>
      <c r="JZ398" s="540"/>
      <c r="KA398" s="126" t="str">
        <f t="shared" ref="KA398" si="6408">JR398</f>
        <v>M</v>
      </c>
      <c r="KC398" s="127" t="str">
        <f t="shared" ref="KC398" si="6409">+JT398</f>
        <v>07-03-002</v>
      </c>
      <c r="KD398" s="540"/>
      <c r="KE398" s="540"/>
      <c r="KF398" s="540"/>
      <c r="KG398" s="540"/>
      <c r="KH398" s="540"/>
      <c r="KI398" s="540"/>
      <c r="KJ398" s="126" t="str">
        <f t="shared" ref="KJ398" si="6410">KA398</f>
        <v>M</v>
      </c>
      <c r="KL398" s="127" t="str">
        <f t="shared" ref="KL398" si="6411">+KC398</f>
        <v>07-03-002</v>
      </c>
      <c r="KM398" s="540"/>
      <c r="KN398" s="540"/>
      <c r="KO398" s="540"/>
      <c r="KP398" s="540"/>
      <c r="KQ398" s="540"/>
      <c r="KR398" s="540"/>
      <c r="KS398" s="126" t="str">
        <f t="shared" ref="KS398" si="6412">KJ398</f>
        <v>M</v>
      </c>
      <c r="KU398" s="127" t="str">
        <f t="shared" ref="KU398" si="6413">+KL398</f>
        <v>07-03-002</v>
      </c>
      <c r="KV398" s="540"/>
      <c r="KW398" s="540"/>
      <c r="KX398" s="540"/>
      <c r="KY398" s="540"/>
      <c r="KZ398" s="540"/>
      <c r="LA398" s="540"/>
      <c r="LB398" s="126" t="str">
        <f t="shared" ref="LB398" si="6414">KS398</f>
        <v>M</v>
      </c>
      <c r="LD398" s="127" t="str">
        <f t="shared" ref="LD398" si="6415">+KU398</f>
        <v>07-03-002</v>
      </c>
      <c r="LE398" s="540"/>
      <c r="LF398" s="540"/>
      <c r="LG398" s="540"/>
      <c r="LH398" s="540"/>
      <c r="LI398" s="540"/>
      <c r="LJ398" s="540"/>
      <c r="LK398" s="126" t="str">
        <f t="shared" ref="LK398" si="6416">LB398</f>
        <v>M</v>
      </c>
      <c r="LM398" s="127" t="str">
        <f t="shared" ref="LM398" si="6417">+LD398</f>
        <v>07-03-002</v>
      </c>
      <c r="LN398" s="540"/>
      <c r="LO398" s="540"/>
      <c r="LP398" s="540"/>
      <c r="LQ398" s="540"/>
      <c r="LR398" s="540"/>
      <c r="LS398" s="540"/>
      <c r="LT398" s="126" t="str">
        <f t="shared" ref="LT398" si="6418">LK398</f>
        <v>M</v>
      </c>
      <c r="LV398" s="127" t="str">
        <f t="shared" ref="LV398" si="6419">+LM398</f>
        <v>07-03-002</v>
      </c>
      <c r="LW398" s="540"/>
      <c r="LX398" s="540"/>
      <c r="LY398" s="540"/>
      <c r="LZ398" s="540"/>
      <c r="MA398" s="540"/>
      <c r="MB398" s="540"/>
      <c r="MC398" s="126" t="str">
        <f t="shared" ref="MC398" si="6420">LT398</f>
        <v>M</v>
      </c>
      <c r="ME398" s="127" t="str">
        <f t="shared" ref="ME398" si="6421">+LV398</f>
        <v>07-03-002</v>
      </c>
      <c r="MF398" s="540"/>
      <c r="MG398" s="540"/>
      <c r="MH398" s="540"/>
      <c r="MI398" s="540"/>
      <c r="MJ398" s="540"/>
      <c r="MK398" s="540"/>
      <c r="ML398" s="126" t="str">
        <f t="shared" ref="ML398" si="6422">MC398</f>
        <v>M</v>
      </c>
      <c r="MN398" s="127" t="str">
        <f t="shared" ref="MN398" si="6423">+ME398</f>
        <v>07-03-002</v>
      </c>
      <c r="MO398" s="540"/>
      <c r="MP398" s="540"/>
      <c r="MQ398" s="540"/>
      <c r="MR398" s="540"/>
      <c r="MS398" s="540"/>
      <c r="MT398" s="540"/>
      <c r="MU398" s="126" t="str">
        <f t="shared" ref="MU398" si="6424">ML398</f>
        <v>M</v>
      </c>
      <c r="MW398" s="127" t="str">
        <f t="shared" ref="MW398" si="6425">+MN398</f>
        <v>07-03-002</v>
      </c>
      <c r="MX398" s="540"/>
      <c r="MY398" s="540"/>
      <c r="MZ398" s="540"/>
      <c r="NA398" s="540"/>
      <c r="NB398" s="540"/>
      <c r="NC398" s="540"/>
      <c r="ND398" s="126" t="str">
        <f t="shared" ref="ND398" si="6426">MU398</f>
        <v>M</v>
      </c>
      <c r="NF398" s="127" t="str">
        <f t="shared" ref="NF398" si="6427">+MW398</f>
        <v>07-03-002</v>
      </c>
      <c r="NG398" s="540"/>
      <c r="NH398" s="540"/>
      <c r="NI398" s="540"/>
      <c r="NJ398" s="540"/>
      <c r="NK398" s="540"/>
      <c r="NL398" s="540"/>
      <c r="NM398" s="126" t="str">
        <f t="shared" ref="NM398" si="6428">ND398</f>
        <v>M</v>
      </c>
      <c r="NO398" s="127" t="str">
        <f t="shared" ref="NO398" si="6429">+NF398</f>
        <v>07-03-002</v>
      </c>
      <c r="NP398" s="540"/>
      <c r="NQ398" s="540"/>
      <c r="NR398" s="540"/>
      <c r="NS398" s="540"/>
      <c r="NT398" s="540"/>
      <c r="NU398" s="540"/>
      <c r="NV398" s="126" t="str">
        <f t="shared" ref="NV398" si="6430">NM398</f>
        <v>M</v>
      </c>
      <c r="NX398" s="127" t="str">
        <f t="shared" ref="NX398" si="6431">+NO398</f>
        <v>07-03-002</v>
      </c>
      <c r="NY398" s="540"/>
      <c r="NZ398" s="540"/>
      <c r="OA398" s="540"/>
      <c r="OB398" s="540"/>
      <c r="OC398" s="540"/>
      <c r="OD398" s="540"/>
      <c r="OE398" s="126" t="str">
        <f t="shared" ref="OE398" si="6432">NV398</f>
        <v>M</v>
      </c>
      <c r="OG398" s="127" t="str">
        <f t="shared" ref="OG398" si="6433">+NX398</f>
        <v>07-03-002</v>
      </c>
      <c r="OH398" s="540"/>
      <c r="OI398" s="540"/>
      <c r="OJ398" s="540"/>
      <c r="OK398" s="540"/>
      <c r="OL398" s="540"/>
      <c r="OM398" s="540"/>
      <c r="ON398" s="126" t="str">
        <f t="shared" ref="ON398" si="6434">OE398</f>
        <v>M</v>
      </c>
      <c r="OP398" s="127" t="str">
        <f t="shared" ref="OP398" si="6435">+OG398</f>
        <v>07-03-002</v>
      </c>
      <c r="OQ398" s="540"/>
      <c r="OR398" s="540"/>
      <c r="OS398" s="540"/>
      <c r="OT398" s="540"/>
      <c r="OU398" s="540"/>
      <c r="OV398" s="540"/>
      <c r="OW398" s="126" t="str">
        <f t="shared" ref="OW398" si="6436">ON398</f>
        <v>M</v>
      </c>
      <c r="OY398" s="127" t="str">
        <f t="shared" ref="OY398" si="6437">+OP398</f>
        <v>07-03-002</v>
      </c>
      <c r="OZ398" s="540"/>
      <c r="PA398" s="540"/>
      <c r="PB398" s="540"/>
      <c r="PC398" s="540"/>
      <c r="PD398" s="540"/>
      <c r="PE398" s="540"/>
      <c r="PF398" s="126" t="str">
        <f t="shared" ref="PF398" si="6438">OW398</f>
        <v>M</v>
      </c>
    </row>
    <row r="399" spans="1:422">
      <c r="A399" s="129" t="s">
        <v>314</v>
      </c>
      <c r="B399" s="130"/>
      <c r="C399" s="130" t="s">
        <v>315</v>
      </c>
      <c r="D399" s="130" t="s">
        <v>316</v>
      </c>
      <c r="E399" s="130" t="s">
        <v>317</v>
      </c>
      <c r="F399" s="130" t="s">
        <v>318</v>
      </c>
      <c r="G399" s="128" t="s">
        <v>319</v>
      </c>
      <c r="H399" s="131" t="s">
        <v>44</v>
      </c>
      <c r="J399" s="129" t="s">
        <v>314</v>
      </c>
      <c r="K399" s="130"/>
      <c r="L399" s="130" t="s">
        <v>315</v>
      </c>
      <c r="M399" s="130" t="s">
        <v>316</v>
      </c>
      <c r="N399" s="130" t="s">
        <v>317</v>
      </c>
      <c r="O399" s="130" t="s">
        <v>318</v>
      </c>
      <c r="P399" s="128" t="s">
        <v>319</v>
      </c>
      <c r="Q399" s="131" t="s">
        <v>44</v>
      </c>
      <c r="S399" s="129" t="s">
        <v>314</v>
      </c>
      <c r="T399" s="130"/>
      <c r="U399" s="130" t="s">
        <v>315</v>
      </c>
      <c r="V399" s="130" t="s">
        <v>316</v>
      </c>
      <c r="W399" s="130" t="s">
        <v>317</v>
      </c>
      <c r="X399" s="130" t="s">
        <v>318</v>
      </c>
      <c r="Y399" s="128" t="s">
        <v>319</v>
      </c>
      <c r="Z399" s="131" t="s">
        <v>44</v>
      </c>
      <c r="AB399" s="129" t="s">
        <v>314</v>
      </c>
      <c r="AC399" s="130"/>
      <c r="AD399" s="130" t="s">
        <v>315</v>
      </c>
      <c r="AE399" s="130" t="s">
        <v>316</v>
      </c>
      <c r="AF399" s="130" t="s">
        <v>317</v>
      </c>
      <c r="AG399" s="130" t="s">
        <v>318</v>
      </c>
      <c r="AH399" s="128" t="s">
        <v>319</v>
      </c>
      <c r="AI399" s="131" t="s">
        <v>44</v>
      </c>
      <c r="AK399" s="129" t="s">
        <v>314</v>
      </c>
      <c r="AL399" s="130"/>
      <c r="AM399" s="130" t="s">
        <v>315</v>
      </c>
      <c r="AN399" s="130" t="s">
        <v>316</v>
      </c>
      <c r="AO399" s="130" t="s">
        <v>317</v>
      </c>
      <c r="AP399" s="130" t="s">
        <v>318</v>
      </c>
      <c r="AQ399" s="128" t="s">
        <v>319</v>
      </c>
      <c r="AR399" s="131" t="s">
        <v>44</v>
      </c>
      <c r="AT399" s="129" t="s">
        <v>314</v>
      </c>
      <c r="AU399" s="130"/>
      <c r="AV399" s="130" t="s">
        <v>315</v>
      </c>
      <c r="AW399" s="130" t="s">
        <v>316</v>
      </c>
      <c r="AX399" s="130" t="s">
        <v>317</v>
      </c>
      <c r="AY399" s="130" t="s">
        <v>318</v>
      </c>
      <c r="AZ399" s="128" t="s">
        <v>319</v>
      </c>
      <c r="BA399" s="131" t="s">
        <v>44</v>
      </c>
      <c r="BC399" s="129" t="s">
        <v>314</v>
      </c>
      <c r="BD399" s="130"/>
      <c r="BE399" s="130" t="s">
        <v>315</v>
      </c>
      <c r="BF399" s="130" t="s">
        <v>316</v>
      </c>
      <c r="BG399" s="130" t="s">
        <v>317</v>
      </c>
      <c r="BH399" s="130" t="s">
        <v>318</v>
      </c>
      <c r="BI399" s="128" t="s">
        <v>319</v>
      </c>
      <c r="BJ399" s="131" t="s">
        <v>44</v>
      </c>
      <c r="BL399" s="129" t="s">
        <v>314</v>
      </c>
      <c r="BM399" s="130"/>
      <c r="BN399" s="130" t="s">
        <v>315</v>
      </c>
      <c r="BO399" s="130" t="s">
        <v>316</v>
      </c>
      <c r="BP399" s="130" t="s">
        <v>317</v>
      </c>
      <c r="BQ399" s="130" t="s">
        <v>318</v>
      </c>
      <c r="BR399" s="128" t="s">
        <v>319</v>
      </c>
      <c r="BS399" s="131" t="s">
        <v>44</v>
      </c>
      <c r="BU399" s="129" t="s">
        <v>314</v>
      </c>
      <c r="BV399" s="130"/>
      <c r="BW399" s="130" t="s">
        <v>315</v>
      </c>
      <c r="BX399" s="130" t="s">
        <v>316</v>
      </c>
      <c r="BY399" s="130" t="s">
        <v>317</v>
      </c>
      <c r="BZ399" s="130" t="s">
        <v>318</v>
      </c>
      <c r="CA399" s="128" t="s">
        <v>319</v>
      </c>
      <c r="CB399" s="131" t="s">
        <v>44</v>
      </c>
      <c r="CD399" s="129" t="s">
        <v>314</v>
      </c>
      <c r="CE399" s="130"/>
      <c r="CF399" s="130" t="s">
        <v>315</v>
      </c>
      <c r="CG399" s="130" t="s">
        <v>316</v>
      </c>
      <c r="CH399" s="130" t="s">
        <v>317</v>
      </c>
      <c r="CI399" s="130" t="s">
        <v>318</v>
      </c>
      <c r="CJ399" s="128" t="s">
        <v>319</v>
      </c>
      <c r="CK399" s="131" t="s">
        <v>44</v>
      </c>
      <c r="CM399" s="129" t="s">
        <v>314</v>
      </c>
      <c r="CN399" s="130"/>
      <c r="CO399" s="130" t="s">
        <v>315</v>
      </c>
      <c r="CP399" s="130" t="s">
        <v>316</v>
      </c>
      <c r="CQ399" s="130" t="s">
        <v>317</v>
      </c>
      <c r="CR399" s="130" t="s">
        <v>318</v>
      </c>
      <c r="CS399" s="128" t="s">
        <v>319</v>
      </c>
      <c r="CT399" s="131" t="s">
        <v>44</v>
      </c>
      <c r="CV399" s="129" t="s">
        <v>314</v>
      </c>
      <c r="CW399" s="130"/>
      <c r="CX399" s="130" t="s">
        <v>315</v>
      </c>
      <c r="CY399" s="130" t="s">
        <v>316</v>
      </c>
      <c r="CZ399" s="130" t="s">
        <v>317</v>
      </c>
      <c r="DA399" s="130" t="s">
        <v>318</v>
      </c>
      <c r="DB399" s="128" t="s">
        <v>319</v>
      </c>
      <c r="DC399" s="131" t="s">
        <v>44</v>
      </c>
      <c r="DE399" s="129" t="s">
        <v>314</v>
      </c>
      <c r="DF399" s="130"/>
      <c r="DG399" s="130" t="s">
        <v>315</v>
      </c>
      <c r="DH399" s="130" t="s">
        <v>316</v>
      </c>
      <c r="DI399" s="130" t="s">
        <v>317</v>
      </c>
      <c r="DJ399" s="130" t="s">
        <v>318</v>
      </c>
      <c r="DK399" s="128" t="s">
        <v>319</v>
      </c>
      <c r="DL399" s="131" t="s">
        <v>44</v>
      </c>
      <c r="DN399" s="129" t="s">
        <v>314</v>
      </c>
      <c r="DO399" s="130"/>
      <c r="DP399" s="130" t="s">
        <v>315</v>
      </c>
      <c r="DQ399" s="130" t="s">
        <v>316</v>
      </c>
      <c r="DR399" s="130" t="s">
        <v>317</v>
      </c>
      <c r="DS399" s="130" t="s">
        <v>318</v>
      </c>
      <c r="DT399" s="128" t="s">
        <v>319</v>
      </c>
      <c r="DU399" s="131" t="s">
        <v>44</v>
      </c>
      <c r="DW399" s="129" t="s">
        <v>314</v>
      </c>
      <c r="DX399" s="130"/>
      <c r="DY399" s="130" t="s">
        <v>315</v>
      </c>
      <c r="DZ399" s="130" t="s">
        <v>316</v>
      </c>
      <c r="EA399" s="130" t="s">
        <v>317</v>
      </c>
      <c r="EB399" s="130" t="s">
        <v>318</v>
      </c>
      <c r="EC399" s="128" t="s">
        <v>319</v>
      </c>
      <c r="ED399" s="131" t="s">
        <v>44</v>
      </c>
      <c r="EF399" s="129" t="s">
        <v>314</v>
      </c>
      <c r="EG399" s="130"/>
      <c r="EH399" s="130" t="s">
        <v>315</v>
      </c>
      <c r="EI399" s="130" t="s">
        <v>316</v>
      </c>
      <c r="EJ399" s="130" t="s">
        <v>317</v>
      </c>
      <c r="EK399" s="130" t="s">
        <v>318</v>
      </c>
      <c r="EL399" s="128" t="s">
        <v>319</v>
      </c>
      <c r="EM399" s="131" t="s">
        <v>44</v>
      </c>
      <c r="EO399" s="129" t="s">
        <v>314</v>
      </c>
      <c r="EP399" s="130"/>
      <c r="EQ399" s="130" t="s">
        <v>315</v>
      </c>
      <c r="ER399" s="130" t="s">
        <v>316</v>
      </c>
      <c r="ES399" s="130" t="s">
        <v>317</v>
      </c>
      <c r="ET399" s="130" t="s">
        <v>318</v>
      </c>
      <c r="EU399" s="128" t="s">
        <v>319</v>
      </c>
      <c r="EV399" s="131" t="s">
        <v>44</v>
      </c>
      <c r="EX399" s="129" t="s">
        <v>314</v>
      </c>
      <c r="EY399" s="130"/>
      <c r="EZ399" s="130" t="s">
        <v>315</v>
      </c>
      <c r="FA399" s="130" t="s">
        <v>316</v>
      </c>
      <c r="FB399" s="130" t="s">
        <v>317</v>
      </c>
      <c r="FC399" s="130" t="s">
        <v>318</v>
      </c>
      <c r="FD399" s="128" t="s">
        <v>319</v>
      </c>
      <c r="FE399" s="131" t="s">
        <v>44</v>
      </c>
      <c r="FG399" s="129" t="s">
        <v>314</v>
      </c>
      <c r="FH399" s="130"/>
      <c r="FI399" s="130" t="s">
        <v>315</v>
      </c>
      <c r="FJ399" s="130" t="s">
        <v>316</v>
      </c>
      <c r="FK399" s="130" t="s">
        <v>317</v>
      </c>
      <c r="FL399" s="130" t="s">
        <v>318</v>
      </c>
      <c r="FM399" s="128" t="s">
        <v>319</v>
      </c>
      <c r="FN399" s="131" t="s">
        <v>44</v>
      </c>
      <c r="FP399" s="129" t="s">
        <v>314</v>
      </c>
      <c r="FQ399" s="130"/>
      <c r="FR399" s="130" t="s">
        <v>315</v>
      </c>
      <c r="FS399" s="130" t="s">
        <v>316</v>
      </c>
      <c r="FT399" s="130" t="s">
        <v>317</v>
      </c>
      <c r="FU399" s="130" t="s">
        <v>318</v>
      </c>
      <c r="FV399" s="128" t="s">
        <v>319</v>
      </c>
      <c r="FW399" s="131" t="s">
        <v>44</v>
      </c>
      <c r="FY399" s="129" t="s">
        <v>314</v>
      </c>
      <c r="FZ399" s="130"/>
      <c r="GA399" s="130" t="s">
        <v>315</v>
      </c>
      <c r="GB399" s="130" t="s">
        <v>316</v>
      </c>
      <c r="GC399" s="130" t="s">
        <v>317</v>
      </c>
      <c r="GD399" s="130" t="s">
        <v>318</v>
      </c>
      <c r="GE399" s="128" t="s">
        <v>319</v>
      </c>
      <c r="GF399" s="131" t="s">
        <v>44</v>
      </c>
      <c r="GH399" s="129" t="s">
        <v>314</v>
      </c>
      <c r="GI399" s="130"/>
      <c r="GJ399" s="130" t="s">
        <v>315</v>
      </c>
      <c r="GK399" s="130" t="s">
        <v>316</v>
      </c>
      <c r="GL399" s="130" t="s">
        <v>317</v>
      </c>
      <c r="GM399" s="130" t="s">
        <v>318</v>
      </c>
      <c r="GN399" s="128" t="s">
        <v>319</v>
      </c>
      <c r="GO399" s="131" t="s">
        <v>44</v>
      </c>
      <c r="GQ399" s="129" t="s">
        <v>314</v>
      </c>
      <c r="GR399" s="130"/>
      <c r="GS399" s="130" t="s">
        <v>315</v>
      </c>
      <c r="GT399" s="130" t="s">
        <v>316</v>
      </c>
      <c r="GU399" s="130" t="s">
        <v>317</v>
      </c>
      <c r="GV399" s="130" t="s">
        <v>318</v>
      </c>
      <c r="GW399" s="128" t="s">
        <v>319</v>
      </c>
      <c r="GX399" s="131" t="s">
        <v>44</v>
      </c>
      <c r="GZ399" s="129" t="s">
        <v>314</v>
      </c>
      <c r="HA399" s="130"/>
      <c r="HB399" s="130" t="s">
        <v>315</v>
      </c>
      <c r="HC399" s="130" t="s">
        <v>316</v>
      </c>
      <c r="HD399" s="130" t="s">
        <v>317</v>
      </c>
      <c r="HE399" s="130" t="s">
        <v>318</v>
      </c>
      <c r="HF399" s="128" t="s">
        <v>319</v>
      </c>
      <c r="HG399" s="131" t="s">
        <v>44</v>
      </c>
      <c r="HI399" s="129" t="s">
        <v>314</v>
      </c>
      <c r="HJ399" s="130"/>
      <c r="HK399" s="130" t="s">
        <v>315</v>
      </c>
      <c r="HL399" s="130" t="s">
        <v>316</v>
      </c>
      <c r="HM399" s="130" t="s">
        <v>317</v>
      </c>
      <c r="HN399" s="130" t="s">
        <v>318</v>
      </c>
      <c r="HO399" s="128" t="s">
        <v>319</v>
      </c>
      <c r="HP399" s="131" t="s">
        <v>44</v>
      </c>
      <c r="HR399" s="129" t="s">
        <v>314</v>
      </c>
      <c r="HS399" s="130"/>
      <c r="HT399" s="130" t="s">
        <v>315</v>
      </c>
      <c r="HU399" s="130" t="s">
        <v>316</v>
      </c>
      <c r="HV399" s="130" t="s">
        <v>317</v>
      </c>
      <c r="HW399" s="130" t="s">
        <v>318</v>
      </c>
      <c r="HX399" s="128" t="s">
        <v>319</v>
      </c>
      <c r="HY399" s="131" t="s">
        <v>44</v>
      </c>
      <c r="IA399" s="129" t="s">
        <v>314</v>
      </c>
      <c r="IB399" s="130"/>
      <c r="IC399" s="130" t="s">
        <v>315</v>
      </c>
      <c r="ID399" s="130" t="s">
        <v>316</v>
      </c>
      <c r="IE399" s="130" t="s">
        <v>317</v>
      </c>
      <c r="IF399" s="130" t="s">
        <v>318</v>
      </c>
      <c r="IG399" s="128" t="s">
        <v>319</v>
      </c>
      <c r="IH399" s="131" t="s">
        <v>44</v>
      </c>
      <c r="IJ399" s="129" t="s">
        <v>314</v>
      </c>
      <c r="IK399" s="130"/>
      <c r="IL399" s="130" t="s">
        <v>315</v>
      </c>
      <c r="IM399" s="130" t="s">
        <v>316</v>
      </c>
      <c r="IN399" s="130" t="s">
        <v>317</v>
      </c>
      <c r="IO399" s="130" t="s">
        <v>318</v>
      </c>
      <c r="IP399" s="128" t="s">
        <v>319</v>
      </c>
      <c r="IQ399" s="131" t="s">
        <v>44</v>
      </c>
      <c r="IS399" s="129" t="s">
        <v>314</v>
      </c>
      <c r="IT399" s="130"/>
      <c r="IU399" s="130" t="s">
        <v>315</v>
      </c>
      <c r="IV399" s="130" t="s">
        <v>316</v>
      </c>
      <c r="IW399" s="130" t="s">
        <v>317</v>
      </c>
      <c r="IX399" s="130" t="s">
        <v>318</v>
      </c>
      <c r="IY399" s="128" t="s">
        <v>319</v>
      </c>
      <c r="IZ399" s="131" t="s">
        <v>44</v>
      </c>
      <c r="JB399" s="129" t="s">
        <v>314</v>
      </c>
      <c r="JC399" s="130"/>
      <c r="JD399" s="130" t="s">
        <v>315</v>
      </c>
      <c r="JE399" s="130" t="s">
        <v>316</v>
      </c>
      <c r="JF399" s="130" t="s">
        <v>317</v>
      </c>
      <c r="JG399" s="130" t="s">
        <v>318</v>
      </c>
      <c r="JH399" s="128" t="s">
        <v>319</v>
      </c>
      <c r="JI399" s="131" t="s">
        <v>44</v>
      </c>
      <c r="JK399" s="129" t="s">
        <v>314</v>
      </c>
      <c r="JL399" s="130"/>
      <c r="JM399" s="130" t="s">
        <v>315</v>
      </c>
      <c r="JN399" s="130" t="s">
        <v>316</v>
      </c>
      <c r="JO399" s="130" t="s">
        <v>317</v>
      </c>
      <c r="JP399" s="130" t="s">
        <v>318</v>
      </c>
      <c r="JQ399" s="128" t="s">
        <v>319</v>
      </c>
      <c r="JR399" s="131" t="s">
        <v>44</v>
      </c>
      <c r="JT399" s="129" t="s">
        <v>314</v>
      </c>
      <c r="JU399" s="130"/>
      <c r="JV399" s="130" t="s">
        <v>315</v>
      </c>
      <c r="JW399" s="130" t="s">
        <v>316</v>
      </c>
      <c r="JX399" s="130" t="s">
        <v>317</v>
      </c>
      <c r="JY399" s="130" t="s">
        <v>318</v>
      </c>
      <c r="JZ399" s="128" t="s">
        <v>319</v>
      </c>
      <c r="KA399" s="131" t="s">
        <v>44</v>
      </c>
      <c r="KC399" s="129" t="s">
        <v>314</v>
      </c>
      <c r="KD399" s="130"/>
      <c r="KE399" s="130" t="s">
        <v>315</v>
      </c>
      <c r="KF399" s="130" t="s">
        <v>316</v>
      </c>
      <c r="KG399" s="130" t="s">
        <v>317</v>
      </c>
      <c r="KH399" s="130" t="s">
        <v>318</v>
      </c>
      <c r="KI399" s="128" t="s">
        <v>319</v>
      </c>
      <c r="KJ399" s="131" t="s">
        <v>44</v>
      </c>
      <c r="KL399" s="129" t="s">
        <v>314</v>
      </c>
      <c r="KM399" s="130"/>
      <c r="KN399" s="130" t="s">
        <v>315</v>
      </c>
      <c r="KO399" s="130" t="s">
        <v>316</v>
      </c>
      <c r="KP399" s="130" t="s">
        <v>317</v>
      </c>
      <c r="KQ399" s="130" t="s">
        <v>318</v>
      </c>
      <c r="KR399" s="128" t="s">
        <v>319</v>
      </c>
      <c r="KS399" s="131" t="s">
        <v>44</v>
      </c>
      <c r="KU399" s="129" t="s">
        <v>314</v>
      </c>
      <c r="KV399" s="130"/>
      <c r="KW399" s="130" t="s">
        <v>315</v>
      </c>
      <c r="KX399" s="130" t="s">
        <v>316</v>
      </c>
      <c r="KY399" s="130" t="s">
        <v>317</v>
      </c>
      <c r="KZ399" s="130" t="s">
        <v>318</v>
      </c>
      <c r="LA399" s="128" t="s">
        <v>319</v>
      </c>
      <c r="LB399" s="131" t="s">
        <v>44</v>
      </c>
      <c r="LD399" s="129" t="s">
        <v>314</v>
      </c>
      <c r="LE399" s="130"/>
      <c r="LF399" s="130" t="s">
        <v>315</v>
      </c>
      <c r="LG399" s="130" t="s">
        <v>316</v>
      </c>
      <c r="LH399" s="130" t="s">
        <v>317</v>
      </c>
      <c r="LI399" s="130" t="s">
        <v>318</v>
      </c>
      <c r="LJ399" s="128" t="s">
        <v>319</v>
      </c>
      <c r="LK399" s="131" t="s">
        <v>44</v>
      </c>
      <c r="LM399" s="129" t="s">
        <v>314</v>
      </c>
      <c r="LN399" s="130"/>
      <c r="LO399" s="130" t="s">
        <v>315</v>
      </c>
      <c r="LP399" s="130" t="s">
        <v>316</v>
      </c>
      <c r="LQ399" s="130" t="s">
        <v>317</v>
      </c>
      <c r="LR399" s="130" t="s">
        <v>318</v>
      </c>
      <c r="LS399" s="128" t="s">
        <v>319</v>
      </c>
      <c r="LT399" s="131" t="s">
        <v>44</v>
      </c>
      <c r="LV399" s="129" t="s">
        <v>314</v>
      </c>
      <c r="LW399" s="130"/>
      <c r="LX399" s="130" t="s">
        <v>315</v>
      </c>
      <c r="LY399" s="130" t="s">
        <v>316</v>
      </c>
      <c r="LZ399" s="130" t="s">
        <v>317</v>
      </c>
      <c r="MA399" s="130" t="s">
        <v>318</v>
      </c>
      <c r="MB399" s="128" t="s">
        <v>319</v>
      </c>
      <c r="MC399" s="131" t="s">
        <v>44</v>
      </c>
      <c r="ME399" s="129" t="s">
        <v>314</v>
      </c>
      <c r="MF399" s="130"/>
      <c r="MG399" s="130" t="s">
        <v>315</v>
      </c>
      <c r="MH399" s="130" t="s">
        <v>316</v>
      </c>
      <c r="MI399" s="130" t="s">
        <v>317</v>
      </c>
      <c r="MJ399" s="130" t="s">
        <v>318</v>
      </c>
      <c r="MK399" s="128" t="s">
        <v>319</v>
      </c>
      <c r="ML399" s="131" t="s">
        <v>44</v>
      </c>
      <c r="MN399" s="129" t="s">
        <v>314</v>
      </c>
      <c r="MO399" s="130"/>
      <c r="MP399" s="130" t="s">
        <v>315</v>
      </c>
      <c r="MQ399" s="130" t="s">
        <v>316</v>
      </c>
      <c r="MR399" s="130" t="s">
        <v>317</v>
      </c>
      <c r="MS399" s="130" t="s">
        <v>318</v>
      </c>
      <c r="MT399" s="128" t="s">
        <v>319</v>
      </c>
      <c r="MU399" s="131" t="s">
        <v>44</v>
      </c>
      <c r="MW399" s="129" t="s">
        <v>314</v>
      </c>
      <c r="MX399" s="130"/>
      <c r="MY399" s="130" t="s">
        <v>315</v>
      </c>
      <c r="MZ399" s="130" t="s">
        <v>316</v>
      </c>
      <c r="NA399" s="130" t="s">
        <v>317</v>
      </c>
      <c r="NB399" s="130" t="s">
        <v>318</v>
      </c>
      <c r="NC399" s="128" t="s">
        <v>319</v>
      </c>
      <c r="ND399" s="131" t="s">
        <v>44</v>
      </c>
      <c r="NF399" s="129" t="s">
        <v>314</v>
      </c>
      <c r="NG399" s="130"/>
      <c r="NH399" s="130" t="s">
        <v>315</v>
      </c>
      <c r="NI399" s="130" t="s">
        <v>316</v>
      </c>
      <c r="NJ399" s="130" t="s">
        <v>317</v>
      </c>
      <c r="NK399" s="130" t="s">
        <v>318</v>
      </c>
      <c r="NL399" s="128" t="s">
        <v>319</v>
      </c>
      <c r="NM399" s="131" t="s">
        <v>44</v>
      </c>
      <c r="NO399" s="129" t="s">
        <v>314</v>
      </c>
      <c r="NP399" s="130"/>
      <c r="NQ399" s="130" t="s">
        <v>315</v>
      </c>
      <c r="NR399" s="130" t="s">
        <v>316</v>
      </c>
      <c r="NS399" s="130" t="s">
        <v>317</v>
      </c>
      <c r="NT399" s="130" t="s">
        <v>318</v>
      </c>
      <c r="NU399" s="128" t="s">
        <v>319</v>
      </c>
      <c r="NV399" s="131" t="s">
        <v>44</v>
      </c>
      <c r="NX399" s="129" t="s">
        <v>314</v>
      </c>
      <c r="NY399" s="130"/>
      <c r="NZ399" s="130" t="s">
        <v>315</v>
      </c>
      <c r="OA399" s="130" t="s">
        <v>316</v>
      </c>
      <c r="OB399" s="130" t="s">
        <v>317</v>
      </c>
      <c r="OC399" s="130" t="s">
        <v>318</v>
      </c>
      <c r="OD399" s="128" t="s">
        <v>319</v>
      </c>
      <c r="OE399" s="131" t="s">
        <v>44</v>
      </c>
      <c r="OG399" s="129" t="s">
        <v>314</v>
      </c>
      <c r="OH399" s="130"/>
      <c r="OI399" s="130" t="s">
        <v>315</v>
      </c>
      <c r="OJ399" s="130" t="s">
        <v>316</v>
      </c>
      <c r="OK399" s="130" t="s">
        <v>317</v>
      </c>
      <c r="OL399" s="130" t="s">
        <v>318</v>
      </c>
      <c r="OM399" s="128" t="s">
        <v>319</v>
      </c>
      <c r="ON399" s="131" t="s">
        <v>44</v>
      </c>
      <c r="OP399" s="129" t="s">
        <v>314</v>
      </c>
      <c r="OQ399" s="130"/>
      <c r="OR399" s="130" t="s">
        <v>315</v>
      </c>
      <c r="OS399" s="130" t="s">
        <v>316</v>
      </c>
      <c r="OT399" s="130" t="s">
        <v>317</v>
      </c>
      <c r="OU399" s="130" t="s">
        <v>318</v>
      </c>
      <c r="OV399" s="128" t="s">
        <v>319</v>
      </c>
      <c r="OW399" s="131" t="s">
        <v>44</v>
      </c>
      <c r="OY399" s="129" t="s">
        <v>314</v>
      </c>
      <c r="OZ399" s="130"/>
      <c r="PA399" s="130" t="s">
        <v>315</v>
      </c>
      <c r="PB399" s="130" t="s">
        <v>316</v>
      </c>
      <c r="PC399" s="130" t="s">
        <v>317</v>
      </c>
      <c r="PD399" s="130" t="s">
        <v>318</v>
      </c>
      <c r="PE399" s="128" t="s">
        <v>319</v>
      </c>
      <c r="PF399" s="131" t="s">
        <v>44</v>
      </c>
    </row>
    <row r="400" spans="1:422">
      <c r="A400" s="118"/>
      <c r="B400" s="118"/>
      <c r="C400" s="115"/>
      <c r="D400" s="115"/>
      <c r="E400" s="115"/>
      <c r="F400" s="115"/>
      <c r="G400" s="115"/>
      <c r="H400" s="115">
        <f t="shared" ref="H400:H407" si="6439">PRODUCT(C400:G400)</f>
        <v>0</v>
      </c>
      <c r="J400" s="118"/>
      <c r="K400" s="118"/>
      <c r="L400" s="115"/>
      <c r="M400" s="115"/>
      <c r="N400" s="115"/>
      <c r="O400" s="115"/>
      <c r="P400" s="115"/>
      <c r="Q400" s="115">
        <f t="shared" ref="Q400:Q407" si="6440">PRODUCT(L400:P400)</f>
        <v>0</v>
      </c>
      <c r="S400" s="118"/>
      <c r="T400" s="118"/>
      <c r="U400" s="115"/>
      <c r="V400" s="115"/>
      <c r="W400" s="115"/>
      <c r="X400" s="115"/>
      <c r="Y400" s="115"/>
      <c r="Z400" s="115">
        <f t="shared" ref="Z400:Z407" si="6441">PRODUCT(U400:Y400)</f>
        <v>0</v>
      </c>
      <c r="AB400" s="118"/>
      <c r="AC400" s="118"/>
      <c r="AD400" s="115"/>
      <c r="AE400" s="115"/>
      <c r="AF400" s="115"/>
      <c r="AG400" s="115"/>
      <c r="AH400" s="115"/>
      <c r="AI400" s="115">
        <f t="shared" ref="AI400:AI407" si="6442">PRODUCT(AD400:AH400)</f>
        <v>0</v>
      </c>
      <c r="AK400" s="118"/>
      <c r="AL400" s="118"/>
      <c r="AM400" s="115"/>
      <c r="AN400" s="115"/>
      <c r="AO400" s="115"/>
      <c r="AP400" s="115"/>
      <c r="AQ400" s="115"/>
      <c r="AR400" s="115">
        <f t="shared" ref="AR400:AR407" si="6443">PRODUCT(AM400:AQ400)</f>
        <v>0</v>
      </c>
      <c r="AT400" s="118"/>
      <c r="AU400" s="118"/>
      <c r="AV400" s="115"/>
      <c r="AW400" s="115"/>
      <c r="AX400" s="115"/>
      <c r="AY400" s="115"/>
      <c r="AZ400" s="115"/>
      <c r="BA400" s="115">
        <f t="shared" ref="BA400:BA407" si="6444">PRODUCT(AV400:AZ400)</f>
        <v>0</v>
      </c>
      <c r="BC400" s="118"/>
      <c r="BD400" s="118"/>
      <c r="BE400" s="115"/>
      <c r="BF400" s="115"/>
      <c r="BG400" s="115"/>
      <c r="BH400" s="115"/>
      <c r="BI400" s="115"/>
      <c r="BJ400" s="115">
        <f t="shared" ref="BJ400:BJ407" si="6445">PRODUCT(BE400:BI400)</f>
        <v>0</v>
      </c>
      <c r="BL400" s="118"/>
      <c r="BM400" s="118"/>
      <c r="BN400" s="115"/>
      <c r="BO400" s="115"/>
      <c r="BP400" s="115"/>
      <c r="BQ400" s="115"/>
      <c r="BR400" s="115"/>
      <c r="BS400" s="115">
        <f t="shared" ref="BS400:BS407" si="6446">PRODUCT(BN400:BR400)</f>
        <v>0</v>
      </c>
      <c r="BU400" s="118"/>
      <c r="BV400" s="118"/>
      <c r="BW400" s="115"/>
      <c r="BX400" s="115"/>
      <c r="BY400" s="115"/>
      <c r="BZ400" s="115"/>
      <c r="CA400" s="115"/>
      <c r="CB400" s="115">
        <f t="shared" ref="CB400:CB407" si="6447">PRODUCT(BW400:CA400)</f>
        <v>0</v>
      </c>
      <c r="CD400" s="118"/>
      <c r="CE400" s="118"/>
      <c r="CF400" s="115"/>
      <c r="CG400" s="115"/>
      <c r="CH400" s="115"/>
      <c r="CI400" s="115"/>
      <c r="CJ400" s="115"/>
      <c r="CK400" s="115">
        <f t="shared" ref="CK400:CK407" si="6448">PRODUCT(CF400:CJ400)</f>
        <v>0</v>
      </c>
      <c r="CM400" s="118"/>
      <c r="CN400" s="118"/>
      <c r="CO400" s="115"/>
      <c r="CP400" s="115"/>
      <c r="CQ400" s="115"/>
      <c r="CR400" s="115"/>
      <c r="CS400" s="115"/>
      <c r="CT400" s="115">
        <f t="shared" ref="CT400:CT407" si="6449">PRODUCT(CO400:CS400)</f>
        <v>0</v>
      </c>
      <c r="CV400" s="118"/>
      <c r="CW400" s="118"/>
      <c r="CX400" s="115"/>
      <c r="CY400" s="115"/>
      <c r="CZ400" s="115"/>
      <c r="DA400" s="115"/>
      <c r="DB400" s="115"/>
      <c r="DC400" s="115">
        <f t="shared" ref="DC400:DC407" si="6450">PRODUCT(CX400:DB400)</f>
        <v>0</v>
      </c>
      <c r="DE400" s="118"/>
      <c r="DF400" s="118"/>
      <c r="DG400" s="115"/>
      <c r="DH400" s="115"/>
      <c r="DI400" s="115"/>
      <c r="DJ400" s="115"/>
      <c r="DK400" s="115"/>
      <c r="DL400" s="115">
        <f t="shared" ref="DL400:DL407" si="6451">PRODUCT(DG400:DK400)</f>
        <v>0</v>
      </c>
      <c r="DN400" s="118"/>
      <c r="DO400" s="118"/>
      <c r="DP400" s="115"/>
      <c r="DQ400" s="115"/>
      <c r="DR400" s="115"/>
      <c r="DS400" s="115"/>
      <c r="DT400" s="115"/>
      <c r="DU400" s="115">
        <f t="shared" ref="DU400:DU407" si="6452">PRODUCT(DP400:DT400)</f>
        <v>0</v>
      </c>
      <c r="DW400" s="118"/>
      <c r="DX400" s="118"/>
      <c r="DY400" s="115"/>
      <c r="DZ400" s="115"/>
      <c r="EA400" s="115"/>
      <c r="EB400" s="115"/>
      <c r="EC400" s="115"/>
      <c r="ED400" s="115">
        <f t="shared" ref="ED400:ED407" si="6453">PRODUCT(DY400:EC400)</f>
        <v>0</v>
      </c>
      <c r="EF400" s="118"/>
      <c r="EG400" s="118"/>
      <c r="EH400" s="115"/>
      <c r="EI400" s="115"/>
      <c r="EJ400" s="115"/>
      <c r="EK400" s="115"/>
      <c r="EL400" s="115"/>
      <c r="EM400" s="115">
        <f t="shared" ref="EM400:EM407" si="6454">PRODUCT(EH400:EL400)</f>
        <v>0</v>
      </c>
      <c r="EO400" s="118"/>
      <c r="EP400" s="118"/>
      <c r="EQ400" s="115"/>
      <c r="ER400" s="115"/>
      <c r="ES400" s="115"/>
      <c r="ET400" s="115"/>
      <c r="EU400" s="115"/>
      <c r="EV400" s="115">
        <f t="shared" ref="EV400:EV407" si="6455">PRODUCT(EQ400:EU400)</f>
        <v>0</v>
      </c>
      <c r="EX400" s="118"/>
      <c r="EY400" s="118"/>
      <c r="EZ400" s="115"/>
      <c r="FA400" s="115"/>
      <c r="FB400" s="115"/>
      <c r="FC400" s="115"/>
      <c r="FD400" s="115"/>
      <c r="FE400" s="115">
        <f t="shared" ref="FE400:FE407" si="6456">PRODUCT(EZ400:FD400)</f>
        <v>0</v>
      </c>
      <c r="FG400" s="118"/>
      <c r="FH400" s="118"/>
      <c r="FI400" s="115"/>
      <c r="FJ400" s="115"/>
      <c r="FK400" s="115"/>
      <c r="FL400" s="115"/>
      <c r="FM400" s="115"/>
      <c r="FN400" s="115">
        <f t="shared" ref="FN400:FN407" si="6457">PRODUCT(FI400:FM400)</f>
        <v>0</v>
      </c>
      <c r="FP400" s="118"/>
      <c r="FQ400" s="118"/>
      <c r="FR400" s="115"/>
      <c r="FS400" s="115"/>
      <c r="FT400" s="115"/>
      <c r="FU400" s="115"/>
      <c r="FV400" s="115"/>
      <c r="FW400" s="115">
        <f t="shared" ref="FW400:FW407" si="6458">PRODUCT(FR400:FV400)</f>
        <v>0</v>
      </c>
      <c r="FY400" s="118" t="s">
        <v>865</v>
      </c>
      <c r="FZ400" s="118"/>
      <c r="GA400" s="115">
        <v>2</v>
      </c>
      <c r="GB400" s="115"/>
      <c r="GC400" s="115"/>
      <c r="GD400" s="115">
        <v>1</v>
      </c>
      <c r="GE400" s="115"/>
      <c r="GF400" s="115">
        <f t="shared" ref="GF400:GF407" si="6459">PRODUCT(GA400:GE400)</f>
        <v>2</v>
      </c>
      <c r="GH400" s="118" t="s">
        <v>865</v>
      </c>
      <c r="GI400" s="118"/>
      <c r="GJ400" s="115">
        <v>2</v>
      </c>
      <c r="GK400" s="115"/>
      <c r="GL400" s="115"/>
      <c r="GM400" s="115">
        <v>1</v>
      </c>
      <c r="GN400" s="115"/>
      <c r="GO400" s="115">
        <f t="shared" ref="GO400:GO407" si="6460">PRODUCT(GJ400:GN400)</f>
        <v>2</v>
      </c>
      <c r="GQ400" s="118"/>
      <c r="GR400" s="118"/>
      <c r="GS400" s="115"/>
      <c r="GT400" s="115"/>
      <c r="GU400" s="115"/>
      <c r="GV400" s="115"/>
      <c r="GW400" s="115"/>
      <c r="GX400" s="115">
        <f t="shared" ref="GX400:GX407" si="6461">PRODUCT(GS400:GW400)</f>
        <v>0</v>
      </c>
      <c r="GZ400" s="118" t="s">
        <v>878</v>
      </c>
      <c r="HA400" s="118"/>
      <c r="HB400" s="115">
        <v>6</v>
      </c>
      <c r="HC400" s="115"/>
      <c r="HD400" s="115"/>
      <c r="HE400" s="115">
        <v>1</v>
      </c>
      <c r="HF400" s="115"/>
      <c r="HG400" s="115">
        <f t="shared" ref="HG400:HG407" si="6462">PRODUCT(HB400:HF400)</f>
        <v>6</v>
      </c>
      <c r="HI400" s="118" t="s">
        <v>870</v>
      </c>
      <c r="HJ400" s="118"/>
      <c r="HK400" s="115">
        <v>5.2</v>
      </c>
      <c r="HL400" s="115"/>
      <c r="HM400" s="115"/>
      <c r="HN400" s="115">
        <v>1</v>
      </c>
      <c r="HO400" s="115"/>
      <c r="HP400" s="115">
        <f t="shared" ref="HP400:HP407" si="6463">PRODUCT(HK400:HO400)</f>
        <v>5.2</v>
      </c>
      <c r="HR400" s="118" t="s">
        <v>870</v>
      </c>
      <c r="HS400" s="118"/>
      <c r="HT400" s="115">
        <v>6</v>
      </c>
      <c r="HU400" s="115"/>
      <c r="HV400" s="115"/>
      <c r="HW400" s="115">
        <v>1</v>
      </c>
      <c r="HX400" s="115"/>
      <c r="HY400" s="115">
        <f t="shared" ref="HY400:HY407" si="6464">PRODUCT(HT400:HX400)</f>
        <v>6</v>
      </c>
      <c r="IA400" s="118" t="s">
        <v>870</v>
      </c>
      <c r="IB400" s="118"/>
      <c r="IC400" s="115">
        <v>7.2</v>
      </c>
      <c r="ID400" s="115"/>
      <c r="IE400" s="115"/>
      <c r="IF400" s="115">
        <v>1</v>
      </c>
      <c r="IG400" s="115"/>
      <c r="IH400" s="115">
        <f t="shared" ref="IH400:IH407" si="6465">PRODUCT(IC400:IG400)</f>
        <v>7.2</v>
      </c>
      <c r="IJ400" s="118"/>
      <c r="IK400" s="118"/>
      <c r="IL400" s="115"/>
      <c r="IM400" s="115"/>
      <c r="IN400" s="115"/>
      <c r="IO400" s="115"/>
      <c r="IP400" s="115"/>
      <c r="IQ400" s="115">
        <f t="shared" ref="IQ400:IQ407" si="6466">PRODUCT(IL400:IP400)</f>
        <v>0</v>
      </c>
      <c r="IS400" s="118" t="s">
        <v>870</v>
      </c>
      <c r="IT400" s="118"/>
      <c r="IU400" s="115">
        <v>9.6</v>
      </c>
      <c r="IV400" s="115"/>
      <c r="IW400" s="115"/>
      <c r="IX400" s="115">
        <v>1</v>
      </c>
      <c r="IY400" s="115"/>
      <c r="IZ400" s="115">
        <f t="shared" ref="IZ400:IZ407" si="6467">PRODUCT(IU400:IY400)</f>
        <v>9.6</v>
      </c>
      <c r="JB400" s="118" t="s">
        <v>870</v>
      </c>
      <c r="JC400" s="118"/>
      <c r="JD400" s="115">
        <v>9</v>
      </c>
      <c r="JE400" s="115"/>
      <c r="JF400" s="115"/>
      <c r="JG400" s="115">
        <v>1</v>
      </c>
      <c r="JH400" s="115"/>
      <c r="JI400" s="115">
        <f t="shared" ref="JI400:JI407" si="6468">PRODUCT(JD400:JH400)</f>
        <v>9</v>
      </c>
      <c r="JK400" s="118"/>
      <c r="JL400" s="118"/>
      <c r="JM400" s="115"/>
      <c r="JN400" s="115"/>
      <c r="JO400" s="115"/>
      <c r="JP400" s="115"/>
      <c r="JQ400" s="115"/>
      <c r="JR400" s="115">
        <f t="shared" ref="JR400:JR407" si="6469">PRODUCT(JM400:JQ400)</f>
        <v>0</v>
      </c>
      <c r="JS400" s="481"/>
      <c r="JT400" s="118" t="s">
        <v>870</v>
      </c>
      <c r="JU400" s="118"/>
      <c r="JV400" s="115">
        <v>7.1</v>
      </c>
      <c r="JW400" s="115"/>
      <c r="JX400" s="115"/>
      <c r="JY400" s="115">
        <v>1</v>
      </c>
      <c r="JZ400" s="115"/>
      <c r="KA400" s="115">
        <f t="shared" ref="KA400:KA407" si="6470">PRODUCT(JV400:JZ400)</f>
        <v>7.1</v>
      </c>
      <c r="KB400" s="481"/>
      <c r="KC400" s="118"/>
      <c r="KD400" s="118"/>
      <c r="KE400" s="115"/>
      <c r="KF400" s="115"/>
      <c r="KG400" s="115"/>
      <c r="KH400" s="115"/>
      <c r="KI400" s="115"/>
      <c r="KJ400" s="115">
        <f t="shared" ref="KJ400:KJ407" si="6471">PRODUCT(KE400:KI400)</f>
        <v>0</v>
      </c>
      <c r="KK400" s="481"/>
      <c r="KL400" s="118"/>
      <c r="KM400" s="118"/>
      <c r="KN400" s="115"/>
      <c r="KO400" s="115"/>
      <c r="KP400" s="115"/>
      <c r="KQ400" s="115"/>
      <c r="KR400" s="115"/>
      <c r="KS400" s="115">
        <f t="shared" ref="KS400:KS407" si="6472">PRODUCT(KN400:KR400)</f>
        <v>0</v>
      </c>
      <c r="KT400" s="481"/>
      <c r="KU400" s="118"/>
      <c r="KV400" s="118"/>
      <c r="KW400" s="115"/>
      <c r="KX400" s="115"/>
      <c r="KY400" s="115"/>
      <c r="KZ400" s="115"/>
      <c r="LA400" s="115"/>
      <c r="LB400" s="115">
        <f t="shared" ref="LB400:LB407" si="6473">PRODUCT(KW400:LA400)</f>
        <v>0</v>
      </c>
      <c r="LC400" s="481"/>
      <c r="LD400" s="118"/>
      <c r="LE400" s="118"/>
      <c r="LF400" s="115"/>
      <c r="LG400" s="115"/>
      <c r="LH400" s="115"/>
      <c r="LI400" s="115"/>
      <c r="LJ400" s="115"/>
      <c r="LK400" s="115">
        <f t="shared" ref="LK400:LK407" si="6474">PRODUCT(LF400:LJ400)</f>
        <v>0</v>
      </c>
      <c r="LL400" s="481"/>
      <c r="LM400" s="118"/>
      <c r="LN400" s="118"/>
      <c r="LO400" s="115"/>
      <c r="LP400" s="115"/>
      <c r="LQ400" s="115"/>
      <c r="LR400" s="115"/>
      <c r="LS400" s="115"/>
      <c r="LT400" s="115">
        <f t="shared" ref="LT400:LT407" si="6475">PRODUCT(LO400:LS400)</f>
        <v>0</v>
      </c>
      <c r="LU400" s="481"/>
      <c r="LV400" s="118"/>
      <c r="LW400" s="118"/>
      <c r="LX400" s="115"/>
      <c r="LY400" s="115"/>
      <c r="LZ400" s="115"/>
      <c r="MA400" s="115"/>
      <c r="MB400" s="115"/>
      <c r="MC400" s="115">
        <f t="shared" ref="MC400:MC407" si="6476">PRODUCT(LX400:MB400)</f>
        <v>0</v>
      </c>
      <c r="MD400" s="481"/>
      <c r="ME400" s="118"/>
      <c r="MF400" s="118"/>
      <c r="MG400" s="115"/>
      <c r="MH400" s="115"/>
      <c r="MI400" s="115"/>
      <c r="MJ400" s="115"/>
      <c r="MK400" s="115"/>
      <c r="ML400" s="115">
        <f t="shared" ref="ML400:ML407" si="6477">PRODUCT(MG400:MK400)</f>
        <v>0</v>
      </c>
      <c r="MM400" s="481"/>
      <c r="MN400" s="118" t="s">
        <v>870</v>
      </c>
      <c r="MO400" s="118"/>
      <c r="MP400" s="115">
        <v>6.6</v>
      </c>
      <c r="MQ400" s="115"/>
      <c r="MR400" s="115"/>
      <c r="MS400" s="115">
        <v>1</v>
      </c>
      <c r="MT400" s="115"/>
      <c r="MU400" s="115">
        <f t="shared" ref="MU400:MU407" si="6478">PRODUCT(MP400:MT400)</f>
        <v>6.6</v>
      </c>
      <c r="MV400" s="481"/>
      <c r="MW400" s="118" t="s">
        <v>870</v>
      </c>
      <c r="MX400" s="118"/>
      <c r="MY400" s="115">
        <v>6.2</v>
      </c>
      <c r="MZ400" s="115"/>
      <c r="NA400" s="115"/>
      <c r="NB400" s="115">
        <v>1</v>
      </c>
      <c r="NC400" s="115"/>
      <c r="ND400" s="115">
        <f t="shared" ref="ND400:ND407" si="6479">PRODUCT(MY400:NC400)</f>
        <v>6.2</v>
      </c>
      <c r="NE400" s="481"/>
      <c r="NF400" s="118" t="s">
        <v>870</v>
      </c>
      <c r="NG400" s="118"/>
      <c r="NH400" s="115">
        <v>6.7</v>
      </c>
      <c r="NI400" s="115"/>
      <c r="NJ400" s="115"/>
      <c r="NK400" s="115">
        <v>1</v>
      </c>
      <c r="NL400" s="115"/>
      <c r="NM400" s="115">
        <f t="shared" ref="NM400:NM407" si="6480">PRODUCT(NH400:NL400)</f>
        <v>6.7</v>
      </c>
      <c r="NN400" s="481"/>
      <c r="NO400" s="118"/>
      <c r="NP400" s="118"/>
      <c r="NQ400" s="115"/>
      <c r="NR400" s="115"/>
      <c r="NS400" s="115"/>
      <c r="NT400" s="115"/>
      <c r="NU400" s="115"/>
      <c r="NV400" s="115">
        <f t="shared" ref="NV400:NV407" si="6481">PRODUCT(NQ400:NU400)</f>
        <v>0</v>
      </c>
      <c r="NW400" s="481"/>
      <c r="NX400" s="118" t="s">
        <v>870</v>
      </c>
      <c r="NY400" s="118"/>
      <c r="NZ400" s="115">
        <v>7.6</v>
      </c>
      <c r="OA400" s="115"/>
      <c r="OB400" s="115"/>
      <c r="OC400" s="115">
        <v>1</v>
      </c>
      <c r="OD400" s="115"/>
      <c r="OE400" s="115">
        <f t="shared" ref="OE400:OE407" si="6482">PRODUCT(NZ400:OD400)</f>
        <v>7.6</v>
      </c>
      <c r="OF400" s="481"/>
      <c r="OG400" s="118" t="s">
        <v>870</v>
      </c>
      <c r="OH400" s="118"/>
      <c r="OI400" s="115">
        <v>6.4</v>
      </c>
      <c r="OJ400" s="115"/>
      <c r="OK400" s="115"/>
      <c r="OL400" s="115">
        <v>1</v>
      </c>
      <c r="OM400" s="115"/>
      <c r="ON400" s="115">
        <f t="shared" ref="ON400:ON407" si="6483">PRODUCT(OI400:OM400)</f>
        <v>6.4</v>
      </c>
      <c r="OO400" s="481"/>
      <c r="OP400" s="118"/>
      <c r="OQ400" s="118"/>
      <c r="OR400" s="115"/>
      <c r="OS400" s="115"/>
      <c r="OT400" s="115"/>
      <c r="OU400" s="115"/>
      <c r="OV400" s="115"/>
      <c r="OW400" s="115">
        <f t="shared" ref="OW400:OW407" si="6484">PRODUCT(OR400:OV400)</f>
        <v>0</v>
      </c>
      <c r="OY400" s="118"/>
      <c r="OZ400" s="118"/>
      <c r="PA400" s="115"/>
      <c r="PB400" s="115"/>
      <c r="PC400" s="115"/>
      <c r="PD400" s="115"/>
      <c r="PE400" s="115"/>
      <c r="PF400" s="115">
        <f t="shared" ref="PF400:PF407" si="6485">PRODUCT(PA400:PE400)</f>
        <v>0</v>
      </c>
    </row>
    <row r="401" spans="1:422">
      <c r="A401" s="118"/>
      <c r="B401" s="118"/>
      <c r="C401" s="115"/>
      <c r="D401" s="115"/>
      <c r="E401" s="115"/>
      <c r="F401" s="115"/>
      <c r="G401" s="115"/>
      <c r="H401" s="115">
        <f t="shared" si="6439"/>
        <v>0</v>
      </c>
      <c r="J401" s="118"/>
      <c r="K401" s="118"/>
      <c r="L401" s="115"/>
      <c r="M401" s="115"/>
      <c r="N401" s="115"/>
      <c r="O401" s="115"/>
      <c r="P401" s="115"/>
      <c r="Q401" s="115">
        <f t="shared" si="6440"/>
        <v>0</v>
      </c>
      <c r="S401" s="118"/>
      <c r="T401" s="118"/>
      <c r="U401" s="115"/>
      <c r="V401" s="115"/>
      <c r="W401" s="115"/>
      <c r="X401" s="115"/>
      <c r="Y401" s="115"/>
      <c r="Z401" s="115">
        <f t="shared" si="6441"/>
        <v>0</v>
      </c>
      <c r="AB401" s="118"/>
      <c r="AC401" s="118"/>
      <c r="AD401" s="115"/>
      <c r="AE401" s="115"/>
      <c r="AF401" s="115"/>
      <c r="AG401" s="115"/>
      <c r="AH401" s="115"/>
      <c r="AI401" s="115">
        <f t="shared" si="6442"/>
        <v>0</v>
      </c>
      <c r="AK401" s="118"/>
      <c r="AL401" s="118"/>
      <c r="AM401" s="115"/>
      <c r="AN401" s="115"/>
      <c r="AO401" s="115"/>
      <c r="AP401" s="115"/>
      <c r="AQ401" s="115"/>
      <c r="AR401" s="115">
        <f t="shared" si="6443"/>
        <v>0</v>
      </c>
      <c r="AT401" s="118"/>
      <c r="AU401" s="118"/>
      <c r="AV401" s="115"/>
      <c r="AW401" s="115"/>
      <c r="AX401" s="115"/>
      <c r="AY401" s="115"/>
      <c r="AZ401" s="115"/>
      <c r="BA401" s="115">
        <f t="shared" si="6444"/>
        <v>0</v>
      </c>
      <c r="BC401" s="118"/>
      <c r="BD401" s="118"/>
      <c r="BE401" s="115"/>
      <c r="BF401" s="115"/>
      <c r="BG401" s="115"/>
      <c r="BH401" s="115"/>
      <c r="BI401" s="115"/>
      <c r="BJ401" s="115">
        <f t="shared" si="6445"/>
        <v>0</v>
      </c>
      <c r="BL401" s="118"/>
      <c r="BM401" s="118"/>
      <c r="BN401" s="115"/>
      <c r="BO401" s="115"/>
      <c r="BP401" s="115"/>
      <c r="BQ401" s="115"/>
      <c r="BR401" s="115"/>
      <c r="BS401" s="115">
        <f t="shared" si="6446"/>
        <v>0</v>
      </c>
      <c r="BU401" s="118"/>
      <c r="BV401" s="118"/>
      <c r="BW401" s="115"/>
      <c r="BX401" s="115"/>
      <c r="BY401" s="115"/>
      <c r="BZ401" s="115"/>
      <c r="CA401" s="115"/>
      <c r="CB401" s="115">
        <f t="shared" si="6447"/>
        <v>0</v>
      </c>
      <c r="CD401" s="118"/>
      <c r="CE401" s="118"/>
      <c r="CF401" s="115"/>
      <c r="CG401" s="115"/>
      <c r="CH401" s="115"/>
      <c r="CI401" s="115"/>
      <c r="CJ401" s="115"/>
      <c r="CK401" s="115">
        <f t="shared" si="6448"/>
        <v>0</v>
      </c>
      <c r="CM401" s="118"/>
      <c r="CN401" s="118"/>
      <c r="CO401" s="115"/>
      <c r="CP401" s="115"/>
      <c r="CQ401" s="115"/>
      <c r="CR401" s="115"/>
      <c r="CS401" s="115"/>
      <c r="CT401" s="115">
        <f t="shared" si="6449"/>
        <v>0</v>
      </c>
      <c r="CV401" s="118"/>
      <c r="CW401" s="118"/>
      <c r="CX401" s="115"/>
      <c r="CY401" s="115"/>
      <c r="CZ401" s="115"/>
      <c r="DA401" s="115"/>
      <c r="DB401" s="115"/>
      <c r="DC401" s="115">
        <f t="shared" si="6450"/>
        <v>0</v>
      </c>
      <c r="DE401" s="118"/>
      <c r="DF401" s="118"/>
      <c r="DG401" s="115"/>
      <c r="DH401" s="115"/>
      <c r="DI401" s="115"/>
      <c r="DJ401" s="115"/>
      <c r="DK401" s="115"/>
      <c r="DL401" s="115">
        <f t="shared" si="6451"/>
        <v>0</v>
      </c>
      <c r="DN401" s="118"/>
      <c r="DO401" s="118"/>
      <c r="DP401" s="115"/>
      <c r="DQ401" s="115"/>
      <c r="DR401" s="115"/>
      <c r="DS401" s="115"/>
      <c r="DT401" s="115"/>
      <c r="DU401" s="115">
        <f t="shared" si="6452"/>
        <v>0</v>
      </c>
      <c r="DW401" s="118"/>
      <c r="DX401" s="118"/>
      <c r="DY401" s="115"/>
      <c r="DZ401" s="115"/>
      <c r="EA401" s="115"/>
      <c r="EB401" s="115"/>
      <c r="EC401" s="115"/>
      <c r="ED401" s="115">
        <f t="shared" si="6453"/>
        <v>0</v>
      </c>
      <c r="EF401" s="118"/>
      <c r="EG401" s="118"/>
      <c r="EH401" s="115"/>
      <c r="EI401" s="115"/>
      <c r="EJ401" s="115"/>
      <c r="EK401" s="115"/>
      <c r="EL401" s="115"/>
      <c r="EM401" s="115">
        <f t="shared" si="6454"/>
        <v>0</v>
      </c>
      <c r="EO401" s="118"/>
      <c r="EP401" s="118"/>
      <c r="EQ401" s="115"/>
      <c r="ER401" s="115"/>
      <c r="ES401" s="115"/>
      <c r="ET401" s="115"/>
      <c r="EU401" s="115"/>
      <c r="EV401" s="115">
        <f t="shared" si="6455"/>
        <v>0</v>
      </c>
      <c r="EX401" s="118"/>
      <c r="EY401" s="118"/>
      <c r="EZ401" s="115"/>
      <c r="FA401" s="115"/>
      <c r="FB401" s="115"/>
      <c r="FC401" s="115"/>
      <c r="FD401" s="115"/>
      <c r="FE401" s="115">
        <f t="shared" si="6456"/>
        <v>0</v>
      </c>
      <c r="FG401" s="118"/>
      <c r="FH401" s="118"/>
      <c r="FI401" s="115"/>
      <c r="FJ401" s="115"/>
      <c r="FK401" s="115"/>
      <c r="FL401" s="115"/>
      <c r="FM401" s="115"/>
      <c r="FN401" s="115">
        <f t="shared" si="6457"/>
        <v>0</v>
      </c>
      <c r="FP401" s="118"/>
      <c r="FQ401" s="118"/>
      <c r="FR401" s="115"/>
      <c r="FS401" s="115"/>
      <c r="FT401" s="115"/>
      <c r="FU401" s="115"/>
      <c r="FV401" s="115"/>
      <c r="FW401" s="115">
        <f t="shared" si="6458"/>
        <v>0</v>
      </c>
      <c r="FY401" s="118"/>
      <c r="FZ401" s="118"/>
      <c r="GA401" s="115"/>
      <c r="GB401" s="115"/>
      <c r="GC401" s="115"/>
      <c r="GD401" s="115"/>
      <c r="GE401" s="115"/>
      <c r="GF401" s="115">
        <f t="shared" si="6459"/>
        <v>0</v>
      </c>
      <c r="GH401" s="118"/>
      <c r="GI401" s="118"/>
      <c r="GJ401" s="115"/>
      <c r="GK401" s="115"/>
      <c r="GL401" s="115"/>
      <c r="GM401" s="115"/>
      <c r="GN401" s="115"/>
      <c r="GO401" s="115">
        <f t="shared" si="6460"/>
        <v>0</v>
      </c>
      <c r="GQ401" s="118"/>
      <c r="GR401" s="118"/>
      <c r="GS401" s="115"/>
      <c r="GT401" s="115"/>
      <c r="GU401" s="115"/>
      <c r="GV401" s="115"/>
      <c r="GW401" s="115"/>
      <c r="GX401" s="115">
        <f t="shared" si="6461"/>
        <v>0</v>
      </c>
      <c r="GZ401" s="118"/>
      <c r="HA401" s="118"/>
      <c r="HB401" s="115"/>
      <c r="HC401" s="115"/>
      <c r="HD401" s="115"/>
      <c r="HE401" s="115"/>
      <c r="HF401" s="115"/>
      <c r="HG401" s="115">
        <f t="shared" si="6462"/>
        <v>0</v>
      </c>
      <c r="HI401" s="118"/>
      <c r="HJ401" s="118"/>
      <c r="HK401" s="115"/>
      <c r="HL401" s="115"/>
      <c r="HM401" s="115"/>
      <c r="HN401" s="115"/>
      <c r="HO401" s="115"/>
      <c r="HP401" s="115">
        <f t="shared" si="6463"/>
        <v>0</v>
      </c>
      <c r="HR401" s="118"/>
      <c r="HS401" s="118"/>
      <c r="HT401" s="115"/>
      <c r="HU401" s="115"/>
      <c r="HV401" s="115"/>
      <c r="HW401" s="115"/>
      <c r="HX401" s="115"/>
      <c r="HY401" s="115">
        <f t="shared" si="6464"/>
        <v>0</v>
      </c>
      <c r="IA401" s="118"/>
      <c r="IB401" s="118"/>
      <c r="IC401" s="115"/>
      <c r="ID401" s="115"/>
      <c r="IE401" s="115"/>
      <c r="IF401" s="115"/>
      <c r="IG401" s="115"/>
      <c r="IH401" s="115">
        <f t="shared" si="6465"/>
        <v>0</v>
      </c>
      <c r="IJ401" s="118"/>
      <c r="IK401" s="118"/>
      <c r="IL401" s="115"/>
      <c r="IM401" s="115"/>
      <c r="IN401" s="115"/>
      <c r="IO401" s="115"/>
      <c r="IP401" s="115"/>
      <c r="IQ401" s="115">
        <f t="shared" si="6466"/>
        <v>0</v>
      </c>
      <c r="IS401" s="118"/>
      <c r="IT401" s="118"/>
      <c r="IU401" s="115"/>
      <c r="IV401" s="115"/>
      <c r="IW401" s="115"/>
      <c r="IX401" s="115"/>
      <c r="IY401" s="115"/>
      <c r="IZ401" s="115">
        <f t="shared" si="6467"/>
        <v>0</v>
      </c>
      <c r="JB401" s="118"/>
      <c r="JC401" s="118"/>
      <c r="JD401" s="115"/>
      <c r="JE401" s="115"/>
      <c r="JF401" s="115"/>
      <c r="JG401" s="115"/>
      <c r="JH401" s="115"/>
      <c r="JI401" s="115">
        <f t="shared" si="6468"/>
        <v>0</v>
      </c>
      <c r="JK401" s="118"/>
      <c r="JL401" s="118"/>
      <c r="JM401" s="115"/>
      <c r="JN401" s="115"/>
      <c r="JO401" s="115"/>
      <c r="JP401" s="115"/>
      <c r="JQ401" s="115"/>
      <c r="JR401" s="115">
        <f t="shared" si="6469"/>
        <v>0</v>
      </c>
      <c r="JS401" s="481"/>
      <c r="JT401" s="118"/>
      <c r="JU401" s="118"/>
      <c r="JV401" s="115"/>
      <c r="JW401" s="115"/>
      <c r="JX401" s="115"/>
      <c r="JY401" s="115"/>
      <c r="JZ401" s="115"/>
      <c r="KA401" s="115">
        <f t="shared" si="6470"/>
        <v>0</v>
      </c>
      <c r="KB401" s="481"/>
      <c r="KC401" s="118"/>
      <c r="KD401" s="118"/>
      <c r="KE401" s="115"/>
      <c r="KF401" s="115"/>
      <c r="KG401" s="115"/>
      <c r="KH401" s="115"/>
      <c r="KI401" s="115"/>
      <c r="KJ401" s="115">
        <f t="shared" si="6471"/>
        <v>0</v>
      </c>
      <c r="KK401" s="481"/>
      <c r="KL401" s="118"/>
      <c r="KM401" s="118"/>
      <c r="KN401" s="115"/>
      <c r="KO401" s="115"/>
      <c r="KP401" s="115"/>
      <c r="KQ401" s="115"/>
      <c r="KR401" s="115"/>
      <c r="KS401" s="115">
        <f t="shared" si="6472"/>
        <v>0</v>
      </c>
      <c r="KT401" s="481"/>
      <c r="KU401" s="118"/>
      <c r="KV401" s="118"/>
      <c r="KW401" s="115"/>
      <c r="KX401" s="115"/>
      <c r="KY401" s="115"/>
      <c r="KZ401" s="115"/>
      <c r="LA401" s="115"/>
      <c r="LB401" s="115">
        <f t="shared" si="6473"/>
        <v>0</v>
      </c>
      <c r="LC401" s="481"/>
      <c r="LD401" s="118"/>
      <c r="LE401" s="118"/>
      <c r="LF401" s="115"/>
      <c r="LG401" s="115"/>
      <c r="LH401" s="115"/>
      <c r="LI401" s="115"/>
      <c r="LJ401" s="115"/>
      <c r="LK401" s="115">
        <f t="shared" si="6474"/>
        <v>0</v>
      </c>
      <c r="LL401" s="481"/>
      <c r="LM401" s="118"/>
      <c r="LN401" s="118"/>
      <c r="LO401" s="115"/>
      <c r="LP401" s="115"/>
      <c r="LQ401" s="115"/>
      <c r="LR401" s="115"/>
      <c r="LS401" s="115"/>
      <c r="LT401" s="115">
        <f t="shared" si="6475"/>
        <v>0</v>
      </c>
      <c r="LU401" s="481"/>
      <c r="LV401" s="118"/>
      <c r="LW401" s="118"/>
      <c r="LX401" s="115"/>
      <c r="LY401" s="115"/>
      <c r="LZ401" s="115"/>
      <c r="MA401" s="115"/>
      <c r="MB401" s="115"/>
      <c r="MC401" s="115">
        <f t="shared" si="6476"/>
        <v>0</v>
      </c>
      <c r="MD401" s="481"/>
      <c r="ME401" s="118"/>
      <c r="MF401" s="118"/>
      <c r="MG401" s="115"/>
      <c r="MH401" s="115"/>
      <c r="MI401" s="115"/>
      <c r="MJ401" s="115"/>
      <c r="MK401" s="115"/>
      <c r="ML401" s="115">
        <f t="shared" si="6477"/>
        <v>0</v>
      </c>
      <c r="MM401" s="481"/>
      <c r="MN401" s="118"/>
      <c r="MO401" s="118"/>
      <c r="MP401" s="115"/>
      <c r="MQ401" s="115"/>
      <c r="MR401" s="115"/>
      <c r="MS401" s="115"/>
      <c r="MT401" s="115"/>
      <c r="MU401" s="115">
        <f t="shared" si="6478"/>
        <v>0</v>
      </c>
      <c r="MV401" s="481"/>
      <c r="MW401" s="118"/>
      <c r="MX401" s="118"/>
      <c r="MY401" s="115"/>
      <c r="MZ401" s="115"/>
      <c r="NA401" s="115"/>
      <c r="NB401" s="115"/>
      <c r="NC401" s="115"/>
      <c r="ND401" s="115">
        <f t="shared" si="6479"/>
        <v>0</v>
      </c>
      <c r="NE401" s="481"/>
      <c r="NF401" s="118"/>
      <c r="NG401" s="118"/>
      <c r="NH401" s="115"/>
      <c r="NI401" s="115"/>
      <c r="NJ401" s="115"/>
      <c r="NK401" s="115"/>
      <c r="NL401" s="115"/>
      <c r="NM401" s="115">
        <f t="shared" si="6480"/>
        <v>0</v>
      </c>
      <c r="NN401" s="481"/>
      <c r="NO401" s="118"/>
      <c r="NP401" s="118"/>
      <c r="NQ401" s="115"/>
      <c r="NR401" s="115"/>
      <c r="NS401" s="115"/>
      <c r="NT401" s="115"/>
      <c r="NU401" s="115"/>
      <c r="NV401" s="115">
        <f t="shared" si="6481"/>
        <v>0</v>
      </c>
      <c r="NW401" s="481"/>
      <c r="NX401" s="118"/>
      <c r="NY401" s="118"/>
      <c r="NZ401" s="115"/>
      <c r="OA401" s="115"/>
      <c r="OB401" s="115"/>
      <c r="OC401" s="115"/>
      <c r="OD401" s="115"/>
      <c r="OE401" s="115">
        <f t="shared" si="6482"/>
        <v>0</v>
      </c>
      <c r="OF401" s="481"/>
      <c r="OG401" s="118"/>
      <c r="OH401" s="118"/>
      <c r="OI401" s="115"/>
      <c r="OJ401" s="115"/>
      <c r="OK401" s="115"/>
      <c r="OL401" s="115"/>
      <c r="OM401" s="115"/>
      <c r="ON401" s="115">
        <f t="shared" si="6483"/>
        <v>0</v>
      </c>
      <c r="OO401" s="481"/>
      <c r="OP401" s="118"/>
      <c r="OQ401" s="118"/>
      <c r="OR401" s="115"/>
      <c r="OS401" s="115"/>
      <c r="OT401" s="115"/>
      <c r="OU401" s="115"/>
      <c r="OV401" s="115"/>
      <c r="OW401" s="115">
        <f t="shared" si="6484"/>
        <v>0</v>
      </c>
      <c r="OY401" s="118"/>
      <c r="OZ401" s="118"/>
      <c r="PA401" s="115"/>
      <c r="PB401" s="115"/>
      <c r="PC401" s="115"/>
      <c r="PD401" s="115"/>
      <c r="PE401" s="115"/>
      <c r="PF401" s="115">
        <f t="shared" si="6485"/>
        <v>0</v>
      </c>
    </row>
    <row r="402" spans="1:422">
      <c r="A402" s="118"/>
      <c r="B402" s="118"/>
      <c r="C402" s="115"/>
      <c r="D402" s="115"/>
      <c r="E402" s="115"/>
      <c r="F402" s="115"/>
      <c r="G402" s="115"/>
      <c r="H402" s="115">
        <f t="shared" si="6439"/>
        <v>0</v>
      </c>
      <c r="J402" s="118"/>
      <c r="K402" s="118"/>
      <c r="L402" s="115"/>
      <c r="M402" s="115"/>
      <c r="N402" s="115"/>
      <c r="O402" s="115"/>
      <c r="P402" s="115"/>
      <c r="Q402" s="115">
        <f t="shared" si="6440"/>
        <v>0</v>
      </c>
      <c r="S402" s="118"/>
      <c r="T402" s="118"/>
      <c r="U402" s="115"/>
      <c r="V402" s="115"/>
      <c r="W402" s="115"/>
      <c r="X402" s="115"/>
      <c r="Y402" s="115"/>
      <c r="Z402" s="115">
        <f t="shared" si="6441"/>
        <v>0</v>
      </c>
      <c r="AB402" s="118"/>
      <c r="AC402" s="118"/>
      <c r="AD402" s="115"/>
      <c r="AE402" s="115"/>
      <c r="AF402" s="115"/>
      <c r="AG402" s="115"/>
      <c r="AH402" s="115"/>
      <c r="AI402" s="115">
        <f t="shared" si="6442"/>
        <v>0</v>
      </c>
      <c r="AK402" s="118"/>
      <c r="AL402" s="118"/>
      <c r="AM402" s="115"/>
      <c r="AN402" s="115"/>
      <c r="AO402" s="115"/>
      <c r="AP402" s="115"/>
      <c r="AQ402" s="115"/>
      <c r="AR402" s="115">
        <f t="shared" si="6443"/>
        <v>0</v>
      </c>
      <c r="AT402" s="118"/>
      <c r="AU402" s="118"/>
      <c r="AV402" s="115"/>
      <c r="AW402" s="115"/>
      <c r="AX402" s="115"/>
      <c r="AY402" s="115"/>
      <c r="AZ402" s="115"/>
      <c r="BA402" s="115">
        <f t="shared" si="6444"/>
        <v>0</v>
      </c>
      <c r="BC402" s="118"/>
      <c r="BD402" s="118"/>
      <c r="BE402" s="115"/>
      <c r="BF402" s="115"/>
      <c r="BG402" s="115"/>
      <c r="BH402" s="115"/>
      <c r="BI402" s="115"/>
      <c r="BJ402" s="115">
        <f t="shared" si="6445"/>
        <v>0</v>
      </c>
      <c r="BL402" s="118"/>
      <c r="BM402" s="118"/>
      <c r="BN402" s="115"/>
      <c r="BO402" s="115"/>
      <c r="BP402" s="115"/>
      <c r="BQ402" s="115"/>
      <c r="BR402" s="115"/>
      <c r="BS402" s="115">
        <f t="shared" si="6446"/>
        <v>0</v>
      </c>
      <c r="BU402" s="118"/>
      <c r="BV402" s="118"/>
      <c r="BW402" s="115"/>
      <c r="BX402" s="115"/>
      <c r="BY402" s="115"/>
      <c r="BZ402" s="115"/>
      <c r="CA402" s="115"/>
      <c r="CB402" s="115">
        <f t="shared" si="6447"/>
        <v>0</v>
      </c>
      <c r="CD402" s="118"/>
      <c r="CE402" s="118"/>
      <c r="CF402" s="115"/>
      <c r="CG402" s="115"/>
      <c r="CH402" s="115"/>
      <c r="CI402" s="115"/>
      <c r="CJ402" s="115"/>
      <c r="CK402" s="115">
        <f t="shared" si="6448"/>
        <v>0</v>
      </c>
      <c r="CM402" s="118"/>
      <c r="CN402" s="118"/>
      <c r="CO402" s="115"/>
      <c r="CP402" s="115"/>
      <c r="CQ402" s="115"/>
      <c r="CR402" s="115"/>
      <c r="CS402" s="115"/>
      <c r="CT402" s="115">
        <f t="shared" si="6449"/>
        <v>0</v>
      </c>
      <c r="CV402" s="118"/>
      <c r="CW402" s="118"/>
      <c r="CX402" s="115"/>
      <c r="CY402" s="115"/>
      <c r="CZ402" s="115"/>
      <c r="DA402" s="115"/>
      <c r="DB402" s="115"/>
      <c r="DC402" s="115">
        <f t="shared" si="6450"/>
        <v>0</v>
      </c>
      <c r="DE402" s="118"/>
      <c r="DF402" s="118"/>
      <c r="DG402" s="115"/>
      <c r="DH402" s="115"/>
      <c r="DI402" s="115"/>
      <c r="DJ402" s="115"/>
      <c r="DK402" s="115"/>
      <c r="DL402" s="115">
        <f t="shared" si="6451"/>
        <v>0</v>
      </c>
      <c r="DN402" s="118"/>
      <c r="DO402" s="118"/>
      <c r="DP402" s="115"/>
      <c r="DQ402" s="115"/>
      <c r="DR402" s="115"/>
      <c r="DS402" s="115"/>
      <c r="DT402" s="115"/>
      <c r="DU402" s="115">
        <f t="shared" si="6452"/>
        <v>0</v>
      </c>
      <c r="DW402" s="118"/>
      <c r="DX402" s="118"/>
      <c r="DY402" s="115"/>
      <c r="DZ402" s="115"/>
      <c r="EA402" s="115"/>
      <c r="EB402" s="115"/>
      <c r="EC402" s="115"/>
      <c r="ED402" s="115">
        <f t="shared" si="6453"/>
        <v>0</v>
      </c>
      <c r="EF402" s="118"/>
      <c r="EG402" s="118"/>
      <c r="EH402" s="115"/>
      <c r="EI402" s="115"/>
      <c r="EJ402" s="115"/>
      <c r="EK402" s="115"/>
      <c r="EL402" s="115"/>
      <c r="EM402" s="115">
        <f t="shared" si="6454"/>
        <v>0</v>
      </c>
      <c r="EO402" s="118"/>
      <c r="EP402" s="118"/>
      <c r="EQ402" s="115"/>
      <c r="ER402" s="115"/>
      <c r="ES402" s="115"/>
      <c r="ET402" s="115"/>
      <c r="EU402" s="115"/>
      <c r="EV402" s="115">
        <f t="shared" si="6455"/>
        <v>0</v>
      </c>
      <c r="EX402" s="118"/>
      <c r="EY402" s="118"/>
      <c r="EZ402" s="115"/>
      <c r="FA402" s="115"/>
      <c r="FB402" s="115"/>
      <c r="FC402" s="115"/>
      <c r="FD402" s="115"/>
      <c r="FE402" s="115">
        <f t="shared" si="6456"/>
        <v>0</v>
      </c>
      <c r="FG402" s="118"/>
      <c r="FH402" s="118"/>
      <c r="FI402" s="115"/>
      <c r="FJ402" s="115"/>
      <c r="FK402" s="115"/>
      <c r="FL402" s="115"/>
      <c r="FM402" s="115"/>
      <c r="FN402" s="115">
        <f t="shared" si="6457"/>
        <v>0</v>
      </c>
      <c r="FP402" s="118"/>
      <c r="FQ402" s="118"/>
      <c r="FR402" s="115"/>
      <c r="FS402" s="115"/>
      <c r="FT402" s="115"/>
      <c r="FU402" s="115"/>
      <c r="FV402" s="115"/>
      <c r="FW402" s="115">
        <f t="shared" si="6458"/>
        <v>0</v>
      </c>
      <c r="FY402" s="118"/>
      <c r="FZ402" s="118"/>
      <c r="GA402" s="115"/>
      <c r="GB402" s="115"/>
      <c r="GC402" s="115"/>
      <c r="GD402" s="115"/>
      <c r="GE402" s="115"/>
      <c r="GF402" s="115">
        <f t="shared" si="6459"/>
        <v>0</v>
      </c>
      <c r="GH402" s="118"/>
      <c r="GI402" s="118"/>
      <c r="GJ402" s="115"/>
      <c r="GK402" s="115"/>
      <c r="GL402" s="115"/>
      <c r="GM402" s="115"/>
      <c r="GN402" s="115"/>
      <c r="GO402" s="115">
        <f t="shared" si="6460"/>
        <v>0</v>
      </c>
      <c r="GQ402" s="118"/>
      <c r="GR402" s="118"/>
      <c r="GS402" s="115"/>
      <c r="GT402" s="115"/>
      <c r="GU402" s="115"/>
      <c r="GV402" s="115"/>
      <c r="GW402" s="115"/>
      <c r="GX402" s="115">
        <f t="shared" si="6461"/>
        <v>0</v>
      </c>
      <c r="GZ402" s="118"/>
      <c r="HA402" s="118"/>
      <c r="HB402" s="115"/>
      <c r="HC402" s="115"/>
      <c r="HD402" s="115"/>
      <c r="HE402" s="115"/>
      <c r="HF402" s="115"/>
      <c r="HG402" s="115">
        <f t="shared" si="6462"/>
        <v>0</v>
      </c>
      <c r="HI402" s="118"/>
      <c r="HJ402" s="118"/>
      <c r="HK402" s="115"/>
      <c r="HL402" s="115"/>
      <c r="HM402" s="115"/>
      <c r="HN402" s="115"/>
      <c r="HO402" s="115"/>
      <c r="HP402" s="115">
        <f t="shared" si="6463"/>
        <v>0</v>
      </c>
      <c r="HR402" s="118"/>
      <c r="HS402" s="118"/>
      <c r="HT402" s="115"/>
      <c r="HU402" s="115"/>
      <c r="HV402" s="115"/>
      <c r="HW402" s="115"/>
      <c r="HX402" s="115"/>
      <c r="HY402" s="115">
        <f t="shared" si="6464"/>
        <v>0</v>
      </c>
      <c r="IA402" s="118"/>
      <c r="IB402" s="118"/>
      <c r="IC402" s="115"/>
      <c r="ID402" s="115"/>
      <c r="IE402" s="115"/>
      <c r="IF402" s="115"/>
      <c r="IG402" s="115"/>
      <c r="IH402" s="115">
        <f t="shared" si="6465"/>
        <v>0</v>
      </c>
      <c r="IJ402" s="118"/>
      <c r="IK402" s="118"/>
      <c r="IL402" s="115"/>
      <c r="IM402" s="115"/>
      <c r="IN402" s="115"/>
      <c r="IO402" s="115"/>
      <c r="IP402" s="115"/>
      <c r="IQ402" s="115">
        <f t="shared" si="6466"/>
        <v>0</v>
      </c>
      <c r="IS402" s="118"/>
      <c r="IT402" s="118"/>
      <c r="IU402" s="115"/>
      <c r="IV402" s="115"/>
      <c r="IW402" s="115"/>
      <c r="IX402" s="115"/>
      <c r="IY402" s="115"/>
      <c r="IZ402" s="115">
        <f t="shared" si="6467"/>
        <v>0</v>
      </c>
      <c r="JB402" s="118"/>
      <c r="JC402" s="118"/>
      <c r="JD402" s="115"/>
      <c r="JE402" s="115"/>
      <c r="JF402" s="115"/>
      <c r="JG402" s="115"/>
      <c r="JH402" s="115"/>
      <c r="JI402" s="115">
        <f t="shared" si="6468"/>
        <v>0</v>
      </c>
      <c r="JK402" s="118"/>
      <c r="JL402" s="118"/>
      <c r="JM402" s="115"/>
      <c r="JN402" s="115"/>
      <c r="JO402" s="115"/>
      <c r="JP402" s="115"/>
      <c r="JQ402" s="115"/>
      <c r="JR402" s="115">
        <f t="shared" si="6469"/>
        <v>0</v>
      </c>
      <c r="JS402" s="481"/>
      <c r="JT402" s="118"/>
      <c r="JU402" s="118"/>
      <c r="JV402" s="115"/>
      <c r="JW402" s="115"/>
      <c r="JX402" s="115"/>
      <c r="JY402" s="115"/>
      <c r="JZ402" s="115"/>
      <c r="KA402" s="115">
        <f t="shared" si="6470"/>
        <v>0</v>
      </c>
      <c r="KB402" s="481"/>
      <c r="KC402" s="118"/>
      <c r="KD402" s="118"/>
      <c r="KE402" s="115"/>
      <c r="KF402" s="115"/>
      <c r="KG402" s="115"/>
      <c r="KH402" s="115"/>
      <c r="KI402" s="115"/>
      <c r="KJ402" s="115">
        <f t="shared" si="6471"/>
        <v>0</v>
      </c>
      <c r="KK402" s="481"/>
      <c r="KL402" s="118"/>
      <c r="KM402" s="118"/>
      <c r="KN402" s="115"/>
      <c r="KO402" s="115"/>
      <c r="KP402" s="115"/>
      <c r="KQ402" s="115"/>
      <c r="KR402" s="115"/>
      <c r="KS402" s="115">
        <f t="shared" si="6472"/>
        <v>0</v>
      </c>
      <c r="KT402" s="481"/>
      <c r="KU402" s="118"/>
      <c r="KV402" s="118"/>
      <c r="KW402" s="115"/>
      <c r="KX402" s="115"/>
      <c r="KY402" s="115"/>
      <c r="KZ402" s="115"/>
      <c r="LA402" s="115"/>
      <c r="LB402" s="115">
        <f t="shared" si="6473"/>
        <v>0</v>
      </c>
      <c r="LC402" s="481"/>
      <c r="LD402" s="118"/>
      <c r="LE402" s="118"/>
      <c r="LF402" s="115"/>
      <c r="LG402" s="115"/>
      <c r="LH402" s="115"/>
      <c r="LI402" s="115"/>
      <c r="LJ402" s="115"/>
      <c r="LK402" s="115">
        <f t="shared" si="6474"/>
        <v>0</v>
      </c>
      <c r="LL402" s="481"/>
      <c r="LM402" s="118"/>
      <c r="LN402" s="118"/>
      <c r="LO402" s="115"/>
      <c r="LP402" s="115"/>
      <c r="LQ402" s="115"/>
      <c r="LR402" s="115"/>
      <c r="LS402" s="115"/>
      <c r="LT402" s="115">
        <f t="shared" si="6475"/>
        <v>0</v>
      </c>
      <c r="LU402" s="481"/>
      <c r="LV402" s="118"/>
      <c r="LW402" s="118"/>
      <c r="LX402" s="115"/>
      <c r="LY402" s="115"/>
      <c r="LZ402" s="115"/>
      <c r="MA402" s="115"/>
      <c r="MB402" s="115"/>
      <c r="MC402" s="115">
        <f t="shared" si="6476"/>
        <v>0</v>
      </c>
      <c r="MD402" s="481"/>
      <c r="ME402" s="118"/>
      <c r="MF402" s="118"/>
      <c r="MG402" s="115"/>
      <c r="MH402" s="115"/>
      <c r="MI402" s="115"/>
      <c r="MJ402" s="115"/>
      <c r="MK402" s="115"/>
      <c r="ML402" s="115">
        <f t="shared" si="6477"/>
        <v>0</v>
      </c>
      <c r="MM402" s="481"/>
      <c r="MN402" s="118"/>
      <c r="MO402" s="118"/>
      <c r="MP402" s="115"/>
      <c r="MQ402" s="115"/>
      <c r="MR402" s="115"/>
      <c r="MS402" s="115"/>
      <c r="MT402" s="115"/>
      <c r="MU402" s="115">
        <f t="shared" si="6478"/>
        <v>0</v>
      </c>
      <c r="MV402" s="481"/>
      <c r="MW402" s="118"/>
      <c r="MX402" s="118"/>
      <c r="MY402" s="115"/>
      <c r="MZ402" s="115"/>
      <c r="NA402" s="115"/>
      <c r="NB402" s="115"/>
      <c r="NC402" s="115"/>
      <c r="ND402" s="115">
        <f t="shared" si="6479"/>
        <v>0</v>
      </c>
      <c r="NE402" s="481"/>
      <c r="NF402" s="118"/>
      <c r="NG402" s="118"/>
      <c r="NH402" s="115"/>
      <c r="NI402" s="115"/>
      <c r="NJ402" s="115"/>
      <c r="NK402" s="115"/>
      <c r="NL402" s="115"/>
      <c r="NM402" s="115">
        <f t="shared" si="6480"/>
        <v>0</v>
      </c>
      <c r="NN402" s="481"/>
      <c r="NO402" s="118"/>
      <c r="NP402" s="118"/>
      <c r="NQ402" s="115"/>
      <c r="NR402" s="115"/>
      <c r="NS402" s="115"/>
      <c r="NT402" s="115"/>
      <c r="NU402" s="115"/>
      <c r="NV402" s="115">
        <f t="shared" si="6481"/>
        <v>0</v>
      </c>
      <c r="NW402" s="481"/>
      <c r="NX402" s="118"/>
      <c r="NY402" s="118"/>
      <c r="NZ402" s="115"/>
      <c r="OA402" s="115"/>
      <c r="OB402" s="115"/>
      <c r="OC402" s="115"/>
      <c r="OD402" s="115"/>
      <c r="OE402" s="115">
        <f t="shared" si="6482"/>
        <v>0</v>
      </c>
      <c r="OF402" s="481"/>
      <c r="OG402" s="118"/>
      <c r="OH402" s="118"/>
      <c r="OI402" s="115"/>
      <c r="OJ402" s="115"/>
      <c r="OK402" s="115"/>
      <c r="OL402" s="115"/>
      <c r="OM402" s="115"/>
      <c r="ON402" s="115">
        <f t="shared" si="6483"/>
        <v>0</v>
      </c>
      <c r="OO402" s="481"/>
      <c r="OP402" s="118"/>
      <c r="OQ402" s="118"/>
      <c r="OR402" s="115"/>
      <c r="OS402" s="115"/>
      <c r="OT402" s="115"/>
      <c r="OU402" s="115"/>
      <c r="OV402" s="115"/>
      <c r="OW402" s="115">
        <f t="shared" si="6484"/>
        <v>0</v>
      </c>
      <c r="OY402" s="118"/>
      <c r="OZ402" s="118"/>
      <c r="PA402" s="115"/>
      <c r="PB402" s="115"/>
      <c r="PC402" s="115"/>
      <c r="PD402" s="115"/>
      <c r="PE402" s="115"/>
      <c r="PF402" s="115">
        <f t="shared" si="6485"/>
        <v>0</v>
      </c>
    </row>
    <row r="403" spans="1:422">
      <c r="A403" s="118"/>
      <c r="B403" s="118"/>
      <c r="C403" s="115"/>
      <c r="D403" s="115"/>
      <c r="E403" s="115"/>
      <c r="F403" s="115"/>
      <c r="G403" s="115"/>
      <c r="H403" s="115">
        <f t="shared" si="6439"/>
        <v>0</v>
      </c>
      <c r="J403" s="118"/>
      <c r="K403" s="118"/>
      <c r="L403" s="115"/>
      <c r="M403" s="115"/>
      <c r="N403" s="115"/>
      <c r="O403" s="115"/>
      <c r="P403" s="115"/>
      <c r="Q403" s="115">
        <f t="shared" si="6440"/>
        <v>0</v>
      </c>
      <c r="S403" s="118"/>
      <c r="T403" s="118"/>
      <c r="U403" s="115"/>
      <c r="V403" s="115"/>
      <c r="W403" s="115"/>
      <c r="X403" s="115"/>
      <c r="Y403" s="115"/>
      <c r="Z403" s="115">
        <f t="shared" si="6441"/>
        <v>0</v>
      </c>
      <c r="AB403" s="118"/>
      <c r="AC403" s="118"/>
      <c r="AD403" s="115"/>
      <c r="AE403" s="115"/>
      <c r="AF403" s="115"/>
      <c r="AG403" s="115"/>
      <c r="AH403" s="115"/>
      <c r="AI403" s="115">
        <f t="shared" si="6442"/>
        <v>0</v>
      </c>
      <c r="AK403" s="118"/>
      <c r="AL403" s="118"/>
      <c r="AM403" s="115"/>
      <c r="AN403" s="115"/>
      <c r="AO403" s="115"/>
      <c r="AP403" s="115"/>
      <c r="AQ403" s="115"/>
      <c r="AR403" s="115">
        <f t="shared" si="6443"/>
        <v>0</v>
      </c>
      <c r="AT403" s="118"/>
      <c r="AU403" s="118"/>
      <c r="AV403" s="115"/>
      <c r="AW403" s="115"/>
      <c r="AX403" s="115"/>
      <c r="AY403" s="115"/>
      <c r="AZ403" s="115"/>
      <c r="BA403" s="115">
        <f t="shared" si="6444"/>
        <v>0</v>
      </c>
      <c r="BC403" s="118"/>
      <c r="BD403" s="118"/>
      <c r="BE403" s="115"/>
      <c r="BF403" s="115"/>
      <c r="BG403" s="115"/>
      <c r="BH403" s="115"/>
      <c r="BI403" s="115"/>
      <c r="BJ403" s="115">
        <f t="shared" si="6445"/>
        <v>0</v>
      </c>
      <c r="BL403" s="118"/>
      <c r="BM403" s="118"/>
      <c r="BN403" s="115"/>
      <c r="BO403" s="115"/>
      <c r="BP403" s="115"/>
      <c r="BQ403" s="115"/>
      <c r="BR403" s="115"/>
      <c r="BS403" s="115">
        <f t="shared" si="6446"/>
        <v>0</v>
      </c>
      <c r="BU403" s="118"/>
      <c r="BV403" s="118"/>
      <c r="BW403" s="115"/>
      <c r="BX403" s="115"/>
      <c r="BY403" s="115"/>
      <c r="BZ403" s="115"/>
      <c r="CA403" s="115"/>
      <c r="CB403" s="115">
        <f t="shared" si="6447"/>
        <v>0</v>
      </c>
      <c r="CD403" s="118"/>
      <c r="CE403" s="118"/>
      <c r="CF403" s="115"/>
      <c r="CG403" s="115"/>
      <c r="CH403" s="115"/>
      <c r="CI403" s="115"/>
      <c r="CJ403" s="115"/>
      <c r="CK403" s="115">
        <f t="shared" si="6448"/>
        <v>0</v>
      </c>
      <c r="CM403" s="118"/>
      <c r="CN403" s="118"/>
      <c r="CO403" s="115"/>
      <c r="CP403" s="115"/>
      <c r="CQ403" s="115"/>
      <c r="CR403" s="115"/>
      <c r="CS403" s="115"/>
      <c r="CT403" s="115">
        <f t="shared" si="6449"/>
        <v>0</v>
      </c>
      <c r="CV403" s="118"/>
      <c r="CW403" s="118"/>
      <c r="CX403" s="115"/>
      <c r="CY403" s="115"/>
      <c r="CZ403" s="115"/>
      <c r="DA403" s="115"/>
      <c r="DB403" s="115"/>
      <c r="DC403" s="115">
        <f t="shared" si="6450"/>
        <v>0</v>
      </c>
      <c r="DE403" s="118"/>
      <c r="DF403" s="118"/>
      <c r="DG403" s="115"/>
      <c r="DH403" s="115"/>
      <c r="DI403" s="115"/>
      <c r="DJ403" s="115"/>
      <c r="DK403" s="115"/>
      <c r="DL403" s="115">
        <f t="shared" si="6451"/>
        <v>0</v>
      </c>
      <c r="DN403" s="118"/>
      <c r="DO403" s="118"/>
      <c r="DP403" s="115"/>
      <c r="DQ403" s="115"/>
      <c r="DR403" s="115"/>
      <c r="DS403" s="115"/>
      <c r="DT403" s="115"/>
      <c r="DU403" s="115">
        <f t="shared" si="6452"/>
        <v>0</v>
      </c>
      <c r="DW403" s="118"/>
      <c r="DX403" s="118"/>
      <c r="DY403" s="115"/>
      <c r="DZ403" s="115"/>
      <c r="EA403" s="115"/>
      <c r="EB403" s="115"/>
      <c r="EC403" s="115"/>
      <c r="ED403" s="115">
        <f t="shared" si="6453"/>
        <v>0</v>
      </c>
      <c r="EF403" s="118"/>
      <c r="EG403" s="118"/>
      <c r="EH403" s="115"/>
      <c r="EI403" s="115"/>
      <c r="EJ403" s="115"/>
      <c r="EK403" s="115"/>
      <c r="EL403" s="115"/>
      <c r="EM403" s="115">
        <f t="shared" si="6454"/>
        <v>0</v>
      </c>
      <c r="EO403" s="118"/>
      <c r="EP403" s="118"/>
      <c r="EQ403" s="115"/>
      <c r="ER403" s="115"/>
      <c r="ES403" s="115"/>
      <c r="ET403" s="115"/>
      <c r="EU403" s="115"/>
      <c r="EV403" s="115">
        <f t="shared" si="6455"/>
        <v>0</v>
      </c>
      <c r="EX403" s="118"/>
      <c r="EY403" s="118"/>
      <c r="EZ403" s="115"/>
      <c r="FA403" s="115"/>
      <c r="FB403" s="115"/>
      <c r="FC403" s="115"/>
      <c r="FD403" s="115"/>
      <c r="FE403" s="115">
        <f t="shared" si="6456"/>
        <v>0</v>
      </c>
      <c r="FG403" s="118"/>
      <c r="FH403" s="118"/>
      <c r="FI403" s="115"/>
      <c r="FJ403" s="115"/>
      <c r="FK403" s="115"/>
      <c r="FL403" s="115"/>
      <c r="FM403" s="115"/>
      <c r="FN403" s="115">
        <f t="shared" si="6457"/>
        <v>0</v>
      </c>
      <c r="FP403" s="118"/>
      <c r="FQ403" s="118"/>
      <c r="FR403" s="115"/>
      <c r="FS403" s="115"/>
      <c r="FT403" s="115"/>
      <c r="FU403" s="115"/>
      <c r="FV403" s="115"/>
      <c r="FW403" s="115">
        <f t="shared" si="6458"/>
        <v>0</v>
      </c>
      <c r="FY403" s="118"/>
      <c r="FZ403" s="118"/>
      <c r="GA403" s="115"/>
      <c r="GB403" s="115"/>
      <c r="GC403" s="115"/>
      <c r="GD403" s="115"/>
      <c r="GE403" s="115"/>
      <c r="GF403" s="115">
        <f t="shared" si="6459"/>
        <v>0</v>
      </c>
      <c r="GH403" s="118"/>
      <c r="GI403" s="118"/>
      <c r="GJ403" s="115"/>
      <c r="GK403" s="115"/>
      <c r="GL403" s="115"/>
      <c r="GM403" s="115"/>
      <c r="GN403" s="115"/>
      <c r="GO403" s="115">
        <f t="shared" si="6460"/>
        <v>0</v>
      </c>
      <c r="GQ403" s="118"/>
      <c r="GR403" s="118"/>
      <c r="GS403" s="115"/>
      <c r="GT403" s="115"/>
      <c r="GU403" s="115"/>
      <c r="GV403" s="115"/>
      <c r="GW403" s="115"/>
      <c r="GX403" s="115">
        <f t="shared" si="6461"/>
        <v>0</v>
      </c>
      <c r="GZ403" s="118"/>
      <c r="HA403" s="118"/>
      <c r="HB403" s="115"/>
      <c r="HC403" s="115"/>
      <c r="HD403" s="115"/>
      <c r="HE403" s="115"/>
      <c r="HF403" s="115"/>
      <c r="HG403" s="115">
        <f t="shared" si="6462"/>
        <v>0</v>
      </c>
      <c r="HI403" s="118"/>
      <c r="HJ403" s="118"/>
      <c r="HK403" s="115"/>
      <c r="HL403" s="115"/>
      <c r="HM403" s="115"/>
      <c r="HN403" s="115"/>
      <c r="HO403" s="115"/>
      <c r="HP403" s="115">
        <f t="shared" si="6463"/>
        <v>0</v>
      </c>
      <c r="HR403" s="118"/>
      <c r="HS403" s="118"/>
      <c r="HT403" s="115"/>
      <c r="HU403" s="115"/>
      <c r="HV403" s="115"/>
      <c r="HW403" s="115"/>
      <c r="HX403" s="115"/>
      <c r="HY403" s="115">
        <f t="shared" si="6464"/>
        <v>0</v>
      </c>
      <c r="IA403" s="118"/>
      <c r="IB403" s="118"/>
      <c r="IC403" s="115"/>
      <c r="ID403" s="115"/>
      <c r="IE403" s="115"/>
      <c r="IF403" s="115"/>
      <c r="IG403" s="115"/>
      <c r="IH403" s="115">
        <f t="shared" si="6465"/>
        <v>0</v>
      </c>
      <c r="IJ403" s="118"/>
      <c r="IK403" s="118"/>
      <c r="IL403" s="115"/>
      <c r="IM403" s="115"/>
      <c r="IN403" s="115"/>
      <c r="IO403" s="115"/>
      <c r="IP403" s="115"/>
      <c r="IQ403" s="115">
        <f t="shared" si="6466"/>
        <v>0</v>
      </c>
      <c r="IS403" s="118"/>
      <c r="IT403" s="118"/>
      <c r="IU403" s="115"/>
      <c r="IV403" s="115"/>
      <c r="IW403" s="115"/>
      <c r="IX403" s="115"/>
      <c r="IY403" s="115"/>
      <c r="IZ403" s="115">
        <f t="shared" si="6467"/>
        <v>0</v>
      </c>
      <c r="JB403" s="118"/>
      <c r="JC403" s="118"/>
      <c r="JD403" s="115"/>
      <c r="JE403" s="115"/>
      <c r="JF403" s="115"/>
      <c r="JG403" s="115"/>
      <c r="JH403" s="115"/>
      <c r="JI403" s="115">
        <f t="shared" si="6468"/>
        <v>0</v>
      </c>
      <c r="JK403" s="118"/>
      <c r="JL403" s="118"/>
      <c r="JM403" s="115"/>
      <c r="JN403" s="115"/>
      <c r="JO403" s="115"/>
      <c r="JP403" s="115"/>
      <c r="JQ403" s="115"/>
      <c r="JR403" s="115">
        <f t="shared" si="6469"/>
        <v>0</v>
      </c>
      <c r="JS403" s="481"/>
      <c r="JT403" s="118"/>
      <c r="JU403" s="118"/>
      <c r="JV403" s="115"/>
      <c r="JW403" s="115"/>
      <c r="JX403" s="115"/>
      <c r="JY403" s="115"/>
      <c r="JZ403" s="115"/>
      <c r="KA403" s="115">
        <f t="shared" si="6470"/>
        <v>0</v>
      </c>
      <c r="KB403" s="481"/>
      <c r="KC403" s="118"/>
      <c r="KD403" s="118"/>
      <c r="KE403" s="115"/>
      <c r="KF403" s="115"/>
      <c r="KG403" s="115"/>
      <c r="KH403" s="115"/>
      <c r="KI403" s="115"/>
      <c r="KJ403" s="115">
        <f t="shared" si="6471"/>
        <v>0</v>
      </c>
      <c r="KK403" s="481"/>
      <c r="KL403" s="118"/>
      <c r="KM403" s="118"/>
      <c r="KN403" s="115"/>
      <c r="KO403" s="115"/>
      <c r="KP403" s="115"/>
      <c r="KQ403" s="115"/>
      <c r="KR403" s="115"/>
      <c r="KS403" s="115">
        <f t="shared" si="6472"/>
        <v>0</v>
      </c>
      <c r="KT403" s="481"/>
      <c r="KU403" s="118"/>
      <c r="KV403" s="118"/>
      <c r="KW403" s="115"/>
      <c r="KX403" s="115"/>
      <c r="KY403" s="115"/>
      <c r="KZ403" s="115"/>
      <c r="LA403" s="115"/>
      <c r="LB403" s="115">
        <f t="shared" si="6473"/>
        <v>0</v>
      </c>
      <c r="LC403" s="481"/>
      <c r="LD403" s="118"/>
      <c r="LE403" s="118"/>
      <c r="LF403" s="115"/>
      <c r="LG403" s="115"/>
      <c r="LH403" s="115"/>
      <c r="LI403" s="115"/>
      <c r="LJ403" s="115"/>
      <c r="LK403" s="115">
        <f t="shared" si="6474"/>
        <v>0</v>
      </c>
      <c r="LL403" s="481"/>
      <c r="LM403" s="118"/>
      <c r="LN403" s="118"/>
      <c r="LO403" s="115"/>
      <c r="LP403" s="115"/>
      <c r="LQ403" s="115"/>
      <c r="LR403" s="115"/>
      <c r="LS403" s="115"/>
      <c r="LT403" s="115">
        <f t="shared" si="6475"/>
        <v>0</v>
      </c>
      <c r="LU403" s="481"/>
      <c r="LV403" s="118"/>
      <c r="LW403" s="118"/>
      <c r="LX403" s="115"/>
      <c r="LY403" s="115"/>
      <c r="LZ403" s="115"/>
      <c r="MA403" s="115"/>
      <c r="MB403" s="115"/>
      <c r="MC403" s="115">
        <f t="shared" si="6476"/>
        <v>0</v>
      </c>
      <c r="MD403" s="481"/>
      <c r="ME403" s="118"/>
      <c r="MF403" s="118"/>
      <c r="MG403" s="115"/>
      <c r="MH403" s="115"/>
      <c r="MI403" s="115"/>
      <c r="MJ403" s="115"/>
      <c r="MK403" s="115"/>
      <c r="ML403" s="115">
        <f t="shared" si="6477"/>
        <v>0</v>
      </c>
      <c r="MM403" s="481"/>
      <c r="MN403" s="118"/>
      <c r="MO403" s="118"/>
      <c r="MP403" s="115"/>
      <c r="MQ403" s="115"/>
      <c r="MR403" s="115"/>
      <c r="MS403" s="115"/>
      <c r="MT403" s="115"/>
      <c r="MU403" s="115">
        <f t="shared" si="6478"/>
        <v>0</v>
      </c>
      <c r="MV403" s="481"/>
      <c r="MW403" s="118"/>
      <c r="MX403" s="118"/>
      <c r="MY403" s="115"/>
      <c r="MZ403" s="115"/>
      <c r="NA403" s="115"/>
      <c r="NB403" s="115"/>
      <c r="NC403" s="115"/>
      <c r="ND403" s="115">
        <f t="shared" si="6479"/>
        <v>0</v>
      </c>
      <c r="NE403" s="481"/>
      <c r="NF403" s="118"/>
      <c r="NG403" s="118"/>
      <c r="NH403" s="115"/>
      <c r="NI403" s="115"/>
      <c r="NJ403" s="115"/>
      <c r="NK403" s="115"/>
      <c r="NL403" s="115"/>
      <c r="NM403" s="115">
        <f t="shared" si="6480"/>
        <v>0</v>
      </c>
      <c r="NN403" s="481"/>
      <c r="NO403" s="118"/>
      <c r="NP403" s="118"/>
      <c r="NQ403" s="115"/>
      <c r="NR403" s="115"/>
      <c r="NS403" s="115"/>
      <c r="NT403" s="115"/>
      <c r="NU403" s="115"/>
      <c r="NV403" s="115">
        <f t="shared" si="6481"/>
        <v>0</v>
      </c>
      <c r="NW403" s="481"/>
      <c r="NX403" s="118"/>
      <c r="NY403" s="118"/>
      <c r="NZ403" s="115"/>
      <c r="OA403" s="115"/>
      <c r="OB403" s="115"/>
      <c r="OC403" s="115"/>
      <c r="OD403" s="115"/>
      <c r="OE403" s="115">
        <f t="shared" si="6482"/>
        <v>0</v>
      </c>
      <c r="OF403" s="481"/>
      <c r="OG403" s="118"/>
      <c r="OH403" s="118"/>
      <c r="OI403" s="115"/>
      <c r="OJ403" s="115"/>
      <c r="OK403" s="115"/>
      <c r="OL403" s="115"/>
      <c r="OM403" s="115"/>
      <c r="ON403" s="115">
        <f t="shared" si="6483"/>
        <v>0</v>
      </c>
      <c r="OO403" s="481"/>
      <c r="OP403" s="118"/>
      <c r="OQ403" s="118"/>
      <c r="OR403" s="115"/>
      <c r="OS403" s="115"/>
      <c r="OT403" s="115"/>
      <c r="OU403" s="115"/>
      <c r="OV403" s="115"/>
      <c r="OW403" s="115">
        <f t="shared" si="6484"/>
        <v>0</v>
      </c>
      <c r="OY403" s="118"/>
      <c r="OZ403" s="118"/>
      <c r="PA403" s="115"/>
      <c r="PB403" s="115"/>
      <c r="PC403" s="115"/>
      <c r="PD403" s="115"/>
      <c r="PE403" s="115"/>
      <c r="PF403" s="115">
        <f t="shared" si="6485"/>
        <v>0</v>
      </c>
    </row>
    <row r="404" spans="1:422">
      <c r="A404" s="118"/>
      <c r="B404" s="118"/>
      <c r="C404" s="115"/>
      <c r="D404" s="115"/>
      <c r="E404" s="115"/>
      <c r="F404" s="115"/>
      <c r="G404" s="115"/>
      <c r="H404" s="115">
        <f t="shared" si="6439"/>
        <v>0</v>
      </c>
      <c r="J404" s="118"/>
      <c r="K404" s="118"/>
      <c r="L404" s="115"/>
      <c r="M404" s="115"/>
      <c r="N404" s="115"/>
      <c r="O404" s="115"/>
      <c r="P404" s="115"/>
      <c r="Q404" s="115">
        <f t="shared" si="6440"/>
        <v>0</v>
      </c>
      <c r="S404" s="118"/>
      <c r="T404" s="118"/>
      <c r="U404" s="115"/>
      <c r="V404" s="115"/>
      <c r="W404" s="115"/>
      <c r="X404" s="115"/>
      <c r="Y404" s="115"/>
      <c r="Z404" s="115">
        <f t="shared" si="6441"/>
        <v>0</v>
      </c>
      <c r="AB404" s="118"/>
      <c r="AC404" s="118"/>
      <c r="AD404" s="115"/>
      <c r="AE404" s="115"/>
      <c r="AF404" s="115"/>
      <c r="AG404" s="115"/>
      <c r="AH404" s="115"/>
      <c r="AI404" s="115">
        <f t="shared" si="6442"/>
        <v>0</v>
      </c>
      <c r="AK404" s="118"/>
      <c r="AL404" s="118"/>
      <c r="AM404" s="115"/>
      <c r="AN404" s="115"/>
      <c r="AO404" s="115"/>
      <c r="AP404" s="115"/>
      <c r="AQ404" s="115"/>
      <c r="AR404" s="115">
        <f t="shared" si="6443"/>
        <v>0</v>
      </c>
      <c r="AT404" s="118"/>
      <c r="AU404" s="118"/>
      <c r="AV404" s="115"/>
      <c r="AW404" s="115"/>
      <c r="AX404" s="115"/>
      <c r="AY404" s="115"/>
      <c r="AZ404" s="115"/>
      <c r="BA404" s="115">
        <f t="shared" si="6444"/>
        <v>0</v>
      </c>
      <c r="BC404" s="118"/>
      <c r="BD404" s="118"/>
      <c r="BE404" s="115"/>
      <c r="BF404" s="115"/>
      <c r="BG404" s="115"/>
      <c r="BH404" s="115"/>
      <c r="BI404" s="115"/>
      <c r="BJ404" s="115">
        <f t="shared" si="6445"/>
        <v>0</v>
      </c>
      <c r="BL404" s="118"/>
      <c r="BM404" s="118"/>
      <c r="BN404" s="115"/>
      <c r="BO404" s="115"/>
      <c r="BP404" s="115"/>
      <c r="BQ404" s="115"/>
      <c r="BR404" s="115"/>
      <c r="BS404" s="115">
        <f t="shared" si="6446"/>
        <v>0</v>
      </c>
      <c r="BU404" s="118"/>
      <c r="BV404" s="118"/>
      <c r="BW404" s="115"/>
      <c r="BX404" s="115"/>
      <c r="BY404" s="115"/>
      <c r="BZ404" s="115"/>
      <c r="CA404" s="115"/>
      <c r="CB404" s="115">
        <f t="shared" si="6447"/>
        <v>0</v>
      </c>
      <c r="CD404" s="118"/>
      <c r="CE404" s="118"/>
      <c r="CF404" s="115"/>
      <c r="CG404" s="115"/>
      <c r="CH404" s="115"/>
      <c r="CI404" s="115"/>
      <c r="CJ404" s="115"/>
      <c r="CK404" s="115">
        <f t="shared" si="6448"/>
        <v>0</v>
      </c>
      <c r="CM404" s="118"/>
      <c r="CN404" s="118"/>
      <c r="CO404" s="115"/>
      <c r="CP404" s="115"/>
      <c r="CQ404" s="115"/>
      <c r="CR404" s="115"/>
      <c r="CS404" s="115"/>
      <c r="CT404" s="115">
        <f t="shared" si="6449"/>
        <v>0</v>
      </c>
      <c r="CV404" s="118"/>
      <c r="CW404" s="118"/>
      <c r="CX404" s="115"/>
      <c r="CY404" s="115"/>
      <c r="CZ404" s="115"/>
      <c r="DA404" s="115"/>
      <c r="DB404" s="115"/>
      <c r="DC404" s="115">
        <f t="shared" si="6450"/>
        <v>0</v>
      </c>
      <c r="DE404" s="118"/>
      <c r="DF404" s="118"/>
      <c r="DG404" s="115"/>
      <c r="DH404" s="115"/>
      <c r="DI404" s="115"/>
      <c r="DJ404" s="115"/>
      <c r="DK404" s="115"/>
      <c r="DL404" s="115">
        <f t="shared" si="6451"/>
        <v>0</v>
      </c>
      <c r="DN404" s="118"/>
      <c r="DO404" s="118"/>
      <c r="DP404" s="115"/>
      <c r="DQ404" s="115"/>
      <c r="DR404" s="115"/>
      <c r="DS404" s="115"/>
      <c r="DT404" s="115"/>
      <c r="DU404" s="115">
        <f t="shared" si="6452"/>
        <v>0</v>
      </c>
      <c r="DW404" s="118"/>
      <c r="DX404" s="118"/>
      <c r="DY404" s="115"/>
      <c r="DZ404" s="115"/>
      <c r="EA404" s="115"/>
      <c r="EB404" s="115"/>
      <c r="EC404" s="115"/>
      <c r="ED404" s="115">
        <f t="shared" si="6453"/>
        <v>0</v>
      </c>
      <c r="EF404" s="118"/>
      <c r="EG404" s="118"/>
      <c r="EH404" s="115"/>
      <c r="EI404" s="115"/>
      <c r="EJ404" s="115"/>
      <c r="EK404" s="115"/>
      <c r="EL404" s="115"/>
      <c r="EM404" s="115">
        <f t="shared" si="6454"/>
        <v>0</v>
      </c>
      <c r="EO404" s="118"/>
      <c r="EP404" s="118"/>
      <c r="EQ404" s="115"/>
      <c r="ER404" s="115"/>
      <c r="ES404" s="115"/>
      <c r="ET404" s="115"/>
      <c r="EU404" s="115"/>
      <c r="EV404" s="115">
        <f t="shared" si="6455"/>
        <v>0</v>
      </c>
      <c r="EX404" s="118"/>
      <c r="EY404" s="118"/>
      <c r="EZ404" s="115"/>
      <c r="FA404" s="115"/>
      <c r="FB404" s="115"/>
      <c r="FC404" s="115"/>
      <c r="FD404" s="115"/>
      <c r="FE404" s="115">
        <f t="shared" si="6456"/>
        <v>0</v>
      </c>
      <c r="FG404" s="118"/>
      <c r="FH404" s="118"/>
      <c r="FI404" s="115"/>
      <c r="FJ404" s="115"/>
      <c r="FK404" s="115"/>
      <c r="FL404" s="115"/>
      <c r="FM404" s="115"/>
      <c r="FN404" s="115">
        <f t="shared" si="6457"/>
        <v>0</v>
      </c>
      <c r="FP404" s="118"/>
      <c r="FQ404" s="118"/>
      <c r="FR404" s="115"/>
      <c r="FS404" s="115"/>
      <c r="FT404" s="115"/>
      <c r="FU404" s="115"/>
      <c r="FV404" s="115"/>
      <c r="FW404" s="115">
        <f t="shared" si="6458"/>
        <v>0</v>
      </c>
      <c r="FY404" s="118"/>
      <c r="FZ404" s="118"/>
      <c r="GA404" s="115"/>
      <c r="GB404" s="115"/>
      <c r="GC404" s="115"/>
      <c r="GD404" s="115"/>
      <c r="GE404" s="115"/>
      <c r="GF404" s="115">
        <f t="shared" si="6459"/>
        <v>0</v>
      </c>
      <c r="GH404" s="118"/>
      <c r="GI404" s="118"/>
      <c r="GJ404" s="115"/>
      <c r="GK404" s="115"/>
      <c r="GL404" s="115"/>
      <c r="GM404" s="115"/>
      <c r="GN404" s="115"/>
      <c r="GO404" s="115">
        <f t="shared" si="6460"/>
        <v>0</v>
      </c>
      <c r="GQ404" s="118"/>
      <c r="GR404" s="118"/>
      <c r="GS404" s="115"/>
      <c r="GT404" s="115"/>
      <c r="GU404" s="115"/>
      <c r="GV404" s="115"/>
      <c r="GW404" s="115"/>
      <c r="GX404" s="115">
        <f t="shared" si="6461"/>
        <v>0</v>
      </c>
      <c r="GZ404" s="118"/>
      <c r="HA404" s="118"/>
      <c r="HB404" s="115"/>
      <c r="HC404" s="115"/>
      <c r="HD404" s="115"/>
      <c r="HE404" s="115"/>
      <c r="HF404" s="115"/>
      <c r="HG404" s="115">
        <f t="shared" si="6462"/>
        <v>0</v>
      </c>
      <c r="HI404" s="118"/>
      <c r="HJ404" s="118"/>
      <c r="HK404" s="115"/>
      <c r="HL404" s="115"/>
      <c r="HM404" s="115"/>
      <c r="HN404" s="115"/>
      <c r="HO404" s="115"/>
      <c r="HP404" s="115">
        <f t="shared" si="6463"/>
        <v>0</v>
      </c>
      <c r="HR404" s="118"/>
      <c r="HS404" s="118"/>
      <c r="HT404" s="115"/>
      <c r="HU404" s="115"/>
      <c r="HV404" s="115"/>
      <c r="HW404" s="115"/>
      <c r="HX404" s="115"/>
      <c r="HY404" s="115">
        <f t="shared" si="6464"/>
        <v>0</v>
      </c>
      <c r="IA404" s="118"/>
      <c r="IB404" s="118"/>
      <c r="IC404" s="115"/>
      <c r="ID404" s="115"/>
      <c r="IE404" s="115"/>
      <c r="IF404" s="115"/>
      <c r="IG404" s="115"/>
      <c r="IH404" s="115">
        <f t="shared" si="6465"/>
        <v>0</v>
      </c>
      <c r="IJ404" s="118"/>
      <c r="IK404" s="118"/>
      <c r="IL404" s="115"/>
      <c r="IM404" s="115"/>
      <c r="IN404" s="115"/>
      <c r="IO404" s="115"/>
      <c r="IP404" s="115"/>
      <c r="IQ404" s="115">
        <f t="shared" si="6466"/>
        <v>0</v>
      </c>
      <c r="IS404" s="118"/>
      <c r="IT404" s="118"/>
      <c r="IU404" s="115"/>
      <c r="IV404" s="115"/>
      <c r="IW404" s="115"/>
      <c r="IX404" s="115"/>
      <c r="IY404" s="115"/>
      <c r="IZ404" s="115">
        <f t="shared" si="6467"/>
        <v>0</v>
      </c>
      <c r="JB404" s="118"/>
      <c r="JC404" s="118"/>
      <c r="JD404" s="115"/>
      <c r="JE404" s="115"/>
      <c r="JF404" s="115"/>
      <c r="JG404" s="115"/>
      <c r="JH404" s="115"/>
      <c r="JI404" s="115">
        <f t="shared" si="6468"/>
        <v>0</v>
      </c>
      <c r="JK404" s="118"/>
      <c r="JL404" s="118"/>
      <c r="JM404" s="115"/>
      <c r="JN404" s="115"/>
      <c r="JO404" s="115"/>
      <c r="JP404" s="115"/>
      <c r="JQ404" s="115"/>
      <c r="JR404" s="115">
        <f t="shared" si="6469"/>
        <v>0</v>
      </c>
      <c r="JS404" s="481"/>
      <c r="JT404" s="118"/>
      <c r="JU404" s="118"/>
      <c r="JV404" s="115"/>
      <c r="JW404" s="115"/>
      <c r="JX404" s="115"/>
      <c r="JY404" s="115"/>
      <c r="JZ404" s="115"/>
      <c r="KA404" s="115">
        <f t="shared" si="6470"/>
        <v>0</v>
      </c>
      <c r="KB404" s="481"/>
      <c r="KC404" s="118"/>
      <c r="KD404" s="118"/>
      <c r="KE404" s="115"/>
      <c r="KF404" s="115"/>
      <c r="KG404" s="115"/>
      <c r="KH404" s="115"/>
      <c r="KI404" s="115"/>
      <c r="KJ404" s="115">
        <f t="shared" si="6471"/>
        <v>0</v>
      </c>
      <c r="KK404" s="481"/>
      <c r="KL404" s="118"/>
      <c r="KM404" s="118"/>
      <c r="KN404" s="115"/>
      <c r="KO404" s="115"/>
      <c r="KP404" s="115"/>
      <c r="KQ404" s="115"/>
      <c r="KR404" s="115"/>
      <c r="KS404" s="115">
        <f t="shared" si="6472"/>
        <v>0</v>
      </c>
      <c r="KT404" s="481"/>
      <c r="KU404" s="118"/>
      <c r="KV404" s="118"/>
      <c r="KW404" s="115"/>
      <c r="KX404" s="115"/>
      <c r="KY404" s="115"/>
      <c r="KZ404" s="115"/>
      <c r="LA404" s="115"/>
      <c r="LB404" s="115">
        <f t="shared" si="6473"/>
        <v>0</v>
      </c>
      <c r="LC404" s="481"/>
      <c r="LD404" s="118"/>
      <c r="LE404" s="118"/>
      <c r="LF404" s="115"/>
      <c r="LG404" s="115"/>
      <c r="LH404" s="115"/>
      <c r="LI404" s="115"/>
      <c r="LJ404" s="115"/>
      <c r="LK404" s="115">
        <f t="shared" si="6474"/>
        <v>0</v>
      </c>
      <c r="LL404" s="481"/>
      <c r="LM404" s="118"/>
      <c r="LN404" s="118"/>
      <c r="LO404" s="115"/>
      <c r="LP404" s="115"/>
      <c r="LQ404" s="115"/>
      <c r="LR404" s="115"/>
      <c r="LS404" s="115"/>
      <c r="LT404" s="115">
        <f t="shared" si="6475"/>
        <v>0</v>
      </c>
      <c r="LU404" s="481"/>
      <c r="LV404" s="118"/>
      <c r="LW404" s="118"/>
      <c r="LX404" s="115"/>
      <c r="LY404" s="115"/>
      <c r="LZ404" s="115"/>
      <c r="MA404" s="115"/>
      <c r="MB404" s="115"/>
      <c r="MC404" s="115">
        <f t="shared" si="6476"/>
        <v>0</v>
      </c>
      <c r="MD404" s="481"/>
      <c r="ME404" s="118"/>
      <c r="MF404" s="118"/>
      <c r="MG404" s="115"/>
      <c r="MH404" s="115"/>
      <c r="MI404" s="115"/>
      <c r="MJ404" s="115"/>
      <c r="MK404" s="115"/>
      <c r="ML404" s="115">
        <f t="shared" si="6477"/>
        <v>0</v>
      </c>
      <c r="MM404" s="481"/>
      <c r="MN404" s="118"/>
      <c r="MO404" s="118"/>
      <c r="MP404" s="115"/>
      <c r="MQ404" s="115"/>
      <c r="MR404" s="115"/>
      <c r="MS404" s="115"/>
      <c r="MT404" s="115"/>
      <c r="MU404" s="115">
        <f t="shared" si="6478"/>
        <v>0</v>
      </c>
      <c r="MV404" s="481"/>
      <c r="MW404" s="118"/>
      <c r="MX404" s="118"/>
      <c r="MY404" s="115"/>
      <c r="MZ404" s="115"/>
      <c r="NA404" s="115"/>
      <c r="NB404" s="115"/>
      <c r="NC404" s="115"/>
      <c r="ND404" s="115">
        <f t="shared" si="6479"/>
        <v>0</v>
      </c>
      <c r="NE404" s="481"/>
      <c r="NF404" s="118"/>
      <c r="NG404" s="118"/>
      <c r="NH404" s="115"/>
      <c r="NI404" s="115"/>
      <c r="NJ404" s="115"/>
      <c r="NK404" s="115"/>
      <c r="NL404" s="115"/>
      <c r="NM404" s="115">
        <f t="shared" si="6480"/>
        <v>0</v>
      </c>
      <c r="NN404" s="481"/>
      <c r="NO404" s="118"/>
      <c r="NP404" s="118"/>
      <c r="NQ404" s="115"/>
      <c r="NR404" s="115"/>
      <c r="NS404" s="115"/>
      <c r="NT404" s="115"/>
      <c r="NU404" s="115"/>
      <c r="NV404" s="115">
        <f t="shared" si="6481"/>
        <v>0</v>
      </c>
      <c r="NW404" s="481"/>
      <c r="NX404" s="118"/>
      <c r="NY404" s="118"/>
      <c r="NZ404" s="115"/>
      <c r="OA404" s="115"/>
      <c r="OB404" s="115"/>
      <c r="OC404" s="115"/>
      <c r="OD404" s="115"/>
      <c r="OE404" s="115">
        <f t="shared" si="6482"/>
        <v>0</v>
      </c>
      <c r="OF404" s="481"/>
      <c r="OG404" s="118"/>
      <c r="OH404" s="118"/>
      <c r="OI404" s="115"/>
      <c r="OJ404" s="115"/>
      <c r="OK404" s="115"/>
      <c r="OL404" s="115"/>
      <c r="OM404" s="115"/>
      <c r="ON404" s="115">
        <f t="shared" si="6483"/>
        <v>0</v>
      </c>
      <c r="OO404" s="481"/>
      <c r="OP404" s="118"/>
      <c r="OQ404" s="118"/>
      <c r="OR404" s="115"/>
      <c r="OS404" s="115"/>
      <c r="OT404" s="115"/>
      <c r="OU404" s="115"/>
      <c r="OV404" s="115"/>
      <c r="OW404" s="115">
        <f t="shared" si="6484"/>
        <v>0</v>
      </c>
      <c r="OY404" s="118"/>
      <c r="OZ404" s="118"/>
      <c r="PA404" s="115"/>
      <c r="PB404" s="115"/>
      <c r="PC404" s="115"/>
      <c r="PD404" s="115"/>
      <c r="PE404" s="115"/>
      <c r="PF404" s="115">
        <f t="shared" si="6485"/>
        <v>0</v>
      </c>
    </row>
    <row r="405" spans="1:422">
      <c r="A405" s="118"/>
      <c r="B405" s="118"/>
      <c r="C405" s="115"/>
      <c r="D405" s="115"/>
      <c r="E405" s="115"/>
      <c r="F405" s="115"/>
      <c r="G405" s="115"/>
      <c r="H405" s="115">
        <f t="shared" si="6439"/>
        <v>0</v>
      </c>
      <c r="J405" s="118"/>
      <c r="K405" s="118"/>
      <c r="L405" s="115"/>
      <c r="M405" s="115"/>
      <c r="N405" s="115"/>
      <c r="O405" s="115"/>
      <c r="P405" s="115"/>
      <c r="Q405" s="115">
        <f t="shared" si="6440"/>
        <v>0</v>
      </c>
      <c r="S405" s="118"/>
      <c r="T405" s="118"/>
      <c r="U405" s="115"/>
      <c r="V405" s="115"/>
      <c r="W405" s="115"/>
      <c r="X405" s="115"/>
      <c r="Y405" s="115"/>
      <c r="Z405" s="115">
        <f t="shared" si="6441"/>
        <v>0</v>
      </c>
      <c r="AB405" s="118"/>
      <c r="AC405" s="118"/>
      <c r="AD405" s="115"/>
      <c r="AE405" s="115"/>
      <c r="AF405" s="115"/>
      <c r="AG405" s="115"/>
      <c r="AH405" s="115"/>
      <c r="AI405" s="115">
        <f t="shared" si="6442"/>
        <v>0</v>
      </c>
      <c r="AK405" s="118"/>
      <c r="AL405" s="118"/>
      <c r="AM405" s="115"/>
      <c r="AN405" s="115"/>
      <c r="AO405" s="115"/>
      <c r="AP405" s="115"/>
      <c r="AQ405" s="115"/>
      <c r="AR405" s="115">
        <f t="shared" si="6443"/>
        <v>0</v>
      </c>
      <c r="AT405" s="118"/>
      <c r="AU405" s="118"/>
      <c r="AV405" s="115"/>
      <c r="AW405" s="115"/>
      <c r="AX405" s="115"/>
      <c r="AY405" s="115"/>
      <c r="AZ405" s="115"/>
      <c r="BA405" s="115">
        <f t="shared" si="6444"/>
        <v>0</v>
      </c>
      <c r="BC405" s="118"/>
      <c r="BD405" s="118"/>
      <c r="BE405" s="115"/>
      <c r="BF405" s="115"/>
      <c r="BG405" s="115"/>
      <c r="BH405" s="115"/>
      <c r="BI405" s="115"/>
      <c r="BJ405" s="115">
        <f t="shared" si="6445"/>
        <v>0</v>
      </c>
      <c r="BL405" s="118"/>
      <c r="BM405" s="118"/>
      <c r="BN405" s="115"/>
      <c r="BO405" s="115"/>
      <c r="BP405" s="115"/>
      <c r="BQ405" s="115"/>
      <c r="BR405" s="115"/>
      <c r="BS405" s="115">
        <f t="shared" si="6446"/>
        <v>0</v>
      </c>
      <c r="BU405" s="118"/>
      <c r="BV405" s="118"/>
      <c r="BW405" s="115"/>
      <c r="BX405" s="115"/>
      <c r="BY405" s="115"/>
      <c r="BZ405" s="115"/>
      <c r="CA405" s="115"/>
      <c r="CB405" s="115">
        <f t="shared" si="6447"/>
        <v>0</v>
      </c>
      <c r="CD405" s="118"/>
      <c r="CE405" s="118"/>
      <c r="CF405" s="115"/>
      <c r="CG405" s="115"/>
      <c r="CH405" s="115"/>
      <c r="CI405" s="115"/>
      <c r="CJ405" s="115"/>
      <c r="CK405" s="115">
        <f t="shared" si="6448"/>
        <v>0</v>
      </c>
      <c r="CM405" s="118"/>
      <c r="CN405" s="118"/>
      <c r="CO405" s="115"/>
      <c r="CP405" s="115"/>
      <c r="CQ405" s="115"/>
      <c r="CR405" s="115"/>
      <c r="CS405" s="115"/>
      <c r="CT405" s="115">
        <f t="shared" si="6449"/>
        <v>0</v>
      </c>
      <c r="CV405" s="118"/>
      <c r="CW405" s="118"/>
      <c r="CX405" s="115"/>
      <c r="CY405" s="115"/>
      <c r="CZ405" s="115"/>
      <c r="DA405" s="115"/>
      <c r="DB405" s="115"/>
      <c r="DC405" s="115">
        <f t="shared" si="6450"/>
        <v>0</v>
      </c>
      <c r="DE405" s="118"/>
      <c r="DF405" s="118"/>
      <c r="DG405" s="115"/>
      <c r="DH405" s="115"/>
      <c r="DI405" s="115"/>
      <c r="DJ405" s="115"/>
      <c r="DK405" s="115"/>
      <c r="DL405" s="115">
        <f t="shared" si="6451"/>
        <v>0</v>
      </c>
      <c r="DN405" s="118"/>
      <c r="DO405" s="118"/>
      <c r="DP405" s="115"/>
      <c r="DQ405" s="115"/>
      <c r="DR405" s="115"/>
      <c r="DS405" s="115"/>
      <c r="DT405" s="115"/>
      <c r="DU405" s="115">
        <f t="shared" si="6452"/>
        <v>0</v>
      </c>
      <c r="DW405" s="118"/>
      <c r="DX405" s="118"/>
      <c r="DY405" s="115"/>
      <c r="DZ405" s="115"/>
      <c r="EA405" s="115"/>
      <c r="EB405" s="115"/>
      <c r="EC405" s="115"/>
      <c r="ED405" s="115">
        <f t="shared" si="6453"/>
        <v>0</v>
      </c>
      <c r="EF405" s="118"/>
      <c r="EG405" s="118"/>
      <c r="EH405" s="115"/>
      <c r="EI405" s="115"/>
      <c r="EJ405" s="115"/>
      <c r="EK405" s="115"/>
      <c r="EL405" s="115"/>
      <c r="EM405" s="115">
        <f t="shared" si="6454"/>
        <v>0</v>
      </c>
      <c r="EO405" s="118"/>
      <c r="EP405" s="118"/>
      <c r="EQ405" s="115"/>
      <c r="ER405" s="115"/>
      <c r="ES405" s="115"/>
      <c r="ET405" s="115"/>
      <c r="EU405" s="115"/>
      <c r="EV405" s="115">
        <f t="shared" si="6455"/>
        <v>0</v>
      </c>
      <c r="EX405" s="118"/>
      <c r="EY405" s="118"/>
      <c r="EZ405" s="115"/>
      <c r="FA405" s="115"/>
      <c r="FB405" s="115"/>
      <c r="FC405" s="115"/>
      <c r="FD405" s="115"/>
      <c r="FE405" s="115">
        <f t="shared" si="6456"/>
        <v>0</v>
      </c>
      <c r="FG405" s="118"/>
      <c r="FH405" s="118"/>
      <c r="FI405" s="115"/>
      <c r="FJ405" s="115"/>
      <c r="FK405" s="115"/>
      <c r="FL405" s="115"/>
      <c r="FM405" s="115"/>
      <c r="FN405" s="115">
        <f t="shared" si="6457"/>
        <v>0</v>
      </c>
      <c r="FP405" s="118"/>
      <c r="FQ405" s="118"/>
      <c r="FR405" s="115"/>
      <c r="FS405" s="115"/>
      <c r="FT405" s="115"/>
      <c r="FU405" s="115"/>
      <c r="FV405" s="115"/>
      <c r="FW405" s="115">
        <f t="shared" si="6458"/>
        <v>0</v>
      </c>
      <c r="FY405" s="118"/>
      <c r="FZ405" s="118"/>
      <c r="GA405" s="115"/>
      <c r="GB405" s="115"/>
      <c r="GC405" s="115"/>
      <c r="GD405" s="115"/>
      <c r="GE405" s="115"/>
      <c r="GF405" s="115">
        <f t="shared" si="6459"/>
        <v>0</v>
      </c>
      <c r="GH405" s="118"/>
      <c r="GI405" s="118"/>
      <c r="GJ405" s="115"/>
      <c r="GK405" s="115"/>
      <c r="GL405" s="115"/>
      <c r="GM405" s="115"/>
      <c r="GN405" s="115"/>
      <c r="GO405" s="115">
        <f t="shared" si="6460"/>
        <v>0</v>
      </c>
      <c r="GQ405" s="118"/>
      <c r="GR405" s="118"/>
      <c r="GS405" s="115"/>
      <c r="GT405" s="115"/>
      <c r="GU405" s="115"/>
      <c r="GV405" s="115"/>
      <c r="GW405" s="115"/>
      <c r="GX405" s="115">
        <f t="shared" si="6461"/>
        <v>0</v>
      </c>
      <c r="GZ405" s="118"/>
      <c r="HA405" s="118"/>
      <c r="HB405" s="115"/>
      <c r="HC405" s="115"/>
      <c r="HD405" s="115"/>
      <c r="HE405" s="115"/>
      <c r="HF405" s="115"/>
      <c r="HG405" s="115">
        <f t="shared" si="6462"/>
        <v>0</v>
      </c>
      <c r="HI405" s="118"/>
      <c r="HJ405" s="118"/>
      <c r="HK405" s="115"/>
      <c r="HL405" s="115"/>
      <c r="HM405" s="115"/>
      <c r="HN405" s="115"/>
      <c r="HO405" s="115"/>
      <c r="HP405" s="115">
        <f t="shared" si="6463"/>
        <v>0</v>
      </c>
      <c r="HR405" s="118"/>
      <c r="HS405" s="118"/>
      <c r="HT405" s="115"/>
      <c r="HU405" s="115"/>
      <c r="HV405" s="115"/>
      <c r="HW405" s="115"/>
      <c r="HX405" s="115"/>
      <c r="HY405" s="115">
        <f t="shared" si="6464"/>
        <v>0</v>
      </c>
      <c r="IA405" s="118"/>
      <c r="IB405" s="118"/>
      <c r="IC405" s="115"/>
      <c r="ID405" s="115"/>
      <c r="IE405" s="115"/>
      <c r="IF405" s="115"/>
      <c r="IG405" s="115"/>
      <c r="IH405" s="115">
        <f t="shared" si="6465"/>
        <v>0</v>
      </c>
      <c r="IJ405" s="118"/>
      <c r="IK405" s="118"/>
      <c r="IL405" s="115"/>
      <c r="IM405" s="115"/>
      <c r="IN405" s="115"/>
      <c r="IO405" s="115"/>
      <c r="IP405" s="115"/>
      <c r="IQ405" s="115">
        <f t="shared" si="6466"/>
        <v>0</v>
      </c>
      <c r="IS405" s="118"/>
      <c r="IT405" s="118"/>
      <c r="IU405" s="115"/>
      <c r="IV405" s="115"/>
      <c r="IW405" s="115"/>
      <c r="IX405" s="115"/>
      <c r="IY405" s="115"/>
      <c r="IZ405" s="115">
        <f t="shared" si="6467"/>
        <v>0</v>
      </c>
      <c r="JB405" s="118"/>
      <c r="JC405" s="118"/>
      <c r="JD405" s="115"/>
      <c r="JE405" s="115"/>
      <c r="JF405" s="115"/>
      <c r="JG405" s="115"/>
      <c r="JH405" s="115"/>
      <c r="JI405" s="115">
        <f t="shared" si="6468"/>
        <v>0</v>
      </c>
      <c r="JK405" s="118"/>
      <c r="JL405" s="118"/>
      <c r="JM405" s="115"/>
      <c r="JN405" s="115"/>
      <c r="JO405" s="115"/>
      <c r="JP405" s="115"/>
      <c r="JQ405" s="115"/>
      <c r="JR405" s="115">
        <f t="shared" si="6469"/>
        <v>0</v>
      </c>
      <c r="JS405" s="481"/>
      <c r="JT405" s="118"/>
      <c r="JU405" s="118"/>
      <c r="JV405" s="115"/>
      <c r="JW405" s="115"/>
      <c r="JX405" s="115"/>
      <c r="JY405" s="115"/>
      <c r="JZ405" s="115"/>
      <c r="KA405" s="115">
        <f t="shared" si="6470"/>
        <v>0</v>
      </c>
      <c r="KB405" s="481"/>
      <c r="KC405" s="118"/>
      <c r="KD405" s="118"/>
      <c r="KE405" s="115"/>
      <c r="KF405" s="115"/>
      <c r="KG405" s="115"/>
      <c r="KH405" s="115"/>
      <c r="KI405" s="115"/>
      <c r="KJ405" s="115">
        <f t="shared" si="6471"/>
        <v>0</v>
      </c>
      <c r="KK405" s="481"/>
      <c r="KL405" s="118"/>
      <c r="KM405" s="118"/>
      <c r="KN405" s="115"/>
      <c r="KO405" s="115"/>
      <c r="KP405" s="115"/>
      <c r="KQ405" s="115"/>
      <c r="KR405" s="115"/>
      <c r="KS405" s="115">
        <f t="shared" si="6472"/>
        <v>0</v>
      </c>
      <c r="KT405" s="481"/>
      <c r="KU405" s="118"/>
      <c r="KV405" s="118"/>
      <c r="KW405" s="115"/>
      <c r="KX405" s="115"/>
      <c r="KY405" s="115"/>
      <c r="KZ405" s="115"/>
      <c r="LA405" s="115"/>
      <c r="LB405" s="115">
        <f t="shared" si="6473"/>
        <v>0</v>
      </c>
      <c r="LC405" s="481"/>
      <c r="LD405" s="118"/>
      <c r="LE405" s="118"/>
      <c r="LF405" s="115"/>
      <c r="LG405" s="115"/>
      <c r="LH405" s="115"/>
      <c r="LI405" s="115"/>
      <c r="LJ405" s="115"/>
      <c r="LK405" s="115">
        <f t="shared" si="6474"/>
        <v>0</v>
      </c>
      <c r="LL405" s="481"/>
      <c r="LM405" s="118"/>
      <c r="LN405" s="118"/>
      <c r="LO405" s="115"/>
      <c r="LP405" s="115"/>
      <c r="LQ405" s="115"/>
      <c r="LR405" s="115"/>
      <c r="LS405" s="115"/>
      <c r="LT405" s="115">
        <f t="shared" si="6475"/>
        <v>0</v>
      </c>
      <c r="LU405" s="481"/>
      <c r="LV405" s="118"/>
      <c r="LW405" s="118"/>
      <c r="LX405" s="115"/>
      <c r="LY405" s="115"/>
      <c r="LZ405" s="115"/>
      <c r="MA405" s="115"/>
      <c r="MB405" s="115"/>
      <c r="MC405" s="115">
        <f t="shared" si="6476"/>
        <v>0</v>
      </c>
      <c r="MD405" s="481"/>
      <c r="ME405" s="118"/>
      <c r="MF405" s="118"/>
      <c r="MG405" s="115"/>
      <c r="MH405" s="115"/>
      <c r="MI405" s="115"/>
      <c r="MJ405" s="115"/>
      <c r="MK405" s="115"/>
      <c r="ML405" s="115">
        <f t="shared" si="6477"/>
        <v>0</v>
      </c>
      <c r="MM405" s="481"/>
      <c r="MN405" s="118"/>
      <c r="MO405" s="118"/>
      <c r="MP405" s="115"/>
      <c r="MQ405" s="115"/>
      <c r="MR405" s="115"/>
      <c r="MS405" s="115"/>
      <c r="MT405" s="115"/>
      <c r="MU405" s="115">
        <f t="shared" si="6478"/>
        <v>0</v>
      </c>
      <c r="MV405" s="481"/>
      <c r="MW405" s="118"/>
      <c r="MX405" s="118"/>
      <c r="MY405" s="115"/>
      <c r="MZ405" s="115"/>
      <c r="NA405" s="115"/>
      <c r="NB405" s="115"/>
      <c r="NC405" s="115"/>
      <c r="ND405" s="115">
        <f t="shared" si="6479"/>
        <v>0</v>
      </c>
      <c r="NE405" s="481"/>
      <c r="NF405" s="118"/>
      <c r="NG405" s="118"/>
      <c r="NH405" s="115"/>
      <c r="NI405" s="115"/>
      <c r="NJ405" s="115"/>
      <c r="NK405" s="115"/>
      <c r="NL405" s="115"/>
      <c r="NM405" s="115">
        <f t="shared" si="6480"/>
        <v>0</v>
      </c>
      <c r="NN405" s="481"/>
      <c r="NO405" s="118"/>
      <c r="NP405" s="118"/>
      <c r="NQ405" s="115"/>
      <c r="NR405" s="115"/>
      <c r="NS405" s="115"/>
      <c r="NT405" s="115"/>
      <c r="NU405" s="115"/>
      <c r="NV405" s="115">
        <f t="shared" si="6481"/>
        <v>0</v>
      </c>
      <c r="NW405" s="481"/>
      <c r="NX405" s="118"/>
      <c r="NY405" s="118"/>
      <c r="NZ405" s="115"/>
      <c r="OA405" s="115"/>
      <c r="OB405" s="115"/>
      <c r="OC405" s="115"/>
      <c r="OD405" s="115"/>
      <c r="OE405" s="115">
        <f t="shared" si="6482"/>
        <v>0</v>
      </c>
      <c r="OF405" s="481"/>
      <c r="OG405" s="118"/>
      <c r="OH405" s="118"/>
      <c r="OI405" s="115"/>
      <c r="OJ405" s="115"/>
      <c r="OK405" s="115"/>
      <c r="OL405" s="115"/>
      <c r="OM405" s="115"/>
      <c r="ON405" s="115">
        <f t="shared" si="6483"/>
        <v>0</v>
      </c>
      <c r="OO405" s="481"/>
      <c r="OP405" s="118"/>
      <c r="OQ405" s="118"/>
      <c r="OR405" s="115"/>
      <c r="OS405" s="115"/>
      <c r="OT405" s="115"/>
      <c r="OU405" s="115"/>
      <c r="OV405" s="115"/>
      <c r="OW405" s="115">
        <f t="shared" si="6484"/>
        <v>0</v>
      </c>
      <c r="OY405" s="118"/>
      <c r="OZ405" s="118"/>
      <c r="PA405" s="115"/>
      <c r="PB405" s="115"/>
      <c r="PC405" s="115"/>
      <c r="PD405" s="115"/>
      <c r="PE405" s="115"/>
      <c r="PF405" s="115">
        <f t="shared" si="6485"/>
        <v>0</v>
      </c>
    </row>
    <row r="406" spans="1:422">
      <c r="A406" s="118"/>
      <c r="B406" s="118"/>
      <c r="C406" s="115"/>
      <c r="D406" s="115"/>
      <c r="E406" s="115"/>
      <c r="F406" s="115"/>
      <c r="G406" s="115"/>
      <c r="H406" s="115">
        <f t="shared" si="6439"/>
        <v>0</v>
      </c>
      <c r="J406" s="118"/>
      <c r="K406" s="118"/>
      <c r="L406" s="115"/>
      <c r="M406" s="115"/>
      <c r="N406" s="115"/>
      <c r="O406" s="115"/>
      <c r="P406" s="115"/>
      <c r="Q406" s="115">
        <f t="shared" si="6440"/>
        <v>0</v>
      </c>
      <c r="S406" s="118"/>
      <c r="T406" s="118"/>
      <c r="U406" s="115"/>
      <c r="V406" s="115"/>
      <c r="W406" s="115"/>
      <c r="X406" s="115"/>
      <c r="Y406" s="115"/>
      <c r="Z406" s="115">
        <f t="shared" si="6441"/>
        <v>0</v>
      </c>
      <c r="AB406" s="118"/>
      <c r="AC406" s="118"/>
      <c r="AD406" s="115"/>
      <c r="AE406" s="115"/>
      <c r="AF406" s="115"/>
      <c r="AG406" s="115"/>
      <c r="AH406" s="115"/>
      <c r="AI406" s="115">
        <f t="shared" si="6442"/>
        <v>0</v>
      </c>
      <c r="AK406" s="118"/>
      <c r="AL406" s="118"/>
      <c r="AM406" s="115"/>
      <c r="AN406" s="115"/>
      <c r="AO406" s="115"/>
      <c r="AP406" s="115"/>
      <c r="AQ406" s="115"/>
      <c r="AR406" s="115">
        <f t="shared" si="6443"/>
        <v>0</v>
      </c>
      <c r="AT406" s="118"/>
      <c r="AU406" s="118"/>
      <c r="AV406" s="115"/>
      <c r="AW406" s="115"/>
      <c r="AX406" s="115"/>
      <c r="AY406" s="115"/>
      <c r="AZ406" s="115"/>
      <c r="BA406" s="115">
        <f t="shared" si="6444"/>
        <v>0</v>
      </c>
      <c r="BC406" s="118"/>
      <c r="BD406" s="118"/>
      <c r="BE406" s="115"/>
      <c r="BF406" s="115"/>
      <c r="BG406" s="115"/>
      <c r="BH406" s="115"/>
      <c r="BI406" s="115"/>
      <c r="BJ406" s="115">
        <f t="shared" si="6445"/>
        <v>0</v>
      </c>
      <c r="BL406" s="118"/>
      <c r="BM406" s="118"/>
      <c r="BN406" s="115"/>
      <c r="BO406" s="115"/>
      <c r="BP406" s="115"/>
      <c r="BQ406" s="115"/>
      <c r="BR406" s="115"/>
      <c r="BS406" s="115">
        <f t="shared" si="6446"/>
        <v>0</v>
      </c>
      <c r="BU406" s="118"/>
      <c r="BV406" s="118"/>
      <c r="BW406" s="115"/>
      <c r="BX406" s="115"/>
      <c r="BY406" s="115"/>
      <c r="BZ406" s="115"/>
      <c r="CA406" s="115"/>
      <c r="CB406" s="115">
        <f t="shared" si="6447"/>
        <v>0</v>
      </c>
      <c r="CD406" s="118"/>
      <c r="CE406" s="118"/>
      <c r="CF406" s="115"/>
      <c r="CG406" s="115"/>
      <c r="CH406" s="115"/>
      <c r="CI406" s="115"/>
      <c r="CJ406" s="115"/>
      <c r="CK406" s="115">
        <f t="shared" si="6448"/>
        <v>0</v>
      </c>
      <c r="CM406" s="118"/>
      <c r="CN406" s="118"/>
      <c r="CO406" s="115"/>
      <c r="CP406" s="115"/>
      <c r="CQ406" s="115"/>
      <c r="CR406" s="115"/>
      <c r="CS406" s="115"/>
      <c r="CT406" s="115">
        <f t="shared" si="6449"/>
        <v>0</v>
      </c>
      <c r="CV406" s="118"/>
      <c r="CW406" s="118"/>
      <c r="CX406" s="115"/>
      <c r="CY406" s="115"/>
      <c r="CZ406" s="115"/>
      <c r="DA406" s="115"/>
      <c r="DB406" s="115"/>
      <c r="DC406" s="115">
        <f t="shared" si="6450"/>
        <v>0</v>
      </c>
      <c r="DE406" s="118"/>
      <c r="DF406" s="118"/>
      <c r="DG406" s="115"/>
      <c r="DH406" s="115"/>
      <c r="DI406" s="115"/>
      <c r="DJ406" s="115"/>
      <c r="DK406" s="115"/>
      <c r="DL406" s="115">
        <f t="shared" si="6451"/>
        <v>0</v>
      </c>
      <c r="DN406" s="118"/>
      <c r="DO406" s="118"/>
      <c r="DP406" s="115"/>
      <c r="DQ406" s="115"/>
      <c r="DR406" s="115"/>
      <c r="DS406" s="115"/>
      <c r="DT406" s="115"/>
      <c r="DU406" s="115">
        <f t="shared" si="6452"/>
        <v>0</v>
      </c>
      <c r="DW406" s="118"/>
      <c r="DX406" s="118"/>
      <c r="DY406" s="115"/>
      <c r="DZ406" s="115"/>
      <c r="EA406" s="115"/>
      <c r="EB406" s="115"/>
      <c r="EC406" s="115"/>
      <c r="ED406" s="115">
        <f t="shared" si="6453"/>
        <v>0</v>
      </c>
      <c r="EF406" s="118"/>
      <c r="EG406" s="118"/>
      <c r="EH406" s="115"/>
      <c r="EI406" s="115"/>
      <c r="EJ406" s="115"/>
      <c r="EK406" s="115"/>
      <c r="EL406" s="115"/>
      <c r="EM406" s="115">
        <f t="shared" si="6454"/>
        <v>0</v>
      </c>
      <c r="EO406" s="118"/>
      <c r="EP406" s="118"/>
      <c r="EQ406" s="115"/>
      <c r="ER406" s="115"/>
      <c r="ES406" s="115"/>
      <c r="ET406" s="115"/>
      <c r="EU406" s="115"/>
      <c r="EV406" s="115">
        <f t="shared" si="6455"/>
        <v>0</v>
      </c>
      <c r="EX406" s="118"/>
      <c r="EY406" s="118"/>
      <c r="EZ406" s="115"/>
      <c r="FA406" s="115"/>
      <c r="FB406" s="115"/>
      <c r="FC406" s="115"/>
      <c r="FD406" s="115"/>
      <c r="FE406" s="115">
        <f t="shared" si="6456"/>
        <v>0</v>
      </c>
      <c r="FG406" s="118"/>
      <c r="FH406" s="118"/>
      <c r="FI406" s="115"/>
      <c r="FJ406" s="115"/>
      <c r="FK406" s="115"/>
      <c r="FL406" s="115"/>
      <c r="FM406" s="115"/>
      <c r="FN406" s="115">
        <f t="shared" si="6457"/>
        <v>0</v>
      </c>
      <c r="FP406" s="118"/>
      <c r="FQ406" s="118"/>
      <c r="FR406" s="115"/>
      <c r="FS406" s="115"/>
      <c r="FT406" s="115"/>
      <c r="FU406" s="115"/>
      <c r="FV406" s="115"/>
      <c r="FW406" s="115">
        <f t="shared" si="6458"/>
        <v>0</v>
      </c>
      <c r="FY406" s="118"/>
      <c r="FZ406" s="118"/>
      <c r="GA406" s="115"/>
      <c r="GB406" s="115"/>
      <c r="GC406" s="115"/>
      <c r="GD406" s="115"/>
      <c r="GE406" s="115"/>
      <c r="GF406" s="115">
        <f t="shared" si="6459"/>
        <v>0</v>
      </c>
      <c r="GH406" s="118"/>
      <c r="GI406" s="118"/>
      <c r="GJ406" s="115"/>
      <c r="GK406" s="115"/>
      <c r="GL406" s="115"/>
      <c r="GM406" s="115"/>
      <c r="GN406" s="115"/>
      <c r="GO406" s="115">
        <f t="shared" si="6460"/>
        <v>0</v>
      </c>
      <c r="GQ406" s="118"/>
      <c r="GR406" s="118"/>
      <c r="GS406" s="115"/>
      <c r="GT406" s="115"/>
      <c r="GU406" s="115"/>
      <c r="GV406" s="115"/>
      <c r="GW406" s="115"/>
      <c r="GX406" s="115">
        <f t="shared" si="6461"/>
        <v>0</v>
      </c>
      <c r="GZ406" s="118"/>
      <c r="HA406" s="118"/>
      <c r="HB406" s="115"/>
      <c r="HC406" s="115"/>
      <c r="HD406" s="115"/>
      <c r="HE406" s="115"/>
      <c r="HF406" s="115"/>
      <c r="HG406" s="115">
        <f t="shared" si="6462"/>
        <v>0</v>
      </c>
      <c r="HI406" s="118"/>
      <c r="HJ406" s="118"/>
      <c r="HK406" s="115"/>
      <c r="HL406" s="115"/>
      <c r="HM406" s="115"/>
      <c r="HN406" s="115"/>
      <c r="HO406" s="115"/>
      <c r="HP406" s="115">
        <f t="shared" si="6463"/>
        <v>0</v>
      </c>
      <c r="HR406" s="118"/>
      <c r="HS406" s="118"/>
      <c r="HT406" s="115"/>
      <c r="HU406" s="115"/>
      <c r="HV406" s="115"/>
      <c r="HW406" s="115"/>
      <c r="HX406" s="115"/>
      <c r="HY406" s="115">
        <f t="shared" si="6464"/>
        <v>0</v>
      </c>
      <c r="IA406" s="118"/>
      <c r="IB406" s="118"/>
      <c r="IC406" s="115"/>
      <c r="ID406" s="115"/>
      <c r="IE406" s="115"/>
      <c r="IF406" s="115"/>
      <c r="IG406" s="115"/>
      <c r="IH406" s="115">
        <f t="shared" si="6465"/>
        <v>0</v>
      </c>
      <c r="IJ406" s="118"/>
      <c r="IK406" s="118"/>
      <c r="IL406" s="115"/>
      <c r="IM406" s="115"/>
      <c r="IN406" s="115"/>
      <c r="IO406" s="115"/>
      <c r="IP406" s="115"/>
      <c r="IQ406" s="115">
        <f t="shared" si="6466"/>
        <v>0</v>
      </c>
      <c r="IS406" s="118"/>
      <c r="IT406" s="118"/>
      <c r="IU406" s="115"/>
      <c r="IV406" s="115"/>
      <c r="IW406" s="115"/>
      <c r="IX406" s="115"/>
      <c r="IY406" s="115"/>
      <c r="IZ406" s="115">
        <f t="shared" si="6467"/>
        <v>0</v>
      </c>
      <c r="JB406" s="118"/>
      <c r="JC406" s="118"/>
      <c r="JD406" s="115"/>
      <c r="JE406" s="115"/>
      <c r="JF406" s="115"/>
      <c r="JG406" s="115"/>
      <c r="JH406" s="115"/>
      <c r="JI406" s="115">
        <f t="shared" si="6468"/>
        <v>0</v>
      </c>
      <c r="JK406" s="118"/>
      <c r="JL406" s="118"/>
      <c r="JM406" s="115"/>
      <c r="JN406" s="115"/>
      <c r="JO406" s="115"/>
      <c r="JP406" s="115"/>
      <c r="JQ406" s="115"/>
      <c r="JR406" s="115">
        <f t="shared" si="6469"/>
        <v>0</v>
      </c>
      <c r="JS406" s="481"/>
      <c r="JT406" s="118"/>
      <c r="JU406" s="118"/>
      <c r="JV406" s="115"/>
      <c r="JW406" s="115"/>
      <c r="JX406" s="115"/>
      <c r="JY406" s="115"/>
      <c r="JZ406" s="115"/>
      <c r="KA406" s="115">
        <f t="shared" si="6470"/>
        <v>0</v>
      </c>
      <c r="KB406" s="481"/>
      <c r="KC406" s="118"/>
      <c r="KD406" s="118"/>
      <c r="KE406" s="115"/>
      <c r="KF406" s="115"/>
      <c r="KG406" s="115"/>
      <c r="KH406" s="115"/>
      <c r="KI406" s="115"/>
      <c r="KJ406" s="115">
        <f t="shared" si="6471"/>
        <v>0</v>
      </c>
      <c r="KK406" s="481"/>
      <c r="KL406" s="118"/>
      <c r="KM406" s="118"/>
      <c r="KN406" s="115"/>
      <c r="KO406" s="115"/>
      <c r="KP406" s="115"/>
      <c r="KQ406" s="115"/>
      <c r="KR406" s="115"/>
      <c r="KS406" s="115">
        <f t="shared" si="6472"/>
        <v>0</v>
      </c>
      <c r="KT406" s="481"/>
      <c r="KU406" s="118"/>
      <c r="KV406" s="118"/>
      <c r="KW406" s="115"/>
      <c r="KX406" s="115"/>
      <c r="KY406" s="115"/>
      <c r="KZ406" s="115"/>
      <c r="LA406" s="115"/>
      <c r="LB406" s="115">
        <f t="shared" si="6473"/>
        <v>0</v>
      </c>
      <c r="LC406" s="481"/>
      <c r="LD406" s="118"/>
      <c r="LE406" s="118"/>
      <c r="LF406" s="115"/>
      <c r="LG406" s="115"/>
      <c r="LH406" s="115"/>
      <c r="LI406" s="115"/>
      <c r="LJ406" s="115"/>
      <c r="LK406" s="115">
        <f t="shared" si="6474"/>
        <v>0</v>
      </c>
      <c r="LL406" s="481"/>
      <c r="LM406" s="118"/>
      <c r="LN406" s="118"/>
      <c r="LO406" s="115"/>
      <c r="LP406" s="115"/>
      <c r="LQ406" s="115"/>
      <c r="LR406" s="115"/>
      <c r="LS406" s="115"/>
      <c r="LT406" s="115">
        <f t="shared" si="6475"/>
        <v>0</v>
      </c>
      <c r="LU406" s="481"/>
      <c r="LV406" s="118"/>
      <c r="LW406" s="118"/>
      <c r="LX406" s="115"/>
      <c r="LY406" s="115"/>
      <c r="LZ406" s="115"/>
      <c r="MA406" s="115"/>
      <c r="MB406" s="115"/>
      <c r="MC406" s="115">
        <f t="shared" si="6476"/>
        <v>0</v>
      </c>
      <c r="MD406" s="481"/>
      <c r="ME406" s="118"/>
      <c r="MF406" s="118"/>
      <c r="MG406" s="115"/>
      <c r="MH406" s="115"/>
      <c r="MI406" s="115"/>
      <c r="MJ406" s="115"/>
      <c r="MK406" s="115"/>
      <c r="ML406" s="115">
        <f t="shared" si="6477"/>
        <v>0</v>
      </c>
      <c r="MM406" s="481"/>
      <c r="MN406" s="118"/>
      <c r="MO406" s="118"/>
      <c r="MP406" s="115"/>
      <c r="MQ406" s="115"/>
      <c r="MR406" s="115"/>
      <c r="MS406" s="115"/>
      <c r="MT406" s="115"/>
      <c r="MU406" s="115">
        <f t="shared" si="6478"/>
        <v>0</v>
      </c>
      <c r="MV406" s="481"/>
      <c r="MW406" s="118"/>
      <c r="MX406" s="118"/>
      <c r="MY406" s="115"/>
      <c r="MZ406" s="115"/>
      <c r="NA406" s="115"/>
      <c r="NB406" s="115"/>
      <c r="NC406" s="115"/>
      <c r="ND406" s="115">
        <f t="shared" si="6479"/>
        <v>0</v>
      </c>
      <c r="NE406" s="481"/>
      <c r="NF406" s="118"/>
      <c r="NG406" s="118"/>
      <c r="NH406" s="115"/>
      <c r="NI406" s="115"/>
      <c r="NJ406" s="115"/>
      <c r="NK406" s="115"/>
      <c r="NL406" s="115"/>
      <c r="NM406" s="115">
        <f t="shared" si="6480"/>
        <v>0</v>
      </c>
      <c r="NN406" s="481"/>
      <c r="NO406" s="118"/>
      <c r="NP406" s="118"/>
      <c r="NQ406" s="115"/>
      <c r="NR406" s="115"/>
      <c r="NS406" s="115"/>
      <c r="NT406" s="115"/>
      <c r="NU406" s="115"/>
      <c r="NV406" s="115">
        <f t="shared" si="6481"/>
        <v>0</v>
      </c>
      <c r="NW406" s="481"/>
      <c r="NX406" s="118"/>
      <c r="NY406" s="118"/>
      <c r="NZ406" s="115"/>
      <c r="OA406" s="115"/>
      <c r="OB406" s="115"/>
      <c r="OC406" s="115"/>
      <c r="OD406" s="115"/>
      <c r="OE406" s="115">
        <f t="shared" si="6482"/>
        <v>0</v>
      </c>
      <c r="OF406" s="481"/>
      <c r="OG406" s="118"/>
      <c r="OH406" s="118"/>
      <c r="OI406" s="115"/>
      <c r="OJ406" s="115"/>
      <c r="OK406" s="115"/>
      <c r="OL406" s="115"/>
      <c r="OM406" s="115"/>
      <c r="ON406" s="115">
        <f t="shared" si="6483"/>
        <v>0</v>
      </c>
      <c r="OO406" s="481"/>
      <c r="OP406" s="118"/>
      <c r="OQ406" s="118"/>
      <c r="OR406" s="115"/>
      <c r="OS406" s="115"/>
      <c r="OT406" s="115"/>
      <c r="OU406" s="115"/>
      <c r="OV406" s="115"/>
      <c r="OW406" s="115">
        <f t="shared" si="6484"/>
        <v>0</v>
      </c>
      <c r="OY406" s="118"/>
      <c r="OZ406" s="118"/>
      <c r="PA406" s="115"/>
      <c r="PB406" s="115"/>
      <c r="PC406" s="115"/>
      <c r="PD406" s="115"/>
      <c r="PE406" s="115"/>
      <c r="PF406" s="115">
        <f t="shared" si="6485"/>
        <v>0</v>
      </c>
    </row>
    <row r="407" spans="1:422">
      <c r="A407" s="118"/>
      <c r="B407" s="118"/>
      <c r="C407" s="115"/>
      <c r="D407" s="115"/>
      <c r="E407" s="115"/>
      <c r="F407" s="115"/>
      <c r="G407" s="115"/>
      <c r="H407" s="115">
        <f t="shared" si="6439"/>
        <v>0</v>
      </c>
      <c r="J407" s="118"/>
      <c r="K407" s="118"/>
      <c r="L407" s="115"/>
      <c r="M407" s="115"/>
      <c r="N407" s="115"/>
      <c r="O407" s="115"/>
      <c r="P407" s="115"/>
      <c r="Q407" s="115">
        <f t="shared" si="6440"/>
        <v>0</v>
      </c>
      <c r="S407" s="118"/>
      <c r="T407" s="118"/>
      <c r="U407" s="115"/>
      <c r="V407" s="115"/>
      <c r="W407" s="115"/>
      <c r="X407" s="115"/>
      <c r="Y407" s="115"/>
      <c r="Z407" s="115">
        <f t="shared" si="6441"/>
        <v>0</v>
      </c>
      <c r="AB407" s="118"/>
      <c r="AC407" s="118"/>
      <c r="AD407" s="115"/>
      <c r="AE407" s="115"/>
      <c r="AF407" s="115"/>
      <c r="AG407" s="115"/>
      <c r="AH407" s="115"/>
      <c r="AI407" s="115">
        <f t="shared" si="6442"/>
        <v>0</v>
      </c>
      <c r="AK407" s="118"/>
      <c r="AL407" s="118"/>
      <c r="AM407" s="115"/>
      <c r="AN407" s="115"/>
      <c r="AO407" s="115"/>
      <c r="AP407" s="115"/>
      <c r="AQ407" s="115"/>
      <c r="AR407" s="115">
        <f t="shared" si="6443"/>
        <v>0</v>
      </c>
      <c r="AT407" s="118"/>
      <c r="AU407" s="118"/>
      <c r="AV407" s="115"/>
      <c r="AW407" s="115"/>
      <c r="AX407" s="115"/>
      <c r="AY407" s="115"/>
      <c r="AZ407" s="115"/>
      <c r="BA407" s="115">
        <f t="shared" si="6444"/>
        <v>0</v>
      </c>
      <c r="BC407" s="118"/>
      <c r="BD407" s="118"/>
      <c r="BE407" s="115"/>
      <c r="BF407" s="115"/>
      <c r="BG407" s="115"/>
      <c r="BH407" s="115"/>
      <c r="BI407" s="115"/>
      <c r="BJ407" s="115">
        <f t="shared" si="6445"/>
        <v>0</v>
      </c>
      <c r="BL407" s="118"/>
      <c r="BM407" s="118"/>
      <c r="BN407" s="115"/>
      <c r="BO407" s="115"/>
      <c r="BP407" s="115"/>
      <c r="BQ407" s="115"/>
      <c r="BR407" s="115"/>
      <c r="BS407" s="115">
        <f t="shared" si="6446"/>
        <v>0</v>
      </c>
      <c r="BU407" s="118"/>
      <c r="BV407" s="118"/>
      <c r="BW407" s="115"/>
      <c r="BX407" s="115"/>
      <c r="BY407" s="115"/>
      <c r="BZ407" s="115"/>
      <c r="CA407" s="115"/>
      <c r="CB407" s="115">
        <f t="shared" si="6447"/>
        <v>0</v>
      </c>
      <c r="CD407" s="118"/>
      <c r="CE407" s="118"/>
      <c r="CF407" s="115"/>
      <c r="CG407" s="115"/>
      <c r="CH407" s="115"/>
      <c r="CI407" s="115"/>
      <c r="CJ407" s="115"/>
      <c r="CK407" s="115">
        <f t="shared" si="6448"/>
        <v>0</v>
      </c>
      <c r="CM407" s="118"/>
      <c r="CN407" s="118"/>
      <c r="CO407" s="115"/>
      <c r="CP407" s="115"/>
      <c r="CQ407" s="115"/>
      <c r="CR407" s="115"/>
      <c r="CS407" s="115"/>
      <c r="CT407" s="115">
        <f t="shared" si="6449"/>
        <v>0</v>
      </c>
      <c r="CV407" s="118"/>
      <c r="CW407" s="118"/>
      <c r="CX407" s="115"/>
      <c r="CY407" s="115"/>
      <c r="CZ407" s="115"/>
      <c r="DA407" s="115"/>
      <c r="DB407" s="115"/>
      <c r="DC407" s="115">
        <f t="shared" si="6450"/>
        <v>0</v>
      </c>
      <c r="DE407" s="118"/>
      <c r="DF407" s="118"/>
      <c r="DG407" s="115"/>
      <c r="DH407" s="115"/>
      <c r="DI407" s="115"/>
      <c r="DJ407" s="115"/>
      <c r="DK407" s="115"/>
      <c r="DL407" s="115">
        <f t="shared" si="6451"/>
        <v>0</v>
      </c>
      <c r="DN407" s="118"/>
      <c r="DO407" s="118"/>
      <c r="DP407" s="115"/>
      <c r="DQ407" s="115"/>
      <c r="DR407" s="115"/>
      <c r="DS407" s="115"/>
      <c r="DT407" s="115"/>
      <c r="DU407" s="115">
        <f t="shared" si="6452"/>
        <v>0</v>
      </c>
      <c r="DW407" s="118"/>
      <c r="DX407" s="118"/>
      <c r="DY407" s="115"/>
      <c r="DZ407" s="115"/>
      <c r="EA407" s="115"/>
      <c r="EB407" s="115"/>
      <c r="EC407" s="115"/>
      <c r="ED407" s="115">
        <f t="shared" si="6453"/>
        <v>0</v>
      </c>
      <c r="EF407" s="118"/>
      <c r="EG407" s="118"/>
      <c r="EH407" s="115"/>
      <c r="EI407" s="115"/>
      <c r="EJ407" s="115"/>
      <c r="EK407" s="115"/>
      <c r="EL407" s="115"/>
      <c r="EM407" s="115">
        <f t="shared" si="6454"/>
        <v>0</v>
      </c>
      <c r="EO407" s="118"/>
      <c r="EP407" s="118"/>
      <c r="EQ407" s="115"/>
      <c r="ER407" s="115"/>
      <c r="ES407" s="115"/>
      <c r="ET407" s="115"/>
      <c r="EU407" s="115"/>
      <c r="EV407" s="115">
        <f t="shared" si="6455"/>
        <v>0</v>
      </c>
      <c r="EX407" s="118"/>
      <c r="EY407" s="118"/>
      <c r="EZ407" s="115"/>
      <c r="FA407" s="115"/>
      <c r="FB407" s="115"/>
      <c r="FC407" s="115"/>
      <c r="FD407" s="115"/>
      <c r="FE407" s="115">
        <f t="shared" si="6456"/>
        <v>0</v>
      </c>
      <c r="FG407" s="118"/>
      <c r="FH407" s="118"/>
      <c r="FI407" s="115"/>
      <c r="FJ407" s="115"/>
      <c r="FK407" s="115"/>
      <c r="FL407" s="115"/>
      <c r="FM407" s="115"/>
      <c r="FN407" s="115">
        <f t="shared" si="6457"/>
        <v>0</v>
      </c>
      <c r="FP407" s="118"/>
      <c r="FQ407" s="118"/>
      <c r="FR407" s="115"/>
      <c r="FS407" s="115"/>
      <c r="FT407" s="115"/>
      <c r="FU407" s="115"/>
      <c r="FV407" s="115"/>
      <c r="FW407" s="115">
        <f t="shared" si="6458"/>
        <v>0</v>
      </c>
      <c r="FY407" s="118"/>
      <c r="FZ407" s="118"/>
      <c r="GA407" s="115"/>
      <c r="GB407" s="115"/>
      <c r="GC407" s="115"/>
      <c r="GD407" s="115"/>
      <c r="GE407" s="115"/>
      <c r="GF407" s="115">
        <f t="shared" si="6459"/>
        <v>0</v>
      </c>
      <c r="GH407" s="118"/>
      <c r="GI407" s="118"/>
      <c r="GJ407" s="115"/>
      <c r="GK407" s="115"/>
      <c r="GL407" s="115"/>
      <c r="GM407" s="115"/>
      <c r="GN407" s="115"/>
      <c r="GO407" s="115">
        <f t="shared" si="6460"/>
        <v>0</v>
      </c>
      <c r="GQ407" s="118"/>
      <c r="GR407" s="118"/>
      <c r="GS407" s="115"/>
      <c r="GT407" s="115"/>
      <c r="GU407" s="115"/>
      <c r="GV407" s="115"/>
      <c r="GW407" s="115"/>
      <c r="GX407" s="115">
        <f t="shared" si="6461"/>
        <v>0</v>
      </c>
      <c r="GZ407" s="118"/>
      <c r="HA407" s="118"/>
      <c r="HB407" s="115"/>
      <c r="HC407" s="115"/>
      <c r="HD407" s="115"/>
      <c r="HE407" s="115"/>
      <c r="HF407" s="115"/>
      <c r="HG407" s="115">
        <f t="shared" si="6462"/>
        <v>0</v>
      </c>
      <c r="HI407" s="118"/>
      <c r="HJ407" s="118"/>
      <c r="HK407" s="115"/>
      <c r="HL407" s="115"/>
      <c r="HM407" s="115"/>
      <c r="HN407" s="115"/>
      <c r="HO407" s="115"/>
      <c r="HP407" s="115">
        <f t="shared" si="6463"/>
        <v>0</v>
      </c>
      <c r="HR407" s="118"/>
      <c r="HS407" s="118"/>
      <c r="HT407" s="115"/>
      <c r="HU407" s="115"/>
      <c r="HV407" s="115"/>
      <c r="HW407" s="115"/>
      <c r="HX407" s="115"/>
      <c r="HY407" s="115">
        <f t="shared" si="6464"/>
        <v>0</v>
      </c>
      <c r="IA407" s="118"/>
      <c r="IB407" s="118"/>
      <c r="IC407" s="115"/>
      <c r="ID407" s="115"/>
      <c r="IE407" s="115"/>
      <c r="IF407" s="115"/>
      <c r="IG407" s="115"/>
      <c r="IH407" s="115">
        <f t="shared" si="6465"/>
        <v>0</v>
      </c>
      <c r="IJ407" s="118"/>
      <c r="IK407" s="118"/>
      <c r="IL407" s="115"/>
      <c r="IM407" s="115"/>
      <c r="IN407" s="115"/>
      <c r="IO407" s="115"/>
      <c r="IP407" s="115"/>
      <c r="IQ407" s="115">
        <f t="shared" si="6466"/>
        <v>0</v>
      </c>
      <c r="IS407" s="118"/>
      <c r="IT407" s="118"/>
      <c r="IU407" s="115"/>
      <c r="IV407" s="115"/>
      <c r="IW407" s="115"/>
      <c r="IX407" s="115"/>
      <c r="IY407" s="115"/>
      <c r="IZ407" s="115">
        <f t="shared" si="6467"/>
        <v>0</v>
      </c>
      <c r="JB407" s="118"/>
      <c r="JC407" s="118"/>
      <c r="JD407" s="115"/>
      <c r="JE407" s="115"/>
      <c r="JF407" s="115"/>
      <c r="JG407" s="115"/>
      <c r="JH407" s="115"/>
      <c r="JI407" s="115">
        <f t="shared" si="6468"/>
        <v>0</v>
      </c>
      <c r="JK407" s="118"/>
      <c r="JL407" s="118"/>
      <c r="JM407" s="115"/>
      <c r="JN407" s="115"/>
      <c r="JO407" s="115"/>
      <c r="JP407" s="115"/>
      <c r="JQ407" s="115"/>
      <c r="JR407" s="115">
        <f t="shared" si="6469"/>
        <v>0</v>
      </c>
      <c r="JS407" s="481"/>
      <c r="JT407" s="118"/>
      <c r="JU407" s="118"/>
      <c r="JV407" s="115"/>
      <c r="JW407" s="115"/>
      <c r="JX407" s="115"/>
      <c r="JY407" s="115"/>
      <c r="JZ407" s="115"/>
      <c r="KA407" s="115">
        <f t="shared" si="6470"/>
        <v>0</v>
      </c>
      <c r="KB407" s="481"/>
      <c r="KC407" s="118"/>
      <c r="KD407" s="118"/>
      <c r="KE407" s="115"/>
      <c r="KF407" s="115"/>
      <c r="KG407" s="115"/>
      <c r="KH407" s="115"/>
      <c r="KI407" s="115"/>
      <c r="KJ407" s="115">
        <f t="shared" si="6471"/>
        <v>0</v>
      </c>
      <c r="KK407" s="481"/>
      <c r="KL407" s="118"/>
      <c r="KM407" s="118"/>
      <c r="KN407" s="115"/>
      <c r="KO407" s="115"/>
      <c r="KP407" s="115"/>
      <c r="KQ407" s="115"/>
      <c r="KR407" s="115"/>
      <c r="KS407" s="115">
        <f t="shared" si="6472"/>
        <v>0</v>
      </c>
      <c r="KT407" s="481"/>
      <c r="KU407" s="118"/>
      <c r="KV407" s="118"/>
      <c r="KW407" s="115"/>
      <c r="KX407" s="115"/>
      <c r="KY407" s="115"/>
      <c r="KZ407" s="115"/>
      <c r="LA407" s="115"/>
      <c r="LB407" s="115">
        <f t="shared" si="6473"/>
        <v>0</v>
      </c>
      <c r="LC407" s="481"/>
      <c r="LD407" s="118"/>
      <c r="LE407" s="118"/>
      <c r="LF407" s="115"/>
      <c r="LG407" s="115"/>
      <c r="LH407" s="115"/>
      <c r="LI407" s="115"/>
      <c r="LJ407" s="115"/>
      <c r="LK407" s="115">
        <f t="shared" si="6474"/>
        <v>0</v>
      </c>
      <c r="LL407" s="481"/>
      <c r="LM407" s="118"/>
      <c r="LN407" s="118"/>
      <c r="LO407" s="115"/>
      <c r="LP407" s="115"/>
      <c r="LQ407" s="115"/>
      <c r="LR407" s="115"/>
      <c r="LS407" s="115"/>
      <c r="LT407" s="115">
        <f t="shared" si="6475"/>
        <v>0</v>
      </c>
      <c r="LU407" s="481"/>
      <c r="LV407" s="118"/>
      <c r="LW407" s="118"/>
      <c r="LX407" s="115"/>
      <c r="LY407" s="115"/>
      <c r="LZ407" s="115"/>
      <c r="MA407" s="115"/>
      <c r="MB407" s="115"/>
      <c r="MC407" s="115">
        <f t="shared" si="6476"/>
        <v>0</v>
      </c>
      <c r="MD407" s="481"/>
      <c r="ME407" s="118"/>
      <c r="MF407" s="118"/>
      <c r="MG407" s="115"/>
      <c r="MH407" s="115"/>
      <c r="MI407" s="115"/>
      <c r="MJ407" s="115"/>
      <c r="MK407" s="115"/>
      <c r="ML407" s="115">
        <f t="shared" si="6477"/>
        <v>0</v>
      </c>
      <c r="MM407" s="481"/>
      <c r="MN407" s="118"/>
      <c r="MO407" s="118"/>
      <c r="MP407" s="115"/>
      <c r="MQ407" s="115"/>
      <c r="MR407" s="115"/>
      <c r="MS407" s="115"/>
      <c r="MT407" s="115"/>
      <c r="MU407" s="115">
        <f t="shared" si="6478"/>
        <v>0</v>
      </c>
      <c r="MV407" s="481"/>
      <c r="MW407" s="118"/>
      <c r="MX407" s="118"/>
      <c r="MY407" s="115"/>
      <c r="MZ407" s="115"/>
      <c r="NA407" s="115"/>
      <c r="NB407" s="115"/>
      <c r="NC407" s="115"/>
      <c r="ND407" s="115">
        <f t="shared" si="6479"/>
        <v>0</v>
      </c>
      <c r="NE407" s="481"/>
      <c r="NF407" s="118"/>
      <c r="NG407" s="118"/>
      <c r="NH407" s="115"/>
      <c r="NI407" s="115"/>
      <c r="NJ407" s="115"/>
      <c r="NK407" s="115"/>
      <c r="NL407" s="115"/>
      <c r="NM407" s="115">
        <f t="shared" si="6480"/>
        <v>0</v>
      </c>
      <c r="NN407" s="481"/>
      <c r="NO407" s="118"/>
      <c r="NP407" s="118"/>
      <c r="NQ407" s="115"/>
      <c r="NR407" s="115"/>
      <c r="NS407" s="115"/>
      <c r="NT407" s="115"/>
      <c r="NU407" s="115"/>
      <c r="NV407" s="115">
        <f t="shared" si="6481"/>
        <v>0</v>
      </c>
      <c r="NW407" s="481"/>
      <c r="NX407" s="118"/>
      <c r="NY407" s="118"/>
      <c r="NZ407" s="115"/>
      <c r="OA407" s="115"/>
      <c r="OB407" s="115"/>
      <c r="OC407" s="115"/>
      <c r="OD407" s="115"/>
      <c r="OE407" s="115">
        <f t="shared" si="6482"/>
        <v>0</v>
      </c>
      <c r="OF407" s="481"/>
      <c r="OG407" s="118"/>
      <c r="OH407" s="118"/>
      <c r="OI407" s="115"/>
      <c r="OJ407" s="115"/>
      <c r="OK407" s="115"/>
      <c r="OL407" s="115"/>
      <c r="OM407" s="115"/>
      <c r="ON407" s="115">
        <f t="shared" si="6483"/>
        <v>0</v>
      </c>
      <c r="OO407" s="481"/>
      <c r="OP407" s="118"/>
      <c r="OQ407" s="118"/>
      <c r="OR407" s="115"/>
      <c r="OS407" s="115"/>
      <c r="OT407" s="115"/>
      <c r="OU407" s="115"/>
      <c r="OV407" s="115"/>
      <c r="OW407" s="115">
        <f t="shared" si="6484"/>
        <v>0</v>
      </c>
      <c r="OY407" s="118"/>
      <c r="OZ407" s="118"/>
      <c r="PA407" s="115"/>
      <c r="PB407" s="115"/>
      <c r="PC407" s="115"/>
      <c r="PD407" s="115"/>
      <c r="PE407" s="115"/>
      <c r="PF407" s="115">
        <f t="shared" si="6485"/>
        <v>0</v>
      </c>
    </row>
    <row r="408" spans="1:422">
      <c r="A408" s="118"/>
      <c r="B408" s="118"/>
      <c r="C408" s="119"/>
      <c r="D408" s="119"/>
      <c r="E408" s="119"/>
      <c r="F408" s="119"/>
      <c r="G408" s="120" t="s">
        <v>44</v>
      </c>
      <c r="H408" s="132">
        <f t="shared" ref="H408" si="6486">SUM(H400:H407)</f>
        <v>0</v>
      </c>
      <c r="J408" s="118"/>
      <c r="K408" s="118"/>
      <c r="L408" s="119"/>
      <c r="M408" s="119"/>
      <c r="N408" s="119"/>
      <c r="O408" s="119"/>
      <c r="P408" s="120" t="s">
        <v>44</v>
      </c>
      <c r="Q408" s="132">
        <f t="shared" ref="Q408" si="6487">SUM(Q400:Q407)</f>
        <v>0</v>
      </c>
      <c r="S408" s="118"/>
      <c r="T408" s="118"/>
      <c r="U408" s="119"/>
      <c r="V408" s="119"/>
      <c r="W408" s="119"/>
      <c r="X408" s="119"/>
      <c r="Y408" s="120" t="s">
        <v>44</v>
      </c>
      <c r="Z408" s="132">
        <f t="shared" ref="Z408" si="6488">SUM(Z400:Z407)</f>
        <v>0</v>
      </c>
      <c r="AB408" s="118"/>
      <c r="AC408" s="118"/>
      <c r="AD408" s="119"/>
      <c r="AE408" s="119"/>
      <c r="AF408" s="119"/>
      <c r="AG408" s="119"/>
      <c r="AH408" s="120" t="s">
        <v>44</v>
      </c>
      <c r="AI408" s="132">
        <f t="shared" ref="AI408" si="6489">SUM(AI400:AI407)</f>
        <v>0</v>
      </c>
      <c r="AK408" s="118"/>
      <c r="AL408" s="118"/>
      <c r="AM408" s="119"/>
      <c r="AN408" s="119"/>
      <c r="AO408" s="119"/>
      <c r="AP408" s="119"/>
      <c r="AQ408" s="120" t="s">
        <v>44</v>
      </c>
      <c r="AR408" s="132">
        <f t="shared" ref="AR408" si="6490">SUM(AR400:AR407)</f>
        <v>0</v>
      </c>
      <c r="AT408" s="118"/>
      <c r="AU408" s="118"/>
      <c r="AV408" s="119"/>
      <c r="AW408" s="119"/>
      <c r="AX408" s="119"/>
      <c r="AY408" s="119"/>
      <c r="AZ408" s="120" t="s">
        <v>44</v>
      </c>
      <c r="BA408" s="132">
        <f t="shared" ref="BA408" si="6491">SUM(BA400:BA407)</f>
        <v>0</v>
      </c>
      <c r="BC408" s="118"/>
      <c r="BD408" s="118"/>
      <c r="BE408" s="119"/>
      <c r="BF408" s="119"/>
      <c r="BG408" s="119"/>
      <c r="BH408" s="119"/>
      <c r="BI408" s="120" t="s">
        <v>44</v>
      </c>
      <c r="BJ408" s="132">
        <f t="shared" ref="BJ408:DL408" si="6492">SUM(BJ400:BJ407)</f>
        <v>0</v>
      </c>
      <c r="BL408" s="118"/>
      <c r="BM408" s="118"/>
      <c r="BN408" s="119"/>
      <c r="BO408" s="119"/>
      <c r="BP408" s="119"/>
      <c r="BQ408" s="119"/>
      <c r="BR408" s="120" t="s">
        <v>44</v>
      </c>
      <c r="BS408" s="132">
        <f t="shared" ref="BS408:DU408" si="6493">SUM(BS400:BS407)</f>
        <v>0</v>
      </c>
      <c r="BU408" s="118"/>
      <c r="BV408" s="118"/>
      <c r="BW408" s="119"/>
      <c r="BX408" s="119"/>
      <c r="BY408" s="119"/>
      <c r="BZ408" s="119"/>
      <c r="CA408" s="120" t="s">
        <v>44</v>
      </c>
      <c r="CB408" s="132">
        <f t="shared" si="6492"/>
        <v>0</v>
      </c>
      <c r="CD408" s="118"/>
      <c r="CE408" s="118"/>
      <c r="CF408" s="119"/>
      <c r="CG408" s="119"/>
      <c r="CH408" s="119"/>
      <c r="CI408" s="119"/>
      <c r="CJ408" s="120" t="s">
        <v>44</v>
      </c>
      <c r="CK408" s="132">
        <f t="shared" si="6493"/>
        <v>0</v>
      </c>
      <c r="CM408" s="118"/>
      <c r="CN408" s="118"/>
      <c r="CO408" s="119"/>
      <c r="CP408" s="119"/>
      <c r="CQ408" s="119"/>
      <c r="CR408" s="119"/>
      <c r="CS408" s="120" t="s">
        <v>44</v>
      </c>
      <c r="CT408" s="132">
        <f t="shared" si="6492"/>
        <v>0</v>
      </c>
      <c r="CV408" s="118"/>
      <c r="CW408" s="118"/>
      <c r="CX408" s="119"/>
      <c r="CY408" s="119"/>
      <c r="CZ408" s="119"/>
      <c r="DA408" s="119"/>
      <c r="DB408" s="120" t="s">
        <v>44</v>
      </c>
      <c r="DC408" s="132">
        <f t="shared" si="6493"/>
        <v>0</v>
      </c>
      <c r="DE408" s="118"/>
      <c r="DF408" s="118"/>
      <c r="DG408" s="119"/>
      <c r="DH408" s="119"/>
      <c r="DI408" s="119"/>
      <c r="DJ408" s="119"/>
      <c r="DK408" s="120" t="s">
        <v>44</v>
      </c>
      <c r="DL408" s="132">
        <f t="shared" si="6492"/>
        <v>0</v>
      </c>
      <c r="DN408" s="118"/>
      <c r="DO408" s="118"/>
      <c r="DP408" s="119"/>
      <c r="DQ408" s="119"/>
      <c r="DR408" s="119"/>
      <c r="DS408" s="119"/>
      <c r="DT408" s="120" t="s">
        <v>44</v>
      </c>
      <c r="DU408" s="132">
        <f t="shared" si="6493"/>
        <v>0</v>
      </c>
      <c r="DW408" s="118"/>
      <c r="DX408" s="118"/>
      <c r="DY408" s="119"/>
      <c r="DZ408" s="119"/>
      <c r="EA408" s="119"/>
      <c r="EB408" s="119"/>
      <c r="EC408" s="120" t="s">
        <v>44</v>
      </c>
      <c r="ED408" s="132">
        <f t="shared" ref="ED408:GF408" si="6494">SUM(ED400:ED407)</f>
        <v>0</v>
      </c>
      <c r="EF408" s="118"/>
      <c r="EG408" s="118"/>
      <c r="EH408" s="119"/>
      <c r="EI408" s="119"/>
      <c r="EJ408" s="119"/>
      <c r="EK408" s="119"/>
      <c r="EL408" s="120" t="s">
        <v>44</v>
      </c>
      <c r="EM408" s="132">
        <f t="shared" ref="EM408:GO408" si="6495">SUM(EM400:EM407)</f>
        <v>0</v>
      </c>
      <c r="EO408" s="118"/>
      <c r="EP408" s="118"/>
      <c r="EQ408" s="119"/>
      <c r="ER408" s="119"/>
      <c r="ES408" s="119"/>
      <c r="ET408" s="119"/>
      <c r="EU408" s="120" t="s">
        <v>44</v>
      </c>
      <c r="EV408" s="132">
        <f t="shared" si="6494"/>
        <v>0</v>
      </c>
      <c r="EX408" s="118"/>
      <c r="EY408" s="118"/>
      <c r="EZ408" s="119"/>
      <c r="FA408" s="119"/>
      <c r="FB408" s="119"/>
      <c r="FC408" s="119"/>
      <c r="FD408" s="120" t="s">
        <v>44</v>
      </c>
      <c r="FE408" s="132">
        <f t="shared" si="6495"/>
        <v>0</v>
      </c>
      <c r="FG408" s="118"/>
      <c r="FH408" s="118"/>
      <c r="FI408" s="119"/>
      <c r="FJ408" s="119"/>
      <c r="FK408" s="119"/>
      <c r="FL408" s="119"/>
      <c r="FM408" s="120" t="s">
        <v>44</v>
      </c>
      <c r="FN408" s="132">
        <f t="shared" si="6494"/>
        <v>0</v>
      </c>
      <c r="FP408" s="118"/>
      <c r="FQ408" s="118"/>
      <c r="FR408" s="119"/>
      <c r="FS408" s="119"/>
      <c r="FT408" s="119"/>
      <c r="FU408" s="119"/>
      <c r="FV408" s="120" t="s">
        <v>44</v>
      </c>
      <c r="FW408" s="132">
        <f t="shared" si="6495"/>
        <v>0</v>
      </c>
      <c r="FY408" s="118"/>
      <c r="FZ408" s="118"/>
      <c r="GA408" s="119"/>
      <c r="GB408" s="119"/>
      <c r="GC408" s="119"/>
      <c r="GD408" s="119"/>
      <c r="GE408" s="120" t="s">
        <v>44</v>
      </c>
      <c r="GF408" s="132">
        <f t="shared" si="6494"/>
        <v>2</v>
      </c>
      <c r="GH408" s="118"/>
      <c r="GI408" s="118"/>
      <c r="GJ408" s="119"/>
      <c r="GK408" s="119"/>
      <c r="GL408" s="119"/>
      <c r="GM408" s="119"/>
      <c r="GN408" s="120" t="s">
        <v>44</v>
      </c>
      <c r="GO408" s="132">
        <f t="shared" si="6495"/>
        <v>2</v>
      </c>
      <c r="GQ408" s="118"/>
      <c r="GR408" s="118"/>
      <c r="GS408" s="119"/>
      <c r="GT408" s="119"/>
      <c r="GU408" s="119"/>
      <c r="GV408" s="119"/>
      <c r="GW408" s="120" t="s">
        <v>44</v>
      </c>
      <c r="GX408" s="132">
        <f t="shared" ref="GX408:IZ408" si="6496">SUM(GX400:GX407)</f>
        <v>0</v>
      </c>
      <c r="GZ408" s="118"/>
      <c r="HA408" s="118"/>
      <c r="HB408" s="119"/>
      <c r="HC408" s="119"/>
      <c r="HD408" s="119"/>
      <c r="HE408" s="119"/>
      <c r="HF408" s="120" t="s">
        <v>44</v>
      </c>
      <c r="HG408" s="132">
        <f t="shared" ref="HG408:JI408" si="6497">SUM(HG400:HG407)</f>
        <v>6</v>
      </c>
      <c r="HI408" s="118"/>
      <c r="HJ408" s="118"/>
      <c r="HK408" s="119"/>
      <c r="HL408" s="119"/>
      <c r="HM408" s="119"/>
      <c r="HN408" s="119"/>
      <c r="HO408" s="120" t="s">
        <v>44</v>
      </c>
      <c r="HP408" s="132">
        <f t="shared" si="6496"/>
        <v>5.2</v>
      </c>
      <c r="HR408" s="118"/>
      <c r="HS408" s="118"/>
      <c r="HT408" s="119"/>
      <c r="HU408" s="119"/>
      <c r="HV408" s="119"/>
      <c r="HW408" s="119"/>
      <c r="HX408" s="120" t="s">
        <v>44</v>
      </c>
      <c r="HY408" s="132">
        <f t="shared" si="6497"/>
        <v>6</v>
      </c>
      <c r="IA408" s="118"/>
      <c r="IB408" s="118"/>
      <c r="IC408" s="119"/>
      <c r="ID408" s="119"/>
      <c r="IE408" s="119"/>
      <c r="IF408" s="119"/>
      <c r="IG408" s="120" t="s">
        <v>44</v>
      </c>
      <c r="IH408" s="132">
        <f t="shared" si="6496"/>
        <v>7.2</v>
      </c>
      <c r="IJ408" s="118"/>
      <c r="IK408" s="118"/>
      <c r="IL408" s="119"/>
      <c r="IM408" s="119"/>
      <c r="IN408" s="119"/>
      <c r="IO408" s="119"/>
      <c r="IP408" s="120" t="s">
        <v>44</v>
      </c>
      <c r="IQ408" s="132">
        <f t="shared" si="6497"/>
        <v>0</v>
      </c>
      <c r="IS408" s="118"/>
      <c r="IT408" s="118"/>
      <c r="IU408" s="119"/>
      <c r="IV408" s="119"/>
      <c r="IW408" s="119"/>
      <c r="IX408" s="119"/>
      <c r="IY408" s="120" t="s">
        <v>44</v>
      </c>
      <c r="IZ408" s="132">
        <f t="shared" si="6496"/>
        <v>9.6</v>
      </c>
      <c r="JB408" s="118"/>
      <c r="JC408" s="118"/>
      <c r="JD408" s="119"/>
      <c r="JE408" s="119"/>
      <c r="JF408" s="119"/>
      <c r="JG408" s="119"/>
      <c r="JH408" s="120" t="s">
        <v>44</v>
      </c>
      <c r="JI408" s="132">
        <f t="shared" si="6497"/>
        <v>9</v>
      </c>
      <c r="JK408" s="118"/>
      <c r="JL408" s="118"/>
      <c r="JM408" s="119"/>
      <c r="JN408" s="119"/>
      <c r="JO408" s="119"/>
      <c r="JP408" s="119"/>
      <c r="JQ408" s="120" t="s">
        <v>44</v>
      </c>
      <c r="JR408" s="132">
        <f t="shared" ref="JR408:LT408" si="6498">SUM(JR400:JR407)</f>
        <v>0</v>
      </c>
      <c r="JT408" s="118"/>
      <c r="JU408" s="118"/>
      <c r="JV408" s="119"/>
      <c r="JW408" s="119"/>
      <c r="JX408" s="119"/>
      <c r="JY408" s="119"/>
      <c r="JZ408" s="120" t="s">
        <v>44</v>
      </c>
      <c r="KA408" s="132">
        <f t="shared" ref="KA408:MC408" si="6499">SUM(KA400:KA407)</f>
        <v>7.1</v>
      </c>
      <c r="KC408" s="118"/>
      <c r="KD408" s="118"/>
      <c r="KE408" s="119"/>
      <c r="KF408" s="119"/>
      <c r="KG408" s="119"/>
      <c r="KH408" s="119"/>
      <c r="KI408" s="120" t="s">
        <v>44</v>
      </c>
      <c r="KJ408" s="132">
        <f t="shared" si="6498"/>
        <v>0</v>
      </c>
      <c r="KL408" s="118"/>
      <c r="KM408" s="118"/>
      <c r="KN408" s="119"/>
      <c r="KO408" s="119"/>
      <c r="KP408" s="119"/>
      <c r="KQ408" s="119"/>
      <c r="KR408" s="120" t="s">
        <v>44</v>
      </c>
      <c r="KS408" s="132">
        <f t="shared" si="6499"/>
        <v>0</v>
      </c>
      <c r="KU408" s="118"/>
      <c r="KV408" s="118"/>
      <c r="KW408" s="119"/>
      <c r="KX408" s="119"/>
      <c r="KY408" s="119"/>
      <c r="KZ408" s="119"/>
      <c r="LA408" s="120" t="s">
        <v>44</v>
      </c>
      <c r="LB408" s="132">
        <f t="shared" si="6498"/>
        <v>0</v>
      </c>
      <c r="LD408" s="118"/>
      <c r="LE408" s="118"/>
      <c r="LF408" s="119"/>
      <c r="LG408" s="119"/>
      <c r="LH408" s="119"/>
      <c r="LI408" s="119"/>
      <c r="LJ408" s="120" t="s">
        <v>44</v>
      </c>
      <c r="LK408" s="132">
        <f t="shared" si="6499"/>
        <v>0</v>
      </c>
      <c r="LM408" s="118"/>
      <c r="LN408" s="118"/>
      <c r="LO408" s="119"/>
      <c r="LP408" s="119"/>
      <c r="LQ408" s="119"/>
      <c r="LR408" s="119"/>
      <c r="LS408" s="120" t="s">
        <v>44</v>
      </c>
      <c r="LT408" s="132">
        <f t="shared" si="6498"/>
        <v>0</v>
      </c>
      <c r="LV408" s="118"/>
      <c r="LW408" s="118"/>
      <c r="LX408" s="119"/>
      <c r="LY408" s="119"/>
      <c r="LZ408" s="119"/>
      <c r="MA408" s="119"/>
      <c r="MB408" s="120" t="s">
        <v>44</v>
      </c>
      <c r="MC408" s="132">
        <f t="shared" si="6499"/>
        <v>0</v>
      </c>
      <c r="ME408" s="118"/>
      <c r="MF408" s="118"/>
      <c r="MG408" s="119"/>
      <c r="MH408" s="119"/>
      <c r="MI408" s="119"/>
      <c r="MJ408" s="119"/>
      <c r="MK408" s="120" t="s">
        <v>44</v>
      </c>
      <c r="ML408" s="132">
        <f t="shared" ref="ML408:ON408" si="6500">SUM(ML400:ML407)</f>
        <v>0</v>
      </c>
      <c r="MN408" s="118"/>
      <c r="MO408" s="118"/>
      <c r="MP408" s="119"/>
      <c r="MQ408" s="119"/>
      <c r="MR408" s="119"/>
      <c r="MS408" s="119"/>
      <c r="MT408" s="120" t="s">
        <v>44</v>
      </c>
      <c r="MU408" s="132">
        <f t="shared" ref="MU408:OW408" si="6501">SUM(MU400:MU407)</f>
        <v>6.6</v>
      </c>
      <c r="MW408" s="118"/>
      <c r="MX408" s="118"/>
      <c r="MY408" s="119"/>
      <c r="MZ408" s="119"/>
      <c r="NA408" s="119"/>
      <c r="NB408" s="119"/>
      <c r="NC408" s="120" t="s">
        <v>44</v>
      </c>
      <c r="ND408" s="132">
        <f t="shared" si="6500"/>
        <v>6.2</v>
      </c>
      <c r="NF408" s="118"/>
      <c r="NG408" s="118"/>
      <c r="NH408" s="119"/>
      <c r="NI408" s="119"/>
      <c r="NJ408" s="119"/>
      <c r="NK408" s="119"/>
      <c r="NL408" s="120" t="s">
        <v>44</v>
      </c>
      <c r="NM408" s="132">
        <f t="shared" si="6501"/>
        <v>6.7</v>
      </c>
      <c r="NO408" s="118"/>
      <c r="NP408" s="118"/>
      <c r="NQ408" s="119"/>
      <c r="NR408" s="119"/>
      <c r="NS408" s="119"/>
      <c r="NT408" s="119"/>
      <c r="NU408" s="120" t="s">
        <v>44</v>
      </c>
      <c r="NV408" s="132">
        <f t="shared" si="6500"/>
        <v>0</v>
      </c>
      <c r="NX408" s="118"/>
      <c r="NY408" s="118"/>
      <c r="NZ408" s="119"/>
      <c r="OA408" s="119"/>
      <c r="OB408" s="119"/>
      <c r="OC408" s="119"/>
      <c r="OD408" s="120" t="s">
        <v>44</v>
      </c>
      <c r="OE408" s="132">
        <f t="shared" si="6501"/>
        <v>7.6</v>
      </c>
      <c r="OG408" s="118"/>
      <c r="OH408" s="118"/>
      <c r="OI408" s="119"/>
      <c r="OJ408" s="119"/>
      <c r="OK408" s="119"/>
      <c r="OL408" s="119"/>
      <c r="OM408" s="120" t="s">
        <v>44</v>
      </c>
      <c r="ON408" s="132">
        <f t="shared" si="6500"/>
        <v>6.4</v>
      </c>
      <c r="OP408" s="118"/>
      <c r="OQ408" s="118"/>
      <c r="OR408" s="119"/>
      <c r="OS408" s="119"/>
      <c r="OT408" s="119"/>
      <c r="OU408" s="119"/>
      <c r="OV408" s="120" t="s">
        <v>44</v>
      </c>
      <c r="OW408" s="132">
        <f t="shared" si="6501"/>
        <v>0</v>
      </c>
      <c r="OY408" s="118"/>
      <c r="OZ408" s="118"/>
      <c r="PA408" s="119"/>
      <c r="PB408" s="119"/>
      <c r="PC408" s="119"/>
      <c r="PD408" s="119"/>
      <c r="PE408" s="120" t="s">
        <v>44</v>
      </c>
      <c r="PF408" s="132">
        <f t="shared" ref="PF408" si="6502">SUM(PF400:PF407)</f>
        <v>0</v>
      </c>
    </row>
    <row r="409" spans="1:422" s="139" customFormat="1">
      <c r="A409" s="134"/>
      <c r="B409" s="135"/>
      <c r="C409" s="136"/>
      <c r="D409" s="136"/>
      <c r="E409" s="136"/>
      <c r="F409" s="136"/>
      <c r="G409" s="137"/>
      <c r="H409" s="138"/>
      <c r="J409" s="134"/>
      <c r="K409" s="135"/>
      <c r="L409" s="136"/>
      <c r="M409" s="136"/>
      <c r="N409" s="136"/>
      <c r="O409" s="136"/>
      <c r="P409" s="137"/>
      <c r="Q409" s="138"/>
      <c r="S409" s="134"/>
      <c r="T409" s="135"/>
      <c r="U409" s="136"/>
      <c r="V409" s="136"/>
      <c r="W409" s="136"/>
      <c r="X409" s="136"/>
      <c r="Y409" s="137"/>
      <c r="Z409" s="138"/>
      <c r="AB409" s="134"/>
      <c r="AC409" s="135"/>
      <c r="AD409" s="136"/>
      <c r="AE409" s="136"/>
      <c r="AF409" s="136"/>
      <c r="AG409" s="136"/>
      <c r="AH409" s="137"/>
      <c r="AI409" s="138"/>
      <c r="AK409" s="134"/>
      <c r="AL409" s="135"/>
      <c r="AM409" s="136"/>
      <c r="AN409" s="136"/>
      <c r="AO409" s="136"/>
      <c r="AP409" s="136"/>
      <c r="AQ409" s="137"/>
      <c r="AR409" s="138"/>
      <c r="AT409" s="134"/>
      <c r="AU409" s="135"/>
      <c r="AV409" s="136"/>
      <c r="AW409" s="136"/>
      <c r="AX409" s="136"/>
      <c r="AY409" s="136"/>
      <c r="AZ409" s="137"/>
      <c r="BA409" s="138"/>
      <c r="BC409" s="134"/>
      <c r="BD409" s="135"/>
      <c r="BE409" s="136"/>
      <c r="BF409" s="136"/>
      <c r="BG409" s="136"/>
      <c r="BH409" s="136"/>
      <c r="BI409" s="137"/>
      <c r="BJ409" s="138"/>
      <c r="BL409" s="134"/>
      <c r="BM409" s="135"/>
      <c r="BN409" s="136"/>
      <c r="BO409" s="136"/>
      <c r="BP409" s="136"/>
      <c r="BQ409" s="136"/>
      <c r="BR409" s="137"/>
      <c r="BS409" s="138"/>
      <c r="BU409" s="134"/>
      <c r="BV409" s="135"/>
      <c r="BW409" s="136"/>
      <c r="BX409" s="136"/>
      <c r="BY409" s="136"/>
      <c r="BZ409" s="136"/>
      <c r="CA409" s="137"/>
      <c r="CB409" s="138"/>
      <c r="CD409" s="134"/>
      <c r="CE409" s="135"/>
      <c r="CF409" s="136"/>
      <c r="CG409" s="136"/>
      <c r="CH409" s="136"/>
      <c r="CI409" s="136"/>
      <c r="CJ409" s="137"/>
      <c r="CK409" s="138"/>
      <c r="CM409" s="134"/>
      <c r="CN409" s="135"/>
      <c r="CO409" s="136"/>
      <c r="CP409" s="136"/>
      <c r="CQ409" s="136"/>
      <c r="CR409" s="136"/>
      <c r="CS409" s="137"/>
      <c r="CT409" s="138"/>
      <c r="CV409" s="134"/>
      <c r="CW409" s="135"/>
      <c r="CX409" s="136"/>
      <c r="CY409" s="136"/>
      <c r="CZ409" s="136"/>
      <c r="DA409" s="136"/>
      <c r="DB409" s="137"/>
      <c r="DC409" s="138"/>
      <c r="DE409" s="134"/>
      <c r="DF409" s="135"/>
      <c r="DG409" s="136"/>
      <c r="DH409" s="136"/>
      <c r="DI409" s="136"/>
      <c r="DJ409" s="136"/>
      <c r="DK409" s="137"/>
      <c r="DL409" s="138"/>
      <c r="DN409" s="134"/>
      <c r="DO409" s="135"/>
      <c r="DP409" s="136"/>
      <c r="DQ409" s="136"/>
      <c r="DR409" s="136"/>
      <c r="DS409" s="136"/>
      <c r="DT409" s="137"/>
      <c r="DU409" s="138"/>
      <c r="DW409" s="134"/>
      <c r="DX409" s="135"/>
      <c r="DY409" s="136"/>
      <c r="DZ409" s="136"/>
      <c r="EA409" s="136"/>
      <c r="EB409" s="136"/>
      <c r="EC409" s="137"/>
      <c r="ED409" s="138"/>
      <c r="EF409" s="134"/>
      <c r="EG409" s="135"/>
      <c r="EH409" s="136"/>
      <c r="EI409" s="136"/>
      <c r="EJ409" s="136"/>
      <c r="EK409" s="136"/>
      <c r="EL409" s="137"/>
      <c r="EM409" s="138"/>
      <c r="EO409" s="134"/>
      <c r="EP409" s="135"/>
      <c r="EQ409" s="136"/>
      <c r="ER409" s="136"/>
      <c r="ES409" s="136"/>
      <c r="ET409" s="136"/>
      <c r="EU409" s="137"/>
      <c r="EV409" s="138"/>
      <c r="EX409" s="134"/>
      <c r="EY409" s="135"/>
      <c r="EZ409" s="136"/>
      <c r="FA409" s="136"/>
      <c r="FB409" s="136"/>
      <c r="FC409" s="136"/>
      <c r="FD409" s="137"/>
      <c r="FE409" s="138"/>
      <c r="FG409" s="134"/>
      <c r="FH409" s="135"/>
      <c r="FI409" s="136"/>
      <c r="FJ409" s="136"/>
      <c r="FK409" s="136"/>
      <c r="FL409" s="136"/>
      <c r="FM409" s="137"/>
      <c r="FN409" s="138"/>
      <c r="FP409" s="134"/>
      <c r="FQ409" s="135"/>
      <c r="FR409" s="136"/>
      <c r="FS409" s="136"/>
      <c r="FT409" s="136"/>
      <c r="FU409" s="136"/>
      <c r="FV409" s="137"/>
      <c r="FW409" s="138"/>
      <c r="FY409" s="134"/>
      <c r="FZ409" s="135"/>
      <c r="GA409" s="136"/>
      <c r="GB409" s="136"/>
      <c r="GC409" s="136"/>
      <c r="GD409" s="136"/>
      <c r="GE409" s="137"/>
      <c r="GF409" s="138"/>
      <c r="GH409" s="134"/>
      <c r="GI409" s="135"/>
      <c r="GJ409" s="136"/>
      <c r="GK409" s="136"/>
      <c r="GL409" s="136"/>
      <c r="GM409" s="136"/>
      <c r="GN409" s="137"/>
      <c r="GO409" s="138"/>
      <c r="GQ409" s="134"/>
      <c r="GR409" s="135"/>
      <c r="GS409" s="136"/>
      <c r="GT409" s="136"/>
      <c r="GU409" s="136"/>
      <c r="GV409" s="136"/>
      <c r="GW409" s="137"/>
      <c r="GX409" s="138"/>
      <c r="GZ409" s="134"/>
      <c r="HA409" s="135"/>
      <c r="HB409" s="136"/>
      <c r="HC409" s="136"/>
      <c r="HD409" s="136"/>
      <c r="HE409" s="136"/>
      <c r="HF409" s="137"/>
      <c r="HG409" s="138"/>
      <c r="HI409" s="134"/>
      <c r="HJ409" s="135"/>
      <c r="HK409" s="136"/>
      <c r="HL409" s="136"/>
      <c r="HM409" s="136"/>
      <c r="HN409" s="136"/>
      <c r="HO409" s="137"/>
      <c r="HP409" s="138"/>
      <c r="HR409" s="134"/>
      <c r="HS409" s="135"/>
      <c r="HT409" s="136"/>
      <c r="HU409" s="136"/>
      <c r="HV409" s="136"/>
      <c r="HW409" s="136"/>
      <c r="HX409" s="137"/>
      <c r="HY409" s="138"/>
      <c r="IA409" s="134"/>
      <c r="IB409" s="135"/>
      <c r="IC409" s="136"/>
      <c r="ID409" s="136"/>
      <c r="IE409" s="136"/>
      <c r="IF409" s="136"/>
      <c r="IG409" s="137"/>
      <c r="IH409" s="138"/>
      <c r="IJ409" s="134"/>
      <c r="IK409" s="135"/>
      <c r="IL409" s="136"/>
      <c r="IM409" s="136"/>
      <c r="IN409" s="136"/>
      <c r="IO409" s="136"/>
      <c r="IP409" s="137"/>
      <c r="IQ409" s="138"/>
      <c r="IS409" s="134"/>
      <c r="IT409" s="135"/>
      <c r="IU409" s="136"/>
      <c r="IV409" s="136"/>
      <c r="IW409" s="136"/>
      <c r="IX409" s="136"/>
      <c r="IY409" s="137"/>
      <c r="IZ409" s="138"/>
      <c r="JB409" s="134"/>
      <c r="JC409" s="135"/>
      <c r="JD409" s="136"/>
      <c r="JE409" s="136"/>
      <c r="JF409" s="136"/>
      <c r="JG409" s="136"/>
      <c r="JH409" s="137"/>
      <c r="JI409" s="138"/>
      <c r="JK409" s="134"/>
      <c r="JL409" s="135"/>
      <c r="JM409" s="136"/>
      <c r="JN409" s="136"/>
      <c r="JO409" s="136"/>
      <c r="JP409" s="136"/>
      <c r="JQ409" s="137"/>
      <c r="JR409" s="138"/>
      <c r="JT409" s="134"/>
      <c r="JU409" s="135"/>
      <c r="JV409" s="136"/>
      <c r="JW409" s="136"/>
      <c r="JX409" s="136"/>
      <c r="JY409" s="136"/>
      <c r="JZ409" s="137"/>
      <c r="KA409" s="138"/>
      <c r="KC409" s="134"/>
      <c r="KD409" s="135"/>
      <c r="KE409" s="136"/>
      <c r="KF409" s="136"/>
      <c r="KG409" s="136"/>
      <c r="KH409" s="136"/>
      <c r="KI409" s="137"/>
      <c r="KJ409" s="138"/>
      <c r="KL409" s="134"/>
      <c r="KM409" s="135"/>
      <c r="KN409" s="136"/>
      <c r="KO409" s="136"/>
      <c r="KP409" s="136"/>
      <c r="KQ409" s="136"/>
      <c r="KR409" s="137"/>
      <c r="KS409" s="138"/>
      <c r="KU409" s="134"/>
      <c r="KV409" s="135"/>
      <c r="KW409" s="136"/>
      <c r="KX409" s="136"/>
      <c r="KY409" s="136"/>
      <c r="KZ409" s="136"/>
      <c r="LA409" s="137"/>
      <c r="LB409" s="138"/>
      <c r="LD409" s="134"/>
      <c r="LE409" s="135"/>
      <c r="LF409" s="136"/>
      <c r="LG409" s="136"/>
      <c r="LH409" s="136"/>
      <c r="LI409" s="136"/>
      <c r="LJ409" s="137"/>
      <c r="LK409" s="138"/>
      <c r="LM409" s="134"/>
      <c r="LN409" s="135"/>
      <c r="LO409" s="136"/>
      <c r="LP409" s="136"/>
      <c r="LQ409" s="136"/>
      <c r="LR409" s="136"/>
      <c r="LS409" s="137"/>
      <c r="LT409" s="138"/>
      <c r="LV409" s="134"/>
      <c r="LW409" s="135"/>
      <c r="LX409" s="136"/>
      <c r="LY409" s="136"/>
      <c r="LZ409" s="136"/>
      <c r="MA409" s="136"/>
      <c r="MB409" s="137"/>
      <c r="MC409" s="138"/>
      <c r="ME409" s="134"/>
      <c r="MF409" s="135"/>
      <c r="MG409" s="136"/>
      <c r="MH409" s="136"/>
      <c r="MI409" s="136"/>
      <c r="MJ409" s="136"/>
      <c r="MK409" s="137"/>
      <c r="ML409" s="138"/>
      <c r="MN409" s="134"/>
      <c r="MO409" s="135"/>
      <c r="MP409" s="136"/>
      <c r="MQ409" s="136"/>
      <c r="MR409" s="136"/>
      <c r="MS409" s="136"/>
      <c r="MT409" s="137"/>
      <c r="MU409" s="138"/>
      <c r="MW409" s="134"/>
      <c r="MX409" s="135"/>
      <c r="MY409" s="136"/>
      <c r="MZ409" s="136"/>
      <c r="NA409" s="136"/>
      <c r="NB409" s="136"/>
      <c r="NC409" s="137"/>
      <c r="ND409" s="138"/>
      <c r="NF409" s="134"/>
      <c r="NG409" s="135"/>
      <c r="NH409" s="136"/>
      <c r="NI409" s="136"/>
      <c r="NJ409" s="136"/>
      <c r="NK409" s="136"/>
      <c r="NL409" s="137"/>
      <c r="NM409" s="138"/>
      <c r="NO409" s="134"/>
      <c r="NP409" s="135"/>
      <c r="NQ409" s="136"/>
      <c r="NR409" s="136"/>
      <c r="NS409" s="136"/>
      <c r="NT409" s="136"/>
      <c r="NU409" s="137"/>
      <c r="NV409" s="138"/>
      <c r="NX409" s="134"/>
      <c r="NY409" s="135"/>
      <c r="NZ409" s="136"/>
      <c r="OA409" s="136"/>
      <c r="OB409" s="136"/>
      <c r="OC409" s="136"/>
      <c r="OD409" s="137"/>
      <c r="OE409" s="138"/>
      <c r="OG409" s="134"/>
      <c r="OH409" s="135"/>
      <c r="OI409" s="136"/>
      <c r="OJ409" s="136"/>
      <c r="OK409" s="136"/>
      <c r="OL409" s="136"/>
      <c r="OM409" s="137"/>
      <c r="ON409" s="138"/>
      <c r="OP409" s="134"/>
      <c r="OQ409" s="135"/>
      <c r="OR409" s="136"/>
      <c r="OS409" s="136"/>
      <c r="OT409" s="136"/>
      <c r="OU409" s="136"/>
      <c r="OV409" s="137"/>
      <c r="OW409" s="138"/>
      <c r="OY409" s="134"/>
      <c r="OZ409" s="135"/>
      <c r="PA409" s="136"/>
      <c r="PB409" s="136"/>
      <c r="PC409" s="136"/>
      <c r="PD409" s="136"/>
      <c r="PE409" s="137"/>
      <c r="PF409" s="138"/>
    </row>
    <row r="410" spans="1:422">
      <c r="A410" s="116" t="s">
        <v>312</v>
      </c>
      <c r="B410" s="533" t="str">
        <f>+APU!B223</f>
        <v>PISOS Y ZOCALOS</v>
      </c>
      <c r="C410" s="534"/>
      <c r="D410" s="534"/>
      <c r="E410" s="534"/>
      <c r="F410" s="534"/>
      <c r="G410" s="535"/>
      <c r="H410" s="116"/>
      <c r="J410" s="116" t="s">
        <v>312</v>
      </c>
      <c r="K410" s="533" t="str">
        <f>B410</f>
        <v>PISOS Y ZOCALOS</v>
      </c>
      <c r="L410" s="534"/>
      <c r="M410" s="534"/>
      <c r="N410" s="534"/>
      <c r="O410" s="534"/>
      <c r="P410" s="535"/>
      <c r="Q410" s="116"/>
      <c r="S410" s="116" t="s">
        <v>312</v>
      </c>
      <c r="T410" s="533" t="str">
        <f>K410</f>
        <v>PISOS Y ZOCALOS</v>
      </c>
      <c r="U410" s="534"/>
      <c r="V410" s="534"/>
      <c r="W410" s="534"/>
      <c r="X410" s="534"/>
      <c r="Y410" s="535"/>
      <c r="Z410" s="116"/>
      <c r="AB410" s="116" t="s">
        <v>312</v>
      </c>
      <c r="AC410" s="533" t="str">
        <f>T410</f>
        <v>PISOS Y ZOCALOS</v>
      </c>
      <c r="AD410" s="534"/>
      <c r="AE410" s="534"/>
      <c r="AF410" s="534"/>
      <c r="AG410" s="534"/>
      <c r="AH410" s="535"/>
      <c r="AI410" s="116"/>
      <c r="AK410" s="116" t="s">
        <v>312</v>
      </c>
      <c r="AL410" s="533" t="str">
        <f>AC410</f>
        <v>PISOS Y ZOCALOS</v>
      </c>
      <c r="AM410" s="534"/>
      <c r="AN410" s="534"/>
      <c r="AO410" s="534"/>
      <c r="AP410" s="534"/>
      <c r="AQ410" s="535"/>
      <c r="AR410" s="116"/>
      <c r="AT410" s="116" t="s">
        <v>312</v>
      </c>
      <c r="AU410" s="533" t="str">
        <f>AL410</f>
        <v>PISOS Y ZOCALOS</v>
      </c>
      <c r="AV410" s="534"/>
      <c r="AW410" s="534"/>
      <c r="AX410" s="534"/>
      <c r="AY410" s="534"/>
      <c r="AZ410" s="535"/>
      <c r="BA410" s="116"/>
      <c r="BC410" s="116" t="s">
        <v>312</v>
      </c>
      <c r="BD410" s="533" t="str">
        <f t="shared" ref="BD410" si="6503">AU410</f>
        <v>PISOS Y ZOCALOS</v>
      </c>
      <c r="BE410" s="534"/>
      <c r="BF410" s="534"/>
      <c r="BG410" s="534"/>
      <c r="BH410" s="534"/>
      <c r="BI410" s="535"/>
      <c r="BJ410" s="116"/>
      <c r="BL410" s="116" t="s">
        <v>312</v>
      </c>
      <c r="BM410" s="533" t="str">
        <f t="shared" ref="BM410" si="6504">BD410</f>
        <v>PISOS Y ZOCALOS</v>
      </c>
      <c r="BN410" s="534"/>
      <c r="BO410" s="534"/>
      <c r="BP410" s="534"/>
      <c r="BQ410" s="534"/>
      <c r="BR410" s="535"/>
      <c r="BS410" s="116"/>
      <c r="BU410" s="116" t="s">
        <v>312</v>
      </c>
      <c r="BV410" s="533" t="str">
        <f t="shared" ref="BV410" si="6505">BM410</f>
        <v>PISOS Y ZOCALOS</v>
      </c>
      <c r="BW410" s="534"/>
      <c r="BX410" s="534"/>
      <c r="BY410" s="534"/>
      <c r="BZ410" s="534"/>
      <c r="CA410" s="535"/>
      <c r="CB410" s="116"/>
      <c r="CD410" s="116" t="s">
        <v>312</v>
      </c>
      <c r="CE410" s="533" t="str">
        <f t="shared" ref="CE410" si="6506">BV410</f>
        <v>PISOS Y ZOCALOS</v>
      </c>
      <c r="CF410" s="534"/>
      <c r="CG410" s="534"/>
      <c r="CH410" s="534"/>
      <c r="CI410" s="534"/>
      <c r="CJ410" s="535"/>
      <c r="CK410" s="116"/>
      <c r="CM410" s="116" t="s">
        <v>312</v>
      </c>
      <c r="CN410" s="533" t="str">
        <f t="shared" ref="CN410" si="6507">CE410</f>
        <v>PISOS Y ZOCALOS</v>
      </c>
      <c r="CO410" s="534"/>
      <c r="CP410" s="534"/>
      <c r="CQ410" s="534"/>
      <c r="CR410" s="534"/>
      <c r="CS410" s="535"/>
      <c r="CT410" s="116"/>
      <c r="CV410" s="116" t="s">
        <v>312</v>
      </c>
      <c r="CW410" s="533" t="str">
        <f t="shared" ref="CW410" si="6508">CN410</f>
        <v>PISOS Y ZOCALOS</v>
      </c>
      <c r="CX410" s="534"/>
      <c r="CY410" s="534"/>
      <c r="CZ410" s="534"/>
      <c r="DA410" s="534"/>
      <c r="DB410" s="535"/>
      <c r="DC410" s="116"/>
      <c r="DE410" s="116" t="s">
        <v>312</v>
      </c>
      <c r="DF410" s="533" t="str">
        <f t="shared" ref="DF410" si="6509">CW410</f>
        <v>PISOS Y ZOCALOS</v>
      </c>
      <c r="DG410" s="534"/>
      <c r="DH410" s="534"/>
      <c r="DI410" s="534"/>
      <c r="DJ410" s="534"/>
      <c r="DK410" s="535"/>
      <c r="DL410" s="116"/>
      <c r="DN410" s="116" t="s">
        <v>312</v>
      </c>
      <c r="DO410" s="533" t="str">
        <f t="shared" ref="DO410" si="6510">DF410</f>
        <v>PISOS Y ZOCALOS</v>
      </c>
      <c r="DP410" s="534"/>
      <c r="DQ410" s="534"/>
      <c r="DR410" s="534"/>
      <c r="DS410" s="534"/>
      <c r="DT410" s="535"/>
      <c r="DU410" s="116"/>
      <c r="DW410" s="116" t="s">
        <v>312</v>
      </c>
      <c r="DX410" s="533" t="str">
        <f t="shared" ref="DX410" si="6511">DO410</f>
        <v>PISOS Y ZOCALOS</v>
      </c>
      <c r="DY410" s="534"/>
      <c r="DZ410" s="534"/>
      <c r="EA410" s="534"/>
      <c r="EB410" s="534"/>
      <c r="EC410" s="535"/>
      <c r="ED410" s="116"/>
      <c r="EF410" s="116" t="s">
        <v>312</v>
      </c>
      <c r="EG410" s="533" t="str">
        <f t="shared" ref="EG410" si="6512">DX410</f>
        <v>PISOS Y ZOCALOS</v>
      </c>
      <c r="EH410" s="534"/>
      <c r="EI410" s="534"/>
      <c r="EJ410" s="534"/>
      <c r="EK410" s="534"/>
      <c r="EL410" s="535"/>
      <c r="EM410" s="116"/>
      <c r="EO410" s="116" t="s">
        <v>312</v>
      </c>
      <c r="EP410" s="533" t="str">
        <f t="shared" ref="EP410" si="6513">EG410</f>
        <v>PISOS Y ZOCALOS</v>
      </c>
      <c r="EQ410" s="534"/>
      <c r="ER410" s="534"/>
      <c r="ES410" s="534"/>
      <c r="ET410" s="534"/>
      <c r="EU410" s="535"/>
      <c r="EV410" s="116"/>
      <c r="EX410" s="116" t="s">
        <v>312</v>
      </c>
      <c r="EY410" s="533" t="str">
        <f t="shared" ref="EY410" si="6514">EP410</f>
        <v>PISOS Y ZOCALOS</v>
      </c>
      <c r="EZ410" s="534"/>
      <c r="FA410" s="534"/>
      <c r="FB410" s="534"/>
      <c r="FC410" s="534"/>
      <c r="FD410" s="535"/>
      <c r="FE410" s="116"/>
      <c r="FG410" s="116" t="s">
        <v>312</v>
      </c>
      <c r="FH410" s="533" t="str">
        <f t="shared" ref="FH410" si="6515">EY410</f>
        <v>PISOS Y ZOCALOS</v>
      </c>
      <c r="FI410" s="534"/>
      <c r="FJ410" s="534"/>
      <c r="FK410" s="534"/>
      <c r="FL410" s="534"/>
      <c r="FM410" s="535"/>
      <c r="FN410" s="116"/>
      <c r="FP410" s="116" t="s">
        <v>312</v>
      </c>
      <c r="FQ410" s="533" t="str">
        <f t="shared" ref="FQ410" si="6516">FH410</f>
        <v>PISOS Y ZOCALOS</v>
      </c>
      <c r="FR410" s="534"/>
      <c r="FS410" s="534"/>
      <c r="FT410" s="534"/>
      <c r="FU410" s="534"/>
      <c r="FV410" s="535"/>
      <c r="FW410" s="116"/>
      <c r="FY410" s="116" t="s">
        <v>312</v>
      </c>
      <c r="FZ410" s="533" t="str">
        <f t="shared" ref="FZ410" si="6517">FQ410</f>
        <v>PISOS Y ZOCALOS</v>
      </c>
      <c r="GA410" s="534"/>
      <c r="GB410" s="534"/>
      <c r="GC410" s="534"/>
      <c r="GD410" s="534"/>
      <c r="GE410" s="535"/>
      <c r="GF410" s="116"/>
      <c r="GH410" s="116" t="s">
        <v>312</v>
      </c>
      <c r="GI410" s="533" t="str">
        <f t="shared" ref="GI410" si="6518">FZ410</f>
        <v>PISOS Y ZOCALOS</v>
      </c>
      <c r="GJ410" s="534"/>
      <c r="GK410" s="534"/>
      <c r="GL410" s="534"/>
      <c r="GM410" s="534"/>
      <c r="GN410" s="535"/>
      <c r="GO410" s="116"/>
      <c r="GQ410" s="116" t="s">
        <v>312</v>
      </c>
      <c r="GR410" s="533" t="str">
        <f t="shared" ref="GR410" si="6519">GI410</f>
        <v>PISOS Y ZOCALOS</v>
      </c>
      <c r="GS410" s="534"/>
      <c r="GT410" s="534"/>
      <c r="GU410" s="534"/>
      <c r="GV410" s="534"/>
      <c r="GW410" s="535"/>
      <c r="GX410" s="116"/>
      <c r="GZ410" s="116" t="s">
        <v>312</v>
      </c>
      <c r="HA410" s="533" t="str">
        <f t="shared" ref="HA410" si="6520">GR410</f>
        <v>PISOS Y ZOCALOS</v>
      </c>
      <c r="HB410" s="534"/>
      <c r="HC410" s="534"/>
      <c r="HD410" s="534"/>
      <c r="HE410" s="534"/>
      <c r="HF410" s="535"/>
      <c r="HG410" s="116"/>
      <c r="HI410" s="116" t="s">
        <v>312</v>
      </c>
      <c r="HJ410" s="533" t="str">
        <f t="shared" ref="HJ410" si="6521">HA410</f>
        <v>PISOS Y ZOCALOS</v>
      </c>
      <c r="HK410" s="534"/>
      <c r="HL410" s="534"/>
      <c r="HM410" s="534"/>
      <c r="HN410" s="534"/>
      <c r="HO410" s="535"/>
      <c r="HP410" s="116"/>
      <c r="HR410" s="116" t="s">
        <v>312</v>
      </c>
      <c r="HS410" s="533" t="str">
        <f t="shared" ref="HS410" si="6522">HJ410</f>
        <v>PISOS Y ZOCALOS</v>
      </c>
      <c r="HT410" s="534"/>
      <c r="HU410" s="534"/>
      <c r="HV410" s="534"/>
      <c r="HW410" s="534"/>
      <c r="HX410" s="535"/>
      <c r="HY410" s="116"/>
      <c r="IA410" s="116" t="s">
        <v>312</v>
      </c>
      <c r="IB410" s="533" t="str">
        <f t="shared" ref="IB410" si="6523">HS410</f>
        <v>PISOS Y ZOCALOS</v>
      </c>
      <c r="IC410" s="534"/>
      <c r="ID410" s="534"/>
      <c r="IE410" s="534"/>
      <c r="IF410" s="534"/>
      <c r="IG410" s="535"/>
      <c r="IH410" s="116"/>
      <c r="IJ410" s="116" t="s">
        <v>312</v>
      </c>
      <c r="IK410" s="533" t="str">
        <f t="shared" ref="IK410" si="6524">IB410</f>
        <v>PISOS Y ZOCALOS</v>
      </c>
      <c r="IL410" s="534"/>
      <c r="IM410" s="534"/>
      <c r="IN410" s="534"/>
      <c r="IO410" s="534"/>
      <c r="IP410" s="535"/>
      <c r="IQ410" s="116"/>
      <c r="IS410" s="116" t="s">
        <v>312</v>
      </c>
      <c r="IT410" s="533" t="str">
        <f t="shared" ref="IT410" si="6525">IK410</f>
        <v>PISOS Y ZOCALOS</v>
      </c>
      <c r="IU410" s="534"/>
      <c r="IV410" s="534"/>
      <c r="IW410" s="534"/>
      <c r="IX410" s="534"/>
      <c r="IY410" s="535"/>
      <c r="IZ410" s="116"/>
      <c r="JB410" s="116" t="s">
        <v>312</v>
      </c>
      <c r="JC410" s="533" t="str">
        <f t="shared" ref="JC410" si="6526">IT410</f>
        <v>PISOS Y ZOCALOS</v>
      </c>
      <c r="JD410" s="534"/>
      <c r="JE410" s="534"/>
      <c r="JF410" s="534"/>
      <c r="JG410" s="534"/>
      <c r="JH410" s="535"/>
      <c r="JI410" s="116"/>
      <c r="JK410" s="116" t="s">
        <v>312</v>
      </c>
      <c r="JL410" s="533" t="str">
        <f t="shared" ref="JL410" si="6527">JC410</f>
        <v>PISOS Y ZOCALOS</v>
      </c>
      <c r="JM410" s="534"/>
      <c r="JN410" s="534"/>
      <c r="JO410" s="534"/>
      <c r="JP410" s="534"/>
      <c r="JQ410" s="535"/>
      <c r="JR410" s="116"/>
      <c r="JT410" s="116" t="s">
        <v>312</v>
      </c>
      <c r="JU410" s="533" t="str">
        <f t="shared" ref="JU410" si="6528">JL410</f>
        <v>PISOS Y ZOCALOS</v>
      </c>
      <c r="JV410" s="534"/>
      <c r="JW410" s="534"/>
      <c r="JX410" s="534"/>
      <c r="JY410" s="534"/>
      <c r="JZ410" s="535"/>
      <c r="KA410" s="116"/>
      <c r="KC410" s="116" t="s">
        <v>312</v>
      </c>
      <c r="KD410" s="533" t="str">
        <f t="shared" ref="KD410" si="6529">JU410</f>
        <v>PISOS Y ZOCALOS</v>
      </c>
      <c r="KE410" s="534"/>
      <c r="KF410" s="534"/>
      <c r="KG410" s="534"/>
      <c r="KH410" s="534"/>
      <c r="KI410" s="535"/>
      <c r="KJ410" s="116"/>
      <c r="KL410" s="116" t="s">
        <v>312</v>
      </c>
      <c r="KM410" s="533" t="str">
        <f t="shared" ref="KM410" si="6530">KD410</f>
        <v>PISOS Y ZOCALOS</v>
      </c>
      <c r="KN410" s="534"/>
      <c r="KO410" s="534"/>
      <c r="KP410" s="534"/>
      <c r="KQ410" s="534"/>
      <c r="KR410" s="535"/>
      <c r="KS410" s="116"/>
      <c r="KU410" s="116" t="s">
        <v>312</v>
      </c>
      <c r="KV410" s="533" t="str">
        <f t="shared" ref="KV410" si="6531">KM410</f>
        <v>PISOS Y ZOCALOS</v>
      </c>
      <c r="KW410" s="534"/>
      <c r="KX410" s="534"/>
      <c r="KY410" s="534"/>
      <c r="KZ410" s="534"/>
      <c r="LA410" s="535"/>
      <c r="LB410" s="116"/>
      <c r="LD410" s="116" t="s">
        <v>312</v>
      </c>
      <c r="LE410" s="533" t="str">
        <f t="shared" ref="LE410" si="6532">KV410</f>
        <v>PISOS Y ZOCALOS</v>
      </c>
      <c r="LF410" s="534"/>
      <c r="LG410" s="534"/>
      <c r="LH410" s="534"/>
      <c r="LI410" s="534"/>
      <c r="LJ410" s="535"/>
      <c r="LK410" s="116"/>
      <c r="LM410" s="116" t="s">
        <v>312</v>
      </c>
      <c r="LN410" s="533" t="str">
        <f t="shared" ref="LN410" si="6533">LE410</f>
        <v>PISOS Y ZOCALOS</v>
      </c>
      <c r="LO410" s="534"/>
      <c r="LP410" s="534"/>
      <c r="LQ410" s="534"/>
      <c r="LR410" s="534"/>
      <c r="LS410" s="535"/>
      <c r="LT410" s="116"/>
      <c r="LV410" s="116" t="s">
        <v>312</v>
      </c>
      <c r="LW410" s="533" t="str">
        <f t="shared" ref="LW410" si="6534">LN410</f>
        <v>PISOS Y ZOCALOS</v>
      </c>
      <c r="LX410" s="534"/>
      <c r="LY410" s="534"/>
      <c r="LZ410" s="534"/>
      <c r="MA410" s="534"/>
      <c r="MB410" s="535"/>
      <c r="MC410" s="116"/>
      <c r="ME410" s="116" t="s">
        <v>312</v>
      </c>
      <c r="MF410" s="533" t="str">
        <f t="shared" ref="MF410" si="6535">LW410</f>
        <v>PISOS Y ZOCALOS</v>
      </c>
      <c r="MG410" s="534"/>
      <c r="MH410" s="534"/>
      <c r="MI410" s="534"/>
      <c r="MJ410" s="534"/>
      <c r="MK410" s="535"/>
      <c r="ML410" s="116"/>
      <c r="MN410" s="116" t="s">
        <v>312</v>
      </c>
      <c r="MO410" s="533" t="str">
        <f t="shared" ref="MO410" si="6536">MF410</f>
        <v>PISOS Y ZOCALOS</v>
      </c>
      <c r="MP410" s="534"/>
      <c r="MQ410" s="534"/>
      <c r="MR410" s="534"/>
      <c r="MS410" s="534"/>
      <c r="MT410" s="535"/>
      <c r="MU410" s="116"/>
      <c r="MW410" s="116" t="s">
        <v>312</v>
      </c>
      <c r="MX410" s="533" t="str">
        <f t="shared" ref="MX410" si="6537">MO410</f>
        <v>PISOS Y ZOCALOS</v>
      </c>
      <c r="MY410" s="534"/>
      <c r="MZ410" s="534"/>
      <c r="NA410" s="534"/>
      <c r="NB410" s="534"/>
      <c r="NC410" s="535"/>
      <c r="ND410" s="116"/>
      <c r="NF410" s="116" t="s">
        <v>312</v>
      </c>
      <c r="NG410" s="533" t="str">
        <f t="shared" ref="NG410" si="6538">MX410</f>
        <v>PISOS Y ZOCALOS</v>
      </c>
      <c r="NH410" s="534"/>
      <c r="NI410" s="534"/>
      <c r="NJ410" s="534"/>
      <c r="NK410" s="534"/>
      <c r="NL410" s="535"/>
      <c r="NM410" s="116"/>
      <c r="NO410" s="116" t="s">
        <v>312</v>
      </c>
      <c r="NP410" s="533" t="str">
        <f t="shared" ref="NP410" si="6539">NG410</f>
        <v>PISOS Y ZOCALOS</v>
      </c>
      <c r="NQ410" s="534"/>
      <c r="NR410" s="534"/>
      <c r="NS410" s="534"/>
      <c r="NT410" s="534"/>
      <c r="NU410" s="535"/>
      <c r="NV410" s="116"/>
      <c r="NX410" s="116" t="s">
        <v>312</v>
      </c>
      <c r="NY410" s="533" t="str">
        <f t="shared" ref="NY410" si="6540">NP410</f>
        <v>PISOS Y ZOCALOS</v>
      </c>
      <c r="NZ410" s="534"/>
      <c r="OA410" s="534"/>
      <c r="OB410" s="534"/>
      <c r="OC410" s="534"/>
      <c r="OD410" s="535"/>
      <c r="OE410" s="116"/>
      <c r="OG410" s="116" t="s">
        <v>312</v>
      </c>
      <c r="OH410" s="533" t="str">
        <f t="shared" ref="OH410" si="6541">NY410</f>
        <v>PISOS Y ZOCALOS</v>
      </c>
      <c r="OI410" s="534"/>
      <c r="OJ410" s="534"/>
      <c r="OK410" s="534"/>
      <c r="OL410" s="534"/>
      <c r="OM410" s="535"/>
      <c r="ON410" s="116"/>
      <c r="OP410" s="116" t="s">
        <v>312</v>
      </c>
      <c r="OQ410" s="533" t="str">
        <f t="shared" ref="OQ410" si="6542">OH410</f>
        <v>PISOS Y ZOCALOS</v>
      </c>
      <c r="OR410" s="534"/>
      <c r="OS410" s="534"/>
      <c r="OT410" s="534"/>
      <c r="OU410" s="534"/>
      <c r="OV410" s="535"/>
      <c r="OW410" s="116"/>
      <c r="OY410" s="116" t="s">
        <v>312</v>
      </c>
      <c r="OZ410" s="533" t="str">
        <f t="shared" ref="OZ410" si="6543">OQ410</f>
        <v>PISOS Y ZOCALOS</v>
      </c>
      <c r="PA410" s="534"/>
      <c r="PB410" s="534"/>
      <c r="PC410" s="534"/>
      <c r="PD410" s="534"/>
      <c r="PE410" s="535"/>
      <c r="PF410" s="116"/>
    </row>
    <row r="411" spans="1:422">
      <c r="A411" s="116"/>
      <c r="B411" s="536"/>
      <c r="C411" s="537"/>
      <c r="D411" s="537"/>
      <c r="E411" s="537"/>
      <c r="F411" s="537"/>
      <c r="G411" s="538"/>
      <c r="H411" s="116"/>
      <c r="J411" s="116"/>
      <c r="K411" s="536"/>
      <c r="L411" s="537"/>
      <c r="M411" s="537"/>
      <c r="N411" s="537"/>
      <c r="O411" s="537"/>
      <c r="P411" s="538"/>
      <c r="Q411" s="116"/>
      <c r="S411" s="116"/>
      <c r="T411" s="536"/>
      <c r="U411" s="537"/>
      <c r="V411" s="537"/>
      <c r="W411" s="537"/>
      <c r="X411" s="537"/>
      <c r="Y411" s="538"/>
      <c r="Z411" s="116"/>
      <c r="AB411" s="116"/>
      <c r="AC411" s="536"/>
      <c r="AD411" s="537"/>
      <c r="AE411" s="537"/>
      <c r="AF411" s="537"/>
      <c r="AG411" s="537"/>
      <c r="AH411" s="538"/>
      <c r="AI411" s="116"/>
      <c r="AK411" s="116"/>
      <c r="AL411" s="536"/>
      <c r="AM411" s="537"/>
      <c r="AN411" s="537"/>
      <c r="AO411" s="537"/>
      <c r="AP411" s="537"/>
      <c r="AQ411" s="538"/>
      <c r="AR411" s="116"/>
      <c r="AT411" s="116"/>
      <c r="AU411" s="536"/>
      <c r="AV411" s="537"/>
      <c r="AW411" s="537"/>
      <c r="AX411" s="537"/>
      <c r="AY411" s="537"/>
      <c r="AZ411" s="538"/>
      <c r="BA411" s="116"/>
      <c r="BC411" s="116"/>
      <c r="BD411" s="536"/>
      <c r="BE411" s="537"/>
      <c r="BF411" s="537"/>
      <c r="BG411" s="537"/>
      <c r="BH411" s="537"/>
      <c r="BI411" s="538"/>
      <c r="BJ411" s="116"/>
      <c r="BL411" s="116"/>
      <c r="BM411" s="536"/>
      <c r="BN411" s="537"/>
      <c r="BO411" s="537"/>
      <c r="BP411" s="537"/>
      <c r="BQ411" s="537"/>
      <c r="BR411" s="538"/>
      <c r="BS411" s="116"/>
      <c r="BU411" s="116"/>
      <c r="BV411" s="536"/>
      <c r="BW411" s="537"/>
      <c r="BX411" s="537"/>
      <c r="BY411" s="537"/>
      <c r="BZ411" s="537"/>
      <c r="CA411" s="538"/>
      <c r="CB411" s="116"/>
      <c r="CD411" s="116"/>
      <c r="CE411" s="536"/>
      <c r="CF411" s="537"/>
      <c r="CG411" s="537"/>
      <c r="CH411" s="537"/>
      <c r="CI411" s="537"/>
      <c r="CJ411" s="538"/>
      <c r="CK411" s="116"/>
      <c r="CM411" s="116"/>
      <c r="CN411" s="536"/>
      <c r="CO411" s="537"/>
      <c r="CP411" s="537"/>
      <c r="CQ411" s="537"/>
      <c r="CR411" s="537"/>
      <c r="CS411" s="538"/>
      <c r="CT411" s="116"/>
      <c r="CV411" s="116"/>
      <c r="CW411" s="536"/>
      <c r="CX411" s="537"/>
      <c r="CY411" s="537"/>
      <c r="CZ411" s="537"/>
      <c r="DA411" s="537"/>
      <c r="DB411" s="538"/>
      <c r="DC411" s="116"/>
      <c r="DE411" s="116"/>
      <c r="DF411" s="536"/>
      <c r="DG411" s="537"/>
      <c r="DH411" s="537"/>
      <c r="DI411" s="537"/>
      <c r="DJ411" s="537"/>
      <c r="DK411" s="538"/>
      <c r="DL411" s="116"/>
      <c r="DN411" s="116"/>
      <c r="DO411" s="536"/>
      <c r="DP411" s="537"/>
      <c r="DQ411" s="537"/>
      <c r="DR411" s="537"/>
      <c r="DS411" s="537"/>
      <c r="DT411" s="538"/>
      <c r="DU411" s="116"/>
      <c r="DW411" s="116"/>
      <c r="DX411" s="536"/>
      <c r="DY411" s="537"/>
      <c r="DZ411" s="537"/>
      <c r="EA411" s="537"/>
      <c r="EB411" s="537"/>
      <c r="EC411" s="538"/>
      <c r="ED411" s="116"/>
      <c r="EF411" s="116"/>
      <c r="EG411" s="536"/>
      <c r="EH411" s="537"/>
      <c r="EI411" s="537"/>
      <c r="EJ411" s="537"/>
      <c r="EK411" s="537"/>
      <c r="EL411" s="538"/>
      <c r="EM411" s="116"/>
      <c r="EO411" s="116"/>
      <c r="EP411" s="536"/>
      <c r="EQ411" s="537"/>
      <c r="ER411" s="537"/>
      <c r="ES411" s="537"/>
      <c r="ET411" s="537"/>
      <c r="EU411" s="538"/>
      <c r="EV411" s="116"/>
      <c r="EX411" s="116"/>
      <c r="EY411" s="536"/>
      <c r="EZ411" s="537"/>
      <c r="FA411" s="537"/>
      <c r="FB411" s="537"/>
      <c r="FC411" s="537"/>
      <c r="FD411" s="538"/>
      <c r="FE411" s="116"/>
      <c r="FG411" s="116"/>
      <c r="FH411" s="536"/>
      <c r="FI411" s="537"/>
      <c r="FJ411" s="537"/>
      <c r="FK411" s="537"/>
      <c r="FL411" s="537"/>
      <c r="FM411" s="538"/>
      <c r="FN411" s="116"/>
      <c r="FP411" s="116"/>
      <c r="FQ411" s="536"/>
      <c r="FR411" s="537"/>
      <c r="FS411" s="537"/>
      <c r="FT411" s="537"/>
      <c r="FU411" s="537"/>
      <c r="FV411" s="538"/>
      <c r="FW411" s="116"/>
      <c r="FY411" s="116"/>
      <c r="FZ411" s="536"/>
      <c r="GA411" s="537"/>
      <c r="GB411" s="537"/>
      <c r="GC411" s="537"/>
      <c r="GD411" s="537"/>
      <c r="GE411" s="538"/>
      <c r="GF411" s="116"/>
      <c r="GH411" s="116"/>
      <c r="GI411" s="536"/>
      <c r="GJ411" s="537"/>
      <c r="GK411" s="537"/>
      <c r="GL411" s="537"/>
      <c r="GM411" s="537"/>
      <c r="GN411" s="538"/>
      <c r="GO411" s="116"/>
      <c r="GQ411" s="116"/>
      <c r="GR411" s="536"/>
      <c r="GS411" s="537"/>
      <c r="GT411" s="537"/>
      <c r="GU411" s="537"/>
      <c r="GV411" s="537"/>
      <c r="GW411" s="538"/>
      <c r="GX411" s="116"/>
      <c r="GZ411" s="116"/>
      <c r="HA411" s="536"/>
      <c r="HB411" s="537"/>
      <c r="HC411" s="537"/>
      <c r="HD411" s="537"/>
      <c r="HE411" s="537"/>
      <c r="HF411" s="538"/>
      <c r="HG411" s="116"/>
      <c r="HI411" s="116"/>
      <c r="HJ411" s="536"/>
      <c r="HK411" s="537"/>
      <c r="HL411" s="537"/>
      <c r="HM411" s="537"/>
      <c r="HN411" s="537"/>
      <c r="HO411" s="538"/>
      <c r="HP411" s="116"/>
      <c r="HR411" s="116"/>
      <c r="HS411" s="536"/>
      <c r="HT411" s="537"/>
      <c r="HU411" s="537"/>
      <c r="HV411" s="537"/>
      <c r="HW411" s="537"/>
      <c r="HX411" s="538"/>
      <c r="HY411" s="116"/>
      <c r="IA411" s="116"/>
      <c r="IB411" s="536"/>
      <c r="IC411" s="537"/>
      <c r="ID411" s="537"/>
      <c r="IE411" s="537"/>
      <c r="IF411" s="537"/>
      <c r="IG411" s="538"/>
      <c r="IH411" s="116"/>
      <c r="IJ411" s="116"/>
      <c r="IK411" s="536"/>
      <c r="IL411" s="537"/>
      <c r="IM411" s="537"/>
      <c r="IN411" s="537"/>
      <c r="IO411" s="537"/>
      <c r="IP411" s="538"/>
      <c r="IQ411" s="116"/>
      <c r="IS411" s="116"/>
      <c r="IT411" s="536"/>
      <c r="IU411" s="537"/>
      <c r="IV411" s="537"/>
      <c r="IW411" s="537"/>
      <c r="IX411" s="537"/>
      <c r="IY411" s="538"/>
      <c r="IZ411" s="116"/>
      <c r="JB411" s="116"/>
      <c r="JC411" s="536"/>
      <c r="JD411" s="537"/>
      <c r="JE411" s="537"/>
      <c r="JF411" s="537"/>
      <c r="JG411" s="537"/>
      <c r="JH411" s="538"/>
      <c r="JI411" s="116"/>
      <c r="JK411" s="116"/>
      <c r="JL411" s="536"/>
      <c r="JM411" s="537"/>
      <c r="JN411" s="537"/>
      <c r="JO411" s="537"/>
      <c r="JP411" s="537"/>
      <c r="JQ411" s="538"/>
      <c r="JR411" s="116"/>
      <c r="JT411" s="116"/>
      <c r="JU411" s="536"/>
      <c r="JV411" s="537"/>
      <c r="JW411" s="537"/>
      <c r="JX411" s="537"/>
      <c r="JY411" s="537"/>
      <c r="JZ411" s="538"/>
      <c r="KA411" s="116"/>
      <c r="KC411" s="116"/>
      <c r="KD411" s="536"/>
      <c r="KE411" s="537"/>
      <c r="KF411" s="537"/>
      <c r="KG411" s="537"/>
      <c r="KH411" s="537"/>
      <c r="KI411" s="538"/>
      <c r="KJ411" s="116"/>
      <c r="KL411" s="116"/>
      <c r="KM411" s="536"/>
      <c r="KN411" s="537"/>
      <c r="KO411" s="537"/>
      <c r="KP411" s="537"/>
      <c r="KQ411" s="537"/>
      <c r="KR411" s="538"/>
      <c r="KS411" s="116"/>
      <c r="KU411" s="116"/>
      <c r="KV411" s="536"/>
      <c r="KW411" s="537"/>
      <c r="KX411" s="537"/>
      <c r="KY411" s="537"/>
      <c r="KZ411" s="537"/>
      <c r="LA411" s="538"/>
      <c r="LB411" s="116"/>
      <c r="LD411" s="116"/>
      <c r="LE411" s="536"/>
      <c r="LF411" s="537"/>
      <c r="LG411" s="537"/>
      <c r="LH411" s="537"/>
      <c r="LI411" s="537"/>
      <c r="LJ411" s="538"/>
      <c r="LK411" s="116"/>
      <c r="LM411" s="116"/>
      <c r="LN411" s="536"/>
      <c r="LO411" s="537"/>
      <c r="LP411" s="537"/>
      <c r="LQ411" s="537"/>
      <c r="LR411" s="537"/>
      <c r="LS411" s="538"/>
      <c r="LT411" s="116"/>
      <c r="LV411" s="116"/>
      <c r="LW411" s="536"/>
      <c r="LX411" s="537"/>
      <c r="LY411" s="537"/>
      <c r="LZ411" s="537"/>
      <c r="MA411" s="537"/>
      <c r="MB411" s="538"/>
      <c r="MC411" s="116"/>
      <c r="ME411" s="116"/>
      <c r="MF411" s="536"/>
      <c r="MG411" s="537"/>
      <c r="MH411" s="537"/>
      <c r="MI411" s="537"/>
      <c r="MJ411" s="537"/>
      <c r="MK411" s="538"/>
      <c r="ML411" s="116"/>
      <c r="MN411" s="116"/>
      <c r="MO411" s="536"/>
      <c r="MP411" s="537"/>
      <c r="MQ411" s="537"/>
      <c r="MR411" s="537"/>
      <c r="MS411" s="537"/>
      <c r="MT411" s="538"/>
      <c r="MU411" s="116"/>
      <c r="MW411" s="116"/>
      <c r="MX411" s="536"/>
      <c r="MY411" s="537"/>
      <c r="MZ411" s="537"/>
      <c r="NA411" s="537"/>
      <c r="NB411" s="537"/>
      <c r="NC411" s="538"/>
      <c r="ND411" s="116"/>
      <c r="NF411" s="116"/>
      <c r="NG411" s="536"/>
      <c r="NH411" s="537"/>
      <c r="NI411" s="537"/>
      <c r="NJ411" s="537"/>
      <c r="NK411" s="537"/>
      <c r="NL411" s="538"/>
      <c r="NM411" s="116"/>
      <c r="NO411" s="116"/>
      <c r="NP411" s="536"/>
      <c r="NQ411" s="537"/>
      <c r="NR411" s="537"/>
      <c r="NS411" s="537"/>
      <c r="NT411" s="537"/>
      <c r="NU411" s="538"/>
      <c r="NV411" s="116"/>
      <c r="NX411" s="116"/>
      <c r="NY411" s="536"/>
      <c r="NZ411" s="537"/>
      <c r="OA411" s="537"/>
      <c r="OB411" s="537"/>
      <c r="OC411" s="537"/>
      <c r="OD411" s="538"/>
      <c r="OE411" s="116"/>
      <c r="OG411" s="116"/>
      <c r="OH411" s="536"/>
      <c r="OI411" s="537"/>
      <c r="OJ411" s="537"/>
      <c r="OK411" s="537"/>
      <c r="OL411" s="537"/>
      <c r="OM411" s="538"/>
      <c r="ON411" s="116"/>
      <c r="OP411" s="116"/>
      <c r="OQ411" s="536"/>
      <c r="OR411" s="537"/>
      <c r="OS411" s="537"/>
      <c r="OT411" s="537"/>
      <c r="OU411" s="537"/>
      <c r="OV411" s="538"/>
      <c r="OW411" s="116"/>
      <c r="OY411" s="116"/>
      <c r="OZ411" s="536"/>
      <c r="PA411" s="537"/>
      <c r="PB411" s="537"/>
      <c r="PC411" s="537"/>
      <c r="PD411" s="537"/>
      <c r="PE411" s="538"/>
      <c r="PF411" s="116"/>
    </row>
    <row r="412" spans="1:422" ht="15" customHeight="1">
      <c r="A412" s="117" t="s">
        <v>1</v>
      </c>
      <c r="B412" s="544" t="str">
        <f>+APU!B224</f>
        <v>MORTERO BASE DE NIVELACION DE PISOS</v>
      </c>
      <c r="C412" s="545"/>
      <c r="D412" s="545"/>
      <c r="E412" s="545"/>
      <c r="F412" s="545"/>
      <c r="G412" s="545"/>
      <c r="H412" s="117" t="s">
        <v>313</v>
      </c>
      <c r="J412" s="117" t="s">
        <v>1</v>
      </c>
      <c r="K412" s="539" t="str">
        <f>B412</f>
        <v>MORTERO BASE DE NIVELACION DE PISOS</v>
      </c>
      <c r="L412" s="540"/>
      <c r="M412" s="540"/>
      <c r="N412" s="540"/>
      <c r="O412" s="540"/>
      <c r="P412" s="540"/>
      <c r="Q412" s="117" t="s">
        <v>313</v>
      </c>
      <c r="S412" s="117" t="s">
        <v>1</v>
      </c>
      <c r="T412" s="539" t="str">
        <f>K412</f>
        <v>MORTERO BASE DE NIVELACION DE PISOS</v>
      </c>
      <c r="U412" s="540"/>
      <c r="V412" s="540"/>
      <c r="W412" s="540"/>
      <c r="X412" s="540"/>
      <c r="Y412" s="540"/>
      <c r="Z412" s="117" t="s">
        <v>313</v>
      </c>
      <c r="AB412" s="117" t="s">
        <v>1</v>
      </c>
      <c r="AC412" s="539" t="str">
        <f>T412</f>
        <v>MORTERO BASE DE NIVELACION DE PISOS</v>
      </c>
      <c r="AD412" s="540"/>
      <c r="AE412" s="540"/>
      <c r="AF412" s="540"/>
      <c r="AG412" s="540"/>
      <c r="AH412" s="540"/>
      <c r="AI412" s="117" t="s">
        <v>313</v>
      </c>
      <c r="AK412" s="117" t="s">
        <v>1</v>
      </c>
      <c r="AL412" s="539" t="str">
        <f>AC412</f>
        <v>MORTERO BASE DE NIVELACION DE PISOS</v>
      </c>
      <c r="AM412" s="540"/>
      <c r="AN412" s="540"/>
      <c r="AO412" s="540"/>
      <c r="AP412" s="540"/>
      <c r="AQ412" s="540"/>
      <c r="AR412" s="117" t="s">
        <v>313</v>
      </c>
      <c r="AT412" s="117" t="s">
        <v>1</v>
      </c>
      <c r="AU412" s="539" t="str">
        <f>AL412</f>
        <v>MORTERO BASE DE NIVELACION DE PISOS</v>
      </c>
      <c r="AV412" s="540"/>
      <c r="AW412" s="540"/>
      <c r="AX412" s="540"/>
      <c r="AY412" s="540"/>
      <c r="AZ412" s="540"/>
      <c r="BA412" s="117" t="s">
        <v>313</v>
      </c>
      <c r="BC412" s="117" t="s">
        <v>1</v>
      </c>
      <c r="BD412" s="539" t="str">
        <f t="shared" ref="BD412" si="6544">AU412</f>
        <v>MORTERO BASE DE NIVELACION DE PISOS</v>
      </c>
      <c r="BE412" s="540"/>
      <c r="BF412" s="540"/>
      <c r="BG412" s="540"/>
      <c r="BH412" s="540"/>
      <c r="BI412" s="540"/>
      <c r="BJ412" s="117" t="s">
        <v>313</v>
      </c>
      <c r="BL412" s="117" t="s">
        <v>1</v>
      </c>
      <c r="BM412" s="539" t="str">
        <f t="shared" ref="BM412" si="6545">BD412</f>
        <v>MORTERO BASE DE NIVELACION DE PISOS</v>
      </c>
      <c r="BN412" s="540"/>
      <c r="BO412" s="540"/>
      <c r="BP412" s="540"/>
      <c r="BQ412" s="540"/>
      <c r="BR412" s="540"/>
      <c r="BS412" s="117" t="s">
        <v>313</v>
      </c>
      <c r="BU412" s="117" t="s">
        <v>1</v>
      </c>
      <c r="BV412" s="539" t="str">
        <f t="shared" ref="BV412" si="6546">BM412</f>
        <v>MORTERO BASE DE NIVELACION DE PISOS</v>
      </c>
      <c r="BW412" s="540"/>
      <c r="BX412" s="540"/>
      <c r="BY412" s="540"/>
      <c r="BZ412" s="540"/>
      <c r="CA412" s="540"/>
      <c r="CB412" s="117" t="s">
        <v>313</v>
      </c>
      <c r="CD412" s="117" t="s">
        <v>1</v>
      </c>
      <c r="CE412" s="539" t="str">
        <f t="shared" ref="CE412" si="6547">BV412</f>
        <v>MORTERO BASE DE NIVELACION DE PISOS</v>
      </c>
      <c r="CF412" s="540"/>
      <c r="CG412" s="540"/>
      <c r="CH412" s="540"/>
      <c r="CI412" s="540"/>
      <c r="CJ412" s="540"/>
      <c r="CK412" s="117" t="s">
        <v>313</v>
      </c>
      <c r="CM412" s="117" t="s">
        <v>1</v>
      </c>
      <c r="CN412" s="539" t="str">
        <f t="shared" ref="CN412" si="6548">CE412</f>
        <v>MORTERO BASE DE NIVELACION DE PISOS</v>
      </c>
      <c r="CO412" s="540"/>
      <c r="CP412" s="540"/>
      <c r="CQ412" s="540"/>
      <c r="CR412" s="540"/>
      <c r="CS412" s="540"/>
      <c r="CT412" s="117" t="s">
        <v>313</v>
      </c>
      <c r="CV412" s="117" t="s">
        <v>1</v>
      </c>
      <c r="CW412" s="539" t="str">
        <f t="shared" ref="CW412" si="6549">CN412</f>
        <v>MORTERO BASE DE NIVELACION DE PISOS</v>
      </c>
      <c r="CX412" s="540"/>
      <c r="CY412" s="540"/>
      <c r="CZ412" s="540"/>
      <c r="DA412" s="540"/>
      <c r="DB412" s="540"/>
      <c r="DC412" s="117" t="s">
        <v>313</v>
      </c>
      <c r="DE412" s="117" t="s">
        <v>1</v>
      </c>
      <c r="DF412" s="539" t="str">
        <f t="shared" ref="DF412" si="6550">CW412</f>
        <v>MORTERO BASE DE NIVELACION DE PISOS</v>
      </c>
      <c r="DG412" s="540"/>
      <c r="DH412" s="540"/>
      <c r="DI412" s="540"/>
      <c r="DJ412" s="540"/>
      <c r="DK412" s="540"/>
      <c r="DL412" s="117" t="s">
        <v>313</v>
      </c>
      <c r="DN412" s="117" t="s">
        <v>1</v>
      </c>
      <c r="DO412" s="539" t="str">
        <f t="shared" ref="DO412" si="6551">DF412</f>
        <v>MORTERO BASE DE NIVELACION DE PISOS</v>
      </c>
      <c r="DP412" s="540"/>
      <c r="DQ412" s="540"/>
      <c r="DR412" s="540"/>
      <c r="DS412" s="540"/>
      <c r="DT412" s="540"/>
      <c r="DU412" s="117" t="s">
        <v>313</v>
      </c>
      <c r="DW412" s="117" t="s">
        <v>1</v>
      </c>
      <c r="DX412" s="539" t="str">
        <f t="shared" ref="DX412" si="6552">DO412</f>
        <v>MORTERO BASE DE NIVELACION DE PISOS</v>
      </c>
      <c r="DY412" s="540"/>
      <c r="DZ412" s="540"/>
      <c r="EA412" s="540"/>
      <c r="EB412" s="540"/>
      <c r="EC412" s="540"/>
      <c r="ED412" s="117" t="s">
        <v>313</v>
      </c>
      <c r="EF412" s="117" t="s">
        <v>1</v>
      </c>
      <c r="EG412" s="539" t="str">
        <f t="shared" ref="EG412" si="6553">DX412</f>
        <v>MORTERO BASE DE NIVELACION DE PISOS</v>
      </c>
      <c r="EH412" s="540"/>
      <c r="EI412" s="540"/>
      <c r="EJ412" s="540"/>
      <c r="EK412" s="540"/>
      <c r="EL412" s="540"/>
      <c r="EM412" s="117" t="s">
        <v>313</v>
      </c>
      <c r="EO412" s="117" t="s">
        <v>1</v>
      </c>
      <c r="EP412" s="539" t="str">
        <f t="shared" ref="EP412" si="6554">EG412</f>
        <v>MORTERO BASE DE NIVELACION DE PISOS</v>
      </c>
      <c r="EQ412" s="540"/>
      <c r="ER412" s="540"/>
      <c r="ES412" s="540"/>
      <c r="ET412" s="540"/>
      <c r="EU412" s="540"/>
      <c r="EV412" s="117" t="s">
        <v>313</v>
      </c>
      <c r="EX412" s="117" t="s">
        <v>1</v>
      </c>
      <c r="EY412" s="539" t="str">
        <f t="shared" ref="EY412" si="6555">EP412</f>
        <v>MORTERO BASE DE NIVELACION DE PISOS</v>
      </c>
      <c r="EZ412" s="540"/>
      <c r="FA412" s="540"/>
      <c r="FB412" s="540"/>
      <c r="FC412" s="540"/>
      <c r="FD412" s="540"/>
      <c r="FE412" s="117" t="s">
        <v>313</v>
      </c>
      <c r="FG412" s="117" t="s">
        <v>1</v>
      </c>
      <c r="FH412" s="539" t="str">
        <f t="shared" ref="FH412" si="6556">EY412</f>
        <v>MORTERO BASE DE NIVELACION DE PISOS</v>
      </c>
      <c r="FI412" s="540"/>
      <c r="FJ412" s="540"/>
      <c r="FK412" s="540"/>
      <c r="FL412" s="540"/>
      <c r="FM412" s="540"/>
      <c r="FN412" s="117" t="s">
        <v>313</v>
      </c>
      <c r="FP412" s="117" t="s">
        <v>1</v>
      </c>
      <c r="FQ412" s="539" t="str">
        <f t="shared" ref="FQ412" si="6557">FH412</f>
        <v>MORTERO BASE DE NIVELACION DE PISOS</v>
      </c>
      <c r="FR412" s="540"/>
      <c r="FS412" s="540"/>
      <c r="FT412" s="540"/>
      <c r="FU412" s="540"/>
      <c r="FV412" s="540"/>
      <c r="FW412" s="117" t="s">
        <v>313</v>
      </c>
      <c r="FY412" s="117" t="s">
        <v>1</v>
      </c>
      <c r="FZ412" s="539" t="str">
        <f t="shared" ref="FZ412" si="6558">FQ412</f>
        <v>MORTERO BASE DE NIVELACION DE PISOS</v>
      </c>
      <c r="GA412" s="540"/>
      <c r="GB412" s="540"/>
      <c r="GC412" s="540"/>
      <c r="GD412" s="540"/>
      <c r="GE412" s="540"/>
      <c r="GF412" s="117" t="s">
        <v>313</v>
      </c>
      <c r="GH412" s="117" t="s">
        <v>1</v>
      </c>
      <c r="GI412" s="539" t="str">
        <f t="shared" ref="GI412" si="6559">FZ412</f>
        <v>MORTERO BASE DE NIVELACION DE PISOS</v>
      </c>
      <c r="GJ412" s="540"/>
      <c r="GK412" s="540"/>
      <c r="GL412" s="540"/>
      <c r="GM412" s="540"/>
      <c r="GN412" s="540"/>
      <c r="GO412" s="117" t="s">
        <v>313</v>
      </c>
      <c r="GQ412" s="117" t="s">
        <v>1</v>
      </c>
      <c r="GR412" s="539" t="str">
        <f t="shared" ref="GR412" si="6560">GI412</f>
        <v>MORTERO BASE DE NIVELACION DE PISOS</v>
      </c>
      <c r="GS412" s="540"/>
      <c r="GT412" s="540"/>
      <c r="GU412" s="540"/>
      <c r="GV412" s="540"/>
      <c r="GW412" s="540"/>
      <c r="GX412" s="117" t="s">
        <v>313</v>
      </c>
      <c r="GZ412" s="117" t="s">
        <v>1</v>
      </c>
      <c r="HA412" s="539" t="str">
        <f t="shared" ref="HA412" si="6561">GR412</f>
        <v>MORTERO BASE DE NIVELACION DE PISOS</v>
      </c>
      <c r="HB412" s="540"/>
      <c r="HC412" s="540"/>
      <c r="HD412" s="540"/>
      <c r="HE412" s="540"/>
      <c r="HF412" s="540"/>
      <c r="HG412" s="117" t="s">
        <v>313</v>
      </c>
      <c r="HI412" s="117" t="s">
        <v>1</v>
      </c>
      <c r="HJ412" s="539" t="str">
        <f t="shared" ref="HJ412" si="6562">HA412</f>
        <v>MORTERO BASE DE NIVELACION DE PISOS</v>
      </c>
      <c r="HK412" s="540"/>
      <c r="HL412" s="540"/>
      <c r="HM412" s="540"/>
      <c r="HN412" s="540"/>
      <c r="HO412" s="540"/>
      <c r="HP412" s="117" t="s">
        <v>313</v>
      </c>
      <c r="HR412" s="117" t="s">
        <v>1</v>
      </c>
      <c r="HS412" s="539" t="str">
        <f t="shared" ref="HS412" si="6563">HJ412</f>
        <v>MORTERO BASE DE NIVELACION DE PISOS</v>
      </c>
      <c r="HT412" s="540"/>
      <c r="HU412" s="540"/>
      <c r="HV412" s="540"/>
      <c r="HW412" s="540"/>
      <c r="HX412" s="540"/>
      <c r="HY412" s="117" t="s">
        <v>313</v>
      </c>
      <c r="IA412" s="117" t="s">
        <v>1</v>
      </c>
      <c r="IB412" s="539" t="str">
        <f t="shared" ref="IB412" si="6564">HS412</f>
        <v>MORTERO BASE DE NIVELACION DE PISOS</v>
      </c>
      <c r="IC412" s="540"/>
      <c r="ID412" s="540"/>
      <c r="IE412" s="540"/>
      <c r="IF412" s="540"/>
      <c r="IG412" s="540"/>
      <c r="IH412" s="117" t="s">
        <v>313</v>
      </c>
      <c r="IJ412" s="117" t="s">
        <v>1</v>
      </c>
      <c r="IK412" s="539" t="str">
        <f t="shared" ref="IK412" si="6565">IB412</f>
        <v>MORTERO BASE DE NIVELACION DE PISOS</v>
      </c>
      <c r="IL412" s="540"/>
      <c r="IM412" s="540"/>
      <c r="IN412" s="540"/>
      <c r="IO412" s="540"/>
      <c r="IP412" s="540"/>
      <c r="IQ412" s="117" t="s">
        <v>313</v>
      </c>
      <c r="IS412" s="117" t="s">
        <v>1</v>
      </c>
      <c r="IT412" s="539" t="str">
        <f t="shared" ref="IT412" si="6566">IK412</f>
        <v>MORTERO BASE DE NIVELACION DE PISOS</v>
      </c>
      <c r="IU412" s="540"/>
      <c r="IV412" s="540"/>
      <c r="IW412" s="540"/>
      <c r="IX412" s="540"/>
      <c r="IY412" s="540"/>
      <c r="IZ412" s="117" t="s">
        <v>313</v>
      </c>
      <c r="JB412" s="117" t="s">
        <v>1</v>
      </c>
      <c r="JC412" s="539" t="str">
        <f t="shared" ref="JC412" si="6567">IT412</f>
        <v>MORTERO BASE DE NIVELACION DE PISOS</v>
      </c>
      <c r="JD412" s="540"/>
      <c r="JE412" s="540"/>
      <c r="JF412" s="540"/>
      <c r="JG412" s="540"/>
      <c r="JH412" s="540"/>
      <c r="JI412" s="117" t="s">
        <v>313</v>
      </c>
      <c r="JK412" s="117" t="s">
        <v>1</v>
      </c>
      <c r="JL412" s="539" t="str">
        <f t="shared" ref="JL412" si="6568">JC412</f>
        <v>MORTERO BASE DE NIVELACION DE PISOS</v>
      </c>
      <c r="JM412" s="540"/>
      <c r="JN412" s="540"/>
      <c r="JO412" s="540"/>
      <c r="JP412" s="540"/>
      <c r="JQ412" s="540"/>
      <c r="JR412" s="117" t="s">
        <v>313</v>
      </c>
      <c r="JT412" s="117" t="s">
        <v>1</v>
      </c>
      <c r="JU412" s="539" t="str">
        <f t="shared" ref="JU412" si="6569">JL412</f>
        <v>MORTERO BASE DE NIVELACION DE PISOS</v>
      </c>
      <c r="JV412" s="540"/>
      <c r="JW412" s="540"/>
      <c r="JX412" s="540"/>
      <c r="JY412" s="540"/>
      <c r="JZ412" s="540"/>
      <c r="KA412" s="117" t="s">
        <v>313</v>
      </c>
      <c r="KC412" s="117" t="s">
        <v>1</v>
      </c>
      <c r="KD412" s="539" t="str">
        <f t="shared" ref="KD412" si="6570">JU412</f>
        <v>MORTERO BASE DE NIVELACION DE PISOS</v>
      </c>
      <c r="KE412" s="540"/>
      <c r="KF412" s="540"/>
      <c r="KG412" s="540"/>
      <c r="KH412" s="540"/>
      <c r="KI412" s="540"/>
      <c r="KJ412" s="117" t="s">
        <v>313</v>
      </c>
      <c r="KL412" s="117" t="s">
        <v>1</v>
      </c>
      <c r="KM412" s="539" t="str">
        <f t="shared" ref="KM412" si="6571">KD412</f>
        <v>MORTERO BASE DE NIVELACION DE PISOS</v>
      </c>
      <c r="KN412" s="540"/>
      <c r="KO412" s="540"/>
      <c r="KP412" s="540"/>
      <c r="KQ412" s="540"/>
      <c r="KR412" s="540"/>
      <c r="KS412" s="117" t="s">
        <v>313</v>
      </c>
      <c r="KU412" s="117" t="s">
        <v>1</v>
      </c>
      <c r="KV412" s="539" t="str">
        <f t="shared" ref="KV412" si="6572">KM412</f>
        <v>MORTERO BASE DE NIVELACION DE PISOS</v>
      </c>
      <c r="KW412" s="540"/>
      <c r="KX412" s="540"/>
      <c r="KY412" s="540"/>
      <c r="KZ412" s="540"/>
      <c r="LA412" s="540"/>
      <c r="LB412" s="117" t="s">
        <v>313</v>
      </c>
      <c r="LD412" s="117" t="s">
        <v>1</v>
      </c>
      <c r="LE412" s="539" t="str">
        <f t="shared" ref="LE412" si="6573">KV412</f>
        <v>MORTERO BASE DE NIVELACION DE PISOS</v>
      </c>
      <c r="LF412" s="540"/>
      <c r="LG412" s="540"/>
      <c r="LH412" s="540"/>
      <c r="LI412" s="540"/>
      <c r="LJ412" s="540"/>
      <c r="LK412" s="117" t="s">
        <v>313</v>
      </c>
      <c r="LM412" s="117" t="s">
        <v>1</v>
      </c>
      <c r="LN412" s="539" t="str">
        <f t="shared" ref="LN412" si="6574">LE412</f>
        <v>MORTERO BASE DE NIVELACION DE PISOS</v>
      </c>
      <c r="LO412" s="540"/>
      <c r="LP412" s="540"/>
      <c r="LQ412" s="540"/>
      <c r="LR412" s="540"/>
      <c r="LS412" s="540"/>
      <c r="LT412" s="117" t="s">
        <v>313</v>
      </c>
      <c r="LV412" s="117" t="s">
        <v>1</v>
      </c>
      <c r="LW412" s="539" t="str">
        <f t="shared" ref="LW412" si="6575">LN412</f>
        <v>MORTERO BASE DE NIVELACION DE PISOS</v>
      </c>
      <c r="LX412" s="540"/>
      <c r="LY412" s="540"/>
      <c r="LZ412" s="540"/>
      <c r="MA412" s="540"/>
      <c r="MB412" s="540"/>
      <c r="MC412" s="117" t="s">
        <v>313</v>
      </c>
      <c r="ME412" s="117" t="s">
        <v>1</v>
      </c>
      <c r="MF412" s="539" t="str">
        <f t="shared" ref="MF412" si="6576">LW412</f>
        <v>MORTERO BASE DE NIVELACION DE PISOS</v>
      </c>
      <c r="MG412" s="540"/>
      <c r="MH412" s="540"/>
      <c r="MI412" s="540"/>
      <c r="MJ412" s="540"/>
      <c r="MK412" s="540"/>
      <c r="ML412" s="117" t="s">
        <v>313</v>
      </c>
      <c r="MN412" s="117" t="s">
        <v>1</v>
      </c>
      <c r="MO412" s="539" t="str">
        <f t="shared" ref="MO412" si="6577">MF412</f>
        <v>MORTERO BASE DE NIVELACION DE PISOS</v>
      </c>
      <c r="MP412" s="540"/>
      <c r="MQ412" s="540"/>
      <c r="MR412" s="540"/>
      <c r="MS412" s="540"/>
      <c r="MT412" s="540"/>
      <c r="MU412" s="117" t="s">
        <v>313</v>
      </c>
      <c r="MW412" s="117" t="s">
        <v>1</v>
      </c>
      <c r="MX412" s="539" t="str">
        <f t="shared" ref="MX412" si="6578">MO412</f>
        <v>MORTERO BASE DE NIVELACION DE PISOS</v>
      </c>
      <c r="MY412" s="540"/>
      <c r="MZ412" s="540"/>
      <c r="NA412" s="540"/>
      <c r="NB412" s="540"/>
      <c r="NC412" s="540"/>
      <c r="ND412" s="117" t="s">
        <v>313</v>
      </c>
      <c r="NF412" s="117" t="s">
        <v>1</v>
      </c>
      <c r="NG412" s="539" t="str">
        <f t="shared" ref="NG412" si="6579">MX412</f>
        <v>MORTERO BASE DE NIVELACION DE PISOS</v>
      </c>
      <c r="NH412" s="540"/>
      <c r="NI412" s="540"/>
      <c r="NJ412" s="540"/>
      <c r="NK412" s="540"/>
      <c r="NL412" s="540"/>
      <c r="NM412" s="117" t="s">
        <v>313</v>
      </c>
      <c r="NO412" s="117" t="s">
        <v>1</v>
      </c>
      <c r="NP412" s="539" t="str">
        <f t="shared" ref="NP412" si="6580">NG412</f>
        <v>MORTERO BASE DE NIVELACION DE PISOS</v>
      </c>
      <c r="NQ412" s="540"/>
      <c r="NR412" s="540"/>
      <c r="NS412" s="540"/>
      <c r="NT412" s="540"/>
      <c r="NU412" s="540"/>
      <c r="NV412" s="117" t="s">
        <v>313</v>
      </c>
      <c r="NX412" s="117" t="s">
        <v>1</v>
      </c>
      <c r="NY412" s="539" t="str">
        <f t="shared" ref="NY412" si="6581">NP412</f>
        <v>MORTERO BASE DE NIVELACION DE PISOS</v>
      </c>
      <c r="NZ412" s="540"/>
      <c r="OA412" s="540"/>
      <c r="OB412" s="540"/>
      <c r="OC412" s="540"/>
      <c r="OD412" s="540"/>
      <c r="OE412" s="117" t="s">
        <v>313</v>
      </c>
      <c r="OG412" s="117" t="s">
        <v>1</v>
      </c>
      <c r="OH412" s="539" t="str">
        <f t="shared" ref="OH412" si="6582">NY412</f>
        <v>MORTERO BASE DE NIVELACION DE PISOS</v>
      </c>
      <c r="OI412" s="540"/>
      <c r="OJ412" s="540"/>
      <c r="OK412" s="540"/>
      <c r="OL412" s="540"/>
      <c r="OM412" s="540"/>
      <c r="ON412" s="117" t="s">
        <v>313</v>
      </c>
      <c r="OP412" s="117" t="s">
        <v>1</v>
      </c>
      <c r="OQ412" s="539" t="str">
        <f t="shared" ref="OQ412" si="6583">OH412</f>
        <v>MORTERO BASE DE NIVELACION DE PISOS</v>
      </c>
      <c r="OR412" s="540"/>
      <c r="OS412" s="540"/>
      <c r="OT412" s="540"/>
      <c r="OU412" s="540"/>
      <c r="OV412" s="540"/>
      <c r="OW412" s="117" t="s">
        <v>313</v>
      </c>
      <c r="OY412" s="117" t="s">
        <v>1</v>
      </c>
      <c r="OZ412" s="539" t="str">
        <f t="shared" ref="OZ412" si="6584">OQ412</f>
        <v>MORTERO BASE DE NIVELACION DE PISOS</v>
      </c>
      <c r="PA412" s="540"/>
      <c r="PB412" s="540"/>
      <c r="PC412" s="540"/>
      <c r="PD412" s="540"/>
      <c r="PE412" s="540"/>
      <c r="PF412" s="117" t="s">
        <v>313</v>
      </c>
    </row>
    <row r="413" spans="1:422">
      <c r="A413" s="127" t="str">
        <f>+APU!A224</f>
        <v>08-01-001</v>
      </c>
      <c r="B413" s="545"/>
      <c r="C413" s="545"/>
      <c r="D413" s="545"/>
      <c r="E413" s="545"/>
      <c r="F413" s="545"/>
      <c r="G413" s="545"/>
      <c r="H413" s="133" t="str">
        <f>+APU!C224</f>
        <v>M2</v>
      </c>
      <c r="J413" s="127" t="str">
        <f>+A413</f>
        <v>08-01-001</v>
      </c>
      <c r="K413" s="540"/>
      <c r="L413" s="540"/>
      <c r="M413" s="540"/>
      <c r="N413" s="540"/>
      <c r="O413" s="540"/>
      <c r="P413" s="540"/>
      <c r="Q413" s="126" t="str">
        <f>H413</f>
        <v>M2</v>
      </c>
      <c r="S413" s="127" t="str">
        <f>+J413</f>
        <v>08-01-001</v>
      </c>
      <c r="T413" s="540"/>
      <c r="U413" s="540"/>
      <c r="V413" s="540"/>
      <c r="W413" s="540"/>
      <c r="X413" s="540"/>
      <c r="Y413" s="540"/>
      <c r="Z413" s="126" t="str">
        <f>Q413</f>
        <v>M2</v>
      </c>
      <c r="AB413" s="127" t="str">
        <f>+S413</f>
        <v>08-01-001</v>
      </c>
      <c r="AC413" s="540"/>
      <c r="AD413" s="540"/>
      <c r="AE413" s="540"/>
      <c r="AF413" s="540"/>
      <c r="AG413" s="540"/>
      <c r="AH413" s="540"/>
      <c r="AI413" s="126" t="str">
        <f>Z413</f>
        <v>M2</v>
      </c>
      <c r="AK413" s="127" t="str">
        <f>+AB413</f>
        <v>08-01-001</v>
      </c>
      <c r="AL413" s="540"/>
      <c r="AM413" s="540"/>
      <c r="AN413" s="540"/>
      <c r="AO413" s="540"/>
      <c r="AP413" s="540"/>
      <c r="AQ413" s="540"/>
      <c r="AR413" s="126" t="str">
        <f>AI413</f>
        <v>M2</v>
      </c>
      <c r="AT413" s="127" t="str">
        <f>+AK413</f>
        <v>08-01-001</v>
      </c>
      <c r="AU413" s="540"/>
      <c r="AV413" s="540"/>
      <c r="AW413" s="540"/>
      <c r="AX413" s="540"/>
      <c r="AY413" s="540"/>
      <c r="AZ413" s="540"/>
      <c r="BA413" s="126" t="str">
        <f>AR413</f>
        <v>M2</v>
      </c>
      <c r="BC413" s="127" t="str">
        <f t="shared" ref="BC413" si="6585">+AT413</f>
        <v>08-01-001</v>
      </c>
      <c r="BD413" s="540"/>
      <c r="BE413" s="540"/>
      <c r="BF413" s="540"/>
      <c r="BG413" s="540"/>
      <c r="BH413" s="540"/>
      <c r="BI413" s="540"/>
      <c r="BJ413" s="126" t="str">
        <f t="shared" ref="BJ413" si="6586">BA413</f>
        <v>M2</v>
      </c>
      <c r="BL413" s="127" t="str">
        <f t="shared" ref="BL413" si="6587">+BC413</f>
        <v>08-01-001</v>
      </c>
      <c r="BM413" s="540"/>
      <c r="BN413" s="540"/>
      <c r="BO413" s="540"/>
      <c r="BP413" s="540"/>
      <c r="BQ413" s="540"/>
      <c r="BR413" s="540"/>
      <c r="BS413" s="126" t="str">
        <f t="shared" ref="BS413" si="6588">BJ413</f>
        <v>M2</v>
      </c>
      <c r="BU413" s="127" t="str">
        <f t="shared" ref="BU413" si="6589">+BL413</f>
        <v>08-01-001</v>
      </c>
      <c r="BV413" s="540"/>
      <c r="BW413" s="540"/>
      <c r="BX413" s="540"/>
      <c r="BY413" s="540"/>
      <c r="BZ413" s="540"/>
      <c r="CA413" s="540"/>
      <c r="CB413" s="126" t="str">
        <f t="shared" ref="CB413" si="6590">BS413</f>
        <v>M2</v>
      </c>
      <c r="CD413" s="127" t="str">
        <f t="shared" ref="CD413" si="6591">+BU413</f>
        <v>08-01-001</v>
      </c>
      <c r="CE413" s="540"/>
      <c r="CF413" s="540"/>
      <c r="CG413" s="540"/>
      <c r="CH413" s="540"/>
      <c r="CI413" s="540"/>
      <c r="CJ413" s="540"/>
      <c r="CK413" s="126" t="str">
        <f t="shared" ref="CK413" si="6592">CB413</f>
        <v>M2</v>
      </c>
      <c r="CM413" s="127" t="str">
        <f t="shared" ref="CM413" si="6593">+CD413</f>
        <v>08-01-001</v>
      </c>
      <c r="CN413" s="540"/>
      <c r="CO413" s="540"/>
      <c r="CP413" s="540"/>
      <c r="CQ413" s="540"/>
      <c r="CR413" s="540"/>
      <c r="CS413" s="540"/>
      <c r="CT413" s="126" t="str">
        <f t="shared" ref="CT413" si="6594">CK413</f>
        <v>M2</v>
      </c>
      <c r="CV413" s="127" t="str">
        <f t="shared" ref="CV413" si="6595">+CM413</f>
        <v>08-01-001</v>
      </c>
      <c r="CW413" s="540"/>
      <c r="CX413" s="540"/>
      <c r="CY413" s="540"/>
      <c r="CZ413" s="540"/>
      <c r="DA413" s="540"/>
      <c r="DB413" s="540"/>
      <c r="DC413" s="126" t="str">
        <f t="shared" ref="DC413" si="6596">CT413</f>
        <v>M2</v>
      </c>
      <c r="DE413" s="127" t="str">
        <f t="shared" ref="DE413" si="6597">+CV413</f>
        <v>08-01-001</v>
      </c>
      <c r="DF413" s="540"/>
      <c r="DG413" s="540"/>
      <c r="DH413" s="540"/>
      <c r="DI413" s="540"/>
      <c r="DJ413" s="540"/>
      <c r="DK413" s="540"/>
      <c r="DL413" s="126" t="str">
        <f t="shared" ref="DL413" si="6598">DC413</f>
        <v>M2</v>
      </c>
      <c r="DN413" s="127" t="str">
        <f t="shared" ref="DN413" si="6599">+DE413</f>
        <v>08-01-001</v>
      </c>
      <c r="DO413" s="540"/>
      <c r="DP413" s="540"/>
      <c r="DQ413" s="540"/>
      <c r="DR413" s="540"/>
      <c r="DS413" s="540"/>
      <c r="DT413" s="540"/>
      <c r="DU413" s="126" t="str">
        <f t="shared" ref="DU413" si="6600">DL413</f>
        <v>M2</v>
      </c>
      <c r="DW413" s="127" t="str">
        <f t="shared" ref="DW413" si="6601">+DN413</f>
        <v>08-01-001</v>
      </c>
      <c r="DX413" s="540"/>
      <c r="DY413" s="540"/>
      <c r="DZ413" s="540"/>
      <c r="EA413" s="540"/>
      <c r="EB413" s="540"/>
      <c r="EC413" s="540"/>
      <c r="ED413" s="126" t="str">
        <f t="shared" ref="ED413" si="6602">DU413</f>
        <v>M2</v>
      </c>
      <c r="EF413" s="127" t="str">
        <f t="shared" ref="EF413" si="6603">+DW413</f>
        <v>08-01-001</v>
      </c>
      <c r="EG413" s="540"/>
      <c r="EH413" s="540"/>
      <c r="EI413" s="540"/>
      <c r="EJ413" s="540"/>
      <c r="EK413" s="540"/>
      <c r="EL413" s="540"/>
      <c r="EM413" s="126" t="str">
        <f t="shared" ref="EM413" si="6604">ED413</f>
        <v>M2</v>
      </c>
      <c r="EO413" s="127" t="str">
        <f t="shared" ref="EO413" si="6605">+EF413</f>
        <v>08-01-001</v>
      </c>
      <c r="EP413" s="540"/>
      <c r="EQ413" s="540"/>
      <c r="ER413" s="540"/>
      <c r="ES413" s="540"/>
      <c r="ET413" s="540"/>
      <c r="EU413" s="540"/>
      <c r="EV413" s="126" t="str">
        <f t="shared" ref="EV413" si="6606">EM413</f>
        <v>M2</v>
      </c>
      <c r="EX413" s="127" t="str">
        <f t="shared" ref="EX413" si="6607">+EO413</f>
        <v>08-01-001</v>
      </c>
      <c r="EY413" s="540"/>
      <c r="EZ413" s="540"/>
      <c r="FA413" s="540"/>
      <c r="FB413" s="540"/>
      <c r="FC413" s="540"/>
      <c r="FD413" s="540"/>
      <c r="FE413" s="126" t="str">
        <f t="shared" ref="FE413" si="6608">EV413</f>
        <v>M2</v>
      </c>
      <c r="FG413" s="127" t="str">
        <f t="shared" ref="FG413" si="6609">+EX413</f>
        <v>08-01-001</v>
      </c>
      <c r="FH413" s="540"/>
      <c r="FI413" s="540"/>
      <c r="FJ413" s="540"/>
      <c r="FK413" s="540"/>
      <c r="FL413" s="540"/>
      <c r="FM413" s="540"/>
      <c r="FN413" s="126" t="str">
        <f t="shared" ref="FN413" si="6610">FE413</f>
        <v>M2</v>
      </c>
      <c r="FP413" s="127" t="str">
        <f t="shared" ref="FP413" si="6611">+FG413</f>
        <v>08-01-001</v>
      </c>
      <c r="FQ413" s="540"/>
      <c r="FR413" s="540"/>
      <c r="FS413" s="540"/>
      <c r="FT413" s="540"/>
      <c r="FU413" s="540"/>
      <c r="FV413" s="540"/>
      <c r="FW413" s="126" t="str">
        <f t="shared" ref="FW413" si="6612">FN413</f>
        <v>M2</v>
      </c>
      <c r="FY413" s="127" t="str">
        <f t="shared" ref="FY413" si="6613">+FP413</f>
        <v>08-01-001</v>
      </c>
      <c r="FZ413" s="540"/>
      <c r="GA413" s="540"/>
      <c r="GB413" s="540"/>
      <c r="GC413" s="540"/>
      <c r="GD413" s="540"/>
      <c r="GE413" s="540"/>
      <c r="GF413" s="126" t="str">
        <f t="shared" ref="GF413" si="6614">FW413</f>
        <v>M2</v>
      </c>
      <c r="GH413" s="127" t="str">
        <f t="shared" ref="GH413" si="6615">+FY413</f>
        <v>08-01-001</v>
      </c>
      <c r="GI413" s="540"/>
      <c r="GJ413" s="540"/>
      <c r="GK413" s="540"/>
      <c r="GL413" s="540"/>
      <c r="GM413" s="540"/>
      <c r="GN413" s="540"/>
      <c r="GO413" s="126" t="str">
        <f t="shared" ref="GO413" si="6616">GF413</f>
        <v>M2</v>
      </c>
      <c r="GQ413" s="127" t="str">
        <f t="shared" ref="GQ413" si="6617">+GH413</f>
        <v>08-01-001</v>
      </c>
      <c r="GR413" s="540"/>
      <c r="GS413" s="540"/>
      <c r="GT413" s="540"/>
      <c r="GU413" s="540"/>
      <c r="GV413" s="540"/>
      <c r="GW413" s="540"/>
      <c r="GX413" s="126" t="str">
        <f t="shared" ref="GX413" si="6618">GO413</f>
        <v>M2</v>
      </c>
      <c r="GZ413" s="127" t="str">
        <f t="shared" ref="GZ413" si="6619">+GQ413</f>
        <v>08-01-001</v>
      </c>
      <c r="HA413" s="540"/>
      <c r="HB413" s="540"/>
      <c r="HC413" s="540"/>
      <c r="HD413" s="540"/>
      <c r="HE413" s="540"/>
      <c r="HF413" s="540"/>
      <c r="HG413" s="126" t="str">
        <f t="shared" ref="HG413" si="6620">GX413</f>
        <v>M2</v>
      </c>
      <c r="HI413" s="127" t="str">
        <f t="shared" ref="HI413" si="6621">+GZ413</f>
        <v>08-01-001</v>
      </c>
      <c r="HJ413" s="540"/>
      <c r="HK413" s="540"/>
      <c r="HL413" s="540"/>
      <c r="HM413" s="540"/>
      <c r="HN413" s="540"/>
      <c r="HO413" s="540"/>
      <c r="HP413" s="126" t="str">
        <f t="shared" ref="HP413" si="6622">HG413</f>
        <v>M2</v>
      </c>
      <c r="HR413" s="127" t="str">
        <f t="shared" ref="HR413" si="6623">+HI413</f>
        <v>08-01-001</v>
      </c>
      <c r="HS413" s="540"/>
      <c r="HT413" s="540"/>
      <c r="HU413" s="540"/>
      <c r="HV413" s="540"/>
      <c r="HW413" s="540"/>
      <c r="HX413" s="540"/>
      <c r="HY413" s="126" t="str">
        <f t="shared" ref="HY413" si="6624">HP413</f>
        <v>M2</v>
      </c>
      <c r="IA413" s="127" t="str">
        <f t="shared" ref="IA413" si="6625">+HR413</f>
        <v>08-01-001</v>
      </c>
      <c r="IB413" s="540"/>
      <c r="IC413" s="540"/>
      <c r="ID413" s="540"/>
      <c r="IE413" s="540"/>
      <c r="IF413" s="540"/>
      <c r="IG413" s="540"/>
      <c r="IH413" s="126" t="str">
        <f t="shared" ref="IH413" si="6626">HY413</f>
        <v>M2</v>
      </c>
      <c r="IJ413" s="127" t="str">
        <f t="shared" ref="IJ413" si="6627">+IA413</f>
        <v>08-01-001</v>
      </c>
      <c r="IK413" s="540"/>
      <c r="IL413" s="540"/>
      <c r="IM413" s="540"/>
      <c r="IN413" s="540"/>
      <c r="IO413" s="540"/>
      <c r="IP413" s="540"/>
      <c r="IQ413" s="126" t="str">
        <f t="shared" ref="IQ413" si="6628">IH413</f>
        <v>M2</v>
      </c>
      <c r="IS413" s="127" t="str">
        <f t="shared" ref="IS413" si="6629">+IJ413</f>
        <v>08-01-001</v>
      </c>
      <c r="IT413" s="540"/>
      <c r="IU413" s="540"/>
      <c r="IV413" s="540"/>
      <c r="IW413" s="540"/>
      <c r="IX413" s="540"/>
      <c r="IY413" s="540"/>
      <c r="IZ413" s="126" t="str">
        <f t="shared" ref="IZ413" si="6630">IQ413</f>
        <v>M2</v>
      </c>
      <c r="JB413" s="127" t="str">
        <f t="shared" ref="JB413" si="6631">+IS413</f>
        <v>08-01-001</v>
      </c>
      <c r="JC413" s="540"/>
      <c r="JD413" s="540"/>
      <c r="JE413" s="540"/>
      <c r="JF413" s="540"/>
      <c r="JG413" s="540"/>
      <c r="JH413" s="540"/>
      <c r="JI413" s="126" t="str">
        <f t="shared" ref="JI413" si="6632">IZ413</f>
        <v>M2</v>
      </c>
      <c r="JK413" s="127" t="str">
        <f t="shared" ref="JK413" si="6633">+JB413</f>
        <v>08-01-001</v>
      </c>
      <c r="JL413" s="540"/>
      <c r="JM413" s="540"/>
      <c r="JN413" s="540"/>
      <c r="JO413" s="540"/>
      <c r="JP413" s="540"/>
      <c r="JQ413" s="540"/>
      <c r="JR413" s="126" t="str">
        <f t="shared" ref="JR413" si="6634">JI413</f>
        <v>M2</v>
      </c>
      <c r="JT413" s="127" t="str">
        <f t="shared" ref="JT413" si="6635">+JK413</f>
        <v>08-01-001</v>
      </c>
      <c r="JU413" s="540"/>
      <c r="JV413" s="540"/>
      <c r="JW413" s="540"/>
      <c r="JX413" s="540"/>
      <c r="JY413" s="540"/>
      <c r="JZ413" s="540"/>
      <c r="KA413" s="126" t="str">
        <f t="shared" ref="KA413" si="6636">JR413</f>
        <v>M2</v>
      </c>
      <c r="KC413" s="127" t="str">
        <f t="shared" ref="KC413" si="6637">+JT413</f>
        <v>08-01-001</v>
      </c>
      <c r="KD413" s="540"/>
      <c r="KE413" s="540"/>
      <c r="KF413" s="540"/>
      <c r="KG413" s="540"/>
      <c r="KH413" s="540"/>
      <c r="KI413" s="540"/>
      <c r="KJ413" s="126" t="str">
        <f t="shared" ref="KJ413" si="6638">KA413</f>
        <v>M2</v>
      </c>
      <c r="KL413" s="127" t="str">
        <f t="shared" ref="KL413" si="6639">+KC413</f>
        <v>08-01-001</v>
      </c>
      <c r="KM413" s="540"/>
      <c r="KN413" s="540"/>
      <c r="KO413" s="540"/>
      <c r="KP413" s="540"/>
      <c r="KQ413" s="540"/>
      <c r="KR413" s="540"/>
      <c r="KS413" s="126" t="str">
        <f t="shared" ref="KS413" si="6640">KJ413</f>
        <v>M2</v>
      </c>
      <c r="KU413" s="127" t="str">
        <f t="shared" ref="KU413" si="6641">+KL413</f>
        <v>08-01-001</v>
      </c>
      <c r="KV413" s="540"/>
      <c r="KW413" s="540"/>
      <c r="KX413" s="540"/>
      <c r="KY413" s="540"/>
      <c r="KZ413" s="540"/>
      <c r="LA413" s="540"/>
      <c r="LB413" s="126" t="str">
        <f t="shared" ref="LB413" si="6642">KS413</f>
        <v>M2</v>
      </c>
      <c r="LD413" s="127" t="str">
        <f t="shared" ref="LD413" si="6643">+KU413</f>
        <v>08-01-001</v>
      </c>
      <c r="LE413" s="540"/>
      <c r="LF413" s="540"/>
      <c r="LG413" s="540"/>
      <c r="LH413" s="540"/>
      <c r="LI413" s="540"/>
      <c r="LJ413" s="540"/>
      <c r="LK413" s="126" t="str">
        <f t="shared" ref="LK413" si="6644">LB413</f>
        <v>M2</v>
      </c>
      <c r="LM413" s="127" t="str">
        <f t="shared" ref="LM413" si="6645">+LD413</f>
        <v>08-01-001</v>
      </c>
      <c r="LN413" s="540"/>
      <c r="LO413" s="540"/>
      <c r="LP413" s="540"/>
      <c r="LQ413" s="540"/>
      <c r="LR413" s="540"/>
      <c r="LS413" s="540"/>
      <c r="LT413" s="126" t="str">
        <f t="shared" ref="LT413" si="6646">LK413</f>
        <v>M2</v>
      </c>
      <c r="LV413" s="127" t="str">
        <f t="shared" ref="LV413" si="6647">+LM413</f>
        <v>08-01-001</v>
      </c>
      <c r="LW413" s="540"/>
      <c r="LX413" s="540"/>
      <c r="LY413" s="540"/>
      <c r="LZ413" s="540"/>
      <c r="MA413" s="540"/>
      <c r="MB413" s="540"/>
      <c r="MC413" s="126" t="str">
        <f t="shared" ref="MC413" si="6648">LT413</f>
        <v>M2</v>
      </c>
      <c r="ME413" s="127" t="str">
        <f t="shared" ref="ME413" si="6649">+LV413</f>
        <v>08-01-001</v>
      </c>
      <c r="MF413" s="540"/>
      <c r="MG413" s="540"/>
      <c r="MH413" s="540"/>
      <c r="MI413" s="540"/>
      <c r="MJ413" s="540"/>
      <c r="MK413" s="540"/>
      <c r="ML413" s="126" t="str">
        <f t="shared" ref="ML413" si="6650">MC413</f>
        <v>M2</v>
      </c>
      <c r="MN413" s="127" t="str">
        <f t="shared" ref="MN413" si="6651">+ME413</f>
        <v>08-01-001</v>
      </c>
      <c r="MO413" s="540"/>
      <c r="MP413" s="540"/>
      <c r="MQ413" s="540"/>
      <c r="MR413" s="540"/>
      <c r="MS413" s="540"/>
      <c r="MT413" s="540"/>
      <c r="MU413" s="126" t="str">
        <f t="shared" ref="MU413" si="6652">ML413</f>
        <v>M2</v>
      </c>
      <c r="MW413" s="127" t="str">
        <f t="shared" ref="MW413" si="6653">+MN413</f>
        <v>08-01-001</v>
      </c>
      <c r="MX413" s="540"/>
      <c r="MY413" s="540"/>
      <c r="MZ413" s="540"/>
      <c r="NA413" s="540"/>
      <c r="NB413" s="540"/>
      <c r="NC413" s="540"/>
      <c r="ND413" s="126" t="str">
        <f t="shared" ref="ND413" si="6654">MU413</f>
        <v>M2</v>
      </c>
      <c r="NF413" s="127" t="str">
        <f t="shared" ref="NF413" si="6655">+MW413</f>
        <v>08-01-001</v>
      </c>
      <c r="NG413" s="540"/>
      <c r="NH413" s="540"/>
      <c r="NI413" s="540"/>
      <c r="NJ413" s="540"/>
      <c r="NK413" s="540"/>
      <c r="NL413" s="540"/>
      <c r="NM413" s="126" t="str">
        <f t="shared" ref="NM413" si="6656">ND413</f>
        <v>M2</v>
      </c>
      <c r="NO413" s="127" t="str">
        <f t="shared" ref="NO413" si="6657">+NF413</f>
        <v>08-01-001</v>
      </c>
      <c r="NP413" s="540"/>
      <c r="NQ413" s="540"/>
      <c r="NR413" s="540"/>
      <c r="NS413" s="540"/>
      <c r="NT413" s="540"/>
      <c r="NU413" s="540"/>
      <c r="NV413" s="126" t="str">
        <f t="shared" ref="NV413" si="6658">NM413</f>
        <v>M2</v>
      </c>
      <c r="NX413" s="127" t="str">
        <f t="shared" ref="NX413" si="6659">+NO413</f>
        <v>08-01-001</v>
      </c>
      <c r="NY413" s="540"/>
      <c r="NZ413" s="540"/>
      <c r="OA413" s="540"/>
      <c r="OB413" s="540"/>
      <c r="OC413" s="540"/>
      <c r="OD413" s="540"/>
      <c r="OE413" s="126" t="str">
        <f t="shared" ref="OE413" si="6660">NV413</f>
        <v>M2</v>
      </c>
      <c r="OG413" s="127" t="str">
        <f t="shared" ref="OG413" si="6661">+NX413</f>
        <v>08-01-001</v>
      </c>
      <c r="OH413" s="540"/>
      <c r="OI413" s="540"/>
      <c r="OJ413" s="540"/>
      <c r="OK413" s="540"/>
      <c r="OL413" s="540"/>
      <c r="OM413" s="540"/>
      <c r="ON413" s="126" t="str">
        <f t="shared" ref="ON413" si="6662">OE413</f>
        <v>M2</v>
      </c>
      <c r="OP413" s="127" t="str">
        <f t="shared" ref="OP413" si="6663">+OG413</f>
        <v>08-01-001</v>
      </c>
      <c r="OQ413" s="540"/>
      <c r="OR413" s="540"/>
      <c r="OS413" s="540"/>
      <c r="OT413" s="540"/>
      <c r="OU413" s="540"/>
      <c r="OV413" s="540"/>
      <c r="OW413" s="126" t="str">
        <f t="shared" ref="OW413" si="6664">ON413</f>
        <v>M2</v>
      </c>
      <c r="OY413" s="127" t="str">
        <f t="shared" ref="OY413" si="6665">+OP413</f>
        <v>08-01-001</v>
      </c>
      <c r="OZ413" s="540"/>
      <c r="PA413" s="540"/>
      <c r="PB413" s="540"/>
      <c r="PC413" s="540"/>
      <c r="PD413" s="540"/>
      <c r="PE413" s="540"/>
      <c r="PF413" s="126" t="str">
        <f t="shared" ref="PF413" si="6666">OW413</f>
        <v>M2</v>
      </c>
    </row>
    <row r="414" spans="1:422">
      <c r="A414" s="129" t="s">
        <v>314</v>
      </c>
      <c r="B414" s="130"/>
      <c r="C414" s="130" t="s">
        <v>315</v>
      </c>
      <c r="D414" s="130" t="s">
        <v>316</v>
      </c>
      <c r="E414" s="130" t="s">
        <v>317</v>
      </c>
      <c r="F414" s="130" t="s">
        <v>318</v>
      </c>
      <c r="G414" s="128" t="s">
        <v>319</v>
      </c>
      <c r="H414" s="131" t="s">
        <v>44</v>
      </c>
      <c r="J414" s="129" t="s">
        <v>314</v>
      </c>
      <c r="K414" s="130"/>
      <c r="L414" s="130" t="s">
        <v>315</v>
      </c>
      <c r="M414" s="130" t="s">
        <v>316</v>
      </c>
      <c r="N414" s="130" t="s">
        <v>317</v>
      </c>
      <c r="O414" s="130" t="s">
        <v>318</v>
      </c>
      <c r="P414" s="128" t="s">
        <v>319</v>
      </c>
      <c r="Q414" s="131" t="s">
        <v>44</v>
      </c>
      <c r="S414" s="129" t="s">
        <v>314</v>
      </c>
      <c r="T414" s="130"/>
      <c r="U414" s="130" t="s">
        <v>315</v>
      </c>
      <c r="V414" s="130" t="s">
        <v>316</v>
      </c>
      <c r="W414" s="130" t="s">
        <v>317</v>
      </c>
      <c r="X414" s="130" t="s">
        <v>318</v>
      </c>
      <c r="Y414" s="128" t="s">
        <v>319</v>
      </c>
      <c r="Z414" s="131" t="s">
        <v>44</v>
      </c>
      <c r="AB414" s="129" t="s">
        <v>314</v>
      </c>
      <c r="AC414" s="130"/>
      <c r="AD414" s="130" t="s">
        <v>315</v>
      </c>
      <c r="AE414" s="130" t="s">
        <v>316</v>
      </c>
      <c r="AF414" s="130" t="s">
        <v>317</v>
      </c>
      <c r="AG414" s="130" t="s">
        <v>318</v>
      </c>
      <c r="AH414" s="128" t="s">
        <v>319</v>
      </c>
      <c r="AI414" s="131" t="s">
        <v>44</v>
      </c>
      <c r="AK414" s="129" t="s">
        <v>314</v>
      </c>
      <c r="AL414" s="130"/>
      <c r="AM414" s="130" t="s">
        <v>315</v>
      </c>
      <c r="AN414" s="130" t="s">
        <v>316</v>
      </c>
      <c r="AO414" s="130" t="s">
        <v>317</v>
      </c>
      <c r="AP414" s="130" t="s">
        <v>318</v>
      </c>
      <c r="AQ414" s="128" t="s">
        <v>319</v>
      </c>
      <c r="AR414" s="131" t="s">
        <v>44</v>
      </c>
      <c r="AT414" s="129" t="s">
        <v>314</v>
      </c>
      <c r="AU414" s="130"/>
      <c r="AV414" s="130" t="s">
        <v>315</v>
      </c>
      <c r="AW414" s="130" t="s">
        <v>316</v>
      </c>
      <c r="AX414" s="130" t="s">
        <v>317</v>
      </c>
      <c r="AY414" s="130" t="s">
        <v>318</v>
      </c>
      <c r="AZ414" s="128" t="s">
        <v>319</v>
      </c>
      <c r="BA414" s="131" t="s">
        <v>44</v>
      </c>
      <c r="BC414" s="129" t="s">
        <v>314</v>
      </c>
      <c r="BD414" s="130"/>
      <c r="BE414" s="130" t="s">
        <v>315</v>
      </c>
      <c r="BF414" s="130" t="s">
        <v>316</v>
      </c>
      <c r="BG414" s="130" t="s">
        <v>317</v>
      </c>
      <c r="BH414" s="130" t="s">
        <v>318</v>
      </c>
      <c r="BI414" s="128" t="s">
        <v>319</v>
      </c>
      <c r="BJ414" s="131" t="s">
        <v>44</v>
      </c>
      <c r="BL414" s="129" t="s">
        <v>314</v>
      </c>
      <c r="BM414" s="130"/>
      <c r="BN414" s="130" t="s">
        <v>315</v>
      </c>
      <c r="BO414" s="130" t="s">
        <v>316</v>
      </c>
      <c r="BP414" s="130" t="s">
        <v>317</v>
      </c>
      <c r="BQ414" s="130" t="s">
        <v>318</v>
      </c>
      <c r="BR414" s="128" t="s">
        <v>319</v>
      </c>
      <c r="BS414" s="131" t="s">
        <v>44</v>
      </c>
      <c r="BU414" s="129" t="s">
        <v>314</v>
      </c>
      <c r="BV414" s="130"/>
      <c r="BW414" s="130" t="s">
        <v>315</v>
      </c>
      <c r="BX414" s="130" t="s">
        <v>316</v>
      </c>
      <c r="BY414" s="130" t="s">
        <v>317</v>
      </c>
      <c r="BZ414" s="130" t="s">
        <v>318</v>
      </c>
      <c r="CA414" s="128" t="s">
        <v>319</v>
      </c>
      <c r="CB414" s="131" t="s">
        <v>44</v>
      </c>
      <c r="CD414" s="129" t="s">
        <v>314</v>
      </c>
      <c r="CE414" s="130"/>
      <c r="CF414" s="130" t="s">
        <v>315</v>
      </c>
      <c r="CG414" s="130" t="s">
        <v>316</v>
      </c>
      <c r="CH414" s="130" t="s">
        <v>317</v>
      </c>
      <c r="CI414" s="130" t="s">
        <v>318</v>
      </c>
      <c r="CJ414" s="128" t="s">
        <v>319</v>
      </c>
      <c r="CK414" s="131" t="s">
        <v>44</v>
      </c>
      <c r="CM414" s="129" t="s">
        <v>314</v>
      </c>
      <c r="CN414" s="130"/>
      <c r="CO414" s="130" t="s">
        <v>315</v>
      </c>
      <c r="CP414" s="130" t="s">
        <v>316</v>
      </c>
      <c r="CQ414" s="130" t="s">
        <v>317</v>
      </c>
      <c r="CR414" s="130" t="s">
        <v>318</v>
      </c>
      <c r="CS414" s="128" t="s">
        <v>319</v>
      </c>
      <c r="CT414" s="131" t="s">
        <v>44</v>
      </c>
      <c r="CV414" s="129" t="s">
        <v>314</v>
      </c>
      <c r="CW414" s="130"/>
      <c r="CX414" s="130" t="s">
        <v>315</v>
      </c>
      <c r="CY414" s="130" t="s">
        <v>316</v>
      </c>
      <c r="CZ414" s="130" t="s">
        <v>317</v>
      </c>
      <c r="DA414" s="130" t="s">
        <v>318</v>
      </c>
      <c r="DB414" s="128" t="s">
        <v>319</v>
      </c>
      <c r="DC414" s="131" t="s">
        <v>44</v>
      </c>
      <c r="DE414" s="129" t="s">
        <v>314</v>
      </c>
      <c r="DF414" s="130"/>
      <c r="DG414" s="130" t="s">
        <v>315</v>
      </c>
      <c r="DH414" s="130" t="s">
        <v>316</v>
      </c>
      <c r="DI414" s="130" t="s">
        <v>317</v>
      </c>
      <c r="DJ414" s="130" t="s">
        <v>318</v>
      </c>
      <c r="DK414" s="128" t="s">
        <v>319</v>
      </c>
      <c r="DL414" s="131" t="s">
        <v>44</v>
      </c>
      <c r="DN414" s="129" t="s">
        <v>314</v>
      </c>
      <c r="DO414" s="130"/>
      <c r="DP414" s="130" t="s">
        <v>315</v>
      </c>
      <c r="DQ414" s="130" t="s">
        <v>316</v>
      </c>
      <c r="DR414" s="130" t="s">
        <v>317</v>
      </c>
      <c r="DS414" s="130" t="s">
        <v>318</v>
      </c>
      <c r="DT414" s="128" t="s">
        <v>319</v>
      </c>
      <c r="DU414" s="131" t="s">
        <v>44</v>
      </c>
      <c r="DW414" s="129" t="s">
        <v>314</v>
      </c>
      <c r="DX414" s="130"/>
      <c r="DY414" s="130" t="s">
        <v>315</v>
      </c>
      <c r="DZ414" s="130" t="s">
        <v>316</v>
      </c>
      <c r="EA414" s="130" t="s">
        <v>317</v>
      </c>
      <c r="EB414" s="130" t="s">
        <v>318</v>
      </c>
      <c r="EC414" s="128" t="s">
        <v>319</v>
      </c>
      <c r="ED414" s="131" t="s">
        <v>44</v>
      </c>
      <c r="EF414" s="129" t="s">
        <v>314</v>
      </c>
      <c r="EG414" s="130"/>
      <c r="EH414" s="130" t="s">
        <v>315</v>
      </c>
      <c r="EI414" s="130" t="s">
        <v>316</v>
      </c>
      <c r="EJ414" s="130" t="s">
        <v>317</v>
      </c>
      <c r="EK414" s="130" t="s">
        <v>318</v>
      </c>
      <c r="EL414" s="128" t="s">
        <v>319</v>
      </c>
      <c r="EM414" s="131" t="s">
        <v>44</v>
      </c>
      <c r="EO414" s="129" t="s">
        <v>314</v>
      </c>
      <c r="EP414" s="130"/>
      <c r="EQ414" s="130" t="s">
        <v>315</v>
      </c>
      <c r="ER414" s="130" t="s">
        <v>316</v>
      </c>
      <c r="ES414" s="130" t="s">
        <v>317</v>
      </c>
      <c r="ET414" s="130" t="s">
        <v>318</v>
      </c>
      <c r="EU414" s="128" t="s">
        <v>319</v>
      </c>
      <c r="EV414" s="131" t="s">
        <v>44</v>
      </c>
      <c r="EX414" s="129" t="s">
        <v>314</v>
      </c>
      <c r="EY414" s="130"/>
      <c r="EZ414" s="130" t="s">
        <v>315</v>
      </c>
      <c r="FA414" s="130" t="s">
        <v>316</v>
      </c>
      <c r="FB414" s="130" t="s">
        <v>317</v>
      </c>
      <c r="FC414" s="130" t="s">
        <v>318</v>
      </c>
      <c r="FD414" s="128" t="s">
        <v>319</v>
      </c>
      <c r="FE414" s="131" t="s">
        <v>44</v>
      </c>
      <c r="FG414" s="129" t="s">
        <v>314</v>
      </c>
      <c r="FH414" s="130"/>
      <c r="FI414" s="130" t="s">
        <v>315</v>
      </c>
      <c r="FJ414" s="130" t="s">
        <v>316</v>
      </c>
      <c r="FK414" s="130" t="s">
        <v>317</v>
      </c>
      <c r="FL414" s="130" t="s">
        <v>318</v>
      </c>
      <c r="FM414" s="128" t="s">
        <v>319</v>
      </c>
      <c r="FN414" s="131" t="s">
        <v>44</v>
      </c>
      <c r="FP414" s="129" t="s">
        <v>314</v>
      </c>
      <c r="FQ414" s="130"/>
      <c r="FR414" s="130" t="s">
        <v>315</v>
      </c>
      <c r="FS414" s="130" t="s">
        <v>316</v>
      </c>
      <c r="FT414" s="130" t="s">
        <v>317</v>
      </c>
      <c r="FU414" s="130" t="s">
        <v>318</v>
      </c>
      <c r="FV414" s="128" t="s">
        <v>319</v>
      </c>
      <c r="FW414" s="131" t="s">
        <v>44</v>
      </c>
      <c r="FY414" s="129" t="s">
        <v>314</v>
      </c>
      <c r="FZ414" s="130"/>
      <c r="GA414" s="130" t="s">
        <v>315</v>
      </c>
      <c r="GB414" s="130" t="s">
        <v>316</v>
      </c>
      <c r="GC414" s="130" t="s">
        <v>317</v>
      </c>
      <c r="GD414" s="130" t="s">
        <v>318</v>
      </c>
      <c r="GE414" s="128" t="s">
        <v>319</v>
      </c>
      <c r="GF414" s="131" t="s">
        <v>44</v>
      </c>
      <c r="GH414" s="129" t="s">
        <v>314</v>
      </c>
      <c r="GI414" s="130"/>
      <c r="GJ414" s="130" t="s">
        <v>315</v>
      </c>
      <c r="GK414" s="130" t="s">
        <v>316</v>
      </c>
      <c r="GL414" s="130" t="s">
        <v>317</v>
      </c>
      <c r="GM414" s="130" t="s">
        <v>318</v>
      </c>
      <c r="GN414" s="128" t="s">
        <v>319</v>
      </c>
      <c r="GO414" s="131" t="s">
        <v>44</v>
      </c>
      <c r="GQ414" s="129" t="s">
        <v>314</v>
      </c>
      <c r="GR414" s="130"/>
      <c r="GS414" s="130" t="s">
        <v>315</v>
      </c>
      <c r="GT414" s="130" t="s">
        <v>316</v>
      </c>
      <c r="GU414" s="130" t="s">
        <v>317</v>
      </c>
      <c r="GV414" s="130" t="s">
        <v>318</v>
      </c>
      <c r="GW414" s="128" t="s">
        <v>319</v>
      </c>
      <c r="GX414" s="131" t="s">
        <v>44</v>
      </c>
      <c r="GZ414" s="129" t="s">
        <v>314</v>
      </c>
      <c r="HA414" s="130"/>
      <c r="HB414" s="130" t="s">
        <v>315</v>
      </c>
      <c r="HC414" s="130" t="s">
        <v>316</v>
      </c>
      <c r="HD414" s="130" t="s">
        <v>317</v>
      </c>
      <c r="HE414" s="130" t="s">
        <v>318</v>
      </c>
      <c r="HF414" s="128" t="s">
        <v>319</v>
      </c>
      <c r="HG414" s="131" t="s">
        <v>44</v>
      </c>
      <c r="HI414" s="129" t="s">
        <v>314</v>
      </c>
      <c r="HJ414" s="130"/>
      <c r="HK414" s="130" t="s">
        <v>315</v>
      </c>
      <c r="HL414" s="130" t="s">
        <v>316</v>
      </c>
      <c r="HM414" s="130" t="s">
        <v>317</v>
      </c>
      <c r="HN414" s="130" t="s">
        <v>318</v>
      </c>
      <c r="HO414" s="128" t="s">
        <v>319</v>
      </c>
      <c r="HP414" s="131" t="s">
        <v>44</v>
      </c>
      <c r="HR414" s="129" t="s">
        <v>314</v>
      </c>
      <c r="HS414" s="130"/>
      <c r="HT414" s="130" t="s">
        <v>315</v>
      </c>
      <c r="HU414" s="130" t="s">
        <v>316</v>
      </c>
      <c r="HV414" s="130" t="s">
        <v>317</v>
      </c>
      <c r="HW414" s="130" t="s">
        <v>318</v>
      </c>
      <c r="HX414" s="128" t="s">
        <v>319</v>
      </c>
      <c r="HY414" s="131" t="s">
        <v>44</v>
      </c>
      <c r="IA414" s="129" t="s">
        <v>314</v>
      </c>
      <c r="IB414" s="130"/>
      <c r="IC414" s="130" t="s">
        <v>315</v>
      </c>
      <c r="ID414" s="130" t="s">
        <v>316</v>
      </c>
      <c r="IE414" s="130" t="s">
        <v>317</v>
      </c>
      <c r="IF414" s="130" t="s">
        <v>318</v>
      </c>
      <c r="IG414" s="128" t="s">
        <v>319</v>
      </c>
      <c r="IH414" s="131" t="s">
        <v>44</v>
      </c>
      <c r="IJ414" s="129" t="s">
        <v>314</v>
      </c>
      <c r="IK414" s="130"/>
      <c r="IL414" s="130" t="s">
        <v>315</v>
      </c>
      <c r="IM414" s="130" t="s">
        <v>316</v>
      </c>
      <c r="IN414" s="130" t="s">
        <v>317</v>
      </c>
      <c r="IO414" s="130" t="s">
        <v>318</v>
      </c>
      <c r="IP414" s="128" t="s">
        <v>319</v>
      </c>
      <c r="IQ414" s="131" t="s">
        <v>44</v>
      </c>
      <c r="IS414" s="129" t="s">
        <v>314</v>
      </c>
      <c r="IT414" s="130"/>
      <c r="IU414" s="130" t="s">
        <v>315</v>
      </c>
      <c r="IV414" s="130" t="s">
        <v>316</v>
      </c>
      <c r="IW414" s="130" t="s">
        <v>317</v>
      </c>
      <c r="IX414" s="130" t="s">
        <v>318</v>
      </c>
      <c r="IY414" s="128" t="s">
        <v>319</v>
      </c>
      <c r="IZ414" s="131" t="s">
        <v>44</v>
      </c>
      <c r="JB414" s="129" t="s">
        <v>314</v>
      </c>
      <c r="JC414" s="130"/>
      <c r="JD414" s="130" t="s">
        <v>315</v>
      </c>
      <c r="JE414" s="130" t="s">
        <v>316</v>
      </c>
      <c r="JF414" s="130" t="s">
        <v>317</v>
      </c>
      <c r="JG414" s="130" t="s">
        <v>318</v>
      </c>
      <c r="JH414" s="128" t="s">
        <v>319</v>
      </c>
      <c r="JI414" s="131" t="s">
        <v>44</v>
      </c>
      <c r="JK414" s="129" t="s">
        <v>314</v>
      </c>
      <c r="JL414" s="130"/>
      <c r="JM414" s="130" t="s">
        <v>315</v>
      </c>
      <c r="JN414" s="130" t="s">
        <v>316</v>
      </c>
      <c r="JO414" s="130" t="s">
        <v>317</v>
      </c>
      <c r="JP414" s="130" t="s">
        <v>318</v>
      </c>
      <c r="JQ414" s="128" t="s">
        <v>319</v>
      </c>
      <c r="JR414" s="131" t="s">
        <v>44</v>
      </c>
      <c r="JT414" s="129" t="s">
        <v>314</v>
      </c>
      <c r="JU414" s="130"/>
      <c r="JV414" s="130" t="s">
        <v>315</v>
      </c>
      <c r="JW414" s="130" t="s">
        <v>316</v>
      </c>
      <c r="JX414" s="130" t="s">
        <v>317</v>
      </c>
      <c r="JY414" s="130" t="s">
        <v>318</v>
      </c>
      <c r="JZ414" s="128" t="s">
        <v>319</v>
      </c>
      <c r="KA414" s="131" t="s">
        <v>44</v>
      </c>
      <c r="KC414" s="129" t="s">
        <v>314</v>
      </c>
      <c r="KD414" s="130"/>
      <c r="KE414" s="130" t="s">
        <v>315</v>
      </c>
      <c r="KF414" s="130" t="s">
        <v>316</v>
      </c>
      <c r="KG414" s="130" t="s">
        <v>317</v>
      </c>
      <c r="KH414" s="130" t="s">
        <v>318</v>
      </c>
      <c r="KI414" s="128" t="s">
        <v>319</v>
      </c>
      <c r="KJ414" s="131" t="s">
        <v>44</v>
      </c>
      <c r="KL414" s="129" t="s">
        <v>314</v>
      </c>
      <c r="KM414" s="130"/>
      <c r="KN414" s="130" t="s">
        <v>315</v>
      </c>
      <c r="KO414" s="130" t="s">
        <v>316</v>
      </c>
      <c r="KP414" s="130" t="s">
        <v>317</v>
      </c>
      <c r="KQ414" s="130" t="s">
        <v>318</v>
      </c>
      <c r="KR414" s="128" t="s">
        <v>319</v>
      </c>
      <c r="KS414" s="131" t="s">
        <v>44</v>
      </c>
      <c r="KU414" s="129" t="s">
        <v>314</v>
      </c>
      <c r="KV414" s="130"/>
      <c r="KW414" s="130" t="s">
        <v>315</v>
      </c>
      <c r="KX414" s="130" t="s">
        <v>316</v>
      </c>
      <c r="KY414" s="130" t="s">
        <v>317</v>
      </c>
      <c r="KZ414" s="130" t="s">
        <v>318</v>
      </c>
      <c r="LA414" s="128" t="s">
        <v>319</v>
      </c>
      <c r="LB414" s="131" t="s">
        <v>44</v>
      </c>
      <c r="LD414" s="129" t="s">
        <v>314</v>
      </c>
      <c r="LE414" s="130"/>
      <c r="LF414" s="130" t="s">
        <v>315</v>
      </c>
      <c r="LG414" s="130" t="s">
        <v>316</v>
      </c>
      <c r="LH414" s="130" t="s">
        <v>317</v>
      </c>
      <c r="LI414" s="130" t="s">
        <v>318</v>
      </c>
      <c r="LJ414" s="128" t="s">
        <v>319</v>
      </c>
      <c r="LK414" s="131" t="s">
        <v>44</v>
      </c>
      <c r="LM414" s="129" t="s">
        <v>314</v>
      </c>
      <c r="LN414" s="130"/>
      <c r="LO414" s="130" t="s">
        <v>315</v>
      </c>
      <c r="LP414" s="130" t="s">
        <v>316</v>
      </c>
      <c r="LQ414" s="130" t="s">
        <v>317</v>
      </c>
      <c r="LR414" s="130" t="s">
        <v>318</v>
      </c>
      <c r="LS414" s="128" t="s">
        <v>319</v>
      </c>
      <c r="LT414" s="131" t="s">
        <v>44</v>
      </c>
      <c r="LV414" s="129" t="s">
        <v>314</v>
      </c>
      <c r="LW414" s="130"/>
      <c r="LX414" s="130" t="s">
        <v>315</v>
      </c>
      <c r="LY414" s="130" t="s">
        <v>316</v>
      </c>
      <c r="LZ414" s="130" t="s">
        <v>317</v>
      </c>
      <c r="MA414" s="130" t="s">
        <v>318</v>
      </c>
      <c r="MB414" s="128" t="s">
        <v>319</v>
      </c>
      <c r="MC414" s="131" t="s">
        <v>44</v>
      </c>
      <c r="ME414" s="129" t="s">
        <v>314</v>
      </c>
      <c r="MF414" s="130"/>
      <c r="MG414" s="130" t="s">
        <v>315</v>
      </c>
      <c r="MH414" s="130" t="s">
        <v>316</v>
      </c>
      <c r="MI414" s="130" t="s">
        <v>317</v>
      </c>
      <c r="MJ414" s="130" t="s">
        <v>318</v>
      </c>
      <c r="MK414" s="128" t="s">
        <v>319</v>
      </c>
      <c r="ML414" s="131" t="s">
        <v>44</v>
      </c>
      <c r="MN414" s="129" t="s">
        <v>314</v>
      </c>
      <c r="MO414" s="130"/>
      <c r="MP414" s="130" t="s">
        <v>315</v>
      </c>
      <c r="MQ414" s="130" t="s">
        <v>316</v>
      </c>
      <c r="MR414" s="130" t="s">
        <v>317</v>
      </c>
      <c r="MS414" s="130" t="s">
        <v>318</v>
      </c>
      <c r="MT414" s="128" t="s">
        <v>319</v>
      </c>
      <c r="MU414" s="131" t="s">
        <v>44</v>
      </c>
      <c r="MW414" s="129" t="s">
        <v>314</v>
      </c>
      <c r="MX414" s="130"/>
      <c r="MY414" s="130" t="s">
        <v>315</v>
      </c>
      <c r="MZ414" s="130" t="s">
        <v>316</v>
      </c>
      <c r="NA414" s="130" t="s">
        <v>317</v>
      </c>
      <c r="NB414" s="130" t="s">
        <v>318</v>
      </c>
      <c r="NC414" s="128" t="s">
        <v>319</v>
      </c>
      <c r="ND414" s="131" t="s">
        <v>44</v>
      </c>
      <c r="NF414" s="129" t="s">
        <v>314</v>
      </c>
      <c r="NG414" s="130"/>
      <c r="NH414" s="130" t="s">
        <v>315</v>
      </c>
      <c r="NI414" s="130" t="s">
        <v>316</v>
      </c>
      <c r="NJ414" s="130" t="s">
        <v>317</v>
      </c>
      <c r="NK414" s="130" t="s">
        <v>318</v>
      </c>
      <c r="NL414" s="128" t="s">
        <v>319</v>
      </c>
      <c r="NM414" s="131" t="s">
        <v>44</v>
      </c>
      <c r="NO414" s="129" t="s">
        <v>314</v>
      </c>
      <c r="NP414" s="130"/>
      <c r="NQ414" s="130" t="s">
        <v>315</v>
      </c>
      <c r="NR414" s="130" t="s">
        <v>316</v>
      </c>
      <c r="NS414" s="130" t="s">
        <v>317</v>
      </c>
      <c r="NT414" s="130" t="s">
        <v>318</v>
      </c>
      <c r="NU414" s="128" t="s">
        <v>319</v>
      </c>
      <c r="NV414" s="131" t="s">
        <v>44</v>
      </c>
      <c r="NX414" s="129" t="s">
        <v>314</v>
      </c>
      <c r="NY414" s="130"/>
      <c r="NZ414" s="130" t="s">
        <v>315</v>
      </c>
      <c r="OA414" s="130" t="s">
        <v>316</v>
      </c>
      <c r="OB414" s="130" t="s">
        <v>317</v>
      </c>
      <c r="OC414" s="130" t="s">
        <v>318</v>
      </c>
      <c r="OD414" s="128" t="s">
        <v>319</v>
      </c>
      <c r="OE414" s="131" t="s">
        <v>44</v>
      </c>
      <c r="OG414" s="129" t="s">
        <v>314</v>
      </c>
      <c r="OH414" s="130"/>
      <c r="OI414" s="130" t="s">
        <v>315</v>
      </c>
      <c r="OJ414" s="130" t="s">
        <v>316</v>
      </c>
      <c r="OK414" s="130" t="s">
        <v>317</v>
      </c>
      <c r="OL414" s="130" t="s">
        <v>318</v>
      </c>
      <c r="OM414" s="128" t="s">
        <v>319</v>
      </c>
      <c r="ON414" s="131" t="s">
        <v>44</v>
      </c>
      <c r="OP414" s="129" t="s">
        <v>314</v>
      </c>
      <c r="OQ414" s="130"/>
      <c r="OR414" s="130" t="s">
        <v>315</v>
      </c>
      <c r="OS414" s="130" t="s">
        <v>316</v>
      </c>
      <c r="OT414" s="130" t="s">
        <v>317</v>
      </c>
      <c r="OU414" s="130" t="s">
        <v>318</v>
      </c>
      <c r="OV414" s="128" t="s">
        <v>319</v>
      </c>
      <c r="OW414" s="131" t="s">
        <v>44</v>
      </c>
      <c r="OY414" s="129" t="s">
        <v>314</v>
      </c>
      <c r="OZ414" s="130"/>
      <c r="PA414" s="130" t="s">
        <v>315</v>
      </c>
      <c r="PB414" s="130" t="s">
        <v>316</v>
      </c>
      <c r="PC414" s="130" t="s">
        <v>317</v>
      </c>
      <c r="PD414" s="130" t="s">
        <v>318</v>
      </c>
      <c r="PE414" s="128" t="s">
        <v>319</v>
      </c>
      <c r="PF414" s="131" t="s">
        <v>44</v>
      </c>
    </row>
    <row r="415" spans="1:422">
      <c r="A415" s="118"/>
      <c r="B415" s="118"/>
      <c r="C415" s="115"/>
      <c r="D415" s="115"/>
      <c r="E415" s="115"/>
      <c r="F415" s="115"/>
      <c r="G415" s="115"/>
      <c r="H415" s="115">
        <f t="shared" ref="H415:H422" si="6667">PRODUCT(C415:G415)</f>
        <v>0</v>
      </c>
      <c r="J415" s="118"/>
      <c r="K415" s="118"/>
      <c r="L415" s="115"/>
      <c r="M415" s="115"/>
      <c r="N415" s="115"/>
      <c r="O415" s="115"/>
      <c r="P415" s="115"/>
      <c r="Q415" s="115">
        <f t="shared" ref="Q415:Q422" si="6668">PRODUCT(L415:P415)</f>
        <v>0</v>
      </c>
      <c r="S415" s="118" t="s">
        <v>842</v>
      </c>
      <c r="T415" s="118"/>
      <c r="U415" s="115">
        <v>3.3</v>
      </c>
      <c r="V415" s="115">
        <v>2.2999999999999998</v>
      </c>
      <c r="W415" s="115"/>
      <c r="X415" s="115">
        <v>1</v>
      </c>
      <c r="Y415" s="115"/>
      <c r="Z415" s="115">
        <f t="shared" ref="Z415:Z422" si="6669">PRODUCT(U415:Y415)</f>
        <v>7.589999999999999</v>
      </c>
      <c r="AB415" s="118" t="s">
        <v>842</v>
      </c>
      <c r="AC415" s="118"/>
      <c r="AD415" s="115">
        <v>2.9</v>
      </c>
      <c r="AE415" s="115">
        <v>2.8</v>
      </c>
      <c r="AF415" s="115"/>
      <c r="AG415" s="115">
        <v>1</v>
      </c>
      <c r="AH415" s="115"/>
      <c r="AI415" s="115">
        <f t="shared" ref="AI415:AI422" si="6670">PRODUCT(AD415:AH415)</f>
        <v>8.1199999999999992</v>
      </c>
      <c r="AK415" s="118" t="s">
        <v>842</v>
      </c>
      <c r="AL415" s="118"/>
      <c r="AM415" s="115">
        <v>3</v>
      </c>
      <c r="AN415" s="115">
        <v>3.5</v>
      </c>
      <c r="AO415" s="115"/>
      <c r="AP415" s="115">
        <v>1</v>
      </c>
      <c r="AQ415" s="115"/>
      <c r="AR415" s="115">
        <f t="shared" ref="AR415:AR422" si="6671">PRODUCT(AM415:AQ415)</f>
        <v>10.5</v>
      </c>
      <c r="AT415" s="118" t="s">
        <v>842</v>
      </c>
      <c r="AU415" s="118"/>
      <c r="AV415" s="115">
        <v>3</v>
      </c>
      <c r="AW415" s="115">
        <v>3.5</v>
      </c>
      <c r="AX415" s="115"/>
      <c r="AY415" s="115">
        <v>1</v>
      </c>
      <c r="AZ415" s="115"/>
      <c r="BA415" s="115">
        <f t="shared" ref="BA415:BA422" si="6672">PRODUCT(AV415:AZ415)</f>
        <v>10.5</v>
      </c>
      <c r="BC415" s="118" t="s">
        <v>842</v>
      </c>
      <c r="BD415" s="118"/>
      <c r="BE415" s="115">
        <v>3</v>
      </c>
      <c r="BF415" s="115">
        <v>3</v>
      </c>
      <c r="BG415" s="115"/>
      <c r="BH415" s="115">
        <v>1</v>
      </c>
      <c r="BI415" s="115"/>
      <c r="BJ415" s="115">
        <f t="shared" ref="BJ415:BJ422" si="6673">PRODUCT(BE415:BI415)</f>
        <v>9</v>
      </c>
      <c r="BL415" s="118" t="s">
        <v>842</v>
      </c>
      <c r="BM415" s="118"/>
      <c r="BN415" s="115">
        <v>3.1</v>
      </c>
      <c r="BO415" s="115">
        <v>4</v>
      </c>
      <c r="BP415" s="115"/>
      <c r="BQ415" s="115">
        <v>1</v>
      </c>
      <c r="BR415" s="115"/>
      <c r="BS415" s="115">
        <f t="shared" ref="BS415:BS422" si="6674">PRODUCT(BN415:BR415)</f>
        <v>12.4</v>
      </c>
      <c r="BU415" s="118" t="s">
        <v>842</v>
      </c>
      <c r="BV415" s="118"/>
      <c r="BW415" s="115">
        <v>3</v>
      </c>
      <c r="BX415" s="115">
        <v>3</v>
      </c>
      <c r="BY415" s="115"/>
      <c r="BZ415" s="115">
        <v>1</v>
      </c>
      <c r="CA415" s="115"/>
      <c r="CB415" s="115">
        <f t="shared" ref="CB415:CB422" si="6675">PRODUCT(BW415:CA415)</f>
        <v>9</v>
      </c>
      <c r="CD415" s="121"/>
      <c r="CE415" s="118"/>
      <c r="CF415" s="115"/>
      <c r="CG415" s="115"/>
      <c r="CH415" s="115"/>
      <c r="CI415" s="115"/>
      <c r="CJ415" s="115"/>
      <c r="CK415" s="115">
        <f t="shared" ref="CK415:CK422" si="6676">PRODUCT(CF415:CJ415)</f>
        <v>0</v>
      </c>
      <c r="CM415" s="121" t="s">
        <v>842</v>
      </c>
      <c r="CN415" s="118"/>
      <c r="CO415" s="115">
        <v>3.5</v>
      </c>
      <c r="CP415" s="115">
        <v>3.1</v>
      </c>
      <c r="CQ415" s="115"/>
      <c r="CR415" s="115">
        <v>1</v>
      </c>
      <c r="CS415" s="115"/>
      <c r="CT415" s="115">
        <f t="shared" ref="CT415:CT422" si="6677">PRODUCT(CO415:CS415)</f>
        <v>10.85</v>
      </c>
      <c r="CV415" s="118" t="s">
        <v>842</v>
      </c>
      <c r="CW415" s="118"/>
      <c r="CX415" s="115">
        <v>3.3</v>
      </c>
      <c r="CY415" s="115">
        <v>4</v>
      </c>
      <c r="CZ415" s="115"/>
      <c r="DA415" s="115">
        <v>1</v>
      </c>
      <c r="DB415" s="115"/>
      <c r="DC415" s="115">
        <f t="shared" ref="DC415:DC422" si="6678">PRODUCT(CX415:DB415)</f>
        <v>13.2</v>
      </c>
      <c r="DE415" s="118" t="s">
        <v>842</v>
      </c>
      <c r="DF415" s="118"/>
      <c r="DG415" s="115">
        <v>2.85</v>
      </c>
      <c r="DH415" s="115">
        <v>3.5</v>
      </c>
      <c r="DI415" s="115"/>
      <c r="DJ415" s="115">
        <v>1</v>
      </c>
      <c r="DK415" s="115"/>
      <c r="DL415" s="115">
        <f t="shared" ref="DL415:DL422" si="6679">PRODUCT(DG415:DK415)</f>
        <v>9.9749999999999996</v>
      </c>
      <c r="DN415" s="121"/>
      <c r="DO415" s="118"/>
      <c r="DP415" s="115"/>
      <c r="DQ415" s="115"/>
      <c r="DR415" s="115"/>
      <c r="DS415" s="115"/>
      <c r="DT415" s="115"/>
      <c r="DU415" s="115">
        <f t="shared" ref="DU415:DU422" si="6680">PRODUCT(DP415:DT415)</f>
        <v>0</v>
      </c>
      <c r="DW415" s="118" t="s">
        <v>842</v>
      </c>
      <c r="DX415" s="118"/>
      <c r="DY415" s="115">
        <v>3</v>
      </c>
      <c r="DZ415" s="115">
        <v>3</v>
      </c>
      <c r="EA415" s="115"/>
      <c r="EB415" s="115">
        <v>1</v>
      </c>
      <c r="EC415" s="115"/>
      <c r="ED415" s="115">
        <f t="shared" ref="ED415:ED422" si="6681">PRODUCT(DY415:EC415)</f>
        <v>9</v>
      </c>
      <c r="EF415" s="121"/>
      <c r="EG415" s="118"/>
      <c r="EH415" s="115"/>
      <c r="EI415" s="115"/>
      <c r="EJ415" s="115"/>
      <c r="EK415" s="115"/>
      <c r="EL415" s="115"/>
      <c r="EM415" s="115">
        <f t="shared" ref="EM415:EM422" si="6682">PRODUCT(EH415:EL415)</f>
        <v>0</v>
      </c>
      <c r="EO415" s="118" t="s">
        <v>842</v>
      </c>
      <c r="EP415" s="118"/>
      <c r="EQ415" s="115">
        <v>3.3</v>
      </c>
      <c r="ER415" s="115">
        <v>3.3</v>
      </c>
      <c r="ES415" s="115"/>
      <c r="ET415" s="115">
        <v>1</v>
      </c>
      <c r="EU415" s="115"/>
      <c r="EV415" s="115">
        <f t="shared" ref="EV415:EV422" si="6683">PRODUCT(EQ415:EU415)</f>
        <v>10.889999999999999</v>
      </c>
      <c r="EX415" s="118" t="s">
        <v>842</v>
      </c>
      <c r="EY415" s="118"/>
      <c r="EZ415" s="115">
        <v>3.3</v>
      </c>
      <c r="FA415" s="115">
        <v>3</v>
      </c>
      <c r="FB415" s="115"/>
      <c r="FC415" s="115">
        <v>1</v>
      </c>
      <c r="FD415" s="115"/>
      <c r="FE415" s="115">
        <f t="shared" ref="FE415:FE422" si="6684">PRODUCT(EZ415:FD415)</f>
        <v>9.8999999999999986</v>
      </c>
      <c r="FG415" s="121"/>
      <c r="FH415" s="118"/>
      <c r="FI415" s="115"/>
      <c r="FJ415" s="115"/>
      <c r="FK415" s="115"/>
      <c r="FL415" s="115"/>
      <c r="FM415" s="115"/>
      <c r="FN415" s="115">
        <f t="shared" ref="FN415:FN422" si="6685">PRODUCT(FI415:FM415)</f>
        <v>0</v>
      </c>
      <c r="FP415" s="118" t="s">
        <v>842</v>
      </c>
      <c r="FQ415" s="118"/>
      <c r="FR415" s="115">
        <v>2.6</v>
      </c>
      <c r="FS415" s="115">
        <v>2.7</v>
      </c>
      <c r="FT415" s="115"/>
      <c r="FU415" s="115">
        <v>1</v>
      </c>
      <c r="FV415" s="115"/>
      <c r="FW415" s="115">
        <f t="shared" ref="FW415:FW422" si="6686">PRODUCT(FR415:FV415)</f>
        <v>7.0200000000000005</v>
      </c>
      <c r="FY415" s="118" t="s">
        <v>851</v>
      </c>
      <c r="FZ415" s="118"/>
      <c r="GA415" s="115">
        <v>3.1</v>
      </c>
      <c r="GB415" s="115">
        <v>3.2</v>
      </c>
      <c r="GC415" s="115"/>
      <c r="GD415" s="115">
        <v>1</v>
      </c>
      <c r="GE415" s="115"/>
      <c r="GF415" s="115">
        <f t="shared" ref="GF415:GF422" si="6687">PRODUCT(GA415:GE415)</f>
        <v>9.9200000000000017</v>
      </c>
      <c r="GH415" s="118" t="s">
        <v>851</v>
      </c>
      <c r="GI415" s="118"/>
      <c r="GJ415" s="115">
        <v>3.3</v>
      </c>
      <c r="GK415" s="115">
        <v>3.2</v>
      </c>
      <c r="GL415" s="115"/>
      <c r="GM415" s="115">
        <v>1</v>
      </c>
      <c r="GN415" s="115"/>
      <c r="GO415" s="115">
        <f t="shared" ref="GO415:GO422" si="6688">PRODUCT(GJ415:GN415)</f>
        <v>10.56</v>
      </c>
      <c r="GQ415" s="118" t="s">
        <v>851</v>
      </c>
      <c r="GR415" s="118"/>
      <c r="GS415" s="115">
        <v>3.2</v>
      </c>
      <c r="GT415" s="115">
        <v>2.2000000000000002</v>
      </c>
      <c r="GU415" s="115"/>
      <c r="GV415" s="115">
        <v>1</v>
      </c>
      <c r="GW415" s="115"/>
      <c r="GX415" s="115">
        <f t="shared" ref="GX415:GX422" si="6689">PRODUCT(GS415:GW415)</f>
        <v>7.0400000000000009</v>
      </c>
      <c r="GZ415" s="118" t="s">
        <v>838</v>
      </c>
      <c r="HA415" s="118"/>
      <c r="HB415" s="115">
        <v>1.8</v>
      </c>
      <c r="HC415" s="115">
        <v>1.5</v>
      </c>
      <c r="HD415" s="115"/>
      <c r="HE415" s="115">
        <v>1</v>
      </c>
      <c r="HF415" s="115"/>
      <c r="HG415" s="115">
        <f t="shared" ref="HG415:HG422" si="6690">PRODUCT(HB415:HF415)</f>
        <v>2.7</v>
      </c>
      <c r="HI415" s="118" t="s">
        <v>838</v>
      </c>
      <c r="HJ415" s="118"/>
      <c r="HK415" s="115">
        <v>1.8</v>
      </c>
      <c r="HL415" s="115">
        <v>1.2</v>
      </c>
      <c r="HM415" s="115"/>
      <c r="HN415" s="115">
        <v>1</v>
      </c>
      <c r="HO415" s="115"/>
      <c r="HP415" s="115">
        <f t="shared" ref="HP415:HP422" si="6691">PRODUCT(HK415:HO415)</f>
        <v>2.16</v>
      </c>
      <c r="HR415" s="118" t="s">
        <v>838</v>
      </c>
      <c r="HS415" s="118"/>
      <c r="HT415" s="115">
        <v>2.1</v>
      </c>
      <c r="HU415" s="115">
        <v>1.25</v>
      </c>
      <c r="HV415" s="115"/>
      <c r="HW415" s="115">
        <v>1</v>
      </c>
      <c r="HX415" s="115"/>
      <c r="HY415" s="115">
        <f t="shared" ref="HY415:HY422" si="6692">PRODUCT(HT415:HX415)</f>
        <v>2.625</v>
      </c>
      <c r="IA415" s="118" t="s">
        <v>838</v>
      </c>
      <c r="IB415" s="118"/>
      <c r="IC415" s="115">
        <v>2.2000000000000002</v>
      </c>
      <c r="ID415" s="115">
        <v>1.8</v>
      </c>
      <c r="IE415" s="115"/>
      <c r="IF415" s="115">
        <v>1</v>
      </c>
      <c r="IG415" s="115"/>
      <c r="IH415" s="115">
        <f t="shared" ref="IH415:IH422" si="6693">PRODUCT(IC415:IG415)</f>
        <v>3.9600000000000004</v>
      </c>
      <c r="IJ415" s="118"/>
      <c r="IK415" s="118"/>
      <c r="IL415" s="115"/>
      <c r="IM415" s="115"/>
      <c r="IN415" s="115"/>
      <c r="IO415" s="115"/>
      <c r="IP415" s="115"/>
      <c r="IQ415" s="115">
        <f t="shared" ref="IQ415:IQ422" si="6694">PRODUCT(IL415:IP415)</f>
        <v>0</v>
      </c>
      <c r="IS415" s="118" t="s">
        <v>838</v>
      </c>
      <c r="IT415" s="118"/>
      <c r="IU415" s="115">
        <v>3.3</v>
      </c>
      <c r="IV415" s="115">
        <v>1.8</v>
      </c>
      <c r="IW415" s="115"/>
      <c r="IX415" s="115">
        <v>1</v>
      </c>
      <c r="IY415" s="115"/>
      <c r="IZ415" s="115">
        <f t="shared" ref="IZ415:IZ422" si="6695">PRODUCT(IU415:IY415)</f>
        <v>5.9399999999999995</v>
      </c>
      <c r="JB415" s="118" t="s">
        <v>838</v>
      </c>
      <c r="JC415" s="118"/>
      <c r="JD415" s="115">
        <v>2</v>
      </c>
      <c r="JE415" s="115">
        <v>1.5</v>
      </c>
      <c r="JF415" s="115"/>
      <c r="JG415" s="115">
        <v>1</v>
      </c>
      <c r="JH415" s="115"/>
      <c r="JI415" s="115">
        <f t="shared" ref="JI415:JI422" si="6696">PRODUCT(JD415:JH415)</f>
        <v>3</v>
      </c>
      <c r="JK415" s="118"/>
      <c r="JL415" s="118"/>
      <c r="JM415" s="115"/>
      <c r="JN415" s="115"/>
      <c r="JO415" s="115"/>
      <c r="JP415" s="115"/>
      <c r="JQ415" s="115"/>
      <c r="JR415" s="115">
        <f t="shared" ref="JR415:JR422" si="6697">PRODUCT(JM415:JQ415)</f>
        <v>0</v>
      </c>
      <c r="JS415" s="481"/>
      <c r="JT415" s="118" t="s">
        <v>844</v>
      </c>
      <c r="JU415" s="118"/>
      <c r="JV415" s="115">
        <v>2.7</v>
      </c>
      <c r="JW415" s="115">
        <v>2.4</v>
      </c>
      <c r="JX415" s="115"/>
      <c r="JY415" s="115">
        <v>1</v>
      </c>
      <c r="JZ415" s="115"/>
      <c r="KA415" s="115">
        <f t="shared" ref="KA415:KA422" si="6698">PRODUCT(JV415:JZ415)</f>
        <v>6.48</v>
      </c>
      <c r="KB415" s="481"/>
      <c r="KC415" s="118"/>
      <c r="KD415" s="118"/>
      <c r="KE415" s="115"/>
      <c r="KF415" s="115"/>
      <c r="KG415" s="115"/>
      <c r="KH415" s="115"/>
      <c r="KI415" s="115"/>
      <c r="KJ415" s="115">
        <f t="shared" ref="KJ415:KJ422" si="6699">PRODUCT(KE415:KI415)</f>
        <v>0</v>
      </c>
      <c r="KK415" s="481"/>
      <c r="KL415" s="118"/>
      <c r="KM415" s="118"/>
      <c r="KN415" s="115"/>
      <c r="KO415" s="115"/>
      <c r="KP415" s="115"/>
      <c r="KQ415" s="115"/>
      <c r="KR415" s="115"/>
      <c r="KS415" s="115">
        <f t="shared" ref="KS415:KS422" si="6700">PRODUCT(KN415:KR415)</f>
        <v>0</v>
      </c>
      <c r="KT415" s="481"/>
      <c r="KU415" s="118"/>
      <c r="KV415" s="118"/>
      <c r="KW415" s="115"/>
      <c r="KX415" s="115"/>
      <c r="KY415" s="115"/>
      <c r="KZ415" s="115"/>
      <c r="LA415" s="115"/>
      <c r="LB415" s="115">
        <f t="shared" ref="LB415:LB422" si="6701">PRODUCT(KW415:LA415)</f>
        <v>0</v>
      </c>
      <c r="LC415" s="481"/>
      <c r="LD415" s="118"/>
      <c r="LE415" s="118"/>
      <c r="LF415" s="115"/>
      <c r="LG415" s="115"/>
      <c r="LH415" s="115"/>
      <c r="LI415" s="115"/>
      <c r="LJ415" s="115"/>
      <c r="LK415" s="115">
        <f t="shared" ref="LK415:LK422" si="6702">PRODUCT(LF415:LJ415)</f>
        <v>0</v>
      </c>
      <c r="LL415" s="481"/>
      <c r="LM415" s="118"/>
      <c r="LN415" s="118"/>
      <c r="LO415" s="115"/>
      <c r="LP415" s="115"/>
      <c r="LQ415" s="115"/>
      <c r="LR415" s="115"/>
      <c r="LS415" s="115"/>
      <c r="LT415" s="115">
        <f t="shared" ref="LT415:LT422" si="6703">PRODUCT(LO415:LS415)</f>
        <v>0</v>
      </c>
      <c r="LU415" s="481"/>
      <c r="LV415" s="118"/>
      <c r="LW415" s="118"/>
      <c r="LX415" s="115"/>
      <c r="LY415" s="115"/>
      <c r="LZ415" s="115"/>
      <c r="MA415" s="115"/>
      <c r="MB415" s="115"/>
      <c r="MC415" s="115">
        <f t="shared" ref="MC415:MC422" si="6704">PRODUCT(LX415:MB415)</f>
        <v>0</v>
      </c>
      <c r="MD415" s="481"/>
      <c r="ME415" s="118" t="s">
        <v>842</v>
      </c>
      <c r="MF415" s="118"/>
      <c r="MG415" s="115">
        <v>2.2999999999999998</v>
      </c>
      <c r="MH415" s="115">
        <v>2.7</v>
      </c>
      <c r="MI415" s="115"/>
      <c r="MJ415" s="115">
        <v>1</v>
      </c>
      <c r="MK415" s="115"/>
      <c r="ML415" s="115">
        <f t="shared" ref="ML415:ML422" si="6705">PRODUCT(MG415:MK415)</f>
        <v>6.21</v>
      </c>
      <c r="MM415" s="481"/>
      <c r="MN415" s="126" t="s">
        <v>838</v>
      </c>
      <c r="MO415" s="118"/>
      <c r="MP415" s="115">
        <v>2.2000000000000002</v>
      </c>
      <c r="MQ415" s="115">
        <v>1.2</v>
      </c>
      <c r="MR415" s="115"/>
      <c r="MS415" s="115">
        <v>1</v>
      </c>
      <c r="MT415" s="115"/>
      <c r="MU415" s="115">
        <f t="shared" ref="MU415:MU422" si="6706">PRODUCT(MP415:MT415)</f>
        <v>2.64</v>
      </c>
      <c r="MV415" s="481"/>
      <c r="MW415" s="126" t="s">
        <v>838</v>
      </c>
      <c r="MX415" s="118"/>
      <c r="MY415" s="115">
        <v>2.2000000000000002</v>
      </c>
      <c r="MZ415" s="115">
        <v>1.2</v>
      </c>
      <c r="NA415" s="115"/>
      <c r="NB415" s="115">
        <v>1</v>
      </c>
      <c r="NC415" s="115"/>
      <c r="ND415" s="115">
        <f t="shared" ref="ND415:ND422" si="6707">PRODUCT(MY415:NC415)</f>
        <v>2.64</v>
      </c>
      <c r="NE415" s="481"/>
      <c r="NF415" s="126" t="s">
        <v>838</v>
      </c>
      <c r="NG415" s="118"/>
      <c r="NH415" s="115">
        <v>2.4</v>
      </c>
      <c r="NI415" s="115">
        <v>1.1000000000000001</v>
      </c>
      <c r="NJ415" s="115"/>
      <c r="NK415" s="115">
        <v>1</v>
      </c>
      <c r="NL415" s="115"/>
      <c r="NM415" s="115">
        <f t="shared" ref="NM415:NM422" si="6708">PRODUCT(NH415:NL415)</f>
        <v>2.64</v>
      </c>
      <c r="NN415" s="481"/>
      <c r="NO415" s="118" t="s">
        <v>851</v>
      </c>
      <c r="NP415" s="118"/>
      <c r="NQ415" s="115">
        <v>3.2</v>
      </c>
      <c r="NR415" s="115">
        <v>2.2000000000000002</v>
      </c>
      <c r="NS415" s="115"/>
      <c r="NT415" s="115">
        <v>1</v>
      </c>
      <c r="NU415" s="115"/>
      <c r="NV415" s="115">
        <f t="shared" ref="NV415:NV422" si="6709">PRODUCT(NQ415:NU415)</f>
        <v>7.0400000000000009</v>
      </c>
      <c r="NW415" s="481"/>
      <c r="NX415" s="126" t="s">
        <v>838</v>
      </c>
      <c r="NY415" s="118"/>
      <c r="NZ415" s="115">
        <v>2.8</v>
      </c>
      <c r="OA415" s="115">
        <v>1.4</v>
      </c>
      <c r="OB415" s="115"/>
      <c r="OC415" s="115">
        <v>1</v>
      </c>
      <c r="OD415" s="115"/>
      <c r="OE415" s="115">
        <f t="shared" ref="OE415:OE422" si="6710">PRODUCT(NZ415:OD415)</f>
        <v>3.9199999999999995</v>
      </c>
      <c r="OF415" s="481"/>
      <c r="OG415" s="126" t="s">
        <v>838</v>
      </c>
      <c r="OH415" s="118"/>
      <c r="OI415" s="115">
        <v>2.2000000000000002</v>
      </c>
      <c r="OJ415" s="115">
        <v>1.3</v>
      </c>
      <c r="OK415" s="115"/>
      <c r="OL415" s="115">
        <v>1</v>
      </c>
      <c r="OM415" s="115"/>
      <c r="ON415" s="115">
        <f t="shared" ref="ON415:ON422" si="6711">PRODUCT(OI415:OM415)</f>
        <v>2.8600000000000003</v>
      </c>
      <c r="OO415" s="481"/>
      <c r="OP415" s="118"/>
      <c r="OQ415" s="118"/>
      <c r="OR415" s="115"/>
      <c r="OS415" s="115"/>
      <c r="OT415" s="115"/>
      <c r="OU415" s="115"/>
      <c r="OV415" s="115"/>
      <c r="OW415" s="115">
        <f t="shared" ref="OW415:OW422" si="6712">PRODUCT(OR415:OV415)</f>
        <v>0</v>
      </c>
      <c r="OY415" s="118"/>
      <c r="OZ415" s="118"/>
      <c r="PA415" s="115"/>
      <c r="PB415" s="115"/>
      <c r="PC415" s="115"/>
      <c r="PD415" s="115"/>
      <c r="PE415" s="115"/>
      <c r="PF415" s="115">
        <f t="shared" ref="PF415:PF422" si="6713">PRODUCT(PA415:PE415)</f>
        <v>0</v>
      </c>
    </row>
    <row r="416" spans="1:422">
      <c r="A416" s="118"/>
      <c r="B416" s="118"/>
      <c r="C416" s="115"/>
      <c r="D416" s="115"/>
      <c r="E416" s="115"/>
      <c r="F416" s="115"/>
      <c r="G416" s="115"/>
      <c r="H416" s="115">
        <f t="shared" si="6667"/>
        <v>0</v>
      </c>
      <c r="J416" s="118"/>
      <c r="K416" s="118"/>
      <c r="L416" s="115"/>
      <c r="M416" s="115"/>
      <c r="N416" s="115"/>
      <c r="O416" s="115"/>
      <c r="P416" s="115"/>
      <c r="Q416" s="115">
        <f t="shared" si="6668"/>
        <v>0</v>
      </c>
      <c r="S416" s="118" t="s">
        <v>845</v>
      </c>
      <c r="T416" s="118"/>
      <c r="U416" s="115">
        <v>3.1</v>
      </c>
      <c r="V416" s="115">
        <v>3.9</v>
      </c>
      <c r="W416" s="115"/>
      <c r="X416" s="115">
        <v>1</v>
      </c>
      <c r="Y416" s="115"/>
      <c r="Z416" s="115">
        <f t="shared" si="6669"/>
        <v>12.09</v>
      </c>
      <c r="AB416" s="118" t="s">
        <v>845</v>
      </c>
      <c r="AC416" s="118"/>
      <c r="AD416" s="115">
        <v>2.9</v>
      </c>
      <c r="AE416" s="115">
        <v>3</v>
      </c>
      <c r="AF416" s="115"/>
      <c r="AG416" s="115">
        <v>1</v>
      </c>
      <c r="AH416" s="115"/>
      <c r="AI416" s="115">
        <f t="shared" si="6670"/>
        <v>8.6999999999999993</v>
      </c>
      <c r="AK416" s="118" t="s">
        <v>845</v>
      </c>
      <c r="AL416" s="118"/>
      <c r="AM416" s="115">
        <v>3.5</v>
      </c>
      <c r="AN416" s="115">
        <v>2.8</v>
      </c>
      <c r="AO416" s="115"/>
      <c r="AP416" s="115">
        <v>1</v>
      </c>
      <c r="AQ416" s="115"/>
      <c r="AR416" s="115">
        <f t="shared" si="6671"/>
        <v>9.7999999999999989</v>
      </c>
      <c r="AT416" s="118" t="s">
        <v>845</v>
      </c>
      <c r="AU416" s="118"/>
      <c r="AV416" s="115">
        <v>3.5</v>
      </c>
      <c r="AW416" s="115">
        <v>2.8</v>
      </c>
      <c r="AX416" s="115"/>
      <c r="AY416" s="115">
        <v>1</v>
      </c>
      <c r="AZ416" s="115"/>
      <c r="BA416" s="115">
        <f t="shared" si="6672"/>
        <v>9.7999999999999989</v>
      </c>
      <c r="BC416" s="118" t="s">
        <v>845</v>
      </c>
      <c r="BD416" s="118"/>
      <c r="BE416" s="115">
        <v>3.5</v>
      </c>
      <c r="BF416" s="115">
        <v>2.8</v>
      </c>
      <c r="BG416" s="115"/>
      <c r="BH416" s="115">
        <v>1</v>
      </c>
      <c r="BI416" s="115"/>
      <c r="BJ416" s="115">
        <f t="shared" si="6673"/>
        <v>9.7999999999999989</v>
      </c>
      <c r="BL416" s="118" t="s">
        <v>845</v>
      </c>
      <c r="BM416" s="118"/>
      <c r="BN416" s="115">
        <v>3.1</v>
      </c>
      <c r="BO416" s="115">
        <v>4</v>
      </c>
      <c r="BP416" s="115"/>
      <c r="BQ416" s="115">
        <v>1</v>
      </c>
      <c r="BR416" s="115"/>
      <c r="BS416" s="115">
        <f t="shared" si="6674"/>
        <v>12.4</v>
      </c>
      <c r="BU416" s="118" t="s">
        <v>845</v>
      </c>
      <c r="BV416" s="118"/>
      <c r="BW416" s="115">
        <v>2.9</v>
      </c>
      <c r="BX416" s="115">
        <v>3</v>
      </c>
      <c r="BY416" s="115"/>
      <c r="BZ416" s="115">
        <v>1</v>
      </c>
      <c r="CA416" s="115"/>
      <c r="CB416" s="115">
        <f t="shared" si="6675"/>
        <v>8.6999999999999993</v>
      </c>
      <c r="CD416" s="121"/>
      <c r="CE416" s="118"/>
      <c r="CF416" s="115"/>
      <c r="CG416" s="115"/>
      <c r="CH416" s="115"/>
      <c r="CI416" s="115"/>
      <c r="CJ416" s="115"/>
      <c r="CK416" s="115">
        <f t="shared" si="6676"/>
        <v>0</v>
      </c>
      <c r="CM416" s="121" t="s">
        <v>845</v>
      </c>
      <c r="CN416" s="118"/>
      <c r="CO416" s="115">
        <v>3.5</v>
      </c>
      <c r="CP416" s="115">
        <v>3.3</v>
      </c>
      <c r="CQ416" s="115"/>
      <c r="CR416" s="115">
        <v>1</v>
      </c>
      <c r="CS416" s="115"/>
      <c r="CT416" s="115">
        <f t="shared" si="6677"/>
        <v>11.549999999999999</v>
      </c>
      <c r="CV416" s="118" t="s">
        <v>845</v>
      </c>
      <c r="CW416" s="118"/>
      <c r="CX416" s="115">
        <v>2.5</v>
      </c>
      <c r="CY416" s="115">
        <v>4</v>
      </c>
      <c r="CZ416" s="115"/>
      <c r="DA416" s="115">
        <v>1</v>
      </c>
      <c r="DB416" s="115"/>
      <c r="DC416" s="115">
        <f t="shared" si="6678"/>
        <v>10</v>
      </c>
      <c r="DE416" s="118" t="s">
        <v>845</v>
      </c>
      <c r="DF416" s="118"/>
      <c r="DG416" s="115">
        <v>2.9</v>
      </c>
      <c r="DH416" s="115">
        <v>3.1</v>
      </c>
      <c r="DI416" s="115"/>
      <c r="DJ416" s="115">
        <v>1</v>
      </c>
      <c r="DK416" s="115"/>
      <c r="DL416" s="115">
        <f t="shared" si="6679"/>
        <v>8.99</v>
      </c>
      <c r="DN416" s="121"/>
      <c r="DO416" s="118"/>
      <c r="DP416" s="115"/>
      <c r="DQ416" s="115"/>
      <c r="DR416" s="115"/>
      <c r="DS416" s="115"/>
      <c r="DT416" s="115"/>
      <c r="DU416" s="115">
        <f t="shared" si="6680"/>
        <v>0</v>
      </c>
      <c r="DW416" s="118" t="s">
        <v>845</v>
      </c>
      <c r="DX416" s="118"/>
      <c r="DY416" s="115">
        <v>4</v>
      </c>
      <c r="DZ416" s="115">
        <v>3</v>
      </c>
      <c r="EA416" s="115"/>
      <c r="EB416" s="115">
        <v>1</v>
      </c>
      <c r="EC416" s="115"/>
      <c r="ED416" s="115">
        <f t="shared" si="6681"/>
        <v>12</v>
      </c>
      <c r="EF416" s="121"/>
      <c r="EG416" s="118"/>
      <c r="EH416" s="115"/>
      <c r="EI416" s="115"/>
      <c r="EJ416" s="115"/>
      <c r="EK416" s="115"/>
      <c r="EL416" s="115"/>
      <c r="EM416" s="115">
        <f t="shared" si="6682"/>
        <v>0</v>
      </c>
      <c r="EO416" s="118" t="s">
        <v>845</v>
      </c>
      <c r="EP416" s="118"/>
      <c r="EQ416" s="115">
        <v>3.3</v>
      </c>
      <c r="ER416" s="115">
        <v>3</v>
      </c>
      <c r="ES416" s="115"/>
      <c r="ET416" s="115">
        <v>1</v>
      </c>
      <c r="EU416" s="115"/>
      <c r="EV416" s="115">
        <f t="shared" si="6683"/>
        <v>9.8999999999999986</v>
      </c>
      <c r="EX416" s="118" t="s">
        <v>845</v>
      </c>
      <c r="EY416" s="118"/>
      <c r="EZ416" s="115">
        <v>3.3</v>
      </c>
      <c r="FA416" s="115">
        <v>3</v>
      </c>
      <c r="FB416" s="115"/>
      <c r="FC416" s="115">
        <v>1</v>
      </c>
      <c r="FD416" s="115"/>
      <c r="FE416" s="115">
        <f t="shared" si="6684"/>
        <v>9.8999999999999986</v>
      </c>
      <c r="FG416" s="121"/>
      <c r="FH416" s="118"/>
      <c r="FI416" s="115"/>
      <c r="FJ416" s="115"/>
      <c r="FK416" s="115"/>
      <c r="FL416" s="115"/>
      <c r="FM416" s="115"/>
      <c r="FN416" s="115">
        <f t="shared" si="6685"/>
        <v>0</v>
      </c>
      <c r="FP416" s="118" t="s">
        <v>845</v>
      </c>
      <c r="FQ416" s="118"/>
      <c r="FR416" s="115">
        <v>2.8</v>
      </c>
      <c r="FS416" s="115">
        <v>3.3</v>
      </c>
      <c r="FT416" s="115"/>
      <c r="FU416" s="115">
        <v>1</v>
      </c>
      <c r="FV416" s="115"/>
      <c r="FW416" s="115">
        <f t="shared" si="6686"/>
        <v>9.2399999999999984</v>
      </c>
      <c r="FY416" s="118"/>
      <c r="FZ416" s="118"/>
      <c r="GA416" s="115"/>
      <c r="GB416" s="115"/>
      <c r="GC416" s="115"/>
      <c r="GD416" s="115"/>
      <c r="GE416" s="115"/>
      <c r="GF416" s="115">
        <f t="shared" si="6687"/>
        <v>0</v>
      </c>
      <c r="GH416" s="118"/>
      <c r="GI416" s="118"/>
      <c r="GJ416" s="115"/>
      <c r="GK416" s="115"/>
      <c r="GL416" s="115"/>
      <c r="GM416" s="115"/>
      <c r="GN416" s="115"/>
      <c r="GO416" s="115">
        <f t="shared" si="6688"/>
        <v>0</v>
      </c>
      <c r="GQ416" s="118"/>
      <c r="GR416" s="118"/>
      <c r="GS416" s="115"/>
      <c r="GT416" s="115"/>
      <c r="GU416" s="115"/>
      <c r="GV416" s="115"/>
      <c r="GW416" s="115"/>
      <c r="GX416" s="115">
        <f t="shared" si="6689"/>
        <v>0</v>
      </c>
      <c r="GZ416" s="118"/>
      <c r="HA416" s="118"/>
      <c r="HB416" s="115"/>
      <c r="HC416" s="115"/>
      <c r="HD416" s="115"/>
      <c r="HE416" s="115"/>
      <c r="HF416" s="115"/>
      <c r="HG416" s="115">
        <f t="shared" si="6690"/>
        <v>0</v>
      </c>
      <c r="HI416" s="118"/>
      <c r="HJ416" s="118"/>
      <c r="HK416" s="115"/>
      <c r="HL416" s="115"/>
      <c r="HM416" s="115"/>
      <c r="HN416" s="115"/>
      <c r="HO416" s="115"/>
      <c r="HP416" s="115">
        <f t="shared" si="6691"/>
        <v>0</v>
      </c>
      <c r="HR416" s="118" t="s">
        <v>844</v>
      </c>
      <c r="HS416" s="118"/>
      <c r="HT416" s="115">
        <v>2.1</v>
      </c>
      <c r="HU416" s="115">
        <v>2.4</v>
      </c>
      <c r="HV416" s="115"/>
      <c r="HW416" s="115">
        <v>1</v>
      </c>
      <c r="HX416" s="115"/>
      <c r="HY416" s="115">
        <f t="shared" si="6692"/>
        <v>5.04</v>
      </c>
      <c r="IA416" s="118"/>
      <c r="IB416" s="118"/>
      <c r="IC416" s="115"/>
      <c r="ID416" s="115"/>
      <c r="IE416" s="115"/>
      <c r="IF416" s="115"/>
      <c r="IG416" s="115"/>
      <c r="IH416" s="115">
        <f t="shared" si="6693"/>
        <v>0</v>
      </c>
      <c r="IJ416" s="118"/>
      <c r="IK416" s="118"/>
      <c r="IL416" s="115"/>
      <c r="IM416" s="115"/>
      <c r="IN416" s="115"/>
      <c r="IO416" s="115"/>
      <c r="IP416" s="115"/>
      <c r="IQ416" s="115">
        <f t="shared" si="6694"/>
        <v>0</v>
      </c>
      <c r="IS416" s="118"/>
      <c r="IT416" s="118"/>
      <c r="IU416" s="115"/>
      <c r="IV416" s="115"/>
      <c r="IW416" s="115"/>
      <c r="IX416" s="115"/>
      <c r="IY416" s="115"/>
      <c r="IZ416" s="115">
        <f t="shared" si="6695"/>
        <v>0</v>
      </c>
      <c r="JB416" s="118"/>
      <c r="JC416" s="118"/>
      <c r="JD416" s="115"/>
      <c r="JE416" s="115"/>
      <c r="JF416" s="115"/>
      <c r="JG416" s="115"/>
      <c r="JH416" s="115"/>
      <c r="JI416" s="115">
        <f t="shared" si="6696"/>
        <v>0</v>
      </c>
      <c r="JK416" s="118"/>
      <c r="JL416" s="118"/>
      <c r="JM416" s="115"/>
      <c r="JN416" s="115"/>
      <c r="JO416" s="115"/>
      <c r="JP416" s="115"/>
      <c r="JQ416" s="115"/>
      <c r="JR416" s="115">
        <f t="shared" si="6697"/>
        <v>0</v>
      </c>
      <c r="JS416" s="481"/>
      <c r="JT416" s="118"/>
      <c r="JU416" s="118"/>
      <c r="JV416" s="115"/>
      <c r="JW416" s="115"/>
      <c r="JX416" s="115"/>
      <c r="JY416" s="115"/>
      <c r="JZ416" s="115"/>
      <c r="KA416" s="115">
        <f t="shared" si="6698"/>
        <v>0</v>
      </c>
      <c r="KB416" s="481"/>
      <c r="KC416" s="118"/>
      <c r="KD416" s="118"/>
      <c r="KE416" s="115"/>
      <c r="KF416" s="115"/>
      <c r="KG416" s="115"/>
      <c r="KH416" s="115"/>
      <c r="KI416" s="115"/>
      <c r="KJ416" s="115">
        <f t="shared" si="6699"/>
        <v>0</v>
      </c>
      <c r="KK416" s="481"/>
      <c r="KL416" s="118"/>
      <c r="KM416" s="118"/>
      <c r="KN416" s="115"/>
      <c r="KO416" s="115"/>
      <c r="KP416" s="115"/>
      <c r="KQ416" s="115"/>
      <c r="KR416" s="115"/>
      <c r="KS416" s="115">
        <f t="shared" si="6700"/>
        <v>0</v>
      </c>
      <c r="KT416" s="481"/>
      <c r="KU416" s="118"/>
      <c r="KV416" s="118"/>
      <c r="KW416" s="115"/>
      <c r="KX416" s="115"/>
      <c r="KY416" s="115"/>
      <c r="KZ416" s="115"/>
      <c r="LA416" s="115"/>
      <c r="LB416" s="115">
        <f t="shared" si="6701"/>
        <v>0</v>
      </c>
      <c r="LC416" s="481"/>
      <c r="LD416" s="118"/>
      <c r="LE416" s="118"/>
      <c r="LF416" s="115"/>
      <c r="LG416" s="115"/>
      <c r="LH416" s="115"/>
      <c r="LI416" s="115"/>
      <c r="LJ416" s="115"/>
      <c r="LK416" s="115">
        <f t="shared" si="6702"/>
        <v>0</v>
      </c>
      <c r="LL416" s="481"/>
      <c r="LM416" s="118"/>
      <c r="LN416" s="118"/>
      <c r="LO416" s="115"/>
      <c r="LP416" s="115"/>
      <c r="LQ416" s="115"/>
      <c r="LR416" s="115"/>
      <c r="LS416" s="115"/>
      <c r="LT416" s="115">
        <f t="shared" si="6703"/>
        <v>0</v>
      </c>
      <c r="LU416" s="481"/>
      <c r="LV416" s="118"/>
      <c r="LW416" s="118"/>
      <c r="LX416" s="115"/>
      <c r="LY416" s="115"/>
      <c r="LZ416" s="115"/>
      <c r="MA416" s="115"/>
      <c r="MB416" s="115"/>
      <c r="MC416" s="115">
        <f t="shared" si="6704"/>
        <v>0</v>
      </c>
      <c r="MD416" s="481"/>
      <c r="ME416" s="118" t="s">
        <v>845</v>
      </c>
      <c r="MF416" s="118"/>
      <c r="MG416" s="115">
        <v>2.2999999999999998</v>
      </c>
      <c r="MH416" s="115">
        <v>2.5</v>
      </c>
      <c r="MI416" s="115"/>
      <c r="MJ416" s="115">
        <v>1</v>
      </c>
      <c r="MK416" s="115"/>
      <c r="ML416" s="115">
        <f t="shared" si="6705"/>
        <v>5.75</v>
      </c>
      <c r="MM416" s="481"/>
      <c r="MN416" s="118"/>
      <c r="MO416" s="118"/>
      <c r="MP416" s="115"/>
      <c r="MQ416" s="115"/>
      <c r="MR416" s="115"/>
      <c r="MS416" s="115"/>
      <c r="MT416" s="115"/>
      <c r="MU416" s="115">
        <f t="shared" si="6706"/>
        <v>0</v>
      </c>
      <c r="MV416" s="481"/>
      <c r="MW416" s="118"/>
      <c r="MX416" s="118"/>
      <c r="MY416" s="115"/>
      <c r="MZ416" s="115"/>
      <c r="NA416" s="115"/>
      <c r="NB416" s="115"/>
      <c r="NC416" s="115"/>
      <c r="ND416" s="115">
        <f t="shared" si="6707"/>
        <v>0</v>
      </c>
      <c r="NE416" s="481"/>
      <c r="NF416" s="118"/>
      <c r="NG416" s="118"/>
      <c r="NH416" s="115"/>
      <c r="NI416" s="115"/>
      <c r="NJ416" s="115"/>
      <c r="NK416" s="115"/>
      <c r="NL416" s="115"/>
      <c r="NM416" s="115">
        <f t="shared" si="6708"/>
        <v>0</v>
      </c>
      <c r="NN416" s="481"/>
      <c r="NO416" s="118"/>
      <c r="NP416" s="118"/>
      <c r="NQ416" s="115"/>
      <c r="NR416" s="115"/>
      <c r="NS416" s="115"/>
      <c r="NT416" s="115"/>
      <c r="NU416" s="115"/>
      <c r="NV416" s="115">
        <f t="shared" si="6709"/>
        <v>0</v>
      </c>
      <c r="NW416" s="481"/>
      <c r="NX416" s="118"/>
      <c r="NY416" s="118"/>
      <c r="NZ416" s="115"/>
      <c r="OA416" s="115"/>
      <c r="OB416" s="115"/>
      <c r="OC416" s="115"/>
      <c r="OD416" s="115"/>
      <c r="OE416" s="115">
        <f t="shared" si="6710"/>
        <v>0</v>
      </c>
      <c r="OF416" s="481"/>
      <c r="OG416" s="118"/>
      <c r="OH416" s="118"/>
      <c r="OI416" s="115"/>
      <c r="OJ416" s="115"/>
      <c r="OK416" s="115"/>
      <c r="OL416" s="115"/>
      <c r="OM416" s="115"/>
      <c r="ON416" s="115">
        <f t="shared" si="6711"/>
        <v>0</v>
      </c>
      <c r="OO416" s="481"/>
      <c r="OP416" s="118"/>
      <c r="OQ416" s="118"/>
      <c r="OR416" s="115"/>
      <c r="OS416" s="115"/>
      <c r="OT416" s="115"/>
      <c r="OU416" s="115"/>
      <c r="OV416" s="115"/>
      <c r="OW416" s="115">
        <f t="shared" si="6712"/>
        <v>0</v>
      </c>
      <c r="OY416" s="118"/>
      <c r="OZ416" s="118"/>
      <c r="PA416" s="115"/>
      <c r="PB416" s="115"/>
      <c r="PC416" s="115"/>
      <c r="PD416" s="115"/>
      <c r="PE416" s="115"/>
      <c r="PF416" s="115">
        <f t="shared" si="6713"/>
        <v>0</v>
      </c>
    </row>
    <row r="417" spans="1:422">
      <c r="A417" s="118"/>
      <c r="B417" s="118"/>
      <c r="C417" s="115"/>
      <c r="D417" s="115"/>
      <c r="E417" s="115"/>
      <c r="F417" s="115"/>
      <c r="G417" s="115"/>
      <c r="H417" s="115">
        <f t="shared" si="6667"/>
        <v>0</v>
      </c>
      <c r="J417" s="118"/>
      <c r="K417" s="118"/>
      <c r="L417" s="115"/>
      <c r="M417" s="115"/>
      <c r="N417" s="115"/>
      <c r="O417" s="115"/>
      <c r="P417" s="115"/>
      <c r="Q417" s="115">
        <f t="shared" si="6668"/>
        <v>0</v>
      </c>
      <c r="S417" s="118" t="s">
        <v>849</v>
      </c>
      <c r="T417" s="118"/>
      <c r="U417" s="115">
        <v>3.3</v>
      </c>
      <c r="V417" s="115">
        <v>3.9</v>
      </c>
      <c r="W417" s="115"/>
      <c r="X417" s="115">
        <v>1</v>
      </c>
      <c r="Y417" s="115"/>
      <c r="Z417" s="115">
        <f t="shared" si="6669"/>
        <v>12.87</v>
      </c>
      <c r="AB417" s="118" t="s">
        <v>849</v>
      </c>
      <c r="AC417" s="118"/>
      <c r="AD417" s="115">
        <v>2.9</v>
      </c>
      <c r="AE417" s="115">
        <v>3</v>
      </c>
      <c r="AF417" s="115"/>
      <c r="AG417" s="115">
        <v>1</v>
      </c>
      <c r="AH417" s="115"/>
      <c r="AI417" s="115">
        <f t="shared" si="6670"/>
        <v>8.6999999999999993</v>
      </c>
      <c r="AK417" s="118" t="s">
        <v>850</v>
      </c>
      <c r="AL417" s="118"/>
      <c r="AM417" s="115">
        <v>2</v>
      </c>
      <c r="AN417" s="115">
        <v>3.5</v>
      </c>
      <c r="AO417" s="115"/>
      <c r="AP417" s="115">
        <v>1</v>
      </c>
      <c r="AQ417" s="115"/>
      <c r="AR417" s="115">
        <f t="shared" si="6671"/>
        <v>7</v>
      </c>
      <c r="AT417" s="118" t="s">
        <v>850</v>
      </c>
      <c r="AU417" s="118"/>
      <c r="AV417" s="115">
        <v>2</v>
      </c>
      <c r="AW417" s="115">
        <v>3.5</v>
      </c>
      <c r="AX417" s="115"/>
      <c r="AY417" s="115">
        <v>1</v>
      </c>
      <c r="AZ417" s="115"/>
      <c r="BA417" s="115">
        <f t="shared" si="6672"/>
        <v>7</v>
      </c>
      <c r="BC417" s="118" t="s">
        <v>850</v>
      </c>
      <c r="BD417" s="118"/>
      <c r="BE417" s="115">
        <v>6</v>
      </c>
      <c r="BF417" s="115">
        <v>3</v>
      </c>
      <c r="BG417" s="115"/>
      <c r="BH417" s="115">
        <v>1</v>
      </c>
      <c r="BI417" s="115"/>
      <c r="BJ417" s="115">
        <f t="shared" si="6673"/>
        <v>18</v>
      </c>
      <c r="BL417" s="118" t="s">
        <v>850</v>
      </c>
      <c r="BM417" s="118"/>
      <c r="BN417" s="115">
        <v>2.9</v>
      </c>
      <c r="BO417" s="115">
        <v>3</v>
      </c>
      <c r="BP417" s="115"/>
      <c r="BQ417" s="115">
        <v>1</v>
      </c>
      <c r="BR417" s="115"/>
      <c r="BS417" s="115">
        <f t="shared" si="6674"/>
        <v>8.6999999999999993</v>
      </c>
      <c r="BU417" s="118" t="s">
        <v>851</v>
      </c>
      <c r="BV417" s="118"/>
      <c r="BW417" s="115">
        <v>2.9</v>
      </c>
      <c r="BX417" s="115">
        <v>2.9</v>
      </c>
      <c r="BY417" s="115"/>
      <c r="BZ417" s="115">
        <v>1</v>
      </c>
      <c r="CA417" s="115"/>
      <c r="CB417" s="115">
        <f t="shared" si="6675"/>
        <v>8.41</v>
      </c>
      <c r="CD417" s="118"/>
      <c r="CE417" s="118"/>
      <c r="CF417" s="115"/>
      <c r="CG417" s="115"/>
      <c r="CH417" s="115"/>
      <c r="CI417" s="115"/>
      <c r="CJ417" s="115"/>
      <c r="CK417" s="115">
        <f t="shared" si="6676"/>
        <v>0</v>
      </c>
      <c r="CM417" s="121" t="s">
        <v>849</v>
      </c>
      <c r="CN417" s="118"/>
      <c r="CO417" s="115">
        <v>3.5</v>
      </c>
      <c r="CP417" s="115">
        <v>3.35</v>
      </c>
      <c r="CQ417" s="115"/>
      <c r="CR417" s="115">
        <v>1</v>
      </c>
      <c r="CS417" s="115"/>
      <c r="CT417" s="115">
        <f t="shared" si="6677"/>
        <v>11.725</v>
      </c>
      <c r="CV417" s="118" t="s">
        <v>849</v>
      </c>
      <c r="CW417" s="118"/>
      <c r="CX417" s="115">
        <v>3.1</v>
      </c>
      <c r="CY417" s="115">
        <v>4</v>
      </c>
      <c r="CZ417" s="115"/>
      <c r="DA417" s="115">
        <v>1</v>
      </c>
      <c r="DB417" s="115"/>
      <c r="DC417" s="115">
        <f t="shared" si="6678"/>
        <v>12.4</v>
      </c>
      <c r="DE417" s="118" t="s">
        <v>849</v>
      </c>
      <c r="DF417" s="118"/>
      <c r="DG417" s="115">
        <v>3.85</v>
      </c>
      <c r="DH417" s="115">
        <v>2.2000000000000002</v>
      </c>
      <c r="DI417" s="115"/>
      <c r="DJ417" s="115">
        <v>1</v>
      </c>
      <c r="DK417" s="115"/>
      <c r="DL417" s="115">
        <f t="shared" si="6679"/>
        <v>8.4700000000000006</v>
      </c>
      <c r="DN417" s="121"/>
      <c r="DO417" s="118"/>
      <c r="DP417" s="115"/>
      <c r="DQ417" s="115"/>
      <c r="DR417" s="115"/>
      <c r="DS417" s="115"/>
      <c r="DT417" s="115"/>
      <c r="DU417" s="115">
        <f t="shared" si="6680"/>
        <v>0</v>
      </c>
      <c r="DW417" s="118" t="s">
        <v>851</v>
      </c>
      <c r="DX417" s="118"/>
      <c r="DY417" s="115">
        <v>2.5</v>
      </c>
      <c r="DZ417" s="115">
        <v>2.2000000000000002</v>
      </c>
      <c r="EA417" s="115"/>
      <c r="EB417" s="115">
        <v>1</v>
      </c>
      <c r="EC417" s="115"/>
      <c r="ED417" s="115">
        <f t="shared" si="6681"/>
        <v>5.5</v>
      </c>
      <c r="EF417" s="118"/>
      <c r="EG417" s="118"/>
      <c r="EH417" s="115"/>
      <c r="EI417" s="115"/>
      <c r="EJ417" s="115"/>
      <c r="EK417" s="115"/>
      <c r="EL417" s="115"/>
      <c r="EM417" s="115">
        <f t="shared" si="6682"/>
        <v>0</v>
      </c>
      <c r="EO417" s="118" t="s">
        <v>849</v>
      </c>
      <c r="EP417" s="118"/>
      <c r="EQ417" s="115">
        <v>4.4000000000000004</v>
      </c>
      <c r="ER417" s="115">
        <v>2.8</v>
      </c>
      <c r="ES417" s="115"/>
      <c r="ET417" s="115">
        <v>1</v>
      </c>
      <c r="EU417" s="115"/>
      <c r="EV417" s="115">
        <f t="shared" si="6683"/>
        <v>12.32</v>
      </c>
      <c r="EX417" s="118" t="s">
        <v>850</v>
      </c>
      <c r="EY417" s="118"/>
      <c r="EZ417" s="115">
        <v>3.7</v>
      </c>
      <c r="FA417" s="115">
        <v>6</v>
      </c>
      <c r="FB417" s="115"/>
      <c r="FC417" s="115">
        <v>1</v>
      </c>
      <c r="FD417" s="115"/>
      <c r="FE417" s="115">
        <f t="shared" si="6684"/>
        <v>22.200000000000003</v>
      </c>
      <c r="FG417" s="121"/>
      <c r="FH417" s="118"/>
      <c r="FI417" s="115"/>
      <c r="FJ417" s="115"/>
      <c r="FK417" s="115"/>
      <c r="FL417" s="115"/>
      <c r="FM417" s="115"/>
      <c r="FN417" s="115">
        <f t="shared" si="6685"/>
        <v>0</v>
      </c>
      <c r="FP417" s="118" t="s">
        <v>852</v>
      </c>
      <c r="FQ417" s="118"/>
      <c r="FR417" s="115">
        <v>3</v>
      </c>
      <c r="FS417" s="115">
        <v>3.3</v>
      </c>
      <c r="FT417" s="115"/>
      <c r="FU417" s="115">
        <v>1</v>
      </c>
      <c r="FV417" s="115"/>
      <c r="FW417" s="115">
        <f t="shared" si="6686"/>
        <v>9.8999999999999986</v>
      </c>
      <c r="FY417" s="118"/>
      <c r="FZ417" s="118"/>
      <c r="GA417" s="115"/>
      <c r="GB417" s="115"/>
      <c r="GC417" s="115"/>
      <c r="GD417" s="115"/>
      <c r="GE417" s="115"/>
      <c r="GF417" s="115">
        <f t="shared" si="6687"/>
        <v>0</v>
      </c>
      <c r="GH417" s="118"/>
      <c r="GI417" s="118"/>
      <c r="GJ417" s="115"/>
      <c r="GK417" s="115"/>
      <c r="GL417" s="115"/>
      <c r="GM417" s="115"/>
      <c r="GN417" s="115"/>
      <c r="GO417" s="115">
        <f t="shared" si="6688"/>
        <v>0</v>
      </c>
      <c r="GQ417" s="118"/>
      <c r="GR417" s="118"/>
      <c r="GS417" s="115"/>
      <c r="GT417" s="115"/>
      <c r="GU417" s="115"/>
      <c r="GV417" s="115"/>
      <c r="GW417" s="115"/>
      <c r="GX417" s="115">
        <f t="shared" si="6689"/>
        <v>0</v>
      </c>
      <c r="GZ417" s="118"/>
      <c r="HA417" s="118"/>
      <c r="HB417" s="115"/>
      <c r="HC417" s="115"/>
      <c r="HD417" s="115"/>
      <c r="HE417" s="115"/>
      <c r="HF417" s="115"/>
      <c r="HG417" s="115">
        <f t="shared" si="6690"/>
        <v>0</v>
      </c>
      <c r="HI417" s="118"/>
      <c r="HJ417" s="118"/>
      <c r="HK417" s="115"/>
      <c r="HL417" s="115"/>
      <c r="HM417" s="115"/>
      <c r="HN417" s="115"/>
      <c r="HO417" s="115"/>
      <c r="HP417" s="115">
        <f t="shared" si="6691"/>
        <v>0</v>
      </c>
      <c r="HR417" s="118"/>
      <c r="HS417" s="118"/>
      <c r="HT417" s="115"/>
      <c r="HU417" s="115"/>
      <c r="HV417" s="115"/>
      <c r="HW417" s="115"/>
      <c r="HX417" s="115"/>
      <c r="HY417" s="115">
        <f t="shared" si="6692"/>
        <v>0</v>
      </c>
      <c r="IA417" s="118"/>
      <c r="IB417" s="118"/>
      <c r="IC417" s="115"/>
      <c r="ID417" s="115"/>
      <c r="IE417" s="115"/>
      <c r="IF417" s="115"/>
      <c r="IG417" s="115"/>
      <c r="IH417" s="115">
        <f t="shared" si="6693"/>
        <v>0</v>
      </c>
      <c r="IJ417" s="118"/>
      <c r="IK417" s="118"/>
      <c r="IL417" s="115"/>
      <c r="IM417" s="115"/>
      <c r="IN417" s="115"/>
      <c r="IO417" s="115"/>
      <c r="IP417" s="115"/>
      <c r="IQ417" s="115">
        <f t="shared" si="6694"/>
        <v>0</v>
      </c>
      <c r="IS417" s="118"/>
      <c r="IT417" s="118"/>
      <c r="IU417" s="115"/>
      <c r="IV417" s="115"/>
      <c r="IW417" s="115"/>
      <c r="IX417" s="115"/>
      <c r="IY417" s="115"/>
      <c r="IZ417" s="115">
        <f t="shared" si="6695"/>
        <v>0</v>
      </c>
      <c r="JB417" s="118"/>
      <c r="JC417" s="118"/>
      <c r="JD417" s="115"/>
      <c r="JE417" s="115"/>
      <c r="JF417" s="115"/>
      <c r="JG417" s="115"/>
      <c r="JH417" s="115"/>
      <c r="JI417" s="115">
        <f t="shared" si="6696"/>
        <v>0</v>
      </c>
      <c r="JK417" s="118"/>
      <c r="JL417" s="118"/>
      <c r="JM417" s="115"/>
      <c r="JN417" s="115"/>
      <c r="JO417" s="115"/>
      <c r="JP417" s="115"/>
      <c r="JQ417" s="115"/>
      <c r="JR417" s="115">
        <f t="shared" si="6697"/>
        <v>0</v>
      </c>
      <c r="JS417" s="481"/>
      <c r="JT417" s="118"/>
      <c r="JU417" s="118"/>
      <c r="JV417" s="115"/>
      <c r="JW417" s="115"/>
      <c r="JX417" s="115"/>
      <c r="JY417" s="115"/>
      <c r="JZ417" s="115"/>
      <c r="KA417" s="115">
        <f t="shared" si="6698"/>
        <v>0</v>
      </c>
      <c r="KB417" s="481"/>
      <c r="KC417" s="118"/>
      <c r="KD417" s="118"/>
      <c r="KE417" s="115"/>
      <c r="KF417" s="115"/>
      <c r="KG417" s="115"/>
      <c r="KH417" s="115"/>
      <c r="KI417" s="115"/>
      <c r="KJ417" s="115">
        <f t="shared" si="6699"/>
        <v>0</v>
      </c>
      <c r="KK417" s="481"/>
      <c r="KL417" s="118"/>
      <c r="KM417" s="118"/>
      <c r="KN417" s="115"/>
      <c r="KO417" s="115"/>
      <c r="KP417" s="115"/>
      <c r="KQ417" s="115"/>
      <c r="KR417" s="115"/>
      <c r="KS417" s="115">
        <f t="shared" si="6700"/>
        <v>0</v>
      </c>
      <c r="KT417" s="481"/>
      <c r="KU417" s="118"/>
      <c r="KV417" s="118"/>
      <c r="KW417" s="115"/>
      <c r="KX417" s="115"/>
      <c r="KY417" s="115"/>
      <c r="KZ417" s="115"/>
      <c r="LA417" s="115"/>
      <c r="LB417" s="115">
        <f t="shared" si="6701"/>
        <v>0</v>
      </c>
      <c r="LC417" s="481"/>
      <c r="LD417" s="118"/>
      <c r="LE417" s="118"/>
      <c r="LF417" s="115"/>
      <c r="LG417" s="115"/>
      <c r="LH417" s="115"/>
      <c r="LI417" s="115"/>
      <c r="LJ417" s="115"/>
      <c r="LK417" s="115">
        <f t="shared" si="6702"/>
        <v>0</v>
      </c>
      <c r="LL417" s="481"/>
      <c r="LM417" s="118"/>
      <c r="LN417" s="118"/>
      <c r="LO417" s="115"/>
      <c r="LP417" s="115"/>
      <c r="LQ417" s="115"/>
      <c r="LR417" s="115"/>
      <c r="LS417" s="115"/>
      <c r="LT417" s="115">
        <f t="shared" si="6703"/>
        <v>0</v>
      </c>
      <c r="LU417" s="481"/>
      <c r="LV417" s="118"/>
      <c r="LW417" s="118"/>
      <c r="LX417" s="115"/>
      <c r="LY417" s="115"/>
      <c r="LZ417" s="115"/>
      <c r="MA417" s="115"/>
      <c r="MB417" s="115"/>
      <c r="MC417" s="115">
        <f t="shared" si="6704"/>
        <v>0</v>
      </c>
      <c r="MD417" s="481"/>
      <c r="ME417" s="118" t="s">
        <v>849</v>
      </c>
      <c r="MF417" s="118"/>
      <c r="MG417" s="115">
        <v>3.7</v>
      </c>
      <c r="MH417" s="115">
        <v>3.3</v>
      </c>
      <c r="MI417" s="115"/>
      <c r="MJ417" s="115">
        <v>1</v>
      </c>
      <c r="MK417" s="115"/>
      <c r="ML417" s="115">
        <f t="shared" si="6705"/>
        <v>12.209999999999999</v>
      </c>
      <c r="MM417" s="481"/>
      <c r="MN417" s="118"/>
      <c r="MO417" s="118"/>
      <c r="MP417" s="115"/>
      <c r="MQ417" s="115"/>
      <c r="MR417" s="115"/>
      <c r="MS417" s="115"/>
      <c r="MT417" s="115"/>
      <c r="MU417" s="115">
        <f t="shared" si="6706"/>
        <v>0</v>
      </c>
      <c r="MV417" s="481"/>
      <c r="MW417" s="118"/>
      <c r="MX417" s="118"/>
      <c r="MY417" s="115"/>
      <c r="MZ417" s="115"/>
      <c r="NA417" s="115"/>
      <c r="NB417" s="115"/>
      <c r="NC417" s="115"/>
      <c r="ND417" s="115">
        <f t="shared" si="6707"/>
        <v>0</v>
      </c>
      <c r="NE417" s="481"/>
      <c r="NF417" s="118"/>
      <c r="NG417" s="118"/>
      <c r="NH417" s="115"/>
      <c r="NI417" s="115"/>
      <c r="NJ417" s="115"/>
      <c r="NK417" s="115"/>
      <c r="NL417" s="115"/>
      <c r="NM417" s="115">
        <f t="shared" si="6708"/>
        <v>0</v>
      </c>
      <c r="NN417" s="481"/>
      <c r="NO417" s="118"/>
      <c r="NP417" s="118"/>
      <c r="NQ417" s="115"/>
      <c r="NR417" s="115"/>
      <c r="NS417" s="115"/>
      <c r="NT417" s="115"/>
      <c r="NU417" s="115"/>
      <c r="NV417" s="115">
        <f t="shared" si="6709"/>
        <v>0</v>
      </c>
      <c r="NW417" s="481"/>
      <c r="NX417" s="118"/>
      <c r="NY417" s="118"/>
      <c r="NZ417" s="115"/>
      <c r="OA417" s="115"/>
      <c r="OB417" s="115"/>
      <c r="OC417" s="115"/>
      <c r="OD417" s="115"/>
      <c r="OE417" s="115">
        <f t="shared" si="6710"/>
        <v>0</v>
      </c>
      <c r="OF417" s="481"/>
      <c r="OG417" s="118"/>
      <c r="OH417" s="118"/>
      <c r="OI417" s="115"/>
      <c r="OJ417" s="115"/>
      <c r="OK417" s="115"/>
      <c r="OL417" s="115"/>
      <c r="OM417" s="115"/>
      <c r="ON417" s="115">
        <f t="shared" si="6711"/>
        <v>0</v>
      </c>
      <c r="OO417" s="481"/>
      <c r="OP417" s="118"/>
      <c r="OQ417" s="118"/>
      <c r="OR417" s="115"/>
      <c r="OS417" s="115"/>
      <c r="OT417" s="115"/>
      <c r="OU417" s="115"/>
      <c r="OV417" s="115"/>
      <c r="OW417" s="115">
        <f t="shared" si="6712"/>
        <v>0</v>
      </c>
      <c r="OY417" s="118"/>
      <c r="OZ417" s="118"/>
      <c r="PA417" s="115"/>
      <c r="PB417" s="115"/>
      <c r="PC417" s="115"/>
      <c r="PD417" s="115"/>
      <c r="PE417" s="115"/>
      <c r="PF417" s="115">
        <f t="shared" si="6713"/>
        <v>0</v>
      </c>
    </row>
    <row r="418" spans="1:422">
      <c r="A418" s="118"/>
      <c r="B418" s="118"/>
      <c r="C418" s="115"/>
      <c r="D418" s="115"/>
      <c r="E418" s="115"/>
      <c r="F418" s="115"/>
      <c r="G418" s="115"/>
      <c r="H418" s="115">
        <f t="shared" si="6667"/>
        <v>0</v>
      </c>
      <c r="J418" s="118"/>
      <c r="K418" s="118"/>
      <c r="L418" s="115"/>
      <c r="M418" s="115"/>
      <c r="N418" s="115"/>
      <c r="O418" s="115"/>
      <c r="P418" s="115"/>
      <c r="Q418" s="115">
        <f t="shared" si="6668"/>
        <v>0</v>
      </c>
      <c r="S418" s="118" t="s">
        <v>850</v>
      </c>
      <c r="T418" s="118"/>
      <c r="U418" s="115">
        <v>1.8</v>
      </c>
      <c r="V418" s="115">
        <v>4.9000000000000004</v>
      </c>
      <c r="W418" s="115"/>
      <c r="X418" s="115">
        <v>1</v>
      </c>
      <c r="Y418" s="115"/>
      <c r="Z418" s="115">
        <f t="shared" si="6669"/>
        <v>8.82</v>
      </c>
      <c r="AB418" s="118" t="s">
        <v>850</v>
      </c>
      <c r="AC418" s="118"/>
      <c r="AD418" s="115">
        <v>2.2000000000000002</v>
      </c>
      <c r="AE418" s="115">
        <v>6</v>
      </c>
      <c r="AF418" s="115"/>
      <c r="AG418" s="115">
        <v>1</v>
      </c>
      <c r="AH418" s="115"/>
      <c r="AI418" s="115">
        <f t="shared" si="6670"/>
        <v>13.200000000000001</v>
      </c>
      <c r="AK418" s="118" t="s">
        <v>851</v>
      </c>
      <c r="AL418" s="118"/>
      <c r="AM418" s="115">
        <v>10.8</v>
      </c>
      <c r="AN418" s="115">
        <v>0.9</v>
      </c>
      <c r="AO418" s="115"/>
      <c r="AP418" s="115">
        <v>1</v>
      </c>
      <c r="AQ418" s="115"/>
      <c r="AR418" s="115">
        <f t="shared" si="6671"/>
        <v>9.7200000000000006</v>
      </c>
      <c r="AT418" s="118" t="s">
        <v>853</v>
      </c>
      <c r="AU418" s="118"/>
      <c r="AV418" s="115">
        <v>10.8</v>
      </c>
      <c r="AW418" s="115">
        <v>0.9</v>
      </c>
      <c r="AX418" s="115"/>
      <c r="AY418" s="115">
        <v>1</v>
      </c>
      <c r="AZ418" s="115"/>
      <c r="BA418" s="115">
        <f t="shared" si="6672"/>
        <v>9.7200000000000006</v>
      </c>
      <c r="BC418" s="118" t="s">
        <v>854</v>
      </c>
      <c r="BD418" s="118"/>
      <c r="BE418" s="115">
        <v>2</v>
      </c>
      <c r="BF418" s="115">
        <v>1.2</v>
      </c>
      <c r="BG418" s="115"/>
      <c r="BH418" s="115">
        <v>1</v>
      </c>
      <c r="BI418" s="115"/>
      <c r="BJ418" s="115">
        <f t="shared" si="6673"/>
        <v>2.4</v>
      </c>
      <c r="BL418" s="118" t="s">
        <v>853</v>
      </c>
      <c r="BM418" s="118"/>
      <c r="BN418" s="115">
        <v>6.1</v>
      </c>
      <c r="BO418" s="115">
        <v>3</v>
      </c>
      <c r="BP418" s="115"/>
      <c r="BQ418" s="115">
        <v>1</v>
      </c>
      <c r="BR418" s="115"/>
      <c r="BS418" s="115">
        <f t="shared" si="6674"/>
        <v>18.299999999999997</v>
      </c>
      <c r="BU418" s="118" t="s">
        <v>850</v>
      </c>
      <c r="BV418" s="118"/>
      <c r="BW418" s="115">
        <v>2.9</v>
      </c>
      <c r="BX418" s="115">
        <v>3</v>
      </c>
      <c r="BY418" s="115"/>
      <c r="BZ418" s="115">
        <v>1</v>
      </c>
      <c r="CA418" s="115"/>
      <c r="CB418" s="115">
        <f t="shared" si="6675"/>
        <v>8.6999999999999993</v>
      </c>
      <c r="CD418" s="118"/>
      <c r="CE418" s="118"/>
      <c r="CF418" s="115"/>
      <c r="CG418" s="115"/>
      <c r="CH418" s="115"/>
      <c r="CI418" s="115"/>
      <c r="CJ418" s="115"/>
      <c r="CK418" s="115">
        <f t="shared" si="6676"/>
        <v>0</v>
      </c>
      <c r="CM418" s="121" t="s">
        <v>855</v>
      </c>
      <c r="CN418" s="118"/>
      <c r="CO418" s="115">
        <v>3.3</v>
      </c>
      <c r="CP418" s="115">
        <v>3.45</v>
      </c>
      <c r="CQ418" s="115"/>
      <c r="CR418" s="115">
        <v>1</v>
      </c>
      <c r="CS418" s="115"/>
      <c r="CT418" s="115">
        <f t="shared" si="6677"/>
        <v>11.385</v>
      </c>
      <c r="CV418" s="118" t="s">
        <v>850</v>
      </c>
      <c r="CW418" s="118"/>
      <c r="CX418" s="115">
        <v>3.3</v>
      </c>
      <c r="CY418" s="115">
        <v>4</v>
      </c>
      <c r="CZ418" s="115"/>
      <c r="DA418" s="115">
        <v>1</v>
      </c>
      <c r="DB418" s="115"/>
      <c r="DC418" s="115">
        <f t="shared" si="6678"/>
        <v>13.2</v>
      </c>
      <c r="DE418" s="118" t="s">
        <v>851</v>
      </c>
      <c r="DF418" s="118"/>
      <c r="DG418" s="115">
        <v>3</v>
      </c>
      <c r="DH418" s="115">
        <v>3.1</v>
      </c>
      <c r="DI418" s="115"/>
      <c r="DJ418" s="115">
        <v>1</v>
      </c>
      <c r="DK418" s="115"/>
      <c r="DL418" s="115">
        <f t="shared" si="6679"/>
        <v>9.3000000000000007</v>
      </c>
      <c r="DN418" s="121"/>
      <c r="DO418" s="118"/>
      <c r="DP418" s="115"/>
      <c r="DQ418" s="115"/>
      <c r="DR418" s="115"/>
      <c r="DS418" s="115"/>
      <c r="DT418" s="115"/>
      <c r="DU418" s="115">
        <f t="shared" si="6680"/>
        <v>0</v>
      </c>
      <c r="DW418" s="118" t="s">
        <v>850</v>
      </c>
      <c r="DX418" s="118"/>
      <c r="DY418" s="115">
        <v>4.7</v>
      </c>
      <c r="DZ418" s="115">
        <v>4.4000000000000004</v>
      </c>
      <c r="EA418" s="115"/>
      <c r="EB418" s="115">
        <v>1</v>
      </c>
      <c r="EC418" s="115"/>
      <c r="ED418" s="115">
        <f t="shared" si="6681"/>
        <v>20.680000000000003</v>
      </c>
      <c r="EF418" s="118"/>
      <c r="EG418" s="118"/>
      <c r="EH418" s="115"/>
      <c r="EI418" s="115"/>
      <c r="EJ418" s="115"/>
      <c r="EK418" s="115"/>
      <c r="EL418" s="115"/>
      <c r="EM418" s="115">
        <f t="shared" si="6682"/>
        <v>0</v>
      </c>
      <c r="EO418" s="118" t="s">
        <v>851</v>
      </c>
      <c r="EP418" s="118"/>
      <c r="EQ418" s="115">
        <v>3.3</v>
      </c>
      <c r="ER418" s="115">
        <v>3</v>
      </c>
      <c r="ES418" s="115"/>
      <c r="ET418" s="115">
        <v>1</v>
      </c>
      <c r="EU418" s="115"/>
      <c r="EV418" s="115">
        <f t="shared" si="6683"/>
        <v>9.8999999999999986</v>
      </c>
      <c r="EX418" s="118"/>
      <c r="EY418" s="118"/>
      <c r="EZ418" s="115"/>
      <c r="FA418" s="115"/>
      <c r="FB418" s="115"/>
      <c r="FC418" s="115"/>
      <c r="FD418" s="115"/>
      <c r="FE418" s="115">
        <f t="shared" si="6684"/>
        <v>0</v>
      </c>
      <c r="FG418" s="121"/>
      <c r="FH418" s="118"/>
      <c r="FI418" s="115"/>
      <c r="FJ418" s="115"/>
      <c r="FK418" s="115"/>
      <c r="FL418" s="115"/>
      <c r="FM418" s="115"/>
      <c r="FN418" s="115">
        <f t="shared" si="6685"/>
        <v>0</v>
      </c>
      <c r="FP418" s="118" t="s">
        <v>851</v>
      </c>
      <c r="FQ418" s="118"/>
      <c r="FR418" s="115">
        <v>2.7</v>
      </c>
      <c r="FS418" s="115">
        <v>1.8</v>
      </c>
      <c r="FT418" s="115"/>
      <c r="FU418" s="115">
        <v>1</v>
      </c>
      <c r="FV418" s="115"/>
      <c r="FW418" s="115">
        <f t="shared" si="6686"/>
        <v>4.8600000000000003</v>
      </c>
      <c r="FY418" s="118"/>
      <c r="FZ418" s="118"/>
      <c r="GA418" s="115"/>
      <c r="GB418" s="115"/>
      <c r="GC418" s="115"/>
      <c r="GD418" s="115"/>
      <c r="GE418" s="115"/>
      <c r="GF418" s="115">
        <f t="shared" si="6687"/>
        <v>0</v>
      </c>
      <c r="GH418" s="118"/>
      <c r="GI418" s="118"/>
      <c r="GJ418" s="115"/>
      <c r="GK418" s="115"/>
      <c r="GL418" s="115"/>
      <c r="GM418" s="115"/>
      <c r="GN418" s="115"/>
      <c r="GO418" s="115">
        <f t="shared" si="6688"/>
        <v>0</v>
      </c>
      <c r="GQ418" s="118"/>
      <c r="GR418" s="118"/>
      <c r="GS418" s="115"/>
      <c r="GT418" s="115"/>
      <c r="GU418" s="115"/>
      <c r="GV418" s="115"/>
      <c r="GW418" s="115"/>
      <c r="GX418" s="115">
        <f t="shared" si="6689"/>
        <v>0</v>
      </c>
      <c r="GZ418" s="118"/>
      <c r="HA418" s="118"/>
      <c r="HB418" s="115"/>
      <c r="HC418" s="115"/>
      <c r="HD418" s="115"/>
      <c r="HE418" s="115"/>
      <c r="HF418" s="115"/>
      <c r="HG418" s="115">
        <f t="shared" si="6690"/>
        <v>0</v>
      </c>
      <c r="HI418" s="118"/>
      <c r="HJ418" s="118"/>
      <c r="HK418" s="115"/>
      <c r="HL418" s="115"/>
      <c r="HM418" s="115"/>
      <c r="HN418" s="115"/>
      <c r="HO418" s="115"/>
      <c r="HP418" s="115">
        <f t="shared" si="6691"/>
        <v>0</v>
      </c>
      <c r="HR418" s="118"/>
      <c r="HS418" s="118"/>
      <c r="HT418" s="115"/>
      <c r="HU418" s="115"/>
      <c r="HV418" s="115"/>
      <c r="HW418" s="115"/>
      <c r="HX418" s="115"/>
      <c r="HY418" s="115">
        <f t="shared" si="6692"/>
        <v>0</v>
      </c>
      <c r="IA418" s="118"/>
      <c r="IB418" s="118"/>
      <c r="IC418" s="115"/>
      <c r="ID418" s="115"/>
      <c r="IE418" s="115"/>
      <c r="IF418" s="115"/>
      <c r="IG418" s="115"/>
      <c r="IH418" s="115">
        <f t="shared" si="6693"/>
        <v>0</v>
      </c>
      <c r="IJ418" s="118"/>
      <c r="IK418" s="118"/>
      <c r="IL418" s="115"/>
      <c r="IM418" s="115"/>
      <c r="IN418" s="115"/>
      <c r="IO418" s="115"/>
      <c r="IP418" s="115"/>
      <c r="IQ418" s="115">
        <f t="shared" si="6694"/>
        <v>0</v>
      </c>
      <c r="IS418" s="118"/>
      <c r="IT418" s="118"/>
      <c r="IU418" s="115"/>
      <c r="IV418" s="115"/>
      <c r="IW418" s="115"/>
      <c r="IX418" s="115"/>
      <c r="IY418" s="115"/>
      <c r="IZ418" s="115">
        <f t="shared" si="6695"/>
        <v>0</v>
      </c>
      <c r="JB418" s="118"/>
      <c r="JC418" s="118"/>
      <c r="JD418" s="115"/>
      <c r="JE418" s="115"/>
      <c r="JF418" s="115"/>
      <c r="JG418" s="115"/>
      <c r="JH418" s="115"/>
      <c r="JI418" s="115">
        <f t="shared" si="6696"/>
        <v>0</v>
      </c>
      <c r="JK418" s="118"/>
      <c r="JL418" s="118"/>
      <c r="JM418" s="115"/>
      <c r="JN418" s="115"/>
      <c r="JO418" s="115"/>
      <c r="JP418" s="115"/>
      <c r="JQ418" s="115"/>
      <c r="JR418" s="115">
        <f t="shared" si="6697"/>
        <v>0</v>
      </c>
      <c r="JS418" s="481"/>
      <c r="JT418" s="118"/>
      <c r="JU418" s="118"/>
      <c r="JV418" s="115"/>
      <c r="JW418" s="115"/>
      <c r="JX418" s="115"/>
      <c r="JY418" s="115"/>
      <c r="JZ418" s="115"/>
      <c r="KA418" s="115">
        <f t="shared" si="6698"/>
        <v>0</v>
      </c>
      <c r="KB418" s="481"/>
      <c r="KC418" s="118"/>
      <c r="KD418" s="118"/>
      <c r="KE418" s="115"/>
      <c r="KF418" s="115"/>
      <c r="KG418" s="115"/>
      <c r="KH418" s="115"/>
      <c r="KI418" s="115"/>
      <c r="KJ418" s="115">
        <f t="shared" si="6699"/>
        <v>0</v>
      </c>
      <c r="KK418" s="481"/>
      <c r="KL418" s="118"/>
      <c r="KM418" s="118"/>
      <c r="KN418" s="115"/>
      <c r="KO418" s="115"/>
      <c r="KP418" s="115"/>
      <c r="KQ418" s="115"/>
      <c r="KR418" s="115"/>
      <c r="KS418" s="115">
        <f t="shared" si="6700"/>
        <v>0</v>
      </c>
      <c r="KT418" s="481"/>
      <c r="KU418" s="118"/>
      <c r="KV418" s="118"/>
      <c r="KW418" s="115"/>
      <c r="KX418" s="115"/>
      <c r="KY418" s="115"/>
      <c r="KZ418" s="115"/>
      <c r="LA418" s="115"/>
      <c r="LB418" s="115">
        <f t="shared" si="6701"/>
        <v>0</v>
      </c>
      <c r="LC418" s="481"/>
      <c r="LD418" s="118"/>
      <c r="LE418" s="118"/>
      <c r="LF418" s="115"/>
      <c r="LG418" s="115"/>
      <c r="LH418" s="115"/>
      <c r="LI418" s="115"/>
      <c r="LJ418" s="115"/>
      <c r="LK418" s="115">
        <f t="shared" si="6702"/>
        <v>0</v>
      </c>
      <c r="LL418" s="481"/>
      <c r="LM418" s="118"/>
      <c r="LN418" s="118"/>
      <c r="LO418" s="115"/>
      <c r="LP418" s="115"/>
      <c r="LQ418" s="115"/>
      <c r="LR418" s="115"/>
      <c r="LS418" s="115"/>
      <c r="LT418" s="115">
        <f t="shared" si="6703"/>
        <v>0</v>
      </c>
      <c r="LU418" s="481"/>
      <c r="LV418" s="118"/>
      <c r="LW418" s="118"/>
      <c r="LX418" s="115"/>
      <c r="LY418" s="115"/>
      <c r="LZ418" s="115"/>
      <c r="MA418" s="115"/>
      <c r="MB418" s="115"/>
      <c r="MC418" s="115">
        <f t="shared" si="6704"/>
        <v>0</v>
      </c>
      <c r="MD418" s="481"/>
      <c r="ME418" s="118" t="s">
        <v>852</v>
      </c>
      <c r="MF418" s="118"/>
      <c r="MG418" s="115">
        <v>2.8</v>
      </c>
      <c r="MH418" s="115">
        <v>6.2</v>
      </c>
      <c r="MI418" s="115"/>
      <c r="MJ418" s="115">
        <v>1</v>
      </c>
      <c r="MK418" s="115"/>
      <c r="ML418" s="115">
        <f t="shared" si="6705"/>
        <v>17.36</v>
      </c>
      <c r="MM418" s="481"/>
      <c r="MN418" s="118"/>
      <c r="MO418" s="118"/>
      <c r="MP418" s="115"/>
      <c r="MQ418" s="115"/>
      <c r="MR418" s="115"/>
      <c r="MS418" s="115"/>
      <c r="MT418" s="115"/>
      <c r="MU418" s="115">
        <f t="shared" si="6706"/>
        <v>0</v>
      </c>
      <c r="MV418" s="481"/>
      <c r="MW418" s="118"/>
      <c r="MX418" s="118"/>
      <c r="MY418" s="115"/>
      <c r="MZ418" s="115"/>
      <c r="NA418" s="115"/>
      <c r="NB418" s="115"/>
      <c r="NC418" s="115"/>
      <c r="ND418" s="115">
        <f t="shared" si="6707"/>
        <v>0</v>
      </c>
      <c r="NE418" s="481"/>
      <c r="NF418" s="118"/>
      <c r="NG418" s="118"/>
      <c r="NH418" s="115"/>
      <c r="NI418" s="115"/>
      <c r="NJ418" s="115"/>
      <c r="NK418" s="115"/>
      <c r="NL418" s="115"/>
      <c r="NM418" s="115">
        <f t="shared" si="6708"/>
        <v>0</v>
      </c>
      <c r="NN418" s="481"/>
      <c r="NO418" s="118"/>
      <c r="NP418" s="118"/>
      <c r="NQ418" s="115"/>
      <c r="NR418" s="115"/>
      <c r="NS418" s="115"/>
      <c r="NT418" s="115"/>
      <c r="NU418" s="115"/>
      <c r="NV418" s="115">
        <f t="shared" si="6709"/>
        <v>0</v>
      </c>
      <c r="NW418" s="481"/>
      <c r="NX418" s="118"/>
      <c r="NY418" s="118"/>
      <c r="NZ418" s="115"/>
      <c r="OA418" s="115"/>
      <c r="OB418" s="115"/>
      <c r="OC418" s="115"/>
      <c r="OD418" s="115"/>
      <c r="OE418" s="115">
        <f t="shared" si="6710"/>
        <v>0</v>
      </c>
      <c r="OF418" s="481"/>
      <c r="OG418" s="118"/>
      <c r="OH418" s="118"/>
      <c r="OI418" s="115"/>
      <c r="OJ418" s="115"/>
      <c r="OK418" s="115"/>
      <c r="OL418" s="115"/>
      <c r="OM418" s="115"/>
      <c r="ON418" s="115">
        <f t="shared" si="6711"/>
        <v>0</v>
      </c>
      <c r="OO418" s="481"/>
      <c r="OP418" s="118"/>
      <c r="OQ418" s="118"/>
      <c r="OR418" s="115"/>
      <c r="OS418" s="115"/>
      <c r="OT418" s="115"/>
      <c r="OU418" s="115"/>
      <c r="OV418" s="115"/>
      <c r="OW418" s="115">
        <f t="shared" si="6712"/>
        <v>0</v>
      </c>
      <c r="OY418" s="118"/>
      <c r="OZ418" s="118"/>
      <c r="PA418" s="115"/>
      <c r="PB418" s="115"/>
      <c r="PC418" s="115"/>
      <c r="PD418" s="115"/>
      <c r="PE418" s="115"/>
      <c r="PF418" s="115">
        <f t="shared" si="6713"/>
        <v>0</v>
      </c>
    </row>
    <row r="419" spans="1:422">
      <c r="A419" s="118"/>
      <c r="B419" s="118"/>
      <c r="C419" s="115"/>
      <c r="D419" s="115"/>
      <c r="E419" s="115"/>
      <c r="F419" s="115"/>
      <c r="G419" s="115"/>
      <c r="H419" s="115">
        <f t="shared" si="6667"/>
        <v>0</v>
      </c>
      <c r="J419" s="118"/>
      <c r="K419" s="118"/>
      <c r="L419" s="115"/>
      <c r="M419" s="115"/>
      <c r="N419" s="115"/>
      <c r="O419" s="115"/>
      <c r="P419" s="115"/>
      <c r="Q419" s="115">
        <f t="shared" si="6668"/>
        <v>0</v>
      </c>
      <c r="S419" s="118"/>
      <c r="T419" s="118"/>
      <c r="U419" s="115"/>
      <c r="V419" s="115"/>
      <c r="W419" s="115"/>
      <c r="X419" s="115"/>
      <c r="Y419" s="115"/>
      <c r="Z419" s="115">
        <f t="shared" si="6669"/>
        <v>0</v>
      </c>
      <c r="AB419" s="121"/>
      <c r="AC419" s="118"/>
      <c r="AD419" s="115"/>
      <c r="AE419" s="115"/>
      <c r="AF419" s="115"/>
      <c r="AG419" s="115"/>
      <c r="AH419" s="115"/>
      <c r="AI419" s="115">
        <f t="shared" si="6670"/>
        <v>0</v>
      </c>
      <c r="AK419" s="118"/>
      <c r="AL419" s="118"/>
      <c r="AM419" s="115">
        <v>5.6</v>
      </c>
      <c r="AN419" s="115">
        <v>1.4</v>
      </c>
      <c r="AO419" s="115"/>
      <c r="AP419" s="115">
        <v>1</v>
      </c>
      <c r="AQ419" s="115"/>
      <c r="AR419" s="115">
        <f t="shared" si="6671"/>
        <v>7.839999999999999</v>
      </c>
      <c r="AT419" s="118" t="s">
        <v>856</v>
      </c>
      <c r="AU419" s="118"/>
      <c r="AV419" s="115">
        <v>5.6</v>
      </c>
      <c r="AW419" s="115">
        <v>1.4</v>
      </c>
      <c r="AX419" s="115"/>
      <c r="AY419" s="115">
        <v>1</v>
      </c>
      <c r="AZ419" s="115"/>
      <c r="BA419" s="115">
        <f t="shared" si="6672"/>
        <v>7.839999999999999</v>
      </c>
      <c r="BC419" s="118" t="s">
        <v>851</v>
      </c>
      <c r="BD419" s="118"/>
      <c r="BE419" s="115">
        <v>3</v>
      </c>
      <c r="BF419" s="115">
        <v>3</v>
      </c>
      <c r="BG419" s="115"/>
      <c r="BH419" s="115">
        <v>1</v>
      </c>
      <c r="BI419" s="115"/>
      <c r="BJ419" s="115">
        <f t="shared" si="6673"/>
        <v>9</v>
      </c>
      <c r="BL419" s="118"/>
      <c r="BM419" s="118"/>
      <c r="BN419" s="115"/>
      <c r="BO419" s="115"/>
      <c r="BP419" s="115"/>
      <c r="BQ419" s="115"/>
      <c r="BR419" s="115"/>
      <c r="BS419" s="115">
        <f t="shared" si="6674"/>
        <v>0</v>
      </c>
      <c r="BU419" s="118" t="s">
        <v>853</v>
      </c>
      <c r="BV419" s="118"/>
      <c r="BW419" s="115">
        <v>1</v>
      </c>
      <c r="BX419" s="115">
        <v>2.9</v>
      </c>
      <c r="BY419" s="115"/>
      <c r="BZ419" s="115">
        <v>1</v>
      </c>
      <c r="CA419" s="115"/>
      <c r="CB419" s="115">
        <f t="shared" si="6675"/>
        <v>2.9</v>
      </c>
      <c r="CD419" s="118"/>
      <c r="CE419" s="118"/>
      <c r="CF419" s="115"/>
      <c r="CG419" s="115"/>
      <c r="CH419" s="115"/>
      <c r="CI419" s="115"/>
      <c r="CJ419" s="115"/>
      <c r="CK419" s="115">
        <f t="shared" si="6676"/>
        <v>0</v>
      </c>
      <c r="CM419" s="118" t="s">
        <v>850</v>
      </c>
      <c r="CN419" s="118"/>
      <c r="CO419" s="115">
        <v>3.2</v>
      </c>
      <c r="CP419" s="115">
        <v>3.5</v>
      </c>
      <c r="CQ419" s="115"/>
      <c r="CR419" s="115">
        <v>1</v>
      </c>
      <c r="CS419" s="115"/>
      <c r="CT419" s="115">
        <f t="shared" si="6677"/>
        <v>11.200000000000001</v>
      </c>
      <c r="CV419" s="118"/>
      <c r="CW419" s="118"/>
      <c r="CX419" s="115"/>
      <c r="CY419" s="115"/>
      <c r="CZ419" s="115"/>
      <c r="DA419" s="115"/>
      <c r="DB419" s="115"/>
      <c r="DC419" s="115">
        <f t="shared" si="6678"/>
        <v>0</v>
      </c>
      <c r="DE419" s="118"/>
      <c r="DF419" s="118"/>
      <c r="DG419" s="115"/>
      <c r="DH419" s="115"/>
      <c r="DI419" s="115"/>
      <c r="DJ419" s="115"/>
      <c r="DK419" s="115"/>
      <c r="DL419" s="115">
        <f t="shared" si="6679"/>
        <v>0</v>
      </c>
      <c r="DN419" s="121"/>
      <c r="DO419" s="118"/>
      <c r="DP419" s="115"/>
      <c r="DQ419" s="115"/>
      <c r="DR419" s="115"/>
      <c r="DS419" s="115"/>
      <c r="DT419" s="115"/>
      <c r="DU419" s="115">
        <f t="shared" si="6680"/>
        <v>0</v>
      </c>
      <c r="DW419" s="118"/>
      <c r="DX419" s="118"/>
      <c r="DY419" s="115"/>
      <c r="DZ419" s="115"/>
      <c r="EA419" s="115"/>
      <c r="EB419" s="115"/>
      <c r="EC419" s="115"/>
      <c r="ED419" s="115">
        <f t="shared" si="6681"/>
        <v>0</v>
      </c>
      <c r="EF419" s="118"/>
      <c r="EG419" s="118"/>
      <c r="EH419" s="115"/>
      <c r="EI419" s="115"/>
      <c r="EJ419" s="115"/>
      <c r="EK419" s="115"/>
      <c r="EL419" s="115"/>
      <c r="EM419" s="115">
        <f t="shared" si="6682"/>
        <v>0</v>
      </c>
      <c r="EO419" s="118"/>
      <c r="EP419" s="118"/>
      <c r="EQ419" s="115"/>
      <c r="ER419" s="115"/>
      <c r="ES419" s="115"/>
      <c r="ET419" s="115"/>
      <c r="EU419" s="115"/>
      <c r="EV419" s="115">
        <f t="shared" si="6683"/>
        <v>0</v>
      </c>
      <c r="EX419" s="118"/>
      <c r="EY419" s="118"/>
      <c r="EZ419" s="115"/>
      <c r="FA419" s="115"/>
      <c r="FB419" s="115"/>
      <c r="FC419" s="115"/>
      <c r="FD419" s="115"/>
      <c r="FE419" s="115">
        <f t="shared" si="6684"/>
        <v>0</v>
      </c>
      <c r="FG419" s="118"/>
      <c r="FH419" s="118"/>
      <c r="FI419" s="115"/>
      <c r="FJ419" s="115"/>
      <c r="FK419" s="115"/>
      <c r="FL419" s="115"/>
      <c r="FM419" s="115"/>
      <c r="FN419" s="115">
        <f t="shared" si="6685"/>
        <v>0</v>
      </c>
      <c r="FP419" s="118" t="s">
        <v>857</v>
      </c>
      <c r="FQ419" s="118"/>
      <c r="FR419" s="115">
        <v>4.8</v>
      </c>
      <c r="FS419" s="115">
        <v>0.8</v>
      </c>
      <c r="FT419" s="115"/>
      <c r="FU419" s="115">
        <v>1</v>
      </c>
      <c r="FV419" s="115"/>
      <c r="FW419" s="115">
        <f t="shared" si="6686"/>
        <v>3.84</v>
      </c>
      <c r="FY419" s="118"/>
      <c r="FZ419" s="118"/>
      <c r="GA419" s="115"/>
      <c r="GB419" s="115"/>
      <c r="GC419" s="115"/>
      <c r="GD419" s="115"/>
      <c r="GE419" s="115"/>
      <c r="GF419" s="115">
        <f t="shared" si="6687"/>
        <v>0</v>
      </c>
      <c r="GH419" s="118"/>
      <c r="GI419" s="118"/>
      <c r="GJ419" s="115"/>
      <c r="GK419" s="115"/>
      <c r="GL419" s="115"/>
      <c r="GM419" s="115"/>
      <c r="GN419" s="115"/>
      <c r="GO419" s="115">
        <f t="shared" si="6688"/>
        <v>0</v>
      </c>
      <c r="GQ419" s="118"/>
      <c r="GR419" s="118"/>
      <c r="GS419" s="115"/>
      <c r="GT419" s="115"/>
      <c r="GU419" s="115"/>
      <c r="GV419" s="115"/>
      <c r="GW419" s="115"/>
      <c r="GX419" s="115">
        <f t="shared" si="6689"/>
        <v>0</v>
      </c>
      <c r="GZ419" s="118"/>
      <c r="HA419" s="118"/>
      <c r="HB419" s="115"/>
      <c r="HC419" s="115"/>
      <c r="HD419" s="115"/>
      <c r="HE419" s="115"/>
      <c r="HF419" s="115"/>
      <c r="HG419" s="115">
        <f t="shared" si="6690"/>
        <v>0</v>
      </c>
      <c r="HI419" s="118"/>
      <c r="HJ419" s="118"/>
      <c r="HK419" s="115"/>
      <c r="HL419" s="115"/>
      <c r="HM419" s="115"/>
      <c r="HN419" s="115"/>
      <c r="HO419" s="115"/>
      <c r="HP419" s="115">
        <f t="shared" si="6691"/>
        <v>0</v>
      </c>
      <c r="HR419" s="118"/>
      <c r="HS419" s="118"/>
      <c r="HT419" s="115"/>
      <c r="HU419" s="115"/>
      <c r="HV419" s="115"/>
      <c r="HW419" s="115"/>
      <c r="HX419" s="115"/>
      <c r="HY419" s="115">
        <f t="shared" si="6692"/>
        <v>0</v>
      </c>
      <c r="IA419" s="118"/>
      <c r="IB419" s="118"/>
      <c r="IC419" s="115"/>
      <c r="ID419" s="115"/>
      <c r="IE419" s="115"/>
      <c r="IF419" s="115"/>
      <c r="IG419" s="115"/>
      <c r="IH419" s="115">
        <f t="shared" si="6693"/>
        <v>0</v>
      </c>
      <c r="IJ419" s="118"/>
      <c r="IK419" s="118"/>
      <c r="IL419" s="115"/>
      <c r="IM419" s="115"/>
      <c r="IN419" s="115"/>
      <c r="IO419" s="115"/>
      <c r="IP419" s="115"/>
      <c r="IQ419" s="115">
        <f t="shared" si="6694"/>
        <v>0</v>
      </c>
      <c r="IS419" s="118"/>
      <c r="IT419" s="118"/>
      <c r="IU419" s="115"/>
      <c r="IV419" s="115"/>
      <c r="IW419" s="115"/>
      <c r="IX419" s="115"/>
      <c r="IY419" s="115"/>
      <c r="IZ419" s="115">
        <f t="shared" si="6695"/>
        <v>0</v>
      </c>
      <c r="JB419" s="118"/>
      <c r="JC419" s="118"/>
      <c r="JD419" s="115"/>
      <c r="JE419" s="115"/>
      <c r="JF419" s="115"/>
      <c r="JG419" s="115"/>
      <c r="JH419" s="115"/>
      <c r="JI419" s="115">
        <f t="shared" si="6696"/>
        <v>0</v>
      </c>
      <c r="JK419" s="118"/>
      <c r="JL419" s="118"/>
      <c r="JM419" s="115"/>
      <c r="JN419" s="115"/>
      <c r="JO419" s="115"/>
      <c r="JP419" s="115"/>
      <c r="JQ419" s="115"/>
      <c r="JR419" s="115">
        <f t="shared" si="6697"/>
        <v>0</v>
      </c>
      <c r="JS419" s="481"/>
      <c r="JT419" s="118"/>
      <c r="JU419" s="118"/>
      <c r="JV419" s="115"/>
      <c r="JW419" s="115"/>
      <c r="JX419" s="115"/>
      <c r="JY419" s="115"/>
      <c r="JZ419" s="115"/>
      <c r="KA419" s="115">
        <f t="shared" si="6698"/>
        <v>0</v>
      </c>
      <c r="KB419" s="481"/>
      <c r="KC419" s="118"/>
      <c r="KD419" s="118"/>
      <c r="KE419" s="115"/>
      <c r="KF419" s="115"/>
      <c r="KG419" s="115"/>
      <c r="KH419" s="115"/>
      <c r="KI419" s="115"/>
      <c r="KJ419" s="115">
        <f t="shared" si="6699"/>
        <v>0</v>
      </c>
      <c r="KK419" s="481"/>
      <c r="KL419" s="118"/>
      <c r="KM419" s="118"/>
      <c r="KN419" s="115"/>
      <c r="KO419" s="115"/>
      <c r="KP419" s="115"/>
      <c r="KQ419" s="115"/>
      <c r="KR419" s="115"/>
      <c r="KS419" s="115">
        <f t="shared" si="6700"/>
        <v>0</v>
      </c>
      <c r="KT419" s="481"/>
      <c r="KU419" s="118"/>
      <c r="KV419" s="118"/>
      <c r="KW419" s="115"/>
      <c r="KX419" s="115"/>
      <c r="KY419" s="115"/>
      <c r="KZ419" s="115"/>
      <c r="LA419" s="115"/>
      <c r="LB419" s="115">
        <f t="shared" si="6701"/>
        <v>0</v>
      </c>
      <c r="LC419" s="481"/>
      <c r="LD419" s="118"/>
      <c r="LE419" s="118"/>
      <c r="LF419" s="115"/>
      <c r="LG419" s="115"/>
      <c r="LH419" s="115"/>
      <c r="LI419" s="115"/>
      <c r="LJ419" s="115"/>
      <c r="LK419" s="115">
        <f t="shared" si="6702"/>
        <v>0</v>
      </c>
      <c r="LL419" s="481"/>
      <c r="LM419" s="118"/>
      <c r="LN419" s="118"/>
      <c r="LO419" s="115"/>
      <c r="LP419" s="115"/>
      <c r="LQ419" s="115"/>
      <c r="LR419" s="115"/>
      <c r="LS419" s="115"/>
      <c r="LT419" s="115">
        <f t="shared" si="6703"/>
        <v>0</v>
      </c>
      <c r="LU419" s="481"/>
      <c r="LV419" s="118"/>
      <c r="LW419" s="118"/>
      <c r="LX419" s="115"/>
      <c r="LY419" s="115"/>
      <c r="LZ419" s="115"/>
      <c r="MA419" s="115"/>
      <c r="MB419" s="115"/>
      <c r="MC419" s="115">
        <f t="shared" si="6704"/>
        <v>0</v>
      </c>
      <c r="MD419" s="481"/>
      <c r="ME419" s="118" t="s">
        <v>858</v>
      </c>
      <c r="MF419" s="118"/>
      <c r="MG419" s="115">
        <v>3.3</v>
      </c>
      <c r="MH419" s="115">
        <v>1.4</v>
      </c>
      <c r="MI419" s="115"/>
      <c r="MJ419" s="115">
        <v>1</v>
      </c>
      <c r="MK419" s="115"/>
      <c r="ML419" s="115">
        <f t="shared" si="6705"/>
        <v>4.6199999999999992</v>
      </c>
      <c r="MM419" s="481"/>
      <c r="MN419" s="118"/>
      <c r="MO419" s="118"/>
      <c r="MP419" s="115"/>
      <c r="MQ419" s="115"/>
      <c r="MR419" s="115"/>
      <c r="MS419" s="115"/>
      <c r="MT419" s="115"/>
      <c r="MU419" s="115">
        <f t="shared" si="6706"/>
        <v>0</v>
      </c>
      <c r="MV419" s="481"/>
      <c r="MW419" s="118"/>
      <c r="MX419" s="118"/>
      <c r="MY419" s="115"/>
      <c r="MZ419" s="115"/>
      <c r="NA419" s="115"/>
      <c r="NB419" s="115"/>
      <c r="NC419" s="115"/>
      <c r="ND419" s="115">
        <f t="shared" si="6707"/>
        <v>0</v>
      </c>
      <c r="NE419" s="481"/>
      <c r="NF419" s="118"/>
      <c r="NG419" s="118"/>
      <c r="NH419" s="115"/>
      <c r="NI419" s="115"/>
      <c r="NJ419" s="115"/>
      <c r="NK419" s="115"/>
      <c r="NL419" s="115"/>
      <c r="NM419" s="115">
        <f t="shared" si="6708"/>
        <v>0</v>
      </c>
      <c r="NN419" s="481"/>
      <c r="NO419" s="118"/>
      <c r="NP419" s="118"/>
      <c r="NQ419" s="115"/>
      <c r="NR419" s="115"/>
      <c r="NS419" s="115"/>
      <c r="NT419" s="115"/>
      <c r="NU419" s="115"/>
      <c r="NV419" s="115">
        <f t="shared" si="6709"/>
        <v>0</v>
      </c>
      <c r="NW419" s="481"/>
      <c r="NX419" s="118"/>
      <c r="NY419" s="118"/>
      <c r="NZ419" s="115"/>
      <c r="OA419" s="115"/>
      <c r="OB419" s="115"/>
      <c r="OC419" s="115"/>
      <c r="OD419" s="115"/>
      <c r="OE419" s="115">
        <f t="shared" si="6710"/>
        <v>0</v>
      </c>
      <c r="OF419" s="481"/>
      <c r="OG419" s="118"/>
      <c r="OH419" s="118"/>
      <c r="OI419" s="115"/>
      <c r="OJ419" s="115"/>
      <c r="OK419" s="115"/>
      <c r="OL419" s="115"/>
      <c r="OM419" s="115"/>
      <c r="ON419" s="115">
        <f t="shared" si="6711"/>
        <v>0</v>
      </c>
      <c r="OO419" s="481"/>
      <c r="OP419" s="118"/>
      <c r="OQ419" s="118"/>
      <c r="OR419" s="115"/>
      <c r="OS419" s="115"/>
      <c r="OT419" s="115"/>
      <c r="OU419" s="115"/>
      <c r="OV419" s="115"/>
      <c r="OW419" s="115">
        <f t="shared" si="6712"/>
        <v>0</v>
      </c>
      <c r="OY419" s="118"/>
      <c r="OZ419" s="118"/>
      <c r="PA419" s="115"/>
      <c r="PB419" s="115"/>
      <c r="PC419" s="115"/>
      <c r="PD419" s="115"/>
      <c r="PE419" s="115"/>
      <c r="PF419" s="115">
        <f t="shared" si="6713"/>
        <v>0</v>
      </c>
    </row>
    <row r="420" spans="1:422">
      <c r="A420" s="118"/>
      <c r="B420" s="118"/>
      <c r="C420" s="115"/>
      <c r="D420" s="115"/>
      <c r="E420" s="115"/>
      <c r="F420" s="115"/>
      <c r="G420" s="115"/>
      <c r="H420" s="115">
        <f t="shared" si="6667"/>
        <v>0</v>
      </c>
      <c r="J420" s="118"/>
      <c r="K420" s="118"/>
      <c r="L420" s="115"/>
      <c r="M420" s="115"/>
      <c r="N420" s="115"/>
      <c r="O420" s="115"/>
      <c r="P420" s="115"/>
      <c r="Q420" s="115">
        <f t="shared" si="6668"/>
        <v>0</v>
      </c>
      <c r="S420" s="118"/>
      <c r="T420" s="118"/>
      <c r="U420" s="115"/>
      <c r="V420" s="115"/>
      <c r="W420" s="115"/>
      <c r="X420" s="115"/>
      <c r="Y420" s="115"/>
      <c r="Z420" s="115">
        <f t="shared" si="6669"/>
        <v>0</v>
      </c>
      <c r="AB420" s="118"/>
      <c r="AC420" s="118"/>
      <c r="AD420" s="115"/>
      <c r="AE420" s="115"/>
      <c r="AF420" s="115"/>
      <c r="AG420" s="115"/>
      <c r="AH420" s="115"/>
      <c r="AI420" s="115">
        <f t="shared" si="6670"/>
        <v>0</v>
      </c>
      <c r="AK420" s="118"/>
      <c r="AL420" s="118"/>
      <c r="AM420" s="115"/>
      <c r="AN420" s="115"/>
      <c r="AO420" s="115"/>
      <c r="AP420" s="115"/>
      <c r="AQ420" s="115"/>
      <c r="AR420" s="115">
        <f t="shared" si="6671"/>
        <v>0</v>
      </c>
      <c r="AT420" s="118"/>
      <c r="AU420" s="118"/>
      <c r="AV420" s="115"/>
      <c r="AW420" s="115"/>
      <c r="AX420" s="115"/>
      <c r="AY420" s="115"/>
      <c r="AZ420" s="115"/>
      <c r="BA420" s="115">
        <f t="shared" si="6672"/>
        <v>0</v>
      </c>
      <c r="BC420" s="118"/>
      <c r="BD420" s="118"/>
      <c r="BE420" s="115"/>
      <c r="BF420" s="115"/>
      <c r="BG420" s="115"/>
      <c r="BH420" s="115"/>
      <c r="BI420" s="115"/>
      <c r="BJ420" s="115">
        <f t="shared" si="6673"/>
        <v>0</v>
      </c>
      <c r="BL420" s="118"/>
      <c r="BM420" s="118"/>
      <c r="BN420" s="115"/>
      <c r="BO420" s="115"/>
      <c r="BP420" s="115"/>
      <c r="BQ420" s="115"/>
      <c r="BR420" s="115"/>
      <c r="BS420" s="115">
        <f t="shared" si="6674"/>
        <v>0</v>
      </c>
      <c r="BU420" s="118"/>
      <c r="BV420" s="118"/>
      <c r="BW420" s="115"/>
      <c r="BX420" s="115"/>
      <c r="BY420" s="115"/>
      <c r="BZ420" s="115"/>
      <c r="CA420" s="115"/>
      <c r="CB420" s="115">
        <f t="shared" si="6675"/>
        <v>0</v>
      </c>
      <c r="CD420" s="118"/>
      <c r="CE420" s="118"/>
      <c r="CF420" s="115"/>
      <c r="CG420" s="115"/>
      <c r="CH420" s="115"/>
      <c r="CI420" s="115"/>
      <c r="CJ420" s="115"/>
      <c r="CK420" s="115">
        <f t="shared" si="6676"/>
        <v>0</v>
      </c>
      <c r="CM420" s="118"/>
      <c r="CN420" s="118"/>
      <c r="CO420" s="115"/>
      <c r="CP420" s="115"/>
      <c r="CQ420" s="115"/>
      <c r="CR420" s="115"/>
      <c r="CS420" s="115"/>
      <c r="CT420" s="115">
        <f t="shared" si="6677"/>
        <v>0</v>
      </c>
      <c r="CV420" s="118"/>
      <c r="CW420" s="118"/>
      <c r="CX420" s="115"/>
      <c r="CY420" s="115"/>
      <c r="CZ420" s="115"/>
      <c r="DA420" s="115"/>
      <c r="DB420" s="115"/>
      <c r="DC420" s="115">
        <f t="shared" si="6678"/>
        <v>0</v>
      </c>
      <c r="DE420" s="118"/>
      <c r="DF420" s="118"/>
      <c r="DG420" s="115"/>
      <c r="DH420" s="115"/>
      <c r="DI420" s="115"/>
      <c r="DJ420" s="115"/>
      <c r="DK420" s="115"/>
      <c r="DL420" s="115">
        <f t="shared" si="6679"/>
        <v>0</v>
      </c>
      <c r="DN420" s="118"/>
      <c r="DO420" s="118"/>
      <c r="DP420" s="115"/>
      <c r="DQ420" s="115"/>
      <c r="DR420" s="115"/>
      <c r="DS420" s="115"/>
      <c r="DT420" s="115"/>
      <c r="DU420" s="115">
        <f t="shared" si="6680"/>
        <v>0</v>
      </c>
      <c r="DW420" s="118"/>
      <c r="DX420" s="118"/>
      <c r="DY420" s="115"/>
      <c r="DZ420" s="115"/>
      <c r="EA420" s="115"/>
      <c r="EB420" s="115"/>
      <c r="EC420" s="115"/>
      <c r="ED420" s="115">
        <f t="shared" si="6681"/>
        <v>0</v>
      </c>
      <c r="EF420" s="118"/>
      <c r="EG420" s="118"/>
      <c r="EH420" s="115"/>
      <c r="EI420" s="115"/>
      <c r="EJ420" s="115"/>
      <c r="EK420" s="115"/>
      <c r="EL420" s="115"/>
      <c r="EM420" s="115">
        <f t="shared" si="6682"/>
        <v>0</v>
      </c>
      <c r="EO420" s="118"/>
      <c r="EP420" s="118"/>
      <c r="EQ420" s="115"/>
      <c r="ER420" s="115"/>
      <c r="ES420" s="115"/>
      <c r="ET420" s="115"/>
      <c r="EU420" s="115"/>
      <c r="EV420" s="115">
        <f t="shared" si="6683"/>
        <v>0</v>
      </c>
      <c r="EX420" s="118"/>
      <c r="EY420" s="118"/>
      <c r="EZ420" s="115"/>
      <c r="FA420" s="115"/>
      <c r="FB420" s="115"/>
      <c r="FC420" s="115"/>
      <c r="FD420" s="115"/>
      <c r="FE420" s="115">
        <f t="shared" si="6684"/>
        <v>0</v>
      </c>
      <c r="FG420" s="118"/>
      <c r="FH420" s="118"/>
      <c r="FI420" s="115"/>
      <c r="FJ420" s="115"/>
      <c r="FK420" s="115"/>
      <c r="FL420" s="115"/>
      <c r="FM420" s="115"/>
      <c r="FN420" s="115">
        <f t="shared" si="6685"/>
        <v>0</v>
      </c>
      <c r="FP420" s="118" t="s">
        <v>859</v>
      </c>
      <c r="FQ420" s="118"/>
      <c r="FR420" s="115">
        <v>4.8</v>
      </c>
      <c r="FS420" s="115">
        <v>0.8</v>
      </c>
      <c r="FT420" s="115"/>
      <c r="FU420" s="115">
        <v>1</v>
      </c>
      <c r="FV420" s="115"/>
      <c r="FW420" s="115">
        <f t="shared" si="6686"/>
        <v>3.84</v>
      </c>
      <c r="FY420" s="118"/>
      <c r="FZ420" s="118"/>
      <c r="GA420" s="115"/>
      <c r="GB420" s="115"/>
      <c r="GC420" s="115"/>
      <c r="GD420" s="115"/>
      <c r="GE420" s="115"/>
      <c r="GF420" s="115">
        <f t="shared" si="6687"/>
        <v>0</v>
      </c>
      <c r="GH420" s="118"/>
      <c r="GI420" s="118"/>
      <c r="GJ420" s="115"/>
      <c r="GK420" s="115"/>
      <c r="GL420" s="115"/>
      <c r="GM420" s="115"/>
      <c r="GN420" s="115"/>
      <c r="GO420" s="115">
        <f t="shared" si="6688"/>
        <v>0</v>
      </c>
      <c r="GQ420" s="118"/>
      <c r="GR420" s="118"/>
      <c r="GS420" s="115"/>
      <c r="GT420" s="115"/>
      <c r="GU420" s="115"/>
      <c r="GV420" s="115"/>
      <c r="GW420" s="115"/>
      <c r="GX420" s="115">
        <f t="shared" si="6689"/>
        <v>0</v>
      </c>
      <c r="GZ420" s="118"/>
      <c r="HA420" s="118"/>
      <c r="HB420" s="115"/>
      <c r="HC420" s="115"/>
      <c r="HD420" s="115"/>
      <c r="HE420" s="115"/>
      <c r="HF420" s="115"/>
      <c r="HG420" s="115">
        <f t="shared" si="6690"/>
        <v>0</v>
      </c>
      <c r="HI420" s="118"/>
      <c r="HJ420" s="118"/>
      <c r="HK420" s="115"/>
      <c r="HL420" s="115"/>
      <c r="HM420" s="115"/>
      <c r="HN420" s="115"/>
      <c r="HO420" s="115"/>
      <c r="HP420" s="115">
        <f t="shared" si="6691"/>
        <v>0</v>
      </c>
      <c r="HR420" s="118"/>
      <c r="HS420" s="118"/>
      <c r="HT420" s="115"/>
      <c r="HU420" s="115"/>
      <c r="HV420" s="115"/>
      <c r="HW420" s="115"/>
      <c r="HX420" s="115"/>
      <c r="HY420" s="115">
        <f t="shared" si="6692"/>
        <v>0</v>
      </c>
      <c r="IA420" s="118"/>
      <c r="IB420" s="118"/>
      <c r="IC420" s="115"/>
      <c r="ID420" s="115"/>
      <c r="IE420" s="115"/>
      <c r="IF420" s="115"/>
      <c r="IG420" s="115"/>
      <c r="IH420" s="115">
        <f t="shared" si="6693"/>
        <v>0</v>
      </c>
      <c r="IJ420" s="118"/>
      <c r="IK420" s="118"/>
      <c r="IL420" s="115"/>
      <c r="IM420" s="115"/>
      <c r="IN420" s="115"/>
      <c r="IO420" s="115"/>
      <c r="IP420" s="115"/>
      <c r="IQ420" s="115">
        <f t="shared" si="6694"/>
        <v>0</v>
      </c>
      <c r="IS420" s="118"/>
      <c r="IT420" s="118"/>
      <c r="IU420" s="115"/>
      <c r="IV420" s="115"/>
      <c r="IW420" s="115"/>
      <c r="IX420" s="115"/>
      <c r="IY420" s="115"/>
      <c r="IZ420" s="115">
        <f t="shared" si="6695"/>
        <v>0</v>
      </c>
      <c r="JB420" s="118"/>
      <c r="JC420" s="118"/>
      <c r="JD420" s="115"/>
      <c r="JE420" s="115"/>
      <c r="JF420" s="115"/>
      <c r="JG420" s="115"/>
      <c r="JH420" s="115"/>
      <c r="JI420" s="115">
        <f t="shared" si="6696"/>
        <v>0</v>
      </c>
      <c r="JK420" s="118"/>
      <c r="JL420" s="118"/>
      <c r="JM420" s="115"/>
      <c r="JN420" s="115"/>
      <c r="JO420" s="115"/>
      <c r="JP420" s="115"/>
      <c r="JQ420" s="115"/>
      <c r="JR420" s="115">
        <f t="shared" si="6697"/>
        <v>0</v>
      </c>
      <c r="JS420" s="481"/>
      <c r="JT420" s="118"/>
      <c r="JU420" s="118"/>
      <c r="JV420" s="115"/>
      <c r="JW420" s="115"/>
      <c r="JX420" s="115"/>
      <c r="JY420" s="115"/>
      <c r="JZ420" s="115"/>
      <c r="KA420" s="115">
        <f t="shared" si="6698"/>
        <v>0</v>
      </c>
      <c r="KB420" s="481"/>
      <c r="KC420" s="118"/>
      <c r="KD420" s="118"/>
      <c r="KE420" s="115"/>
      <c r="KF420" s="115"/>
      <c r="KG420" s="115"/>
      <c r="KH420" s="115"/>
      <c r="KI420" s="115"/>
      <c r="KJ420" s="115">
        <f t="shared" si="6699"/>
        <v>0</v>
      </c>
      <c r="KK420" s="481"/>
      <c r="KL420" s="118"/>
      <c r="KM420" s="118"/>
      <c r="KN420" s="115"/>
      <c r="KO420" s="115"/>
      <c r="KP420" s="115"/>
      <c r="KQ420" s="115"/>
      <c r="KR420" s="115"/>
      <c r="KS420" s="115">
        <f t="shared" si="6700"/>
        <v>0</v>
      </c>
      <c r="KT420" s="481"/>
      <c r="KU420" s="118"/>
      <c r="KV420" s="118"/>
      <c r="KW420" s="115"/>
      <c r="KX420" s="115"/>
      <c r="KY420" s="115"/>
      <c r="KZ420" s="115"/>
      <c r="LA420" s="115"/>
      <c r="LB420" s="115">
        <f t="shared" si="6701"/>
        <v>0</v>
      </c>
      <c r="LC420" s="481"/>
      <c r="LD420" s="118"/>
      <c r="LE420" s="118"/>
      <c r="LF420" s="115"/>
      <c r="LG420" s="115"/>
      <c r="LH420" s="115"/>
      <c r="LI420" s="115"/>
      <c r="LJ420" s="115"/>
      <c r="LK420" s="115">
        <f t="shared" si="6702"/>
        <v>0</v>
      </c>
      <c r="LL420" s="481"/>
      <c r="LM420" s="118"/>
      <c r="LN420" s="118"/>
      <c r="LO420" s="115"/>
      <c r="LP420" s="115"/>
      <c r="LQ420" s="115"/>
      <c r="LR420" s="115"/>
      <c r="LS420" s="115"/>
      <c r="LT420" s="115">
        <f t="shared" si="6703"/>
        <v>0</v>
      </c>
      <c r="LU420" s="481"/>
      <c r="LV420" s="118"/>
      <c r="LW420" s="118"/>
      <c r="LX420" s="115"/>
      <c r="LY420" s="115"/>
      <c r="LZ420" s="115"/>
      <c r="MA420" s="115"/>
      <c r="MB420" s="115"/>
      <c r="MC420" s="115">
        <f t="shared" si="6704"/>
        <v>0</v>
      </c>
      <c r="MD420" s="481"/>
      <c r="ME420" s="118"/>
      <c r="MF420" s="118"/>
      <c r="MG420" s="115"/>
      <c r="MH420" s="115"/>
      <c r="MI420" s="115"/>
      <c r="MJ420" s="115"/>
      <c r="MK420" s="115"/>
      <c r="ML420" s="115">
        <f t="shared" si="6705"/>
        <v>0</v>
      </c>
      <c r="MM420" s="481"/>
      <c r="MN420" s="118"/>
      <c r="MO420" s="118"/>
      <c r="MP420" s="115"/>
      <c r="MQ420" s="115"/>
      <c r="MR420" s="115"/>
      <c r="MS420" s="115"/>
      <c r="MT420" s="115"/>
      <c r="MU420" s="115">
        <f t="shared" si="6706"/>
        <v>0</v>
      </c>
      <c r="MV420" s="481"/>
      <c r="MW420" s="118"/>
      <c r="MX420" s="118"/>
      <c r="MY420" s="115"/>
      <c r="MZ420" s="115"/>
      <c r="NA420" s="115"/>
      <c r="NB420" s="115"/>
      <c r="NC420" s="115"/>
      <c r="ND420" s="115">
        <f t="shared" si="6707"/>
        <v>0</v>
      </c>
      <c r="NE420" s="481"/>
      <c r="NF420" s="118"/>
      <c r="NG420" s="118"/>
      <c r="NH420" s="115"/>
      <c r="NI420" s="115"/>
      <c r="NJ420" s="115"/>
      <c r="NK420" s="115"/>
      <c r="NL420" s="115"/>
      <c r="NM420" s="115">
        <f t="shared" si="6708"/>
        <v>0</v>
      </c>
      <c r="NN420" s="481"/>
      <c r="NO420" s="118"/>
      <c r="NP420" s="118"/>
      <c r="NQ420" s="115"/>
      <c r="NR420" s="115"/>
      <c r="NS420" s="115"/>
      <c r="NT420" s="115"/>
      <c r="NU420" s="115"/>
      <c r="NV420" s="115">
        <f t="shared" si="6709"/>
        <v>0</v>
      </c>
      <c r="NW420" s="481"/>
      <c r="NX420" s="118"/>
      <c r="NY420" s="118"/>
      <c r="NZ420" s="115"/>
      <c r="OA420" s="115"/>
      <c r="OB420" s="115"/>
      <c r="OC420" s="115"/>
      <c r="OD420" s="115"/>
      <c r="OE420" s="115">
        <f t="shared" si="6710"/>
        <v>0</v>
      </c>
      <c r="OF420" s="481"/>
      <c r="OG420" s="118"/>
      <c r="OH420" s="118"/>
      <c r="OI420" s="115"/>
      <c r="OJ420" s="115"/>
      <c r="OK420" s="115"/>
      <c r="OL420" s="115"/>
      <c r="OM420" s="115"/>
      <c r="ON420" s="115">
        <f t="shared" si="6711"/>
        <v>0</v>
      </c>
      <c r="OO420" s="481"/>
      <c r="OP420" s="118"/>
      <c r="OQ420" s="118"/>
      <c r="OR420" s="115"/>
      <c r="OS420" s="115"/>
      <c r="OT420" s="115"/>
      <c r="OU420" s="115"/>
      <c r="OV420" s="115"/>
      <c r="OW420" s="115">
        <f t="shared" si="6712"/>
        <v>0</v>
      </c>
      <c r="OY420" s="118"/>
      <c r="OZ420" s="118"/>
      <c r="PA420" s="115"/>
      <c r="PB420" s="115"/>
      <c r="PC420" s="115"/>
      <c r="PD420" s="115"/>
      <c r="PE420" s="115"/>
      <c r="PF420" s="115">
        <f t="shared" si="6713"/>
        <v>0</v>
      </c>
    </row>
    <row r="421" spans="1:422">
      <c r="A421" s="118"/>
      <c r="B421" s="118"/>
      <c r="C421" s="115"/>
      <c r="D421" s="115"/>
      <c r="E421" s="115"/>
      <c r="F421" s="115"/>
      <c r="G421" s="115"/>
      <c r="H421" s="115">
        <f t="shared" si="6667"/>
        <v>0</v>
      </c>
      <c r="J421" s="118"/>
      <c r="K421" s="118"/>
      <c r="L421" s="115"/>
      <c r="M421" s="115"/>
      <c r="N421" s="115"/>
      <c r="O421" s="115"/>
      <c r="P421" s="115"/>
      <c r="Q421" s="115">
        <f t="shared" si="6668"/>
        <v>0</v>
      </c>
      <c r="S421" s="118"/>
      <c r="T421" s="118"/>
      <c r="U421" s="115"/>
      <c r="V421" s="115"/>
      <c r="W421" s="115"/>
      <c r="X421" s="115"/>
      <c r="Y421" s="115"/>
      <c r="Z421" s="115">
        <f t="shared" si="6669"/>
        <v>0</v>
      </c>
      <c r="AB421" s="118"/>
      <c r="AC421" s="118"/>
      <c r="AD421" s="115"/>
      <c r="AE421" s="115"/>
      <c r="AF421" s="115"/>
      <c r="AG421" s="115"/>
      <c r="AH421" s="115"/>
      <c r="AI421" s="115">
        <f t="shared" si="6670"/>
        <v>0</v>
      </c>
      <c r="AK421" s="118"/>
      <c r="AL421" s="118"/>
      <c r="AM421" s="115"/>
      <c r="AN421" s="115"/>
      <c r="AO421" s="115"/>
      <c r="AP421" s="115"/>
      <c r="AQ421" s="115"/>
      <c r="AR421" s="115">
        <f t="shared" si="6671"/>
        <v>0</v>
      </c>
      <c r="AT421" s="118"/>
      <c r="AU421" s="118"/>
      <c r="AV421" s="115"/>
      <c r="AW421" s="115"/>
      <c r="AX421" s="115"/>
      <c r="AY421" s="115"/>
      <c r="AZ421" s="115"/>
      <c r="BA421" s="115">
        <f t="shared" si="6672"/>
        <v>0</v>
      </c>
      <c r="BC421" s="118"/>
      <c r="BD421" s="118"/>
      <c r="BE421" s="115"/>
      <c r="BF421" s="115"/>
      <c r="BG421" s="115"/>
      <c r="BH421" s="115"/>
      <c r="BI421" s="115"/>
      <c r="BJ421" s="115">
        <f t="shared" si="6673"/>
        <v>0</v>
      </c>
      <c r="BL421" s="118"/>
      <c r="BM421" s="118"/>
      <c r="BN421" s="115"/>
      <c r="BO421" s="115"/>
      <c r="BP421" s="115"/>
      <c r="BQ421" s="115"/>
      <c r="BR421" s="115"/>
      <c r="BS421" s="115">
        <f t="shared" si="6674"/>
        <v>0</v>
      </c>
      <c r="BU421" s="118"/>
      <c r="BV421" s="118"/>
      <c r="BW421" s="115"/>
      <c r="BX421" s="115"/>
      <c r="BY421" s="115"/>
      <c r="BZ421" s="115"/>
      <c r="CA421" s="115"/>
      <c r="CB421" s="115">
        <f t="shared" si="6675"/>
        <v>0</v>
      </c>
      <c r="CD421" s="118"/>
      <c r="CE421" s="118"/>
      <c r="CF421" s="115"/>
      <c r="CG421" s="115"/>
      <c r="CH421" s="115"/>
      <c r="CI421" s="115"/>
      <c r="CJ421" s="115"/>
      <c r="CK421" s="115">
        <f t="shared" si="6676"/>
        <v>0</v>
      </c>
      <c r="CM421" s="118"/>
      <c r="CN421" s="118"/>
      <c r="CO421" s="115"/>
      <c r="CP421" s="115"/>
      <c r="CQ421" s="115"/>
      <c r="CR421" s="115"/>
      <c r="CS421" s="115"/>
      <c r="CT421" s="115">
        <f t="shared" si="6677"/>
        <v>0</v>
      </c>
      <c r="CV421" s="118"/>
      <c r="CW421" s="118"/>
      <c r="CX421" s="115"/>
      <c r="CY421" s="115"/>
      <c r="CZ421" s="115"/>
      <c r="DA421" s="115"/>
      <c r="DB421" s="115"/>
      <c r="DC421" s="115">
        <f t="shared" si="6678"/>
        <v>0</v>
      </c>
      <c r="DE421" s="118"/>
      <c r="DF421" s="118"/>
      <c r="DG421" s="115"/>
      <c r="DH421" s="115"/>
      <c r="DI421" s="115"/>
      <c r="DJ421" s="115"/>
      <c r="DK421" s="115"/>
      <c r="DL421" s="115">
        <f t="shared" si="6679"/>
        <v>0</v>
      </c>
      <c r="DN421" s="118"/>
      <c r="DO421" s="118"/>
      <c r="DP421" s="115"/>
      <c r="DQ421" s="115"/>
      <c r="DR421" s="115"/>
      <c r="DS421" s="115"/>
      <c r="DT421" s="115"/>
      <c r="DU421" s="115">
        <f t="shared" si="6680"/>
        <v>0</v>
      </c>
      <c r="DW421" s="118"/>
      <c r="DX421" s="118"/>
      <c r="DY421" s="115"/>
      <c r="DZ421" s="115"/>
      <c r="EA421" s="115"/>
      <c r="EB421" s="115"/>
      <c r="EC421" s="115"/>
      <c r="ED421" s="115">
        <f t="shared" si="6681"/>
        <v>0</v>
      </c>
      <c r="EF421" s="118"/>
      <c r="EG421" s="118"/>
      <c r="EH421" s="115"/>
      <c r="EI421" s="115"/>
      <c r="EJ421" s="115"/>
      <c r="EK421" s="115"/>
      <c r="EL421" s="115"/>
      <c r="EM421" s="115">
        <f t="shared" si="6682"/>
        <v>0</v>
      </c>
      <c r="EO421" s="118"/>
      <c r="EP421" s="118"/>
      <c r="EQ421" s="115"/>
      <c r="ER421" s="115"/>
      <c r="ES421" s="115"/>
      <c r="ET421" s="115"/>
      <c r="EU421" s="115"/>
      <c r="EV421" s="115">
        <f t="shared" si="6683"/>
        <v>0</v>
      </c>
      <c r="EX421" s="118"/>
      <c r="EY421" s="118"/>
      <c r="EZ421" s="115"/>
      <c r="FA421" s="115"/>
      <c r="FB421" s="115"/>
      <c r="FC421" s="115"/>
      <c r="FD421" s="115"/>
      <c r="FE421" s="115">
        <f t="shared" si="6684"/>
        <v>0</v>
      </c>
      <c r="FG421" s="118"/>
      <c r="FH421" s="118"/>
      <c r="FI421" s="115"/>
      <c r="FJ421" s="115"/>
      <c r="FK421" s="115"/>
      <c r="FL421" s="115"/>
      <c r="FM421" s="115"/>
      <c r="FN421" s="115">
        <f t="shared" si="6685"/>
        <v>0</v>
      </c>
      <c r="FP421" s="118" t="s">
        <v>860</v>
      </c>
      <c r="FQ421" s="118"/>
      <c r="FR421" s="115">
        <v>11.8</v>
      </c>
      <c r="FS421" s="115">
        <v>1</v>
      </c>
      <c r="FT421" s="115"/>
      <c r="FU421" s="115">
        <v>1</v>
      </c>
      <c r="FV421" s="115"/>
      <c r="FW421" s="115">
        <f t="shared" si="6686"/>
        <v>11.8</v>
      </c>
      <c r="FY421" s="118"/>
      <c r="FZ421" s="118"/>
      <c r="GA421" s="115"/>
      <c r="GB421" s="115"/>
      <c r="GC421" s="115"/>
      <c r="GD421" s="115"/>
      <c r="GE421" s="115"/>
      <c r="GF421" s="115">
        <f t="shared" si="6687"/>
        <v>0</v>
      </c>
      <c r="GH421" s="118"/>
      <c r="GI421" s="118"/>
      <c r="GJ421" s="115"/>
      <c r="GK421" s="115"/>
      <c r="GL421" s="115"/>
      <c r="GM421" s="115"/>
      <c r="GN421" s="115"/>
      <c r="GO421" s="115">
        <f t="shared" si="6688"/>
        <v>0</v>
      </c>
      <c r="GQ421" s="118"/>
      <c r="GR421" s="118"/>
      <c r="GS421" s="115"/>
      <c r="GT421" s="115"/>
      <c r="GU421" s="115"/>
      <c r="GV421" s="115"/>
      <c r="GW421" s="115"/>
      <c r="GX421" s="115">
        <f t="shared" si="6689"/>
        <v>0</v>
      </c>
      <c r="GZ421" s="118"/>
      <c r="HA421" s="118"/>
      <c r="HB421" s="115"/>
      <c r="HC421" s="115"/>
      <c r="HD421" s="115"/>
      <c r="HE421" s="115"/>
      <c r="HF421" s="115"/>
      <c r="HG421" s="115">
        <f t="shared" si="6690"/>
        <v>0</v>
      </c>
      <c r="HI421" s="118"/>
      <c r="HJ421" s="118"/>
      <c r="HK421" s="115"/>
      <c r="HL421" s="115"/>
      <c r="HM421" s="115"/>
      <c r="HN421" s="115"/>
      <c r="HO421" s="115"/>
      <c r="HP421" s="115">
        <f t="shared" si="6691"/>
        <v>0</v>
      </c>
      <c r="HR421" s="118"/>
      <c r="HS421" s="118"/>
      <c r="HT421" s="115"/>
      <c r="HU421" s="115"/>
      <c r="HV421" s="115"/>
      <c r="HW421" s="115"/>
      <c r="HX421" s="115"/>
      <c r="HY421" s="115">
        <f t="shared" si="6692"/>
        <v>0</v>
      </c>
      <c r="IA421" s="118"/>
      <c r="IB421" s="118"/>
      <c r="IC421" s="115"/>
      <c r="ID421" s="115"/>
      <c r="IE421" s="115"/>
      <c r="IF421" s="115"/>
      <c r="IG421" s="115"/>
      <c r="IH421" s="115">
        <f t="shared" si="6693"/>
        <v>0</v>
      </c>
      <c r="IJ421" s="118"/>
      <c r="IK421" s="118"/>
      <c r="IL421" s="115"/>
      <c r="IM421" s="115"/>
      <c r="IN421" s="115"/>
      <c r="IO421" s="115"/>
      <c r="IP421" s="115"/>
      <c r="IQ421" s="115">
        <f t="shared" si="6694"/>
        <v>0</v>
      </c>
      <c r="IS421" s="118"/>
      <c r="IT421" s="118"/>
      <c r="IU421" s="115"/>
      <c r="IV421" s="115"/>
      <c r="IW421" s="115"/>
      <c r="IX421" s="115"/>
      <c r="IY421" s="115"/>
      <c r="IZ421" s="115">
        <f t="shared" si="6695"/>
        <v>0</v>
      </c>
      <c r="JB421" s="118"/>
      <c r="JC421" s="118"/>
      <c r="JD421" s="115"/>
      <c r="JE421" s="115"/>
      <c r="JF421" s="115"/>
      <c r="JG421" s="115"/>
      <c r="JH421" s="115"/>
      <c r="JI421" s="115">
        <f t="shared" si="6696"/>
        <v>0</v>
      </c>
      <c r="JK421" s="118"/>
      <c r="JL421" s="118"/>
      <c r="JM421" s="115"/>
      <c r="JN421" s="115"/>
      <c r="JO421" s="115"/>
      <c r="JP421" s="115"/>
      <c r="JQ421" s="115"/>
      <c r="JR421" s="115">
        <f t="shared" si="6697"/>
        <v>0</v>
      </c>
      <c r="JS421" s="481"/>
      <c r="JT421" s="118"/>
      <c r="JU421" s="118"/>
      <c r="JV421" s="115"/>
      <c r="JW421" s="115"/>
      <c r="JX421" s="115"/>
      <c r="JY421" s="115"/>
      <c r="JZ421" s="115"/>
      <c r="KA421" s="115">
        <f t="shared" si="6698"/>
        <v>0</v>
      </c>
      <c r="KB421" s="481"/>
      <c r="KC421" s="118"/>
      <c r="KD421" s="118"/>
      <c r="KE421" s="115"/>
      <c r="KF421" s="115"/>
      <c r="KG421" s="115"/>
      <c r="KH421" s="115"/>
      <c r="KI421" s="115"/>
      <c r="KJ421" s="115">
        <f t="shared" si="6699"/>
        <v>0</v>
      </c>
      <c r="KK421" s="481"/>
      <c r="KL421" s="118"/>
      <c r="KM421" s="118"/>
      <c r="KN421" s="115"/>
      <c r="KO421" s="115"/>
      <c r="KP421" s="115"/>
      <c r="KQ421" s="115"/>
      <c r="KR421" s="115"/>
      <c r="KS421" s="115">
        <f t="shared" si="6700"/>
        <v>0</v>
      </c>
      <c r="KT421" s="481"/>
      <c r="KU421" s="118"/>
      <c r="KV421" s="118"/>
      <c r="KW421" s="115"/>
      <c r="KX421" s="115"/>
      <c r="KY421" s="115"/>
      <c r="KZ421" s="115"/>
      <c r="LA421" s="115"/>
      <c r="LB421" s="115">
        <f t="shared" si="6701"/>
        <v>0</v>
      </c>
      <c r="LC421" s="481"/>
      <c r="LD421" s="118"/>
      <c r="LE421" s="118"/>
      <c r="LF421" s="115"/>
      <c r="LG421" s="115"/>
      <c r="LH421" s="115"/>
      <c r="LI421" s="115"/>
      <c r="LJ421" s="115"/>
      <c r="LK421" s="115">
        <f t="shared" si="6702"/>
        <v>0</v>
      </c>
      <c r="LL421" s="481"/>
      <c r="LM421" s="118"/>
      <c r="LN421" s="118"/>
      <c r="LO421" s="115"/>
      <c r="LP421" s="115"/>
      <c r="LQ421" s="115"/>
      <c r="LR421" s="115"/>
      <c r="LS421" s="115"/>
      <c r="LT421" s="115">
        <f t="shared" si="6703"/>
        <v>0</v>
      </c>
      <c r="LU421" s="481"/>
      <c r="LV421" s="118"/>
      <c r="LW421" s="118"/>
      <c r="LX421" s="115"/>
      <c r="LY421" s="115"/>
      <c r="LZ421" s="115"/>
      <c r="MA421" s="115"/>
      <c r="MB421" s="115"/>
      <c r="MC421" s="115">
        <f t="shared" si="6704"/>
        <v>0</v>
      </c>
      <c r="MD421" s="481"/>
      <c r="ME421" s="118"/>
      <c r="MF421" s="118"/>
      <c r="MG421" s="115"/>
      <c r="MH421" s="115"/>
      <c r="MI421" s="115"/>
      <c r="MJ421" s="115"/>
      <c r="MK421" s="115"/>
      <c r="ML421" s="115">
        <f t="shared" si="6705"/>
        <v>0</v>
      </c>
      <c r="MM421" s="481"/>
      <c r="MN421" s="118"/>
      <c r="MO421" s="118"/>
      <c r="MP421" s="115"/>
      <c r="MQ421" s="115"/>
      <c r="MR421" s="115"/>
      <c r="MS421" s="115"/>
      <c r="MT421" s="115"/>
      <c r="MU421" s="115">
        <f t="shared" si="6706"/>
        <v>0</v>
      </c>
      <c r="MV421" s="481"/>
      <c r="MW421" s="118"/>
      <c r="MX421" s="118"/>
      <c r="MY421" s="115"/>
      <c r="MZ421" s="115"/>
      <c r="NA421" s="115"/>
      <c r="NB421" s="115"/>
      <c r="NC421" s="115"/>
      <c r="ND421" s="115">
        <f t="shared" si="6707"/>
        <v>0</v>
      </c>
      <c r="NE421" s="481"/>
      <c r="NF421" s="118"/>
      <c r="NG421" s="118"/>
      <c r="NH421" s="115"/>
      <c r="NI421" s="115"/>
      <c r="NJ421" s="115"/>
      <c r="NK421" s="115"/>
      <c r="NL421" s="115"/>
      <c r="NM421" s="115">
        <f t="shared" si="6708"/>
        <v>0</v>
      </c>
      <c r="NN421" s="481"/>
      <c r="NO421" s="118"/>
      <c r="NP421" s="118"/>
      <c r="NQ421" s="115"/>
      <c r="NR421" s="115"/>
      <c r="NS421" s="115"/>
      <c r="NT421" s="115"/>
      <c r="NU421" s="115"/>
      <c r="NV421" s="115">
        <f t="shared" si="6709"/>
        <v>0</v>
      </c>
      <c r="NW421" s="481"/>
      <c r="NX421" s="118"/>
      <c r="NY421" s="118"/>
      <c r="NZ421" s="115"/>
      <c r="OA421" s="115"/>
      <c r="OB421" s="115"/>
      <c r="OC421" s="115"/>
      <c r="OD421" s="115"/>
      <c r="OE421" s="115">
        <f t="shared" si="6710"/>
        <v>0</v>
      </c>
      <c r="OF421" s="481"/>
      <c r="OG421" s="118"/>
      <c r="OH421" s="118"/>
      <c r="OI421" s="115"/>
      <c r="OJ421" s="115"/>
      <c r="OK421" s="115"/>
      <c r="OL421" s="115"/>
      <c r="OM421" s="115"/>
      <c r="ON421" s="115">
        <f t="shared" si="6711"/>
        <v>0</v>
      </c>
      <c r="OO421" s="481"/>
      <c r="OP421" s="118"/>
      <c r="OQ421" s="118"/>
      <c r="OR421" s="115"/>
      <c r="OS421" s="115"/>
      <c r="OT421" s="115"/>
      <c r="OU421" s="115"/>
      <c r="OV421" s="115"/>
      <c r="OW421" s="115">
        <f t="shared" si="6712"/>
        <v>0</v>
      </c>
      <c r="OY421" s="118"/>
      <c r="OZ421" s="118"/>
      <c r="PA421" s="115"/>
      <c r="PB421" s="115"/>
      <c r="PC421" s="115"/>
      <c r="PD421" s="115"/>
      <c r="PE421" s="115"/>
      <c r="PF421" s="115">
        <f t="shared" si="6713"/>
        <v>0</v>
      </c>
    </row>
    <row r="422" spans="1:422">
      <c r="A422" s="118"/>
      <c r="B422" s="118"/>
      <c r="C422" s="115"/>
      <c r="D422" s="115"/>
      <c r="E422" s="115"/>
      <c r="F422" s="115"/>
      <c r="G422" s="115"/>
      <c r="H422" s="115">
        <f t="shared" si="6667"/>
        <v>0</v>
      </c>
      <c r="J422" s="118"/>
      <c r="K422" s="118"/>
      <c r="L422" s="115"/>
      <c r="M422" s="115"/>
      <c r="N422" s="115"/>
      <c r="O422" s="115"/>
      <c r="P422" s="115"/>
      <c r="Q422" s="115">
        <f t="shared" si="6668"/>
        <v>0</v>
      </c>
      <c r="S422" s="118"/>
      <c r="T422" s="118"/>
      <c r="U422" s="115"/>
      <c r="V422" s="115"/>
      <c r="W422" s="115"/>
      <c r="X422" s="115"/>
      <c r="Y422" s="115"/>
      <c r="Z422" s="115">
        <f t="shared" si="6669"/>
        <v>0</v>
      </c>
      <c r="AB422" s="118"/>
      <c r="AC422" s="118"/>
      <c r="AD422" s="115"/>
      <c r="AE422" s="115"/>
      <c r="AF422" s="115"/>
      <c r="AG422" s="115"/>
      <c r="AH422" s="115"/>
      <c r="AI422" s="115">
        <f t="shared" si="6670"/>
        <v>0</v>
      </c>
      <c r="AK422" s="118"/>
      <c r="AL422" s="118"/>
      <c r="AM422" s="115"/>
      <c r="AN422" s="115"/>
      <c r="AO422" s="115"/>
      <c r="AP422" s="115"/>
      <c r="AQ422" s="115"/>
      <c r="AR422" s="115">
        <f t="shared" si="6671"/>
        <v>0</v>
      </c>
      <c r="AT422" s="118"/>
      <c r="AU422" s="118"/>
      <c r="AV422" s="115"/>
      <c r="AW422" s="115"/>
      <c r="AX422" s="115"/>
      <c r="AY422" s="115"/>
      <c r="AZ422" s="115"/>
      <c r="BA422" s="115">
        <f t="shared" si="6672"/>
        <v>0</v>
      </c>
      <c r="BC422" s="118"/>
      <c r="BD422" s="118"/>
      <c r="BE422" s="115"/>
      <c r="BF422" s="115"/>
      <c r="BG422" s="115"/>
      <c r="BH422" s="115"/>
      <c r="BI422" s="115"/>
      <c r="BJ422" s="115">
        <f t="shared" si="6673"/>
        <v>0</v>
      </c>
      <c r="BL422" s="118"/>
      <c r="BM422" s="118"/>
      <c r="BN422" s="115"/>
      <c r="BO422" s="115"/>
      <c r="BP422" s="115"/>
      <c r="BQ422" s="115"/>
      <c r="BR422" s="115"/>
      <c r="BS422" s="115">
        <f t="shared" si="6674"/>
        <v>0</v>
      </c>
      <c r="BU422" s="118"/>
      <c r="BV422" s="118"/>
      <c r="BW422" s="115"/>
      <c r="BX422" s="115"/>
      <c r="BY422" s="115"/>
      <c r="BZ422" s="115"/>
      <c r="CA422" s="115"/>
      <c r="CB422" s="115">
        <f t="shared" si="6675"/>
        <v>0</v>
      </c>
      <c r="CD422" s="118"/>
      <c r="CE422" s="118"/>
      <c r="CF422" s="115"/>
      <c r="CG422" s="115"/>
      <c r="CH422" s="115"/>
      <c r="CI422" s="115"/>
      <c r="CJ422" s="115"/>
      <c r="CK422" s="115">
        <f t="shared" si="6676"/>
        <v>0</v>
      </c>
      <c r="CM422" s="118"/>
      <c r="CN422" s="118"/>
      <c r="CO422" s="115"/>
      <c r="CP422" s="115"/>
      <c r="CQ422" s="115"/>
      <c r="CR422" s="115"/>
      <c r="CS422" s="115"/>
      <c r="CT422" s="115">
        <f t="shared" si="6677"/>
        <v>0</v>
      </c>
      <c r="CV422" s="118"/>
      <c r="CW422" s="118"/>
      <c r="CX422" s="115"/>
      <c r="CY422" s="115"/>
      <c r="CZ422" s="115"/>
      <c r="DA422" s="115"/>
      <c r="DB422" s="115"/>
      <c r="DC422" s="115">
        <f t="shared" si="6678"/>
        <v>0</v>
      </c>
      <c r="DE422" s="118"/>
      <c r="DF422" s="118"/>
      <c r="DG422" s="115"/>
      <c r="DH422" s="115"/>
      <c r="DI422" s="115"/>
      <c r="DJ422" s="115"/>
      <c r="DK422" s="115"/>
      <c r="DL422" s="115">
        <f t="shared" si="6679"/>
        <v>0</v>
      </c>
      <c r="DN422" s="118"/>
      <c r="DO422" s="118"/>
      <c r="DP422" s="115"/>
      <c r="DQ422" s="115"/>
      <c r="DR422" s="115"/>
      <c r="DS422" s="115"/>
      <c r="DT422" s="115"/>
      <c r="DU422" s="115">
        <f t="shared" si="6680"/>
        <v>0</v>
      </c>
      <c r="DW422" s="118"/>
      <c r="DX422" s="118"/>
      <c r="DY422" s="115"/>
      <c r="DZ422" s="115"/>
      <c r="EA422" s="115"/>
      <c r="EB422" s="115"/>
      <c r="EC422" s="115"/>
      <c r="ED422" s="115">
        <f t="shared" si="6681"/>
        <v>0</v>
      </c>
      <c r="EF422" s="118"/>
      <c r="EG422" s="118"/>
      <c r="EH422" s="115"/>
      <c r="EI422" s="115"/>
      <c r="EJ422" s="115"/>
      <c r="EK422" s="115"/>
      <c r="EL422" s="115"/>
      <c r="EM422" s="115">
        <f t="shared" si="6682"/>
        <v>0</v>
      </c>
      <c r="EO422" s="118"/>
      <c r="EP422" s="118"/>
      <c r="EQ422" s="115"/>
      <c r="ER422" s="115"/>
      <c r="ES422" s="115"/>
      <c r="ET422" s="115"/>
      <c r="EU422" s="115"/>
      <c r="EV422" s="115">
        <f t="shared" si="6683"/>
        <v>0</v>
      </c>
      <c r="EX422" s="118"/>
      <c r="EY422" s="118"/>
      <c r="EZ422" s="115"/>
      <c r="FA422" s="115"/>
      <c r="FB422" s="115"/>
      <c r="FC422" s="115"/>
      <c r="FD422" s="115"/>
      <c r="FE422" s="115">
        <f t="shared" si="6684"/>
        <v>0</v>
      </c>
      <c r="FG422" s="118"/>
      <c r="FH422" s="118"/>
      <c r="FI422" s="115"/>
      <c r="FJ422" s="115"/>
      <c r="FK422" s="115"/>
      <c r="FL422" s="115"/>
      <c r="FM422" s="115"/>
      <c r="FN422" s="115">
        <f t="shared" si="6685"/>
        <v>0</v>
      </c>
      <c r="FP422" s="118"/>
      <c r="FQ422" s="118"/>
      <c r="FR422" s="115"/>
      <c r="FS422" s="115"/>
      <c r="FT422" s="115"/>
      <c r="FU422" s="115"/>
      <c r="FV422" s="115"/>
      <c r="FW422" s="115">
        <f t="shared" si="6686"/>
        <v>0</v>
      </c>
      <c r="FY422" s="118"/>
      <c r="FZ422" s="118"/>
      <c r="GA422" s="115"/>
      <c r="GB422" s="115"/>
      <c r="GC422" s="115"/>
      <c r="GD422" s="115"/>
      <c r="GE422" s="115"/>
      <c r="GF422" s="115">
        <f t="shared" si="6687"/>
        <v>0</v>
      </c>
      <c r="GH422" s="118"/>
      <c r="GI422" s="118"/>
      <c r="GJ422" s="115"/>
      <c r="GK422" s="115"/>
      <c r="GL422" s="115"/>
      <c r="GM422" s="115"/>
      <c r="GN422" s="115"/>
      <c r="GO422" s="115">
        <f t="shared" si="6688"/>
        <v>0</v>
      </c>
      <c r="GQ422" s="118"/>
      <c r="GR422" s="118"/>
      <c r="GS422" s="115"/>
      <c r="GT422" s="115"/>
      <c r="GU422" s="115"/>
      <c r="GV422" s="115"/>
      <c r="GW422" s="115"/>
      <c r="GX422" s="115">
        <f t="shared" si="6689"/>
        <v>0</v>
      </c>
      <c r="GZ422" s="118"/>
      <c r="HA422" s="118"/>
      <c r="HB422" s="115"/>
      <c r="HC422" s="115"/>
      <c r="HD422" s="115"/>
      <c r="HE422" s="115"/>
      <c r="HF422" s="115"/>
      <c r="HG422" s="115">
        <f t="shared" si="6690"/>
        <v>0</v>
      </c>
      <c r="HI422" s="118"/>
      <c r="HJ422" s="118"/>
      <c r="HK422" s="115"/>
      <c r="HL422" s="115"/>
      <c r="HM422" s="115"/>
      <c r="HN422" s="115"/>
      <c r="HO422" s="115"/>
      <c r="HP422" s="115">
        <f t="shared" si="6691"/>
        <v>0</v>
      </c>
      <c r="HR422" s="118"/>
      <c r="HS422" s="118"/>
      <c r="HT422" s="115"/>
      <c r="HU422" s="115"/>
      <c r="HV422" s="115"/>
      <c r="HW422" s="115"/>
      <c r="HX422" s="115"/>
      <c r="HY422" s="115">
        <f t="shared" si="6692"/>
        <v>0</v>
      </c>
      <c r="IA422" s="118"/>
      <c r="IB422" s="118"/>
      <c r="IC422" s="115"/>
      <c r="ID422" s="115"/>
      <c r="IE422" s="115"/>
      <c r="IF422" s="115"/>
      <c r="IG422" s="115"/>
      <c r="IH422" s="115">
        <f t="shared" si="6693"/>
        <v>0</v>
      </c>
      <c r="IJ422" s="118"/>
      <c r="IK422" s="118"/>
      <c r="IL422" s="115"/>
      <c r="IM422" s="115"/>
      <c r="IN422" s="115"/>
      <c r="IO422" s="115"/>
      <c r="IP422" s="115"/>
      <c r="IQ422" s="115">
        <f t="shared" si="6694"/>
        <v>0</v>
      </c>
      <c r="IS422" s="118"/>
      <c r="IT422" s="118"/>
      <c r="IU422" s="115"/>
      <c r="IV422" s="115"/>
      <c r="IW422" s="115"/>
      <c r="IX422" s="115"/>
      <c r="IY422" s="115"/>
      <c r="IZ422" s="115">
        <f t="shared" si="6695"/>
        <v>0</v>
      </c>
      <c r="JB422" s="118"/>
      <c r="JC422" s="118"/>
      <c r="JD422" s="115"/>
      <c r="JE422" s="115"/>
      <c r="JF422" s="115"/>
      <c r="JG422" s="115"/>
      <c r="JH422" s="115"/>
      <c r="JI422" s="115">
        <f t="shared" si="6696"/>
        <v>0</v>
      </c>
      <c r="JK422" s="118"/>
      <c r="JL422" s="118"/>
      <c r="JM422" s="115"/>
      <c r="JN422" s="115"/>
      <c r="JO422" s="115"/>
      <c r="JP422" s="115"/>
      <c r="JQ422" s="115"/>
      <c r="JR422" s="115">
        <f t="shared" si="6697"/>
        <v>0</v>
      </c>
      <c r="JS422" s="481"/>
      <c r="JT422" s="118"/>
      <c r="JU422" s="118"/>
      <c r="JV422" s="115"/>
      <c r="JW422" s="115"/>
      <c r="JX422" s="115"/>
      <c r="JY422" s="115"/>
      <c r="JZ422" s="115"/>
      <c r="KA422" s="115">
        <f t="shared" si="6698"/>
        <v>0</v>
      </c>
      <c r="KB422" s="481"/>
      <c r="KC422" s="118"/>
      <c r="KD422" s="118"/>
      <c r="KE422" s="115"/>
      <c r="KF422" s="115"/>
      <c r="KG422" s="115"/>
      <c r="KH422" s="115"/>
      <c r="KI422" s="115"/>
      <c r="KJ422" s="115">
        <f t="shared" si="6699"/>
        <v>0</v>
      </c>
      <c r="KK422" s="481"/>
      <c r="KL422" s="118"/>
      <c r="KM422" s="118"/>
      <c r="KN422" s="115"/>
      <c r="KO422" s="115"/>
      <c r="KP422" s="115"/>
      <c r="KQ422" s="115"/>
      <c r="KR422" s="115"/>
      <c r="KS422" s="115">
        <f t="shared" si="6700"/>
        <v>0</v>
      </c>
      <c r="KT422" s="481"/>
      <c r="KU422" s="118"/>
      <c r="KV422" s="118"/>
      <c r="KW422" s="115"/>
      <c r="KX422" s="115"/>
      <c r="KY422" s="115"/>
      <c r="KZ422" s="115"/>
      <c r="LA422" s="115"/>
      <c r="LB422" s="115">
        <f t="shared" si="6701"/>
        <v>0</v>
      </c>
      <c r="LC422" s="481"/>
      <c r="LD422" s="118"/>
      <c r="LE422" s="118"/>
      <c r="LF422" s="115"/>
      <c r="LG422" s="115"/>
      <c r="LH422" s="115"/>
      <c r="LI422" s="115"/>
      <c r="LJ422" s="115"/>
      <c r="LK422" s="115">
        <f t="shared" si="6702"/>
        <v>0</v>
      </c>
      <c r="LL422" s="481"/>
      <c r="LM422" s="118"/>
      <c r="LN422" s="118"/>
      <c r="LO422" s="115"/>
      <c r="LP422" s="115"/>
      <c r="LQ422" s="115"/>
      <c r="LR422" s="115"/>
      <c r="LS422" s="115"/>
      <c r="LT422" s="115">
        <f t="shared" si="6703"/>
        <v>0</v>
      </c>
      <c r="LU422" s="481"/>
      <c r="LV422" s="118"/>
      <c r="LW422" s="118"/>
      <c r="LX422" s="115"/>
      <c r="LY422" s="115"/>
      <c r="LZ422" s="115"/>
      <c r="MA422" s="115"/>
      <c r="MB422" s="115"/>
      <c r="MC422" s="115">
        <f t="shared" si="6704"/>
        <v>0</v>
      </c>
      <c r="MD422" s="481"/>
      <c r="ME422" s="118"/>
      <c r="MF422" s="118"/>
      <c r="MG422" s="115"/>
      <c r="MH422" s="115"/>
      <c r="MI422" s="115"/>
      <c r="MJ422" s="115"/>
      <c r="MK422" s="115"/>
      <c r="ML422" s="115">
        <f t="shared" si="6705"/>
        <v>0</v>
      </c>
      <c r="MM422" s="481"/>
      <c r="MN422" s="118"/>
      <c r="MO422" s="118"/>
      <c r="MP422" s="115"/>
      <c r="MQ422" s="115"/>
      <c r="MR422" s="115"/>
      <c r="MS422" s="115"/>
      <c r="MT422" s="115"/>
      <c r="MU422" s="115">
        <f t="shared" si="6706"/>
        <v>0</v>
      </c>
      <c r="MV422" s="481"/>
      <c r="MW422" s="118"/>
      <c r="MX422" s="118"/>
      <c r="MY422" s="115"/>
      <c r="MZ422" s="115"/>
      <c r="NA422" s="115"/>
      <c r="NB422" s="115"/>
      <c r="NC422" s="115"/>
      <c r="ND422" s="115">
        <f t="shared" si="6707"/>
        <v>0</v>
      </c>
      <c r="NE422" s="481"/>
      <c r="NF422" s="118"/>
      <c r="NG422" s="118"/>
      <c r="NH422" s="115"/>
      <c r="NI422" s="115"/>
      <c r="NJ422" s="115"/>
      <c r="NK422" s="115"/>
      <c r="NL422" s="115"/>
      <c r="NM422" s="115">
        <f t="shared" si="6708"/>
        <v>0</v>
      </c>
      <c r="NN422" s="481"/>
      <c r="NO422" s="118"/>
      <c r="NP422" s="118"/>
      <c r="NQ422" s="115"/>
      <c r="NR422" s="115"/>
      <c r="NS422" s="115"/>
      <c r="NT422" s="115"/>
      <c r="NU422" s="115"/>
      <c r="NV422" s="115">
        <f t="shared" si="6709"/>
        <v>0</v>
      </c>
      <c r="NW422" s="481"/>
      <c r="NX422" s="118"/>
      <c r="NY422" s="118"/>
      <c r="NZ422" s="115"/>
      <c r="OA422" s="115"/>
      <c r="OB422" s="115"/>
      <c r="OC422" s="115"/>
      <c r="OD422" s="115"/>
      <c r="OE422" s="115">
        <f t="shared" si="6710"/>
        <v>0</v>
      </c>
      <c r="OF422" s="481"/>
      <c r="OG422" s="118"/>
      <c r="OH422" s="118"/>
      <c r="OI422" s="115"/>
      <c r="OJ422" s="115"/>
      <c r="OK422" s="115"/>
      <c r="OL422" s="115"/>
      <c r="OM422" s="115"/>
      <c r="ON422" s="115">
        <f t="shared" si="6711"/>
        <v>0</v>
      </c>
      <c r="OO422" s="481"/>
      <c r="OP422" s="118"/>
      <c r="OQ422" s="118"/>
      <c r="OR422" s="115"/>
      <c r="OS422" s="115"/>
      <c r="OT422" s="115"/>
      <c r="OU422" s="115"/>
      <c r="OV422" s="115"/>
      <c r="OW422" s="115">
        <f t="shared" si="6712"/>
        <v>0</v>
      </c>
      <c r="OY422" s="118"/>
      <c r="OZ422" s="118"/>
      <c r="PA422" s="115"/>
      <c r="PB422" s="115"/>
      <c r="PC422" s="115"/>
      <c r="PD422" s="115"/>
      <c r="PE422" s="115"/>
      <c r="PF422" s="115">
        <f t="shared" si="6713"/>
        <v>0</v>
      </c>
    </row>
    <row r="423" spans="1:422">
      <c r="A423" s="118"/>
      <c r="B423" s="118"/>
      <c r="C423" s="119"/>
      <c r="D423" s="119"/>
      <c r="E423" s="119"/>
      <c r="F423" s="119"/>
      <c r="G423" s="120" t="s">
        <v>44</v>
      </c>
      <c r="H423" s="132">
        <f t="shared" ref="H423" si="6714">SUM(H415:H422)</f>
        <v>0</v>
      </c>
      <c r="J423" s="118"/>
      <c r="K423" s="118"/>
      <c r="L423" s="119"/>
      <c r="M423" s="119"/>
      <c r="N423" s="119"/>
      <c r="O423" s="119"/>
      <c r="P423" s="120" t="s">
        <v>44</v>
      </c>
      <c r="Q423" s="132">
        <f t="shared" ref="Q423" si="6715">SUM(Q415:Q422)</f>
        <v>0</v>
      </c>
      <c r="S423" s="118"/>
      <c r="T423" s="118"/>
      <c r="U423" s="119"/>
      <c r="V423" s="119"/>
      <c r="W423" s="119"/>
      <c r="X423" s="119"/>
      <c r="Y423" s="120" t="s">
        <v>44</v>
      </c>
      <c r="Z423" s="132">
        <f t="shared" ref="Z423" si="6716">SUM(Z415:Z422)</f>
        <v>41.37</v>
      </c>
      <c r="AB423" s="118"/>
      <c r="AC423" s="118"/>
      <c r="AD423" s="119"/>
      <c r="AE423" s="119"/>
      <c r="AF423" s="119"/>
      <c r="AG423" s="119"/>
      <c r="AH423" s="120" t="s">
        <v>44</v>
      </c>
      <c r="AI423" s="132">
        <f t="shared" ref="AI423" si="6717">SUM(AI415:AI422)</f>
        <v>38.72</v>
      </c>
      <c r="AK423" s="118"/>
      <c r="AL423" s="118"/>
      <c r="AM423" s="119"/>
      <c r="AN423" s="119"/>
      <c r="AO423" s="119"/>
      <c r="AP423" s="119"/>
      <c r="AQ423" s="120" t="s">
        <v>44</v>
      </c>
      <c r="AR423" s="132">
        <f t="shared" ref="AR423" si="6718">SUM(AR415:AR422)</f>
        <v>44.859999999999992</v>
      </c>
      <c r="AT423" s="118"/>
      <c r="AU423" s="118"/>
      <c r="AV423" s="119"/>
      <c r="AW423" s="119"/>
      <c r="AX423" s="119"/>
      <c r="AY423" s="119"/>
      <c r="AZ423" s="120" t="s">
        <v>44</v>
      </c>
      <c r="BA423" s="132">
        <f t="shared" ref="BA423" si="6719">SUM(BA415:BA422)</f>
        <v>44.859999999999992</v>
      </c>
      <c r="BC423" s="118"/>
      <c r="BD423" s="118"/>
      <c r="BE423" s="119"/>
      <c r="BF423" s="119"/>
      <c r="BG423" s="119"/>
      <c r="BH423" s="119"/>
      <c r="BI423" s="120" t="s">
        <v>44</v>
      </c>
      <c r="BJ423" s="132">
        <f t="shared" ref="BJ423:DL423" si="6720">SUM(BJ415:BJ422)</f>
        <v>48.199999999999996</v>
      </c>
      <c r="BL423" s="118"/>
      <c r="BM423" s="118"/>
      <c r="BN423" s="119"/>
      <c r="BO423" s="119"/>
      <c r="BP423" s="119"/>
      <c r="BQ423" s="119"/>
      <c r="BR423" s="120" t="s">
        <v>44</v>
      </c>
      <c r="BS423" s="132">
        <f t="shared" ref="BS423:DU423" si="6721">SUM(BS415:BS422)</f>
        <v>51.8</v>
      </c>
      <c r="BU423" s="118"/>
      <c r="BV423" s="118"/>
      <c r="BW423" s="119"/>
      <c r="BX423" s="119"/>
      <c r="BY423" s="119"/>
      <c r="BZ423" s="119"/>
      <c r="CA423" s="120" t="s">
        <v>44</v>
      </c>
      <c r="CB423" s="132">
        <f t="shared" si="6720"/>
        <v>37.71</v>
      </c>
      <c r="CD423" s="118"/>
      <c r="CE423" s="118"/>
      <c r="CF423" s="119"/>
      <c r="CG423" s="119"/>
      <c r="CH423" s="119"/>
      <c r="CI423" s="119"/>
      <c r="CJ423" s="120" t="s">
        <v>44</v>
      </c>
      <c r="CK423" s="132">
        <f t="shared" si="6721"/>
        <v>0</v>
      </c>
      <c r="CM423" s="118"/>
      <c r="CN423" s="118"/>
      <c r="CO423" s="119"/>
      <c r="CP423" s="119"/>
      <c r="CQ423" s="119"/>
      <c r="CR423" s="119"/>
      <c r="CS423" s="120" t="s">
        <v>44</v>
      </c>
      <c r="CT423" s="132">
        <f t="shared" si="6720"/>
        <v>56.71</v>
      </c>
      <c r="CV423" s="118"/>
      <c r="CW423" s="118"/>
      <c r="CX423" s="119"/>
      <c r="CY423" s="119"/>
      <c r="CZ423" s="119"/>
      <c r="DA423" s="119"/>
      <c r="DB423" s="120" t="s">
        <v>44</v>
      </c>
      <c r="DC423" s="132">
        <f t="shared" si="6721"/>
        <v>48.8</v>
      </c>
      <c r="DE423" s="118"/>
      <c r="DF423" s="118"/>
      <c r="DG423" s="119"/>
      <c r="DH423" s="119"/>
      <c r="DI423" s="119"/>
      <c r="DJ423" s="119"/>
      <c r="DK423" s="120" t="s">
        <v>44</v>
      </c>
      <c r="DL423" s="132">
        <f t="shared" si="6720"/>
        <v>36.734999999999999</v>
      </c>
      <c r="DN423" s="118"/>
      <c r="DO423" s="118"/>
      <c r="DP423" s="119"/>
      <c r="DQ423" s="119"/>
      <c r="DR423" s="119"/>
      <c r="DS423" s="119"/>
      <c r="DT423" s="120" t="s">
        <v>44</v>
      </c>
      <c r="DU423" s="132">
        <f t="shared" si="6721"/>
        <v>0</v>
      </c>
      <c r="DW423" s="118"/>
      <c r="DX423" s="118"/>
      <c r="DY423" s="119"/>
      <c r="DZ423" s="119"/>
      <c r="EA423" s="119"/>
      <c r="EB423" s="119"/>
      <c r="EC423" s="120" t="s">
        <v>44</v>
      </c>
      <c r="ED423" s="132">
        <f t="shared" ref="ED423:GF423" si="6722">SUM(ED415:ED422)</f>
        <v>47.180000000000007</v>
      </c>
      <c r="EF423" s="118"/>
      <c r="EG423" s="118"/>
      <c r="EH423" s="119"/>
      <c r="EI423" s="119"/>
      <c r="EJ423" s="119"/>
      <c r="EK423" s="119"/>
      <c r="EL423" s="120" t="s">
        <v>44</v>
      </c>
      <c r="EM423" s="132">
        <f t="shared" ref="EM423:GO423" si="6723">SUM(EM415:EM422)</f>
        <v>0</v>
      </c>
      <c r="EO423" s="118"/>
      <c r="EP423" s="118"/>
      <c r="EQ423" s="119"/>
      <c r="ER423" s="119"/>
      <c r="ES423" s="119"/>
      <c r="ET423" s="119"/>
      <c r="EU423" s="120" t="s">
        <v>44</v>
      </c>
      <c r="EV423" s="132">
        <f t="shared" si="6722"/>
        <v>43.01</v>
      </c>
      <c r="EX423" s="118"/>
      <c r="EY423" s="118"/>
      <c r="EZ423" s="119"/>
      <c r="FA423" s="119"/>
      <c r="FB423" s="119"/>
      <c r="FC423" s="119"/>
      <c r="FD423" s="120" t="s">
        <v>44</v>
      </c>
      <c r="FE423" s="132">
        <f t="shared" si="6723"/>
        <v>42</v>
      </c>
      <c r="FG423" s="118"/>
      <c r="FH423" s="118"/>
      <c r="FI423" s="119"/>
      <c r="FJ423" s="119"/>
      <c r="FK423" s="119"/>
      <c r="FL423" s="119"/>
      <c r="FM423" s="120" t="s">
        <v>44</v>
      </c>
      <c r="FN423" s="132">
        <f t="shared" si="6722"/>
        <v>0</v>
      </c>
      <c r="FP423" s="118"/>
      <c r="FQ423" s="118"/>
      <c r="FR423" s="119"/>
      <c r="FS423" s="119"/>
      <c r="FT423" s="119"/>
      <c r="FU423" s="119"/>
      <c r="FV423" s="120" t="s">
        <v>44</v>
      </c>
      <c r="FW423" s="132">
        <f t="shared" si="6723"/>
        <v>50.5</v>
      </c>
      <c r="FY423" s="118"/>
      <c r="FZ423" s="118"/>
      <c r="GA423" s="119"/>
      <c r="GB423" s="119"/>
      <c r="GC423" s="119"/>
      <c r="GD423" s="119"/>
      <c r="GE423" s="120" t="s">
        <v>44</v>
      </c>
      <c r="GF423" s="132">
        <f t="shared" si="6722"/>
        <v>9.9200000000000017</v>
      </c>
      <c r="GH423" s="118"/>
      <c r="GI423" s="118"/>
      <c r="GJ423" s="119"/>
      <c r="GK423" s="119"/>
      <c r="GL423" s="119"/>
      <c r="GM423" s="119"/>
      <c r="GN423" s="120" t="s">
        <v>44</v>
      </c>
      <c r="GO423" s="132">
        <f t="shared" si="6723"/>
        <v>10.56</v>
      </c>
      <c r="GQ423" s="118"/>
      <c r="GR423" s="118"/>
      <c r="GS423" s="119"/>
      <c r="GT423" s="119"/>
      <c r="GU423" s="119"/>
      <c r="GV423" s="119"/>
      <c r="GW423" s="120" t="s">
        <v>44</v>
      </c>
      <c r="GX423" s="132">
        <f t="shared" ref="GX423:IZ423" si="6724">SUM(GX415:GX422)</f>
        <v>7.0400000000000009</v>
      </c>
      <c r="GZ423" s="118"/>
      <c r="HA423" s="118"/>
      <c r="HB423" s="119"/>
      <c r="HC423" s="119"/>
      <c r="HD423" s="119"/>
      <c r="HE423" s="119"/>
      <c r="HF423" s="120" t="s">
        <v>44</v>
      </c>
      <c r="HG423" s="132">
        <f t="shared" ref="HG423:JI423" si="6725">SUM(HG415:HG422)</f>
        <v>2.7</v>
      </c>
      <c r="HI423" s="118"/>
      <c r="HJ423" s="118"/>
      <c r="HK423" s="119"/>
      <c r="HL423" s="119"/>
      <c r="HM423" s="119"/>
      <c r="HN423" s="119"/>
      <c r="HO423" s="120" t="s">
        <v>44</v>
      </c>
      <c r="HP423" s="132">
        <f t="shared" si="6724"/>
        <v>2.16</v>
      </c>
      <c r="HR423" s="118"/>
      <c r="HS423" s="118"/>
      <c r="HT423" s="119"/>
      <c r="HU423" s="119"/>
      <c r="HV423" s="119"/>
      <c r="HW423" s="119"/>
      <c r="HX423" s="120" t="s">
        <v>44</v>
      </c>
      <c r="HY423" s="132">
        <f t="shared" si="6725"/>
        <v>7.665</v>
      </c>
      <c r="IA423" s="118"/>
      <c r="IB423" s="118"/>
      <c r="IC423" s="119"/>
      <c r="ID423" s="119"/>
      <c r="IE423" s="119"/>
      <c r="IF423" s="119"/>
      <c r="IG423" s="120" t="s">
        <v>44</v>
      </c>
      <c r="IH423" s="132">
        <f t="shared" si="6724"/>
        <v>3.9600000000000004</v>
      </c>
      <c r="IJ423" s="118"/>
      <c r="IK423" s="118"/>
      <c r="IL423" s="119"/>
      <c r="IM423" s="119"/>
      <c r="IN423" s="119"/>
      <c r="IO423" s="119"/>
      <c r="IP423" s="120" t="s">
        <v>44</v>
      </c>
      <c r="IQ423" s="132">
        <f t="shared" si="6725"/>
        <v>0</v>
      </c>
      <c r="IS423" s="118"/>
      <c r="IT423" s="118"/>
      <c r="IU423" s="119"/>
      <c r="IV423" s="119"/>
      <c r="IW423" s="119"/>
      <c r="IX423" s="119"/>
      <c r="IY423" s="120" t="s">
        <v>44</v>
      </c>
      <c r="IZ423" s="132">
        <f t="shared" si="6724"/>
        <v>5.9399999999999995</v>
      </c>
      <c r="JB423" s="118"/>
      <c r="JC423" s="118"/>
      <c r="JD423" s="119"/>
      <c r="JE423" s="119"/>
      <c r="JF423" s="119"/>
      <c r="JG423" s="119"/>
      <c r="JH423" s="120" t="s">
        <v>44</v>
      </c>
      <c r="JI423" s="132">
        <f t="shared" si="6725"/>
        <v>3</v>
      </c>
      <c r="JK423" s="118"/>
      <c r="JL423" s="118"/>
      <c r="JM423" s="119"/>
      <c r="JN423" s="119"/>
      <c r="JO423" s="119"/>
      <c r="JP423" s="119"/>
      <c r="JQ423" s="120" t="s">
        <v>44</v>
      </c>
      <c r="JR423" s="132">
        <f t="shared" ref="JR423:LT423" si="6726">SUM(JR415:JR422)</f>
        <v>0</v>
      </c>
      <c r="JT423" s="118"/>
      <c r="JU423" s="118"/>
      <c r="JV423" s="119"/>
      <c r="JW423" s="119"/>
      <c r="JX423" s="119"/>
      <c r="JY423" s="119"/>
      <c r="JZ423" s="120" t="s">
        <v>44</v>
      </c>
      <c r="KA423" s="132">
        <f t="shared" ref="KA423:MC423" si="6727">SUM(KA415:KA422)</f>
        <v>6.48</v>
      </c>
      <c r="KC423" s="118"/>
      <c r="KD423" s="118"/>
      <c r="KE423" s="119"/>
      <c r="KF423" s="119"/>
      <c r="KG423" s="119"/>
      <c r="KH423" s="119"/>
      <c r="KI423" s="120" t="s">
        <v>44</v>
      </c>
      <c r="KJ423" s="132">
        <f t="shared" si="6726"/>
        <v>0</v>
      </c>
      <c r="KL423" s="118"/>
      <c r="KM423" s="118"/>
      <c r="KN423" s="119"/>
      <c r="KO423" s="119"/>
      <c r="KP423" s="119"/>
      <c r="KQ423" s="119"/>
      <c r="KR423" s="120" t="s">
        <v>44</v>
      </c>
      <c r="KS423" s="132">
        <f t="shared" si="6727"/>
        <v>0</v>
      </c>
      <c r="KU423" s="118"/>
      <c r="KV423" s="118"/>
      <c r="KW423" s="119"/>
      <c r="KX423" s="119"/>
      <c r="KY423" s="119"/>
      <c r="KZ423" s="119"/>
      <c r="LA423" s="120" t="s">
        <v>44</v>
      </c>
      <c r="LB423" s="132">
        <f t="shared" si="6726"/>
        <v>0</v>
      </c>
      <c r="LD423" s="118"/>
      <c r="LE423" s="118"/>
      <c r="LF423" s="119"/>
      <c r="LG423" s="119"/>
      <c r="LH423" s="119"/>
      <c r="LI423" s="119"/>
      <c r="LJ423" s="120" t="s">
        <v>44</v>
      </c>
      <c r="LK423" s="132">
        <f t="shared" si="6727"/>
        <v>0</v>
      </c>
      <c r="LM423" s="118"/>
      <c r="LN423" s="118"/>
      <c r="LO423" s="119"/>
      <c r="LP423" s="119"/>
      <c r="LQ423" s="119"/>
      <c r="LR423" s="119"/>
      <c r="LS423" s="120" t="s">
        <v>44</v>
      </c>
      <c r="LT423" s="132">
        <f t="shared" si="6726"/>
        <v>0</v>
      </c>
      <c r="LV423" s="118"/>
      <c r="LW423" s="118"/>
      <c r="LX423" s="119"/>
      <c r="LY423" s="119"/>
      <c r="LZ423" s="119"/>
      <c r="MA423" s="119"/>
      <c r="MB423" s="120" t="s">
        <v>44</v>
      </c>
      <c r="MC423" s="132">
        <f t="shared" si="6727"/>
        <v>0</v>
      </c>
      <c r="ME423" s="118"/>
      <c r="MF423" s="118"/>
      <c r="MG423" s="119"/>
      <c r="MH423" s="119"/>
      <c r="MI423" s="119"/>
      <c r="MJ423" s="119"/>
      <c r="MK423" s="120" t="s">
        <v>44</v>
      </c>
      <c r="ML423" s="132">
        <f t="shared" ref="ML423:ON423" si="6728">SUM(ML415:ML422)</f>
        <v>46.15</v>
      </c>
      <c r="MN423" s="118"/>
      <c r="MO423" s="118"/>
      <c r="MP423" s="119"/>
      <c r="MQ423" s="119"/>
      <c r="MR423" s="119"/>
      <c r="MS423" s="119"/>
      <c r="MT423" s="120" t="s">
        <v>44</v>
      </c>
      <c r="MU423" s="132">
        <f t="shared" ref="MU423:OW423" si="6729">SUM(MU415:MU422)</f>
        <v>2.64</v>
      </c>
      <c r="MW423" s="118"/>
      <c r="MX423" s="118"/>
      <c r="MY423" s="119"/>
      <c r="MZ423" s="119"/>
      <c r="NA423" s="119"/>
      <c r="NB423" s="119"/>
      <c r="NC423" s="120" t="s">
        <v>44</v>
      </c>
      <c r="ND423" s="132">
        <f t="shared" si="6728"/>
        <v>2.64</v>
      </c>
      <c r="NF423" s="118"/>
      <c r="NG423" s="118"/>
      <c r="NH423" s="119"/>
      <c r="NI423" s="119"/>
      <c r="NJ423" s="119"/>
      <c r="NK423" s="119"/>
      <c r="NL423" s="120" t="s">
        <v>44</v>
      </c>
      <c r="NM423" s="132">
        <f t="shared" si="6729"/>
        <v>2.64</v>
      </c>
      <c r="NO423" s="118"/>
      <c r="NP423" s="118"/>
      <c r="NQ423" s="119"/>
      <c r="NR423" s="119"/>
      <c r="NS423" s="119"/>
      <c r="NT423" s="119"/>
      <c r="NU423" s="120" t="s">
        <v>44</v>
      </c>
      <c r="NV423" s="132">
        <f t="shared" si="6728"/>
        <v>7.0400000000000009</v>
      </c>
      <c r="NX423" s="118"/>
      <c r="NY423" s="118"/>
      <c r="NZ423" s="119"/>
      <c r="OA423" s="119"/>
      <c r="OB423" s="119"/>
      <c r="OC423" s="119"/>
      <c r="OD423" s="120" t="s">
        <v>44</v>
      </c>
      <c r="OE423" s="132">
        <f t="shared" si="6729"/>
        <v>3.9199999999999995</v>
      </c>
      <c r="OG423" s="118"/>
      <c r="OH423" s="118"/>
      <c r="OI423" s="119"/>
      <c r="OJ423" s="119"/>
      <c r="OK423" s="119"/>
      <c r="OL423" s="119"/>
      <c r="OM423" s="120" t="s">
        <v>44</v>
      </c>
      <c r="ON423" s="132">
        <f t="shared" si="6728"/>
        <v>2.8600000000000003</v>
      </c>
      <c r="OP423" s="118"/>
      <c r="OQ423" s="118"/>
      <c r="OR423" s="119"/>
      <c r="OS423" s="119"/>
      <c r="OT423" s="119"/>
      <c r="OU423" s="119"/>
      <c r="OV423" s="120" t="s">
        <v>44</v>
      </c>
      <c r="OW423" s="132">
        <f t="shared" si="6729"/>
        <v>0</v>
      </c>
      <c r="OY423" s="118"/>
      <c r="OZ423" s="118"/>
      <c r="PA423" s="119"/>
      <c r="PB423" s="119"/>
      <c r="PC423" s="119"/>
      <c r="PD423" s="119"/>
      <c r="PE423" s="120" t="s">
        <v>44</v>
      </c>
      <c r="PF423" s="132">
        <f t="shared" ref="PF423" si="6730">SUM(PF415:PF422)</f>
        <v>0</v>
      </c>
    </row>
    <row r="424" spans="1:422" s="139" customFormat="1">
      <c r="A424" s="134"/>
      <c r="B424" s="135"/>
      <c r="C424" s="136"/>
      <c r="D424" s="136"/>
      <c r="E424" s="136"/>
      <c r="F424" s="136"/>
      <c r="G424" s="137"/>
      <c r="H424" s="138"/>
      <c r="J424" s="134"/>
      <c r="K424" s="135"/>
      <c r="L424" s="136"/>
      <c r="M424" s="136"/>
      <c r="N424" s="136"/>
      <c r="O424" s="136"/>
      <c r="P424" s="137"/>
      <c r="Q424" s="138"/>
      <c r="S424" s="134"/>
      <c r="T424" s="135"/>
      <c r="U424" s="136"/>
      <c r="V424" s="136"/>
      <c r="W424" s="136"/>
      <c r="X424" s="136"/>
      <c r="Y424" s="137"/>
      <c r="Z424" s="138"/>
      <c r="AB424" s="134"/>
      <c r="AC424" s="135"/>
      <c r="AD424" s="136"/>
      <c r="AE424" s="136"/>
      <c r="AF424" s="136"/>
      <c r="AG424" s="136"/>
      <c r="AH424" s="137"/>
      <c r="AI424" s="138"/>
      <c r="AK424" s="134"/>
      <c r="AL424" s="135"/>
      <c r="AM424" s="136"/>
      <c r="AN424" s="136"/>
      <c r="AO424" s="136"/>
      <c r="AP424" s="136"/>
      <c r="AQ424" s="137"/>
      <c r="AR424" s="138"/>
      <c r="AT424" s="134"/>
      <c r="AU424" s="135"/>
      <c r="AV424" s="136"/>
      <c r="AW424" s="136"/>
      <c r="AX424" s="136"/>
      <c r="AY424" s="136"/>
      <c r="AZ424" s="137"/>
      <c r="BA424" s="138"/>
      <c r="BC424" s="134"/>
      <c r="BD424" s="135"/>
      <c r="BE424" s="136"/>
      <c r="BF424" s="136"/>
      <c r="BG424" s="136"/>
      <c r="BH424" s="136"/>
      <c r="BI424" s="137"/>
      <c r="BJ424" s="138"/>
      <c r="BL424" s="134"/>
      <c r="BM424" s="135"/>
      <c r="BN424" s="136"/>
      <c r="BO424" s="136"/>
      <c r="BP424" s="136"/>
      <c r="BQ424" s="136"/>
      <c r="BR424" s="137"/>
      <c r="BS424" s="138"/>
      <c r="BU424" s="134"/>
      <c r="BV424" s="135"/>
      <c r="BW424" s="136"/>
      <c r="BX424" s="136"/>
      <c r="BY424" s="136"/>
      <c r="BZ424" s="136"/>
      <c r="CA424" s="137"/>
      <c r="CB424" s="138"/>
      <c r="CD424" s="134"/>
      <c r="CE424" s="135"/>
      <c r="CF424" s="136"/>
      <c r="CG424" s="136"/>
      <c r="CH424" s="136"/>
      <c r="CI424" s="136"/>
      <c r="CJ424" s="137"/>
      <c r="CK424" s="138"/>
      <c r="CM424" s="134"/>
      <c r="CN424" s="135"/>
      <c r="CO424" s="136"/>
      <c r="CP424" s="136"/>
      <c r="CQ424" s="136"/>
      <c r="CR424" s="136"/>
      <c r="CS424" s="137"/>
      <c r="CT424" s="138"/>
      <c r="CV424" s="134"/>
      <c r="CW424" s="135"/>
      <c r="CX424" s="136"/>
      <c r="CY424" s="136"/>
      <c r="CZ424" s="136"/>
      <c r="DA424" s="136"/>
      <c r="DB424" s="137"/>
      <c r="DC424" s="138"/>
      <c r="DE424" s="134"/>
      <c r="DF424" s="135"/>
      <c r="DG424" s="136"/>
      <c r="DH424" s="136"/>
      <c r="DI424" s="136"/>
      <c r="DJ424" s="136"/>
      <c r="DK424" s="137"/>
      <c r="DL424" s="138"/>
      <c r="DN424" s="134"/>
      <c r="DO424" s="135"/>
      <c r="DP424" s="136"/>
      <c r="DQ424" s="136"/>
      <c r="DR424" s="136"/>
      <c r="DS424" s="136"/>
      <c r="DT424" s="137"/>
      <c r="DU424" s="138"/>
      <c r="DW424" s="134"/>
      <c r="DX424" s="135"/>
      <c r="DY424" s="136"/>
      <c r="DZ424" s="136"/>
      <c r="EA424" s="136"/>
      <c r="EB424" s="136"/>
      <c r="EC424" s="137"/>
      <c r="ED424" s="138"/>
      <c r="EF424" s="134"/>
      <c r="EG424" s="135"/>
      <c r="EH424" s="136"/>
      <c r="EI424" s="136"/>
      <c r="EJ424" s="136"/>
      <c r="EK424" s="136"/>
      <c r="EL424" s="137"/>
      <c r="EM424" s="138"/>
      <c r="EO424" s="134"/>
      <c r="EP424" s="135"/>
      <c r="EQ424" s="136"/>
      <c r="ER424" s="136"/>
      <c r="ES424" s="136"/>
      <c r="ET424" s="136"/>
      <c r="EU424" s="137"/>
      <c r="EV424" s="138"/>
      <c r="EX424" s="134"/>
      <c r="EY424" s="135"/>
      <c r="EZ424" s="136"/>
      <c r="FA424" s="136"/>
      <c r="FB424" s="136"/>
      <c r="FC424" s="136"/>
      <c r="FD424" s="137"/>
      <c r="FE424" s="138"/>
      <c r="FG424" s="134"/>
      <c r="FH424" s="135"/>
      <c r="FI424" s="136"/>
      <c r="FJ424" s="136"/>
      <c r="FK424" s="136"/>
      <c r="FL424" s="136"/>
      <c r="FM424" s="137"/>
      <c r="FN424" s="138"/>
      <c r="FP424" s="134"/>
      <c r="FQ424" s="135"/>
      <c r="FR424" s="136"/>
      <c r="FS424" s="136"/>
      <c r="FT424" s="136"/>
      <c r="FU424" s="136"/>
      <c r="FV424" s="137"/>
      <c r="FW424" s="138"/>
      <c r="FY424" s="134"/>
      <c r="FZ424" s="135"/>
      <c r="GA424" s="136"/>
      <c r="GB424" s="136"/>
      <c r="GC424" s="136"/>
      <c r="GD424" s="136"/>
      <c r="GE424" s="137"/>
      <c r="GF424" s="138"/>
      <c r="GH424" s="134"/>
      <c r="GI424" s="135"/>
      <c r="GJ424" s="136"/>
      <c r="GK424" s="136"/>
      <c r="GL424" s="136"/>
      <c r="GM424" s="136"/>
      <c r="GN424" s="137"/>
      <c r="GO424" s="138"/>
      <c r="GQ424" s="134"/>
      <c r="GR424" s="135"/>
      <c r="GS424" s="136"/>
      <c r="GT424" s="136"/>
      <c r="GU424" s="136"/>
      <c r="GV424" s="136"/>
      <c r="GW424" s="137"/>
      <c r="GX424" s="138"/>
      <c r="GZ424" s="134"/>
      <c r="HA424" s="135"/>
      <c r="HB424" s="136"/>
      <c r="HC424" s="136"/>
      <c r="HD424" s="136"/>
      <c r="HE424" s="136"/>
      <c r="HF424" s="137"/>
      <c r="HG424" s="138"/>
      <c r="HI424" s="134"/>
      <c r="HJ424" s="135"/>
      <c r="HK424" s="136"/>
      <c r="HL424" s="136"/>
      <c r="HM424" s="136"/>
      <c r="HN424" s="136"/>
      <c r="HO424" s="137"/>
      <c r="HP424" s="138"/>
      <c r="HR424" s="134"/>
      <c r="HS424" s="135"/>
      <c r="HT424" s="136"/>
      <c r="HU424" s="136"/>
      <c r="HV424" s="136"/>
      <c r="HW424" s="136"/>
      <c r="HX424" s="137"/>
      <c r="HY424" s="138"/>
      <c r="IA424" s="134"/>
      <c r="IB424" s="135"/>
      <c r="IC424" s="136"/>
      <c r="ID424" s="136"/>
      <c r="IE424" s="136"/>
      <c r="IF424" s="136"/>
      <c r="IG424" s="137"/>
      <c r="IH424" s="138"/>
      <c r="IJ424" s="134"/>
      <c r="IK424" s="135"/>
      <c r="IL424" s="136"/>
      <c r="IM424" s="136"/>
      <c r="IN424" s="136"/>
      <c r="IO424" s="136"/>
      <c r="IP424" s="137"/>
      <c r="IQ424" s="138"/>
      <c r="IS424" s="134"/>
      <c r="IT424" s="135"/>
      <c r="IU424" s="136"/>
      <c r="IV424" s="136"/>
      <c r="IW424" s="136"/>
      <c r="IX424" s="136"/>
      <c r="IY424" s="137"/>
      <c r="IZ424" s="138"/>
      <c r="JB424" s="134"/>
      <c r="JC424" s="135"/>
      <c r="JD424" s="136"/>
      <c r="JE424" s="136"/>
      <c r="JF424" s="136"/>
      <c r="JG424" s="136"/>
      <c r="JH424" s="137"/>
      <c r="JI424" s="138"/>
      <c r="JK424" s="134"/>
      <c r="JL424" s="135"/>
      <c r="JM424" s="136"/>
      <c r="JN424" s="136"/>
      <c r="JO424" s="136"/>
      <c r="JP424" s="136"/>
      <c r="JQ424" s="137"/>
      <c r="JR424" s="138"/>
      <c r="JT424" s="134"/>
      <c r="JU424" s="135"/>
      <c r="JV424" s="136"/>
      <c r="JW424" s="136"/>
      <c r="JX424" s="136"/>
      <c r="JY424" s="136"/>
      <c r="JZ424" s="137"/>
      <c r="KA424" s="138"/>
      <c r="KC424" s="134"/>
      <c r="KD424" s="135"/>
      <c r="KE424" s="136"/>
      <c r="KF424" s="136"/>
      <c r="KG424" s="136"/>
      <c r="KH424" s="136"/>
      <c r="KI424" s="137"/>
      <c r="KJ424" s="138"/>
      <c r="KL424" s="134"/>
      <c r="KM424" s="135"/>
      <c r="KN424" s="136"/>
      <c r="KO424" s="136"/>
      <c r="KP424" s="136"/>
      <c r="KQ424" s="136"/>
      <c r="KR424" s="137"/>
      <c r="KS424" s="138"/>
      <c r="KU424" s="134"/>
      <c r="KV424" s="135"/>
      <c r="KW424" s="136"/>
      <c r="KX424" s="136"/>
      <c r="KY424" s="136"/>
      <c r="KZ424" s="136"/>
      <c r="LA424" s="137"/>
      <c r="LB424" s="138"/>
      <c r="LD424" s="134"/>
      <c r="LE424" s="135"/>
      <c r="LF424" s="136"/>
      <c r="LG424" s="136"/>
      <c r="LH424" s="136"/>
      <c r="LI424" s="136"/>
      <c r="LJ424" s="137"/>
      <c r="LK424" s="138"/>
      <c r="LM424" s="134"/>
      <c r="LN424" s="135"/>
      <c r="LO424" s="136"/>
      <c r="LP424" s="136"/>
      <c r="LQ424" s="136"/>
      <c r="LR424" s="136"/>
      <c r="LS424" s="137"/>
      <c r="LT424" s="138"/>
      <c r="LV424" s="134"/>
      <c r="LW424" s="135"/>
      <c r="LX424" s="136"/>
      <c r="LY424" s="136"/>
      <c r="LZ424" s="136"/>
      <c r="MA424" s="136"/>
      <c r="MB424" s="137"/>
      <c r="MC424" s="138"/>
      <c r="ME424" s="134"/>
      <c r="MF424" s="135"/>
      <c r="MG424" s="136"/>
      <c r="MH424" s="136"/>
      <c r="MI424" s="136"/>
      <c r="MJ424" s="136"/>
      <c r="MK424" s="137"/>
      <c r="ML424" s="138"/>
      <c r="MN424" s="134"/>
      <c r="MO424" s="135"/>
      <c r="MP424" s="136"/>
      <c r="MQ424" s="136"/>
      <c r="MR424" s="136"/>
      <c r="MS424" s="136"/>
      <c r="MT424" s="137"/>
      <c r="MU424" s="138"/>
      <c r="MW424" s="134"/>
      <c r="MX424" s="135"/>
      <c r="MY424" s="136"/>
      <c r="MZ424" s="136"/>
      <c r="NA424" s="136"/>
      <c r="NB424" s="136"/>
      <c r="NC424" s="137"/>
      <c r="ND424" s="138"/>
      <c r="NF424" s="134"/>
      <c r="NG424" s="135"/>
      <c r="NH424" s="136"/>
      <c r="NI424" s="136"/>
      <c r="NJ424" s="136"/>
      <c r="NK424" s="136"/>
      <c r="NL424" s="137"/>
      <c r="NM424" s="138"/>
      <c r="NO424" s="134"/>
      <c r="NP424" s="135"/>
      <c r="NQ424" s="136"/>
      <c r="NR424" s="136"/>
      <c r="NS424" s="136"/>
      <c r="NT424" s="136"/>
      <c r="NU424" s="137"/>
      <c r="NV424" s="138"/>
      <c r="NX424" s="134"/>
      <c r="NY424" s="135"/>
      <c r="NZ424" s="136"/>
      <c r="OA424" s="136"/>
      <c r="OB424" s="136"/>
      <c r="OC424" s="136"/>
      <c r="OD424" s="137"/>
      <c r="OE424" s="138"/>
      <c r="OG424" s="134"/>
      <c r="OH424" s="135"/>
      <c r="OI424" s="136"/>
      <c r="OJ424" s="136"/>
      <c r="OK424" s="136"/>
      <c r="OL424" s="136"/>
      <c r="OM424" s="137"/>
      <c r="ON424" s="138"/>
      <c r="OP424" s="134"/>
      <c r="OQ424" s="135"/>
      <c r="OR424" s="136"/>
      <c r="OS424" s="136"/>
      <c r="OT424" s="136"/>
      <c r="OU424" s="136"/>
      <c r="OV424" s="137"/>
      <c r="OW424" s="138"/>
      <c r="OY424" s="134"/>
      <c r="OZ424" s="135"/>
      <c r="PA424" s="136"/>
      <c r="PB424" s="136"/>
      <c r="PC424" s="136"/>
      <c r="PD424" s="136"/>
      <c r="PE424" s="137"/>
      <c r="PF424" s="138"/>
    </row>
    <row r="425" spans="1:422">
      <c r="A425" s="116" t="s">
        <v>312</v>
      </c>
      <c r="B425" s="533" t="str">
        <f>+B410</f>
        <v>PISOS Y ZOCALOS</v>
      </c>
      <c r="C425" s="534"/>
      <c r="D425" s="534"/>
      <c r="E425" s="534"/>
      <c r="F425" s="534"/>
      <c r="G425" s="535"/>
      <c r="H425" s="116"/>
      <c r="J425" s="116" t="s">
        <v>312</v>
      </c>
      <c r="K425" s="533" t="str">
        <f>B425</f>
        <v>PISOS Y ZOCALOS</v>
      </c>
      <c r="L425" s="534"/>
      <c r="M425" s="534"/>
      <c r="N425" s="534"/>
      <c r="O425" s="534"/>
      <c r="P425" s="535"/>
      <c r="Q425" s="116"/>
      <c r="S425" s="116" t="s">
        <v>312</v>
      </c>
      <c r="T425" s="533" t="str">
        <f>K425</f>
        <v>PISOS Y ZOCALOS</v>
      </c>
      <c r="U425" s="534"/>
      <c r="V425" s="534"/>
      <c r="W425" s="534"/>
      <c r="X425" s="534"/>
      <c r="Y425" s="535"/>
      <c r="Z425" s="116"/>
      <c r="AB425" s="116" t="s">
        <v>312</v>
      </c>
      <c r="AC425" s="533" t="str">
        <f>T425</f>
        <v>PISOS Y ZOCALOS</v>
      </c>
      <c r="AD425" s="534"/>
      <c r="AE425" s="534"/>
      <c r="AF425" s="534"/>
      <c r="AG425" s="534"/>
      <c r="AH425" s="535"/>
      <c r="AI425" s="116"/>
      <c r="AK425" s="116" t="s">
        <v>312</v>
      </c>
      <c r="AL425" s="533" t="str">
        <f>AC425</f>
        <v>PISOS Y ZOCALOS</v>
      </c>
      <c r="AM425" s="534"/>
      <c r="AN425" s="534"/>
      <c r="AO425" s="534"/>
      <c r="AP425" s="534"/>
      <c r="AQ425" s="535"/>
      <c r="AR425" s="116"/>
      <c r="AT425" s="116" t="s">
        <v>312</v>
      </c>
      <c r="AU425" s="533" t="str">
        <f>AL425</f>
        <v>PISOS Y ZOCALOS</v>
      </c>
      <c r="AV425" s="534"/>
      <c r="AW425" s="534"/>
      <c r="AX425" s="534"/>
      <c r="AY425" s="534"/>
      <c r="AZ425" s="535"/>
      <c r="BA425" s="116"/>
      <c r="BC425" s="116" t="s">
        <v>312</v>
      </c>
      <c r="BD425" s="533" t="str">
        <f t="shared" ref="BD425" si="6731">AU425</f>
        <v>PISOS Y ZOCALOS</v>
      </c>
      <c r="BE425" s="534"/>
      <c r="BF425" s="534"/>
      <c r="BG425" s="534"/>
      <c r="BH425" s="534"/>
      <c r="BI425" s="535"/>
      <c r="BJ425" s="116"/>
      <c r="BL425" s="116" t="s">
        <v>312</v>
      </c>
      <c r="BM425" s="533" t="str">
        <f t="shared" ref="BM425" si="6732">BD425</f>
        <v>PISOS Y ZOCALOS</v>
      </c>
      <c r="BN425" s="534"/>
      <c r="BO425" s="534"/>
      <c r="BP425" s="534"/>
      <c r="BQ425" s="534"/>
      <c r="BR425" s="535"/>
      <c r="BS425" s="116"/>
      <c r="BU425" s="116" t="s">
        <v>312</v>
      </c>
      <c r="BV425" s="533" t="str">
        <f t="shared" ref="BV425" si="6733">BM425</f>
        <v>PISOS Y ZOCALOS</v>
      </c>
      <c r="BW425" s="534"/>
      <c r="BX425" s="534"/>
      <c r="BY425" s="534"/>
      <c r="BZ425" s="534"/>
      <c r="CA425" s="535"/>
      <c r="CB425" s="116"/>
      <c r="CD425" s="116" t="s">
        <v>312</v>
      </c>
      <c r="CE425" s="533" t="str">
        <f t="shared" ref="CE425" si="6734">BV425</f>
        <v>PISOS Y ZOCALOS</v>
      </c>
      <c r="CF425" s="534"/>
      <c r="CG425" s="534"/>
      <c r="CH425" s="534"/>
      <c r="CI425" s="534"/>
      <c r="CJ425" s="535"/>
      <c r="CK425" s="116"/>
      <c r="CM425" s="116" t="s">
        <v>312</v>
      </c>
      <c r="CN425" s="533" t="str">
        <f t="shared" ref="CN425" si="6735">CE425</f>
        <v>PISOS Y ZOCALOS</v>
      </c>
      <c r="CO425" s="534"/>
      <c r="CP425" s="534"/>
      <c r="CQ425" s="534"/>
      <c r="CR425" s="534"/>
      <c r="CS425" s="535"/>
      <c r="CT425" s="116"/>
      <c r="CV425" s="116" t="s">
        <v>312</v>
      </c>
      <c r="CW425" s="533" t="str">
        <f t="shared" ref="CW425" si="6736">CN425</f>
        <v>PISOS Y ZOCALOS</v>
      </c>
      <c r="CX425" s="534"/>
      <c r="CY425" s="534"/>
      <c r="CZ425" s="534"/>
      <c r="DA425" s="534"/>
      <c r="DB425" s="535"/>
      <c r="DC425" s="116"/>
      <c r="DE425" s="116" t="s">
        <v>312</v>
      </c>
      <c r="DF425" s="533" t="str">
        <f t="shared" ref="DF425" si="6737">CW425</f>
        <v>PISOS Y ZOCALOS</v>
      </c>
      <c r="DG425" s="534"/>
      <c r="DH425" s="534"/>
      <c r="DI425" s="534"/>
      <c r="DJ425" s="534"/>
      <c r="DK425" s="535"/>
      <c r="DL425" s="116"/>
      <c r="DN425" s="116" t="s">
        <v>312</v>
      </c>
      <c r="DO425" s="533" t="str">
        <f t="shared" ref="DO425" si="6738">DF425</f>
        <v>PISOS Y ZOCALOS</v>
      </c>
      <c r="DP425" s="534"/>
      <c r="DQ425" s="534"/>
      <c r="DR425" s="534"/>
      <c r="DS425" s="534"/>
      <c r="DT425" s="535"/>
      <c r="DU425" s="116"/>
      <c r="DW425" s="116" t="s">
        <v>312</v>
      </c>
      <c r="DX425" s="533" t="str">
        <f t="shared" ref="DX425" si="6739">DO425</f>
        <v>PISOS Y ZOCALOS</v>
      </c>
      <c r="DY425" s="534"/>
      <c r="DZ425" s="534"/>
      <c r="EA425" s="534"/>
      <c r="EB425" s="534"/>
      <c r="EC425" s="535"/>
      <c r="ED425" s="116"/>
      <c r="EF425" s="116" t="s">
        <v>312</v>
      </c>
      <c r="EG425" s="533" t="str">
        <f t="shared" ref="EG425" si="6740">DX425</f>
        <v>PISOS Y ZOCALOS</v>
      </c>
      <c r="EH425" s="534"/>
      <c r="EI425" s="534"/>
      <c r="EJ425" s="534"/>
      <c r="EK425" s="534"/>
      <c r="EL425" s="535"/>
      <c r="EM425" s="116"/>
      <c r="EO425" s="116" t="s">
        <v>312</v>
      </c>
      <c r="EP425" s="533" t="str">
        <f t="shared" ref="EP425" si="6741">EG425</f>
        <v>PISOS Y ZOCALOS</v>
      </c>
      <c r="EQ425" s="534"/>
      <c r="ER425" s="534"/>
      <c r="ES425" s="534"/>
      <c r="ET425" s="534"/>
      <c r="EU425" s="535"/>
      <c r="EV425" s="116"/>
      <c r="EX425" s="116" t="s">
        <v>312</v>
      </c>
      <c r="EY425" s="533" t="str">
        <f t="shared" ref="EY425" si="6742">EP425</f>
        <v>PISOS Y ZOCALOS</v>
      </c>
      <c r="EZ425" s="534"/>
      <c r="FA425" s="534"/>
      <c r="FB425" s="534"/>
      <c r="FC425" s="534"/>
      <c r="FD425" s="535"/>
      <c r="FE425" s="116"/>
      <c r="FG425" s="116" t="s">
        <v>312</v>
      </c>
      <c r="FH425" s="533" t="str">
        <f t="shared" ref="FH425" si="6743">EY425</f>
        <v>PISOS Y ZOCALOS</v>
      </c>
      <c r="FI425" s="534"/>
      <c r="FJ425" s="534"/>
      <c r="FK425" s="534"/>
      <c r="FL425" s="534"/>
      <c r="FM425" s="535"/>
      <c r="FN425" s="116"/>
      <c r="FP425" s="116" t="s">
        <v>312</v>
      </c>
      <c r="FQ425" s="533" t="str">
        <f t="shared" ref="FQ425" si="6744">FH425</f>
        <v>PISOS Y ZOCALOS</v>
      </c>
      <c r="FR425" s="534"/>
      <c r="FS425" s="534"/>
      <c r="FT425" s="534"/>
      <c r="FU425" s="534"/>
      <c r="FV425" s="535"/>
      <c r="FW425" s="116"/>
      <c r="FY425" s="116" t="s">
        <v>312</v>
      </c>
      <c r="FZ425" s="533" t="str">
        <f t="shared" ref="FZ425" si="6745">FQ425</f>
        <v>PISOS Y ZOCALOS</v>
      </c>
      <c r="GA425" s="534"/>
      <c r="GB425" s="534"/>
      <c r="GC425" s="534"/>
      <c r="GD425" s="534"/>
      <c r="GE425" s="535"/>
      <c r="GF425" s="116"/>
      <c r="GH425" s="116" t="s">
        <v>312</v>
      </c>
      <c r="GI425" s="533" t="str">
        <f t="shared" ref="GI425" si="6746">FZ425</f>
        <v>PISOS Y ZOCALOS</v>
      </c>
      <c r="GJ425" s="534"/>
      <c r="GK425" s="534"/>
      <c r="GL425" s="534"/>
      <c r="GM425" s="534"/>
      <c r="GN425" s="535"/>
      <c r="GO425" s="116"/>
      <c r="GQ425" s="116" t="s">
        <v>312</v>
      </c>
      <c r="GR425" s="533" t="str">
        <f t="shared" ref="GR425" si="6747">GI425</f>
        <v>PISOS Y ZOCALOS</v>
      </c>
      <c r="GS425" s="534"/>
      <c r="GT425" s="534"/>
      <c r="GU425" s="534"/>
      <c r="GV425" s="534"/>
      <c r="GW425" s="535"/>
      <c r="GX425" s="116"/>
      <c r="GZ425" s="116" t="s">
        <v>312</v>
      </c>
      <c r="HA425" s="533" t="str">
        <f t="shared" ref="HA425" si="6748">GR425</f>
        <v>PISOS Y ZOCALOS</v>
      </c>
      <c r="HB425" s="534"/>
      <c r="HC425" s="534"/>
      <c r="HD425" s="534"/>
      <c r="HE425" s="534"/>
      <c r="HF425" s="535"/>
      <c r="HG425" s="116"/>
      <c r="HI425" s="116" t="s">
        <v>312</v>
      </c>
      <c r="HJ425" s="533" t="str">
        <f t="shared" ref="HJ425" si="6749">HA425</f>
        <v>PISOS Y ZOCALOS</v>
      </c>
      <c r="HK425" s="534"/>
      <c r="HL425" s="534"/>
      <c r="HM425" s="534"/>
      <c r="HN425" s="534"/>
      <c r="HO425" s="535"/>
      <c r="HP425" s="116"/>
      <c r="HR425" s="116" t="s">
        <v>312</v>
      </c>
      <c r="HS425" s="533" t="str">
        <f t="shared" ref="HS425" si="6750">HJ425</f>
        <v>PISOS Y ZOCALOS</v>
      </c>
      <c r="HT425" s="534"/>
      <c r="HU425" s="534"/>
      <c r="HV425" s="534"/>
      <c r="HW425" s="534"/>
      <c r="HX425" s="535"/>
      <c r="HY425" s="116"/>
      <c r="IA425" s="116" t="s">
        <v>312</v>
      </c>
      <c r="IB425" s="533" t="str">
        <f t="shared" ref="IB425" si="6751">HS425</f>
        <v>PISOS Y ZOCALOS</v>
      </c>
      <c r="IC425" s="534"/>
      <c r="ID425" s="534"/>
      <c r="IE425" s="534"/>
      <c r="IF425" s="534"/>
      <c r="IG425" s="535"/>
      <c r="IH425" s="116"/>
      <c r="IJ425" s="116" t="s">
        <v>312</v>
      </c>
      <c r="IK425" s="533" t="str">
        <f t="shared" ref="IK425" si="6752">IB425</f>
        <v>PISOS Y ZOCALOS</v>
      </c>
      <c r="IL425" s="534"/>
      <c r="IM425" s="534"/>
      <c r="IN425" s="534"/>
      <c r="IO425" s="534"/>
      <c r="IP425" s="535"/>
      <c r="IQ425" s="116"/>
      <c r="IS425" s="116" t="s">
        <v>312</v>
      </c>
      <c r="IT425" s="533" t="str">
        <f t="shared" ref="IT425" si="6753">IK425</f>
        <v>PISOS Y ZOCALOS</v>
      </c>
      <c r="IU425" s="534"/>
      <c r="IV425" s="534"/>
      <c r="IW425" s="534"/>
      <c r="IX425" s="534"/>
      <c r="IY425" s="535"/>
      <c r="IZ425" s="116"/>
      <c r="JB425" s="116" t="s">
        <v>312</v>
      </c>
      <c r="JC425" s="533" t="str">
        <f t="shared" ref="JC425" si="6754">IT425</f>
        <v>PISOS Y ZOCALOS</v>
      </c>
      <c r="JD425" s="534"/>
      <c r="JE425" s="534"/>
      <c r="JF425" s="534"/>
      <c r="JG425" s="534"/>
      <c r="JH425" s="535"/>
      <c r="JI425" s="116"/>
      <c r="JK425" s="116" t="s">
        <v>312</v>
      </c>
      <c r="JL425" s="533" t="str">
        <f t="shared" ref="JL425" si="6755">JC425</f>
        <v>PISOS Y ZOCALOS</v>
      </c>
      <c r="JM425" s="534"/>
      <c r="JN425" s="534"/>
      <c r="JO425" s="534"/>
      <c r="JP425" s="534"/>
      <c r="JQ425" s="535"/>
      <c r="JR425" s="116"/>
      <c r="JT425" s="116" t="s">
        <v>312</v>
      </c>
      <c r="JU425" s="533" t="str">
        <f t="shared" ref="JU425" si="6756">JL425</f>
        <v>PISOS Y ZOCALOS</v>
      </c>
      <c r="JV425" s="534"/>
      <c r="JW425" s="534"/>
      <c r="JX425" s="534"/>
      <c r="JY425" s="534"/>
      <c r="JZ425" s="535"/>
      <c r="KA425" s="116"/>
      <c r="KC425" s="116" t="s">
        <v>312</v>
      </c>
      <c r="KD425" s="533" t="str">
        <f t="shared" ref="KD425" si="6757">JU425</f>
        <v>PISOS Y ZOCALOS</v>
      </c>
      <c r="KE425" s="534"/>
      <c r="KF425" s="534"/>
      <c r="KG425" s="534"/>
      <c r="KH425" s="534"/>
      <c r="KI425" s="535"/>
      <c r="KJ425" s="116"/>
      <c r="KL425" s="116" t="s">
        <v>312</v>
      </c>
      <c r="KM425" s="533" t="str">
        <f t="shared" ref="KM425" si="6758">KD425</f>
        <v>PISOS Y ZOCALOS</v>
      </c>
      <c r="KN425" s="534"/>
      <c r="KO425" s="534"/>
      <c r="KP425" s="534"/>
      <c r="KQ425" s="534"/>
      <c r="KR425" s="535"/>
      <c r="KS425" s="116"/>
      <c r="KU425" s="116" t="s">
        <v>312</v>
      </c>
      <c r="KV425" s="533" t="str">
        <f t="shared" ref="KV425" si="6759">KM425</f>
        <v>PISOS Y ZOCALOS</v>
      </c>
      <c r="KW425" s="534"/>
      <c r="KX425" s="534"/>
      <c r="KY425" s="534"/>
      <c r="KZ425" s="534"/>
      <c r="LA425" s="535"/>
      <c r="LB425" s="116"/>
      <c r="LD425" s="116" t="s">
        <v>312</v>
      </c>
      <c r="LE425" s="533" t="str">
        <f t="shared" ref="LE425" si="6760">KV425</f>
        <v>PISOS Y ZOCALOS</v>
      </c>
      <c r="LF425" s="534"/>
      <c r="LG425" s="534"/>
      <c r="LH425" s="534"/>
      <c r="LI425" s="534"/>
      <c r="LJ425" s="535"/>
      <c r="LK425" s="116"/>
      <c r="LM425" s="116" t="s">
        <v>312</v>
      </c>
      <c r="LN425" s="533" t="str">
        <f t="shared" ref="LN425" si="6761">LE425</f>
        <v>PISOS Y ZOCALOS</v>
      </c>
      <c r="LO425" s="534"/>
      <c r="LP425" s="534"/>
      <c r="LQ425" s="534"/>
      <c r="LR425" s="534"/>
      <c r="LS425" s="535"/>
      <c r="LT425" s="116"/>
      <c r="LV425" s="116" t="s">
        <v>312</v>
      </c>
      <c r="LW425" s="533" t="str">
        <f t="shared" ref="LW425" si="6762">LN425</f>
        <v>PISOS Y ZOCALOS</v>
      </c>
      <c r="LX425" s="534"/>
      <c r="LY425" s="534"/>
      <c r="LZ425" s="534"/>
      <c r="MA425" s="534"/>
      <c r="MB425" s="535"/>
      <c r="MC425" s="116"/>
      <c r="ME425" s="116" t="s">
        <v>312</v>
      </c>
      <c r="MF425" s="533" t="str">
        <f t="shared" ref="MF425" si="6763">LW425</f>
        <v>PISOS Y ZOCALOS</v>
      </c>
      <c r="MG425" s="534"/>
      <c r="MH425" s="534"/>
      <c r="MI425" s="534"/>
      <c r="MJ425" s="534"/>
      <c r="MK425" s="535"/>
      <c r="ML425" s="116"/>
      <c r="MN425" s="116" t="s">
        <v>312</v>
      </c>
      <c r="MO425" s="533" t="str">
        <f t="shared" ref="MO425" si="6764">MF425</f>
        <v>PISOS Y ZOCALOS</v>
      </c>
      <c r="MP425" s="534"/>
      <c r="MQ425" s="534"/>
      <c r="MR425" s="534"/>
      <c r="MS425" s="534"/>
      <c r="MT425" s="535"/>
      <c r="MU425" s="116"/>
      <c r="MW425" s="116" t="s">
        <v>312</v>
      </c>
      <c r="MX425" s="533" t="str">
        <f t="shared" ref="MX425" si="6765">MO425</f>
        <v>PISOS Y ZOCALOS</v>
      </c>
      <c r="MY425" s="534"/>
      <c r="MZ425" s="534"/>
      <c r="NA425" s="534"/>
      <c r="NB425" s="534"/>
      <c r="NC425" s="535"/>
      <c r="ND425" s="116"/>
      <c r="NF425" s="116" t="s">
        <v>312</v>
      </c>
      <c r="NG425" s="533" t="str">
        <f t="shared" ref="NG425" si="6766">MX425</f>
        <v>PISOS Y ZOCALOS</v>
      </c>
      <c r="NH425" s="534"/>
      <c r="NI425" s="534"/>
      <c r="NJ425" s="534"/>
      <c r="NK425" s="534"/>
      <c r="NL425" s="535"/>
      <c r="NM425" s="116"/>
      <c r="NO425" s="116" t="s">
        <v>312</v>
      </c>
      <c r="NP425" s="533" t="str">
        <f t="shared" ref="NP425" si="6767">NG425</f>
        <v>PISOS Y ZOCALOS</v>
      </c>
      <c r="NQ425" s="534"/>
      <c r="NR425" s="534"/>
      <c r="NS425" s="534"/>
      <c r="NT425" s="534"/>
      <c r="NU425" s="535"/>
      <c r="NV425" s="116"/>
      <c r="NX425" s="116" t="s">
        <v>312</v>
      </c>
      <c r="NY425" s="533" t="str">
        <f t="shared" ref="NY425" si="6768">NP425</f>
        <v>PISOS Y ZOCALOS</v>
      </c>
      <c r="NZ425" s="534"/>
      <c r="OA425" s="534"/>
      <c r="OB425" s="534"/>
      <c r="OC425" s="534"/>
      <c r="OD425" s="535"/>
      <c r="OE425" s="116"/>
      <c r="OG425" s="116" t="s">
        <v>312</v>
      </c>
      <c r="OH425" s="533" t="str">
        <f t="shared" ref="OH425" si="6769">NY425</f>
        <v>PISOS Y ZOCALOS</v>
      </c>
      <c r="OI425" s="534"/>
      <c r="OJ425" s="534"/>
      <c r="OK425" s="534"/>
      <c r="OL425" s="534"/>
      <c r="OM425" s="535"/>
      <c r="ON425" s="116"/>
      <c r="OP425" s="116" t="s">
        <v>312</v>
      </c>
      <c r="OQ425" s="533" t="str">
        <f t="shared" ref="OQ425" si="6770">OH425</f>
        <v>PISOS Y ZOCALOS</v>
      </c>
      <c r="OR425" s="534"/>
      <c r="OS425" s="534"/>
      <c r="OT425" s="534"/>
      <c r="OU425" s="534"/>
      <c r="OV425" s="535"/>
      <c r="OW425" s="116"/>
      <c r="OY425" s="116" t="s">
        <v>312</v>
      </c>
      <c r="OZ425" s="533" t="str">
        <f t="shared" ref="OZ425" si="6771">OQ425</f>
        <v>PISOS Y ZOCALOS</v>
      </c>
      <c r="PA425" s="534"/>
      <c r="PB425" s="534"/>
      <c r="PC425" s="534"/>
      <c r="PD425" s="534"/>
      <c r="PE425" s="535"/>
      <c r="PF425" s="116"/>
    </row>
    <row r="426" spans="1:422">
      <c r="A426" s="116"/>
      <c r="B426" s="536"/>
      <c r="C426" s="537"/>
      <c r="D426" s="537"/>
      <c r="E426" s="537"/>
      <c r="F426" s="537"/>
      <c r="G426" s="538"/>
      <c r="H426" s="116"/>
      <c r="J426" s="116"/>
      <c r="K426" s="536"/>
      <c r="L426" s="537"/>
      <c r="M426" s="537"/>
      <c r="N426" s="537"/>
      <c r="O426" s="537"/>
      <c r="P426" s="538"/>
      <c r="Q426" s="116"/>
      <c r="S426" s="116"/>
      <c r="T426" s="536"/>
      <c r="U426" s="537"/>
      <c r="V426" s="537"/>
      <c r="W426" s="537"/>
      <c r="X426" s="537"/>
      <c r="Y426" s="538"/>
      <c r="Z426" s="116"/>
      <c r="AB426" s="116"/>
      <c r="AC426" s="536"/>
      <c r="AD426" s="537"/>
      <c r="AE426" s="537"/>
      <c r="AF426" s="537"/>
      <c r="AG426" s="537"/>
      <c r="AH426" s="538"/>
      <c r="AI426" s="116"/>
      <c r="AK426" s="116"/>
      <c r="AL426" s="536"/>
      <c r="AM426" s="537"/>
      <c r="AN426" s="537"/>
      <c r="AO426" s="537"/>
      <c r="AP426" s="537"/>
      <c r="AQ426" s="538"/>
      <c r="AR426" s="116"/>
      <c r="AT426" s="116"/>
      <c r="AU426" s="536"/>
      <c r="AV426" s="537"/>
      <c r="AW426" s="537"/>
      <c r="AX426" s="537"/>
      <c r="AY426" s="537"/>
      <c r="AZ426" s="538"/>
      <c r="BA426" s="116"/>
      <c r="BC426" s="116"/>
      <c r="BD426" s="536"/>
      <c r="BE426" s="537"/>
      <c r="BF426" s="537"/>
      <c r="BG426" s="537"/>
      <c r="BH426" s="537"/>
      <c r="BI426" s="538"/>
      <c r="BJ426" s="116"/>
      <c r="BL426" s="116"/>
      <c r="BM426" s="536"/>
      <c r="BN426" s="537"/>
      <c r="BO426" s="537"/>
      <c r="BP426" s="537"/>
      <c r="BQ426" s="537"/>
      <c r="BR426" s="538"/>
      <c r="BS426" s="116"/>
      <c r="BU426" s="116"/>
      <c r="BV426" s="536"/>
      <c r="BW426" s="537"/>
      <c r="BX426" s="537"/>
      <c r="BY426" s="537"/>
      <c r="BZ426" s="537"/>
      <c r="CA426" s="538"/>
      <c r="CB426" s="116"/>
      <c r="CD426" s="116"/>
      <c r="CE426" s="536"/>
      <c r="CF426" s="537"/>
      <c r="CG426" s="537"/>
      <c r="CH426" s="537"/>
      <c r="CI426" s="537"/>
      <c r="CJ426" s="538"/>
      <c r="CK426" s="116"/>
      <c r="CM426" s="116"/>
      <c r="CN426" s="536"/>
      <c r="CO426" s="537"/>
      <c r="CP426" s="537"/>
      <c r="CQ426" s="537"/>
      <c r="CR426" s="537"/>
      <c r="CS426" s="538"/>
      <c r="CT426" s="116"/>
      <c r="CV426" s="116"/>
      <c r="CW426" s="536"/>
      <c r="CX426" s="537"/>
      <c r="CY426" s="537"/>
      <c r="CZ426" s="537"/>
      <c r="DA426" s="537"/>
      <c r="DB426" s="538"/>
      <c r="DC426" s="116"/>
      <c r="DE426" s="116"/>
      <c r="DF426" s="536"/>
      <c r="DG426" s="537"/>
      <c r="DH426" s="537"/>
      <c r="DI426" s="537"/>
      <c r="DJ426" s="537"/>
      <c r="DK426" s="538"/>
      <c r="DL426" s="116"/>
      <c r="DN426" s="116"/>
      <c r="DO426" s="536"/>
      <c r="DP426" s="537"/>
      <c r="DQ426" s="537"/>
      <c r="DR426" s="537"/>
      <c r="DS426" s="537"/>
      <c r="DT426" s="538"/>
      <c r="DU426" s="116"/>
      <c r="DW426" s="116"/>
      <c r="DX426" s="536"/>
      <c r="DY426" s="537"/>
      <c r="DZ426" s="537"/>
      <c r="EA426" s="537"/>
      <c r="EB426" s="537"/>
      <c r="EC426" s="538"/>
      <c r="ED426" s="116"/>
      <c r="EF426" s="116"/>
      <c r="EG426" s="536"/>
      <c r="EH426" s="537"/>
      <c r="EI426" s="537"/>
      <c r="EJ426" s="537"/>
      <c r="EK426" s="537"/>
      <c r="EL426" s="538"/>
      <c r="EM426" s="116"/>
      <c r="EO426" s="116"/>
      <c r="EP426" s="536"/>
      <c r="EQ426" s="537"/>
      <c r="ER426" s="537"/>
      <c r="ES426" s="537"/>
      <c r="ET426" s="537"/>
      <c r="EU426" s="538"/>
      <c r="EV426" s="116"/>
      <c r="EX426" s="116"/>
      <c r="EY426" s="536"/>
      <c r="EZ426" s="537"/>
      <c r="FA426" s="537"/>
      <c r="FB426" s="537"/>
      <c r="FC426" s="537"/>
      <c r="FD426" s="538"/>
      <c r="FE426" s="116"/>
      <c r="FG426" s="116"/>
      <c r="FH426" s="536"/>
      <c r="FI426" s="537"/>
      <c r="FJ426" s="537"/>
      <c r="FK426" s="537"/>
      <c r="FL426" s="537"/>
      <c r="FM426" s="538"/>
      <c r="FN426" s="116"/>
      <c r="FP426" s="116"/>
      <c r="FQ426" s="536"/>
      <c r="FR426" s="537"/>
      <c r="FS426" s="537"/>
      <c r="FT426" s="537"/>
      <c r="FU426" s="537"/>
      <c r="FV426" s="538"/>
      <c r="FW426" s="116"/>
      <c r="FY426" s="116"/>
      <c r="FZ426" s="536"/>
      <c r="GA426" s="537"/>
      <c r="GB426" s="537"/>
      <c r="GC426" s="537"/>
      <c r="GD426" s="537"/>
      <c r="GE426" s="538"/>
      <c r="GF426" s="116"/>
      <c r="GH426" s="116"/>
      <c r="GI426" s="536"/>
      <c r="GJ426" s="537"/>
      <c r="GK426" s="537"/>
      <c r="GL426" s="537"/>
      <c r="GM426" s="537"/>
      <c r="GN426" s="538"/>
      <c r="GO426" s="116"/>
      <c r="GQ426" s="116"/>
      <c r="GR426" s="536"/>
      <c r="GS426" s="537"/>
      <c r="GT426" s="537"/>
      <c r="GU426" s="537"/>
      <c r="GV426" s="537"/>
      <c r="GW426" s="538"/>
      <c r="GX426" s="116"/>
      <c r="GZ426" s="116"/>
      <c r="HA426" s="536"/>
      <c r="HB426" s="537"/>
      <c r="HC426" s="537"/>
      <c r="HD426" s="537"/>
      <c r="HE426" s="537"/>
      <c r="HF426" s="538"/>
      <c r="HG426" s="116"/>
      <c r="HI426" s="116"/>
      <c r="HJ426" s="536"/>
      <c r="HK426" s="537"/>
      <c r="HL426" s="537"/>
      <c r="HM426" s="537"/>
      <c r="HN426" s="537"/>
      <c r="HO426" s="538"/>
      <c r="HP426" s="116"/>
      <c r="HR426" s="116"/>
      <c r="HS426" s="536"/>
      <c r="HT426" s="537"/>
      <c r="HU426" s="537"/>
      <c r="HV426" s="537"/>
      <c r="HW426" s="537"/>
      <c r="HX426" s="538"/>
      <c r="HY426" s="116"/>
      <c r="IA426" s="116"/>
      <c r="IB426" s="536"/>
      <c r="IC426" s="537"/>
      <c r="ID426" s="537"/>
      <c r="IE426" s="537"/>
      <c r="IF426" s="537"/>
      <c r="IG426" s="538"/>
      <c r="IH426" s="116"/>
      <c r="IJ426" s="116"/>
      <c r="IK426" s="536"/>
      <c r="IL426" s="537"/>
      <c r="IM426" s="537"/>
      <c r="IN426" s="537"/>
      <c r="IO426" s="537"/>
      <c r="IP426" s="538"/>
      <c r="IQ426" s="116"/>
      <c r="IS426" s="116"/>
      <c r="IT426" s="536"/>
      <c r="IU426" s="537"/>
      <c r="IV426" s="537"/>
      <c r="IW426" s="537"/>
      <c r="IX426" s="537"/>
      <c r="IY426" s="538"/>
      <c r="IZ426" s="116"/>
      <c r="JB426" s="116"/>
      <c r="JC426" s="536"/>
      <c r="JD426" s="537"/>
      <c r="JE426" s="537"/>
      <c r="JF426" s="537"/>
      <c r="JG426" s="537"/>
      <c r="JH426" s="538"/>
      <c r="JI426" s="116"/>
      <c r="JK426" s="116"/>
      <c r="JL426" s="536"/>
      <c r="JM426" s="537"/>
      <c r="JN426" s="537"/>
      <c r="JO426" s="537"/>
      <c r="JP426" s="537"/>
      <c r="JQ426" s="538"/>
      <c r="JR426" s="116"/>
      <c r="JT426" s="116"/>
      <c r="JU426" s="536"/>
      <c r="JV426" s="537"/>
      <c r="JW426" s="537"/>
      <c r="JX426" s="537"/>
      <c r="JY426" s="537"/>
      <c r="JZ426" s="538"/>
      <c r="KA426" s="116"/>
      <c r="KC426" s="116"/>
      <c r="KD426" s="536"/>
      <c r="KE426" s="537"/>
      <c r="KF426" s="537"/>
      <c r="KG426" s="537"/>
      <c r="KH426" s="537"/>
      <c r="KI426" s="538"/>
      <c r="KJ426" s="116"/>
      <c r="KL426" s="116"/>
      <c r="KM426" s="536"/>
      <c r="KN426" s="537"/>
      <c r="KO426" s="537"/>
      <c r="KP426" s="537"/>
      <c r="KQ426" s="537"/>
      <c r="KR426" s="538"/>
      <c r="KS426" s="116"/>
      <c r="KU426" s="116"/>
      <c r="KV426" s="536"/>
      <c r="KW426" s="537"/>
      <c r="KX426" s="537"/>
      <c r="KY426" s="537"/>
      <c r="KZ426" s="537"/>
      <c r="LA426" s="538"/>
      <c r="LB426" s="116"/>
      <c r="LD426" s="116"/>
      <c r="LE426" s="536"/>
      <c r="LF426" s="537"/>
      <c r="LG426" s="537"/>
      <c r="LH426" s="537"/>
      <c r="LI426" s="537"/>
      <c r="LJ426" s="538"/>
      <c r="LK426" s="116"/>
      <c r="LM426" s="116"/>
      <c r="LN426" s="536"/>
      <c r="LO426" s="537"/>
      <c r="LP426" s="537"/>
      <c r="LQ426" s="537"/>
      <c r="LR426" s="537"/>
      <c r="LS426" s="538"/>
      <c r="LT426" s="116"/>
      <c r="LV426" s="116"/>
      <c r="LW426" s="536"/>
      <c r="LX426" s="537"/>
      <c r="LY426" s="537"/>
      <c r="LZ426" s="537"/>
      <c r="MA426" s="537"/>
      <c r="MB426" s="538"/>
      <c r="MC426" s="116"/>
      <c r="ME426" s="116"/>
      <c r="MF426" s="536"/>
      <c r="MG426" s="537"/>
      <c r="MH426" s="537"/>
      <c r="MI426" s="537"/>
      <c r="MJ426" s="537"/>
      <c r="MK426" s="538"/>
      <c r="ML426" s="116"/>
      <c r="MN426" s="116"/>
      <c r="MO426" s="536"/>
      <c r="MP426" s="537"/>
      <c r="MQ426" s="537"/>
      <c r="MR426" s="537"/>
      <c r="MS426" s="537"/>
      <c r="MT426" s="538"/>
      <c r="MU426" s="116"/>
      <c r="MW426" s="116"/>
      <c r="MX426" s="536"/>
      <c r="MY426" s="537"/>
      <c r="MZ426" s="537"/>
      <c r="NA426" s="537"/>
      <c r="NB426" s="537"/>
      <c r="NC426" s="538"/>
      <c r="ND426" s="116"/>
      <c r="NF426" s="116"/>
      <c r="NG426" s="536"/>
      <c r="NH426" s="537"/>
      <c r="NI426" s="537"/>
      <c r="NJ426" s="537"/>
      <c r="NK426" s="537"/>
      <c r="NL426" s="538"/>
      <c r="NM426" s="116"/>
      <c r="NO426" s="116"/>
      <c r="NP426" s="536"/>
      <c r="NQ426" s="537"/>
      <c r="NR426" s="537"/>
      <c r="NS426" s="537"/>
      <c r="NT426" s="537"/>
      <c r="NU426" s="538"/>
      <c r="NV426" s="116"/>
      <c r="NX426" s="116"/>
      <c r="NY426" s="536"/>
      <c r="NZ426" s="537"/>
      <c r="OA426" s="537"/>
      <c r="OB426" s="537"/>
      <c r="OC426" s="537"/>
      <c r="OD426" s="538"/>
      <c r="OE426" s="116"/>
      <c r="OG426" s="116"/>
      <c r="OH426" s="536"/>
      <c r="OI426" s="537"/>
      <c r="OJ426" s="537"/>
      <c r="OK426" s="537"/>
      <c r="OL426" s="537"/>
      <c r="OM426" s="538"/>
      <c r="ON426" s="116"/>
      <c r="OP426" s="116"/>
      <c r="OQ426" s="536"/>
      <c r="OR426" s="537"/>
      <c r="OS426" s="537"/>
      <c r="OT426" s="537"/>
      <c r="OU426" s="537"/>
      <c r="OV426" s="538"/>
      <c r="OW426" s="116"/>
      <c r="OY426" s="116"/>
      <c r="OZ426" s="536"/>
      <c r="PA426" s="537"/>
      <c r="PB426" s="537"/>
      <c r="PC426" s="537"/>
      <c r="PD426" s="537"/>
      <c r="PE426" s="538"/>
      <c r="PF426" s="116"/>
    </row>
    <row r="427" spans="1:422" ht="15" customHeight="1">
      <c r="A427" s="117" t="s">
        <v>1</v>
      </c>
      <c r="B427" s="544" t="str">
        <f>+APU!B230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C427" s="545"/>
      <c r="D427" s="545"/>
      <c r="E427" s="545"/>
      <c r="F427" s="545"/>
      <c r="G427" s="545"/>
      <c r="H427" s="117" t="s">
        <v>313</v>
      </c>
      <c r="J427" s="117" t="s">
        <v>1</v>
      </c>
      <c r="K427" s="539" t="str">
        <f>B427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L427" s="540"/>
      <c r="M427" s="540"/>
      <c r="N427" s="540"/>
      <c r="O427" s="540"/>
      <c r="P427" s="540"/>
      <c r="Q427" s="117" t="s">
        <v>313</v>
      </c>
      <c r="S427" s="117" t="s">
        <v>1</v>
      </c>
      <c r="T427" s="539" t="str">
        <f>K427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U427" s="540"/>
      <c r="V427" s="540"/>
      <c r="W427" s="540"/>
      <c r="X427" s="540"/>
      <c r="Y427" s="540"/>
      <c r="Z427" s="117" t="s">
        <v>313</v>
      </c>
      <c r="AB427" s="117" t="s">
        <v>1</v>
      </c>
      <c r="AC427" s="539" t="str">
        <f>T427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AD427" s="540"/>
      <c r="AE427" s="540"/>
      <c r="AF427" s="540"/>
      <c r="AG427" s="540"/>
      <c r="AH427" s="540"/>
      <c r="AI427" s="117" t="s">
        <v>313</v>
      </c>
      <c r="AK427" s="117" t="s">
        <v>1</v>
      </c>
      <c r="AL427" s="539" t="str">
        <f>AC427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AM427" s="540"/>
      <c r="AN427" s="540"/>
      <c r="AO427" s="540"/>
      <c r="AP427" s="540"/>
      <c r="AQ427" s="540"/>
      <c r="AR427" s="117" t="s">
        <v>313</v>
      </c>
      <c r="AT427" s="117" t="s">
        <v>1</v>
      </c>
      <c r="AU427" s="539" t="str">
        <f>AL427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AV427" s="540"/>
      <c r="AW427" s="540"/>
      <c r="AX427" s="540"/>
      <c r="AY427" s="540"/>
      <c r="AZ427" s="540"/>
      <c r="BA427" s="117" t="s">
        <v>313</v>
      </c>
      <c r="BC427" s="117" t="s">
        <v>1</v>
      </c>
      <c r="BD427" s="539" t="str">
        <f t="shared" ref="BD427" si="6772">AU427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BE427" s="540"/>
      <c r="BF427" s="540"/>
      <c r="BG427" s="540"/>
      <c r="BH427" s="540"/>
      <c r="BI427" s="540"/>
      <c r="BJ427" s="117" t="s">
        <v>313</v>
      </c>
      <c r="BL427" s="117" t="s">
        <v>1</v>
      </c>
      <c r="BM427" s="539" t="str">
        <f t="shared" ref="BM427" si="6773">BD427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BN427" s="540"/>
      <c r="BO427" s="540"/>
      <c r="BP427" s="540"/>
      <c r="BQ427" s="540"/>
      <c r="BR427" s="540"/>
      <c r="BS427" s="117" t="s">
        <v>313</v>
      </c>
      <c r="BU427" s="117" t="s">
        <v>1</v>
      </c>
      <c r="BV427" s="539" t="str">
        <f t="shared" ref="BV427" si="6774">BM427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BW427" s="540"/>
      <c r="BX427" s="540"/>
      <c r="BY427" s="540"/>
      <c r="BZ427" s="540"/>
      <c r="CA427" s="540"/>
      <c r="CB427" s="117" t="s">
        <v>313</v>
      </c>
      <c r="CD427" s="117" t="s">
        <v>1</v>
      </c>
      <c r="CE427" s="539" t="str">
        <f t="shared" ref="CE427" si="6775">BV427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CF427" s="540"/>
      <c r="CG427" s="540"/>
      <c r="CH427" s="540"/>
      <c r="CI427" s="540"/>
      <c r="CJ427" s="540"/>
      <c r="CK427" s="117" t="s">
        <v>313</v>
      </c>
      <c r="CM427" s="117" t="s">
        <v>1</v>
      </c>
      <c r="CN427" s="539" t="str">
        <f t="shared" ref="CN427" si="6776">CE427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CO427" s="540"/>
      <c r="CP427" s="540"/>
      <c r="CQ427" s="540"/>
      <c r="CR427" s="540"/>
      <c r="CS427" s="540"/>
      <c r="CT427" s="117" t="s">
        <v>313</v>
      </c>
      <c r="CV427" s="117" t="s">
        <v>1</v>
      </c>
      <c r="CW427" s="539" t="str">
        <f t="shared" ref="CW427" si="6777">CN427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CX427" s="540"/>
      <c r="CY427" s="540"/>
      <c r="CZ427" s="540"/>
      <c r="DA427" s="540"/>
      <c r="DB427" s="540"/>
      <c r="DC427" s="117" t="s">
        <v>313</v>
      </c>
      <c r="DE427" s="117" t="s">
        <v>1</v>
      </c>
      <c r="DF427" s="539" t="str">
        <f t="shared" ref="DF427" si="6778">CW427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DG427" s="540"/>
      <c r="DH427" s="540"/>
      <c r="DI427" s="540"/>
      <c r="DJ427" s="540"/>
      <c r="DK427" s="540"/>
      <c r="DL427" s="117" t="s">
        <v>313</v>
      </c>
      <c r="DN427" s="117" t="s">
        <v>1</v>
      </c>
      <c r="DO427" s="539" t="str">
        <f t="shared" ref="DO427" si="6779">DF427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DP427" s="540"/>
      <c r="DQ427" s="540"/>
      <c r="DR427" s="540"/>
      <c r="DS427" s="540"/>
      <c r="DT427" s="540"/>
      <c r="DU427" s="117" t="s">
        <v>313</v>
      </c>
      <c r="DW427" s="117" t="s">
        <v>1</v>
      </c>
      <c r="DX427" s="539" t="str">
        <f t="shared" ref="DX427" si="6780">DO427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DY427" s="540"/>
      <c r="DZ427" s="540"/>
      <c r="EA427" s="540"/>
      <c r="EB427" s="540"/>
      <c r="EC427" s="540"/>
      <c r="ED427" s="117" t="s">
        <v>313</v>
      </c>
      <c r="EF427" s="117" t="s">
        <v>1</v>
      </c>
      <c r="EG427" s="539" t="str">
        <f t="shared" ref="EG427" si="6781">DX427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EH427" s="540"/>
      <c r="EI427" s="540"/>
      <c r="EJ427" s="540"/>
      <c r="EK427" s="540"/>
      <c r="EL427" s="540"/>
      <c r="EM427" s="117" t="s">
        <v>313</v>
      </c>
      <c r="EO427" s="117" t="s">
        <v>1</v>
      </c>
      <c r="EP427" s="539" t="str">
        <f t="shared" ref="EP427" si="6782">EG427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EQ427" s="540"/>
      <c r="ER427" s="540"/>
      <c r="ES427" s="540"/>
      <c r="ET427" s="540"/>
      <c r="EU427" s="540"/>
      <c r="EV427" s="117" t="s">
        <v>313</v>
      </c>
      <c r="EX427" s="117" t="s">
        <v>1</v>
      </c>
      <c r="EY427" s="539" t="str">
        <f t="shared" ref="EY427" si="6783">EP427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EZ427" s="540"/>
      <c r="FA427" s="540"/>
      <c r="FB427" s="540"/>
      <c r="FC427" s="540"/>
      <c r="FD427" s="540"/>
      <c r="FE427" s="117" t="s">
        <v>313</v>
      </c>
      <c r="FG427" s="117" t="s">
        <v>1</v>
      </c>
      <c r="FH427" s="539" t="str">
        <f t="shared" ref="FH427" si="6784">EY427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FI427" s="540"/>
      <c r="FJ427" s="540"/>
      <c r="FK427" s="540"/>
      <c r="FL427" s="540"/>
      <c r="FM427" s="540"/>
      <c r="FN427" s="117" t="s">
        <v>313</v>
      </c>
      <c r="FP427" s="117" t="s">
        <v>1</v>
      </c>
      <c r="FQ427" s="539" t="str">
        <f t="shared" ref="FQ427" si="6785">FH427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FR427" s="540"/>
      <c r="FS427" s="540"/>
      <c r="FT427" s="540"/>
      <c r="FU427" s="540"/>
      <c r="FV427" s="540"/>
      <c r="FW427" s="117" t="s">
        <v>313</v>
      </c>
      <c r="FY427" s="117" t="s">
        <v>1</v>
      </c>
      <c r="FZ427" s="539" t="str">
        <f t="shared" ref="FZ427" si="6786">FQ427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GA427" s="540"/>
      <c r="GB427" s="540"/>
      <c r="GC427" s="540"/>
      <c r="GD427" s="540"/>
      <c r="GE427" s="540"/>
      <c r="GF427" s="117" t="s">
        <v>313</v>
      </c>
      <c r="GH427" s="117" t="s">
        <v>1</v>
      </c>
      <c r="GI427" s="539" t="str">
        <f t="shared" ref="GI427" si="6787">FZ427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GJ427" s="540"/>
      <c r="GK427" s="540"/>
      <c r="GL427" s="540"/>
      <c r="GM427" s="540"/>
      <c r="GN427" s="540"/>
      <c r="GO427" s="117" t="s">
        <v>313</v>
      </c>
      <c r="GQ427" s="117" t="s">
        <v>1</v>
      </c>
      <c r="GR427" s="539" t="str">
        <f t="shared" ref="GR427" si="6788">GI427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GS427" s="540"/>
      <c r="GT427" s="540"/>
      <c r="GU427" s="540"/>
      <c r="GV427" s="540"/>
      <c r="GW427" s="540"/>
      <c r="GX427" s="117" t="s">
        <v>313</v>
      </c>
      <c r="GZ427" s="117" t="s">
        <v>1</v>
      </c>
      <c r="HA427" s="539" t="str">
        <f t="shared" ref="HA427" si="6789">GR427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HB427" s="540"/>
      <c r="HC427" s="540"/>
      <c r="HD427" s="540"/>
      <c r="HE427" s="540"/>
      <c r="HF427" s="540"/>
      <c r="HG427" s="117" t="s">
        <v>313</v>
      </c>
      <c r="HI427" s="117" t="s">
        <v>1</v>
      </c>
      <c r="HJ427" s="539" t="str">
        <f t="shared" ref="HJ427" si="6790">HA427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HK427" s="540"/>
      <c r="HL427" s="540"/>
      <c r="HM427" s="540"/>
      <c r="HN427" s="540"/>
      <c r="HO427" s="540"/>
      <c r="HP427" s="117" t="s">
        <v>313</v>
      </c>
      <c r="HR427" s="117" t="s">
        <v>1</v>
      </c>
      <c r="HS427" s="539" t="str">
        <f t="shared" ref="HS427" si="6791">HJ427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HT427" s="540"/>
      <c r="HU427" s="540"/>
      <c r="HV427" s="540"/>
      <c r="HW427" s="540"/>
      <c r="HX427" s="540"/>
      <c r="HY427" s="117" t="s">
        <v>313</v>
      </c>
      <c r="IA427" s="117" t="s">
        <v>1</v>
      </c>
      <c r="IB427" s="539" t="str">
        <f t="shared" ref="IB427" si="6792">HS427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IC427" s="540"/>
      <c r="ID427" s="540"/>
      <c r="IE427" s="540"/>
      <c r="IF427" s="540"/>
      <c r="IG427" s="540"/>
      <c r="IH427" s="117" t="s">
        <v>313</v>
      </c>
      <c r="IJ427" s="117" t="s">
        <v>1</v>
      </c>
      <c r="IK427" s="539" t="str">
        <f t="shared" ref="IK427" si="6793">IB427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IL427" s="540"/>
      <c r="IM427" s="540"/>
      <c r="IN427" s="540"/>
      <c r="IO427" s="540"/>
      <c r="IP427" s="540"/>
      <c r="IQ427" s="117" t="s">
        <v>313</v>
      </c>
      <c r="IS427" s="117" t="s">
        <v>1</v>
      </c>
      <c r="IT427" s="539" t="str">
        <f t="shared" ref="IT427" si="6794">IK427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IU427" s="540"/>
      <c r="IV427" s="540"/>
      <c r="IW427" s="540"/>
      <c r="IX427" s="540"/>
      <c r="IY427" s="540"/>
      <c r="IZ427" s="117" t="s">
        <v>313</v>
      </c>
      <c r="JB427" s="117" t="s">
        <v>1</v>
      </c>
      <c r="JC427" s="539" t="str">
        <f t="shared" ref="JC427" si="6795">IT427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JD427" s="540"/>
      <c r="JE427" s="540"/>
      <c r="JF427" s="540"/>
      <c r="JG427" s="540"/>
      <c r="JH427" s="540"/>
      <c r="JI427" s="117" t="s">
        <v>313</v>
      </c>
      <c r="JK427" s="117" t="s">
        <v>1</v>
      </c>
      <c r="JL427" s="539" t="str">
        <f t="shared" ref="JL427" si="6796">JC427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JM427" s="540"/>
      <c r="JN427" s="540"/>
      <c r="JO427" s="540"/>
      <c r="JP427" s="540"/>
      <c r="JQ427" s="540"/>
      <c r="JR427" s="117" t="s">
        <v>313</v>
      </c>
      <c r="JT427" s="117" t="s">
        <v>1</v>
      </c>
      <c r="JU427" s="539" t="str">
        <f t="shared" ref="JU427" si="6797">JL427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JV427" s="540"/>
      <c r="JW427" s="540"/>
      <c r="JX427" s="540"/>
      <c r="JY427" s="540"/>
      <c r="JZ427" s="540"/>
      <c r="KA427" s="117" t="s">
        <v>313</v>
      </c>
      <c r="KC427" s="117" t="s">
        <v>1</v>
      </c>
      <c r="KD427" s="539" t="str">
        <f t="shared" ref="KD427" si="6798">JU427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KE427" s="540"/>
      <c r="KF427" s="540"/>
      <c r="KG427" s="540"/>
      <c r="KH427" s="540"/>
      <c r="KI427" s="540"/>
      <c r="KJ427" s="117" t="s">
        <v>313</v>
      </c>
      <c r="KL427" s="117" t="s">
        <v>1</v>
      </c>
      <c r="KM427" s="539" t="str">
        <f t="shared" ref="KM427" si="6799">KD427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KN427" s="540"/>
      <c r="KO427" s="540"/>
      <c r="KP427" s="540"/>
      <c r="KQ427" s="540"/>
      <c r="KR427" s="540"/>
      <c r="KS427" s="117" t="s">
        <v>313</v>
      </c>
      <c r="KU427" s="117" t="s">
        <v>1</v>
      </c>
      <c r="KV427" s="539" t="str">
        <f t="shared" ref="KV427" si="6800">KM427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KW427" s="540"/>
      <c r="KX427" s="540"/>
      <c r="KY427" s="540"/>
      <c r="KZ427" s="540"/>
      <c r="LA427" s="540"/>
      <c r="LB427" s="117" t="s">
        <v>313</v>
      </c>
      <c r="LD427" s="117" t="s">
        <v>1</v>
      </c>
      <c r="LE427" s="539" t="str">
        <f t="shared" ref="LE427" si="6801">KV427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LF427" s="540"/>
      <c r="LG427" s="540"/>
      <c r="LH427" s="540"/>
      <c r="LI427" s="540"/>
      <c r="LJ427" s="540"/>
      <c r="LK427" s="117" t="s">
        <v>313</v>
      </c>
      <c r="LM427" s="117" t="s">
        <v>1</v>
      </c>
      <c r="LN427" s="539" t="str">
        <f t="shared" ref="LN427" si="6802">LE427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LO427" s="540"/>
      <c r="LP427" s="540"/>
      <c r="LQ427" s="540"/>
      <c r="LR427" s="540"/>
      <c r="LS427" s="540"/>
      <c r="LT427" s="117" t="s">
        <v>313</v>
      </c>
      <c r="LV427" s="117" t="s">
        <v>1</v>
      </c>
      <c r="LW427" s="539" t="str">
        <f t="shared" ref="LW427" si="6803">LN427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LX427" s="540"/>
      <c r="LY427" s="540"/>
      <c r="LZ427" s="540"/>
      <c r="MA427" s="540"/>
      <c r="MB427" s="540"/>
      <c r="MC427" s="117" t="s">
        <v>313</v>
      </c>
      <c r="ME427" s="117" t="s">
        <v>1</v>
      </c>
      <c r="MF427" s="539" t="str">
        <f t="shared" ref="MF427" si="6804">LW427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MG427" s="540"/>
      <c r="MH427" s="540"/>
      <c r="MI427" s="540"/>
      <c r="MJ427" s="540"/>
      <c r="MK427" s="540"/>
      <c r="ML427" s="117" t="s">
        <v>313</v>
      </c>
      <c r="MN427" s="117" t="s">
        <v>1</v>
      </c>
      <c r="MO427" s="539" t="str">
        <f t="shared" ref="MO427" si="6805">MF427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MP427" s="540"/>
      <c r="MQ427" s="540"/>
      <c r="MR427" s="540"/>
      <c r="MS427" s="540"/>
      <c r="MT427" s="540"/>
      <c r="MU427" s="117" t="s">
        <v>313</v>
      </c>
      <c r="MW427" s="117" t="s">
        <v>1</v>
      </c>
      <c r="MX427" s="539" t="str">
        <f t="shared" ref="MX427" si="6806">MO427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MY427" s="540"/>
      <c r="MZ427" s="540"/>
      <c r="NA427" s="540"/>
      <c r="NB427" s="540"/>
      <c r="NC427" s="540"/>
      <c r="ND427" s="117" t="s">
        <v>313</v>
      </c>
      <c r="NF427" s="117" t="s">
        <v>1</v>
      </c>
      <c r="NG427" s="539" t="str">
        <f t="shared" ref="NG427" si="6807">MX427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NH427" s="540"/>
      <c r="NI427" s="540"/>
      <c r="NJ427" s="540"/>
      <c r="NK427" s="540"/>
      <c r="NL427" s="540"/>
      <c r="NM427" s="117" t="s">
        <v>313</v>
      </c>
      <c r="NO427" s="117" t="s">
        <v>1</v>
      </c>
      <c r="NP427" s="539" t="str">
        <f t="shared" ref="NP427" si="6808">NG427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NQ427" s="540"/>
      <c r="NR427" s="540"/>
      <c r="NS427" s="540"/>
      <c r="NT427" s="540"/>
      <c r="NU427" s="540"/>
      <c r="NV427" s="117" t="s">
        <v>313</v>
      </c>
      <c r="NX427" s="117" t="s">
        <v>1</v>
      </c>
      <c r="NY427" s="539" t="str">
        <f t="shared" ref="NY427" si="6809">NP427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NZ427" s="540"/>
      <c r="OA427" s="540"/>
      <c r="OB427" s="540"/>
      <c r="OC427" s="540"/>
      <c r="OD427" s="540"/>
      <c r="OE427" s="117" t="s">
        <v>313</v>
      </c>
      <c r="OG427" s="117" t="s">
        <v>1</v>
      </c>
      <c r="OH427" s="539" t="str">
        <f t="shared" ref="OH427" si="6810">NY427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OI427" s="540"/>
      <c r="OJ427" s="540"/>
      <c r="OK427" s="540"/>
      <c r="OL427" s="540"/>
      <c r="OM427" s="540"/>
      <c r="ON427" s="117" t="s">
        <v>313</v>
      </c>
      <c r="OP427" s="117" t="s">
        <v>1</v>
      </c>
      <c r="OQ427" s="539" t="str">
        <f t="shared" ref="OQ427" si="6811">OH427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OR427" s="540"/>
      <c r="OS427" s="540"/>
      <c r="OT427" s="540"/>
      <c r="OU427" s="540"/>
      <c r="OV427" s="540"/>
      <c r="OW427" s="117" t="s">
        <v>313</v>
      </c>
      <c r="OY427" s="117" t="s">
        <v>1</v>
      </c>
      <c r="OZ427" s="539" t="str">
        <f t="shared" ref="OZ427" si="6812">OQ427</f>
        <v>CONSTRUCCION DE PISO EN CONCRETO DE 21 MPa, ACABADO ESCOBILLADO, E=10 CM, REFORZADO CON MALLA ELECTROSOLDADA D84. INCLUYE EL CONCRETO, LA MALLA, FORMALETERIA, ARENILLA E=5 CM COMPACTADA, POLIETILENO NEGRO Y TODO LO NECESARIO PARA SU CORRECTA INSTALACION.</v>
      </c>
      <c r="PA427" s="540"/>
      <c r="PB427" s="540"/>
      <c r="PC427" s="540"/>
      <c r="PD427" s="540"/>
      <c r="PE427" s="540"/>
      <c r="PF427" s="117" t="s">
        <v>313</v>
      </c>
    </row>
    <row r="428" spans="1:422" ht="36.75" customHeight="1">
      <c r="A428" s="127" t="str">
        <f>+APU!A230</f>
        <v>08-02-001</v>
      </c>
      <c r="B428" s="545"/>
      <c r="C428" s="545"/>
      <c r="D428" s="545"/>
      <c r="E428" s="545"/>
      <c r="F428" s="545"/>
      <c r="G428" s="545"/>
      <c r="H428" s="133" t="str">
        <f>+APU!C230</f>
        <v>M2</v>
      </c>
      <c r="J428" s="127" t="str">
        <f>+A428</f>
        <v>08-02-001</v>
      </c>
      <c r="K428" s="540"/>
      <c r="L428" s="540"/>
      <c r="M428" s="540"/>
      <c r="N428" s="540"/>
      <c r="O428" s="540"/>
      <c r="P428" s="540"/>
      <c r="Q428" s="126" t="str">
        <f>H428</f>
        <v>M2</v>
      </c>
      <c r="S428" s="127" t="str">
        <f>+J428</f>
        <v>08-02-001</v>
      </c>
      <c r="T428" s="540"/>
      <c r="U428" s="540"/>
      <c r="V428" s="540"/>
      <c r="W428" s="540"/>
      <c r="X428" s="540"/>
      <c r="Y428" s="540"/>
      <c r="Z428" s="126" t="str">
        <f>Q428</f>
        <v>M2</v>
      </c>
      <c r="AB428" s="127" t="str">
        <f>+S428</f>
        <v>08-02-001</v>
      </c>
      <c r="AC428" s="540"/>
      <c r="AD428" s="540"/>
      <c r="AE428" s="540"/>
      <c r="AF428" s="540"/>
      <c r="AG428" s="540"/>
      <c r="AH428" s="540"/>
      <c r="AI428" s="126" t="str">
        <f>Z428</f>
        <v>M2</v>
      </c>
      <c r="AK428" s="127" t="str">
        <f>+AB428</f>
        <v>08-02-001</v>
      </c>
      <c r="AL428" s="540"/>
      <c r="AM428" s="540"/>
      <c r="AN428" s="540"/>
      <c r="AO428" s="540"/>
      <c r="AP428" s="540"/>
      <c r="AQ428" s="540"/>
      <c r="AR428" s="126" t="str">
        <f>AI428</f>
        <v>M2</v>
      </c>
      <c r="AT428" s="127" t="str">
        <f>+AK428</f>
        <v>08-02-001</v>
      </c>
      <c r="AU428" s="540"/>
      <c r="AV428" s="540"/>
      <c r="AW428" s="540"/>
      <c r="AX428" s="540"/>
      <c r="AY428" s="540"/>
      <c r="AZ428" s="540"/>
      <c r="BA428" s="126" t="str">
        <f>AR428</f>
        <v>M2</v>
      </c>
      <c r="BC428" s="127" t="str">
        <f t="shared" ref="BC428" si="6813">+AT428</f>
        <v>08-02-001</v>
      </c>
      <c r="BD428" s="540"/>
      <c r="BE428" s="540"/>
      <c r="BF428" s="540"/>
      <c r="BG428" s="540"/>
      <c r="BH428" s="540"/>
      <c r="BI428" s="540"/>
      <c r="BJ428" s="126" t="str">
        <f t="shared" ref="BJ428" si="6814">BA428</f>
        <v>M2</v>
      </c>
      <c r="BL428" s="127" t="str">
        <f t="shared" ref="BL428" si="6815">+BC428</f>
        <v>08-02-001</v>
      </c>
      <c r="BM428" s="540"/>
      <c r="BN428" s="540"/>
      <c r="BO428" s="540"/>
      <c r="BP428" s="540"/>
      <c r="BQ428" s="540"/>
      <c r="BR428" s="540"/>
      <c r="BS428" s="126" t="str">
        <f t="shared" ref="BS428" si="6816">BJ428</f>
        <v>M2</v>
      </c>
      <c r="BU428" s="127" t="str">
        <f t="shared" ref="BU428" si="6817">+BL428</f>
        <v>08-02-001</v>
      </c>
      <c r="BV428" s="540"/>
      <c r="BW428" s="540"/>
      <c r="BX428" s="540"/>
      <c r="BY428" s="540"/>
      <c r="BZ428" s="540"/>
      <c r="CA428" s="540"/>
      <c r="CB428" s="126" t="str">
        <f t="shared" ref="CB428" si="6818">BS428</f>
        <v>M2</v>
      </c>
      <c r="CD428" s="127" t="str">
        <f t="shared" ref="CD428" si="6819">+BU428</f>
        <v>08-02-001</v>
      </c>
      <c r="CE428" s="540"/>
      <c r="CF428" s="540"/>
      <c r="CG428" s="540"/>
      <c r="CH428" s="540"/>
      <c r="CI428" s="540"/>
      <c r="CJ428" s="540"/>
      <c r="CK428" s="126" t="str">
        <f t="shared" ref="CK428" si="6820">CB428</f>
        <v>M2</v>
      </c>
      <c r="CM428" s="127" t="str">
        <f t="shared" ref="CM428" si="6821">+CD428</f>
        <v>08-02-001</v>
      </c>
      <c r="CN428" s="540"/>
      <c r="CO428" s="540"/>
      <c r="CP428" s="540"/>
      <c r="CQ428" s="540"/>
      <c r="CR428" s="540"/>
      <c r="CS428" s="540"/>
      <c r="CT428" s="126" t="str">
        <f t="shared" ref="CT428" si="6822">CK428</f>
        <v>M2</v>
      </c>
      <c r="CV428" s="127" t="str">
        <f t="shared" ref="CV428" si="6823">+CM428</f>
        <v>08-02-001</v>
      </c>
      <c r="CW428" s="540"/>
      <c r="CX428" s="540"/>
      <c r="CY428" s="540"/>
      <c r="CZ428" s="540"/>
      <c r="DA428" s="540"/>
      <c r="DB428" s="540"/>
      <c r="DC428" s="126" t="str">
        <f t="shared" ref="DC428" si="6824">CT428</f>
        <v>M2</v>
      </c>
      <c r="DE428" s="127" t="str">
        <f t="shared" ref="DE428" si="6825">+CV428</f>
        <v>08-02-001</v>
      </c>
      <c r="DF428" s="540"/>
      <c r="DG428" s="540"/>
      <c r="DH428" s="540"/>
      <c r="DI428" s="540"/>
      <c r="DJ428" s="540"/>
      <c r="DK428" s="540"/>
      <c r="DL428" s="126" t="str">
        <f t="shared" ref="DL428" si="6826">DC428</f>
        <v>M2</v>
      </c>
      <c r="DN428" s="127" t="str">
        <f t="shared" ref="DN428" si="6827">+DE428</f>
        <v>08-02-001</v>
      </c>
      <c r="DO428" s="540"/>
      <c r="DP428" s="540"/>
      <c r="DQ428" s="540"/>
      <c r="DR428" s="540"/>
      <c r="DS428" s="540"/>
      <c r="DT428" s="540"/>
      <c r="DU428" s="126" t="str">
        <f t="shared" ref="DU428" si="6828">DL428</f>
        <v>M2</v>
      </c>
      <c r="DW428" s="127" t="str">
        <f t="shared" ref="DW428" si="6829">+DN428</f>
        <v>08-02-001</v>
      </c>
      <c r="DX428" s="540"/>
      <c r="DY428" s="540"/>
      <c r="DZ428" s="540"/>
      <c r="EA428" s="540"/>
      <c r="EB428" s="540"/>
      <c r="EC428" s="540"/>
      <c r="ED428" s="126" t="str">
        <f t="shared" ref="ED428" si="6830">DU428</f>
        <v>M2</v>
      </c>
      <c r="EF428" s="127" t="str">
        <f t="shared" ref="EF428" si="6831">+DW428</f>
        <v>08-02-001</v>
      </c>
      <c r="EG428" s="540"/>
      <c r="EH428" s="540"/>
      <c r="EI428" s="540"/>
      <c r="EJ428" s="540"/>
      <c r="EK428" s="540"/>
      <c r="EL428" s="540"/>
      <c r="EM428" s="126" t="str">
        <f t="shared" ref="EM428" si="6832">ED428</f>
        <v>M2</v>
      </c>
      <c r="EO428" s="127" t="str">
        <f t="shared" ref="EO428" si="6833">+EF428</f>
        <v>08-02-001</v>
      </c>
      <c r="EP428" s="540"/>
      <c r="EQ428" s="540"/>
      <c r="ER428" s="540"/>
      <c r="ES428" s="540"/>
      <c r="ET428" s="540"/>
      <c r="EU428" s="540"/>
      <c r="EV428" s="126" t="str">
        <f t="shared" ref="EV428" si="6834">EM428</f>
        <v>M2</v>
      </c>
      <c r="EX428" s="127" t="str">
        <f t="shared" ref="EX428" si="6835">+EO428</f>
        <v>08-02-001</v>
      </c>
      <c r="EY428" s="540"/>
      <c r="EZ428" s="540"/>
      <c r="FA428" s="540"/>
      <c r="FB428" s="540"/>
      <c r="FC428" s="540"/>
      <c r="FD428" s="540"/>
      <c r="FE428" s="126" t="str">
        <f t="shared" ref="FE428" si="6836">EV428</f>
        <v>M2</v>
      </c>
      <c r="FG428" s="127" t="str">
        <f t="shared" ref="FG428" si="6837">+EX428</f>
        <v>08-02-001</v>
      </c>
      <c r="FH428" s="540"/>
      <c r="FI428" s="540"/>
      <c r="FJ428" s="540"/>
      <c r="FK428" s="540"/>
      <c r="FL428" s="540"/>
      <c r="FM428" s="540"/>
      <c r="FN428" s="126" t="str">
        <f t="shared" ref="FN428" si="6838">FE428</f>
        <v>M2</v>
      </c>
      <c r="FP428" s="127" t="str">
        <f t="shared" ref="FP428" si="6839">+FG428</f>
        <v>08-02-001</v>
      </c>
      <c r="FQ428" s="540"/>
      <c r="FR428" s="540"/>
      <c r="FS428" s="540"/>
      <c r="FT428" s="540"/>
      <c r="FU428" s="540"/>
      <c r="FV428" s="540"/>
      <c r="FW428" s="126" t="str">
        <f t="shared" ref="FW428" si="6840">FN428</f>
        <v>M2</v>
      </c>
      <c r="FY428" s="127" t="str">
        <f t="shared" ref="FY428" si="6841">+FP428</f>
        <v>08-02-001</v>
      </c>
      <c r="FZ428" s="540"/>
      <c r="GA428" s="540"/>
      <c r="GB428" s="540"/>
      <c r="GC428" s="540"/>
      <c r="GD428" s="540"/>
      <c r="GE428" s="540"/>
      <c r="GF428" s="126" t="str">
        <f t="shared" ref="GF428" si="6842">FW428</f>
        <v>M2</v>
      </c>
      <c r="GH428" s="127" t="str">
        <f t="shared" ref="GH428" si="6843">+FY428</f>
        <v>08-02-001</v>
      </c>
      <c r="GI428" s="540"/>
      <c r="GJ428" s="540"/>
      <c r="GK428" s="540"/>
      <c r="GL428" s="540"/>
      <c r="GM428" s="540"/>
      <c r="GN428" s="540"/>
      <c r="GO428" s="126" t="str">
        <f t="shared" ref="GO428" si="6844">GF428</f>
        <v>M2</v>
      </c>
      <c r="GQ428" s="127" t="str">
        <f t="shared" ref="GQ428" si="6845">+GH428</f>
        <v>08-02-001</v>
      </c>
      <c r="GR428" s="540"/>
      <c r="GS428" s="540"/>
      <c r="GT428" s="540"/>
      <c r="GU428" s="540"/>
      <c r="GV428" s="540"/>
      <c r="GW428" s="540"/>
      <c r="GX428" s="126" t="str">
        <f t="shared" ref="GX428" si="6846">GO428</f>
        <v>M2</v>
      </c>
      <c r="GZ428" s="127" t="str">
        <f t="shared" ref="GZ428" si="6847">+GQ428</f>
        <v>08-02-001</v>
      </c>
      <c r="HA428" s="540"/>
      <c r="HB428" s="540"/>
      <c r="HC428" s="540"/>
      <c r="HD428" s="540"/>
      <c r="HE428" s="540"/>
      <c r="HF428" s="540"/>
      <c r="HG428" s="126" t="str">
        <f t="shared" ref="HG428" si="6848">GX428</f>
        <v>M2</v>
      </c>
      <c r="HI428" s="127" t="str">
        <f t="shared" ref="HI428" si="6849">+GZ428</f>
        <v>08-02-001</v>
      </c>
      <c r="HJ428" s="540"/>
      <c r="HK428" s="540"/>
      <c r="HL428" s="540"/>
      <c r="HM428" s="540"/>
      <c r="HN428" s="540"/>
      <c r="HO428" s="540"/>
      <c r="HP428" s="126" t="str">
        <f t="shared" ref="HP428" si="6850">HG428</f>
        <v>M2</v>
      </c>
      <c r="HR428" s="127" t="str">
        <f t="shared" ref="HR428" si="6851">+HI428</f>
        <v>08-02-001</v>
      </c>
      <c r="HS428" s="540"/>
      <c r="HT428" s="540"/>
      <c r="HU428" s="540"/>
      <c r="HV428" s="540"/>
      <c r="HW428" s="540"/>
      <c r="HX428" s="540"/>
      <c r="HY428" s="126" t="str">
        <f t="shared" ref="HY428" si="6852">HP428</f>
        <v>M2</v>
      </c>
      <c r="IA428" s="127" t="str">
        <f t="shared" ref="IA428" si="6853">+HR428</f>
        <v>08-02-001</v>
      </c>
      <c r="IB428" s="540"/>
      <c r="IC428" s="540"/>
      <c r="ID428" s="540"/>
      <c r="IE428" s="540"/>
      <c r="IF428" s="540"/>
      <c r="IG428" s="540"/>
      <c r="IH428" s="126" t="str">
        <f t="shared" ref="IH428" si="6854">HY428</f>
        <v>M2</v>
      </c>
      <c r="IJ428" s="127" t="str">
        <f t="shared" ref="IJ428" si="6855">+IA428</f>
        <v>08-02-001</v>
      </c>
      <c r="IK428" s="540"/>
      <c r="IL428" s="540"/>
      <c r="IM428" s="540"/>
      <c r="IN428" s="540"/>
      <c r="IO428" s="540"/>
      <c r="IP428" s="540"/>
      <c r="IQ428" s="126" t="str">
        <f t="shared" ref="IQ428" si="6856">IH428</f>
        <v>M2</v>
      </c>
      <c r="IS428" s="127" t="str">
        <f t="shared" ref="IS428" si="6857">+IJ428</f>
        <v>08-02-001</v>
      </c>
      <c r="IT428" s="540"/>
      <c r="IU428" s="540"/>
      <c r="IV428" s="540"/>
      <c r="IW428" s="540"/>
      <c r="IX428" s="540"/>
      <c r="IY428" s="540"/>
      <c r="IZ428" s="126" t="str">
        <f t="shared" ref="IZ428" si="6858">IQ428</f>
        <v>M2</v>
      </c>
      <c r="JB428" s="127" t="str">
        <f t="shared" ref="JB428" si="6859">+IS428</f>
        <v>08-02-001</v>
      </c>
      <c r="JC428" s="540"/>
      <c r="JD428" s="540"/>
      <c r="JE428" s="540"/>
      <c r="JF428" s="540"/>
      <c r="JG428" s="540"/>
      <c r="JH428" s="540"/>
      <c r="JI428" s="126" t="str">
        <f t="shared" ref="JI428" si="6860">IZ428</f>
        <v>M2</v>
      </c>
      <c r="JK428" s="127" t="str">
        <f t="shared" ref="JK428" si="6861">+JB428</f>
        <v>08-02-001</v>
      </c>
      <c r="JL428" s="540"/>
      <c r="JM428" s="540"/>
      <c r="JN428" s="540"/>
      <c r="JO428" s="540"/>
      <c r="JP428" s="540"/>
      <c r="JQ428" s="540"/>
      <c r="JR428" s="126" t="str">
        <f t="shared" ref="JR428" si="6862">JI428</f>
        <v>M2</v>
      </c>
      <c r="JT428" s="127" t="str">
        <f t="shared" ref="JT428" si="6863">+JK428</f>
        <v>08-02-001</v>
      </c>
      <c r="JU428" s="540"/>
      <c r="JV428" s="540"/>
      <c r="JW428" s="540"/>
      <c r="JX428" s="540"/>
      <c r="JY428" s="540"/>
      <c r="JZ428" s="540"/>
      <c r="KA428" s="126" t="str">
        <f t="shared" ref="KA428" si="6864">JR428</f>
        <v>M2</v>
      </c>
      <c r="KC428" s="127" t="str">
        <f t="shared" ref="KC428" si="6865">+JT428</f>
        <v>08-02-001</v>
      </c>
      <c r="KD428" s="540"/>
      <c r="KE428" s="540"/>
      <c r="KF428" s="540"/>
      <c r="KG428" s="540"/>
      <c r="KH428" s="540"/>
      <c r="KI428" s="540"/>
      <c r="KJ428" s="126" t="str">
        <f t="shared" ref="KJ428" si="6866">KA428</f>
        <v>M2</v>
      </c>
      <c r="KL428" s="127" t="str">
        <f t="shared" ref="KL428" si="6867">+KC428</f>
        <v>08-02-001</v>
      </c>
      <c r="KM428" s="540"/>
      <c r="KN428" s="540"/>
      <c r="KO428" s="540"/>
      <c r="KP428" s="540"/>
      <c r="KQ428" s="540"/>
      <c r="KR428" s="540"/>
      <c r="KS428" s="126" t="str">
        <f t="shared" ref="KS428" si="6868">KJ428</f>
        <v>M2</v>
      </c>
      <c r="KU428" s="127" t="str">
        <f t="shared" ref="KU428" si="6869">+KL428</f>
        <v>08-02-001</v>
      </c>
      <c r="KV428" s="540"/>
      <c r="KW428" s="540"/>
      <c r="KX428" s="540"/>
      <c r="KY428" s="540"/>
      <c r="KZ428" s="540"/>
      <c r="LA428" s="540"/>
      <c r="LB428" s="126" t="str">
        <f t="shared" ref="LB428" si="6870">KS428</f>
        <v>M2</v>
      </c>
      <c r="LD428" s="127" t="str">
        <f t="shared" ref="LD428" si="6871">+KU428</f>
        <v>08-02-001</v>
      </c>
      <c r="LE428" s="540"/>
      <c r="LF428" s="540"/>
      <c r="LG428" s="540"/>
      <c r="LH428" s="540"/>
      <c r="LI428" s="540"/>
      <c r="LJ428" s="540"/>
      <c r="LK428" s="126" t="str">
        <f t="shared" ref="LK428" si="6872">LB428</f>
        <v>M2</v>
      </c>
      <c r="LM428" s="127" t="str">
        <f t="shared" ref="LM428" si="6873">+LD428</f>
        <v>08-02-001</v>
      </c>
      <c r="LN428" s="540"/>
      <c r="LO428" s="540"/>
      <c r="LP428" s="540"/>
      <c r="LQ428" s="540"/>
      <c r="LR428" s="540"/>
      <c r="LS428" s="540"/>
      <c r="LT428" s="126" t="str">
        <f t="shared" ref="LT428" si="6874">LK428</f>
        <v>M2</v>
      </c>
      <c r="LV428" s="127" t="str">
        <f t="shared" ref="LV428" si="6875">+LM428</f>
        <v>08-02-001</v>
      </c>
      <c r="LW428" s="540"/>
      <c r="LX428" s="540"/>
      <c r="LY428" s="540"/>
      <c r="LZ428" s="540"/>
      <c r="MA428" s="540"/>
      <c r="MB428" s="540"/>
      <c r="MC428" s="126" t="str">
        <f t="shared" ref="MC428" si="6876">LT428</f>
        <v>M2</v>
      </c>
      <c r="ME428" s="127" t="str">
        <f t="shared" ref="ME428" si="6877">+LV428</f>
        <v>08-02-001</v>
      </c>
      <c r="MF428" s="540"/>
      <c r="MG428" s="540"/>
      <c r="MH428" s="540"/>
      <c r="MI428" s="540"/>
      <c r="MJ428" s="540"/>
      <c r="MK428" s="540"/>
      <c r="ML428" s="126" t="str">
        <f t="shared" ref="ML428" si="6878">MC428</f>
        <v>M2</v>
      </c>
      <c r="MN428" s="127" t="str">
        <f t="shared" ref="MN428" si="6879">+ME428</f>
        <v>08-02-001</v>
      </c>
      <c r="MO428" s="540"/>
      <c r="MP428" s="540"/>
      <c r="MQ428" s="540"/>
      <c r="MR428" s="540"/>
      <c r="MS428" s="540"/>
      <c r="MT428" s="540"/>
      <c r="MU428" s="126" t="str">
        <f t="shared" ref="MU428" si="6880">ML428</f>
        <v>M2</v>
      </c>
      <c r="MW428" s="127" t="str">
        <f t="shared" ref="MW428" si="6881">+MN428</f>
        <v>08-02-001</v>
      </c>
      <c r="MX428" s="540"/>
      <c r="MY428" s="540"/>
      <c r="MZ428" s="540"/>
      <c r="NA428" s="540"/>
      <c r="NB428" s="540"/>
      <c r="NC428" s="540"/>
      <c r="ND428" s="126" t="str">
        <f t="shared" ref="ND428" si="6882">MU428</f>
        <v>M2</v>
      </c>
      <c r="NF428" s="127" t="str">
        <f t="shared" ref="NF428" si="6883">+MW428</f>
        <v>08-02-001</v>
      </c>
      <c r="NG428" s="540"/>
      <c r="NH428" s="540"/>
      <c r="NI428" s="540"/>
      <c r="NJ428" s="540"/>
      <c r="NK428" s="540"/>
      <c r="NL428" s="540"/>
      <c r="NM428" s="126" t="str">
        <f t="shared" ref="NM428" si="6884">ND428</f>
        <v>M2</v>
      </c>
      <c r="NO428" s="127" t="str">
        <f t="shared" ref="NO428" si="6885">+NF428</f>
        <v>08-02-001</v>
      </c>
      <c r="NP428" s="540"/>
      <c r="NQ428" s="540"/>
      <c r="NR428" s="540"/>
      <c r="NS428" s="540"/>
      <c r="NT428" s="540"/>
      <c r="NU428" s="540"/>
      <c r="NV428" s="126" t="str">
        <f t="shared" ref="NV428" si="6886">NM428</f>
        <v>M2</v>
      </c>
      <c r="NX428" s="127" t="str">
        <f t="shared" ref="NX428" si="6887">+NO428</f>
        <v>08-02-001</v>
      </c>
      <c r="NY428" s="540"/>
      <c r="NZ428" s="540"/>
      <c r="OA428" s="540"/>
      <c r="OB428" s="540"/>
      <c r="OC428" s="540"/>
      <c r="OD428" s="540"/>
      <c r="OE428" s="126" t="str">
        <f t="shared" ref="OE428" si="6888">NV428</f>
        <v>M2</v>
      </c>
      <c r="OG428" s="127" t="str">
        <f t="shared" ref="OG428" si="6889">+NX428</f>
        <v>08-02-001</v>
      </c>
      <c r="OH428" s="540"/>
      <c r="OI428" s="540"/>
      <c r="OJ428" s="540"/>
      <c r="OK428" s="540"/>
      <c r="OL428" s="540"/>
      <c r="OM428" s="540"/>
      <c r="ON428" s="126" t="str">
        <f t="shared" ref="ON428" si="6890">OE428</f>
        <v>M2</v>
      </c>
      <c r="OP428" s="127" t="str">
        <f t="shared" ref="OP428" si="6891">+OG428</f>
        <v>08-02-001</v>
      </c>
      <c r="OQ428" s="540"/>
      <c r="OR428" s="540"/>
      <c r="OS428" s="540"/>
      <c r="OT428" s="540"/>
      <c r="OU428" s="540"/>
      <c r="OV428" s="540"/>
      <c r="OW428" s="126" t="str">
        <f t="shared" ref="OW428" si="6892">ON428</f>
        <v>M2</v>
      </c>
      <c r="OY428" s="127" t="str">
        <f t="shared" ref="OY428" si="6893">+OP428</f>
        <v>08-02-001</v>
      </c>
      <c r="OZ428" s="540"/>
      <c r="PA428" s="540"/>
      <c r="PB428" s="540"/>
      <c r="PC428" s="540"/>
      <c r="PD428" s="540"/>
      <c r="PE428" s="540"/>
      <c r="PF428" s="126" t="str">
        <f t="shared" ref="PF428" si="6894">OW428</f>
        <v>M2</v>
      </c>
    </row>
    <row r="429" spans="1:422">
      <c r="A429" s="129" t="s">
        <v>314</v>
      </c>
      <c r="B429" s="130"/>
      <c r="C429" s="130" t="s">
        <v>315</v>
      </c>
      <c r="D429" s="130" t="s">
        <v>316</v>
      </c>
      <c r="E429" s="130" t="s">
        <v>317</v>
      </c>
      <c r="F429" s="130" t="s">
        <v>318</v>
      </c>
      <c r="G429" s="128" t="s">
        <v>319</v>
      </c>
      <c r="H429" s="131" t="s">
        <v>44</v>
      </c>
      <c r="J429" s="129" t="s">
        <v>314</v>
      </c>
      <c r="K429" s="130"/>
      <c r="L429" s="130" t="s">
        <v>315</v>
      </c>
      <c r="M429" s="130" t="s">
        <v>316</v>
      </c>
      <c r="N429" s="130" t="s">
        <v>317</v>
      </c>
      <c r="O429" s="130" t="s">
        <v>318</v>
      </c>
      <c r="P429" s="128" t="s">
        <v>319</v>
      </c>
      <c r="Q429" s="131" t="s">
        <v>44</v>
      </c>
      <c r="S429" s="129" t="s">
        <v>314</v>
      </c>
      <c r="T429" s="130"/>
      <c r="U429" s="130" t="s">
        <v>315</v>
      </c>
      <c r="V429" s="130" t="s">
        <v>316</v>
      </c>
      <c r="W429" s="130" t="s">
        <v>317</v>
      </c>
      <c r="X429" s="130" t="s">
        <v>318</v>
      </c>
      <c r="Y429" s="128" t="s">
        <v>319</v>
      </c>
      <c r="Z429" s="131" t="s">
        <v>44</v>
      </c>
      <c r="AB429" s="129" t="s">
        <v>314</v>
      </c>
      <c r="AC429" s="130"/>
      <c r="AD429" s="130" t="s">
        <v>315</v>
      </c>
      <c r="AE429" s="130" t="s">
        <v>316</v>
      </c>
      <c r="AF429" s="130" t="s">
        <v>317</v>
      </c>
      <c r="AG429" s="130" t="s">
        <v>318</v>
      </c>
      <c r="AH429" s="128" t="s">
        <v>319</v>
      </c>
      <c r="AI429" s="131" t="s">
        <v>44</v>
      </c>
      <c r="AK429" s="129" t="s">
        <v>314</v>
      </c>
      <c r="AL429" s="130"/>
      <c r="AM429" s="130" t="s">
        <v>315</v>
      </c>
      <c r="AN429" s="130" t="s">
        <v>316</v>
      </c>
      <c r="AO429" s="130" t="s">
        <v>317</v>
      </c>
      <c r="AP429" s="130" t="s">
        <v>318</v>
      </c>
      <c r="AQ429" s="128" t="s">
        <v>319</v>
      </c>
      <c r="AR429" s="131" t="s">
        <v>44</v>
      </c>
      <c r="AT429" s="129" t="s">
        <v>314</v>
      </c>
      <c r="AU429" s="130"/>
      <c r="AV429" s="130" t="s">
        <v>315</v>
      </c>
      <c r="AW429" s="130" t="s">
        <v>316</v>
      </c>
      <c r="AX429" s="130" t="s">
        <v>317</v>
      </c>
      <c r="AY429" s="130" t="s">
        <v>318</v>
      </c>
      <c r="AZ429" s="128" t="s">
        <v>319</v>
      </c>
      <c r="BA429" s="131" t="s">
        <v>44</v>
      </c>
      <c r="BC429" s="129" t="s">
        <v>314</v>
      </c>
      <c r="BD429" s="130"/>
      <c r="BE429" s="130" t="s">
        <v>315</v>
      </c>
      <c r="BF429" s="130" t="s">
        <v>316</v>
      </c>
      <c r="BG429" s="130" t="s">
        <v>317</v>
      </c>
      <c r="BH429" s="130" t="s">
        <v>318</v>
      </c>
      <c r="BI429" s="128" t="s">
        <v>319</v>
      </c>
      <c r="BJ429" s="131" t="s">
        <v>44</v>
      </c>
      <c r="BL429" s="129" t="s">
        <v>314</v>
      </c>
      <c r="BM429" s="130"/>
      <c r="BN429" s="130" t="s">
        <v>315</v>
      </c>
      <c r="BO429" s="130" t="s">
        <v>316</v>
      </c>
      <c r="BP429" s="130" t="s">
        <v>317</v>
      </c>
      <c r="BQ429" s="130" t="s">
        <v>318</v>
      </c>
      <c r="BR429" s="128" t="s">
        <v>319</v>
      </c>
      <c r="BS429" s="131" t="s">
        <v>44</v>
      </c>
      <c r="BU429" s="129" t="s">
        <v>314</v>
      </c>
      <c r="BV429" s="130"/>
      <c r="BW429" s="130" t="s">
        <v>315</v>
      </c>
      <c r="BX429" s="130" t="s">
        <v>316</v>
      </c>
      <c r="BY429" s="130" t="s">
        <v>317</v>
      </c>
      <c r="BZ429" s="130" t="s">
        <v>318</v>
      </c>
      <c r="CA429" s="128" t="s">
        <v>319</v>
      </c>
      <c r="CB429" s="131" t="s">
        <v>44</v>
      </c>
      <c r="CD429" s="129" t="s">
        <v>314</v>
      </c>
      <c r="CE429" s="130"/>
      <c r="CF429" s="130" t="s">
        <v>315</v>
      </c>
      <c r="CG429" s="130" t="s">
        <v>316</v>
      </c>
      <c r="CH429" s="130" t="s">
        <v>317</v>
      </c>
      <c r="CI429" s="130" t="s">
        <v>318</v>
      </c>
      <c r="CJ429" s="128" t="s">
        <v>319</v>
      </c>
      <c r="CK429" s="131" t="s">
        <v>44</v>
      </c>
      <c r="CM429" s="129" t="s">
        <v>314</v>
      </c>
      <c r="CN429" s="130"/>
      <c r="CO429" s="130" t="s">
        <v>315</v>
      </c>
      <c r="CP429" s="130" t="s">
        <v>316</v>
      </c>
      <c r="CQ429" s="130" t="s">
        <v>317</v>
      </c>
      <c r="CR429" s="130" t="s">
        <v>318</v>
      </c>
      <c r="CS429" s="128" t="s">
        <v>319</v>
      </c>
      <c r="CT429" s="131" t="s">
        <v>44</v>
      </c>
      <c r="CV429" s="129" t="s">
        <v>314</v>
      </c>
      <c r="CW429" s="130"/>
      <c r="CX429" s="130" t="s">
        <v>315</v>
      </c>
      <c r="CY429" s="130" t="s">
        <v>316</v>
      </c>
      <c r="CZ429" s="130" t="s">
        <v>317</v>
      </c>
      <c r="DA429" s="130" t="s">
        <v>318</v>
      </c>
      <c r="DB429" s="128" t="s">
        <v>319</v>
      </c>
      <c r="DC429" s="131" t="s">
        <v>44</v>
      </c>
      <c r="DE429" s="129" t="s">
        <v>314</v>
      </c>
      <c r="DF429" s="130"/>
      <c r="DG429" s="130" t="s">
        <v>315</v>
      </c>
      <c r="DH429" s="130" t="s">
        <v>316</v>
      </c>
      <c r="DI429" s="130" t="s">
        <v>317</v>
      </c>
      <c r="DJ429" s="130" t="s">
        <v>318</v>
      </c>
      <c r="DK429" s="128" t="s">
        <v>319</v>
      </c>
      <c r="DL429" s="131" t="s">
        <v>44</v>
      </c>
      <c r="DN429" s="129" t="s">
        <v>314</v>
      </c>
      <c r="DO429" s="130"/>
      <c r="DP429" s="130" t="s">
        <v>315</v>
      </c>
      <c r="DQ429" s="130" t="s">
        <v>316</v>
      </c>
      <c r="DR429" s="130" t="s">
        <v>317</v>
      </c>
      <c r="DS429" s="130" t="s">
        <v>318</v>
      </c>
      <c r="DT429" s="128" t="s">
        <v>319</v>
      </c>
      <c r="DU429" s="131" t="s">
        <v>44</v>
      </c>
      <c r="DW429" s="129" t="s">
        <v>314</v>
      </c>
      <c r="DX429" s="130"/>
      <c r="DY429" s="130" t="s">
        <v>315</v>
      </c>
      <c r="DZ429" s="130" t="s">
        <v>316</v>
      </c>
      <c r="EA429" s="130" t="s">
        <v>317</v>
      </c>
      <c r="EB429" s="130" t="s">
        <v>318</v>
      </c>
      <c r="EC429" s="128" t="s">
        <v>319</v>
      </c>
      <c r="ED429" s="131" t="s">
        <v>44</v>
      </c>
      <c r="EF429" s="129" t="s">
        <v>314</v>
      </c>
      <c r="EG429" s="130"/>
      <c r="EH429" s="130" t="s">
        <v>315</v>
      </c>
      <c r="EI429" s="130" t="s">
        <v>316</v>
      </c>
      <c r="EJ429" s="130" t="s">
        <v>317</v>
      </c>
      <c r="EK429" s="130" t="s">
        <v>318</v>
      </c>
      <c r="EL429" s="128" t="s">
        <v>319</v>
      </c>
      <c r="EM429" s="131" t="s">
        <v>44</v>
      </c>
      <c r="EO429" s="129" t="s">
        <v>314</v>
      </c>
      <c r="EP429" s="130"/>
      <c r="EQ429" s="130" t="s">
        <v>315</v>
      </c>
      <c r="ER429" s="130" t="s">
        <v>316</v>
      </c>
      <c r="ES429" s="130" t="s">
        <v>317</v>
      </c>
      <c r="ET429" s="130" t="s">
        <v>318</v>
      </c>
      <c r="EU429" s="128" t="s">
        <v>319</v>
      </c>
      <c r="EV429" s="131" t="s">
        <v>44</v>
      </c>
      <c r="EX429" s="129" t="s">
        <v>314</v>
      </c>
      <c r="EY429" s="130"/>
      <c r="EZ429" s="130" t="s">
        <v>315</v>
      </c>
      <c r="FA429" s="130" t="s">
        <v>316</v>
      </c>
      <c r="FB429" s="130" t="s">
        <v>317</v>
      </c>
      <c r="FC429" s="130" t="s">
        <v>318</v>
      </c>
      <c r="FD429" s="128" t="s">
        <v>319</v>
      </c>
      <c r="FE429" s="131" t="s">
        <v>44</v>
      </c>
      <c r="FG429" s="129" t="s">
        <v>314</v>
      </c>
      <c r="FH429" s="130"/>
      <c r="FI429" s="130" t="s">
        <v>315</v>
      </c>
      <c r="FJ429" s="130" t="s">
        <v>316</v>
      </c>
      <c r="FK429" s="130" t="s">
        <v>317</v>
      </c>
      <c r="FL429" s="130" t="s">
        <v>318</v>
      </c>
      <c r="FM429" s="128" t="s">
        <v>319</v>
      </c>
      <c r="FN429" s="131" t="s">
        <v>44</v>
      </c>
      <c r="FP429" s="129" t="s">
        <v>314</v>
      </c>
      <c r="FQ429" s="130"/>
      <c r="FR429" s="130" t="s">
        <v>315</v>
      </c>
      <c r="FS429" s="130" t="s">
        <v>316</v>
      </c>
      <c r="FT429" s="130" t="s">
        <v>317</v>
      </c>
      <c r="FU429" s="130" t="s">
        <v>318</v>
      </c>
      <c r="FV429" s="128" t="s">
        <v>319</v>
      </c>
      <c r="FW429" s="131" t="s">
        <v>44</v>
      </c>
      <c r="FY429" s="129" t="s">
        <v>314</v>
      </c>
      <c r="FZ429" s="130"/>
      <c r="GA429" s="130" t="s">
        <v>315</v>
      </c>
      <c r="GB429" s="130" t="s">
        <v>316</v>
      </c>
      <c r="GC429" s="130" t="s">
        <v>317</v>
      </c>
      <c r="GD429" s="130" t="s">
        <v>318</v>
      </c>
      <c r="GE429" s="128" t="s">
        <v>319</v>
      </c>
      <c r="GF429" s="131" t="s">
        <v>44</v>
      </c>
      <c r="GH429" s="129" t="s">
        <v>314</v>
      </c>
      <c r="GI429" s="130"/>
      <c r="GJ429" s="130" t="s">
        <v>315</v>
      </c>
      <c r="GK429" s="130" t="s">
        <v>316</v>
      </c>
      <c r="GL429" s="130" t="s">
        <v>317</v>
      </c>
      <c r="GM429" s="130" t="s">
        <v>318</v>
      </c>
      <c r="GN429" s="128" t="s">
        <v>319</v>
      </c>
      <c r="GO429" s="131" t="s">
        <v>44</v>
      </c>
      <c r="GQ429" s="129" t="s">
        <v>314</v>
      </c>
      <c r="GR429" s="130"/>
      <c r="GS429" s="130" t="s">
        <v>315</v>
      </c>
      <c r="GT429" s="130" t="s">
        <v>316</v>
      </c>
      <c r="GU429" s="130" t="s">
        <v>317</v>
      </c>
      <c r="GV429" s="130" t="s">
        <v>318</v>
      </c>
      <c r="GW429" s="128" t="s">
        <v>319</v>
      </c>
      <c r="GX429" s="131" t="s">
        <v>44</v>
      </c>
      <c r="GZ429" s="129" t="s">
        <v>314</v>
      </c>
      <c r="HA429" s="130"/>
      <c r="HB429" s="130" t="s">
        <v>315</v>
      </c>
      <c r="HC429" s="130" t="s">
        <v>316</v>
      </c>
      <c r="HD429" s="130" t="s">
        <v>317</v>
      </c>
      <c r="HE429" s="130" t="s">
        <v>318</v>
      </c>
      <c r="HF429" s="128" t="s">
        <v>319</v>
      </c>
      <c r="HG429" s="131" t="s">
        <v>44</v>
      </c>
      <c r="HI429" s="129" t="s">
        <v>314</v>
      </c>
      <c r="HJ429" s="130"/>
      <c r="HK429" s="130" t="s">
        <v>315</v>
      </c>
      <c r="HL429" s="130" t="s">
        <v>316</v>
      </c>
      <c r="HM429" s="130" t="s">
        <v>317</v>
      </c>
      <c r="HN429" s="130" t="s">
        <v>318</v>
      </c>
      <c r="HO429" s="128" t="s">
        <v>319</v>
      </c>
      <c r="HP429" s="131" t="s">
        <v>44</v>
      </c>
      <c r="HR429" s="129" t="s">
        <v>314</v>
      </c>
      <c r="HS429" s="130"/>
      <c r="HT429" s="130" t="s">
        <v>315</v>
      </c>
      <c r="HU429" s="130" t="s">
        <v>316</v>
      </c>
      <c r="HV429" s="130" t="s">
        <v>317</v>
      </c>
      <c r="HW429" s="130" t="s">
        <v>318</v>
      </c>
      <c r="HX429" s="128" t="s">
        <v>319</v>
      </c>
      <c r="HY429" s="131" t="s">
        <v>44</v>
      </c>
      <c r="IA429" s="129" t="s">
        <v>314</v>
      </c>
      <c r="IB429" s="130"/>
      <c r="IC429" s="130" t="s">
        <v>315</v>
      </c>
      <c r="ID429" s="130" t="s">
        <v>316</v>
      </c>
      <c r="IE429" s="130" t="s">
        <v>317</v>
      </c>
      <c r="IF429" s="130" t="s">
        <v>318</v>
      </c>
      <c r="IG429" s="128" t="s">
        <v>319</v>
      </c>
      <c r="IH429" s="131" t="s">
        <v>44</v>
      </c>
      <c r="IJ429" s="129" t="s">
        <v>314</v>
      </c>
      <c r="IK429" s="130"/>
      <c r="IL429" s="130" t="s">
        <v>315</v>
      </c>
      <c r="IM429" s="130" t="s">
        <v>316</v>
      </c>
      <c r="IN429" s="130" t="s">
        <v>317</v>
      </c>
      <c r="IO429" s="130" t="s">
        <v>318</v>
      </c>
      <c r="IP429" s="128" t="s">
        <v>319</v>
      </c>
      <c r="IQ429" s="131" t="s">
        <v>44</v>
      </c>
      <c r="IS429" s="129" t="s">
        <v>314</v>
      </c>
      <c r="IT429" s="130"/>
      <c r="IU429" s="130" t="s">
        <v>315</v>
      </c>
      <c r="IV429" s="130" t="s">
        <v>316</v>
      </c>
      <c r="IW429" s="130" t="s">
        <v>317</v>
      </c>
      <c r="IX429" s="130" t="s">
        <v>318</v>
      </c>
      <c r="IY429" s="128" t="s">
        <v>319</v>
      </c>
      <c r="IZ429" s="131" t="s">
        <v>44</v>
      </c>
      <c r="JB429" s="129" t="s">
        <v>314</v>
      </c>
      <c r="JC429" s="130"/>
      <c r="JD429" s="130" t="s">
        <v>315</v>
      </c>
      <c r="JE429" s="130" t="s">
        <v>316</v>
      </c>
      <c r="JF429" s="130" t="s">
        <v>317</v>
      </c>
      <c r="JG429" s="130" t="s">
        <v>318</v>
      </c>
      <c r="JH429" s="128" t="s">
        <v>319</v>
      </c>
      <c r="JI429" s="131" t="s">
        <v>44</v>
      </c>
      <c r="JK429" s="129" t="s">
        <v>314</v>
      </c>
      <c r="JL429" s="130"/>
      <c r="JM429" s="130" t="s">
        <v>315</v>
      </c>
      <c r="JN429" s="130" t="s">
        <v>316</v>
      </c>
      <c r="JO429" s="130" t="s">
        <v>317</v>
      </c>
      <c r="JP429" s="130" t="s">
        <v>318</v>
      </c>
      <c r="JQ429" s="128" t="s">
        <v>319</v>
      </c>
      <c r="JR429" s="131" t="s">
        <v>44</v>
      </c>
      <c r="JT429" s="129" t="s">
        <v>314</v>
      </c>
      <c r="JU429" s="130"/>
      <c r="JV429" s="130" t="s">
        <v>315</v>
      </c>
      <c r="JW429" s="130" t="s">
        <v>316</v>
      </c>
      <c r="JX429" s="130" t="s">
        <v>317</v>
      </c>
      <c r="JY429" s="130" t="s">
        <v>318</v>
      </c>
      <c r="JZ429" s="128" t="s">
        <v>319</v>
      </c>
      <c r="KA429" s="131" t="s">
        <v>44</v>
      </c>
      <c r="KC429" s="129" t="s">
        <v>314</v>
      </c>
      <c r="KD429" s="130"/>
      <c r="KE429" s="130" t="s">
        <v>315</v>
      </c>
      <c r="KF429" s="130" t="s">
        <v>316</v>
      </c>
      <c r="KG429" s="130" t="s">
        <v>317</v>
      </c>
      <c r="KH429" s="130" t="s">
        <v>318</v>
      </c>
      <c r="KI429" s="128" t="s">
        <v>319</v>
      </c>
      <c r="KJ429" s="131" t="s">
        <v>44</v>
      </c>
      <c r="KL429" s="129" t="s">
        <v>314</v>
      </c>
      <c r="KM429" s="130"/>
      <c r="KN429" s="130" t="s">
        <v>315</v>
      </c>
      <c r="KO429" s="130" t="s">
        <v>316</v>
      </c>
      <c r="KP429" s="130" t="s">
        <v>317</v>
      </c>
      <c r="KQ429" s="130" t="s">
        <v>318</v>
      </c>
      <c r="KR429" s="128" t="s">
        <v>319</v>
      </c>
      <c r="KS429" s="131" t="s">
        <v>44</v>
      </c>
      <c r="KU429" s="129" t="s">
        <v>314</v>
      </c>
      <c r="KV429" s="130"/>
      <c r="KW429" s="130" t="s">
        <v>315</v>
      </c>
      <c r="KX429" s="130" t="s">
        <v>316</v>
      </c>
      <c r="KY429" s="130" t="s">
        <v>317</v>
      </c>
      <c r="KZ429" s="130" t="s">
        <v>318</v>
      </c>
      <c r="LA429" s="128" t="s">
        <v>319</v>
      </c>
      <c r="LB429" s="131" t="s">
        <v>44</v>
      </c>
      <c r="LD429" s="129" t="s">
        <v>314</v>
      </c>
      <c r="LE429" s="130"/>
      <c r="LF429" s="130" t="s">
        <v>315</v>
      </c>
      <c r="LG429" s="130" t="s">
        <v>316</v>
      </c>
      <c r="LH429" s="130" t="s">
        <v>317</v>
      </c>
      <c r="LI429" s="130" t="s">
        <v>318</v>
      </c>
      <c r="LJ429" s="128" t="s">
        <v>319</v>
      </c>
      <c r="LK429" s="131" t="s">
        <v>44</v>
      </c>
      <c r="LM429" s="129" t="s">
        <v>314</v>
      </c>
      <c r="LN429" s="130"/>
      <c r="LO429" s="130" t="s">
        <v>315</v>
      </c>
      <c r="LP429" s="130" t="s">
        <v>316</v>
      </c>
      <c r="LQ429" s="130" t="s">
        <v>317</v>
      </c>
      <c r="LR429" s="130" t="s">
        <v>318</v>
      </c>
      <c r="LS429" s="128" t="s">
        <v>319</v>
      </c>
      <c r="LT429" s="131" t="s">
        <v>44</v>
      </c>
      <c r="LV429" s="129" t="s">
        <v>314</v>
      </c>
      <c r="LW429" s="130"/>
      <c r="LX429" s="130" t="s">
        <v>315</v>
      </c>
      <c r="LY429" s="130" t="s">
        <v>316</v>
      </c>
      <c r="LZ429" s="130" t="s">
        <v>317</v>
      </c>
      <c r="MA429" s="130" t="s">
        <v>318</v>
      </c>
      <c r="MB429" s="128" t="s">
        <v>319</v>
      </c>
      <c r="MC429" s="131" t="s">
        <v>44</v>
      </c>
      <c r="ME429" s="129" t="s">
        <v>314</v>
      </c>
      <c r="MF429" s="130"/>
      <c r="MG429" s="130" t="s">
        <v>315</v>
      </c>
      <c r="MH429" s="130" t="s">
        <v>316</v>
      </c>
      <c r="MI429" s="130" t="s">
        <v>317</v>
      </c>
      <c r="MJ429" s="130" t="s">
        <v>318</v>
      </c>
      <c r="MK429" s="128" t="s">
        <v>319</v>
      </c>
      <c r="ML429" s="131" t="s">
        <v>44</v>
      </c>
      <c r="MN429" s="129" t="s">
        <v>314</v>
      </c>
      <c r="MO429" s="130"/>
      <c r="MP429" s="130" t="s">
        <v>315</v>
      </c>
      <c r="MQ429" s="130" t="s">
        <v>316</v>
      </c>
      <c r="MR429" s="130" t="s">
        <v>317</v>
      </c>
      <c r="MS429" s="130" t="s">
        <v>318</v>
      </c>
      <c r="MT429" s="128" t="s">
        <v>319</v>
      </c>
      <c r="MU429" s="131" t="s">
        <v>44</v>
      </c>
      <c r="MW429" s="129" t="s">
        <v>314</v>
      </c>
      <c r="MX429" s="130"/>
      <c r="MY429" s="130" t="s">
        <v>315</v>
      </c>
      <c r="MZ429" s="130" t="s">
        <v>316</v>
      </c>
      <c r="NA429" s="130" t="s">
        <v>317</v>
      </c>
      <c r="NB429" s="130" t="s">
        <v>318</v>
      </c>
      <c r="NC429" s="128" t="s">
        <v>319</v>
      </c>
      <c r="ND429" s="131" t="s">
        <v>44</v>
      </c>
      <c r="NF429" s="129" t="s">
        <v>314</v>
      </c>
      <c r="NG429" s="130"/>
      <c r="NH429" s="130" t="s">
        <v>315</v>
      </c>
      <c r="NI429" s="130" t="s">
        <v>316</v>
      </c>
      <c r="NJ429" s="130" t="s">
        <v>317</v>
      </c>
      <c r="NK429" s="130" t="s">
        <v>318</v>
      </c>
      <c r="NL429" s="128" t="s">
        <v>319</v>
      </c>
      <c r="NM429" s="131" t="s">
        <v>44</v>
      </c>
      <c r="NO429" s="129" t="s">
        <v>314</v>
      </c>
      <c r="NP429" s="130"/>
      <c r="NQ429" s="130" t="s">
        <v>315</v>
      </c>
      <c r="NR429" s="130" t="s">
        <v>316</v>
      </c>
      <c r="NS429" s="130" t="s">
        <v>317</v>
      </c>
      <c r="NT429" s="130" t="s">
        <v>318</v>
      </c>
      <c r="NU429" s="128" t="s">
        <v>319</v>
      </c>
      <c r="NV429" s="131" t="s">
        <v>44</v>
      </c>
      <c r="NX429" s="129" t="s">
        <v>314</v>
      </c>
      <c r="NY429" s="130"/>
      <c r="NZ429" s="130" t="s">
        <v>315</v>
      </c>
      <c r="OA429" s="130" t="s">
        <v>316</v>
      </c>
      <c r="OB429" s="130" t="s">
        <v>317</v>
      </c>
      <c r="OC429" s="130" t="s">
        <v>318</v>
      </c>
      <c r="OD429" s="128" t="s">
        <v>319</v>
      </c>
      <c r="OE429" s="131" t="s">
        <v>44</v>
      </c>
      <c r="OG429" s="129" t="s">
        <v>314</v>
      </c>
      <c r="OH429" s="130"/>
      <c r="OI429" s="130" t="s">
        <v>315</v>
      </c>
      <c r="OJ429" s="130" t="s">
        <v>316</v>
      </c>
      <c r="OK429" s="130" t="s">
        <v>317</v>
      </c>
      <c r="OL429" s="130" t="s">
        <v>318</v>
      </c>
      <c r="OM429" s="128" t="s">
        <v>319</v>
      </c>
      <c r="ON429" s="131" t="s">
        <v>44</v>
      </c>
      <c r="OP429" s="129" t="s">
        <v>314</v>
      </c>
      <c r="OQ429" s="130"/>
      <c r="OR429" s="130" t="s">
        <v>315</v>
      </c>
      <c r="OS429" s="130" t="s">
        <v>316</v>
      </c>
      <c r="OT429" s="130" t="s">
        <v>317</v>
      </c>
      <c r="OU429" s="130" t="s">
        <v>318</v>
      </c>
      <c r="OV429" s="128" t="s">
        <v>319</v>
      </c>
      <c r="OW429" s="131" t="s">
        <v>44</v>
      </c>
      <c r="OY429" s="129" t="s">
        <v>314</v>
      </c>
      <c r="OZ429" s="130"/>
      <c r="PA429" s="130" t="s">
        <v>315</v>
      </c>
      <c r="PB429" s="130" t="s">
        <v>316</v>
      </c>
      <c r="PC429" s="130" t="s">
        <v>317</v>
      </c>
      <c r="PD429" s="130" t="s">
        <v>318</v>
      </c>
      <c r="PE429" s="128" t="s">
        <v>319</v>
      </c>
      <c r="PF429" s="131" t="s">
        <v>44</v>
      </c>
    </row>
    <row r="430" spans="1:422">
      <c r="A430" s="118"/>
      <c r="B430" s="118"/>
      <c r="C430" s="115"/>
      <c r="D430" s="115"/>
      <c r="E430" s="115"/>
      <c r="F430" s="115"/>
      <c r="G430" s="115"/>
      <c r="H430" s="115">
        <f t="shared" ref="H430:H437" si="6895">PRODUCT(C430:G430)</f>
        <v>0</v>
      </c>
      <c r="J430" s="118"/>
      <c r="K430" s="118"/>
      <c r="L430" s="115"/>
      <c r="M430" s="115"/>
      <c r="N430" s="115"/>
      <c r="O430" s="115"/>
      <c r="P430" s="115"/>
      <c r="Q430" s="115">
        <f t="shared" ref="Q430:Q437" si="6896">PRODUCT(L430:P430)</f>
        <v>0</v>
      </c>
      <c r="S430" s="118"/>
      <c r="T430" s="118"/>
      <c r="U430" s="115"/>
      <c r="V430" s="115"/>
      <c r="W430" s="115"/>
      <c r="X430" s="115"/>
      <c r="Y430" s="115"/>
      <c r="Z430" s="115"/>
      <c r="AB430" s="118"/>
      <c r="AC430" s="118"/>
      <c r="AD430" s="115"/>
      <c r="AE430" s="115"/>
      <c r="AF430" s="115"/>
      <c r="AG430" s="115"/>
      <c r="AH430" s="115"/>
      <c r="AI430" s="115"/>
      <c r="AK430" s="118"/>
      <c r="AL430" s="118"/>
      <c r="AM430" s="115"/>
      <c r="AN430" s="115"/>
      <c r="AO430" s="115"/>
      <c r="AP430" s="115"/>
      <c r="AQ430" s="115"/>
      <c r="AR430" s="115"/>
      <c r="AT430" s="118"/>
      <c r="AU430" s="118"/>
      <c r="AV430" s="115"/>
      <c r="AW430" s="115"/>
      <c r="AX430" s="115"/>
      <c r="AY430" s="115"/>
      <c r="AZ430" s="115"/>
      <c r="BA430" s="115"/>
      <c r="BC430" s="118"/>
      <c r="BD430" s="118"/>
      <c r="BE430" s="115"/>
      <c r="BF430" s="115"/>
      <c r="BG430" s="115"/>
      <c r="BH430" s="115"/>
      <c r="BI430" s="115"/>
      <c r="BJ430" s="115"/>
      <c r="BL430" s="118"/>
      <c r="BM430" s="118"/>
      <c r="BN430" s="115"/>
      <c r="BO430" s="115"/>
      <c r="BP430" s="115"/>
      <c r="BQ430" s="115"/>
      <c r="BR430" s="115"/>
      <c r="BS430" s="115"/>
      <c r="BU430" s="118"/>
      <c r="BV430" s="118"/>
      <c r="BW430" s="115"/>
      <c r="BX430" s="115"/>
      <c r="BY430" s="115"/>
      <c r="BZ430" s="115"/>
      <c r="CA430" s="115"/>
      <c r="CB430" s="115"/>
      <c r="CD430" s="118"/>
      <c r="CE430" s="118"/>
      <c r="CF430" s="115"/>
      <c r="CG430" s="115"/>
      <c r="CH430" s="115"/>
      <c r="CI430" s="115"/>
      <c r="CJ430" s="115"/>
      <c r="CK430" s="115"/>
      <c r="CM430" s="118"/>
      <c r="CN430" s="118"/>
      <c r="CO430" s="115"/>
      <c r="CP430" s="115"/>
      <c r="CQ430" s="115"/>
      <c r="CR430" s="115"/>
      <c r="CS430" s="115"/>
      <c r="CT430" s="115"/>
      <c r="CV430" s="118"/>
      <c r="CW430" s="118"/>
      <c r="CX430" s="115"/>
      <c r="CY430" s="115"/>
      <c r="CZ430" s="115"/>
      <c r="DA430" s="115"/>
      <c r="DB430" s="115"/>
      <c r="DC430" s="115"/>
      <c r="DE430" s="118"/>
      <c r="DF430" s="118"/>
      <c r="DG430" s="115"/>
      <c r="DH430" s="115"/>
      <c r="DI430" s="115"/>
      <c r="DJ430" s="115"/>
      <c r="DK430" s="115"/>
      <c r="DL430" s="115"/>
      <c r="DN430" s="118"/>
      <c r="DO430" s="118"/>
      <c r="DP430" s="115"/>
      <c r="DQ430" s="115"/>
      <c r="DR430" s="115"/>
      <c r="DS430" s="115"/>
      <c r="DT430" s="115"/>
      <c r="DU430" s="115"/>
      <c r="DW430" s="118"/>
      <c r="DX430" s="118"/>
      <c r="DY430" s="115"/>
      <c r="DZ430" s="115"/>
      <c r="EA430" s="115"/>
      <c r="EB430" s="115"/>
      <c r="EC430" s="115"/>
      <c r="ED430" s="115"/>
      <c r="EF430" s="118"/>
      <c r="EG430" s="118"/>
      <c r="EH430" s="115"/>
      <c r="EI430" s="115"/>
      <c r="EJ430" s="115"/>
      <c r="EK430" s="115"/>
      <c r="EL430" s="115"/>
      <c r="EM430" s="115"/>
      <c r="EO430" s="118"/>
      <c r="EP430" s="118"/>
      <c r="EQ430" s="115"/>
      <c r="ER430" s="115"/>
      <c r="ES430" s="115"/>
      <c r="ET430" s="115"/>
      <c r="EU430" s="115"/>
      <c r="EV430" s="115"/>
      <c r="EX430" s="118"/>
      <c r="EY430" s="118"/>
      <c r="EZ430" s="115"/>
      <c r="FA430" s="115"/>
      <c r="FB430" s="115"/>
      <c r="FC430" s="115"/>
      <c r="FD430" s="115"/>
      <c r="FE430" s="115"/>
      <c r="FG430" s="118"/>
      <c r="FH430" s="118"/>
      <c r="FI430" s="115"/>
      <c r="FJ430" s="115"/>
      <c r="FK430" s="115"/>
      <c r="FL430" s="115"/>
      <c r="FM430" s="115"/>
      <c r="FN430" s="115"/>
      <c r="FP430" s="118"/>
      <c r="FQ430" s="118"/>
      <c r="FR430" s="115"/>
      <c r="FS430" s="115"/>
      <c r="FT430" s="115"/>
      <c r="FU430" s="115"/>
      <c r="FV430" s="115"/>
      <c r="FW430" s="115"/>
      <c r="FY430" s="118" t="s">
        <v>851</v>
      </c>
      <c r="FZ430" s="118"/>
      <c r="GA430" s="115">
        <v>2</v>
      </c>
      <c r="GB430" s="115">
        <v>0.6</v>
      </c>
      <c r="GC430" s="115"/>
      <c r="GD430" s="115">
        <v>1</v>
      </c>
      <c r="GE430" s="115"/>
      <c r="GF430" s="115">
        <f t="shared" ref="GF430:GF437" si="6897">PRODUCT(GA430:GE430)</f>
        <v>1.2</v>
      </c>
      <c r="GH430" s="118" t="s">
        <v>851</v>
      </c>
      <c r="GI430" s="118"/>
      <c r="GJ430" s="115">
        <v>2</v>
      </c>
      <c r="GK430" s="115">
        <v>0.6</v>
      </c>
      <c r="GL430" s="115"/>
      <c r="GM430" s="115">
        <v>1</v>
      </c>
      <c r="GN430" s="115"/>
      <c r="GO430" s="115">
        <f t="shared" ref="GO430:GO437" si="6898">PRODUCT(GJ430:GN430)</f>
        <v>1.2</v>
      </c>
      <c r="GQ430" s="118" t="s">
        <v>851</v>
      </c>
      <c r="GR430" s="118"/>
      <c r="GS430" s="115">
        <v>2</v>
      </c>
      <c r="GT430" s="115">
        <v>0.6</v>
      </c>
      <c r="GU430" s="115"/>
      <c r="GV430" s="115">
        <v>1</v>
      </c>
      <c r="GW430" s="115"/>
      <c r="GX430" s="115">
        <f t="shared" ref="GX430:GX437" si="6899">PRODUCT(GS430:GW430)</f>
        <v>1.2</v>
      </c>
      <c r="GZ430" s="118"/>
      <c r="HA430" s="118"/>
      <c r="HB430" s="115"/>
      <c r="HC430" s="115"/>
      <c r="HD430" s="115"/>
      <c r="HE430" s="115"/>
      <c r="HF430" s="115"/>
      <c r="HG430" s="115">
        <f t="shared" ref="HG430:HG437" si="6900">PRODUCT(HB430:HF430)</f>
        <v>0</v>
      </c>
      <c r="HI430" s="118"/>
      <c r="HJ430" s="118"/>
      <c r="HK430" s="115"/>
      <c r="HL430" s="115"/>
      <c r="HM430" s="115"/>
      <c r="HN430" s="115"/>
      <c r="HO430" s="115"/>
      <c r="HP430" s="115"/>
      <c r="HR430" s="118"/>
      <c r="HS430" s="118"/>
      <c r="HT430" s="115"/>
      <c r="HU430" s="115"/>
      <c r="HV430" s="115"/>
      <c r="HW430" s="115"/>
      <c r="HX430" s="115"/>
      <c r="HY430" s="115"/>
      <c r="IA430" s="118"/>
      <c r="IB430" s="118"/>
      <c r="IC430" s="115"/>
      <c r="ID430" s="115"/>
      <c r="IE430" s="115"/>
      <c r="IF430" s="115"/>
      <c r="IG430" s="115"/>
      <c r="IH430" s="115"/>
      <c r="IJ430" s="118"/>
      <c r="IK430" s="118"/>
      <c r="IL430" s="115"/>
      <c r="IM430" s="115"/>
      <c r="IN430" s="115"/>
      <c r="IO430" s="115"/>
      <c r="IP430" s="115"/>
      <c r="IQ430" s="115"/>
      <c r="IS430" s="118"/>
      <c r="IT430" s="118"/>
      <c r="IU430" s="115"/>
      <c r="IV430" s="115"/>
      <c r="IW430" s="115"/>
      <c r="IX430" s="115"/>
      <c r="IY430" s="115"/>
      <c r="IZ430" s="115"/>
      <c r="JB430" s="118"/>
      <c r="JC430" s="118"/>
      <c r="JD430" s="115"/>
      <c r="JE430" s="115"/>
      <c r="JF430" s="115"/>
      <c r="JG430" s="115"/>
      <c r="JH430" s="115"/>
      <c r="JI430" s="115"/>
      <c r="JK430" s="118"/>
      <c r="JL430" s="118"/>
      <c r="JM430" s="115"/>
      <c r="JN430" s="115"/>
      <c r="JO430" s="115"/>
      <c r="JP430" s="115"/>
      <c r="JQ430" s="115"/>
      <c r="JR430" s="115"/>
      <c r="JS430" s="481"/>
      <c r="JT430" s="118"/>
      <c r="JU430" s="118"/>
      <c r="JV430" s="115"/>
      <c r="JW430" s="115"/>
      <c r="JX430" s="115"/>
      <c r="JY430" s="115"/>
      <c r="JZ430" s="115"/>
      <c r="KA430" s="115"/>
      <c r="KB430" s="481"/>
      <c r="KC430" s="118"/>
      <c r="KD430" s="118"/>
      <c r="KE430" s="115"/>
      <c r="KF430" s="115"/>
      <c r="KG430" s="115"/>
      <c r="KH430" s="115"/>
      <c r="KI430" s="115"/>
      <c r="KJ430" s="115"/>
      <c r="KK430" s="481"/>
      <c r="KL430" s="118"/>
      <c r="KM430" s="118"/>
      <c r="KN430" s="115"/>
      <c r="KO430" s="115"/>
      <c r="KP430" s="115"/>
      <c r="KQ430" s="115"/>
      <c r="KR430" s="115"/>
      <c r="KS430" s="115"/>
      <c r="KT430" s="481"/>
      <c r="KU430" s="118"/>
      <c r="KV430" s="118"/>
      <c r="KW430" s="115"/>
      <c r="KX430" s="115"/>
      <c r="KY430" s="115"/>
      <c r="KZ430" s="115"/>
      <c r="LA430" s="115"/>
      <c r="LB430" s="115">
        <f t="shared" ref="LB430:LB437" si="6901">PRODUCT(KW430:LA430)</f>
        <v>0</v>
      </c>
      <c r="LC430" s="481"/>
      <c r="LD430" s="118"/>
      <c r="LE430" s="118"/>
      <c r="LF430" s="115"/>
      <c r="LG430" s="115"/>
      <c r="LH430" s="115"/>
      <c r="LI430" s="115"/>
      <c r="LJ430" s="115"/>
      <c r="LK430" s="115">
        <f t="shared" ref="LK430:LK437" si="6902">PRODUCT(LF430:LJ430)</f>
        <v>0</v>
      </c>
      <c r="LL430" s="481"/>
      <c r="LM430" s="118"/>
      <c r="LN430" s="118"/>
      <c r="LO430" s="115"/>
      <c r="LP430" s="115"/>
      <c r="LQ430" s="115"/>
      <c r="LR430" s="115"/>
      <c r="LS430" s="115"/>
      <c r="LT430" s="115">
        <f t="shared" ref="LT430:LT437" si="6903">PRODUCT(LO430:LS430)</f>
        <v>0</v>
      </c>
      <c r="LU430" s="481"/>
      <c r="LV430" s="118"/>
      <c r="LW430" s="118"/>
      <c r="LX430" s="115"/>
      <c r="LY430" s="115"/>
      <c r="LZ430" s="115"/>
      <c r="MA430" s="115"/>
      <c r="MB430" s="115"/>
      <c r="MC430" s="115">
        <f t="shared" ref="MC430:MC437" si="6904">PRODUCT(LX430:MB430)</f>
        <v>0</v>
      </c>
      <c r="MD430" s="481"/>
      <c r="ME430" s="118"/>
      <c r="MF430" s="118"/>
      <c r="MG430" s="115"/>
      <c r="MH430" s="115"/>
      <c r="MI430" s="115"/>
      <c r="MJ430" s="115"/>
      <c r="MK430" s="115"/>
      <c r="ML430" s="115">
        <f t="shared" ref="ML430:ML437" si="6905">PRODUCT(MG430:MK430)</f>
        <v>0</v>
      </c>
      <c r="MM430" s="481"/>
      <c r="MN430" s="118"/>
      <c r="MO430" s="118"/>
      <c r="MP430" s="115"/>
      <c r="MQ430" s="115"/>
      <c r="MR430" s="115"/>
      <c r="MS430" s="115"/>
      <c r="MT430" s="115"/>
      <c r="MU430" s="115"/>
      <c r="MV430" s="481"/>
      <c r="MW430" s="118"/>
      <c r="MX430" s="118"/>
      <c r="MY430" s="115"/>
      <c r="MZ430" s="115"/>
      <c r="NA430" s="115"/>
      <c r="NB430" s="115"/>
      <c r="NC430" s="115"/>
      <c r="ND430" s="115">
        <f t="shared" ref="ND430:ND437" si="6906">PRODUCT(MY430:NC430)</f>
        <v>0</v>
      </c>
      <c r="NE430" s="481"/>
      <c r="NF430" s="118"/>
      <c r="NG430" s="118"/>
      <c r="NH430" s="115"/>
      <c r="NI430" s="115"/>
      <c r="NJ430" s="115"/>
      <c r="NK430" s="115"/>
      <c r="NL430" s="115"/>
      <c r="NM430" s="115">
        <f t="shared" ref="NM430:NM437" si="6907">PRODUCT(NH430:NL430)</f>
        <v>0</v>
      </c>
      <c r="NN430" s="481"/>
      <c r="NO430" s="118" t="s">
        <v>851</v>
      </c>
      <c r="NP430" s="118"/>
      <c r="NQ430" s="115">
        <v>2</v>
      </c>
      <c r="NR430" s="115">
        <v>0.6</v>
      </c>
      <c r="NS430" s="115"/>
      <c r="NT430" s="115">
        <v>1</v>
      </c>
      <c r="NU430" s="115"/>
      <c r="NV430" s="115">
        <f t="shared" ref="NV430:NV437" si="6908">PRODUCT(NQ430:NU430)</f>
        <v>1.2</v>
      </c>
      <c r="NW430" s="481"/>
      <c r="NX430" s="118"/>
      <c r="NY430" s="118"/>
      <c r="NZ430" s="115"/>
      <c r="OA430" s="115"/>
      <c r="OB430" s="115"/>
      <c r="OC430" s="115"/>
      <c r="OD430" s="115"/>
      <c r="OE430" s="115">
        <f t="shared" ref="OE430:OE437" si="6909">PRODUCT(NZ430:OD430)</f>
        <v>0</v>
      </c>
      <c r="OF430" s="481"/>
      <c r="OG430" s="118"/>
      <c r="OH430" s="118"/>
      <c r="OI430" s="115"/>
      <c r="OJ430" s="115"/>
      <c r="OK430" s="115"/>
      <c r="OL430" s="115"/>
      <c r="OM430" s="115"/>
      <c r="ON430" s="115">
        <f t="shared" ref="ON430:ON437" si="6910">PRODUCT(OI430:OM430)</f>
        <v>0</v>
      </c>
      <c r="OO430" s="481"/>
      <c r="OP430" s="118" t="s">
        <v>879</v>
      </c>
      <c r="OQ430" s="118"/>
      <c r="OR430" s="115">
        <v>6.3</v>
      </c>
      <c r="OS430" s="115">
        <v>6.3</v>
      </c>
      <c r="OT430" s="115"/>
      <c r="OU430" s="115"/>
      <c r="OV430" s="115"/>
      <c r="OW430" s="115">
        <f t="shared" ref="OW430:OW437" si="6911">PRODUCT(OR430:OV430)</f>
        <v>39.69</v>
      </c>
      <c r="OY430" s="118"/>
      <c r="OZ430" s="118"/>
      <c r="PA430" s="115"/>
      <c r="PB430" s="115"/>
      <c r="PC430" s="115"/>
      <c r="PD430" s="115"/>
      <c r="PE430" s="115"/>
      <c r="PF430" s="115"/>
    </row>
    <row r="431" spans="1:422">
      <c r="A431" s="118"/>
      <c r="B431" s="118"/>
      <c r="C431" s="115"/>
      <c r="D431" s="115"/>
      <c r="E431" s="115"/>
      <c r="F431" s="115"/>
      <c r="G431" s="115"/>
      <c r="H431" s="115">
        <f t="shared" si="6895"/>
        <v>0</v>
      </c>
      <c r="J431" s="118"/>
      <c r="K431" s="118"/>
      <c r="L431" s="115"/>
      <c r="M431" s="115"/>
      <c r="N431" s="115"/>
      <c r="O431" s="115"/>
      <c r="P431" s="115"/>
      <c r="Q431" s="115">
        <f t="shared" si="6896"/>
        <v>0</v>
      </c>
      <c r="S431" s="118"/>
      <c r="T431" s="118"/>
      <c r="U431" s="115"/>
      <c r="V431" s="115"/>
      <c r="W431" s="115"/>
      <c r="X431" s="115"/>
      <c r="Y431" s="115"/>
      <c r="Z431" s="115"/>
      <c r="AB431" s="118"/>
      <c r="AC431" s="118"/>
      <c r="AD431" s="115"/>
      <c r="AE431" s="115"/>
      <c r="AF431" s="115"/>
      <c r="AG431" s="115"/>
      <c r="AH431" s="115"/>
      <c r="AI431" s="115"/>
      <c r="AK431" s="118"/>
      <c r="AL431" s="118"/>
      <c r="AM431" s="115"/>
      <c r="AN431" s="115"/>
      <c r="AO431" s="115"/>
      <c r="AP431" s="115"/>
      <c r="AQ431" s="115"/>
      <c r="AR431" s="115"/>
      <c r="AT431" s="118"/>
      <c r="AU431" s="118"/>
      <c r="AV431" s="115"/>
      <c r="AW431" s="115"/>
      <c r="AX431" s="115"/>
      <c r="AY431" s="115"/>
      <c r="AZ431" s="115"/>
      <c r="BA431" s="115"/>
      <c r="BC431" s="118"/>
      <c r="BD431" s="118"/>
      <c r="BE431" s="115"/>
      <c r="BF431" s="115"/>
      <c r="BG431" s="115"/>
      <c r="BH431" s="115"/>
      <c r="BI431" s="115"/>
      <c r="BJ431" s="115"/>
      <c r="BL431" s="118"/>
      <c r="BM431" s="118"/>
      <c r="BN431" s="115"/>
      <c r="BO431" s="115"/>
      <c r="BP431" s="115"/>
      <c r="BQ431" s="115"/>
      <c r="BR431" s="115"/>
      <c r="BS431" s="115"/>
      <c r="BU431" s="118"/>
      <c r="BV431" s="118"/>
      <c r="BW431" s="115"/>
      <c r="BX431" s="115"/>
      <c r="BY431" s="115"/>
      <c r="BZ431" s="115"/>
      <c r="CA431" s="115"/>
      <c r="CB431" s="115"/>
      <c r="CD431" s="118"/>
      <c r="CE431" s="118"/>
      <c r="CF431" s="115"/>
      <c r="CG431" s="115"/>
      <c r="CH431" s="115"/>
      <c r="CI431" s="115"/>
      <c r="CJ431" s="115"/>
      <c r="CK431" s="115"/>
      <c r="CM431" s="118"/>
      <c r="CN431" s="118"/>
      <c r="CO431" s="115"/>
      <c r="CP431" s="115"/>
      <c r="CQ431" s="115"/>
      <c r="CR431" s="115"/>
      <c r="CS431" s="115"/>
      <c r="CT431" s="115"/>
      <c r="CV431" s="118"/>
      <c r="CW431" s="118"/>
      <c r="CX431" s="115"/>
      <c r="CY431" s="115"/>
      <c r="CZ431" s="115"/>
      <c r="DA431" s="115"/>
      <c r="DB431" s="115"/>
      <c r="DC431" s="115"/>
      <c r="DE431" s="118"/>
      <c r="DF431" s="118"/>
      <c r="DG431" s="115"/>
      <c r="DH431" s="115"/>
      <c r="DI431" s="115"/>
      <c r="DJ431" s="115"/>
      <c r="DK431" s="115"/>
      <c r="DL431" s="115"/>
      <c r="DN431" s="118"/>
      <c r="DO431" s="118"/>
      <c r="DP431" s="115"/>
      <c r="DQ431" s="115"/>
      <c r="DR431" s="115"/>
      <c r="DS431" s="115"/>
      <c r="DT431" s="115"/>
      <c r="DU431" s="115"/>
      <c r="DW431" s="118"/>
      <c r="DX431" s="118"/>
      <c r="DY431" s="115"/>
      <c r="DZ431" s="115"/>
      <c r="EA431" s="115"/>
      <c r="EB431" s="115"/>
      <c r="EC431" s="115"/>
      <c r="ED431" s="115"/>
      <c r="EF431" s="118"/>
      <c r="EG431" s="118"/>
      <c r="EH431" s="115"/>
      <c r="EI431" s="115"/>
      <c r="EJ431" s="115"/>
      <c r="EK431" s="115"/>
      <c r="EL431" s="115"/>
      <c r="EM431" s="115"/>
      <c r="EO431" s="118"/>
      <c r="EP431" s="118"/>
      <c r="EQ431" s="115"/>
      <c r="ER431" s="115"/>
      <c r="ES431" s="115"/>
      <c r="ET431" s="115"/>
      <c r="EU431" s="115"/>
      <c r="EV431" s="115"/>
      <c r="EX431" s="118"/>
      <c r="EY431" s="118"/>
      <c r="EZ431" s="115"/>
      <c r="FA431" s="115"/>
      <c r="FB431" s="115"/>
      <c r="FC431" s="115"/>
      <c r="FD431" s="115"/>
      <c r="FE431" s="115"/>
      <c r="FG431" s="118"/>
      <c r="FH431" s="118"/>
      <c r="FI431" s="115"/>
      <c r="FJ431" s="115"/>
      <c r="FK431" s="115"/>
      <c r="FL431" s="115"/>
      <c r="FM431" s="115"/>
      <c r="FN431" s="115"/>
      <c r="FP431" s="118"/>
      <c r="FQ431" s="118"/>
      <c r="FR431" s="115"/>
      <c r="FS431" s="115"/>
      <c r="FT431" s="115"/>
      <c r="FU431" s="115"/>
      <c r="FV431" s="115"/>
      <c r="FW431" s="115"/>
      <c r="FY431" s="118"/>
      <c r="FZ431" s="118"/>
      <c r="GA431" s="115"/>
      <c r="GB431" s="115"/>
      <c r="GC431" s="115"/>
      <c r="GD431" s="115"/>
      <c r="GE431" s="115"/>
      <c r="GF431" s="115">
        <f t="shared" si="6897"/>
        <v>0</v>
      </c>
      <c r="GH431" s="118"/>
      <c r="GI431" s="118"/>
      <c r="GJ431" s="115"/>
      <c r="GK431" s="115"/>
      <c r="GL431" s="115"/>
      <c r="GM431" s="115"/>
      <c r="GN431" s="115"/>
      <c r="GO431" s="115">
        <f t="shared" si="6898"/>
        <v>0</v>
      </c>
      <c r="GQ431" s="118"/>
      <c r="GR431" s="118"/>
      <c r="GS431" s="115"/>
      <c r="GT431" s="115"/>
      <c r="GU431" s="115"/>
      <c r="GV431" s="115"/>
      <c r="GW431" s="115"/>
      <c r="GX431" s="115">
        <f t="shared" si="6899"/>
        <v>0</v>
      </c>
      <c r="GZ431" s="118"/>
      <c r="HA431" s="118"/>
      <c r="HB431" s="115"/>
      <c r="HC431" s="115"/>
      <c r="HD431" s="115"/>
      <c r="HE431" s="115"/>
      <c r="HF431" s="115"/>
      <c r="HG431" s="115">
        <f t="shared" si="6900"/>
        <v>0</v>
      </c>
      <c r="HI431" s="118"/>
      <c r="HJ431" s="118"/>
      <c r="HK431" s="115"/>
      <c r="HL431" s="115"/>
      <c r="HM431" s="115"/>
      <c r="HN431" s="115"/>
      <c r="HO431" s="115"/>
      <c r="HP431" s="115"/>
      <c r="HR431" s="118"/>
      <c r="HS431" s="118"/>
      <c r="HT431" s="115"/>
      <c r="HU431" s="115"/>
      <c r="HV431" s="115"/>
      <c r="HW431" s="115"/>
      <c r="HX431" s="115"/>
      <c r="HY431" s="115"/>
      <c r="IA431" s="118"/>
      <c r="IB431" s="118"/>
      <c r="IC431" s="115"/>
      <c r="ID431" s="115"/>
      <c r="IE431" s="115"/>
      <c r="IF431" s="115"/>
      <c r="IG431" s="115"/>
      <c r="IH431" s="115"/>
      <c r="IJ431" s="118"/>
      <c r="IK431" s="118"/>
      <c r="IL431" s="115"/>
      <c r="IM431" s="115"/>
      <c r="IN431" s="115"/>
      <c r="IO431" s="115"/>
      <c r="IP431" s="115"/>
      <c r="IQ431" s="115"/>
      <c r="IS431" s="118"/>
      <c r="IT431" s="118"/>
      <c r="IU431" s="115"/>
      <c r="IV431" s="115"/>
      <c r="IW431" s="115"/>
      <c r="IX431" s="115"/>
      <c r="IY431" s="115"/>
      <c r="IZ431" s="115"/>
      <c r="JB431" s="118"/>
      <c r="JC431" s="118"/>
      <c r="JD431" s="115"/>
      <c r="JE431" s="115"/>
      <c r="JF431" s="115"/>
      <c r="JG431" s="115"/>
      <c r="JH431" s="115"/>
      <c r="JI431" s="115"/>
      <c r="JK431" s="118"/>
      <c r="JL431" s="118"/>
      <c r="JM431" s="115"/>
      <c r="JN431" s="115"/>
      <c r="JO431" s="115"/>
      <c r="JP431" s="115"/>
      <c r="JQ431" s="115"/>
      <c r="JR431" s="115"/>
      <c r="JS431" s="481"/>
      <c r="JT431" s="118"/>
      <c r="JU431" s="118"/>
      <c r="JV431" s="115"/>
      <c r="JW431" s="115"/>
      <c r="JX431" s="115"/>
      <c r="JY431" s="115"/>
      <c r="JZ431" s="115"/>
      <c r="KA431" s="115"/>
      <c r="KB431" s="481"/>
      <c r="KC431" s="118"/>
      <c r="KD431" s="118"/>
      <c r="KE431" s="115"/>
      <c r="KF431" s="115"/>
      <c r="KG431" s="115"/>
      <c r="KH431" s="115"/>
      <c r="KI431" s="115"/>
      <c r="KJ431" s="115"/>
      <c r="KK431" s="481"/>
      <c r="KL431" s="118"/>
      <c r="KM431" s="118"/>
      <c r="KN431" s="115"/>
      <c r="KO431" s="115"/>
      <c r="KP431" s="115"/>
      <c r="KQ431" s="115"/>
      <c r="KR431" s="115"/>
      <c r="KS431" s="115"/>
      <c r="KT431" s="481"/>
      <c r="KU431" s="118"/>
      <c r="KV431" s="118"/>
      <c r="KW431" s="115"/>
      <c r="KX431" s="115"/>
      <c r="KY431" s="115"/>
      <c r="KZ431" s="115"/>
      <c r="LA431" s="115"/>
      <c r="LB431" s="115">
        <f t="shared" si="6901"/>
        <v>0</v>
      </c>
      <c r="LC431" s="481"/>
      <c r="LD431" s="118"/>
      <c r="LE431" s="118"/>
      <c r="LF431" s="115"/>
      <c r="LG431" s="115"/>
      <c r="LH431" s="115"/>
      <c r="LI431" s="115"/>
      <c r="LJ431" s="115"/>
      <c r="LK431" s="115">
        <f t="shared" si="6902"/>
        <v>0</v>
      </c>
      <c r="LL431" s="481"/>
      <c r="LM431" s="118"/>
      <c r="LN431" s="118"/>
      <c r="LO431" s="115"/>
      <c r="LP431" s="115"/>
      <c r="LQ431" s="115"/>
      <c r="LR431" s="115"/>
      <c r="LS431" s="115"/>
      <c r="LT431" s="115">
        <f t="shared" si="6903"/>
        <v>0</v>
      </c>
      <c r="LU431" s="481"/>
      <c r="LV431" s="118"/>
      <c r="LW431" s="118"/>
      <c r="LX431" s="115"/>
      <c r="LY431" s="115"/>
      <c r="LZ431" s="115"/>
      <c r="MA431" s="115"/>
      <c r="MB431" s="115"/>
      <c r="MC431" s="115">
        <f t="shared" si="6904"/>
        <v>0</v>
      </c>
      <c r="MD431" s="481"/>
      <c r="ME431" s="118"/>
      <c r="MF431" s="118"/>
      <c r="MG431" s="115"/>
      <c r="MH431" s="115"/>
      <c r="MI431" s="115"/>
      <c r="MJ431" s="115"/>
      <c r="MK431" s="115"/>
      <c r="ML431" s="115">
        <f t="shared" si="6905"/>
        <v>0</v>
      </c>
      <c r="MM431" s="481"/>
      <c r="MN431" s="118"/>
      <c r="MO431" s="118"/>
      <c r="MP431" s="115"/>
      <c r="MQ431" s="115"/>
      <c r="MR431" s="115"/>
      <c r="MS431" s="115"/>
      <c r="MT431" s="115"/>
      <c r="MU431" s="115"/>
      <c r="MV431" s="481"/>
      <c r="MW431" s="118"/>
      <c r="MX431" s="118"/>
      <c r="MY431" s="115"/>
      <c r="MZ431" s="115"/>
      <c r="NA431" s="115"/>
      <c r="NB431" s="115"/>
      <c r="NC431" s="115"/>
      <c r="ND431" s="115">
        <f t="shared" si="6906"/>
        <v>0</v>
      </c>
      <c r="NE431" s="481"/>
      <c r="NF431" s="118"/>
      <c r="NG431" s="118"/>
      <c r="NH431" s="115"/>
      <c r="NI431" s="115"/>
      <c r="NJ431" s="115"/>
      <c r="NK431" s="115"/>
      <c r="NL431" s="115"/>
      <c r="NM431" s="115">
        <f t="shared" si="6907"/>
        <v>0</v>
      </c>
      <c r="NN431" s="481"/>
      <c r="NO431" s="118"/>
      <c r="NP431" s="118"/>
      <c r="NQ431" s="115"/>
      <c r="NR431" s="115"/>
      <c r="NS431" s="115"/>
      <c r="NT431" s="115"/>
      <c r="NU431" s="115"/>
      <c r="NV431" s="115">
        <f t="shared" si="6908"/>
        <v>0</v>
      </c>
      <c r="NW431" s="481"/>
      <c r="NX431" s="118"/>
      <c r="NY431" s="118"/>
      <c r="NZ431" s="115"/>
      <c r="OA431" s="115"/>
      <c r="OB431" s="115"/>
      <c r="OC431" s="115"/>
      <c r="OD431" s="115"/>
      <c r="OE431" s="115">
        <f t="shared" si="6909"/>
        <v>0</v>
      </c>
      <c r="OF431" s="481"/>
      <c r="OG431" s="118"/>
      <c r="OH431" s="118"/>
      <c r="OI431" s="115"/>
      <c r="OJ431" s="115"/>
      <c r="OK431" s="115"/>
      <c r="OL431" s="115"/>
      <c r="OM431" s="115"/>
      <c r="ON431" s="115">
        <f t="shared" si="6910"/>
        <v>0</v>
      </c>
      <c r="OO431" s="481"/>
      <c r="OP431" s="118"/>
      <c r="OQ431" s="118"/>
      <c r="OR431" s="115"/>
      <c r="OS431" s="115"/>
      <c r="OT431" s="115"/>
      <c r="OU431" s="115"/>
      <c r="OV431" s="115"/>
      <c r="OW431" s="115">
        <f t="shared" si="6911"/>
        <v>0</v>
      </c>
      <c r="OY431" s="118"/>
      <c r="OZ431" s="118"/>
      <c r="PA431" s="115"/>
      <c r="PB431" s="115"/>
      <c r="PC431" s="115"/>
      <c r="PD431" s="115"/>
      <c r="PE431" s="115"/>
      <c r="PF431" s="115">
        <f t="shared" ref="PF431:PF437" si="6912">PRODUCT(PA431:PE431)</f>
        <v>0</v>
      </c>
    </row>
    <row r="432" spans="1:422">
      <c r="A432" s="118"/>
      <c r="B432" s="118"/>
      <c r="C432" s="115"/>
      <c r="D432" s="115"/>
      <c r="E432" s="115"/>
      <c r="F432" s="115"/>
      <c r="G432" s="115"/>
      <c r="H432" s="115">
        <f t="shared" si="6895"/>
        <v>0</v>
      </c>
      <c r="J432" s="118"/>
      <c r="K432" s="118"/>
      <c r="L432" s="115"/>
      <c r="M432" s="115"/>
      <c r="N432" s="115"/>
      <c r="O432" s="115"/>
      <c r="P432" s="115"/>
      <c r="Q432" s="115">
        <f t="shared" si="6896"/>
        <v>0</v>
      </c>
      <c r="S432" s="118"/>
      <c r="T432" s="118"/>
      <c r="U432" s="115"/>
      <c r="V432" s="115"/>
      <c r="W432" s="115"/>
      <c r="X432" s="115"/>
      <c r="Y432" s="115"/>
      <c r="Z432" s="115"/>
      <c r="AB432" s="118"/>
      <c r="AC432" s="118"/>
      <c r="AD432" s="115"/>
      <c r="AE432" s="115"/>
      <c r="AF432" s="115"/>
      <c r="AG432" s="115"/>
      <c r="AH432" s="115"/>
      <c r="AI432" s="115"/>
      <c r="AK432" s="118"/>
      <c r="AL432" s="118"/>
      <c r="AM432" s="115"/>
      <c r="AN432" s="115"/>
      <c r="AO432" s="115"/>
      <c r="AP432" s="115"/>
      <c r="AQ432" s="115"/>
      <c r="AR432" s="115"/>
      <c r="AT432" s="118"/>
      <c r="AU432" s="118"/>
      <c r="AV432" s="115"/>
      <c r="AW432" s="115"/>
      <c r="AX432" s="115"/>
      <c r="AY432" s="115"/>
      <c r="AZ432" s="115"/>
      <c r="BA432" s="115"/>
      <c r="BC432" s="118"/>
      <c r="BD432" s="118"/>
      <c r="BE432" s="115"/>
      <c r="BF432" s="115"/>
      <c r="BG432" s="115"/>
      <c r="BH432" s="115"/>
      <c r="BI432" s="115"/>
      <c r="BJ432" s="115"/>
      <c r="BL432" s="118"/>
      <c r="BM432" s="118"/>
      <c r="BN432" s="115"/>
      <c r="BO432" s="115"/>
      <c r="BP432" s="115"/>
      <c r="BQ432" s="115"/>
      <c r="BR432" s="115"/>
      <c r="BS432" s="115"/>
      <c r="BU432" s="118"/>
      <c r="BV432" s="118"/>
      <c r="BW432" s="115"/>
      <c r="BX432" s="115"/>
      <c r="BY432" s="115"/>
      <c r="BZ432" s="115"/>
      <c r="CA432" s="115"/>
      <c r="CB432" s="115"/>
      <c r="CD432" s="118"/>
      <c r="CE432" s="118"/>
      <c r="CF432" s="115"/>
      <c r="CG432" s="115"/>
      <c r="CH432" s="115"/>
      <c r="CI432" s="115"/>
      <c r="CJ432" s="115"/>
      <c r="CK432" s="115"/>
      <c r="CM432" s="118"/>
      <c r="CN432" s="118"/>
      <c r="CO432" s="115"/>
      <c r="CP432" s="115"/>
      <c r="CQ432" s="115"/>
      <c r="CR432" s="115"/>
      <c r="CS432" s="115"/>
      <c r="CT432" s="115"/>
      <c r="CV432" s="118"/>
      <c r="CW432" s="118"/>
      <c r="CX432" s="115"/>
      <c r="CY432" s="115"/>
      <c r="CZ432" s="115"/>
      <c r="DA432" s="115"/>
      <c r="DB432" s="115"/>
      <c r="DC432" s="115"/>
      <c r="DE432" s="118"/>
      <c r="DF432" s="118"/>
      <c r="DG432" s="115"/>
      <c r="DH432" s="115"/>
      <c r="DI432" s="115"/>
      <c r="DJ432" s="115"/>
      <c r="DK432" s="115"/>
      <c r="DL432" s="115"/>
      <c r="DN432" s="118"/>
      <c r="DO432" s="118"/>
      <c r="DP432" s="115"/>
      <c r="DQ432" s="115"/>
      <c r="DR432" s="115"/>
      <c r="DS432" s="115"/>
      <c r="DT432" s="115"/>
      <c r="DU432" s="115"/>
      <c r="DW432" s="118"/>
      <c r="DX432" s="118"/>
      <c r="DY432" s="115"/>
      <c r="DZ432" s="115"/>
      <c r="EA432" s="115"/>
      <c r="EB432" s="115"/>
      <c r="EC432" s="115"/>
      <c r="ED432" s="115"/>
      <c r="EF432" s="118"/>
      <c r="EG432" s="118"/>
      <c r="EH432" s="115"/>
      <c r="EI432" s="115"/>
      <c r="EJ432" s="115"/>
      <c r="EK432" s="115"/>
      <c r="EL432" s="115"/>
      <c r="EM432" s="115"/>
      <c r="EO432" s="118"/>
      <c r="EP432" s="118"/>
      <c r="EQ432" s="115"/>
      <c r="ER432" s="115"/>
      <c r="ES432" s="115"/>
      <c r="ET432" s="115"/>
      <c r="EU432" s="115"/>
      <c r="EV432" s="115"/>
      <c r="EX432" s="118"/>
      <c r="EY432" s="118"/>
      <c r="EZ432" s="115"/>
      <c r="FA432" s="115"/>
      <c r="FB432" s="115"/>
      <c r="FC432" s="115"/>
      <c r="FD432" s="115"/>
      <c r="FE432" s="115"/>
      <c r="FG432" s="118"/>
      <c r="FH432" s="118"/>
      <c r="FI432" s="115"/>
      <c r="FJ432" s="115"/>
      <c r="FK432" s="115"/>
      <c r="FL432" s="115"/>
      <c r="FM432" s="115"/>
      <c r="FN432" s="115"/>
      <c r="FP432" s="118"/>
      <c r="FQ432" s="118"/>
      <c r="FR432" s="115"/>
      <c r="FS432" s="115"/>
      <c r="FT432" s="115"/>
      <c r="FU432" s="115"/>
      <c r="FV432" s="115"/>
      <c r="FW432" s="115"/>
      <c r="FY432" s="118"/>
      <c r="FZ432" s="118"/>
      <c r="GA432" s="115"/>
      <c r="GB432" s="115"/>
      <c r="GC432" s="115"/>
      <c r="GD432" s="115"/>
      <c r="GE432" s="115"/>
      <c r="GF432" s="115">
        <f t="shared" si="6897"/>
        <v>0</v>
      </c>
      <c r="GH432" s="118"/>
      <c r="GI432" s="118"/>
      <c r="GJ432" s="115"/>
      <c r="GK432" s="115"/>
      <c r="GL432" s="115"/>
      <c r="GM432" s="115"/>
      <c r="GN432" s="115"/>
      <c r="GO432" s="115">
        <f t="shared" si="6898"/>
        <v>0</v>
      </c>
      <c r="GQ432" s="118"/>
      <c r="GR432" s="118"/>
      <c r="GS432" s="115"/>
      <c r="GT432" s="115"/>
      <c r="GU432" s="115"/>
      <c r="GV432" s="115"/>
      <c r="GW432" s="115"/>
      <c r="GX432" s="115">
        <f t="shared" si="6899"/>
        <v>0</v>
      </c>
      <c r="GZ432" s="118"/>
      <c r="HA432" s="118"/>
      <c r="HB432" s="115"/>
      <c r="HC432" s="115"/>
      <c r="HD432" s="115"/>
      <c r="HE432" s="115"/>
      <c r="HF432" s="115"/>
      <c r="HG432" s="115">
        <f t="shared" si="6900"/>
        <v>0</v>
      </c>
      <c r="HI432" s="118"/>
      <c r="HJ432" s="118"/>
      <c r="HK432" s="115"/>
      <c r="HL432" s="115"/>
      <c r="HM432" s="115"/>
      <c r="HN432" s="115"/>
      <c r="HO432" s="115"/>
      <c r="HP432" s="115"/>
      <c r="HR432" s="118"/>
      <c r="HS432" s="118"/>
      <c r="HT432" s="115"/>
      <c r="HU432" s="115"/>
      <c r="HV432" s="115"/>
      <c r="HW432" s="115"/>
      <c r="HX432" s="115"/>
      <c r="HY432" s="115"/>
      <c r="IA432" s="118"/>
      <c r="IB432" s="118"/>
      <c r="IC432" s="115"/>
      <c r="ID432" s="115"/>
      <c r="IE432" s="115"/>
      <c r="IF432" s="115"/>
      <c r="IG432" s="115"/>
      <c r="IH432" s="115"/>
      <c r="IJ432" s="118"/>
      <c r="IK432" s="118"/>
      <c r="IL432" s="115"/>
      <c r="IM432" s="115"/>
      <c r="IN432" s="115"/>
      <c r="IO432" s="115"/>
      <c r="IP432" s="115"/>
      <c r="IQ432" s="115"/>
      <c r="IS432" s="118"/>
      <c r="IT432" s="118"/>
      <c r="IU432" s="115"/>
      <c r="IV432" s="115"/>
      <c r="IW432" s="115"/>
      <c r="IX432" s="115"/>
      <c r="IY432" s="115"/>
      <c r="IZ432" s="115"/>
      <c r="JB432" s="118"/>
      <c r="JC432" s="118"/>
      <c r="JD432" s="115"/>
      <c r="JE432" s="115"/>
      <c r="JF432" s="115"/>
      <c r="JG432" s="115"/>
      <c r="JH432" s="115"/>
      <c r="JI432" s="115"/>
      <c r="JK432" s="118"/>
      <c r="JL432" s="118"/>
      <c r="JM432" s="115"/>
      <c r="JN432" s="115"/>
      <c r="JO432" s="115"/>
      <c r="JP432" s="115"/>
      <c r="JQ432" s="115"/>
      <c r="JR432" s="115"/>
      <c r="JS432" s="481"/>
      <c r="JT432" s="118"/>
      <c r="JU432" s="118"/>
      <c r="JV432" s="115"/>
      <c r="JW432" s="115"/>
      <c r="JX432" s="115"/>
      <c r="JY432" s="115"/>
      <c r="JZ432" s="115"/>
      <c r="KA432" s="115"/>
      <c r="KB432" s="481"/>
      <c r="KC432" s="118"/>
      <c r="KD432" s="118"/>
      <c r="KE432" s="115"/>
      <c r="KF432" s="115"/>
      <c r="KG432" s="115"/>
      <c r="KH432" s="115"/>
      <c r="KI432" s="115"/>
      <c r="KJ432" s="115"/>
      <c r="KK432" s="481"/>
      <c r="KL432" s="118"/>
      <c r="KM432" s="118"/>
      <c r="KN432" s="115"/>
      <c r="KO432" s="115"/>
      <c r="KP432" s="115"/>
      <c r="KQ432" s="115"/>
      <c r="KR432" s="115"/>
      <c r="KS432" s="115"/>
      <c r="KT432" s="481"/>
      <c r="KU432" s="118"/>
      <c r="KV432" s="118"/>
      <c r="KW432" s="115"/>
      <c r="KX432" s="115"/>
      <c r="KY432" s="115"/>
      <c r="KZ432" s="115"/>
      <c r="LA432" s="115"/>
      <c r="LB432" s="115">
        <f t="shared" si="6901"/>
        <v>0</v>
      </c>
      <c r="LC432" s="481"/>
      <c r="LD432" s="118"/>
      <c r="LE432" s="118"/>
      <c r="LF432" s="115"/>
      <c r="LG432" s="115"/>
      <c r="LH432" s="115"/>
      <c r="LI432" s="115"/>
      <c r="LJ432" s="115"/>
      <c r="LK432" s="115">
        <f t="shared" si="6902"/>
        <v>0</v>
      </c>
      <c r="LL432" s="481"/>
      <c r="LM432" s="118"/>
      <c r="LN432" s="118"/>
      <c r="LO432" s="115"/>
      <c r="LP432" s="115"/>
      <c r="LQ432" s="115"/>
      <c r="LR432" s="115"/>
      <c r="LS432" s="115"/>
      <c r="LT432" s="115">
        <f t="shared" si="6903"/>
        <v>0</v>
      </c>
      <c r="LU432" s="481"/>
      <c r="LV432" s="118"/>
      <c r="LW432" s="118"/>
      <c r="LX432" s="115"/>
      <c r="LY432" s="115"/>
      <c r="LZ432" s="115"/>
      <c r="MA432" s="115"/>
      <c r="MB432" s="115"/>
      <c r="MC432" s="115">
        <f t="shared" si="6904"/>
        <v>0</v>
      </c>
      <c r="MD432" s="481"/>
      <c r="ME432" s="118"/>
      <c r="MF432" s="118"/>
      <c r="MG432" s="115"/>
      <c r="MH432" s="115"/>
      <c r="MI432" s="115"/>
      <c r="MJ432" s="115"/>
      <c r="MK432" s="115"/>
      <c r="ML432" s="115">
        <f t="shared" si="6905"/>
        <v>0</v>
      </c>
      <c r="MM432" s="481"/>
      <c r="MN432" s="118"/>
      <c r="MO432" s="118"/>
      <c r="MP432" s="115"/>
      <c r="MQ432" s="115"/>
      <c r="MR432" s="115"/>
      <c r="MS432" s="115"/>
      <c r="MT432" s="115"/>
      <c r="MU432" s="115"/>
      <c r="MV432" s="481"/>
      <c r="MW432" s="118"/>
      <c r="MX432" s="118"/>
      <c r="MY432" s="115"/>
      <c r="MZ432" s="115"/>
      <c r="NA432" s="115"/>
      <c r="NB432" s="115"/>
      <c r="NC432" s="115"/>
      <c r="ND432" s="115">
        <f t="shared" si="6906"/>
        <v>0</v>
      </c>
      <c r="NE432" s="481"/>
      <c r="NF432" s="118"/>
      <c r="NG432" s="118"/>
      <c r="NH432" s="115"/>
      <c r="NI432" s="115"/>
      <c r="NJ432" s="115"/>
      <c r="NK432" s="115"/>
      <c r="NL432" s="115"/>
      <c r="NM432" s="115">
        <f t="shared" si="6907"/>
        <v>0</v>
      </c>
      <c r="NN432" s="481"/>
      <c r="NO432" s="118"/>
      <c r="NP432" s="118"/>
      <c r="NQ432" s="115"/>
      <c r="NR432" s="115"/>
      <c r="NS432" s="115"/>
      <c r="NT432" s="115"/>
      <c r="NU432" s="115"/>
      <c r="NV432" s="115">
        <f t="shared" si="6908"/>
        <v>0</v>
      </c>
      <c r="NW432" s="481"/>
      <c r="NX432" s="118"/>
      <c r="NY432" s="118"/>
      <c r="NZ432" s="115"/>
      <c r="OA432" s="115"/>
      <c r="OB432" s="115"/>
      <c r="OC432" s="115"/>
      <c r="OD432" s="115"/>
      <c r="OE432" s="115">
        <f t="shared" si="6909"/>
        <v>0</v>
      </c>
      <c r="OF432" s="481"/>
      <c r="OG432" s="118"/>
      <c r="OH432" s="118"/>
      <c r="OI432" s="115"/>
      <c r="OJ432" s="115"/>
      <c r="OK432" s="115"/>
      <c r="OL432" s="115"/>
      <c r="OM432" s="115"/>
      <c r="ON432" s="115">
        <f t="shared" si="6910"/>
        <v>0</v>
      </c>
      <c r="OO432" s="481"/>
      <c r="OP432" s="118"/>
      <c r="OQ432" s="118"/>
      <c r="OR432" s="115"/>
      <c r="OS432" s="115"/>
      <c r="OT432" s="115"/>
      <c r="OU432" s="115"/>
      <c r="OV432" s="115"/>
      <c r="OW432" s="115">
        <f t="shared" si="6911"/>
        <v>0</v>
      </c>
      <c r="OY432" s="118"/>
      <c r="OZ432" s="118"/>
      <c r="PA432" s="115"/>
      <c r="PB432" s="115"/>
      <c r="PC432" s="115"/>
      <c r="PD432" s="115"/>
      <c r="PE432" s="115"/>
      <c r="PF432" s="115">
        <f t="shared" si="6912"/>
        <v>0</v>
      </c>
    </row>
    <row r="433" spans="1:422">
      <c r="A433" s="118"/>
      <c r="B433" s="118"/>
      <c r="C433" s="115"/>
      <c r="D433" s="115"/>
      <c r="E433" s="115"/>
      <c r="F433" s="115"/>
      <c r="G433" s="115"/>
      <c r="H433" s="115">
        <f t="shared" si="6895"/>
        <v>0</v>
      </c>
      <c r="J433" s="118"/>
      <c r="K433" s="118"/>
      <c r="L433" s="115"/>
      <c r="M433" s="115"/>
      <c r="N433" s="115"/>
      <c r="O433" s="115"/>
      <c r="P433" s="115"/>
      <c r="Q433" s="115">
        <f t="shared" si="6896"/>
        <v>0</v>
      </c>
      <c r="S433" s="118"/>
      <c r="T433" s="118"/>
      <c r="U433" s="115"/>
      <c r="V433" s="115"/>
      <c r="W433" s="115"/>
      <c r="X433" s="115"/>
      <c r="Y433" s="115"/>
      <c r="Z433" s="115">
        <f t="shared" ref="Z433:Z437" si="6913">PRODUCT(U433:Y433)</f>
        <v>0</v>
      </c>
      <c r="AB433" s="118"/>
      <c r="AC433" s="118"/>
      <c r="AD433" s="115"/>
      <c r="AE433" s="115"/>
      <c r="AF433" s="115"/>
      <c r="AG433" s="115"/>
      <c r="AH433" s="115"/>
      <c r="AI433" s="115">
        <f t="shared" ref="AI433:AI437" si="6914">PRODUCT(AD433:AH433)</f>
        <v>0</v>
      </c>
      <c r="AK433" s="118"/>
      <c r="AL433" s="118"/>
      <c r="AM433" s="115"/>
      <c r="AN433" s="115"/>
      <c r="AO433" s="115"/>
      <c r="AP433" s="115"/>
      <c r="AQ433" s="115"/>
      <c r="AR433" s="115">
        <f t="shared" ref="AR433:AR437" si="6915">PRODUCT(AM433:AQ433)</f>
        <v>0</v>
      </c>
      <c r="AT433" s="118"/>
      <c r="AU433" s="118"/>
      <c r="AV433" s="115"/>
      <c r="AW433" s="115"/>
      <c r="AX433" s="115"/>
      <c r="AY433" s="115"/>
      <c r="AZ433" s="115"/>
      <c r="BA433" s="115">
        <f t="shared" ref="BA433:BA437" si="6916">PRODUCT(AV433:AZ433)</f>
        <v>0</v>
      </c>
      <c r="BC433" s="118"/>
      <c r="BD433" s="118"/>
      <c r="BE433" s="115"/>
      <c r="BF433" s="115"/>
      <c r="BG433" s="115"/>
      <c r="BH433" s="115"/>
      <c r="BI433" s="115"/>
      <c r="BJ433" s="115">
        <f t="shared" ref="BJ433:BJ437" si="6917">PRODUCT(BE433:BI433)</f>
        <v>0</v>
      </c>
      <c r="BL433" s="118"/>
      <c r="BM433" s="118"/>
      <c r="BN433" s="115"/>
      <c r="BO433" s="115"/>
      <c r="BP433" s="115"/>
      <c r="BQ433" s="115"/>
      <c r="BR433" s="115"/>
      <c r="BS433" s="115">
        <f t="shared" ref="BS433:BS437" si="6918">PRODUCT(BN433:BR433)</f>
        <v>0</v>
      </c>
      <c r="BU433" s="118"/>
      <c r="BV433" s="118"/>
      <c r="BW433" s="115"/>
      <c r="BX433" s="115"/>
      <c r="BY433" s="115"/>
      <c r="BZ433" s="115"/>
      <c r="CA433" s="115"/>
      <c r="CB433" s="115">
        <f t="shared" ref="CB433:CB437" si="6919">PRODUCT(BW433:CA433)</f>
        <v>0</v>
      </c>
      <c r="CD433" s="118"/>
      <c r="CE433" s="118"/>
      <c r="CF433" s="115"/>
      <c r="CG433" s="115"/>
      <c r="CH433" s="115"/>
      <c r="CI433" s="115"/>
      <c r="CJ433" s="115"/>
      <c r="CK433" s="115">
        <f t="shared" ref="CK433:CK437" si="6920">PRODUCT(CF433:CJ433)</f>
        <v>0</v>
      </c>
      <c r="CM433" s="118"/>
      <c r="CN433" s="118"/>
      <c r="CO433" s="115"/>
      <c r="CP433" s="115"/>
      <c r="CQ433" s="115"/>
      <c r="CR433" s="115"/>
      <c r="CS433" s="115"/>
      <c r="CT433" s="115">
        <f t="shared" ref="CT433:CT437" si="6921">PRODUCT(CO433:CS433)</f>
        <v>0</v>
      </c>
      <c r="CV433" s="118"/>
      <c r="CW433" s="118"/>
      <c r="CX433" s="115"/>
      <c r="CY433" s="115"/>
      <c r="CZ433" s="115"/>
      <c r="DA433" s="115"/>
      <c r="DB433" s="115"/>
      <c r="DC433" s="115">
        <f t="shared" ref="DC433:DC437" si="6922">PRODUCT(CX433:DB433)</f>
        <v>0</v>
      </c>
      <c r="DE433" s="118"/>
      <c r="DF433" s="118"/>
      <c r="DG433" s="115"/>
      <c r="DH433" s="115"/>
      <c r="DI433" s="115"/>
      <c r="DJ433" s="115"/>
      <c r="DK433" s="115"/>
      <c r="DL433" s="115">
        <f t="shared" ref="DL433:DL437" si="6923">PRODUCT(DG433:DK433)</f>
        <v>0</v>
      </c>
      <c r="DN433" s="118"/>
      <c r="DO433" s="118"/>
      <c r="DP433" s="115"/>
      <c r="DQ433" s="115"/>
      <c r="DR433" s="115"/>
      <c r="DS433" s="115"/>
      <c r="DT433" s="115"/>
      <c r="DU433" s="115">
        <f t="shared" ref="DU433:DU437" si="6924">PRODUCT(DP433:DT433)</f>
        <v>0</v>
      </c>
      <c r="DW433" s="118"/>
      <c r="DX433" s="118"/>
      <c r="DY433" s="115"/>
      <c r="DZ433" s="115"/>
      <c r="EA433" s="115"/>
      <c r="EB433" s="115"/>
      <c r="EC433" s="115"/>
      <c r="ED433" s="115">
        <f t="shared" ref="ED433:ED437" si="6925">PRODUCT(DY433:EC433)</f>
        <v>0</v>
      </c>
      <c r="EF433" s="118"/>
      <c r="EG433" s="118"/>
      <c r="EH433" s="115"/>
      <c r="EI433" s="115"/>
      <c r="EJ433" s="115"/>
      <c r="EK433" s="115"/>
      <c r="EL433" s="115"/>
      <c r="EM433" s="115">
        <f t="shared" ref="EM433:EM437" si="6926">PRODUCT(EH433:EL433)</f>
        <v>0</v>
      </c>
      <c r="EO433" s="118"/>
      <c r="EP433" s="118"/>
      <c r="EQ433" s="115"/>
      <c r="ER433" s="115"/>
      <c r="ES433" s="115"/>
      <c r="ET433" s="115"/>
      <c r="EU433" s="115"/>
      <c r="EV433" s="115">
        <f t="shared" ref="EV433:EV437" si="6927">PRODUCT(EQ433:EU433)</f>
        <v>0</v>
      </c>
      <c r="EX433" s="118"/>
      <c r="EY433" s="118"/>
      <c r="EZ433" s="115"/>
      <c r="FA433" s="115"/>
      <c r="FB433" s="115"/>
      <c r="FC433" s="115"/>
      <c r="FD433" s="115"/>
      <c r="FE433" s="115">
        <f t="shared" ref="FE433:FE437" si="6928">PRODUCT(EZ433:FD433)</f>
        <v>0</v>
      </c>
      <c r="FG433" s="118"/>
      <c r="FH433" s="118"/>
      <c r="FI433" s="115"/>
      <c r="FJ433" s="115"/>
      <c r="FK433" s="115"/>
      <c r="FL433" s="115"/>
      <c r="FM433" s="115"/>
      <c r="FN433" s="115">
        <f t="shared" ref="FN433:FN437" si="6929">PRODUCT(FI433:FM433)</f>
        <v>0</v>
      </c>
      <c r="FP433" s="118"/>
      <c r="FQ433" s="118"/>
      <c r="FR433" s="115"/>
      <c r="FS433" s="115"/>
      <c r="FT433" s="115"/>
      <c r="FU433" s="115"/>
      <c r="FV433" s="115"/>
      <c r="FW433" s="115">
        <f t="shared" ref="FW433:FW437" si="6930">PRODUCT(FR433:FV433)</f>
        <v>0</v>
      </c>
      <c r="FY433" s="118"/>
      <c r="FZ433" s="118"/>
      <c r="GA433" s="115"/>
      <c r="GB433" s="115"/>
      <c r="GC433" s="115"/>
      <c r="GD433" s="115"/>
      <c r="GE433" s="115"/>
      <c r="GF433" s="115">
        <f t="shared" si="6897"/>
        <v>0</v>
      </c>
      <c r="GH433" s="118"/>
      <c r="GI433" s="118"/>
      <c r="GJ433" s="115"/>
      <c r="GK433" s="115"/>
      <c r="GL433" s="115"/>
      <c r="GM433" s="115"/>
      <c r="GN433" s="115"/>
      <c r="GO433" s="115">
        <f t="shared" si="6898"/>
        <v>0</v>
      </c>
      <c r="GQ433" s="118"/>
      <c r="GR433" s="118"/>
      <c r="GS433" s="115"/>
      <c r="GT433" s="115"/>
      <c r="GU433" s="115"/>
      <c r="GV433" s="115"/>
      <c r="GW433" s="115"/>
      <c r="GX433" s="115">
        <f t="shared" si="6899"/>
        <v>0</v>
      </c>
      <c r="GZ433" s="118"/>
      <c r="HA433" s="118"/>
      <c r="HB433" s="115"/>
      <c r="HC433" s="115"/>
      <c r="HD433" s="115"/>
      <c r="HE433" s="115"/>
      <c r="HF433" s="115"/>
      <c r="HG433" s="115">
        <f t="shared" si="6900"/>
        <v>0</v>
      </c>
      <c r="HI433" s="118"/>
      <c r="HJ433" s="118"/>
      <c r="HK433" s="115"/>
      <c r="HL433" s="115"/>
      <c r="HM433" s="115"/>
      <c r="HN433" s="115"/>
      <c r="HO433" s="115"/>
      <c r="HP433" s="115">
        <f t="shared" ref="HP433:HP437" si="6931">PRODUCT(HK433:HO433)</f>
        <v>0</v>
      </c>
      <c r="HR433" s="118"/>
      <c r="HS433" s="118"/>
      <c r="HT433" s="115"/>
      <c r="HU433" s="115"/>
      <c r="HV433" s="115"/>
      <c r="HW433" s="115"/>
      <c r="HX433" s="115"/>
      <c r="HY433" s="115">
        <f t="shared" ref="HY433:HY437" si="6932">PRODUCT(HT433:HX433)</f>
        <v>0</v>
      </c>
      <c r="IA433" s="118"/>
      <c r="IB433" s="118"/>
      <c r="IC433" s="115"/>
      <c r="ID433" s="115"/>
      <c r="IE433" s="115"/>
      <c r="IF433" s="115"/>
      <c r="IG433" s="115"/>
      <c r="IH433" s="115">
        <f t="shared" ref="IH433:IH437" si="6933">PRODUCT(IC433:IG433)</f>
        <v>0</v>
      </c>
      <c r="IJ433" s="118"/>
      <c r="IK433" s="118"/>
      <c r="IL433" s="115"/>
      <c r="IM433" s="115"/>
      <c r="IN433" s="115"/>
      <c r="IO433" s="115"/>
      <c r="IP433" s="115"/>
      <c r="IQ433" s="115">
        <f t="shared" ref="IQ433:IQ437" si="6934">PRODUCT(IL433:IP433)</f>
        <v>0</v>
      </c>
      <c r="IS433" s="118"/>
      <c r="IT433" s="118"/>
      <c r="IU433" s="115"/>
      <c r="IV433" s="115"/>
      <c r="IW433" s="115"/>
      <c r="IX433" s="115"/>
      <c r="IY433" s="115"/>
      <c r="IZ433" s="115">
        <f t="shared" ref="IZ433:IZ437" si="6935">PRODUCT(IU433:IY433)</f>
        <v>0</v>
      </c>
      <c r="JB433" s="118"/>
      <c r="JC433" s="118"/>
      <c r="JD433" s="115"/>
      <c r="JE433" s="115"/>
      <c r="JF433" s="115"/>
      <c r="JG433" s="115"/>
      <c r="JH433" s="115"/>
      <c r="JI433" s="115">
        <f t="shared" ref="JI433:JI437" si="6936">PRODUCT(JD433:JH433)</f>
        <v>0</v>
      </c>
      <c r="JK433" s="118"/>
      <c r="JL433" s="118"/>
      <c r="JM433" s="115"/>
      <c r="JN433" s="115"/>
      <c r="JO433" s="115"/>
      <c r="JP433" s="115"/>
      <c r="JQ433" s="115"/>
      <c r="JR433" s="115">
        <f t="shared" ref="JR433:JR437" si="6937">PRODUCT(JM433:JQ433)</f>
        <v>0</v>
      </c>
      <c r="JS433" s="481"/>
      <c r="JT433" s="118"/>
      <c r="JU433" s="118"/>
      <c r="JV433" s="115"/>
      <c r="JW433" s="115"/>
      <c r="JX433" s="115"/>
      <c r="JY433" s="115"/>
      <c r="JZ433" s="115"/>
      <c r="KA433" s="115">
        <f t="shared" ref="KA433:KA437" si="6938">PRODUCT(JV433:JZ433)</f>
        <v>0</v>
      </c>
      <c r="KB433" s="481"/>
      <c r="KC433" s="118"/>
      <c r="KD433" s="118"/>
      <c r="KE433" s="115"/>
      <c r="KF433" s="115"/>
      <c r="KG433" s="115"/>
      <c r="KH433" s="115"/>
      <c r="KI433" s="115"/>
      <c r="KJ433" s="115">
        <f t="shared" ref="KJ433:KJ437" si="6939">PRODUCT(KE433:KI433)</f>
        <v>0</v>
      </c>
      <c r="KK433" s="481"/>
      <c r="KL433" s="118"/>
      <c r="KM433" s="118"/>
      <c r="KN433" s="115"/>
      <c r="KO433" s="115"/>
      <c r="KP433" s="115"/>
      <c r="KQ433" s="115"/>
      <c r="KR433" s="115"/>
      <c r="KS433" s="115">
        <f t="shared" ref="KS433:KS437" si="6940">PRODUCT(KN433:KR433)</f>
        <v>0</v>
      </c>
      <c r="KT433" s="481"/>
      <c r="KU433" s="118"/>
      <c r="KV433" s="118"/>
      <c r="KW433" s="115"/>
      <c r="KX433" s="115"/>
      <c r="KY433" s="115"/>
      <c r="KZ433" s="115"/>
      <c r="LA433" s="115"/>
      <c r="LB433" s="115">
        <f t="shared" si="6901"/>
        <v>0</v>
      </c>
      <c r="LC433" s="481"/>
      <c r="LD433" s="118"/>
      <c r="LE433" s="118"/>
      <c r="LF433" s="115"/>
      <c r="LG433" s="115"/>
      <c r="LH433" s="115"/>
      <c r="LI433" s="115"/>
      <c r="LJ433" s="115"/>
      <c r="LK433" s="115">
        <f t="shared" si="6902"/>
        <v>0</v>
      </c>
      <c r="LL433" s="481"/>
      <c r="LM433" s="118"/>
      <c r="LN433" s="118"/>
      <c r="LO433" s="115"/>
      <c r="LP433" s="115"/>
      <c r="LQ433" s="115"/>
      <c r="LR433" s="115"/>
      <c r="LS433" s="115"/>
      <c r="LT433" s="115">
        <f t="shared" si="6903"/>
        <v>0</v>
      </c>
      <c r="LU433" s="481"/>
      <c r="LV433" s="118"/>
      <c r="LW433" s="118"/>
      <c r="LX433" s="115"/>
      <c r="LY433" s="115"/>
      <c r="LZ433" s="115"/>
      <c r="MA433" s="115"/>
      <c r="MB433" s="115"/>
      <c r="MC433" s="115">
        <f t="shared" si="6904"/>
        <v>0</v>
      </c>
      <c r="MD433" s="481"/>
      <c r="ME433" s="118"/>
      <c r="MF433" s="118"/>
      <c r="MG433" s="115"/>
      <c r="MH433" s="115"/>
      <c r="MI433" s="115"/>
      <c r="MJ433" s="115"/>
      <c r="MK433" s="115"/>
      <c r="ML433" s="115">
        <f t="shared" si="6905"/>
        <v>0</v>
      </c>
      <c r="MM433" s="481"/>
      <c r="MN433" s="118"/>
      <c r="MO433" s="118"/>
      <c r="MP433" s="115"/>
      <c r="MQ433" s="115"/>
      <c r="MR433" s="115"/>
      <c r="MS433" s="115"/>
      <c r="MT433" s="115"/>
      <c r="MU433" s="115">
        <f t="shared" ref="MU433:MU437" si="6941">PRODUCT(MP433:MT433)</f>
        <v>0</v>
      </c>
      <c r="MV433" s="481"/>
      <c r="MW433" s="118"/>
      <c r="MX433" s="118"/>
      <c r="MY433" s="115"/>
      <c r="MZ433" s="115"/>
      <c r="NA433" s="115"/>
      <c r="NB433" s="115"/>
      <c r="NC433" s="115"/>
      <c r="ND433" s="115">
        <f t="shared" si="6906"/>
        <v>0</v>
      </c>
      <c r="NE433" s="481"/>
      <c r="NF433" s="118"/>
      <c r="NG433" s="118"/>
      <c r="NH433" s="115"/>
      <c r="NI433" s="115"/>
      <c r="NJ433" s="115"/>
      <c r="NK433" s="115"/>
      <c r="NL433" s="115"/>
      <c r="NM433" s="115">
        <f t="shared" si="6907"/>
        <v>0</v>
      </c>
      <c r="NN433" s="481"/>
      <c r="NO433" s="118"/>
      <c r="NP433" s="118"/>
      <c r="NQ433" s="115"/>
      <c r="NR433" s="115"/>
      <c r="NS433" s="115"/>
      <c r="NT433" s="115"/>
      <c r="NU433" s="115"/>
      <c r="NV433" s="115">
        <f t="shared" si="6908"/>
        <v>0</v>
      </c>
      <c r="NW433" s="481"/>
      <c r="NX433" s="118"/>
      <c r="NY433" s="118"/>
      <c r="NZ433" s="115"/>
      <c r="OA433" s="115"/>
      <c r="OB433" s="115"/>
      <c r="OC433" s="115"/>
      <c r="OD433" s="115"/>
      <c r="OE433" s="115">
        <f t="shared" si="6909"/>
        <v>0</v>
      </c>
      <c r="OF433" s="481"/>
      <c r="OG433" s="118"/>
      <c r="OH433" s="118"/>
      <c r="OI433" s="115"/>
      <c r="OJ433" s="115"/>
      <c r="OK433" s="115"/>
      <c r="OL433" s="115"/>
      <c r="OM433" s="115"/>
      <c r="ON433" s="115">
        <f t="shared" si="6910"/>
        <v>0</v>
      </c>
      <c r="OO433" s="481"/>
      <c r="OP433" s="118"/>
      <c r="OQ433" s="118"/>
      <c r="OR433" s="115"/>
      <c r="OS433" s="115"/>
      <c r="OT433" s="115"/>
      <c r="OU433" s="115"/>
      <c r="OV433" s="115"/>
      <c r="OW433" s="115">
        <f t="shared" si="6911"/>
        <v>0</v>
      </c>
      <c r="OY433" s="118"/>
      <c r="OZ433" s="118"/>
      <c r="PA433" s="115"/>
      <c r="PB433" s="115"/>
      <c r="PC433" s="115"/>
      <c r="PD433" s="115"/>
      <c r="PE433" s="115"/>
      <c r="PF433" s="115">
        <f t="shared" si="6912"/>
        <v>0</v>
      </c>
    </row>
    <row r="434" spans="1:422">
      <c r="A434" s="118"/>
      <c r="B434" s="118"/>
      <c r="C434" s="115"/>
      <c r="D434" s="115"/>
      <c r="E434" s="115"/>
      <c r="F434" s="115"/>
      <c r="G434" s="115"/>
      <c r="H434" s="115">
        <f t="shared" si="6895"/>
        <v>0</v>
      </c>
      <c r="J434" s="118"/>
      <c r="K434" s="118"/>
      <c r="L434" s="115"/>
      <c r="M434" s="115"/>
      <c r="N434" s="115"/>
      <c r="O434" s="115"/>
      <c r="P434" s="115"/>
      <c r="Q434" s="115">
        <f t="shared" si="6896"/>
        <v>0</v>
      </c>
      <c r="S434" s="118"/>
      <c r="T434" s="118"/>
      <c r="U434" s="115"/>
      <c r="V434" s="115"/>
      <c r="W434" s="115"/>
      <c r="X434" s="115"/>
      <c r="Y434" s="115"/>
      <c r="Z434" s="115">
        <f t="shared" si="6913"/>
        <v>0</v>
      </c>
      <c r="AB434" s="118"/>
      <c r="AC434" s="118"/>
      <c r="AD434" s="115"/>
      <c r="AE434" s="115"/>
      <c r="AF434" s="115"/>
      <c r="AG434" s="115"/>
      <c r="AH434" s="115"/>
      <c r="AI434" s="115">
        <f t="shared" si="6914"/>
        <v>0</v>
      </c>
      <c r="AK434" s="118"/>
      <c r="AL434" s="118"/>
      <c r="AM434" s="115"/>
      <c r="AN434" s="115"/>
      <c r="AO434" s="115"/>
      <c r="AP434" s="115"/>
      <c r="AQ434" s="115"/>
      <c r="AR434" s="115">
        <f t="shared" si="6915"/>
        <v>0</v>
      </c>
      <c r="AT434" s="118"/>
      <c r="AU434" s="118"/>
      <c r="AV434" s="115"/>
      <c r="AW434" s="115"/>
      <c r="AX434" s="115"/>
      <c r="AY434" s="115"/>
      <c r="AZ434" s="115"/>
      <c r="BA434" s="115">
        <f t="shared" si="6916"/>
        <v>0</v>
      </c>
      <c r="BC434" s="118"/>
      <c r="BD434" s="118"/>
      <c r="BE434" s="115"/>
      <c r="BF434" s="115"/>
      <c r="BG434" s="115"/>
      <c r="BH434" s="115"/>
      <c r="BI434" s="115"/>
      <c r="BJ434" s="115">
        <f t="shared" si="6917"/>
        <v>0</v>
      </c>
      <c r="BL434" s="118"/>
      <c r="BM434" s="118"/>
      <c r="BN434" s="115"/>
      <c r="BO434" s="115"/>
      <c r="BP434" s="115"/>
      <c r="BQ434" s="115"/>
      <c r="BR434" s="115"/>
      <c r="BS434" s="115">
        <f t="shared" si="6918"/>
        <v>0</v>
      </c>
      <c r="BU434" s="118"/>
      <c r="BV434" s="118"/>
      <c r="BW434" s="115"/>
      <c r="BX434" s="115"/>
      <c r="BY434" s="115"/>
      <c r="BZ434" s="115"/>
      <c r="CA434" s="115"/>
      <c r="CB434" s="115">
        <f t="shared" si="6919"/>
        <v>0</v>
      </c>
      <c r="CD434" s="118"/>
      <c r="CE434" s="118"/>
      <c r="CF434" s="115"/>
      <c r="CG434" s="115"/>
      <c r="CH434" s="115"/>
      <c r="CI434" s="115"/>
      <c r="CJ434" s="115"/>
      <c r="CK434" s="115">
        <f t="shared" si="6920"/>
        <v>0</v>
      </c>
      <c r="CM434" s="118"/>
      <c r="CN434" s="118"/>
      <c r="CO434" s="115"/>
      <c r="CP434" s="115"/>
      <c r="CQ434" s="115"/>
      <c r="CR434" s="115"/>
      <c r="CS434" s="115"/>
      <c r="CT434" s="115">
        <f t="shared" si="6921"/>
        <v>0</v>
      </c>
      <c r="CV434" s="118"/>
      <c r="CW434" s="118"/>
      <c r="CX434" s="115"/>
      <c r="CY434" s="115"/>
      <c r="CZ434" s="115"/>
      <c r="DA434" s="115"/>
      <c r="DB434" s="115"/>
      <c r="DC434" s="115">
        <f t="shared" si="6922"/>
        <v>0</v>
      </c>
      <c r="DE434" s="118"/>
      <c r="DF434" s="118"/>
      <c r="DG434" s="115"/>
      <c r="DH434" s="115"/>
      <c r="DI434" s="115"/>
      <c r="DJ434" s="115"/>
      <c r="DK434" s="115"/>
      <c r="DL434" s="115">
        <f t="shared" si="6923"/>
        <v>0</v>
      </c>
      <c r="DN434" s="118"/>
      <c r="DO434" s="118"/>
      <c r="DP434" s="115"/>
      <c r="DQ434" s="115"/>
      <c r="DR434" s="115"/>
      <c r="DS434" s="115"/>
      <c r="DT434" s="115"/>
      <c r="DU434" s="115">
        <f t="shared" si="6924"/>
        <v>0</v>
      </c>
      <c r="DW434" s="118"/>
      <c r="DX434" s="118"/>
      <c r="DY434" s="115"/>
      <c r="DZ434" s="115"/>
      <c r="EA434" s="115"/>
      <c r="EB434" s="115"/>
      <c r="EC434" s="115"/>
      <c r="ED434" s="115">
        <f t="shared" si="6925"/>
        <v>0</v>
      </c>
      <c r="EF434" s="118"/>
      <c r="EG434" s="118"/>
      <c r="EH434" s="115"/>
      <c r="EI434" s="115"/>
      <c r="EJ434" s="115"/>
      <c r="EK434" s="115"/>
      <c r="EL434" s="115"/>
      <c r="EM434" s="115">
        <f t="shared" si="6926"/>
        <v>0</v>
      </c>
      <c r="EO434" s="118"/>
      <c r="EP434" s="118"/>
      <c r="EQ434" s="115"/>
      <c r="ER434" s="115"/>
      <c r="ES434" s="115"/>
      <c r="ET434" s="115"/>
      <c r="EU434" s="115"/>
      <c r="EV434" s="115">
        <f t="shared" si="6927"/>
        <v>0</v>
      </c>
      <c r="EX434" s="118"/>
      <c r="EY434" s="118"/>
      <c r="EZ434" s="115"/>
      <c r="FA434" s="115"/>
      <c r="FB434" s="115"/>
      <c r="FC434" s="115"/>
      <c r="FD434" s="115"/>
      <c r="FE434" s="115">
        <f t="shared" si="6928"/>
        <v>0</v>
      </c>
      <c r="FG434" s="118"/>
      <c r="FH434" s="118"/>
      <c r="FI434" s="115"/>
      <c r="FJ434" s="115"/>
      <c r="FK434" s="115"/>
      <c r="FL434" s="115"/>
      <c r="FM434" s="115"/>
      <c r="FN434" s="115">
        <f t="shared" si="6929"/>
        <v>0</v>
      </c>
      <c r="FP434" s="118"/>
      <c r="FQ434" s="118"/>
      <c r="FR434" s="115"/>
      <c r="FS434" s="115"/>
      <c r="FT434" s="115"/>
      <c r="FU434" s="115"/>
      <c r="FV434" s="115"/>
      <c r="FW434" s="115">
        <f t="shared" si="6930"/>
        <v>0</v>
      </c>
      <c r="FY434" s="118"/>
      <c r="FZ434" s="118"/>
      <c r="GA434" s="115"/>
      <c r="GB434" s="115"/>
      <c r="GC434" s="115"/>
      <c r="GD434" s="115"/>
      <c r="GE434" s="115"/>
      <c r="GF434" s="115">
        <f t="shared" si="6897"/>
        <v>0</v>
      </c>
      <c r="GH434" s="118"/>
      <c r="GI434" s="118"/>
      <c r="GJ434" s="115"/>
      <c r="GK434" s="115"/>
      <c r="GL434" s="115"/>
      <c r="GM434" s="115"/>
      <c r="GN434" s="115"/>
      <c r="GO434" s="115">
        <f t="shared" si="6898"/>
        <v>0</v>
      </c>
      <c r="GQ434" s="118"/>
      <c r="GR434" s="118"/>
      <c r="GS434" s="115"/>
      <c r="GT434" s="115"/>
      <c r="GU434" s="115"/>
      <c r="GV434" s="115"/>
      <c r="GW434" s="115"/>
      <c r="GX434" s="115">
        <f t="shared" si="6899"/>
        <v>0</v>
      </c>
      <c r="GZ434" s="118"/>
      <c r="HA434" s="118"/>
      <c r="HB434" s="115"/>
      <c r="HC434" s="115"/>
      <c r="HD434" s="115"/>
      <c r="HE434" s="115"/>
      <c r="HF434" s="115"/>
      <c r="HG434" s="115">
        <f t="shared" si="6900"/>
        <v>0</v>
      </c>
      <c r="HI434" s="118"/>
      <c r="HJ434" s="118"/>
      <c r="HK434" s="115"/>
      <c r="HL434" s="115"/>
      <c r="HM434" s="115"/>
      <c r="HN434" s="115"/>
      <c r="HO434" s="115"/>
      <c r="HP434" s="115">
        <f t="shared" si="6931"/>
        <v>0</v>
      </c>
      <c r="HR434" s="118"/>
      <c r="HS434" s="118"/>
      <c r="HT434" s="115"/>
      <c r="HU434" s="115"/>
      <c r="HV434" s="115"/>
      <c r="HW434" s="115"/>
      <c r="HX434" s="115"/>
      <c r="HY434" s="115">
        <f t="shared" si="6932"/>
        <v>0</v>
      </c>
      <c r="IA434" s="118"/>
      <c r="IB434" s="118"/>
      <c r="IC434" s="115"/>
      <c r="ID434" s="115"/>
      <c r="IE434" s="115"/>
      <c r="IF434" s="115"/>
      <c r="IG434" s="115"/>
      <c r="IH434" s="115">
        <f t="shared" si="6933"/>
        <v>0</v>
      </c>
      <c r="IJ434" s="118"/>
      <c r="IK434" s="118"/>
      <c r="IL434" s="115"/>
      <c r="IM434" s="115"/>
      <c r="IN434" s="115"/>
      <c r="IO434" s="115"/>
      <c r="IP434" s="115"/>
      <c r="IQ434" s="115">
        <f t="shared" si="6934"/>
        <v>0</v>
      </c>
      <c r="IS434" s="118"/>
      <c r="IT434" s="118"/>
      <c r="IU434" s="115"/>
      <c r="IV434" s="115"/>
      <c r="IW434" s="115"/>
      <c r="IX434" s="115"/>
      <c r="IY434" s="115"/>
      <c r="IZ434" s="115">
        <f t="shared" si="6935"/>
        <v>0</v>
      </c>
      <c r="JB434" s="118"/>
      <c r="JC434" s="118"/>
      <c r="JD434" s="115"/>
      <c r="JE434" s="115"/>
      <c r="JF434" s="115"/>
      <c r="JG434" s="115"/>
      <c r="JH434" s="115"/>
      <c r="JI434" s="115">
        <f t="shared" si="6936"/>
        <v>0</v>
      </c>
      <c r="JK434" s="118"/>
      <c r="JL434" s="118"/>
      <c r="JM434" s="115"/>
      <c r="JN434" s="115"/>
      <c r="JO434" s="115"/>
      <c r="JP434" s="115"/>
      <c r="JQ434" s="115"/>
      <c r="JR434" s="115">
        <f t="shared" si="6937"/>
        <v>0</v>
      </c>
      <c r="JS434" s="481"/>
      <c r="JT434" s="118"/>
      <c r="JU434" s="118"/>
      <c r="JV434" s="115"/>
      <c r="JW434" s="115"/>
      <c r="JX434" s="115"/>
      <c r="JY434" s="115"/>
      <c r="JZ434" s="115"/>
      <c r="KA434" s="115">
        <f t="shared" si="6938"/>
        <v>0</v>
      </c>
      <c r="KB434" s="481"/>
      <c r="KC434" s="118"/>
      <c r="KD434" s="118"/>
      <c r="KE434" s="115"/>
      <c r="KF434" s="115"/>
      <c r="KG434" s="115"/>
      <c r="KH434" s="115"/>
      <c r="KI434" s="115"/>
      <c r="KJ434" s="115">
        <f t="shared" si="6939"/>
        <v>0</v>
      </c>
      <c r="KK434" s="481"/>
      <c r="KL434" s="118"/>
      <c r="KM434" s="118"/>
      <c r="KN434" s="115"/>
      <c r="KO434" s="115"/>
      <c r="KP434" s="115"/>
      <c r="KQ434" s="115"/>
      <c r="KR434" s="115"/>
      <c r="KS434" s="115">
        <f t="shared" si="6940"/>
        <v>0</v>
      </c>
      <c r="KT434" s="481"/>
      <c r="KU434" s="118"/>
      <c r="KV434" s="118"/>
      <c r="KW434" s="115"/>
      <c r="KX434" s="115"/>
      <c r="KY434" s="115"/>
      <c r="KZ434" s="115"/>
      <c r="LA434" s="115"/>
      <c r="LB434" s="115">
        <f t="shared" si="6901"/>
        <v>0</v>
      </c>
      <c r="LC434" s="481"/>
      <c r="LD434" s="118"/>
      <c r="LE434" s="118"/>
      <c r="LF434" s="115"/>
      <c r="LG434" s="115"/>
      <c r="LH434" s="115"/>
      <c r="LI434" s="115"/>
      <c r="LJ434" s="115"/>
      <c r="LK434" s="115">
        <f t="shared" si="6902"/>
        <v>0</v>
      </c>
      <c r="LL434" s="481"/>
      <c r="LM434" s="118"/>
      <c r="LN434" s="118"/>
      <c r="LO434" s="115"/>
      <c r="LP434" s="115"/>
      <c r="LQ434" s="115"/>
      <c r="LR434" s="115"/>
      <c r="LS434" s="115"/>
      <c r="LT434" s="115">
        <f t="shared" si="6903"/>
        <v>0</v>
      </c>
      <c r="LU434" s="481"/>
      <c r="LV434" s="118"/>
      <c r="LW434" s="118"/>
      <c r="LX434" s="115"/>
      <c r="LY434" s="115"/>
      <c r="LZ434" s="115"/>
      <c r="MA434" s="115"/>
      <c r="MB434" s="115"/>
      <c r="MC434" s="115">
        <f t="shared" si="6904"/>
        <v>0</v>
      </c>
      <c r="MD434" s="481"/>
      <c r="ME434" s="118"/>
      <c r="MF434" s="118"/>
      <c r="MG434" s="115"/>
      <c r="MH434" s="115"/>
      <c r="MI434" s="115"/>
      <c r="MJ434" s="115"/>
      <c r="MK434" s="115"/>
      <c r="ML434" s="115">
        <f t="shared" si="6905"/>
        <v>0</v>
      </c>
      <c r="MM434" s="481"/>
      <c r="MN434" s="118"/>
      <c r="MO434" s="118"/>
      <c r="MP434" s="115"/>
      <c r="MQ434" s="115"/>
      <c r="MR434" s="115"/>
      <c r="MS434" s="115"/>
      <c r="MT434" s="115"/>
      <c r="MU434" s="115">
        <f t="shared" si="6941"/>
        <v>0</v>
      </c>
      <c r="MV434" s="481"/>
      <c r="MW434" s="118"/>
      <c r="MX434" s="118"/>
      <c r="MY434" s="115"/>
      <c r="MZ434" s="115"/>
      <c r="NA434" s="115"/>
      <c r="NB434" s="115"/>
      <c r="NC434" s="115"/>
      <c r="ND434" s="115">
        <f t="shared" si="6906"/>
        <v>0</v>
      </c>
      <c r="NE434" s="481"/>
      <c r="NF434" s="118"/>
      <c r="NG434" s="118"/>
      <c r="NH434" s="115"/>
      <c r="NI434" s="115"/>
      <c r="NJ434" s="115"/>
      <c r="NK434" s="115"/>
      <c r="NL434" s="115"/>
      <c r="NM434" s="115">
        <f t="shared" si="6907"/>
        <v>0</v>
      </c>
      <c r="NN434" s="481"/>
      <c r="NO434" s="118"/>
      <c r="NP434" s="118"/>
      <c r="NQ434" s="115"/>
      <c r="NR434" s="115"/>
      <c r="NS434" s="115"/>
      <c r="NT434" s="115"/>
      <c r="NU434" s="115"/>
      <c r="NV434" s="115">
        <f t="shared" si="6908"/>
        <v>0</v>
      </c>
      <c r="NW434" s="481"/>
      <c r="NX434" s="118"/>
      <c r="NY434" s="118"/>
      <c r="NZ434" s="115"/>
      <c r="OA434" s="115"/>
      <c r="OB434" s="115"/>
      <c r="OC434" s="115"/>
      <c r="OD434" s="115"/>
      <c r="OE434" s="115">
        <f t="shared" si="6909"/>
        <v>0</v>
      </c>
      <c r="OF434" s="481"/>
      <c r="OG434" s="118"/>
      <c r="OH434" s="118"/>
      <c r="OI434" s="115"/>
      <c r="OJ434" s="115"/>
      <c r="OK434" s="115"/>
      <c r="OL434" s="115"/>
      <c r="OM434" s="115"/>
      <c r="ON434" s="115">
        <f t="shared" si="6910"/>
        <v>0</v>
      </c>
      <c r="OO434" s="481"/>
      <c r="OP434" s="118"/>
      <c r="OQ434" s="118"/>
      <c r="OR434" s="115"/>
      <c r="OS434" s="115"/>
      <c r="OT434" s="115"/>
      <c r="OU434" s="115"/>
      <c r="OV434" s="115"/>
      <c r="OW434" s="115">
        <f t="shared" si="6911"/>
        <v>0</v>
      </c>
      <c r="OY434" s="118"/>
      <c r="OZ434" s="118"/>
      <c r="PA434" s="115"/>
      <c r="PB434" s="115"/>
      <c r="PC434" s="115"/>
      <c r="PD434" s="115"/>
      <c r="PE434" s="115"/>
      <c r="PF434" s="115">
        <f t="shared" si="6912"/>
        <v>0</v>
      </c>
    </row>
    <row r="435" spans="1:422">
      <c r="A435" s="118"/>
      <c r="B435" s="118"/>
      <c r="C435" s="115"/>
      <c r="D435" s="115"/>
      <c r="E435" s="115"/>
      <c r="F435" s="115"/>
      <c r="G435" s="115"/>
      <c r="H435" s="115">
        <f t="shared" si="6895"/>
        <v>0</v>
      </c>
      <c r="J435" s="118"/>
      <c r="K435" s="118"/>
      <c r="L435" s="115"/>
      <c r="M435" s="115"/>
      <c r="N435" s="115"/>
      <c r="O435" s="115"/>
      <c r="P435" s="115"/>
      <c r="Q435" s="115">
        <f t="shared" si="6896"/>
        <v>0</v>
      </c>
      <c r="S435" s="118"/>
      <c r="T435" s="118"/>
      <c r="U435" s="115"/>
      <c r="V435" s="115"/>
      <c r="W435" s="115"/>
      <c r="X435" s="115"/>
      <c r="Y435" s="115"/>
      <c r="Z435" s="115">
        <f t="shared" si="6913"/>
        <v>0</v>
      </c>
      <c r="AB435" s="118"/>
      <c r="AC435" s="118"/>
      <c r="AD435" s="115"/>
      <c r="AE435" s="115"/>
      <c r="AF435" s="115"/>
      <c r="AG435" s="115"/>
      <c r="AH435" s="115"/>
      <c r="AI435" s="115">
        <f t="shared" si="6914"/>
        <v>0</v>
      </c>
      <c r="AK435" s="118"/>
      <c r="AL435" s="118"/>
      <c r="AM435" s="115"/>
      <c r="AN435" s="115"/>
      <c r="AO435" s="115"/>
      <c r="AP435" s="115"/>
      <c r="AQ435" s="115"/>
      <c r="AR435" s="115">
        <f t="shared" si="6915"/>
        <v>0</v>
      </c>
      <c r="AT435" s="118"/>
      <c r="AU435" s="118"/>
      <c r="AV435" s="115"/>
      <c r="AW435" s="115"/>
      <c r="AX435" s="115"/>
      <c r="AY435" s="115"/>
      <c r="AZ435" s="115"/>
      <c r="BA435" s="115">
        <f t="shared" si="6916"/>
        <v>0</v>
      </c>
      <c r="BC435" s="118"/>
      <c r="BD435" s="118"/>
      <c r="BE435" s="115"/>
      <c r="BF435" s="115"/>
      <c r="BG435" s="115"/>
      <c r="BH435" s="115"/>
      <c r="BI435" s="115"/>
      <c r="BJ435" s="115">
        <f t="shared" si="6917"/>
        <v>0</v>
      </c>
      <c r="BL435" s="118"/>
      <c r="BM435" s="118"/>
      <c r="BN435" s="115"/>
      <c r="BO435" s="115"/>
      <c r="BP435" s="115"/>
      <c r="BQ435" s="115"/>
      <c r="BR435" s="115"/>
      <c r="BS435" s="115">
        <f t="shared" si="6918"/>
        <v>0</v>
      </c>
      <c r="BU435" s="118"/>
      <c r="BV435" s="118"/>
      <c r="BW435" s="115"/>
      <c r="BX435" s="115"/>
      <c r="BY435" s="115"/>
      <c r="BZ435" s="115"/>
      <c r="CA435" s="115"/>
      <c r="CB435" s="115">
        <f t="shared" si="6919"/>
        <v>0</v>
      </c>
      <c r="CD435" s="118"/>
      <c r="CE435" s="118"/>
      <c r="CF435" s="115"/>
      <c r="CG435" s="115"/>
      <c r="CH435" s="115"/>
      <c r="CI435" s="115"/>
      <c r="CJ435" s="115"/>
      <c r="CK435" s="115">
        <f t="shared" si="6920"/>
        <v>0</v>
      </c>
      <c r="CM435" s="118"/>
      <c r="CN435" s="118"/>
      <c r="CO435" s="115"/>
      <c r="CP435" s="115"/>
      <c r="CQ435" s="115"/>
      <c r="CR435" s="115"/>
      <c r="CS435" s="115"/>
      <c r="CT435" s="115">
        <f t="shared" si="6921"/>
        <v>0</v>
      </c>
      <c r="CV435" s="118"/>
      <c r="CW435" s="118"/>
      <c r="CX435" s="115"/>
      <c r="CY435" s="115"/>
      <c r="CZ435" s="115"/>
      <c r="DA435" s="115"/>
      <c r="DB435" s="115"/>
      <c r="DC435" s="115">
        <f t="shared" si="6922"/>
        <v>0</v>
      </c>
      <c r="DE435" s="118"/>
      <c r="DF435" s="118"/>
      <c r="DG435" s="115"/>
      <c r="DH435" s="115"/>
      <c r="DI435" s="115"/>
      <c r="DJ435" s="115"/>
      <c r="DK435" s="115"/>
      <c r="DL435" s="115">
        <f t="shared" si="6923"/>
        <v>0</v>
      </c>
      <c r="DN435" s="118"/>
      <c r="DO435" s="118"/>
      <c r="DP435" s="115"/>
      <c r="DQ435" s="115"/>
      <c r="DR435" s="115"/>
      <c r="DS435" s="115"/>
      <c r="DT435" s="115"/>
      <c r="DU435" s="115">
        <f t="shared" si="6924"/>
        <v>0</v>
      </c>
      <c r="DW435" s="118"/>
      <c r="DX435" s="118"/>
      <c r="DY435" s="115"/>
      <c r="DZ435" s="115"/>
      <c r="EA435" s="115"/>
      <c r="EB435" s="115"/>
      <c r="EC435" s="115"/>
      <c r="ED435" s="115">
        <f t="shared" si="6925"/>
        <v>0</v>
      </c>
      <c r="EF435" s="118"/>
      <c r="EG435" s="118"/>
      <c r="EH435" s="115"/>
      <c r="EI435" s="115"/>
      <c r="EJ435" s="115"/>
      <c r="EK435" s="115"/>
      <c r="EL435" s="115"/>
      <c r="EM435" s="115">
        <f t="shared" si="6926"/>
        <v>0</v>
      </c>
      <c r="EO435" s="118"/>
      <c r="EP435" s="118"/>
      <c r="EQ435" s="115"/>
      <c r="ER435" s="115"/>
      <c r="ES435" s="115"/>
      <c r="ET435" s="115"/>
      <c r="EU435" s="115"/>
      <c r="EV435" s="115">
        <f t="shared" si="6927"/>
        <v>0</v>
      </c>
      <c r="EX435" s="118"/>
      <c r="EY435" s="118"/>
      <c r="EZ435" s="115"/>
      <c r="FA435" s="115"/>
      <c r="FB435" s="115"/>
      <c r="FC435" s="115"/>
      <c r="FD435" s="115"/>
      <c r="FE435" s="115">
        <f t="shared" si="6928"/>
        <v>0</v>
      </c>
      <c r="FG435" s="118"/>
      <c r="FH435" s="118"/>
      <c r="FI435" s="115"/>
      <c r="FJ435" s="115"/>
      <c r="FK435" s="115"/>
      <c r="FL435" s="115"/>
      <c r="FM435" s="115"/>
      <c r="FN435" s="115">
        <f t="shared" si="6929"/>
        <v>0</v>
      </c>
      <c r="FP435" s="118"/>
      <c r="FQ435" s="118"/>
      <c r="FR435" s="115"/>
      <c r="FS435" s="115"/>
      <c r="FT435" s="115"/>
      <c r="FU435" s="115"/>
      <c r="FV435" s="115"/>
      <c r="FW435" s="115">
        <f t="shared" si="6930"/>
        <v>0</v>
      </c>
      <c r="FY435" s="118"/>
      <c r="FZ435" s="118"/>
      <c r="GA435" s="115"/>
      <c r="GB435" s="115"/>
      <c r="GC435" s="115"/>
      <c r="GD435" s="115"/>
      <c r="GE435" s="115"/>
      <c r="GF435" s="115">
        <f t="shared" si="6897"/>
        <v>0</v>
      </c>
      <c r="GH435" s="118"/>
      <c r="GI435" s="118"/>
      <c r="GJ435" s="115"/>
      <c r="GK435" s="115"/>
      <c r="GL435" s="115"/>
      <c r="GM435" s="115"/>
      <c r="GN435" s="115"/>
      <c r="GO435" s="115">
        <f t="shared" si="6898"/>
        <v>0</v>
      </c>
      <c r="GQ435" s="118"/>
      <c r="GR435" s="118"/>
      <c r="GS435" s="115"/>
      <c r="GT435" s="115"/>
      <c r="GU435" s="115"/>
      <c r="GV435" s="115"/>
      <c r="GW435" s="115"/>
      <c r="GX435" s="115">
        <f t="shared" si="6899"/>
        <v>0</v>
      </c>
      <c r="GZ435" s="118"/>
      <c r="HA435" s="118"/>
      <c r="HB435" s="115"/>
      <c r="HC435" s="115"/>
      <c r="HD435" s="115"/>
      <c r="HE435" s="115"/>
      <c r="HF435" s="115"/>
      <c r="HG435" s="115">
        <f t="shared" si="6900"/>
        <v>0</v>
      </c>
      <c r="HI435" s="118"/>
      <c r="HJ435" s="118"/>
      <c r="HK435" s="115"/>
      <c r="HL435" s="115"/>
      <c r="HM435" s="115"/>
      <c r="HN435" s="115"/>
      <c r="HO435" s="115"/>
      <c r="HP435" s="115">
        <f t="shared" si="6931"/>
        <v>0</v>
      </c>
      <c r="HR435" s="118"/>
      <c r="HS435" s="118"/>
      <c r="HT435" s="115"/>
      <c r="HU435" s="115"/>
      <c r="HV435" s="115"/>
      <c r="HW435" s="115"/>
      <c r="HX435" s="115"/>
      <c r="HY435" s="115">
        <f t="shared" si="6932"/>
        <v>0</v>
      </c>
      <c r="IA435" s="118"/>
      <c r="IB435" s="118"/>
      <c r="IC435" s="115"/>
      <c r="ID435" s="115"/>
      <c r="IE435" s="115"/>
      <c r="IF435" s="115"/>
      <c r="IG435" s="115"/>
      <c r="IH435" s="115">
        <f t="shared" si="6933"/>
        <v>0</v>
      </c>
      <c r="IJ435" s="118"/>
      <c r="IK435" s="118"/>
      <c r="IL435" s="115"/>
      <c r="IM435" s="115"/>
      <c r="IN435" s="115"/>
      <c r="IO435" s="115"/>
      <c r="IP435" s="115"/>
      <c r="IQ435" s="115">
        <f t="shared" si="6934"/>
        <v>0</v>
      </c>
      <c r="IS435" s="118"/>
      <c r="IT435" s="118"/>
      <c r="IU435" s="115"/>
      <c r="IV435" s="115"/>
      <c r="IW435" s="115"/>
      <c r="IX435" s="115"/>
      <c r="IY435" s="115"/>
      <c r="IZ435" s="115">
        <f t="shared" si="6935"/>
        <v>0</v>
      </c>
      <c r="JB435" s="118"/>
      <c r="JC435" s="118"/>
      <c r="JD435" s="115"/>
      <c r="JE435" s="115"/>
      <c r="JF435" s="115"/>
      <c r="JG435" s="115"/>
      <c r="JH435" s="115"/>
      <c r="JI435" s="115">
        <f t="shared" si="6936"/>
        <v>0</v>
      </c>
      <c r="JK435" s="118"/>
      <c r="JL435" s="118"/>
      <c r="JM435" s="115"/>
      <c r="JN435" s="115"/>
      <c r="JO435" s="115"/>
      <c r="JP435" s="115"/>
      <c r="JQ435" s="115"/>
      <c r="JR435" s="115">
        <f t="shared" si="6937"/>
        <v>0</v>
      </c>
      <c r="JS435" s="481"/>
      <c r="JT435" s="118"/>
      <c r="JU435" s="118"/>
      <c r="JV435" s="115"/>
      <c r="JW435" s="115"/>
      <c r="JX435" s="115"/>
      <c r="JY435" s="115"/>
      <c r="JZ435" s="115"/>
      <c r="KA435" s="115">
        <f t="shared" si="6938"/>
        <v>0</v>
      </c>
      <c r="KB435" s="481"/>
      <c r="KC435" s="118"/>
      <c r="KD435" s="118"/>
      <c r="KE435" s="115"/>
      <c r="KF435" s="115"/>
      <c r="KG435" s="115"/>
      <c r="KH435" s="115"/>
      <c r="KI435" s="115"/>
      <c r="KJ435" s="115">
        <f t="shared" si="6939"/>
        <v>0</v>
      </c>
      <c r="KK435" s="481"/>
      <c r="KL435" s="118"/>
      <c r="KM435" s="118"/>
      <c r="KN435" s="115"/>
      <c r="KO435" s="115"/>
      <c r="KP435" s="115"/>
      <c r="KQ435" s="115"/>
      <c r="KR435" s="115"/>
      <c r="KS435" s="115">
        <f t="shared" si="6940"/>
        <v>0</v>
      </c>
      <c r="KT435" s="481"/>
      <c r="KU435" s="118"/>
      <c r="KV435" s="118"/>
      <c r="KW435" s="115"/>
      <c r="KX435" s="115"/>
      <c r="KY435" s="115"/>
      <c r="KZ435" s="115"/>
      <c r="LA435" s="115"/>
      <c r="LB435" s="115">
        <f t="shared" si="6901"/>
        <v>0</v>
      </c>
      <c r="LC435" s="481"/>
      <c r="LD435" s="118"/>
      <c r="LE435" s="118"/>
      <c r="LF435" s="115"/>
      <c r="LG435" s="115"/>
      <c r="LH435" s="115"/>
      <c r="LI435" s="115"/>
      <c r="LJ435" s="115"/>
      <c r="LK435" s="115">
        <f t="shared" si="6902"/>
        <v>0</v>
      </c>
      <c r="LL435" s="481"/>
      <c r="LM435" s="118"/>
      <c r="LN435" s="118"/>
      <c r="LO435" s="115"/>
      <c r="LP435" s="115"/>
      <c r="LQ435" s="115"/>
      <c r="LR435" s="115"/>
      <c r="LS435" s="115"/>
      <c r="LT435" s="115">
        <f t="shared" si="6903"/>
        <v>0</v>
      </c>
      <c r="LU435" s="481"/>
      <c r="LV435" s="118"/>
      <c r="LW435" s="118"/>
      <c r="LX435" s="115"/>
      <c r="LY435" s="115"/>
      <c r="LZ435" s="115"/>
      <c r="MA435" s="115"/>
      <c r="MB435" s="115"/>
      <c r="MC435" s="115">
        <f t="shared" si="6904"/>
        <v>0</v>
      </c>
      <c r="MD435" s="481"/>
      <c r="ME435" s="118"/>
      <c r="MF435" s="118"/>
      <c r="MG435" s="115"/>
      <c r="MH435" s="115"/>
      <c r="MI435" s="115"/>
      <c r="MJ435" s="115"/>
      <c r="MK435" s="115"/>
      <c r="ML435" s="115">
        <f t="shared" si="6905"/>
        <v>0</v>
      </c>
      <c r="MM435" s="481"/>
      <c r="MN435" s="118"/>
      <c r="MO435" s="118"/>
      <c r="MP435" s="115"/>
      <c r="MQ435" s="115"/>
      <c r="MR435" s="115"/>
      <c r="MS435" s="115"/>
      <c r="MT435" s="115"/>
      <c r="MU435" s="115">
        <f t="shared" si="6941"/>
        <v>0</v>
      </c>
      <c r="MV435" s="481"/>
      <c r="MW435" s="118"/>
      <c r="MX435" s="118"/>
      <c r="MY435" s="115"/>
      <c r="MZ435" s="115"/>
      <c r="NA435" s="115"/>
      <c r="NB435" s="115"/>
      <c r="NC435" s="115"/>
      <c r="ND435" s="115">
        <f t="shared" si="6906"/>
        <v>0</v>
      </c>
      <c r="NE435" s="481"/>
      <c r="NF435" s="118"/>
      <c r="NG435" s="118"/>
      <c r="NH435" s="115"/>
      <c r="NI435" s="115"/>
      <c r="NJ435" s="115"/>
      <c r="NK435" s="115"/>
      <c r="NL435" s="115"/>
      <c r="NM435" s="115">
        <f t="shared" si="6907"/>
        <v>0</v>
      </c>
      <c r="NN435" s="481"/>
      <c r="NO435" s="118"/>
      <c r="NP435" s="118"/>
      <c r="NQ435" s="115"/>
      <c r="NR435" s="115"/>
      <c r="NS435" s="115"/>
      <c r="NT435" s="115"/>
      <c r="NU435" s="115"/>
      <c r="NV435" s="115">
        <f t="shared" si="6908"/>
        <v>0</v>
      </c>
      <c r="NW435" s="481"/>
      <c r="NX435" s="118"/>
      <c r="NY435" s="118"/>
      <c r="NZ435" s="115"/>
      <c r="OA435" s="115"/>
      <c r="OB435" s="115"/>
      <c r="OC435" s="115"/>
      <c r="OD435" s="115"/>
      <c r="OE435" s="115">
        <f t="shared" si="6909"/>
        <v>0</v>
      </c>
      <c r="OF435" s="481"/>
      <c r="OG435" s="118"/>
      <c r="OH435" s="118"/>
      <c r="OI435" s="115"/>
      <c r="OJ435" s="115"/>
      <c r="OK435" s="115"/>
      <c r="OL435" s="115"/>
      <c r="OM435" s="115"/>
      <c r="ON435" s="115">
        <f t="shared" si="6910"/>
        <v>0</v>
      </c>
      <c r="OO435" s="481"/>
      <c r="OP435" s="118"/>
      <c r="OQ435" s="118"/>
      <c r="OR435" s="115"/>
      <c r="OS435" s="115"/>
      <c r="OT435" s="115"/>
      <c r="OU435" s="115"/>
      <c r="OV435" s="115"/>
      <c r="OW435" s="115">
        <f t="shared" si="6911"/>
        <v>0</v>
      </c>
      <c r="OY435" s="118"/>
      <c r="OZ435" s="118"/>
      <c r="PA435" s="115"/>
      <c r="PB435" s="115"/>
      <c r="PC435" s="115"/>
      <c r="PD435" s="115"/>
      <c r="PE435" s="115"/>
      <c r="PF435" s="115">
        <f t="shared" si="6912"/>
        <v>0</v>
      </c>
    </row>
    <row r="436" spans="1:422">
      <c r="A436" s="118"/>
      <c r="B436" s="118"/>
      <c r="C436" s="115"/>
      <c r="D436" s="115"/>
      <c r="E436" s="115"/>
      <c r="F436" s="115"/>
      <c r="G436" s="115"/>
      <c r="H436" s="115">
        <f t="shared" si="6895"/>
        <v>0</v>
      </c>
      <c r="J436" s="118"/>
      <c r="K436" s="118"/>
      <c r="L436" s="115"/>
      <c r="M436" s="115"/>
      <c r="N436" s="115"/>
      <c r="O436" s="115"/>
      <c r="P436" s="115"/>
      <c r="Q436" s="115">
        <f t="shared" si="6896"/>
        <v>0</v>
      </c>
      <c r="S436" s="118"/>
      <c r="T436" s="118"/>
      <c r="U436" s="115"/>
      <c r="V436" s="115"/>
      <c r="W436" s="115"/>
      <c r="X436" s="115"/>
      <c r="Y436" s="115"/>
      <c r="Z436" s="115">
        <f t="shared" si="6913"/>
        <v>0</v>
      </c>
      <c r="AB436" s="118"/>
      <c r="AC436" s="118"/>
      <c r="AD436" s="115"/>
      <c r="AE436" s="115"/>
      <c r="AF436" s="115"/>
      <c r="AG436" s="115"/>
      <c r="AH436" s="115"/>
      <c r="AI436" s="115">
        <f t="shared" si="6914"/>
        <v>0</v>
      </c>
      <c r="AK436" s="118"/>
      <c r="AL436" s="118"/>
      <c r="AM436" s="115"/>
      <c r="AN436" s="115"/>
      <c r="AO436" s="115"/>
      <c r="AP436" s="115"/>
      <c r="AQ436" s="115"/>
      <c r="AR436" s="115">
        <f t="shared" si="6915"/>
        <v>0</v>
      </c>
      <c r="AT436" s="118"/>
      <c r="AU436" s="118"/>
      <c r="AV436" s="115"/>
      <c r="AW436" s="115"/>
      <c r="AX436" s="115"/>
      <c r="AY436" s="115"/>
      <c r="AZ436" s="115"/>
      <c r="BA436" s="115">
        <f t="shared" si="6916"/>
        <v>0</v>
      </c>
      <c r="BC436" s="118"/>
      <c r="BD436" s="118"/>
      <c r="BE436" s="115"/>
      <c r="BF436" s="115"/>
      <c r="BG436" s="115"/>
      <c r="BH436" s="115"/>
      <c r="BI436" s="115"/>
      <c r="BJ436" s="115">
        <f t="shared" si="6917"/>
        <v>0</v>
      </c>
      <c r="BL436" s="118"/>
      <c r="BM436" s="118"/>
      <c r="BN436" s="115"/>
      <c r="BO436" s="115"/>
      <c r="BP436" s="115"/>
      <c r="BQ436" s="115"/>
      <c r="BR436" s="115"/>
      <c r="BS436" s="115">
        <f t="shared" si="6918"/>
        <v>0</v>
      </c>
      <c r="BU436" s="118"/>
      <c r="BV436" s="118"/>
      <c r="BW436" s="115"/>
      <c r="BX436" s="115"/>
      <c r="BY436" s="115"/>
      <c r="BZ436" s="115"/>
      <c r="CA436" s="115"/>
      <c r="CB436" s="115">
        <f t="shared" si="6919"/>
        <v>0</v>
      </c>
      <c r="CD436" s="118"/>
      <c r="CE436" s="118"/>
      <c r="CF436" s="115"/>
      <c r="CG436" s="115"/>
      <c r="CH436" s="115"/>
      <c r="CI436" s="115"/>
      <c r="CJ436" s="115"/>
      <c r="CK436" s="115">
        <f t="shared" si="6920"/>
        <v>0</v>
      </c>
      <c r="CM436" s="118"/>
      <c r="CN436" s="118"/>
      <c r="CO436" s="115"/>
      <c r="CP436" s="115"/>
      <c r="CQ436" s="115"/>
      <c r="CR436" s="115"/>
      <c r="CS436" s="115"/>
      <c r="CT436" s="115">
        <f t="shared" si="6921"/>
        <v>0</v>
      </c>
      <c r="CV436" s="118"/>
      <c r="CW436" s="118"/>
      <c r="CX436" s="115"/>
      <c r="CY436" s="115"/>
      <c r="CZ436" s="115"/>
      <c r="DA436" s="115"/>
      <c r="DB436" s="115"/>
      <c r="DC436" s="115">
        <f t="shared" si="6922"/>
        <v>0</v>
      </c>
      <c r="DE436" s="118"/>
      <c r="DF436" s="118"/>
      <c r="DG436" s="115"/>
      <c r="DH436" s="115"/>
      <c r="DI436" s="115"/>
      <c r="DJ436" s="115"/>
      <c r="DK436" s="115"/>
      <c r="DL436" s="115">
        <f t="shared" si="6923"/>
        <v>0</v>
      </c>
      <c r="DN436" s="118"/>
      <c r="DO436" s="118"/>
      <c r="DP436" s="115"/>
      <c r="DQ436" s="115"/>
      <c r="DR436" s="115"/>
      <c r="DS436" s="115"/>
      <c r="DT436" s="115"/>
      <c r="DU436" s="115">
        <f t="shared" si="6924"/>
        <v>0</v>
      </c>
      <c r="DW436" s="118"/>
      <c r="DX436" s="118"/>
      <c r="DY436" s="115"/>
      <c r="DZ436" s="115"/>
      <c r="EA436" s="115"/>
      <c r="EB436" s="115"/>
      <c r="EC436" s="115"/>
      <c r="ED436" s="115">
        <f t="shared" si="6925"/>
        <v>0</v>
      </c>
      <c r="EF436" s="118"/>
      <c r="EG436" s="118"/>
      <c r="EH436" s="115"/>
      <c r="EI436" s="115"/>
      <c r="EJ436" s="115"/>
      <c r="EK436" s="115"/>
      <c r="EL436" s="115"/>
      <c r="EM436" s="115">
        <f t="shared" si="6926"/>
        <v>0</v>
      </c>
      <c r="EO436" s="118"/>
      <c r="EP436" s="118"/>
      <c r="EQ436" s="115"/>
      <c r="ER436" s="115"/>
      <c r="ES436" s="115"/>
      <c r="ET436" s="115"/>
      <c r="EU436" s="115"/>
      <c r="EV436" s="115">
        <f t="shared" si="6927"/>
        <v>0</v>
      </c>
      <c r="EX436" s="118"/>
      <c r="EY436" s="118"/>
      <c r="EZ436" s="115"/>
      <c r="FA436" s="115"/>
      <c r="FB436" s="115"/>
      <c r="FC436" s="115"/>
      <c r="FD436" s="115"/>
      <c r="FE436" s="115">
        <f t="shared" si="6928"/>
        <v>0</v>
      </c>
      <c r="FG436" s="118"/>
      <c r="FH436" s="118"/>
      <c r="FI436" s="115"/>
      <c r="FJ436" s="115"/>
      <c r="FK436" s="115"/>
      <c r="FL436" s="115"/>
      <c r="FM436" s="115"/>
      <c r="FN436" s="115">
        <f t="shared" si="6929"/>
        <v>0</v>
      </c>
      <c r="FP436" s="118"/>
      <c r="FQ436" s="118"/>
      <c r="FR436" s="115"/>
      <c r="FS436" s="115"/>
      <c r="FT436" s="115"/>
      <c r="FU436" s="115"/>
      <c r="FV436" s="115"/>
      <c r="FW436" s="115">
        <f t="shared" si="6930"/>
        <v>0</v>
      </c>
      <c r="FY436" s="118"/>
      <c r="FZ436" s="118"/>
      <c r="GA436" s="115"/>
      <c r="GB436" s="115"/>
      <c r="GC436" s="115"/>
      <c r="GD436" s="115"/>
      <c r="GE436" s="115"/>
      <c r="GF436" s="115">
        <f t="shared" si="6897"/>
        <v>0</v>
      </c>
      <c r="GH436" s="118"/>
      <c r="GI436" s="118"/>
      <c r="GJ436" s="115"/>
      <c r="GK436" s="115"/>
      <c r="GL436" s="115"/>
      <c r="GM436" s="115"/>
      <c r="GN436" s="115"/>
      <c r="GO436" s="115">
        <f t="shared" si="6898"/>
        <v>0</v>
      </c>
      <c r="GQ436" s="118"/>
      <c r="GR436" s="118"/>
      <c r="GS436" s="115"/>
      <c r="GT436" s="115"/>
      <c r="GU436" s="115"/>
      <c r="GV436" s="115"/>
      <c r="GW436" s="115"/>
      <c r="GX436" s="115">
        <f t="shared" si="6899"/>
        <v>0</v>
      </c>
      <c r="GZ436" s="118"/>
      <c r="HA436" s="118"/>
      <c r="HB436" s="115"/>
      <c r="HC436" s="115"/>
      <c r="HD436" s="115"/>
      <c r="HE436" s="115"/>
      <c r="HF436" s="115"/>
      <c r="HG436" s="115">
        <f t="shared" si="6900"/>
        <v>0</v>
      </c>
      <c r="HI436" s="118"/>
      <c r="HJ436" s="118"/>
      <c r="HK436" s="115"/>
      <c r="HL436" s="115"/>
      <c r="HM436" s="115"/>
      <c r="HN436" s="115"/>
      <c r="HO436" s="115"/>
      <c r="HP436" s="115">
        <f t="shared" si="6931"/>
        <v>0</v>
      </c>
      <c r="HR436" s="118"/>
      <c r="HS436" s="118"/>
      <c r="HT436" s="115"/>
      <c r="HU436" s="115"/>
      <c r="HV436" s="115"/>
      <c r="HW436" s="115"/>
      <c r="HX436" s="115"/>
      <c r="HY436" s="115">
        <f t="shared" si="6932"/>
        <v>0</v>
      </c>
      <c r="IA436" s="118"/>
      <c r="IB436" s="118"/>
      <c r="IC436" s="115"/>
      <c r="ID436" s="115"/>
      <c r="IE436" s="115"/>
      <c r="IF436" s="115"/>
      <c r="IG436" s="115"/>
      <c r="IH436" s="115">
        <f t="shared" si="6933"/>
        <v>0</v>
      </c>
      <c r="IJ436" s="118"/>
      <c r="IK436" s="118"/>
      <c r="IL436" s="115"/>
      <c r="IM436" s="115"/>
      <c r="IN436" s="115"/>
      <c r="IO436" s="115"/>
      <c r="IP436" s="115"/>
      <c r="IQ436" s="115">
        <f t="shared" si="6934"/>
        <v>0</v>
      </c>
      <c r="IS436" s="118"/>
      <c r="IT436" s="118"/>
      <c r="IU436" s="115"/>
      <c r="IV436" s="115"/>
      <c r="IW436" s="115"/>
      <c r="IX436" s="115"/>
      <c r="IY436" s="115"/>
      <c r="IZ436" s="115">
        <f t="shared" si="6935"/>
        <v>0</v>
      </c>
      <c r="JB436" s="118"/>
      <c r="JC436" s="118"/>
      <c r="JD436" s="115"/>
      <c r="JE436" s="115"/>
      <c r="JF436" s="115"/>
      <c r="JG436" s="115"/>
      <c r="JH436" s="115"/>
      <c r="JI436" s="115">
        <f t="shared" si="6936"/>
        <v>0</v>
      </c>
      <c r="JK436" s="118"/>
      <c r="JL436" s="118"/>
      <c r="JM436" s="115"/>
      <c r="JN436" s="115"/>
      <c r="JO436" s="115"/>
      <c r="JP436" s="115"/>
      <c r="JQ436" s="115"/>
      <c r="JR436" s="115">
        <f t="shared" si="6937"/>
        <v>0</v>
      </c>
      <c r="JS436" s="481"/>
      <c r="JT436" s="118"/>
      <c r="JU436" s="118"/>
      <c r="JV436" s="115"/>
      <c r="JW436" s="115"/>
      <c r="JX436" s="115"/>
      <c r="JY436" s="115"/>
      <c r="JZ436" s="115"/>
      <c r="KA436" s="115">
        <f t="shared" si="6938"/>
        <v>0</v>
      </c>
      <c r="KB436" s="481"/>
      <c r="KC436" s="118"/>
      <c r="KD436" s="118"/>
      <c r="KE436" s="115"/>
      <c r="KF436" s="115"/>
      <c r="KG436" s="115"/>
      <c r="KH436" s="115"/>
      <c r="KI436" s="115"/>
      <c r="KJ436" s="115">
        <f t="shared" si="6939"/>
        <v>0</v>
      </c>
      <c r="KK436" s="481"/>
      <c r="KL436" s="118"/>
      <c r="KM436" s="118"/>
      <c r="KN436" s="115"/>
      <c r="KO436" s="115"/>
      <c r="KP436" s="115"/>
      <c r="KQ436" s="115"/>
      <c r="KR436" s="115"/>
      <c r="KS436" s="115">
        <f t="shared" si="6940"/>
        <v>0</v>
      </c>
      <c r="KT436" s="481"/>
      <c r="KU436" s="118"/>
      <c r="KV436" s="118"/>
      <c r="KW436" s="115"/>
      <c r="KX436" s="115"/>
      <c r="KY436" s="115"/>
      <c r="KZ436" s="115"/>
      <c r="LA436" s="115"/>
      <c r="LB436" s="115">
        <f t="shared" si="6901"/>
        <v>0</v>
      </c>
      <c r="LC436" s="481"/>
      <c r="LD436" s="118"/>
      <c r="LE436" s="118"/>
      <c r="LF436" s="115"/>
      <c r="LG436" s="115"/>
      <c r="LH436" s="115"/>
      <c r="LI436" s="115"/>
      <c r="LJ436" s="115"/>
      <c r="LK436" s="115">
        <f t="shared" si="6902"/>
        <v>0</v>
      </c>
      <c r="LL436" s="481"/>
      <c r="LM436" s="118"/>
      <c r="LN436" s="118"/>
      <c r="LO436" s="115"/>
      <c r="LP436" s="115"/>
      <c r="LQ436" s="115"/>
      <c r="LR436" s="115"/>
      <c r="LS436" s="115"/>
      <c r="LT436" s="115">
        <f t="shared" si="6903"/>
        <v>0</v>
      </c>
      <c r="LU436" s="481"/>
      <c r="LV436" s="118"/>
      <c r="LW436" s="118"/>
      <c r="LX436" s="115"/>
      <c r="LY436" s="115"/>
      <c r="LZ436" s="115"/>
      <c r="MA436" s="115"/>
      <c r="MB436" s="115"/>
      <c r="MC436" s="115">
        <f t="shared" si="6904"/>
        <v>0</v>
      </c>
      <c r="MD436" s="481"/>
      <c r="ME436" s="118"/>
      <c r="MF436" s="118"/>
      <c r="MG436" s="115"/>
      <c r="MH436" s="115"/>
      <c r="MI436" s="115"/>
      <c r="MJ436" s="115"/>
      <c r="MK436" s="115"/>
      <c r="ML436" s="115">
        <f t="shared" si="6905"/>
        <v>0</v>
      </c>
      <c r="MM436" s="481"/>
      <c r="MN436" s="118"/>
      <c r="MO436" s="118"/>
      <c r="MP436" s="115"/>
      <c r="MQ436" s="115"/>
      <c r="MR436" s="115"/>
      <c r="MS436" s="115"/>
      <c r="MT436" s="115"/>
      <c r="MU436" s="115">
        <f t="shared" si="6941"/>
        <v>0</v>
      </c>
      <c r="MV436" s="481"/>
      <c r="MW436" s="118"/>
      <c r="MX436" s="118"/>
      <c r="MY436" s="115"/>
      <c r="MZ436" s="115"/>
      <c r="NA436" s="115"/>
      <c r="NB436" s="115"/>
      <c r="NC436" s="115"/>
      <c r="ND436" s="115">
        <f t="shared" si="6906"/>
        <v>0</v>
      </c>
      <c r="NE436" s="481"/>
      <c r="NF436" s="118"/>
      <c r="NG436" s="118"/>
      <c r="NH436" s="115"/>
      <c r="NI436" s="115"/>
      <c r="NJ436" s="115"/>
      <c r="NK436" s="115"/>
      <c r="NL436" s="115"/>
      <c r="NM436" s="115">
        <f t="shared" si="6907"/>
        <v>0</v>
      </c>
      <c r="NN436" s="481"/>
      <c r="NO436" s="118"/>
      <c r="NP436" s="118"/>
      <c r="NQ436" s="115"/>
      <c r="NR436" s="115"/>
      <c r="NS436" s="115"/>
      <c r="NT436" s="115"/>
      <c r="NU436" s="115"/>
      <c r="NV436" s="115">
        <f t="shared" si="6908"/>
        <v>0</v>
      </c>
      <c r="NW436" s="481"/>
      <c r="NX436" s="118"/>
      <c r="NY436" s="118"/>
      <c r="NZ436" s="115"/>
      <c r="OA436" s="115"/>
      <c r="OB436" s="115"/>
      <c r="OC436" s="115"/>
      <c r="OD436" s="115"/>
      <c r="OE436" s="115">
        <f t="shared" si="6909"/>
        <v>0</v>
      </c>
      <c r="OF436" s="481"/>
      <c r="OG436" s="118"/>
      <c r="OH436" s="118"/>
      <c r="OI436" s="115"/>
      <c r="OJ436" s="115"/>
      <c r="OK436" s="115"/>
      <c r="OL436" s="115"/>
      <c r="OM436" s="115"/>
      <c r="ON436" s="115">
        <f t="shared" si="6910"/>
        <v>0</v>
      </c>
      <c r="OO436" s="481"/>
      <c r="OP436" s="118"/>
      <c r="OQ436" s="118"/>
      <c r="OR436" s="115"/>
      <c r="OS436" s="115"/>
      <c r="OT436" s="115"/>
      <c r="OU436" s="115"/>
      <c r="OV436" s="115"/>
      <c r="OW436" s="115">
        <f t="shared" si="6911"/>
        <v>0</v>
      </c>
      <c r="OY436" s="118"/>
      <c r="OZ436" s="118"/>
      <c r="PA436" s="115"/>
      <c r="PB436" s="115"/>
      <c r="PC436" s="115"/>
      <c r="PD436" s="115"/>
      <c r="PE436" s="115"/>
      <c r="PF436" s="115">
        <f t="shared" si="6912"/>
        <v>0</v>
      </c>
    </row>
    <row r="437" spans="1:422">
      <c r="A437" s="118"/>
      <c r="B437" s="118"/>
      <c r="C437" s="115"/>
      <c r="D437" s="115"/>
      <c r="E437" s="115"/>
      <c r="F437" s="115"/>
      <c r="G437" s="115"/>
      <c r="H437" s="115">
        <f t="shared" si="6895"/>
        <v>0</v>
      </c>
      <c r="J437" s="118"/>
      <c r="K437" s="118"/>
      <c r="L437" s="115"/>
      <c r="M437" s="115"/>
      <c r="N437" s="115"/>
      <c r="O437" s="115"/>
      <c r="P437" s="115"/>
      <c r="Q437" s="115">
        <f t="shared" si="6896"/>
        <v>0</v>
      </c>
      <c r="S437" s="118"/>
      <c r="T437" s="118"/>
      <c r="U437" s="115"/>
      <c r="V437" s="115"/>
      <c r="W437" s="115"/>
      <c r="X437" s="115"/>
      <c r="Y437" s="115"/>
      <c r="Z437" s="115">
        <f t="shared" si="6913"/>
        <v>0</v>
      </c>
      <c r="AB437" s="118"/>
      <c r="AC437" s="118"/>
      <c r="AD437" s="115"/>
      <c r="AE437" s="115"/>
      <c r="AF437" s="115"/>
      <c r="AG437" s="115"/>
      <c r="AH437" s="115"/>
      <c r="AI437" s="115">
        <f t="shared" si="6914"/>
        <v>0</v>
      </c>
      <c r="AK437" s="118"/>
      <c r="AL437" s="118"/>
      <c r="AM437" s="115"/>
      <c r="AN437" s="115"/>
      <c r="AO437" s="115"/>
      <c r="AP437" s="115"/>
      <c r="AQ437" s="115"/>
      <c r="AR437" s="115">
        <f t="shared" si="6915"/>
        <v>0</v>
      </c>
      <c r="AT437" s="118"/>
      <c r="AU437" s="118"/>
      <c r="AV437" s="115"/>
      <c r="AW437" s="115"/>
      <c r="AX437" s="115"/>
      <c r="AY437" s="115"/>
      <c r="AZ437" s="115"/>
      <c r="BA437" s="115">
        <f t="shared" si="6916"/>
        <v>0</v>
      </c>
      <c r="BC437" s="118"/>
      <c r="BD437" s="118"/>
      <c r="BE437" s="115"/>
      <c r="BF437" s="115"/>
      <c r="BG437" s="115"/>
      <c r="BH437" s="115"/>
      <c r="BI437" s="115"/>
      <c r="BJ437" s="115">
        <f t="shared" si="6917"/>
        <v>0</v>
      </c>
      <c r="BL437" s="118"/>
      <c r="BM437" s="118"/>
      <c r="BN437" s="115"/>
      <c r="BO437" s="115"/>
      <c r="BP437" s="115"/>
      <c r="BQ437" s="115"/>
      <c r="BR437" s="115"/>
      <c r="BS437" s="115">
        <f t="shared" si="6918"/>
        <v>0</v>
      </c>
      <c r="BU437" s="118"/>
      <c r="BV437" s="118"/>
      <c r="BW437" s="115"/>
      <c r="BX437" s="115"/>
      <c r="BY437" s="115"/>
      <c r="BZ437" s="115"/>
      <c r="CA437" s="115"/>
      <c r="CB437" s="115">
        <f t="shared" si="6919"/>
        <v>0</v>
      </c>
      <c r="CD437" s="118"/>
      <c r="CE437" s="118"/>
      <c r="CF437" s="115"/>
      <c r="CG437" s="115"/>
      <c r="CH437" s="115"/>
      <c r="CI437" s="115"/>
      <c r="CJ437" s="115"/>
      <c r="CK437" s="115">
        <f t="shared" si="6920"/>
        <v>0</v>
      </c>
      <c r="CM437" s="118"/>
      <c r="CN437" s="118"/>
      <c r="CO437" s="115"/>
      <c r="CP437" s="115"/>
      <c r="CQ437" s="115"/>
      <c r="CR437" s="115"/>
      <c r="CS437" s="115"/>
      <c r="CT437" s="115">
        <f t="shared" si="6921"/>
        <v>0</v>
      </c>
      <c r="CV437" s="118"/>
      <c r="CW437" s="118"/>
      <c r="CX437" s="115"/>
      <c r="CY437" s="115"/>
      <c r="CZ437" s="115"/>
      <c r="DA437" s="115"/>
      <c r="DB437" s="115"/>
      <c r="DC437" s="115">
        <f t="shared" si="6922"/>
        <v>0</v>
      </c>
      <c r="DE437" s="118"/>
      <c r="DF437" s="118"/>
      <c r="DG437" s="115"/>
      <c r="DH437" s="115"/>
      <c r="DI437" s="115"/>
      <c r="DJ437" s="115"/>
      <c r="DK437" s="115"/>
      <c r="DL437" s="115">
        <f t="shared" si="6923"/>
        <v>0</v>
      </c>
      <c r="DN437" s="118"/>
      <c r="DO437" s="118"/>
      <c r="DP437" s="115"/>
      <c r="DQ437" s="115"/>
      <c r="DR437" s="115"/>
      <c r="DS437" s="115"/>
      <c r="DT437" s="115"/>
      <c r="DU437" s="115">
        <f t="shared" si="6924"/>
        <v>0</v>
      </c>
      <c r="DW437" s="118"/>
      <c r="DX437" s="118"/>
      <c r="DY437" s="115"/>
      <c r="DZ437" s="115"/>
      <c r="EA437" s="115"/>
      <c r="EB437" s="115"/>
      <c r="EC437" s="115"/>
      <c r="ED437" s="115">
        <f t="shared" si="6925"/>
        <v>0</v>
      </c>
      <c r="EF437" s="118"/>
      <c r="EG437" s="118"/>
      <c r="EH437" s="115"/>
      <c r="EI437" s="115"/>
      <c r="EJ437" s="115"/>
      <c r="EK437" s="115"/>
      <c r="EL437" s="115"/>
      <c r="EM437" s="115">
        <f t="shared" si="6926"/>
        <v>0</v>
      </c>
      <c r="EO437" s="118"/>
      <c r="EP437" s="118"/>
      <c r="EQ437" s="115"/>
      <c r="ER437" s="115"/>
      <c r="ES437" s="115"/>
      <c r="ET437" s="115"/>
      <c r="EU437" s="115"/>
      <c r="EV437" s="115">
        <f t="shared" si="6927"/>
        <v>0</v>
      </c>
      <c r="EX437" s="118"/>
      <c r="EY437" s="118"/>
      <c r="EZ437" s="115"/>
      <c r="FA437" s="115"/>
      <c r="FB437" s="115"/>
      <c r="FC437" s="115"/>
      <c r="FD437" s="115"/>
      <c r="FE437" s="115">
        <f t="shared" si="6928"/>
        <v>0</v>
      </c>
      <c r="FG437" s="118"/>
      <c r="FH437" s="118"/>
      <c r="FI437" s="115"/>
      <c r="FJ437" s="115"/>
      <c r="FK437" s="115"/>
      <c r="FL437" s="115"/>
      <c r="FM437" s="115"/>
      <c r="FN437" s="115">
        <f t="shared" si="6929"/>
        <v>0</v>
      </c>
      <c r="FP437" s="118"/>
      <c r="FQ437" s="118"/>
      <c r="FR437" s="115"/>
      <c r="FS437" s="115"/>
      <c r="FT437" s="115"/>
      <c r="FU437" s="115"/>
      <c r="FV437" s="115"/>
      <c r="FW437" s="115">
        <f t="shared" si="6930"/>
        <v>0</v>
      </c>
      <c r="FY437" s="118"/>
      <c r="FZ437" s="118"/>
      <c r="GA437" s="115"/>
      <c r="GB437" s="115"/>
      <c r="GC437" s="115"/>
      <c r="GD437" s="115"/>
      <c r="GE437" s="115"/>
      <c r="GF437" s="115">
        <f t="shared" si="6897"/>
        <v>0</v>
      </c>
      <c r="GH437" s="118"/>
      <c r="GI437" s="118"/>
      <c r="GJ437" s="115"/>
      <c r="GK437" s="115"/>
      <c r="GL437" s="115"/>
      <c r="GM437" s="115"/>
      <c r="GN437" s="115"/>
      <c r="GO437" s="115">
        <f t="shared" si="6898"/>
        <v>0</v>
      </c>
      <c r="GQ437" s="118"/>
      <c r="GR437" s="118"/>
      <c r="GS437" s="115"/>
      <c r="GT437" s="115"/>
      <c r="GU437" s="115"/>
      <c r="GV437" s="115"/>
      <c r="GW437" s="115"/>
      <c r="GX437" s="115">
        <f t="shared" si="6899"/>
        <v>0</v>
      </c>
      <c r="GZ437" s="118"/>
      <c r="HA437" s="118"/>
      <c r="HB437" s="115"/>
      <c r="HC437" s="115"/>
      <c r="HD437" s="115"/>
      <c r="HE437" s="115"/>
      <c r="HF437" s="115"/>
      <c r="HG437" s="115">
        <f t="shared" si="6900"/>
        <v>0</v>
      </c>
      <c r="HI437" s="118"/>
      <c r="HJ437" s="118"/>
      <c r="HK437" s="115"/>
      <c r="HL437" s="115"/>
      <c r="HM437" s="115"/>
      <c r="HN437" s="115"/>
      <c r="HO437" s="115"/>
      <c r="HP437" s="115">
        <f t="shared" si="6931"/>
        <v>0</v>
      </c>
      <c r="HR437" s="118"/>
      <c r="HS437" s="118"/>
      <c r="HT437" s="115"/>
      <c r="HU437" s="115"/>
      <c r="HV437" s="115"/>
      <c r="HW437" s="115"/>
      <c r="HX437" s="115"/>
      <c r="HY437" s="115">
        <f t="shared" si="6932"/>
        <v>0</v>
      </c>
      <c r="IA437" s="118"/>
      <c r="IB437" s="118"/>
      <c r="IC437" s="115"/>
      <c r="ID437" s="115"/>
      <c r="IE437" s="115"/>
      <c r="IF437" s="115"/>
      <c r="IG437" s="115"/>
      <c r="IH437" s="115">
        <f t="shared" si="6933"/>
        <v>0</v>
      </c>
      <c r="IJ437" s="118"/>
      <c r="IK437" s="118"/>
      <c r="IL437" s="115"/>
      <c r="IM437" s="115"/>
      <c r="IN437" s="115"/>
      <c r="IO437" s="115"/>
      <c r="IP437" s="115"/>
      <c r="IQ437" s="115">
        <f t="shared" si="6934"/>
        <v>0</v>
      </c>
      <c r="IS437" s="118"/>
      <c r="IT437" s="118"/>
      <c r="IU437" s="115"/>
      <c r="IV437" s="115"/>
      <c r="IW437" s="115"/>
      <c r="IX437" s="115"/>
      <c r="IY437" s="115"/>
      <c r="IZ437" s="115">
        <f t="shared" si="6935"/>
        <v>0</v>
      </c>
      <c r="JB437" s="118"/>
      <c r="JC437" s="118"/>
      <c r="JD437" s="115"/>
      <c r="JE437" s="115"/>
      <c r="JF437" s="115"/>
      <c r="JG437" s="115"/>
      <c r="JH437" s="115"/>
      <c r="JI437" s="115">
        <f t="shared" si="6936"/>
        <v>0</v>
      </c>
      <c r="JK437" s="118"/>
      <c r="JL437" s="118"/>
      <c r="JM437" s="115"/>
      <c r="JN437" s="115"/>
      <c r="JO437" s="115"/>
      <c r="JP437" s="115"/>
      <c r="JQ437" s="115"/>
      <c r="JR437" s="115">
        <f t="shared" si="6937"/>
        <v>0</v>
      </c>
      <c r="JS437" s="481"/>
      <c r="JT437" s="118"/>
      <c r="JU437" s="118"/>
      <c r="JV437" s="115"/>
      <c r="JW437" s="115"/>
      <c r="JX437" s="115"/>
      <c r="JY437" s="115"/>
      <c r="JZ437" s="115"/>
      <c r="KA437" s="115">
        <f t="shared" si="6938"/>
        <v>0</v>
      </c>
      <c r="KB437" s="481"/>
      <c r="KC437" s="118"/>
      <c r="KD437" s="118"/>
      <c r="KE437" s="115"/>
      <c r="KF437" s="115"/>
      <c r="KG437" s="115"/>
      <c r="KH437" s="115"/>
      <c r="KI437" s="115"/>
      <c r="KJ437" s="115">
        <f t="shared" si="6939"/>
        <v>0</v>
      </c>
      <c r="KK437" s="481"/>
      <c r="KL437" s="118"/>
      <c r="KM437" s="118"/>
      <c r="KN437" s="115"/>
      <c r="KO437" s="115"/>
      <c r="KP437" s="115"/>
      <c r="KQ437" s="115"/>
      <c r="KR437" s="115"/>
      <c r="KS437" s="115">
        <f t="shared" si="6940"/>
        <v>0</v>
      </c>
      <c r="KT437" s="481"/>
      <c r="KU437" s="118"/>
      <c r="KV437" s="118"/>
      <c r="KW437" s="115"/>
      <c r="KX437" s="115"/>
      <c r="KY437" s="115"/>
      <c r="KZ437" s="115"/>
      <c r="LA437" s="115"/>
      <c r="LB437" s="115">
        <f t="shared" si="6901"/>
        <v>0</v>
      </c>
      <c r="LC437" s="481"/>
      <c r="LD437" s="118"/>
      <c r="LE437" s="118"/>
      <c r="LF437" s="115"/>
      <c r="LG437" s="115"/>
      <c r="LH437" s="115"/>
      <c r="LI437" s="115"/>
      <c r="LJ437" s="115"/>
      <c r="LK437" s="115">
        <f t="shared" si="6902"/>
        <v>0</v>
      </c>
      <c r="LL437" s="481"/>
      <c r="LM437" s="118"/>
      <c r="LN437" s="118"/>
      <c r="LO437" s="115"/>
      <c r="LP437" s="115"/>
      <c r="LQ437" s="115"/>
      <c r="LR437" s="115"/>
      <c r="LS437" s="115"/>
      <c r="LT437" s="115">
        <f t="shared" si="6903"/>
        <v>0</v>
      </c>
      <c r="LU437" s="481"/>
      <c r="LV437" s="118"/>
      <c r="LW437" s="118"/>
      <c r="LX437" s="115"/>
      <c r="LY437" s="115"/>
      <c r="LZ437" s="115"/>
      <c r="MA437" s="115"/>
      <c r="MB437" s="115"/>
      <c r="MC437" s="115">
        <f t="shared" si="6904"/>
        <v>0</v>
      </c>
      <c r="MD437" s="481"/>
      <c r="ME437" s="118"/>
      <c r="MF437" s="118"/>
      <c r="MG437" s="115"/>
      <c r="MH437" s="115"/>
      <c r="MI437" s="115"/>
      <c r="MJ437" s="115"/>
      <c r="MK437" s="115"/>
      <c r="ML437" s="115">
        <f t="shared" si="6905"/>
        <v>0</v>
      </c>
      <c r="MM437" s="481"/>
      <c r="MN437" s="118"/>
      <c r="MO437" s="118"/>
      <c r="MP437" s="115"/>
      <c r="MQ437" s="115"/>
      <c r="MR437" s="115"/>
      <c r="MS437" s="115"/>
      <c r="MT437" s="115"/>
      <c r="MU437" s="115">
        <f t="shared" si="6941"/>
        <v>0</v>
      </c>
      <c r="MV437" s="481"/>
      <c r="MW437" s="118"/>
      <c r="MX437" s="118"/>
      <c r="MY437" s="115"/>
      <c r="MZ437" s="115"/>
      <c r="NA437" s="115"/>
      <c r="NB437" s="115"/>
      <c r="NC437" s="115"/>
      <c r="ND437" s="115">
        <f t="shared" si="6906"/>
        <v>0</v>
      </c>
      <c r="NE437" s="481"/>
      <c r="NF437" s="118"/>
      <c r="NG437" s="118"/>
      <c r="NH437" s="115"/>
      <c r="NI437" s="115"/>
      <c r="NJ437" s="115"/>
      <c r="NK437" s="115"/>
      <c r="NL437" s="115"/>
      <c r="NM437" s="115">
        <f t="shared" si="6907"/>
        <v>0</v>
      </c>
      <c r="NN437" s="481"/>
      <c r="NO437" s="118"/>
      <c r="NP437" s="118"/>
      <c r="NQ437" s="115"/>
      <c r="NR437" s="115"/>
      <c r="NS437" s="115"/>
      <c r="NT437" s="115"/>
      <c r="NU437" s="115"/>
      <c r="NV437" s="115">
        <f t="shared" si="6908"/>
        <v>0</v>
      </c>
      <c r="NW437" s="481"/>
      <c r="NX437" s="118"/>
      <c r="NY437" s="118"/>
      <c r="NZ437" s="115"/>
      <c r="OA437" s="115"/>
      <c r="OB437" s="115"/>
      <c r="OC437" s="115"/>
      <c r="OD437" s="115"/>
      <c r="OE437" s="115">
        <f t="shared" si="6909"/>
        <v>0</v>
      </c>
      <c r="OF437" s="481"/>
      <c r="OG437" s="118"/>
      <c r="OH437" s="118"/>
      <c r="OI437" s="115"/>
      <c r="OJ437" s="115"/>
      <c r="OK437" s="115"/>
      <c r="OL437" s="115"/>
      <c r="OM437" s="115"/>
      <c r="ON437" s="115">
        <f t="shared" si="6910"/>
        <v>0</v>
      </c>
      <c r="OO437" s="481"/>
      <c r="OP437" s="118"/>
      <c r="OQ437" s="118"/>
      <c r="OR437" s="115"/>
      <c r="OS437" s="115"/>
      <c r="OT437" s="115"/>
      <c r="OU437" s="115"/>
      <c r="OV437" s="115"/>
      <c r="OW437" s="115">
        <f t="shared" si="6911"/>
        <v>0</v>
      </c>
      <c r="OY437" s="118"/>
      <c r="OZ437" s="118"/>
      <c r="PA437" s="115"/>
      <c r="PB437" s="115"/>
      <c r="PC437" s="115"/>
      <c r="PD437" s="115"/>
      <c r="PE437" s="115"/>
      <c r="PF437" s="115">
        <f t="shared" si="6912"/>
        <v>0</v>
      </c>
    </row>
    <row r="438" spans="1:422">
      <c r="A438" s="118"/>
      <c r="B438" s="118"/>
      <c r="C438" s="119"/>
      <c r="D438" s="119"/>
      <c r="E438" s="119"/>
      <c r="F438" s="119"/>
      <c r="G438" s="120" t="s">
        <v>44</v>
      </c>
      <c r="H438" s="132">
        <f t="shared" ref="H438" si="6942">SUM(H430:H437)</f>
        <v>0</v>
      </c>
      <c r="J438" s="118"/>
      <c r="K438" s="118"/>
      <c r="L438" s="119"/>
      <c r="M438" s="119"/>
      <c r="N438" s="119"/>
      <c r="O438" s="119"/>
      <c r="P438" s="120" t="s">
        <v>44</v>
      </c>
      <c r="Q438" s="132">
        <f t="shared" ref="Q438" si="6943">SUM(Q430:Q437)</f>
        <v>0</v>
      </c>
      <c r="S438" s="118"/>
      <c r="T438" s="118"/>
      <c r="U438" s="119"/>
      <c r="V438" s="119"/>
      <c r="W438" s="119"/>
      <c r="X438" s="119"/>
      <c r="Y438" s="120" t="s">
        <v>44</v>
      </c>
      <c r="Z438" s="132">
        <f t="shared" ref="Z438" si="6944">SUM(Z430:Z437)</f>
        <v>0</v>
      </c>
      <c r="AB438" s="118"/>
      <c r="AC438" s="118"/>
      <c r="AD438" s="119"/>
      <c r="AE438" s="119"/>
      <c r="AF438" s="119"/>
      <c r="AG438" s="119"/>
      <c r="AH438" s="120" t="s">
        <v>44</v>
      </c>
      <c r="AI438" s="132">
        <f t="shared" ref="AI438" si="6945">SUM(AI430:AI437)</f>
        <v>0</v>
      </c>
      <c r="AK438" s="118"/>
      <c r="AL438" s="118"/>
      <c r="AM438" s="119"/>
      <c r="AN438" s="119"/>
      <c r="AO438" s="119"/>
      <c r="AP438" s="119"/>
      <c r="AQ438" s="120" t="s">
        <v>44</v>
      </c>
      <c r="AR438" s="132">
        <f t="shared" ref="AR438" si="6946">SUM(AR430:AR437)</f>
        <v>0</v>
      </c>
      <c r="AT438" s="118"/>
      <c r="AU438" s="118"/>
      <c r="AV438" s="119"/>
      <c r="AW438" s="119"/>
      <c r="AX438" s="119"/>
      <c r="AY438" s="119"/>
      <c r="AZ438" s="120" t="s">
        <v>44</v>
      </c>
      <c r="BA438" s="132">
        <f t="shared" ref="BA438" si="6947">SUM(BA430:BA437)</f>
        <v>0</v>
      </c>
      <c r="BC438" s="118"/>
      <c r="BD438" s="118"/>
      <c r="BE438" s="119"/>
      <c r="BF438" s="119"/>
      <c r="BG438" s="119"/>
      <c r="BH438" s="119"/>
      <c r="BI438" s="120" t="s">
        <v>44</v>
      </c>
      <c r="BJ438" s="132">
        <f t="shared" ref="BJ438:DL438" si="6948">SUM(BJ430:BJ437)</f>
        <v>0</v>
      </c>
      <c r="BL438" s="118"/>
      <c r="BM438" s="118"/>
      <c r="BN438" s="119"/>
      <c r="BO438" s="119"/>
      <c r="BP438" s="119"/>
      <c r="BQ438" s="119"/>
      <c r="BR438" s="120" t="s">
        <v>44</v>
      </c>
      <c r="BS438" s="132">
        <f t="shared" ref="BS438:DU438" si="6949">SUM(BS430:BS437)</f>
        <v>0</v>
      </c>
      <c r="BU438" s="118"/>
      <c r="BV438" s="118"/>
      <c r="BW438" s="119"/>
      <c r="BX438" s="119"/>
      <c r="BY438" s="119"/>
      <c r="BZ438" s="119"/>
      <c r="CA438" s="120" t="s">
        <v>44</v>
      </c>
      <c r="CB438" s="132">
        <f t="shared" si="6948"/>
        <v>0</v>
      </c>
      <c r="CD438" s="118"/>
      <c r="CE438" s="118"/>
      <c r="CF438" s="119"/>
      <c r="CG438" s="119"/>
      <c r="CH438" s="119"/>
      <c r="CI438" s="119"/>
      <c r="CJ438" s="120" t="s">
        <v>44</v>
      </c>
      <c r="CK438" s="132">
        <f t="shared" si="6949"/>
        <v>0</v>
      </c>
      <c r="CM438" s="118"/>
      <c r="CN438" s="118"/>
      <c r="CO438" s="119"/>
      <c r="CP438" s="119"/>
      <c r="CQ438" s="119"/>
      <c r="CR438" s="119"/>
      <c r="CS438" s="120" t="s">
        <v>44</v>
      </c>
      <c r="CT438" s="132">
        <f t="shared" si="6948"/>
        <v>0</v>
      </c>
      <c r="CV438" s="118"/>
      <c r="CW438" s="118"/>
      <c r="CX438" s="119"/>
      <c r="CY438" s="119"/>
      <c r="CZ438" s="119"/>
      <c r="DA438" s="119"/>
      <c r="DB438" s="120" t="s">
        <v>44</v>
      </c>
      <c r="DC438" s="132">
        <f t="shared" si="6949"/>
        <v>0</v>
      </c>
      <c r="DE438" s="118"/>
      <c r="DF438" s="118"/>
      <c r="DG438" s="119"/>
      <c r="DH438" s="119"/>
      <c r="DI438" s="119"/>
      <c r="DJ438" s="119"/>
      <c r="DK438" s="120" t="s">
        <v>44</v>
      </c>
      <c r="DL438" s="132">
        <f t="shared" si="6948"/>
        <v>0</v>
      </c>
      <c r="DN438" s="118"/>
      <c r="DO438" s="118"/>
      <c r="DP438" s="119"/>
      <c r="DQ438" s="119"/>
      <c r="DR438" s="119"/>
      <c r="DS438" s="119"/>
      <c r="DT438" s="120" t="s">
        <v>44</v>
      </c>
      <c r="DU438" s="132">
        <f t="shared" si="6949"/>
        <v>0</v>
      </c>
      <c r="DW438" s="118"/>
      <c r="DX438" s="118"/>
      <c r="DY438" s="119"/>
      <c r="DZ438" s="119"/>
      <c r="EA438" s="119"/>
      <c r="EB438" s="119"/>
      <c r="EC438" s="120" t="s">
        <v>44</v>
      </c>
      <c r="ED438" s="132">
        <f t="shared" ref="ED438:GF438" si="6950">SUM(ED430:ED437)</f>
        <v>0</v>
      </c>
      <c r="EF438" s="118"/>
      <c r="EG438" s="118"/>
      <c r="EH438" s="119"/>
      <c r="EI438" s="119"/>
      <c r="EJ438" s="119"/>
      <c r="EK438" s="119"/>
      <c r="EL438" s="120" t="s">
        <v>44</v>
      </c>
      <c r="EM438" s="132">
        <f t="shared" ref="EM438:GO438" si="6951">SUM(EM430:EM437)</f>
        <v>0</v>
      </c>
      <c r="EO438" s="118"/>
      <c r="EP438" s="118"/>
      <c r="EQ438" s="119"/>
      <c r="ER438" s="119"/>
      <c r="ES438" s="119"/>
      <c r="ET438" s="119"/>
      <c r="EU438" s="120" t="s">
        <v>44</v>
      </c>
      <c r="EV438" s="132">
        <f t="shared" si="6950"/>
        <v>0</v>
      </c>
      <c r="EX438" s="118"/>
      <c r="EY438" s="118"/>
      <c r="EZ438" s="119"/>
      <c r="FA438" s="119"/>
      <c r="FB438" s="119"/>
      <c r="FC438" s="119"/>
      <c r="FD438" s="120" t="s">
        <v>44</v>
      </c>
      <c r="FE438" s="132">
        <f t="shared" si="6951"/>
        <v>0</v>
      </c>
      <c r="FG438" s="118"/>
      <c r="FH438" s="118"/>
      <c r="FI438" s="119"/>
      <c r="FJ438" s="119"/>
      <c r="FK438" s="119"/>
      <c r="FL438" s="119"/>
      <c r="FM438" s="120" t="s">
        <v>44</v>
      </c>
      <c r="FN438" s="132">
        <f t="shared" si="6950"/>
        <v>0</v>
      </c>
      <c r="FP438" s="118"/>
      <c r="FQ438" s="118"/>
      <c r="FR438" s="119"/>
      <c r="FS438" s="119"/>
      <c r="FT438" s="119"/>
      <c r="FU438" s="119"/>
      <c r="FV438" s="120" t="s">
        <v>44</v>
      </c>
      <c r="FW438" s="132">
        <f t="shared" si="6951"/>
        <v>0</v>
      </c>
      <c r="FY438" s="118"/>
      <c r="FZ438" s="118"/>
      <c r="GA438" s="119"/>
      <c r="GB438" s="119"/>
      <c r="GC438" s="119"/>
      <c r="GD438" s="119"/>
      <c r="GE438" s="120" t="s">
        <v>44</v>
      </c>
      <c r="GF438" s="132">
        <f t="shared" si="6950"/>
        <v>1.2</v>
      </c>
      <c r="GH438" s="118"/>
      <c r="GI438" s="118"/>
      <c r="GJ438" s="119"/>
      <c r="GK438" s="119"/>
      <c r="GL438" s="119"/>
      <c r="GM438" s="119"/>
      <c r="GN438" s="120" t="s">
        <v>44</v>
      </c>
      <c r="GO438" s="132">
        <f t="shared" si="6951"/>
        <v>1.2</v>
      </c>
      <c r="GQ438" s="118"/>
      <c r="GR438" s="118"/>
      <c r="GS438" s="119"/>
      <c r="GT438" s="119"/>
      <c r="GU438" s="119"/>
      <c r="GV438" s="119"/>
      <c r="GW438" s="120" t="s">
        <v>44</v>
      </c>
      <c r="GX438" s="132">
        <f t="shared" ref="GX438:IZ438" si="6952">SUM(GX430:GX437)</f>
        <v>1.2</v>
      </c>
      <c r="GZ438" s="118"/>
      <c r="HA438" s="118"/>
      <c r="HB438" s="119"/>
      <c r="HC438" s="119"/>
      <c r="HD438" s="119"/>
      <c r="HE438" s="119"/>
      <c r="HF438" s="120" t="s">
        <v>44</v>
      </c>
      <c r="HG438" s="132">
        <f t="shared" ref="HG438:JI438" si="6953">SUM(HG430:HG437)</f>
        <v>0</v>
      </c>
      <c r="HI438" s="118"/>
      <c r="HJ438" s="118"/>
      <c r="HK438" s="119"/>
      <c r="HL438" s="119"/>
      <c r="HM438" s="119"/>
      <c r="HN438" s="119"/>
      <c r="HO438" s="120" t="s">
        <v>44</v>
      </c>
      <c r="HP438" s="132">
        <f t="shared" si="6952"/>
        <v>0</v>
      </c>
      <c r="HR438" s="118"/>
      <c r="HS438" s="118"/>
      <c r="HT438" s="119"/>
      <c r="HU438" s="119"/>
      <c r="HV438" s="119"/>
      <c r="HW438" s="119"/>
      <c r="HX438" s="120" t="s">
        <v>44</v>
      </c>
      <c r="HY438" s="132">
        <f t="shared" si="6953"/>
        <v>0</v>
      </c>
      <c r="IA438" s="118"/>
      <c r="IB438" s="118"/>
      <c r="IC438" s="119"/>
      <c r="ID438" s="119"/>
      <c r="IE438" s="119"/>
      <c r="IF438" s="119"/>
      <c r="IG438" s="120" t="s">
        <v>44</v>
      </c>
      <c r="IH438" s="132">
        <f t="shared" si="6952"/>
        <v>0</v>
      </c>
      <c r="IJ438" s="118"/>
      <c r="IK438" s="118"/>
      <c r="IL438" s="119"/>
      <c r="IM438" s="119"/>
      <c r="IN438" s="119"/>
      <c r="IO438" s="119"/>
      <c r="IP438" s="120" t="s">
        <v>44</v>
      </c>
      <c r="IQ438" s="132">
        <f t="shared" si="6953"/>
        <v>0</v>
      </c>
      <c r="IS438" s="118"/>
      <c r="IT438" s="118"/>
      <c r="IU438" s="119"/>
      <c r="IV438" s="119"/>
      <c r="IW438" s="119"/>
      <c r="IX438" s="119"/>
      <c r="IY438" s="120" t="s">
        <v>44</v>
      </c>
      <c r="IZ438" s="132">
        <f t="shared" si="6952"/>
        <v>0</v>
      </c>
      <c r="JB438" s="118"/>
      <c r="JC438" s="118"/>
      <c r="JD438" s="119"/>
      <c r="JE438" s="119"/>
      <c r="JF438" s="119"/>
      <c r="JG438" s="119"/>
      <c r="JH438" s="120" t="s">
        <v>44</v>
      </c>
      <c r="JI438" s="132">
        <f t="shared" si="6953"/>
        <v>0</v>
      </c>
      <c r="JK438" s="118"/>
      <c r="JL438" s="118"/>
      <c r="JM438" s="119"/>
      <c r="JN438" s="119"/>
      <c r="JO438" s="119"/>
      <c r="JP438" s="119"/>
      <c r="JQ438" s="120" t="s">
        <v>44</v>
      </c>
      <c r="JR438" s="132">
        <f t="shared" ref="JR438:LT438" si="6954">SUM(JR430:JR437)</f>
        <v>0</v>
      </c>
      <c r="JT438" s="118"/>
      <c r="JU438" s="118"/>
      <c r="JV438" s="119"/>
      <c r="JW438" s="119"/>
      <c r="JX438" s="119"/>
      <c r="JY438" s="119"/>
      <c r="JZ438" s="120" t="s">
        <v>44</v>
      </c>
      <c r="KA438" s="132">
        <f t="shared" ref="KA438:MC438" si="6955">SUM(KA430:KA437)</f>
        <v>0</v>
      </c>
      <c r="KC438" s="118"/>
      <c r="KD438" s="118"/>
      <c r="KE438" s="119"/>
      <c r="KF438" s="119"/>
      <c r="KG438" s="119"/>
      <c r="KH438" s="119"/>
      <c r="KI438" s="120" t="s">
        <v>44</v>
      </c>
      <c r="KJ438" s="132">
        <f t="shared" si="6954"/>
        <v>0</v>
      </c>
      <c r="KL438" s="118"/>
      <c r="KM438" s="118"/>
      <c r="KN438" s="119"/>
      <c r="KO438" s="119"/>
      <c r="KP438" s="119"/>
      <c r="KQ438" s="119"/>
      <c r="KR438" s="120" t="s">
        <v>44</v>
      </c>
      <c r="KS438" s="132">
        <f t="shared" si="6955"/>
        <v>0</v>
      </c>
      <c r="KU438" s="118"/>
      <c r="KV438" s="118"/>
      <c r="KW438" s="119"/>
      <c r="KX438" s="119"/>
      <c r="KY438" s="119"/>
      <c r="KZ438" s="119"/>
      <c r="LA438" s="120" t="s">
        <v>44</v>
      </c>
      <c r="LB438" s="132">
        <f t="shared" si="6954"/>
        <v>0</v>
      </c>
      <c r="LD438" s="118"/>
      <c r="LE438" s="118"/>
      <c r="LF438" s="119"/>
      <c r="LG438" s="119"/>
      <c r="LH438" s="119"/>
      <c r="LI438" s="119"/>
      <c r="LJ438" s="120" t="s">
        <v>44</v>
      </c>
      <c r="LK438" s="132">
        <f t="shared" si="6955"/>
        <v>0</v>
      </c>
      <c r="LM438" s="118"/>
      <c r="LN438" s="118"/>
      <c r="LO438" s="119"/>
      <c r="LP438" s="119"/>
      <c r="LQ438" s="119"/>
      <c r="LR438" s="119"/>
      <c r="LS438" s="120" t="s">
        <v>44</v>
      </c>
      <c r="LT438" s="132">
        <f t="shared" si="6954"/>
        <v>0</v>
      </c>
      <c r="LV438" s="118"/>
      <c r="LW438" s="118"/>
      <c r="LX438" s="119"/>
      <c r="LY438" s="119"/>
      <c r="LZ438" s="119"/>
      <c r="MA438" s="119"/>
      <c r="MB438" s="120" t="s">
        <v>44</v>
      </c>
      <c r="MC438" s="132">
        <f t="shared" si="6955"/>
        <v>0</v>
      </c>
      <c r="ME438" s="118"/>
      <c r="MF438" s="118"/>
      <c r="MG438" s="119"/>
      <c r="MH438" s="119"/>
      <c r="MI438" s="119"/>
      <c r="MJ438" s="119"/>
      <c r="MK438" s="120" t="s">
        <v>44</v>
      </c>
      <c r="ML438" s="132">
        <f t="shared" ref="ML438:ON438" si="6956">SUM(ML430:ML437)</f>
        <v>0</v>
      </c>
      <c r="MN438" s="118"/>
      <c r="MO438" s="118"/>
      <c r="MP438" s="119"/>
      <c r="MQ438" s="119"/>
      <c r="MR438" s="119"/>
      <c r="MS438" s="119"/>
      <c r="MT438" s="120" t="s">
        <v>44</v>
      </c>
      <c r="MU438" s="132">
        <f t="shared" ref="MU438:OW438" si="6957">SUM(MU430:MU437)</f>
        <v>0</v>
      </c>
      <c r="MW438" s="118"/>
      <c r="MX438" s="118"/>
      <c r="MY438" s="119"/>
      <c r="MZ438" s="119"/>
      <c r="NA438" s="119"/>
      <c r="NB438" s="119"/>
      <c r="NC438" s="120" t="s">
        <v>44</v>
      </c>
      <c r="ND438" s="132">
        <f t="shared" si="6956"/>
        <v>0</v>
      </c>
      <c r="NF438" s="118"/>
      <c r="NG438" s="118"/>
      <c r="NH438" s="119"/>
      <c r="NI438" s="119"/>
      <c r="NJ438" s="119"/>
      <c r="NK438" s="119"/>
      <c r="NL438" s="120" t="s">
        <v>44</v>
      </c>
      <c r="NM438" s="132">
        <f t="shared" si="6957"/>
        <v>0</v>
      </c>
      <c r="NO438" s="118"/>
      <c r="NP438" s="118"/>
      <c r="NQ438" s="119"/>
      <c r="NR438" s="119"/>
      <c r="NS438" s="119"/>
      <c r="NT438" s="119"/>
      <c r="NU438" s="120" t="s">
        <v>44</v>
      </c>
      <c r="NV438" s="132">
        <f t="shared" si="6956"/>
        <v>1.2</v>
      </c>
      <c r="NX438" s="118"/>
      <c r="NY438" s="118"/>
      <c r="NZ438" s="119"/>
      <c r="OA438" s="119"/>
      <c r="OB438" s="119"/>
      <c r="OC438" s="119"/>
      <c r="OD438" s="120" t="s">
        <v>44</v>
      </c>
      <c r="OE438" s="132">
        <f t="shared" si="6957"/>
        <v>0</v>
      </c>
      <c r="OG438" s="118"/>
      <c r="OH438" s="118"/>
      <c r="OI438" s="119"/>
      <c r="OJ438" s="119"/>
      <c r="OK438" s="119"/>
      <c r="OL438" s="119"/>
      <c r="OM438" s="120" t="s">
        <v>44</v>
      </c>
      <c r="ON438" s="132">
        <f t="shared" si="6956"/>
        <v>0</v>
      </c>
      <c r="OP438" s="118"/>
      <c r="OQ438" s="118"/>
      <c r="OR438" s="119"/>
      <c r="OS438" s="119"/>
      <c r="OT438" s="119"/>
      <c r="OU438" s="119"/>
      <c r="OV438" s="120" t="s">
        <v>44</v>
      </c>
      <c r="OW438" s="132">
        <f t="shared" si="6957"/>
        <v>39.69</v>
      </c>
      <c r="OY438" s="118"/>
      <c r="OZ438" s="118"/>
      <c r="PA438" s="119"/>
      <c r="PB438" s="119"/>
      <c r="PC438" s="119"/>
      <c r="PD438" s="119"/>
      <c r="PE438" s="120" t="s">
        <v>44</v>
      </c>
      <c r="PF438" s="132">
        <f t="shared" ref="PF438" si="6958">SUM(PF430:PF437)</f>
        <v>0</v>
      </c>
    </row>
    <row r="439" spans="1:422" s="139" customFormat="1">
      <c r="A439" s="134"/>
      <c r="B439" s="135"/>
      <c r="C439" s="136"/>
      <c r="D439" s="136"/>
      <c r="E439" s="136"/>
      <c r="F439" s="136"/>
      <c r="G439" s="137"/>
      <c r="H439" s="138"/>
      <c r="J439" s="134"/>
      <c r="K439" s="135"/>
      <c r="L439" s="136"/>
      <c r="M439" s="136"/>
      <c r="N439" s="136"/>
      <c r="O439" s="136"/>
      <c r="P439" s="137"/>
      <c r="Q439" s="138"/>
      <c r="S439" s="134"/>
      <c r="T439" s="135"/>
      <c r="U439" s="136"/>
      <c r="V439" s="136"/>
      <c r="W439" s="136"/>
      <c r="X439" s="136"/>
      <c r="Y439" s="137"/>
      <c r="Z439" s="138"/>
      <c r="AB439" s="134"/>
      <c r="AC439" s="135"/>
      <c r="AD439" s="136"/>
      <c r="AE439" s="136"/>
      <c r="AF439" s="136"/>
      <c r="AG439" s="136"/>
      <c r="AH439" s="137"/>
      <c r="AI439" s="138"/>
      <c r="AK439" s="134"/>
      <c r="AL439" s="135"/>
      <c r="AM439" s="136"/>
      <c r="AN439" s="136"/>
      <c r="AO439" s="136"/>
      <c r="AP439" s="136"/>
      <c r="AQ439" s="137"/>
      <c r="AR439" s="138"/>
      <c r="AT439" s="134"/>
      <c r="AU439" s="135"/>
      <c r="AV439" s="136"/>
      <c r="AW439" s="136"/>
      <c r="AX439" s="136"/>
      <c r="AY439" s="136"/>
      <c r="AZ439" s="137"/>
      <c r="BA439" s="138"/>
      <c r="BC439" s="134"/>
      <c r="BD439" s="135"/>
      <c r="BE439" s="136"/>
      <c r="BF439" s="136"/>
      <c r="BG439" s="136"/>
      <c r="BH439" s="136"/>
      <c r="BI439" s="137"/>
      <c r="BJ439" s="138"/>
      <c r="BL439" s="134"/>
      <c r="BM439" s="135"/>
      <c r="BN439" s="136"/>
      <c r="BO439" s="136"/>
      <c r="BP439" s="136"/>
      <c r="BQ439" s="136"/>
      <c r="BR439" s="137"/>
      <c r="BS439" s="138"/>
      <c r="BU439" s="134"/>
      <c r="BV439" s="135"/>
      <c r="BW439" s="136"/>
      <c r="BX439" s="136"/>
      <c r="BY439" s="136"/>
      <c r="BZ439" s="136"/>
      <c r="CA439" s="137"/>
      <c r="CB439" s="138"/>
      <c r="CD439" s="134"/>
      <c r="CE439" s="135"/>
      <c r="CF439" s="136"/>
      <c r="CG439" s="136"/>
      <c r="CH439" s="136"/>
      <c r="CI439" s="136"/>
      <c r="CJ439" s="137"/>
      <c r="CK439" s="138"/>
      <c r="CM439" s="134"/>
      <c r="CN439" s="135"/>
      <c r="CO439" s="136"/>
      <c r="CP439" s="136"/>
      <c r="CQ439" s="136"/>
      <c r="CR439" s="136"/>
      <c r="CS439" s="137"/>
      <c r="CT439" s="138"/>
      <c r="CV439" s="134"/>
      <c r="CW439" s="135"/>
      <c r="CX439" s="136"/>
      <c r="CY439" s="136"/>
      <c r="CZ439" s="136"/>
      <c r="DA439" s="136"/>
      <c r="DB439" s="137"/>
      <c r="DC439" s="138"/>
      <c r="DE439" s="134"/>
      <c r="DF439" s="135"/>
      <c r="DG439" s="136"/>
      <c r="DH439" s="136"/>
      <c r="DI439" s="136"/>
      <c r="DJ439" s="136"/>
      <c r="DK439" s="137"/>
      <c r="DL439" s="138"/>
      <c r="DN439" s="134"/>
      <c r="DO439" s="135"/>
      <c r="DP439" s="136"/>
      <c r="DQ439" s="136"/>
      <c r="DR439" s="136"/>
      <c r="DS439" s="136"/>
      <c r="DT439" s="137"/>
      <c r="DU439" s="138"/>
      <c r="DW439" s="134"/>
      <c r="DX439" s="135"/>
      <c r="DY439" s="136"/>
      <c r="DZ439" s="136"/>
      <c r="EA439" s="136"/>
      <c r="EB439" s="136"/>
      <c r="EC439" s="137"/>
      <c r="ED439" s="138"/>
      <c r="EF439" s="134"/>
      <c r="EG439" s="135"/>
      <c r="EH439" s="136"/>
      <c r="EI439" s="136"/>
      <c r="EJ439" s="136"/>
      <c r="EK439" s="136"/>
      <c r="EL439" s="137"/>
      <c r="EM439" s="138"/>
      <c r="EO439" s="134"/>
      <c r="EP439" s="135"/>
      <c r="EQ439" s="136"/>
      <c r="ER439" s="136"/>
      <c r="ES439" s="136"/>
      <c r="ET439" s="136"/>
      <c r="EU439" s="137"/>
      <c r="EV439" s="138"/>
      <c r="EX439" s="134"/>
      <c r="EY439" s="135"/>
      <c r="EZ439" s="136"/>
      <c r="FA439" s="136"/>
      <c r="FB439" s="136"/>
      <c r="FC439" s="136"/>
      <c r="FD439" s="137"/>
      <c r="FE439" s="138"/>
      <c r="FG439" s="134"/>
      <c r="FH439" s="135"/>
      <c r="FI439" s="136"/>
      <c r="FJ439" s="136"/>
      <c r="FK439" s="136"/>
      <c r="FL439" s="136"/>
      <c r="FM439" s="137"/>
      <c r="FN439" s="138"/>
      <c r="FP439" s="134"/>
      <c r="FQ439" s="135"/>
      <c r="FR439" s="136"/>
      <c r="FS439" s="136"/>
      <c r="FT439" s="136"/>
      <c r="FU439" s="136"/>
      <c r="FV439" s="137"/>
      <c r="FW439" s="138"/>
      <c r="FY439" s="134"/>
      <c r="FZ439" s="135"/>
      <c r="GA439" s="136"/>
      <c r="GB439" s="136"/>
      <c r="GC439" s="136"/>
      <c r="GD439" s="136"/>
      <c r="GE439" s="137"/>
      <c r="GF439" s="138"/>
      <c r="GH439" s="134"/>
      <c r="GI439" s="135"/>
      <c r="GJ439" s="136"/>
      <c r="GK439" s="136"/>
      <c r="GL439" s="136"/>
      <c r="GM439" s="136"/>
      <c r="GN439" s="137"/>
      <c r="GO439" s="138"/>
      <c r="GQ439" s="134"/>
      <c r="GR439" s="135"/>
      <c r="GS439" s="136"/>
      <c r="GT439" s="136"/>
      <c r="GU439" s="136"/>
      <c r="GV439" s="136"/>
      <c r="GW439" s="137"/>
      <c r="GX439" s="138"/>
      <c r="GZ439" s="134"/>
      <c r="HA439" s="135"/>
      <c r="HB439" s="136"/>
      <c r="HC439" s="136"/>
      <c r="HD439" s="136"/>
      <c r="HE439" s="136"/>
      <c r="HF439" s="137"/>
      <c r="HG439" s="138"/>
      <c r="HI439" s="134"/>
      <c r="HJ439" s="135"/>
      <c r="HK439" s="136"/>
      <c r="HL439" s="136"/>
      <c r="HM439" s="136"/>
      <c r="HN439" s="136"/>
      <c r="HO439" s="137"/>
      <c r="HP439" s="138"/>
      <c r="HR439" s="134"/>
      <c r="HS439" s="135"/>
      <c r="HT439" s="136"/>
      <c r="HU439" s="136"/>
      <c r="HV439" s="136"/>
      <c r="HW439" s="136"/>
      <c r="HX439" s="137"/>
      <c r="HY439" s="138"/>
      <c r="IA439" s="134"/>
      <c r="IB439" s="135"/>
      <c r="IC439" s="136"/>
      <c r="ID439" s="136"/>
      <c r="IE439" s="136"/>
      <c r="IF439" s="136"/>
      <c r="IG439" s="137"/>
      <c r="IH439" s="138"/>
      <c r="IJ439" s="134"/>
      <c r="IK439" s="135"/>
      <c r="IL439" s="136"/>
      <c r="IM439" s="136"/>
      <c r="IN439" s="136"/>
      <c r="IO439" s="136"/>
      <c r="IP439" s="137"/>
      <c r="IQ439" s="138"/>
      <c r="IS439" s="134"/>
      <c r="IT439" s="135"/>
      <c r="IU439" s="136"/>
      <c r="IV439" s="136"/>
      <c r="IW439" s="136"/>
      <c r="IX439" s="136"/>
      <c r="IY439" s="137"/>
      <c r="IZ439" s="138"/>
      <c r="JB439" s="134"/>
      <c r="JC439" s="135"/>
      <c r="JD439" s="136"/>
      <c r="JE439" s="136"/>
      <c r="JF439" s="136"/>
      <c r="JG439" s="136"/>
      <c r="JH439" s="137"/>
      <c r="JI439" s="138"/>
      <c r="JK439" s="134"/>
      <c r="JL439" s="135"/>
      <c r="JM439" s="136"/>
      <c r="JN439" s="136"/>
      <c r="JO439" s="136"/>
      <c r="JP439" s="136"/>
      <c r="JQ439" s="137"/>
      <c r="JR439" s="138"/>
      <c r="JT439" s="134"/>
      <c r="JU439" s="135"/>
      <c r="JV439" s="136"/>
      <c r="JW439" s="136"/>
      <c r="JX439" s="136"/>
      <c r="JY439" s="136"/>
      <c r="JZ439" s="137"/>
      <c r="KA439" s="138"/>
      <c r="KC439" s="134"/>
      <c r="KD439" s="135"/>
      <c r="KE439" s="136"/>
      <c r="KF439" s="136"/>
      <c r="KG439" s="136"/>
      <c r="KH439" s="136"/>
      <c r="KI439" s="137"/>
      <c r="KJ439" s="138"/>
      <c r="KL439" s="134"/>
      <c r="KM439" s="135"/>
      <c r="KN439" s="136"/>
      <c r="KO439" s="136"/>
      <c r="KP439" s="136"/>
      <c r="KQ439" s="136"/>
      <c r="KR439" s="137"/>
      <c r="KS439" s="138"/>
      <c r="KU439" s="134"/>
      <c r="KV439" s="135"/>
      <c r="KW439" s="136"/>
      <c r="KX439" s="136"/>
      <c r="KY439" s="136"/>
      <c r="KZ439" s="136"/>
      <c r="LA439" s="137"/>
      <c r="LB439" s="138"/>
      <c r="LD439" s="134"/>
      <c r="LE439" s="135"/>
      <c r="LF439" s="136"/>
      <c r="LG439" s="136"/>
      <c r="LH439" s="136"/>
      <c r="LI439" s="136"/>
      <c r="LJ439" s="137"/>
      <c r="LK439" s="138"/>
      <c r="LM439" s="134"/>
      <c r="LN439" s="135"/>
      <c r="LO439" s="136"/>
      <c r="LP439" s="136"/>
      <c r="LQ439" s="136"/>
      <c r="LR439" s="136"/>
      <c r="LS439" s="137"/>
      <c r="LT439" s="138"/>
      <c r="LV439" s="134"/>
      <c r="LW439" s="135"/>
      <c r="LX439" s="136"/>
      <c r="LY439" s="136"/>
      <c r="LZ439" s="136"/>
      <c r="MA439" s="136"/>
      <c r="MB439" s="137"/>
      <c r="MC439" s="138"/>
      <c r="ME439" s="134"/>
      <c r="MF439" s="135"/>
      <c r="MG439" s="136"/>
      <c r="MH439" s="136"/>
      <c r="MI439" s="136"/>
      <c r="MJ439" s="136"/>
      <c r="MK439" s="137"/>
      <c r="ML439" s="138"/>
      <c r="MN439" s="134"/>
      <c r="MO439" s="135"/>
      <c r="MP439" s="136"/>
      <c r="MQ439" s="136"/>
      <c r="MR439" s="136"/>
      <c r="MS439" s="136"/>
      <c r="MT439" s="137"/>
      <c r="MU439" s="138"/>
      <c r="MW439" s="134"/>
      <c r="MX439" s="135"/>
      <c r="MY439" s="136"/>
      <c r="MZ439" s="136"/>
      <c r="NA439" s="136"/>
      <c r="NB439" s="136"/>
      <c r="NC439" s="137"/>
      <c r="ND439" s="138"/>
      <c r="NF439" s="134"/>
      <c r="NG439" s="135"/>
      <c r="NH439" s="136"/>
      <c r="NI439" s="136"/>
      <c r="NJ439" s="136"/>
      <c r="NK439" s="136"/>
      <c r="NL439" s="137"/>
      <c r="NM439" s="138"/>
      <c r="NO439" s="134"/>
      <c r="NP439" s="135"/>
      <c r="NQ439" s="136"/>
      <c r="NR439" s="136"/>
      <c r="NS439" s="136"/>
      <c r="NT439" s="136"/>
      <c r="NU439" s="137"/>
      <c r="NV439" s="138"/>
      <c r="NX439" s="134"/>
      <c r="NY439" s="135"/>
      <c r="NZ439" s="136"/>
      <c r="OA439" s="136"/>
      <c r="OB439" s="136"/>
      <c r="OC439" s="136"/>
      <c r="OD439" s="137"/>
      <c r="OE439" s="138"/>
      <c r="OG439" s="134"/>
      <c r="OH439" s="135"/>
      <c r="OI439" s="136"/>
      <c r="OJ439" s="136"/>
      <c r="OK439" s="136"/>
      <c r="OL439" s="136"/>
      <c r="OM439" s="137"/>
      <c r="ON439" s="138"/>
      <c r="OP439" s="134"/>
      <c r="OQ439" s="135"/>
      <c r="OR439" s="136"/>
      <c r="OS439" s="136"/>
      <c r="OT439" s="136"/>
      <c r="OU439" s="136"/>
      <c r="OV439" s="137"/>
      <c r="OW439" s="138"/>
      <c r="OY439" s="134"/>
      <c r="OZ439" s="135"/>
      <c r="PA439" s="136"/>
      <c r="PB439" s="136"/>
      <c r="PC439" s="136"/>
      <c r="PD439" s="136"/>
      <c r="PE439" s="137"/>
      <c r="PF439" s="138"/>
    </row>
    <row r="440" spans="1:422">
      <c r="A440" s="116" t="s">
        <v>312</v>
      </c>
      <c r="B440" s="533" t="str">
        <f>+B425</f>
        <v>PISOS Y ZOCALOS</v>
      </c>
      <c r="C440" s="534"/>
      <c r="D440" s="534"/>
      <c r="E440" s="534"/>
      <c r="F440" s="534"/>
      <c r="G440" s="535"/>
      <c r="H440" s="116"/>
      <c r="J440" s="116" t="s">
        <v>312</v>
      </c>
      <c r="K440" s="533" t="str">
        <f>B440</f>
        <v>PISOS Y ZOCALOS</v>
      </c>
      <c r="L440" s="534"/>
      <c r="M440" s="534"/>
      <c r="N440" s="534"/>
      <c r="O440" s="534"/>
      <c r="P440" s="535"/>
      <c r="Q440" s="116"/>
      <c r="S440" s="116" t="s">
        <v>312</v>
      </c>
      <c r="T440" s="533" t="str">
        <f>K440</f>
        <v>PISOS Y ZOCALOS</v>
      </c>
      <c r="U440" s="534"/>
      <c r="V440" s="534"/>
      <c r="W440" s="534"/>
      <c r="X440" s="534"/>
      <c r="Y440" s="535"/>
      <c r="Z440" s="116"/>
      <c r="AB440" s="116" t="s">
        <v>312</v>
      </c>
      <c r="AC440" s="533" t="str">
        <f>T440</f>
        <v>PISOS Y ZOCALOS</v>
      </c>
      <c r="AD440" s="534"/>
      <c r="AE440" s="534"/>
      <c r="AF440" s="534"/>
      <c r="AG440" s="534"/>
      <c r="AH440" s="535"/>
      <c r="AI440" s="116"/>
      <c r="AK440" s="116" t="s">
        <v>312</v>
      </c>
      <c r="AL440" s="533" t="str">
        <f>AC440</f>
        <v>PISOS Y ZOCALOS</v>
      </c>
      <c r="AM440" s="534"/>
      <c r="AN440" s="534"/>
      <c r="AO440" s="534"/>
      <c r="AP440" s="534"/>
      <c r="AQ440" s="535"/>
      <c r="AR440" s="116"/>
      <c r="AT440" s="116" t="s">
        <v>312</v>
      </c>
      <c r="AU440" s="533" t="str">
        <f>AL440</f>
        <v>PISOS Y ZOCALOS</v>
      </c>
      <c r="AV440" s="534"/>
      <c r="AW440" s="534"/>
      <c r="AX440" s="534"/>
      <c r="AY440" s="534"/>
      <c r="AZ440" s="535"/>
      <c r="BA440" s="116"/>
      <c r="BC440" s="116" t="s">
        <v>312</v>
      </c>
      <c r="BD440" s="533" t="str">
        <f t="shared" ref="BD440" si="6959">AU440</f>
        <v>PISOS Y ZOCALOS</v>
      </c>
      <c r="BE440" s="534"/>
      <c r="BF440" s="534"/>
      <c r="BG440" s="534"/>
      <c r="BH440" s="534"/>
      <c r="BI440" s="535"/>
      <c r="BJ440" s="116"/>
      <c r="BL440" s="116" t="s">
        <v>312</v>
      </c>
      <c r="BM440" s="533" t="str">
        <f t="shared" ref="BM440" si="6960">BD440</f>
        <v>PISOS Y ZOCALOS</v>
      </c>
      <c r="BN440" s="534"/>
      <c r="BO440" s="534"/>
      <c r="BP440" s="534"/>
      <c r="BQ440" s="534"/>
      <c r="BR440" s="535"/>
      <c r="BS440" s="116"/>
      <c r="BU440" s="116" t="s">
        <v>312</v>
      </c>
      <c r="BV440" s="533" t="str">
        <f t="shared" ref="BV440" si="6961">BM440</f>
        <v>PISOS Y ZOCALOS</v>
      </c>
      <c r="BW440" s="534"/>
      <c r="BX440" s="534"/>
      <c r="BY440" s="534"/>
      <c r="BZ440" s="534"/>
      <c r="CA440" s="535"/>
      <c r="CB440" s="116"/>
      <c r="CD440" s="116" t="s">
        <v>312</v>
      </c>
      <c r="CE440" s="533" t="str">
        <f t="shared" ref="CE440" si="6962">BV440</f>
        <v>PISOS Y ZOCALOS</v>
      </c>
      <c r="CF440" s="534"/>
      <c r="CG440" s="534"/>
      <c r="CH440" s="534"/>
      <c r="CI440" s="534"/>
      <c r="CJ440" s="535"/>
      <c r="CK440" s="116"/>
      <c r="CM440" s="116" t="s">
        <v>312</v>
      </c>
      <c r="CN440" s="533" t="str">
        <f t="shared" ref="CN440" si="6963">CE440</f>
        <v>PISOS Y ZOCALOS</v>
      </c>
      <c r="CO440" s="534"/>
      <c r="CP440" s="534"/>
      <c r="CQ440" s="534"/>
      <c r="CR440" s="534"/>
      <c r="CS440" s="535"/>
      <c r="CT440" s="116"/>
      <c r="CV440" s="116" t="s">
        <v>312</v>
      </c>
      <c r="CW440" s="533" t="str">
        <f t="shared" ref="CW440" si="6964">CN440</f>
        <v>PISOS Y ZOCALOS</v>
      </c>
      <c r="CX440" s="534"/>
      <c r="CY440" s="534"/>
      <c r="CZ440" s="534"/>
      <c r="DA440" s="534"/>
      <c r="DB440" s="535"/>
      <c r="DC440" s="116"/>
      <c r="DE440" s="116" t="s">
        <v>312</v>
      </c>
      <c r="DF440" s="533" t="str">
        <f t="shared" ref="DF440" si="6965">CW440</f>
        <v>PISOS Y ZOCALOS</v>
      </c>
      <c r="DG440" s="534"/>
      <c r="DH440" s="534"/>
      <c r="DI440" s="534"/>
      <c r="DJ440" s="534"/>
      <c r="DK440" s="535"/>
      <c r="DL440" s="116"/>
      <c r="DN440" s="116" t="s">
        <v>312</v>
      </c>
      <c r="DO440" s="533" t="str">
        <f t="shared" ref="DO440" si="6966">DF440</f>
        <v>PISOS Y ZOCALOS</v>
      </c>
      <c r="DP440" s="534"/>
      <c r="DQ440" s="534"/>
      <c r="DR440" s="534"/>
      <c r="DS440" s="534"/>
      <c r="DT440" s="535"/>
      <c r="DU440" s="116"/>
      <c r="DW440" s="116" t="s">
        <v>312</v>
      </c>
      <c r="DX440" s="533" t="str">
        <f t="shared" ref="DX440" si="6967">DO440</f>
        <v>PISOS Y ZOCALOS</v>
      </c>
      <c r="DY440" s="534"/>
      <c r="DZ440" s="534"/>
      <c r="EA440" s="534"/>
      <c r="EB440" s="534"/>
      <c r="EC440" s="535"/>
      <c r="ED440" s="116"/>
      <c r="EF440" s="116" t="s">
        <v>312</v>
      </c>
      <c r="EG440" s="533" t="str">
        <f t="shared" ref="EG440" si="6968">DX440</f>
        <v>PISOS Y ZOCALOS</v>
      </c>
      <c r="EH440" s="534"/>
      <c r="EI440" s="534"/>
      <c r="EJ440" s="534"/>
      <c r="EK440" s="534"/>
      <c r="EL440" s="535"/>
      <c r="EM440" s="116"/>
      <c r="EO440" s="116" t="s">
        <v>312</v>
      </c>
      <c r="EP440" s="533" t="str">
        <f t="shared" ref="EP440" si="6969">EG440</f>
        <v>PISOS Y ZOCALOS</v>
      </c>
      <c r="EQ440" s="534"/>
      <c r="ER440" s="534"/>
      <c r="ES440" s="534"/>
      <c r="ET440" s="534"/>
      <c r="EU440" s="535"/>
      <c r="EV440" s="116"/>
      <c r="EX440" s="116" t="s">
        <v>312</v>
      </c>
      <c r="EY440" s="533" t="str">
        <f t="shared" ref="EY440" si="6970">EP440</f>
        <v>PISOS Y ZOCALOS</v>
      </c>
      <c r="EZ440" s="534"/>
      <c r="FA440" s="534"/>
      <c r="FB440" s="534"/>
      <c r="FC440" s="534"/>
      <c r="FD440" s="535"/>
      <c r="FE440" s="116"/>
      <c r="FG440" s="116" t="s">
        <v>312</v>
      </c>
      <c r="FH440" s="533" t="str">
        <f t="shared" ref="FH440" si="6971">EY440</f>
        <v>PISOS Y ZOCALOS</v>
      </c>
      <c r="FI440" s="534"/>
      <c r="FJ440" s="534"/>
      <c r="FK440" s="534"/>
      <c r="FL440" s="534"/>
      <c r="FM440" s="535"/>
      <c r="FN440" s="116"/>
      <c r="FP440" s="116" t="s">
        <v>312</v>
      </c>
      <c r="FQ440" s="533" t="str">
        <f t="shared" ref="FQ440" si="6972">FH440</f>
        <v>PISOS Y ZOCALOS</v>
      </c>
      <c r="FR440" s="534"/>
      <c r="FS440" s="534"/>
      <c r="FT440" s="534"/>
      <c r="FU440" s="534"/>
      <c r="FV440" s="535"/>
      <c r="FW440" s="116"/>
      <c r="FY440" s="116" t="s">
        <v>312</v>
      </c>
      <c r="FZ440" s="533" t="str">
        <f t="shared" ref="FZ440" si="6973">FQ440</f>
        <v>PISOS Y ZOCALOS</v>
      </c>
      <c r="GA440" s="534"/>
      <c r="GB440" s="534"/>
      <c r="GC440" s="534"/>
      <c r="GD440" s="534"/>
      <c r="GE440" s="535"/>
      <c r="GF440" s="116"/>
      <c r="GH440" s="116" t="s">
        <v>312</v>
      </c>
      <c r="GI440" s="533" t="str">
        <f t="shared" ref="GI440" si="6974">FZ440</f>
        <v>PISOS Y ZOCALOS</v>
      </c>
      <c r="GJ440" s="534"/>
      <c r="GK440" s="534"/>
      <c r="GL440" s="534"/>
      <c r="GM440" s="534"/>
      <c r="GN440" s="535"/>
      <c r="GO440" s="116"/>
      <c r="GQ440" s="116" t="s">
        <v>312</v>
      </c>
      <c r="GR440" s="533" t="str">
        <f t="shared" ref="GR440" si="6975">GI440</f>
        <v>PISOS Y ZOCALOS</v>
      </c>
      <c r="GS440" s="534"/>
      <c r="GT440" s="534"/>
      <c r="GU440" s="534"/>
      <c r="GV440" s="534"/>
      <c r="GW440" s="535"/>
      <c r="GX440" s="116"/>
      <c r="GZ440" s="116" t="s">
        <v>312</v>
      </c>
      <c r="HA440" s="533" t="str">
        <f t="shared" ref="HA440" si="6976">GR440</f>
        <v>PISOS Y ZOCALOS</v>
      </c>
      <c r="HB440" s="534"/>
      <c r="HC440" s="534"/>
      <c r="HD440" s="534"/>
      <c r="HE440" s="534"/>
      <c r="HF440" s="535"/>
      <c r="HG440" s="116"/>
      <c r="HI440" s="116" t="s">
        <v>312</v>
      </c>
      <c r="HJ440" s="533" t="str">
        <f t="shared" ref="HJ440" si="6977">HA440</f>
        <v>PISOS Y ZOCALOS</v>
      </c>
      <c r="HK440" s="534"/>
      <c r="HL440" s="534"/>
      <c r="HM440" s="534"/>
      <c r="HN440" s="534"/>
      <c r="HO440" s="535"/>
      <c r="HP440" s="116"/>
      <c r="HR440" s="116" t="s">
        <v>312</v>
      </c>
      <c r="HS440" s="533" t="str">
        <f t="shared" ref="HS440" si="6978">HJ440</f>
        <v>PISOS Y ZOCALOS</v>
      </c>
      <c r="HT440" s="534"/>
      <c r="HU440" s="534"/>
      <c r="HV440" s="534"/>
      <c r="HW440" s="534"/>
      <c r="HX440" s="535"/>
      <c r="HY440" s="116"/>
      <c r="IA440" s="116" t="s">
        <v>312</v>
      </c>
      <c r="IB440" s="533" t="str">
        <f t="shared" ref="IB440" si="6979">HS440</f>
        <v>PISOS Y ZOCALOS</v>
      </c>
      <c r="IC440" s="534"/>
      <c r="ID440" s="534"/>
      <c r="IE440" s="534"/>
      <c r="IF440" s="534"/>
      <c r="IG440" s="535"/>
      <c r="IH440" s="116"/>
      <c r="IJ440" s="116" t="s">
        <v>312</v>
      </c>
      <c r="IK440" s="533" t="str">
        <f t="shared" ref="IK440" si="6980">IB440</f>
        <v>PISOS Y ZOCALOS</v>
      </c>
      <c r="IL440" s="534"/>
      <c r="IM440" s="534"/>
      <c r="IN440" s="534"/>
      <c r="IO440" s="534"/>
      <c r="IP440" s="535"/>
      <c r="IQ440" s="116"/>
      <c r="IS440" s="116" t="s">
        <v>312</v>
      </c>
      <c r="IT440" s="533" t="str">
        <f t="shared" ref="IT440" si="6981">IK440</f>
        <v>PISOS Y ZOCALOS</v>
      </c>
      <c r="IU440" s="534"/>
      <c r="IV440" s="534"/>
      <c r="IW440" s="534"/>
      <c r="IX440" s="534"/>
      <c r="IY440" s="535"/>
      <c r="IZ440" s="116"/>
      <c r="JB440" s="116" t="s">
        <v>312</v>
      </c>
      <c r="JC440" s="533" t="str">
        <f t="shared" ref="JC440" si="6982">IT440</f>
        <v>PISOS Y ZOCALOS</v>
      </c>
      <c r="JD440" s="534"/>
      <c r="JE440" s="534"/>
      <c r="JF440" s="534"/>
      <c r="JG440" s="534"/>
      <c r="JH440" s="535"/>
      <c r="JI440" s="116"/>
      <c r="JK440" s="116" t="s">
        <v>312</v>
      </c>
      <c r="JL440" s="533" t="str">
        <f t="shared" ref="JL440" si="6983">JC440</f>
        <v>PISOS Y ZOCALOS</v>
      </c>
      <c r="JM440" s="534"/>
      <c r="JN440" s="534"/>
      <c r="JO440" s="534"/>
      <c r="JP440" s="534"/>
      <c r="JQ440" s="535"/>
      <c r="JR440" s="116"/>
      <c r="JT440" s="116" t="s">
        <v>312</v>
      </c>
      <c r="JU440" s="533" t="str">
        <f t="shared" ref="JU440" si="6984">JL440</f>
        <v>PISOS Y ZOCALOS</v>
      </c>
      <c r="JV440" s="534"/>
      <c r="JW440" s="534"/>
      <c r="JX440" s="534"/>
      <c r="JY440" s="534"/>
      <c r="JZ440" s="535"/>
      <c r="KA440" s="116"/>
      <c r="KC440" s="116" t="s">
        <v>312</v>
      </c>
      <c r="KD440" s="533" t="str">
        <f t="shared" ref="KD440" si="6985">JU440</f>
        <v>PISOS Y ZOCALOS</v>
      </c>
      <c r="KE440" s="534"/>
      <c r="KF440" s="534"/>
      <c r="KG440" s="534"/>
      <c r="KH440" s="534"/>
      <c r="KI440" s="535"/>
      <c r="KJ440" s="116"/>
      <c r="KL440" s="116" t="s">
        <v>312</v>
      </c>
      <c r="KM440" s="533" t="str">
        <f t="shared" ref="KM440" si="6986">KD440</f>
        <v>PISOS Y ZOCALOS</v>
      </c>
      <c r="KN440" s="534"/>
      <c r="KO440" s="534"/>
      <c r="KP440" s="534"/>
      <c r="KQ440" s="534"/>
      <c r="KR440" s="535"/>
      <c r="KS440" s="116"/>
      <c r="KU440" s="116" t="s">
        <v>312</v>
      </c>
      <c r="KV440" s="533" t="str">
        <f t="shared" ref="KV440" si="6987">KM440</f>
        <v>PISOS Y ZOCALOS</v>
      </c>
      <c r="KW440" s="534"/>
      <c r="KX440" s="534"/>
      <c r="KY440" s="534"/>
      <c r="KZ440" s="534"/>
      <c r="LA440" s="535"/>
      <c r="LB440" s="116"/>
      <c r="LD440" s="116" t="s">
        <v>312</v>
      </c>
      <c r="LE440" s="533" t="str">
        <f t="shared" ref="LE440" si="6988">KV440</f>
        <v>PISOS Y ZOCALOS</v>
      </c>
      <c r="LF440" s="534"/>
      <c r="LG440" s="534"/>
      <c r="LH440" s="534"/>
      <c r="LI440" s="534"/>
      <c r="LJ440" s="535"/>
      <c r="LK440" s="116"/>
      <c r="LM440" s="116" t="s">
        <v>312</v>
      </c>
      <c r="LN440" s="533" t="str">
        <f t="shared" ref="LN440" si="6989">LE440</f>
        <v>PISOS Y ZOCALOS</v>
      </c>
      <c r="LO440" s="534"/>
      <c r="LP440" s="534"/>
      <c r="LQ440" s="534"/>
      <c r="LR440" s="534"/>
      <c r="LS440" s="535"/>
      <c r="LT440" s="116"/>
      <c r="LV440" s="116" t="s">
        <v>312</v>
      </c>
      <c r="LW440" s="533" t="str">
        <f t="shared" ref="LW440" si="6990">LN440</f>
        <v>PISOS Y ZOCALOS</v>
      </c>
      <c r="LX440" s="534"/>
      <c r="LY440" s="534"/>
      <c r="LZ440" s="534"/>
      <c r="MA440" s="534"/>
      <c r="MB440" s="535"/>
      <c r="MC440" s="116"/>
      <c r="ME440" s="116" t="s">
        <v>312</v>
      </c>
      <c r="MF440" s="533" t="str">
        <f t="shared" ref="MF440" si="6991">LW440</f>
        <v>PISOS Y ZOCALOS</v>
      </c>
      <c r="MG440" s="534"/>
      <c r="MH440" s="534"/>
      <c r="MI440" s="534"/>
      <c r="MJ440" s="534"/>
      <c r="MK440" s="535"/>
      <c r="ML440" s="116"/>
      <c r="MN440" s="116" t="s">
        <v>312</v>
      </c>
      <c r="MO440" s="533" t="str">
        <f t="shared" ref="MO440" si="6992">MF440</f>
        <v>PISOS Y ZOCALOS</v>
      </c>
      <c r="MP440" s="534"/>
      <c r="MQ440" s="534"/>
      <c r="MR440" s="534"/>
      <c r="MS440" s="534"/>
      <c r="MT440" s="535"/>
      <c r="MU440" s="116"/>
      <c r="MW440" s="116" t="s">
        <v>312</v>
      </c>
      <c r="MX440" s="533" t="str">
        <f t="shared" ref="MX440" si="6993">MO440</f>
        <v>PISOS Y ZOCALOS</v>
      </c>
      <c r="MY440" s="534"/>
      <c r="MZ440" s="534"/>
      <c r="NA440" s="534"/>
      <c r="NB440" s="534"/>
      <c r="NC440" s="535"/>
      <c r="ND440" s="116"/>
      <c r="NF440" s="116" t="s">
        <v>312</v>
      </c>
      <c r="NG440" s="533" t="str">
        <f t="shared" ref="NG440" si="6994">MX440</f>
        <v>PISOS Y ZOCALOS</v>
      </c>
      <c r="NH440" s="534"/>
      <c r="NI440" s="534"/>
      <c r="NJ440" s="534"/>
      <c r="NK440" s="534"/>
      <c r="NL440" s="535"/>
      <c r="NM440" s="116"/>
      <c r="NO440" s="116" t="s">
        <v>312</v>
      </c>
      <c r="NP440" s="533" t="str">
        <f t="shared" ref="NP440" si="6995">NG440</f>
        <v>PISOS Y ZOCALOS</v>
      </c>
      <c r="NQ440" s="534"/>
      <c r="NR440" s="534"/>
      <c r="NS440" s="534"/>
      <c r="NT440" s="534"/>
      <c r="NU440" s="535"/>
      <c r="NV440" s="116"/>
      <c r="NX440" s="116" t="s">
        <v>312</v>
      </c>
      <c r="NY440" s="533" t="str">
        <f t="shared" ref="NY440" si="6996">NP440</f>
        <v>PISOS Y ZOCALOS</v>
      </c>
      <c r="NZ440" s="534"/>
      <c r="OA440" s="534"/>
      <c r="OB440" s="534"/>
      <c r="OC440" s="534"/>
      <c r="OD440" s="535"/>
      <c r="OE440" s="116"/>
      <c r="OG440" s="116" t="s">
        <v>312</v>
      </c>
      <c r="OH440" s="533" t="str">
        <f t="shared" ref="OH440" si="6997">NY440</f>
        <v>PISOS Y ZOCALOS</v>
      </c>
      <c r="OI440" s="534"/>
      <c r="OJ440" s="534"/>
      <c r="OK440" s="534"/>
      <c r="OL440" s="534"/>
      <c r="OM440" s="535"/>
      <c r="ON440" s="116"/>
      <c r="OP440" s="116" t="s">
        <v>312</v>
      </c>
      <c r="OQ440" s="533" t="str">
        <f t="shared" ref="OQ440" si="6998">OH440</f>
        <v>PISOS Y ZOCALOS</v>
      </c>
      <c r="OR440" s="534"/>
      <c r="OS440" s="534"/>
      <c r="OT440" s="534"/>
      <c r="OU440" s="534"/>
      <c r="OV440" s="535"/>
      <c r="OW440" s="116"/>
      <c r="OY440" s="116" t="s">
        <v>312</v>
      </c>
      <c r="OZ440" s="533" t="str">
        <f t="shared" ref="OZ440" si="6999">OQ440</f>
        <v>PISOS Y ZOCALOS</v>
      </c>
      <c r="PA440" s="534"/>
      <c r="PB440" s="534"/>
      <c r="PC440" s="534"/>
      <c r="PD440" s="534"/>
      <c r="PE440" s="535"/>
      <c r="PF440" s="116"/>
    </row>
    <row r="441" spans="1:422">
      <c r="A441" s="116"/>
      <c r="B441" s="536"/>
      <c r="C441" s="537"/>
      <c r="D441" s="537"/>
      <c r="E441" s="537"/>
      <c r="F441" s="537"/>
      <c r="G441" s="538"/>
      <c r="H441" s="116"/>
      <c r="J441" s="116"/>
      <c r="K441" s="536"/>
      <c r="L441" s="537"/>
      <c r="M441" s="537"/>
      <c r="N441" s="537"/>
      <c r="O441" s="537"/>
      <c r="P441" s="538"/>
      <c r="Q441" s="116"/>
      <c r="S441" s="116"/>
      <c r="T441" s="536"/>
      <c r="U441" s="537"/>
      <c r="V441" s="537"/>
      <c r="W441" s="537"/>
      <c r="X441" s="537"/>
      <c r="Y441" s="538"/>
      <c r="Z441" s="116"/>
      <c r="AB441" s="116"/>
      <c r="AC441" s="536"/>
      <c r="AD441" s="537"/>
      <c r="AE441" s="537"/>
      <c r="AF441" s="537"/>
      <c r="AG441" s="537"/>
      <c r="AH441" s="538"/>
      <c r="AI441" s="116"/>
      <c r="AK441" s="116"/>
      <c r="AL441" s="536"/>
      <c r="AM441" s="537"/>
      <c r="AN441" s="537"/>
      <c r="AO441" s="537"/>
      <c r="AP441" s="537"/>
      <c r="AQ441" s="538"/>
      <c r="AR441" s="116"/>
      <c r="AT441" s="116"/>
      <c r="AU441" s="536"/>
      <c r="AV441" s="537"/>
      <c r="AW441" s="537"/>
      <c r="AX441" s="537"/>
      <c r="AY441" s="537"/>
      <c r="AZ441" s="538"/>
      <c r="BA441" s="116"/>
      <c r="BC441" s="116"/>
      <c r="BD441" s="536"/>
      <c r="BE441" s="537"/>
      <c r="BF441" s="537"/>
      <c r="BG441" s="537"/>
      <c r="BH441" s="537"/>
      <c r="BI441" s="538"/>
      <c r="BJ441" s="116"/>
      <c r="BL441" s="116"/>
      <c r="BM441" s="536"/>
      <c r="BN441" s="537"/>
      <c r="BO441" s="537"/>
      <c r="BP441" s="537"/>
      <c r="BQ441" s="537"/>
      <c r="BR441" s="538"/>
      <c r="BS441" s="116"/>
      <c r="BU441" s="116"/>
      <c r="BV441" s="536"/>
      <c r="BW441" s="537"/>
      <c r="BX441" s="537"/>
      <c r="BY441" s="537"/>
      <c r="BZ441" s="537"/>
      <c r="CA441" s="538"/>
      <c r="CB441" s="116"/>
      <c r="CD441" s="116"/>
      <c r="CE441" s="536"/>
      <c r="CF441" s="537"/>
      <c r="CG441" s="537"/>
      <c r="CH441" s="537"/>
      <c r="CI441" s="537"/>
      <c r="CJ441" s="538"/>
      <c r="CK441" s="116"/>
      <c r="CM441" s="116"/>
      <c r="CN441" s="536"/>
      <c r="CO441" s="537"/>
      <c r="CP441" s="537"/>
      <c r="CQ441" s="537"/>
      <c r="CR441" s="537"/>
      <c r="CS441" s="538"/>
      <c r="CT441" s="116"/>
      <c r="CV441" s="116"/>
      <c r="CW441" s="536"/>
      <c r="CX441" s="537"/>
      <c r="CY441" s="537"/>
      <c r="CZ441" s="537"/>
      <c r="DA441" s="537"/>
      <c r="DB441" s="538"/>
      <c r="DC441" s="116"/>
      <c r="DE441" s="116"/>
      <c r="DF441" s="536"/>
      <c r="DG441" s="537"/>
      <c r="DH441" s="537"/>
      <c r="DI441" s="537"/>
      <c r="DJ441" s="537"/>
      <c r="DK441" s="538"/>
      <c r="DL441" s="116"/>
      <c r="DN441" s="116"/>
      <c r="DO441" s="536"/>
      <c r="DP441" s="537"/>
      <c r="DQ441" s="537"/>
      <c r="DR441" s="537"/>
      <c r="DS441" s="537"/>
      <c r="DT441" s="538"/>
      <c r="DU441" s="116"/>
      <c r="DW441" s="116"/>
      <c r="DX441" s="536"/>
      <c r="DY441" s="537"/>
      <c r="DZ441" s="537"/>
      <c r="EA441" s="537"/>
      <c r="EB441" s="537"/>
      <c r="EC441" s="538"/>
      <c r="ED441" s="116"/>
      <c r="EF441" s="116"/>
      <c r="EG441" s="536"/>
      <c r="EH441" s="537"/>
      <c r="EI441" s="537"/>
      <c r="EJ441" s="537"/>
      <c r="EK441" s="537"/>
      <c r="EL441" s="538"/>
      <c r="EM441" s="116"/>
      <c r="EO441" s="116"/>
      <c r="EP441" s="536"/>
      <c r="EQ441" s="537"/>
      <c r="ER441" s="537"/>
      <c r="ES441" s="537"/>
      <c r="ET441" s="537"/>
      <c r="EU441" s="538"/>
      <c r="EV441" s="116"/>
      <c r="EX441" s="116"/>
      <c r="EY441" s="536"/>
      <c r="EZ441" s="537"/>
      <c r="FA441" s="537"/>
      <c r="FB441" s="537"/>
      <c r="FC441" s="537"/>
      <c r="FD441" s="538"/>
      <c r="FE441" s="116"/>
      <c r="FG441" s="116"/>
      <c r="FH441" s="536"/>
      <c r="FI441" s="537"/>
      <c r="FJ441" s="537"/>
      <c r="FK441" s="537"/>
      <c r="FL441" s="537"/>
      <c r="FM441" s="538"/>
      <c r="FN441" s="116"/>
      <c r="FP441" s="116"/>
      <c r="FQ441" s="536"/>
      <c r="FR441" s="537"/>
      <c r="FS441" s="537"/>
      <c r="FT441" s="537"/>
      <c r="FU441" s="537"/>
      <c r="FV441" s="538"/>
      <c r="FW441" s="116"/>
      <c r="FY441" s="116"/>
      <c r="FZ441" s="536"/>
      <c r="GA441" s="537"/>
      <c r="GB441" s="537"/>
      <c r="GC441" s="537"/>
      <c r="GD441" s="537"/>
      <c r="GE441" s="538"/>
      <c r="GF441" s="116"/>
      <c r="GH441" s="116"/>
      <c r="GI441" s="536"/>
      <c r="GJ441" s="537"/>
      <c r="GK441" s="537"/>
      <c r="GL441" s="537"/>
      <c r="GM441" s="537"/>
      <c r="GN441" s="538"/>
      <c r="GO441" s="116"/>
      <c r="GQ441" s="116"/>
      <c r="GR441" s="536"/>
      <c r="GS441" s="537"/>
      <c r="GT441" s="537"/>
      <c r="GU441" s="537"/>
      <c r="GV441" s="537"/>
      <c r="GW441" s="538"/>
      <c r="GX441" s="116"/>
      <c r="GZ441" s="116"/>
      <c r="HA441" s="536"/>
      <c r="HB441" s="537"/>
      <c r="HC441" s="537"/>
      <c r="HD441" s="537"/>
      <c r="HE441" s="537"/>
      <c r="HF441" s="538"/>
      <c r="HG441" s="116"/>
      <c r="HI441" s="116"/>
      <c r="HJ441" s="536"/>
      <c r="HK441" s="537"/>
      <c r="HL441" s="537"/>
      <c r="HM441" s="537"/>
      <c r="HN441" s="537"/>
      <c r="HO441" s="538"/>
      <c r="HP441" s="116"/>
      <c r="HR441" s="116"/>
      <c r="HS441" s="536"/>
      <c r="HT441" s="537"/>
      <c r="HU441" s="537"/>
      <c r="HV441" s="537"/>
      <c r="HW441" s="537"/>
      <c r="HX441" s="538"/>
      <c r="HY441" s="116"/>
      <c r="IA441" s="116"/>
      <c r="IB441" s="536"/>
      <c r="IC441" s="537"/>
      <c r="ID441" s="537"/>
      <c r="IE441" s="537"/>
      <c r="IF441" s="537"/>
      <c r="IG441" s="538"/>
      <c r="IH441" s="116"/>
      <c r="IJ441" s="116"/>
      <c r="IK441" s="536"/>
      <c r="IL441" s="537"/>
      <c r="IM441" s="537"/>
      <c r="IN441" s="537"/>
      <c r="IO441" s="537"/>
      <c r="IP441" s="538"/>
      <c r="IQ441" s="116"/>
      <c r="IS441" s="116"/>
      <c r="IT441" s="536"/>
      <c r="IU441" s="537"/>
      <c r="IV441" s="537"/>
      <c r="IW441" s="537"/>
      <c r="IX441" s="537"/>
      <c r="IY441" s="538"/>
      <c r="IZ441" s="116"/>
      <c r="JB441" s="116"/>
      <c r="JC441" s="536"/>
      <c r="JD441" s="537"/>
      <c r="JE441" s="537"/>
      <c r="JF441" s="537"/>
      <c r="JG441" s="537"/>
      <c r="JH441" s="538"/>
      <c r="JI441" s="116"/>
      <c r="JK441" s="116"/>
      <c r="JL441" s="536"/>
      <c r="JM441" s="537"/>
      <c r="JN441" s="537"/>
      <c r="JO441" s="537"/>
      <c r="JP441" s="537"/>
      <c r="JQ441" s="538"/>
      <c r="JR441" s="116"/>
      <c r="JT441" s="116"/>
      <c r="JU441" s="536"/>
      <c r="JV441" s="537"/>
      <c r="JW441" s="537"/>
      <c r="JX441" s="537"/>
      <c r="JY441" s="537"/>
      <c r="JZ441" s="538"/>
      <c r="KA441" s="116"/>
      <c r="KC441" s="116"/>
      <c r="KD441" s="536"/>
      <c r="KE441" s="537"/>
      <c r="KF441" s="537"/>
      <c r="KG441" s="537"/>
      <c r="KH441" s="537"/>
      <c r="KI441" s="538"/>
      <c r="KJ441" s="116"/>
      <c r="KL441" s="116"/>
      <c r="KM441" s="536"/>
      <c r="KN441" s="537"/>
      <c r="KO441" s="537"/>
      <c r="KP441" s="537"/>
      <c r="KQ441" s="537"/>
      <c r="KR441" s="538"/>
      <c r="KS441" s="116"/>
      <c r="KU441" s="116"/>
      <c r="KV441" s="536"/>
      <c r="KW441" s="537"/>
      <c r="KX441" s="537"/>
      <c r="KY441" s="537"/>
      <c r="KZ441" s="537"/>
      <c r="LA441" s="538"/>
      <c r="LB441" s="116"/>
      <c r="LD441" s="116"/>
      <c r="LE441" s="536"/>
      <c r="LF441" s="537"/>
      <c r="LG441" s="537"/>
      <c r="LH441" s="537"/>
      <c r="LI441" s="537"/>
      <c r="LJ441" s="538"/>
      <c r="LK441" s="116"/>
      <c r="LM441" s="116"/>
      <c r="LN441" s="536"/>
      <c r="LO441" s="537"/>
      <c r="LP441" s="537"/>
      <c r="LQ441" s="537"/>
      <c r="LR441" s="537"/>
      <c r="LS441" s="538"/>
      <c r="LT441" s="116"/>
      <c r="LV441" s="116"/>
      <c r="LW441" s="536"/>
      <c r="LX441" s="537"/>
      <c r="LY441" s="537"/>
      <c r="LZ441" s="537"/>
      <c r="MA441" s="537"/>
      <c r="MB441" s="538"/>
      <c r="MC441" s="116"/>
      <c r="ME441" s="116"/>
      <c r="MF441" s="536"/>
      <c r="MG441" s="537"/>
      <c r="MH441" s="537"/>
      <c r="MI441" s="537"/>
      <c r="MJ441" s="537"/>
      <c r="MK441" s="538"/>
      <c r="ML441" s="116"/>
      <c r="MN441" s="116"/>
      <c r="MO441" s="536"/>
      <c r="MP441" s="537"/>
      <c r="MQ441" s="537"/>
      <c r="MR441" s="537"/>
      <c r="MS441" s="537"/>
      <c r="MT441" s="538"/>
      <c r="MU441" s="116"/>
      <c r="MW441" s="116"/>
      <c r="MX441" s="536"/>
      <c r="MY441" s="537"/>
      <c r="MZ441" s="537"/>
      <c r="NA441" s="537"/>
      <c r="NB441" s="537"/>
      <c r="NC441" s="538"/>
      <c r="ND441" s="116"/>
      <c r="NF441" s="116"/>
      <c r="NG441" s="536"/>
      <c r="NH441" s="537"/>
      <c r="NI441" s="537"/>
      <c r="NJ441" s="537"/>
      <c r="NK441" s="537"/>
      <c r="NL441" s="538"/>
      <c r="NM441" s="116"/>
      <c r="NO441" s="116"/>
      <c r="NP441" s="536"/>
      <c r="NQ441" s="537"/>
      <c r="NR441" s="537"/>
      <c r="NS441" s="537"/>
      <c r="NT441" s="537"/>
      <c r="NU441" s="538"/>
      <c r="NV441" s="116"/>
      <c r="NX441" s="116"/>
      <c r="NY441" s="536"/>
      <c r="NZ441" s="537"/>
      <c r="OA441" s="537"/>
      <c r="OB441" s="537"/>
      <c r="OC441" s="537"/>
      <c r="OD441" s="538"/>
      <c r="OE441" s="116"/>
      <c r="OG441" s="116"/>
      <c r="OH441" s="536"/>
      <c r="OI441" s="537"/>
      <c r="OJ441" s="537"/>
      <c r="OK441" s="537"/>
      <c r="OL441" s="537"/>
      <c r="OM441" s="538"/>
      <c r="ON441" s="116"/>
      <c r="OP441" s="116"/>
      <c r="OQ441" s="536"/>
      <c r="OR441" s="537"/>
      <c r="OS441" s="537"/>
      <c r="OT441" s="537"/>
      <c r="OU441" s="537"/>
      <c r="OV441" s="538"/>
      <c r="OW441" s="116"/>
      <c r="OY441" s="116"/>
      <c r="OZ441" s="536"/>
      <c r="PA441" s="537"/>
      <c r="PB441" s="537"/>
      <c r="PC441" s="537"/>
      <c r="PD441" s="537"/>
      <c r="PE441" s="538"/>
      <c r="PF441" s="116"/>
    </row>
    <row r="442" spans="1:422" ht="15" customHeight="1">
      <c r="A442" s="117" t="s">
        <v>1</v>
      </c>
      <c r="B442" s="544" t="str">
        <f>+APU!B241</f>
        <v>GUARDAESCOBA EN MATERIAL CERAMICO</v>
      </c>
      <c r="C442" s="545"/>
      <c r="D442" s="545"/>
      <c r="E442" s="545"/>
      <c r="F442" s="545"/>
      <c r="G442" s="545"/>
      <c r="H442" s="117" t="s">
        <v>313</v>
      </c>
      <c r="J442" s="117" t="s">
        <v>1</v>
      </c>
      <c r="K442" s="539" t="str">
        <f>B442</f>
        <v>GUARDAESCOBA EN MATERIAL CERAMICO</v>
      </c>
      <c r="L442" s="540"/>
      <c r="M442" s="540"/>
      <c r="N442" s="540"/>
      <c r="O442" s="540"/>
      <c r="P442" s="540"/>
      <c r="Q442" s="117" t="s">
        <v>313</v>
      </c>
      <c r="S442" s="117" t="s">
        <v>1</v>
      </c>
      <c r="T442" s="539" t="str">
        <f>K442</f>
        <v>GUARDAESCOBA EN MATERIAL CERAMICO</v>
      </c>
      <c r="U442" s="540"/>
      <c r="V442" s="540"/>
      <c r="W442" s="540"/>
      <c r="X442" s="540"/>
      <c r="Y442" s="540"/>
      <c r="Z442" s="117" t="s">
        <v>313</v>
      </c>
      <c r="AB442" s="117" t="s">
        <v>1</v>
      </c>
      <c r="AC442" s="539" t="str">
        <f>T442</f>
        <v>GUARDAESCOBA EN MATERIAL CERAMICO</v>
      </c>
      <c r="AD442" s="540"/>
      <c r="AE442" s="540"/>
      <c r="AF442" s="540"/>
      <c r="AG442" s="540"/>
      <c r="AH442" s="540"/>
      <c r="AI442" s="117" t="s">
        <v>313</v>
      </c>
      <c r="AK442" s="117" t="s">
        <v>1</v>
      </c>
      <c r="AL442" s="539" t="str">
        <f>AC442</f>
        <v>GUARDAESCOBA EN MATERIAL CERAMICO</v>
      </c>
      <c r="AM442" s="540"/>
      <c r="AN442" s="540"/>
      <c r="AO442" s="540"/>
      <c r="AP442" s="540"/>
      <c r="AQ442" s="540"/>
      <c r="AR442" s="117" t="s">
        <v>313</v>
      </c>
      <c r="AT442" s="117" t="s">
        <v>1</v>
      </c>
      <c r="AU442" s="539" t="str">
        <f>AL442</f>
        <v>GUARDAESCOBA EN MATERIAL CERAMICO</v>
      </c>
      <c r="AV442" s="540"/>
      <c r="AW442" s="540"/>
      <c r="AX442" s="540"/>
      <c r="AY442" s="540"/>
      <c r="AZ442" s="540"/>
      <c r="BA442" s="117" t="s">
        <v>313</v>
      </c>
      <c r="BC442" s="117" t="s">
        <v>1</v>
      </c>
      <c r="BD442" s="539" t="str">
        <f t="shared" ref="BD442" si="7000">AU442</f>
        <v>GUARDAESCOBA EN MATERIAL CERAMICO</v>
      </c>
      <c r="BE442" s="540"/>
      <c r="BF442" s="540"/>
      <c r="BG442" s="540"/>
      <c r="BH442" s="540"/>
      <c r="BI442" s="540"/>
      <c r="BJ442" s="117" t="s">
        <v>313</v>
      </c>
      <c r="BL442" s="117" t="s">
        <v>1</v>
      </c>
      <c r="BM442" s="539" t="str">
        <f t="shared" ref="BM442" si="7001">BD442</f>
        <v>GUARDAESCOBA EN MATERIAL CERAMICO</v>
      </c>
      <c r="BN442" s="540"/>
      <c r="BO442" s="540"/>
      <c r="BP442" s="540"/>
      <c r="BQ442" s="540"/>
      <c r="BR442" s="540"/>
      <c r="BS442" s="117" t="s">
        <v>313</v>
      </c>
      <c r="BU442" s="117" t="s">
        <v>1</v>
      </c>
      <c r="BV442" s="539" t="str">
        <f t="shared" ref="BV442" si="7002">BM442</f>
        <v>GUARDAESCOBA EN MATERIAL CERAMICO</v>
      </c>
      <c r="BW442" s="540"/>
      <c r="BX442" s="540"/>
      <c r="BY442" s="540"/>
      <c r="BZ442" s="540"/>
      <c r="CA442" s="540"/>
      <c r="CB442" s="117" t="s">
        <v>313</v>
      </c>
      <c r="CD442" s="117" t="s">
        <v>1</v>
      </c>
      <c r="CE442" s="539" t="str">
        <f t="shared" ref="CE442" si="7003">BV442</f>
        <v>GUARDAESCOBA EN MATERIAL CERAMICO</v>
      </c>
      <c r="CF442" s="540"/>
      <c r="CG442" s="540"/>
      <c r="CH442" s="540"/>
      <c r="CI442" s="540"/>
      <c r="CJ442" s="540"/>
      <c r="CK442" s="117" t="s">
        <v>313</v>
      </c>
      <c r="CM442" s="117" t="s">
        <v>1</v>
      </c>
      <c r="CN442" s="539" t="str">
        <f t="shared" ref="CN442" si="7004">CE442</f>
        <v>GUARDAESCOBA EN MATERIAL CERAMICO</v>
      </c>
      <c r="CO442" s="540"/>
      <c r="CP442" s="540"/>
      <c r="CQ442" s="540"/>
      <c r="CR442" s="540"/>
      <c r="CS442" s="540"/>
      <c r="CT442" s="117" t="s">
        <v>313</v>
      </c>
      <c r="CV442" s="117" t="s">
        <v>1</v>
      </c>
      <c r="CW442" s="539" t="str">
        <f t="shared" ref="CW442" si="7005">CN442</f>
        <v>GUARDAESCOBA EN MATERIAL CERAMICO</v>
      </c>
      <c r="CX442" s="540"/>
      <c r="CY442" s="540"/>
      <c r="CZ442" s="540"/>
      <c r="DA442" s="540"/>
      <c r="DB442" s="540"/>
      <c r="DC442" s="117" t="s">
        <v>313</v>
      </c>
      <c r="DE442" s="117" t="s">
        <v>1</v>
      </c>
      <c r="DF442" s="539" t="str">
        <f t="shared" ref="DF442" si="7006">CW442</f>
        <v>GUARDAESCOBA EN MATERIAL CERAMICO</v>
      </c>
      <c r="DG442" s="540"/>
      <c r="DH442" s="540"/>
      <c r="DI442" s="540"/>
      <c r="DJ442" s="540"/>
      <c r="DK442" s="540"/>
      <c r="DL442" s="117" t="s">
        <v>313</v>
      </c>
      <c r="DN442" s="117" t="s">
        <v>1</v>
      </c>
      <c r="DO442" s="539" t="str">
        <f t="shared" ref="DO442" si="7007">DF442</f>
        <v>GUARDAESCOBA EN MATERIAL CERAMICO</v>
      </c>
      <c r="DP442" s="540"/>
      <c r="DQ442" s="540"/>
      <c r="DR442" s="540"/>
      <c r="DS442" s="540"/>
      <c r="DT442" s="540"/>
      <c r="DU442" s="117" t="s">
        <v>313</v>
      </c>
      <c r="DW442" s="117" t="s">
        <v>1</v>
      </c>
      <c r="DX442" s="539" t="str">
        <f t="shared" ref="DX442" si="7008">DO442</f>
        <v>GUARDAESCOBA EN MATERIAL CERAMICO</v>
      </c>
      <c r="DY442" s="540"/>
      <c r="DZ442" s="540"/>
      <c r="EA442" s="540"/>
      <c r="EB442" s="540"/>
      <c r="EC442" s="540"/>
      <c r="ED442" s="117" t="s">
        <v>313</v>
      </c>
      <c r="EF442" s="117" t="s">
        <v>1</v>
      </c>
      <c r="EG442" s="539" t="str">
        <f t="shared" ref="EG442" si="7009">DX442</f>
        <v>GUARDAESCOBA EN MATERIAL CERAMICO</v>
      </c>
      <c r="EH442" s="540"/>
      <c r="EI442" s="540"/>
      <c r="EJ442" s="540"/>
      <c r="EK442" s="540"/>
      <c r="EL442" s="540"/>
      <c r="EM442" s="117" t="s">
        <v>313</v>
      </c>
      <c r="EO442" s="117" t="s">
        <v>1</v>
      </c>
      <c r="EP442" s="539" t="str">
        <f t="shared" ref="EP442" si="7010">EG442</f>
        <v>GUARDAESCOBA EN MATERIAL CERAMICO</v>
      </c>
      <c r="EQ442" s="540"/>
      <c r="ER442" s="540"/>
      <c r="ES442" s="540"/>
      <c r="ET442" s="540"/>
      <c r="EU442" s="540"/>
      <c r="EV442" s="117" t="s">
        <v>313</v>
      </c>
      <c r="EX442" s="117" t="s">
        <v>1</v>
      </c>
      <c r="EY442" s="539" t="str">
        <f t="shared" ref="EY442" si="7011">EP442</f>
        <v>GUARDAESCOBA EN MATERIAL CERAMICO</v>
      </c>
      <c r="EZ442" s="540"/>
      <c r="FA442" s="540"/>
      <c r="FB442" s="540"/>
      <c r="FC442" s="540"/>
      <c r="FD442" s="540"/>
      <c r="FE442" s="117" t="s">
        <v>313</v>
      </c>
      <c r="FG442" s="117" t="s">
        <v>1</v>
      </c>
      <c r="FH442" s="539" t="str">
        <f t="shared" ref="FH442" si="7012">EY442</f>
        <v>GUARDAESCOBA EN MATERIAL CERAMICO</v>
      </c>
      <c r="FI442" s="540"/>
      <c r="FJ442" s="540"/>
      <c r="FK442" s="540"/>
      <c r="FL442" s="540"/>
      <c r="FM442" s="540"/>
      <c r="FN442" s="117" t="s">
        <v>313</v>
      </c>
      <c r="FP442" s="117" t="s">
        <v>1</v>
      </c>
      <c r="FQ442" s="539" t="str">
        <f t="shared" ref="FQ442" si="7013">FH442</f>
        <v>GUARDAESCOBA EN MATERIAL CERAMICO</v>
      </c>
      <c r="FR442" s="540"/>
      <c r="FS442" s="540"/>
      <c r="FT442" s="540"/>
      <c r="FU442" s="540"/>
      <c r="FV442" s="540"/>
      <c r="FW442" s="117" t="s">
        <v>313</v>
      </c>
      <c r="FY442" s="117" t="s">
        <v>1</v>
      </c>
      <c r="FZ442" s="539" t="str">
        <f t="shared" ref="FZ442" si="7014">FQ442</f>
        <v>GUARDAESCOBA EN MATERIAL CERAMICO</v>
      </c>
      <c r="GA442" s="540"/>
      <c r="GB442" s="540"/>
      <c r="GC442" s="540"/>
      <c r="GD442" s="540"/>
      <c r="GE442" s="540"/>
      <c r="GF442" s="117" t="s">
        <v>313</v>
      </c>
      <c r="GH442" s="117" t="s">
        <v>1</v>
      </c>
      <c r="GI442" s="539" t="str">
        <f t="shared" ref="GI442" si="7015">FZ442</f>
        <v>GUARDAESCOBA EN MATERIAL CERAMICO</v>
      </c>
      <c r="GJ442" s="540"/>
      <c r="GK442" s="540"/>
      <c r="GL442" s="540"/>
      <c r="GM442" s="540"/>
      <c r="GN442" s="540"/>
      <c r="GO442" s="117" t="s">
        <v>313</v>
      </c>
      <c r="GQ442" s="117" t="s">
        <v>1</v>
      </c>
      <c r="GR442" s="539" t="str">
        <f t="shared" ref="GR442" si="7016">GI442</f>
        <v>GUARDAESCOBA EN MATERIAL CERAMICO</v>
      </c>
      <c r="GS442" s="540"/>
      <c r="GT442" s="540"/>
      <c r="GU442" s="540"/>
      <c r="GV442" s="540"/>
      <c r="GW442" s="540"/>
      <c r="GX442" s="117" t="s">
        <v>313</v>
      </c>
      <c r="GZ442" s="117" t="s">
        <v>1</v>
      </c>
      <c r="HA442" s="539" t="str">
        <f t="shared" ref="HA442" si="7017">GR442</f>
        <v>GUARDAESCOBA EN MATERIAL CERAMICO</v>
      </c>
      <c r="HB442" s="540"/>
      <c r="HC442" s="540"/>
      <c r="HD442" s="540"/>
      <c r="HE442" s="540"/>
      <c r="HF442" s="540"/>
      <c r="HG442" s="117" t="s">
        <v>313</v>
      </c>
      <c r="HI442" s="117" t="s">
        <v>1</v>
      </c>
      <c r="HJ442" s="539" t="str">
        <f t="shared" ref="HJ442" si="7018">HA442</f>
        <v>GUARDAESCOBA EN MATERIAL CERAMICO</v>
      </c>
      <c r="HK442" s="540"/>
      <c r="HL442" s="540"/>
      <c r="HM442" s="540"/>
      <c r="HN442" s="540"/>
      <c r="HO442" s="540"/>
      <c r="HP442" s="117" t="s">
        <v>313</v>
      </c>
      <c r="HR442" s="117" t="s">
        <v>1</v>
      </c>
      <c r="HS442" s="539" t="str">
        <f t="shared" ref="HS442" si="7019">HJ442</f>
        <v>GUARDAESCOBA EN MATERIAL CERAMICO</v>
      </c>
      <c r="HT442" s="540"/>
      <c r="HU442" s="540"/>
      <c r="HV442" s="540"/>
      <c r="HW442" s="540"/>
      <c r="HX442" s="540"/>
      <c r="HY442" s="117" t="s">
        <v>313</v>
      </c>
      <c r="IA442" s="117" t="s">
        <v>1</v>
      </c>
      <c r="IB442" s="539" t="str">
        <f t="shared" ref="IB442" si="7020">HS442</f>
        <v>GUARDAESCOBA EN MATERIAL CERAMICO</v>
      </c>
      <c r="IC442" s="540"/>
      <c r="ID442" s="540"/>
      <c r="IE442" s="540"/>
      <c r="IF442" s="540"/>
      <c r="IG442" s="540"/>
      <c r="IH442" s="117" t="s">
        <v>313</v>
      </c>
      <c r="IJ442" s="117" t="s">
        <v>1</v>
      </c>
      <c r="IK442" s="539" t="str">
        <f t="shared" ref="IK442" si="7021">IB442</f>
        <v>GUARDAESCOBA EN MATERIAL CERAMICO</v>
      </c>
      <c r="IL442" s="540"/>
      <c r="IM442" s="540"/>
      <c r="IN442" s="540"/>
      <c r="IO442" s="540"/>
      <c r="IP442" s="540"/>
      <c r="IQ442" s="117" t="s">
        <v>313</v>
      </c>
      <c r="IS442" s="117" t="s">
        <v>1</v>
      </c>
      <c r="IT442" s="539" t="str">
        <f t="shared" ref="IT442" si="7022">IK442</f>
        <v>GUARDAESCOBA EN MATERIAL CERAMICO</v>
      </c>
      <c r="IU442" s="540"/>
      <c r="IV442" s="540"/>
      <c r="IW442" s="540"/>
      <c r="IX442" s="540"/>
      <c r="IY442" s="540"/>
      <c r="IZ442" s="117" t="s">
        <v>313</v>
      </c>
      <c r="JB442" s="117" t="s">
        <v>1</v>
      </c>
      <c r="JC442" s="539" t="str">
        <f t="shared" ref="JC442" si="7023">IT442</f>
        <v>GUARDAESCOBA EN MATERIAL CERAMICO</v>
      </c>
      <c r="JD442" s="540"/>
      <c r="JE442" s="540"/>
      <c r="JF442" s="540"/>
      <c r="JG442" s="540"/>
      <c r="JH442" s="540"/>
      <c r="JI442" s="117" t="s">
        <v>313</v>
      </c>
      <c r="JK442" s="117" t="s">
        <v>1</v>
      </c>
      <c r="JL442" s="539" t="str">
        <f t="shared" ref="JL442" si="7024">JC442</f>
        <v>GUARDAESCOBA EN MATERIAL CERAMICO</v>
      </c>
      <c r="JM442" s="540"/>
      <c r="JN442" s="540"/>
      <c r="JO442" s="540"/>
      <c r="JP442" s="540"/>
      <c r="JQ442" s="540"/>
      <c r="JR442" s="117" t="s">
        <v>313</v>
      </c>
      <c r="JT442" s="117" t="s">
        <v>1</v>
      </c>
      <c r="JU442" s="539" t="str">
        <f t="shared" ref="JU442" si="7025">JL442</f>
        <v>GUARDAESCOBA EN MATERIAL CERAMICO</v>
      </c>
      <c r="JV442" s="540"/>
      <c r="JW442" s="540"/>
      <c r="JX442" s="540"/>
      <c r="JY442" s="540"/>
      <c r="JZ442" s="540"/>
      <c r="KA442" s="117" t="s">
        <v>313</v>
      </c>
      <c r="KC442" s="117" t="s">
        <v>1</v>
      </c>
      <c r="KD442" s="539" t="str">
        <f t="shared" ref="KD442" si="7026">JU442</f>
        <v>GUARDAESCOBA EN MATERIAL CERAMICO</v>
      </c>
      <c r="KE442" s="540"/>
      <c r="KF442" s="540"/>
      <c r="KG442" s="540"/>
      <c r="KH442" s="540"/>
      <c r="KI442" s="540"/>
      <c r="KJ442" s="117" t="s">
        <v>313</v>
      </c>
      <c r="KL442" s="117" t="s">
        <v>1</v>
      </c>
      <c r="KM442" s="539" t="str">
        <f t="shared" ref="KM442" si="7027">KD442</f>
        <v>GUARDAESCOBA EN MATERIAL CERAMICO</v>
      </c>
      <c r="KN442" s="540"/>
      <c r="KO442" s="540"/>
      <c r="KP442" s="540"/>
      <c r="KQ442" s="540"/>
      <c r="KR442" s="540"/>
      <c r="KS442" s="117" t="s">
        <v>313</v>
      </c>
      <c r="KU442" s="117" t="s">
        <v>1</v>
      </c>
      <c r="KV442" s="539" t="str">
        <f t="shared" ref="KV442" si="7028">KM442</f>
        <v>GUARDAESCOBA EN MATERIAL CERAMICO</v>
      </c>
      <c r="KW442" s="540"/>
      <c r="KX442" s="540"/>
      <c r="KY442" s="540"/>
      <c r="KZ442" s="540"/>
      <c r="LA442" s="540"/>
      <c r="LB442" s="117" t="s">
        <v>313</v>
      </c>
      <c r="LD442" s="117" t="s">
        <v>1</v>
      </c>
      <c r="LE442" s="539" t="str">
        <f t="shared" ref="LE442" si="7029">KV442</f>
        <v>GUARDAESCOBA EN MATERIAL CERAMICO</v>
      </c>
      <c r="LF442" s="540"/>
      <c r="LG442" s="540"/>
      <c r="LH442" s="540"/>
      <c r="LI442" s="540"/>
      <c r="LJ442" s="540"/>
      <c r="LK442" s="117" t="s">
        <v>313</v>
      </c>
      <c r="LM442" s="117" t="s">
        <v>1</v>
      </c>
      <c r="LN442" s="539" t="str">
        <f t="shared" ref="LN442" si="7030">LE442</f>
        <v>GUARDAESCOBA EN MATERIAL CERAMICO</v>
      </c>
      <c r="LO442" s="540"/>
      <c r="LP442" s="540"/>
      <c r="LQ442" s="540"/>
      <c r="LR442" s="540"/>
      <c r="LS442" s="540"/>
      <c r="LT442" s="117" t="s">
        <v>313</v>
      </c>
      <c r="LV442" s="117" t="s">
        <v>1</v>
      </c>
      <c r="LW442" s="539" t="str">
        <f t="shared" ref="LW442" si="7031">LN442</f>
        <v>GUARDAESCOBA EN MATERIAL CERAMICO</v>
      </c>
      <c r="LX442" s="540"/>
      <c r="LY442" s="540"/>
      <c r="LZ442" s="540"/>
      <c r="MA442" s="540"/>
      <c r="MB442" s="540"/>
      <c r="MC442" s="117" t="s">
        <v>313</v>
      </c>
      <c r="ME442" s="117" t="s">
        <v>1</v>
      </c>
      <c r="MF442" s="539" t="str">
        <f t="shared" ref="MF442" si="7032">LW442</f>
        <v>GUARDAESCOBA EN MATERIAL CERAMICO</v>
      </c>
      <c r="MG442" s="540"/>
      <c r="MH442" s="540"/>
      <c r="MI442" s="540"/>
      <c r="MJ442" s="540"/>
      <c r="MK442" s="540"/>
      <c r="ML442" s="117" t="s">
        <v>313</v>
      </c>
      <c r="MN442" s="117" t="s">
        <v>1</v>
      </c>
      <c r="MO442" s="539" t="str">
        <f t="shared" ref="MO442" si="7033">MF442</f>
        <v>GUARDAESCOBA EN MATERIAL CERAMICO</v>
      </c>
      <c r="MP442" s="540"/>
      <c r="MQ442" s="540"/>
      <c r="MR442" s="540"/>
      <c r="MS442" s="540"/>
      <c r="MT442" s="540"/>
      <c r="MU442" s="117" t="s">
        <v>313</v>
      </c>
      <c r="MW442" s="117" t="s">
        <v>1</v>
      </c>
      <c r="MX442" s="539" t="str">
        <f t="shared" ref="MX442" si="7034">MO442</f>
        <v>GUARDAESCOBA EN MATERIAL CERAMICO</v>
      </c>
      <c r="MY442" s="540"/>
      <c r="MZ442" s="540"/>
      <c r="NA442" s="540"/>
      <c r="NB442" s="540"/>
      <c r="NC442" s="540"/>
      <c r="ND442" s="117" t="s">
        <v>313</v>
      </c>
      <c r="NF442" s="117" t="s">
        <v>1</v>
      </c>
      <c r="NG442" s="539" t="str">
        <f t="shared" ref="NG442" si="7035">MX442</f>
        <v>GUARDAESCOBA EN MATERIAL CERAMICO</v>
      </c>
      <c r="NH442" s="540"/>
      <c r="NI442" s="540"/>
      <c r="NJ442" s="540"/>
      <c r="NK442" s="540"/>
      <c r="NL442" s="540"/>
      <c r="NM442" s="117" t="s">
        <v>313</v>
      </c>
      <c r="NO442" s="117" t="s">
        <v>1</v>
      </c>
      <c r="NP442" s="539" t="str">
        <f t="shared" ref="NP442" si="7036">NG442</f>
        <v>GUARDAESCOBA EN MATERIAL CERAMICO</v>
      </c>
      <c r="NQ442" s="540"/>
      <c r="NR442" s="540"/>
      <c r="NS442" s="540"/>
      <c r="NT442" s="540"/>
      <c r="NU442" s="540"/>
      <c r="NV442" s="117" t="s">
        <v>313</v>
      </c>
      <c r="NX442" s="117" t="s">
        <v>1</v>
      </c>
      <c r="NY442" s="539" t="str">
        <f t="shared" ref="NY442" si="7037">NP442</f>
        <v>GUARDAESCOBA EN MATERIAL CERAMICO</v>
      </c>
      <c r="NZ442" s="540"/>
      <c r="OA442" s="540"/>
      <c r="OB442" s="540"/>
      <c r="OC442" s="540"/>
      <c r="OD442" s="540"/>
      <c r="OE442" s="117" t="s">
        <v>313</v>
      </c>
      <c r="OG442" s="117" t="s">
        <v>1</v>
      </c>
      <c r="OH442" s="539" t="str">
        <f t="shared" ref="OH442" si="7038">NY442</f>
        <v>GUARDAESCOBA EN MATERIAL CERAMICO</v>
      </c>
      <c r="OI442" s="540"/>
      <c r="OJ442" s="540"/>
      <c r="OK442" s="540"/>
      <c r="OL442" s="540"/>
      <c r="OM442" s="540"/>
      <c r="ON442" s="117" t="s">
        <v>313</v>
      </c>
      <c r="OP442" s="117" t="s">
        <v>1</v>
      </c>
      <c r="OQ442" s="539" t="str">
        <f t="shared" ref="OQ442" si="7039">OH442</f>
        <v>GUARDAESCOBA EN MATERIAL CERAMICO</v>
      </c>
      <c r="OR442" s="540"/>
      <c r="OS442" s="540"/>
      <c r="OT442" s="540"/>
      <c r="OU442" s="540"/>
      <c r="OV442" s="540"/>
      <c r="OW442" s="117" t="s">
        <v>313</v>
      </c>
      <c r="OY442" s="117" t="s">
        <v>1</v>
      </c>
      <c r="OZ442" s="539" t="str">
        <f t="shared" ref="OZ442" si="7040">OQ442</f>
        <v>GUARDAESCOBA EN MATERIAL CERAMICO</v>
      </c>
      <c r="PA442" s="540"/>
      <c r="PB442" s="540"/>
      <c r="PC442" s="540"/>
      <c r="PD442" s="540"/>
      <c r="PE442" s="540"/>
      <c r="PF442" s="117" t="s">
        <v>313</v>
      </c>
    </row>
    <row r="443" spans="1:422">
      <c r="A443" s="127" t="str">
        <f>+APU!A241</f>
        <v>08-03-001</v>
      </c>
      <c r="B443" s="545"/>
      <c r="C443" s="545"/>
      <c r="D443" s="545"/>
      <c r="E443" s="545"/>
      <c r="F443" s="545"/>
      <c r="G443" s="545"/>
      <c r="H443" s="133" t="str">
        <f>+APU!C241</f>
        <v>M2</v>
      </c>
      <c r="J443" s="127" t="str">
        <f>+A443</f>
        <v>08-03-001</v>
      </c>
      <c r="K443" s="540"/>
      <c r="L443" s="540"/>
      <c r="M443" s="540"/>
      <c r="N443" s="540"/>
      <c r="O443" s="540"/>
      <c r="P443" s="540"/>
      <c r="Q443" s="126" t="str">
        <f>H443</f>
        <v>M2</v>
      </c>
      <c r="S443" s="127" t="str">
        <f>+J443</f>
        <v>08-03-001</v>
      </c>
      <c r="T443" s="540"/>
      <c r="U443" s="540"/>
      <c r="V443" s="540"/>
      <c r="W443" s="540"/>
      <c r="X443" s="540"/>
      <c r="Y443" s="540"/>
      <c r="Z443" s="126" t="str">
        <f>Q443</f>
        <v>M2</v>
      </c>
      <c r="AB443" s="127" t="str">
        <f>+S443</f>
        <v>08-03-001</v>
      </c>
      <c r="AC443" s="540"/>
      <c r="AD443" s="540"/>
      <c r="AE443" s="540"/>
      <c r="AF443" s="540"/>
      <c r="AG443" s="540"/>
      <c r="AH443" s="540"/>
      <c r="AI443" s="126" t="str">
        <f>Z443</f>
        <v>M2</v>
      </c>
      <c r="AK443" s="127" t="str">
        <f>+AB443</f>
        <v>08-03-001</v>
      </c>
      <c r="AL443" s="540"/>
      <c r="AM443" s="540"/>
      <c r="AN443" s="540"/>
      <c r="AO443" s="540"/>
      <c r="AP443" s="540"/>
      <c r="AQ443" s="540"/>
      <c r="AR443" s="126" t="str">
        <f>AI443</f>
        <v>M2</v>
      </c>
      <c r="AT443" s="127" t="str">
        <f>+AK443</f>
        <v>08-03-001</v>
      </c>
      <c r="AU443" s="540"/>
      <c r="AV443" s="540"/>
      <c r="AW443" s="540"/>
      <c r="AX443" s="540"/>
      <c r="AY443" s="540"/>
      <c r="AZ443" s="540"/>
      <c r="BA443" s="126" t="str">
        <f>AR443</f>
        <v>M2</v>
      </c>
      <c r="BC443" s="127" t="str">
        <f t="shared" ref="BC443" si="7041">+AT443</f>
        <v>08-03-001</v>
      </c>
      <c r="BD443" s="540"/>
      <c r="BE443" s="540"/>
      <c r="BF443" s="540"/>
      <c r="BG443" s="540"/>
      <c r="BH443" s="540"/>
      <c r="BI443" s="540"/>
      <c r="BJ443" s="126" t="str">
        <f t="shared" ref="BJ443" si="7042">BA443</f>
        <v>M2</v>
      </c>
      <c r="BL443" s="127" t="str">
        <f t="shared" ref="BL443" si="7043">+BC443</f>
        <v>08-03-001</v>
      </c>
      <c r="BM443" s="540"/>
      <c r="BN443" s="540"/>
      <c r="BO443" s="540"/>
      <c r="BP443" s="540"/>
      <c r="BQ443" s="540"/>
      <c r="BR443" s="540"/>
      <c r="BS443" s="126" t="str">
        <f t="shared" ref="BS443" si="7044">BJ443</f>
        <v>M2</v>
      </c>
      <c r="BU443" s="127" t="str">
        <f t="shared" ref="BU443" si="7045">+BL443</f>
        <v>08-03-001</v>
      </c>
      <c r="BV443" s="540"/>
      <c r="BW443" s="540"/>
      <c r="BX443" s="540"/>
      <c r="BY443" s="540"/>
      <c r="BZ443" s="540"/>
      <c r="CA443" s="540"/>
      <c r="CB443" s="126" t="str">
        <f t="shared" ref="CB443" si="7046">BS443</f>
        <v>M2</v>
      </c>
      <c r="CD443" s="127" t="str">
        <f t="shared" ref="CD443" si="7047">+BU443</f>
        <v>08-03-001</v>
      </c>
      <c r="CE443" s="540"/>
      <c r="CF443" s="540"/>
      <c r="CG443" s="540"/>
      <c r="CH443" s="540"/>
      <c r="CI443" s="540"/>
      <c r="CJ443" s="540"/>
      <c r="CK443" s="126" t="str">
        <f t="shared" ref="CK443" si="7048">CB443</f>
        <v>M2</v>
      </c>
      <c r="CM443" s="127" t="str">
        <f t="shared" ref="CM443" si="7049">+CD443</f>
        <v>08-03-001</v>
      </c>
      <c r="CN443" s="540"/>
      <c r="CO443" s="540"/>
      <c r="CP443" s="540"/>
      <c r="CQ443" s="540"/>
      <c r="CR443" s="540"/>
      <c r="CS443" s="540"/>
      <c r="CT443" s="126" t="str">
        <f t="shared" ref="CT443" si="7050">CK443</f>
        <v>M2</v>
      </c>
      <c r="CV443" s="127" t="str">
        <f t="shared" ref="CV443" si="7051">+CM443</f>
        <v>08-03-001</v>
      </c>
      <c r="CW443" s="540"/>
      <c r="CX443" s="540"/>
      <c r="CY443" s="540"/>
      <c r="CZ443" s="540"/>
      <c r="DA443" s="540"/>
      <c r="DB443" s="540"/>
      <c r="DC443" s="126" t="str">
        <f t="shared" ref="DC443" si="7052">CT443</f>
        <v>M2</v>
      </c>
      <c r="DE443" s="127" t="str">
        <f t="shared" ref="DE443" si="7053">+CV443</f>
        <v>08-03-001</v>
      </c>
      <c r="DF443" s="540"/>
      <c r="DG443" s="540"/>
      <c r="DH443" s="540"/>
      <c r="DI443" s="540"/>
      <c r="DJ443" s="540"/>
      <c r="DK443" s="540"/>
      <c r="DL443" s="126" t="str">
        <f t="shared" ref="DL443" si="7054">DC443</f>
        <v>M2</v>
      </c>
      <c r="DN443" s="127" t="str">
        <f t="shared" ref="DN443" si="7055">+DE443</f>
        <v>08-03-001</v>
      </c>
      <c r="DO443" s="540"/>
      <c r="DP443" s="540"/>
      <c r="DQ443" s="540"/>
      <c r="DR443" s="540"/>
      <c r="DS443" s="540"/>
      <c r="DT443" s="540"/>
      <c r="DU443" s="126" t="str">
        <f t="shared" ref="DU443" si="7056">DL443</f>
        <v>M2</v>
      </c>
      <c r="DW443" s="127" t="str">
        <f t="shared" ref="DW443" si="7057">+DN443</f>
        <v>08-03-001</v>
      </c>
      <c r="DX443" s="540"/>
      <c r="DY443" s="540"/>
      <c r="DZ443" s="540"/>
      <c r="EA443" s="540"/>
      <c r="EB443" s="540"/>
      <c r="EC443" s="540"/>
      <c r="ED443" s="126" t="str">
        <f t="shared" ref="ED443" si="7058">DU443</f>
        <v>M2</v>
      </c>
      <c r="EF443" s="127" t="str">
        <f t="shared" ref="EF443" si="7059">+DW443</f>
        <v>08-03-001</v>
      </c>
      <c r="EG443" s="540"/>
      <c r="EH443" s="540"/>
      <c r="EI443" s="540"/>
      <c r="EJ443" s="540"/>
      <c r="EK443" s="540"/>
      <c r="EL443" s="540"/>
      <c r="EM443" s="126" t="str">
        <f t="shared" ref="EM443" si="7060">ED443</f>
        <v>M2</v>
      </c>
      <c r="EO443" s="127" t="str">
        <f t="shared" ref="EO443" si="7061">+EF443</f>
        <v>08-03-001</v>
      </c>
      <c r="EP443" s="540"/>
      <c r="EQ443" s="540"/>
      <c r="ER443" s="540"/>
      <c r="ES443" s="540"/>
      <c r="ET443" s="540"/>
      <c r="EU443" s="540"/>
      <c r="EV443" s="126" t="str">
        <f t="shared" ref="EV443" si="7062">EM443</f>
        <v>M2</v>
      </c>
      <c r="EX443" s="127" t="str">
        <f t="shared" ref="EX443" si="7063">+EO443</f>
        <v>08-03-001</v>
      </c>
      <c r="EY443" s="540"/>
      <c r="EZ443" s="540"/>
      <c r="FA443" s="540"/>
      <c r="FB443" s="540"/>
      <c r="FC443" s="540"/>
      <c r="FD443" s="540"/>
      <c r="FE443" s="126" t="str">
        <f t="shared" ref="FE443" si="7064">EV443</f>
        <v>M2</v>
      </c>
      <c r="FG443" s="127" t="str">
        <f t="shared" ref="FG443" si="7065">+EX443</f>
        <v>08-03-001</v>
      </c>
      <c r="FH443" s="540"/>
      <c r="FI443" s="540"/>
      <c r="FJ443" s="540"/>
      <c r="FK443" s="540"/>
      <c r="FL443" s="540"/>
      <c r="FM443" s="540"/>
      <c r="FN443" s="126" t="str">
        <f t="shared" ref="FN443" si="7066">FE443</f>
        <v>M2</v>
      </c>
      <c r="FP443" s="127" t="str">
        <f t="shared" ref="FP443" si="7067">+FG443</f>
        <v>08-03-001</v>
      </c>
      <c r="FQ443" s="540"/>
      <c r="FR443" s="540"/>
      <c r="FS443" s="540"/>
      <c r="FT443" s="540"/>
      <c r="FU443" s="540"/>
      <c r="FV443" s="540"/>
      <c r="FW443" s="126" t="str">
        <f t="shared" ref="FW443" si="7068">FN443</f>
        <v>M2</v>
      </c>
      <c r="FY443" s="127" t="str">
        <f t="shared" ref="FY443" si="7069">+FP443</f>
        <v>08-03-001</v>
      </c>
      <c r="FZ443" s="540"/>
      <c r="GA443" s="540"/>
      <c r="GB443" s="540"/>
      <c r="GC443" s="540"/>
      <c r="GD443" s="540"/>
      <c r="GE443" s="540"/>
      <c r="GF443" s="126" t="str">
        <f t="shared" ref="GF443" si="7070">FW443</f>
        <v>M2</v>
      </c>
      <c r="GH443" s="127" t="str">
        <f t="shared" ref="GH443" si="7071">+FY443</f>
        <v>08-03-001</v>
      </c>
      <c r="GI443" s="540"/>
      <c r="GJ443" s="540"/>
      <c r="GK443" s="540"/>
      <c r="GL443" s="540"/>
      <c r="GM443" s="540"/>
      <c r="GN443" s="540"/>
      <c r="GO443" s="126" t="str">
        <f t="shared" ref="GO443" si="7072">GF443</f>
        <v>M2</v>
      </c>
      <c r="GQ443" s="127" t="str">
        <f t="shared" ref="GQ443" si="7073">+GH443</f>
        <v>08-03-001</v>
      </c>
      <c r="GR443" s="540"/>
      <c r="GS443" s="540"/>
      <c r="GT443" s="540"/>
      <c r="GU443" s="540"/>
      <c r="GV443" s="540"/>
      <c r="GW443" s="540"/>
      <c r="GX443" s="126" t="str">
        <f t="shared" ref="GX443" si="7074">GO443</f>
        <v>M2</v>
      </c>
      <c r="GZ443" s="127" t="str">
        <f t="shared" ref="GZ443" si="7075">+GQ443</f>
        <v>08-03-001</v>
      </c>
      <c r="HA443" s="540"/>
      <c r="HB443" s="540"/>
      <c r="HC443" s="540"/>
      <c r="HD443" s="540"/>
      <c r="HE443" s="540"/>
      <c r="HF443" s="540"/>
      <c r="HG443" s="126" t="str">
        <f t="shared" ref="HG443" si="7076">GX443</f>
        <v>M2</v>
      </c>
      <c r="HI443" s="127" t="str">
        <f t="shared" ref="HI443" si="7077">+GZ443</f>
        <v>08-03-001</v>
      </c>
      <c r="HJ443" s="540"/>
      <c r="HK443" s="540"/>
      <c r="HL443" s="540"/>
      <c r="HM443" s="540"/>
      <c r="HN443" s="540"/>
      <c r="HO443" s="540"/>
      <c r="HP443" s="126" t="str">
        <f t="shared" ref="HP443" si="7078">HG443</f>
        <v>M2</v>
      </c>
      <c r="HR443" s="127" t="str">
        <f t="shared" ref="HR443" si="7079">+HI443</f>
        <v>08-03-001</v>
      </c>
      <c r="HS443" s="540"/>
      <c r="HT443" s="540"/>
      <c r="HU443" s="540"/>
      <c r="HV443" s="540"/>
      <c r="HW443" s="540"/>
      <c r="HX443" s="540"/>
      <c r="HY443" s="126" t="str">
        <f t="shared" ref="HY443" si="7080">HP443</f>
        <v>M2</v>
      </c>
      <c r="IA443" s="127" t="str">
        <f t="shared" ref="IA443" si="7081">+HR443</f>
        <v>08-03-001</v>
      </c>
      <c r="IB443" s="540"/>
      <c r="IC443" s="540"/>
      <c r="ID443" s="540"/>
      <c r="IE443" s="540"/>
      <c r="IF443" s="540"/>
      <c r="IG443" s="540"/>
      <c r="IH443" s="126" t="str">
        <f t="shared" ref="IH443" si="7082">HY443</f>
        <v>M2</v>
      </c>
      <c r="IJ443" s="127" t="str">
        <f t="shared" ref="IJ443" si="7083">+IA443</f>
        <v>08-03-001</v>
      </c>
      <c r="IK443" s="540"/>
      <c r="IL443" s="540"/>
      <c r="IM443" s="540"/>
      <c r="IN443" s="540"/>
      <c r="IO443" s="540"/>
      <c r="IP443" s="540"/>
      <c r="IQ443" s="126" t="str">
        <f t="shared" ref="IQ443" si="7084">IH443</f>
        <v>M2</v>
      </c>
      <c r="IS443" s="127" t="str">
        <f t="shared" ref="IS443" si="7085">+IJ443</f>
        <v>08-03-001</v>
      </c>
      <c r="IT443" s="540"/>
      <c r="IU443" s="540"/>
      <c r="IV443" s="540"/>
      <c r="IW443" s="540"/>
      <c r="IX443" s="540"/>
      <c r="IY443" s="540"/>
      <c r="IZ443" s="126" t="str">
        <f t="shared" ref="IZ443" si="7086">IQ443</f>
        <v>M2</v>
      </c>
      <c r="JB443" s="127" t="str">
        <f t="shared" ref="JB443" si="7087">+IS443</f>
        <v>08-03-001</v>
      </c>
      <c r="JC443" s="540"/>
      <c r="JD443" s="540"/>
      <c r="JE443" s="540"/>
      <c r="JF443" s="540"/>
      <c r="JG443" s="540"/>
      <c r="JH443" s="540"/>
      <c r="JI443" s="126" t="str">
        <f t="shared" ref="JI443" si="7088">IZ443</f>
        <v>M2</v>
      </c>
      <c r="JK443" s="127" t="str">
        <f t="shared" ref="JK443" si="7089">+JB443</f>
        <v>08-03-001</v>
      </c>
      <c r="JL443" s="540"/>
      <c r="JM443" s="540"/>
      <c r="JN443" s="540"/>
      <c r="JO443" s="540"/>
      <c r="JP443" s="540"/>
      <c r="JQ443" s="540"/>
      <c r="JR443" s="126" t="str">
        <f t="shared" ref="JR443" si="7090">JI443</f>
        <v>M2</v>
      </c>
      <c r="JT443" s="127" t="str">
        <f t="shared" ref="JT443" si="7091">+JK443</f>
        <v>08-03-001</v>
      </c>
      <c r="JU443" s="540"/>
      <c r="JV443" s="540"/>
      <c r="JW443" s="540"/>
      <c r="JX443" s="540"/>
      <c r="JY443" s="540"/>
      <c r="JZ443" s="540"/>
      <c r="KA443" s="126" t="str">
        <f t="shared" ref="KA443" si="7092">JR443</f>
        <v>M2</v>
      </c>
      <c r="KC443" s="127" t="str">
        <f t="shared" ref="KC443" si="7093">+JT443</f>
        <v>08-03-001</v>
      </c>
      <c r="KD443" s="540"/>
      <c r="KE443" s="540"/>
      <c r="KF443" s="540"/>
      <c r="KG443" s="540"/>
      <c r="KH443" s="540"/>
      <c r="KI443" s="540"/>
      <c r="KJ443" s="126" t="str">
        <f t="shared" ref="KJ443" si="7094">KA443</f>
        <v>M2</v>
      </c>
      <c r="KL443" s="127" t="str">
        <f t="shared" ref="KL443" si="7095">+KC443</f>
        <v>08-03-001</v>
      </c>
      <c r="KM443" s="540"/>
      <c r="KN443" s="540"/>
      <c r="KO443" s="540"/>
      <c r="KP443" s="540"/>
      <c r="KQ443" s="540"/>
      <c r="KR443" s="540"/>
      <c r="KS443" s="126" t="str">
        <f t="shared" ref="KS443" si="7096">KJ443</f>
        <v>M2</v>
      </c>
      <c r="KU443" s="127" t="str">
        <f t="shared" ref="KU443" si="7097">+KL443</f>
        <v>08-03-001</v>
      </c>
      <c r="KV443" s="540"/>
      <c r="KW443" s="540"/>
      <c r="KX443" s="540"/>
      <c r="KY443" s="540"/>
      <c r="KZ443" s="540"/>
      <c r="LA443" s="540"/>
      <c r="LB443" s="126" t="str">
        <f t="shared" ref="LB443" si="7098">KS443</f>
        <v>M2</v>
      </c>
      <c r="LD443" s="127" t="str">
        <f t="shared" ref="LD443" si="7099">+KU443</f>
        <v>08-03-001</v>
      </c>
      <c r="LE443" s="540"/>
      <c r="LF443" s="540"/>
      <c r="LG443" s="540"/>
      <c r="LH443" s="540"/>
      <c r="LI443" s="540"/>
      <c r="LJ443" s="540"/>
      <c r="LK443" s="126" t="str">
        <f t="shared" ref="LK443" si="7100">LB443</f>
        <v>M2</v>
      </c>
      <c r="LM443" s="127" t="str">
        <f t="shared" ref="LM443" si="7101">+LD443</f>
        <v>08-03-001</v>
      </c>
      <c r="LN443" s="540"/>
      <c r="LO443" s="540"/>
      <c r="LP443" s="540"/>
      <c r="LQ443" s="540"/>
      <c r="LR443" s="540"/>
      <c r="LS443" s="540"/>
      <c r="LT443" s="126" t="str">
        <f t="shared" ref="LT443" si="7102">LK443</f>
        <v>M2</v>
      </c>
      <c r="LV443" s="127" t="str">
        <f t="shared" ref="LV443" si="7103">+LM443</f>
        <v>08-03-001</v>
      </c>
      <c r="LW443" s="540"/>
      <c r="LX443" s="540"/>
      <c r="LY443" s="540"/>
      <c r="LZ443" s="540"/>
      <c r="MA443" s="540"/>
      <c r="MB443" s="540"/>
      <c r="MC443" s="126" t="str">
        <f t="shared" ref="MC443" si="7104">LT443</f>
        <v>M2</v>
      </c>
      <c r="ME443" s="127" t="str">
        <f t="shared" ref="ME443" si="7105">+LV443</f>
        <v>08-03-001</v>
      </c>
      <c r="MF443" s="540"/>
      <c r="MG443" s="540"/>
      <c r="MH443" s="540"/>
      <c r="MI443" s="540"/>
      <c r="MJ443" s="540"/>
      <c r="MK443" s="540"/>
      <c r="ML443" s="126" t="str">
        <f t="shared" ref="ML443" si="7106">MC443</f>
        <v>M2</v>
      </c>
      <c r="MN443" s="127" t="str">
        <f t="shared" ref="MN443" si="7107">+ME443</f>
        <v>08-03-001</v>
      </c>
      <c r="MO443" s="540"/>
      <c r="MP443" s="540"/>
      <c r="MQ443" s="540"/>
      <c r="MR443" s="540"/>
      <c r="MS443" s="540"/>
      <c r="MT443" s="540"/>
      <c r="MU443" s="126" t="str">
        <f t="shared" ref="MU443" si="7108">ML443</f>
        <v>M2</v>
      </c>
      <c r="MW443" s="127" t="str">
        <f t="shared" ref="MW443" si="7109">+MN443</f>
        <v>08-03-001</v>
      </c>
      <c r="MX443" s="540"/>
      <c r="MY443" s="540"/>
      <c r="MZ443" s="540"/>
      <c r="NA443" s="540"/>
      <c r="NB443" s="540"/>
      <c r="NC443" s="540"/>
      <c r="ND443" s="126" t="str">
        <f t="shared" ref="ND443" si="7110">MU443</f>
        <v>M2</v>
      </c>
      <c r="NF443" s="127" t="str">
        <f t="shared" ref="NF443" si="7111">+MW443</f>
        <v>08-03-001</v>
      </c>
      <c r="NG443" s="540"/>
      <c r="NH443" s="540"/>
      <c r="NI443" s="540"/>
      <c r="NJ443" s="540"/>
      <c r="NK443" s="540"/>
      <c r="NL443" s="540"/>
      <c r="NM443" s="126" t="str">
        <f t="shared" ref="NM443" si="7112">ND443</f>
        <v>M2</v>
      </c>
      <c r="NO443" s="127" t="str">
        <f t="shared" ref="NO443" si="7113">+NF443</f>
        <v>08-03-001</v>
      </c>
      <c r="NP443" s="540"/>
      <c r="NQ443" s="540"/>
      <c r="NR443" s="540"/>
      <c r="NS443" s="540"/>
      <c r="NT443" s="540"/>
      <c r="NU443" s="540"/>
      <c r="NV443" s="126" t="str">
        <f t="shared" ref="NV443" si="7114">NM443</f>
        <v>M2</v>
      </c>
      <c r="NX443" s="127" t="str">
        <f t="shared" ref="NX443" si="7115">+NO443</f>
        <v>08-03-001</v>
      </c>
      <c r="NY443" s="540"/>
      <c r="NZ443" s="540"/>
      <c r="OA443" s="540"/>
      <c r="OB443" s="540"/>
      <c r="OC443" s="540"/>
      <c r="OD443" s="540"/>
      <c r="OE443" s="126" t="str">
        <f t="shared" ref="OE443" si="7116">NV443</f>
        <v>M2</v>
      </c>
      <c r="OG443" s="127" t="str">
        <f t="shared" ref="OG443" si="7117">+NX443</f>
        <v>08-03-001</v>
      </c>
      <c r="OH443" s="540"/>
      <c r="OI443" s="540"/>
      <c r="OJ443" s="540"/>
      <c r="OK443" s="540"/>
      <c r="OL443" s="540"/>
      <c r="OM443" s="540"/>
      <c r="ON443" s="126" t="str">
        <f t="shared" ref="ON443" si="7118">OE443</f>
        <v>M2</v>
      </c>
      <c r="OP443" s="127" t="str">
        <f t="shared" ref="OP443" si="7119">+OG443</f>
        <v>08-03-001</v>
      </c>
      <c r="OQ443" s="540"/>
      <c r="OR443" s="540"/>
      <c r="OS443" s="540"/>
      <c r="OT443" s="540"/>
      <c r="OU443" s="540"/>
      <c r="OV443" s="540"/>
      <c r="OW443" s="126" t="str">
        <f t="shared" ref="OW443" si="7120">ON443</f>
        <v>M2</v>
      </c>
      <c r="OY443" s="127" t="str">
        <f t="shared" ref="OY443" si="7121">+OP443</f>
        <v>08-03-001</v>
      </c>
      <c r="OZ443" s="540"/>
      <c r="PA443" s="540"/>
      <c r="PB443" s="540"/>
      <c r="PC443" s="540"/>
      <c r="PD443" s="540"/>
      <c r="PE443" s="540"/>
      <c r="PF443" s="126" t="str">
        <f t="shared" ref="PF443" si="7122">OW443</f>
        <v>M2</v>
      </c>
    </row>
    <row r="444" spans="1:422">
      <c r="A444" s="129" t="s">
        <v>314</v>
      </c>
      <c r="B444" s="130"/>
      <c r="C444" s="130" t="s">
        <v>315</v>
      </c>
      <c r="D444" s="130" t="s">
        <v>316</v>
      </c>
      <c r="E444" s="130" t="s">
        <v>317</v>
      </c>
      <c r="F444" s="130" t="s">
        <v>318</v>
      </c>
      <c r="G444" s="128" t="s">
        <v>319</v>
      </c>
      <c r="H444" s="131" t="s">
        <v>44</v>
      </c>
      <c r="J444" s="129" t="s">
        <v>314</v>
      </c>
      <c r="K444" s="130"/>
      <c r="L444" s="130" t="s">
        <v>315</v>
      </c>
      <c r="M444" s="130" t="s">
        <v>316</v>
      </c>
      <c r="N444" s="130" t="s">
        <v>317</v>
      </c>
      <c r="O444" s="130" t="s">
        <v>318</v>
      </c>
      <c r="P444" s="128" t="s">
        <v>319</v>
      </c>
      <c r="Q444" s="131" t="s">
        <v>44</v>
      </c>
      <c r="S444" s="129" t="s">
        <v>314</v>
      </c>
      <c r="T444" s="130"/>
      <c r="U444" s="130" t="s">
        <v>315</v>
      </c>
      <c r="V444" s="130" t="s">
        <v>316</v>
      </c>
      <c r="W444" s="130" t="s">
        <v>317</v>
      </c>
      <c r="X444" s="130" t="s">
        <v>318</v>
      </c>
      <c r="Y444" s="128" t="s">
        <v>319</v>
      </c>
      <c r="Z444" s="131" t="s">
        <v>44</v>
      </c>
      <c r="AB444" s="129" t="s">
        <v>314</v>
      </c>
      <c r="AC444" s="130"/>
      <c r="AD444" s="130" t="s">
        <v>315</v>
      </c>
      <c r="AE444" s="130" t="s">
        <v>316</v>
      </c>
      <c r="AF444" s="130" t="s">
        <v>317</v>
      </c>
      <c r="AG444" s="130" t="s">
        <v>318</v>
      </c>
      <c r="AH444" s="128" t="s">
        <v>319</v>
      </c>
      <c r="AI444" s="131" t="s">
        <v>44</v>
      </c>
      <c r="AK444" s="129" t="s">
        <v>314</v>
      </c>
      <c r="AL444" s="130"/>
      <c r="AM444" s="130" t="s">
        <v>315</v>
      </c>
      <c r="AN444" s="130" t="s">
        <v>316</v>
      </c>
      <c r="AO444" s="130" t="s">
        <v>317</v>
      </c>
      <c r="AP444" s="130" t="s">
        <v>318</v>
      </c>
      <c r="AQ444" s="128" t="s">
        <v>319</v>
      </c>
      <c r="AR444" s="131" t="s">
        <v>44</v>
      </c>
      <c r="AT444" s="129" t="s">
        <v>314</v>
      </c>
      <c r="AU444" s="130"/>
      <c r="AV444" s="130" t="s">
        <v>315</v>
      </c>
      <c r="AW444" s="130" t="s">
        <v>316</v>
      </c>
      <c r="AX444" s="130" t="s">
        <v>317</v>
      </c>
      <c r="AY444" s="130" t="s">
        <v>318</v>
      </c>
      <c r="AZ444" s="128" t="s">
        <v>319</v>
      </c>
      <c r="BA444" s="131" t="s">
        <v>44</v>
      </c>
      <c r="BC444" s="129" t="s">
        <v>314</v>
      </c>
      <c r="BD444" s="130"/>
      <c r="BE444" s="130" t="s">
        <v>315</v>
      </c>
      <c r="BF444" s="130" t="s">
        <v>316</v>
      </c>
      <c r="BG444" s="130" t="s">
        <v>317</v>
      </c>
      <c r="BH444" s="130" t="s">
        <v>318</v>
      </c>
      <c r="BI444" s="128" t="s">
        <v>319</v>
      </c>
      <c r="BJ444" s="131" t="s">
        <v>44</v>
      </c>
      <c r="BL444" s="129" t="s">
        <v>314</v>
      </c>
      <c r="BM444" s="130"/>
      <c r="BN444" s="130" t="s">
        <v>315</v>
      </c>
      <c r="BO444" s="130" t="s">
        <v>316</v>
      </c>
      <c r="BP444" s="130" t="s">
        <v>317</v>
      </c>
      <c r="BQ444" s="130" t="s">
        <v>318</v>
      </c>
      <c r="BR444" s="128" t="s">
        <v>319</v>
      </c>
      <c r="BS444" s="131" t="s">
        <v>44</v>
      </c>
      <c r="BU444" s="129" t="s">
        <v>314</v>
      </c>
      <c r="BV444" s="130"/>
      <c r="BW444" s="130" t="s">
        <v>315</v>
      </c>
      <c r="BX444" s="130" t="s">
        <v>316</v>
      </c>
      <c r="BY444" s="130" t="s">
        <v>317</v>
      </c>
      <c r="BZ444" s="130" t="s">
        <v>318</v>
      </c>
      <c r="CA444" s="128" t="s">
        <v>319</v>
      </c>
      <c r="CB444" s="131" t="s">
        <v>44</v>
      </c>
      <c r="CD444" s="129" t="s">
        <v>314</v>
      </c>
      <c r="CE444" s="130"/>
      <c r="CF444" s="130" t="s">
        <v>315</v>
      </c>
      <c r="CG444" s="130" t="s">
        <v>316</v>
      </c>
      <c r="CH444" s="130" t="s">
        <v>317</v>
      </c>
      <c r="CI444" s="130" t="s">
        <v>318</v>
      </c>
      <c r="CJ444" s="128" t="s">
        <v>319</v>
      </c>
      <c r="CK444" s="131" t="s">
        <v>44</v>
      </c>
      <c r="CM444" s="129" t="s">
        <v>314</v>
      </c>
      <c r="CN444" s="130"/>
      <c r="CO444" s="130" t="s">
        <v>315</v>
      </c>
      <c r="CP444" s="130" t="s">
        <v>316</v>
      </c>
      <c r="CQ444" s="130" t="s">
        <v>317</v>
      </c>
      <c r="CR444" s="130" t="s">
        <v>318</v>
      </c>
      <c r="CS444" s="128" t="s">
        <v>319</v>
      </c>
      <c r="CT444" s="131" t="s">
        <v>44</v>
      </c>
      <c r="CV444" s="129" t="s">
        <v>314</v>
      </c>
      <c r="CW444" s="130"/>
      <c r="CX444" s="130" t="s">
        <v>315</v>
      </c>
      <c r="CY444" s="130" t="s">
        <v>316</v>
      </c>
      <c r="CZ444" s="130" t="s">
        <v>317</v>
      </c>
      <c r="DA444" s="130" t="s">
        <v>318</v>
      </c>
      <c r="DB444" s="128" t="s">
        <v>319</v>
      </c>
      <c r="DC444" s="131" t="s">
        <v>44</v>
      </c>
      <c r="DE444" s="129" t="s">
        <v>314</v>
      </c>
      <c r="DF444" s="130"/>
      <c r="DG444" s="130" t="s">
        <v>315</v>
      </c>
      <c r="DH444" s="130" t="s">
        <v>316</v>
      </c>
      <c r="DI444" s="130" t="s">
        <v>317</v>
      </c>
      <c r="DJ444" s="130" t="s">
        <v>318</v>
      </c>
      <c r="DK444" s="128" t="s">
        <v>319</v>
      </c>
      <c r="DL444" s="131" t="s">
        <v>44</v>
      </c>
      <c r="DN444" s="129" t="s">
        <v>314</v>
      </c>
      <c r="DO444" s="130"/>
      <c r="DP444" s="130" t="s">
        <v>315</v>
      </c>
      <c r="DQ444" s="130" t="s">
        <v>316</v>
      </c>
      <c r="DR444" s="130" t="s">
        <v>317</v>
      </c>
      <c r="DS444" s="130" t="s">
        <v>318</v>
      </c>
      <c r="DT444" s="128" t="s">
        <v>319</v>
      </c>
      <c r="DU444" s="131" t="s">
        <v>44</v>
      </c>
      <c r="DW444" s="129" t="s">
        <v>314</v>
      </c>
      <c r="DX444" s="130"/>
      <c r="DY444" s="130" t="s">
        <v>315</v>
      </c>
      <c r="DZ444" s="130" t="s">
        <v>316</v>
      </c>
      <c r="EA444" s="130" t="s">
        <v>317</v>
      </c>
      <c r="EB444" s="130" t="s">
        <v>318</v>
      </c>
      <c r="EC444" s="128" t="s">
        <v>319</v>
      </c>
      <c r="ED444" s="131" t="s">
        <v>44</v>
      </c>
      <c r="EF444" s="129" t="s">
        <v>314</v>
      </c>
      <c r="EG444" s="130"/>
      <c r="EH444" s="130" t="s">
        <v>315</v>
      </c>
      <c r="EI444" s="130" t="s">
        <v>316</v>
      </c>
      <c r="EJ444" s="130" t="s">
        <v>317</v>
      </c>
      <c r="EK444" s="130" t="s">
        <v>318</v>
      </c>
      <c r="EL444" s="128" t="s">
        <v>319</v>
      </c>
      <c r="EM444" s="131" t="s">
        <v>44</v>
      </c>
      <c r="EO444" s="129" t="s">
        <v>314</v>
      </c>
      <c r="EP444" s="130"/>
      <c r="EQ444" s="130" t="s">
        <v>315</v>
      </c>
      <c r="ER444" s="130" t="s">
        <v>316</v>
      </c>
      <c r="ES444" s="130" t="s">
        <v>317</v>
      </c>
      <c r="ET444" s="130" t="s">
        <v>318</v>
      </c>
      <c r="EU444" s="128" t="s">
        <v>319</v>
      </c>
      <c r="EV444" s="131" t="s">
        <v>44</v>
      </c>
      <c r="EX444" s="129" t="s">
        <v>314</v>
      </c>
      <c r="EY444" s="130"/>
      <c r="EZ444" s="130" t="s">
        <v>315</v>
      </c>
      <c r="FA444" s="130" t="s">
        <v>316</v>
      </c>
      <c r="FB444" s="130" t="s">
        <v>317</v>
      </c>
      <c r="FC444" s="130" t="s">
        <v>318</v>
      </c>
      <c r="FD444" s="128" t="s">
        <v>319</v>
      </c>
      <c r="FE444" s="131" t="s">
        <v>44</v>
      </c>
      <c r="FG444" s="129" t="s">
        <v>314</v>
      </c>
      <c r="FH444" s="130"/>
      <c r="FI444" s="130" t="s">
        <v>315</v>
      </c>
      <c r="FJ444" s="130" t="s">
        <v>316</v>
      </c>
      <c r="FK444" s="130" t="s">
        <v>317</v>
      </c>
      <c r="FL444" s="130" t="s">
        <v>318</v>
      </c>
      <c r="FM444" s="128" t="s">
        <v>319</v>
      </c>
      <c r="FN444" s="131" t="s">
        <v>44</v>
      </c>
      <c r="FP444" s="129" t="s">
        <v>314</v>
      </c>
      <c r="FQ444" s="130"/>
      <c r="FR444" s="130" t="s">
        <v>315</v>
      </c>
      <c r="FS444" s="130" t="s">
        <v>316</v>
      </c>
      <c r="FT444" s="130" t="s">
        <v>317</v>
      </c>
      <c r="FU444" s="130" t="s">
        <v>318</v>
      </c>
      <c r="FV444" s="128" t="s">
        <v>319</v>
      </c>
      <c r="FW444" s="131" t="s">
        <v>44</v>
      </c>
      <c r="FY444" s="129" t="s">
        <v>314</v>
      </c>
      <c r="FZ444" s="130"/>
      <c r="GA444" s="130" t="s">
        <v>315</v>
      </c>
      <c r="GB444" s="130" t="s">
        <v>316</v>
      </c>
      <c r="GC444" s="130" t="s">
        <v>317</v>
      </c>
      <c r="GD444" s="130" t="s">
        <v>318</v>
      </c>
      <c r="GE444" s="128" t="s">
        <v>319</v>
      </c>
      <c r="GF444" s="131" t="s">
        <v>44</v>
      </c>
      <c r="GH444" s="129" t="s">
        <v>314</v>
      </c>
      <c r="GI444" s="130"/>
      <c r="GJ444" s="130" t="s">
        <v>315</v>
      </c>
      <c r="GK444" s="130" t="s">
        <v>316</v>
      </c>
      <c r="GL444" s="130" t="s">
        <v>317</v>
      </c>
      <c r="GM444" s="130" t="s">
        <v>318</v>
      </c>
      <c r="GN444" s="128" t="s">
        <v>319</v>
      </c>
      <c r="GO444" s="131" t="s">
        <v>44</v>
      </c>
      <c r="GQ444" s="129" t="s">
        <v>314</v>
      </c>
      <c r="GR444" s="130"/>
      <c r="GS444" s="130" t="s">
        <v>315</v>
      </c>
      <c r="GT444" s="130" t="s">
        <v>316</v>
      </c>
      <c r="GU444" s="130" t="s">
        <v>317</v>
      </c>
      <c r="GV444" s="130" t="s">
        <v>318</v>
      </c>
      <c r="GW444" s="128" t="s">
        <v>319</v>
      </c>
      <c r="GX444" s="131" t="s">
        <v>44</v>
      </c>
      <c r="GZ444" s="129" t="s">
        <v>314</v>
      </c>
      <c r="HA444" s="130"/>
      <c r="HB444" s="130" t="s">
        <v>315</v>
      </c>
      <c r="HC444" s="130" t="s">
        <v>316</v>
      </c>
      <c r="HD444" s="130" t="s">
        <v>317</v>
      </c>
      <c r="HE444" s="130" t="s">
        <v>318</v>
      </c>
      <c r="HF444" s="128" t="s">
        <v>319</v>
      </c>
      <c r="HG444" s="131" t="s">
        <v>44</v>
      </c>
      <c r="HI444" s="129" t="s">
        <v>314</v>
      </c>
      <c r="HJ444" s="130"/>
      <c r="HK444" s="130" t="s">
        <v>315</v>
      </c>
      <c r="HL444" s="130" t="s">
        <v>316</v>
      </c>
      <c r="HM444" s="130" t="s">
        <v>317</v>
      </c>
      <c r="HN444" s="130" t="s">
        <v>318</v>
      </c>
      <c r="HO444" s="128" t="s">
        <v>319</v>
      </c>
      <c r="HP444" s="131" t="s">
        <v>44</v>
      </c>
      <c r="HR444" s="129" t="s">
        <v>314</v>
      </c>
      <c r="HS444" s="130"/>
      <c r="HT444" s="130" t="s">
        <v>315</v>
      </c>
      <c r="HU444" s="130" t="s">
        <v>316</v>
      </c>
      <c r="HV444" s="130" t="s">
        <v>317</v>
      </c>
      <c r="HW444" s="130" t="s">
        <v>318</v>
      </c>
      <c r="HX444" s="128" t="s">
        <v>319</v>
      </c>
      <c r="HY444" s="131" t="s">
        <v>44</v>
      </c>
      <c r="IA444" s="129" t="s">
        <v>314</v>
      </c>
      <c r="IB444" s="130"/>
      <c r="IC444" s="130" t="s">
        <v>315</v>
      </c>
      <c r="ID444" s="130" t="s">
        <v>316</v>
      </c>
      <c r="IE444" s="130" t="s">
        <v>317</v>
      </c>
      <c r="IF444" s="130" t="s">
        <v>318</v>
      </c>
      <c r="IG444" s="128" t="s">
        <v>319</v>
      </c>
      <c r="IH444" s="131" t="s">
        <v>44</v>
      </c>
      <c r="IJ444" s="129" t="s">
        <v>314</v>
      </c>
      <c r="IK444" s="130"/>
      <c r="IL444" s="130" t="s">
        <v>315</v>
      </c>
      <c r="IM444" s="130" t="s">
        <v>316</v>
      </c>
      <c r="IN444" s="130" t="s">
        <v>317</v>
      </c>
      <c r="IO444" s="130" t="s">
        <v>318</v>
      </c>
      <c r="IP444" s="128" t="s">
        <v>319</v>
      </c>
      <c r="IQ444" s="131" t="s">
        <v>44</v>
      </c>
      <c r="IS444" s="129" t="s">
        <v>314</v>
      </c>
      <c r="IT444" s="130"/>
      <c r="IU444" s="130" t="s">
        <v>315</v>
      </c>
      <c r="IV444" s="130" t="s">
        <v>316</v>
      </c>
      <c r="IW444" s="130" t="s">
        <v>317</v>
      </c>
      <c r="IX444" s="130" t="s">
        <v>318</v>
      </c>
      <c r="IY444" s="128" t="s">
        <v>319</v>
      </c>
      <c r="IZ444" s="131" t="s">
        <v>44</v>
      </c>
      <c r="JB444" s="129" t="s">
        <v>314</v>
      </c>
      <c r="JC444" s="130"/>
      <c r="JD444" s="130" t="s">
        <v>315</v>
      </c>
      <c r="JE444" s="130" t="s">
        <v>316</v>
      </c>
      <c r="JF444" s="130" t="s">
        <v>317</v>
      </c>
      <c r="JG444" s="130" t="s">
        <v>318</v>
      </c>
      <c r="JH444" s="128" t="s">
        <v>319</v>
      </c>
      <c r="JI444" s="131" t="s">
        <v>44</v>
      </c>
      <c r="JK444" s="129" t="s">
        <v>314</v>
      </c>
      <c r="JL444" s="130"/>
      <c r="JM444" s="130" t="s">
        <v>315</v>
      </c>
      <c r="JN444" s="130" t="s">
        <v>316</v>
      </c>
      <c r="JO444" s="130" t="s">
        <v>317</v>
      </c>
      <c r="JP444" s="130" t="s">
        <v>318</v>
      </c>
      <c r="JQ444" s="128" t="s">
        <v>319</v>
      </c>
      <c r="JR444" s="131" t="s">
        <v>44</v>
      </c>
      <c r="JT444" s="129" t="s">
        <v>314</v>
      </c>
      <c r="JU444" s="130"/>
      <c r="JV444" s="130" t="s">
        <v>315</v>
      </c>
      <c r="JW444" s="130" t="s">
        <v>316</v>
      </c>
      <c r="JX444" s="130" t="s">
        <v>317</v>
      </c>
      <c r="JY444" s="130" t="s">
        <v>318</v>
      </c>
      <c r="JZ444" s="128" t="s">
        <v>319</v>
      </c>
      <c r="KA444" s="131" t="s">
        <v>44</v>
      </c>
      <c r="KC444" s="129" t="s">
        <v>314</v>
      </c>
      <c r="KD444" s="130"/>
      <c r="KE444" s="130" t="s">
        <v>315</v>
      </c>
      <c r="KF444" s="130" t="s">
        <v>316</v>
      </c>
      <c r="KG444" s="130" t="s">
        <v>317</v>
      </c>
      <c r="KH444" s="130" t="s">
        <v>318</v>
      </c>
      <c r="KI444" s="128" t="s">
        <v>319</v>
      </c>
      <c r="KJ444" s="131" t="s">
        <v>44</v>
      </c>
      <c r="KL444" s="129" t="s">
        <v>314</v>
      </c>
      <c r="KM444" s="130"/>
      <c r="KN444" s="130" t="s">
        <v>315</v>
      </c>
      <c r="KO444" s="130" t="s">
        <v>316</v>
      </c>
      <c r="KP444" s="130" t="s">
        <v>317</v>
      </c>
      <c r="KQ444" s="130" t="s">
        <v>318</v>
      </c>
      <c r="KR444" s="128" t="s">
        <v>319</v>
      </c>
      <c r="KS444" s="131" t="s">
        <v>44</v>
      </c>
      <c r="KU444" s="129" t="s">
        <v>314</v>
      </c>
      <c r="KV444" s="130"/>
      <c r="KW444" s="130" t="s">
        <v>315</v>
      </c>
      <c r="KX444" s="130" t="s">
        <v>316</v>
      </c>
      <c r="KY444" s="130" t="s">
        <v>317</v>
      </c>
      <c r="KZ444" s="130" t="s">
        <v>318</v>
      </c>
      <c r="LA444" s="128" t="s">
        <v>319</v>
      </c>
      <c r="LB444" s="131" t="s">
        <v>44</v>
      </c>
      <c r="LD444" s="129" t="s">
        <v>314</v>
      </c>
      <c r="LE444" s="130"/>
      <c r="LF444" s="130" t="s">
        <v>315</v>
      </c>
      <c r="LG444" s="130" t="s">
        <v>316</v>
      </c>
      <c r="LH444" s="130" t="s">
        <v>317</v>
      </c>
      <c r="LI444" s="130" t="s">
        <v>318</v>
      </c>
      <c r="LJ444" s="128" t="s">
        <v>319</v>
      </c>
      <c r="LK444" s="131" t="s">
        <v>44</v>
      </c>
      <c r="LM444" s="129" t="s">
        <v>314</v>
      </c>
      <c r="LN444" s="130"/>
      <c r="LO444" s="130" t="s">
        <v>315</v>
      </c>
      <c r="LP444" s="130" t="s">
        <v>316</v>
      </c>
      <c r="LQ444" s="130" t="s">
        <v>317</v>
      </c>
      <c r="LR444" s="130" t="s">
        <v>318</v>
      </c>
      <c r="LS444" s="128" t="s">
        <v>319</v>
      </c>
      <c r="LT444" s="131" t="s">
        <v>44</v>
      </c>
      <c r="LV444" s="129" t="s">
        <v>314</v>
      </c>
      <c r="LW444" s="130"/>
      <c r="LX444" s="130" t="s">
        <v>315</v>
      </c>
      <c r="LY444" s="130" t="s">
        <v>316</v>
      </c>
      <c r="LZ444" s="130" t="s">
        <v>317</v>
      </c>
      <c r="MA444" s="130" t="s">
        <v>318</v>
      </c>
      <c r="MB444" s="128" t="s">
        <v>319</v>
      </c>
      <c r="MC444" s="131" t="s">
        <v>44</v>
      </c>
      <c r="ME444" s="129" t="s">
        <v>314</v>
      </c>
      <c r="MF444" s="130"/>
      <c r="MG444" s="130" t="s">
        <v>315</v>
      </c>
      <c r="MH444" s="130" t="s">
        <v>316</v>
      </c>
      <c r="MI444" s="130" t="s">
        <v>317</v>
      </c>
      <c r="MJ444" s="130" t="s">
        <v>318</v>
      </c>
      <c r="MK444" s="128" t="s">
        <v>319</v>
      </c>
      <c r="ML444" s="131" t="s">
        <v>44</v>
      </c>
      <c r="MN444" s="129" t="s">
        <v>314</v>
      </c>
      <c r="MO444" s="130"/>
      <c r="MP444" s="130" t="s">
        <v>315</v>
      </c>
      <c r="MQ444" s="130" t="s">
        <v>316</v>
      </c>
      <c r="MR444" s="130" t="s">
        <v>317</v>
      </c>
      <c r="MS444" s="130" t="s">
        <v>318</v>
      </c>
      <c r="MT444" s="128" t="s">
        <v>319</v>
      </c>
      <c r="MU444" s="131" t="s">
        <v>44</v>
      </c>
      <c r="MW444" s="129" t="s">
        <v>314</v>
      </c>
      <c r="MX444" s="130"/>
      <c r="MY444" s="130" t="s">
        <v>315</v>
      </c>
      <c r="MZ444" s="130" t="s">
        <v>316</v>
      </c>
      <c r="NA444" s="130" t="s">
        <v>317</v>
      </c>
      <c r="NB444" s="130" t="s">
        <v>318</v>
      </c>
      <c r="NC444" s="128" t="s">
        <v>319</v>
      </c>
      <c r="ND444" s="131" t="s">
        <v>44</v>
      </c>
      <c r="NF444" s="129" t="s">
        <v>314</v>
      </c>
      <c r="NG444" s="130"/>
      <c r="NH444" s="130" t="s">
        <v>315</v>
      </c>
      <c r="NI444" s="130" t="s">
        <v>316</v>
      </c>
      <c r="NJ444" s="130" t="s">
        <v>317</v>
      </c>
      <c r="NK444" s="130" t="s">
        <v>318</v>
      </c>
      <c r="NL444" s="128" t="s">
        <v>319</v>
      </c>
      <c r="NM444" s="131" t="s">
        <v>44</v>
      </c>
      <c r="NO444" s="129" t="s">
        <v>314</v>
      </c>
      <c r="NP444" s="130"/>
      <c r="NQ444" s="130" t="s">
        <v>315</v>
      </c>
      <c r="NR444" s="130" t="s">
        <v>316</v>
      </c>
      <c r="NS444" s="130" t="s">
        <v>317</v>
      </c>
      <c r="NT444" s="130" t="s">
        <v>318</v>
      </c>
      <c r="NU444" s="128" t="s">
        <v>319</v>
      </c>
      <c r="NV444" s="131" t="s">
        <v>44</v>
      </c>
      <c r="NX444" s="129" t="s">
        <v>314</v>
      </c>
      <c r="NY444" s="130"/>
      <c r="NZ444" s="130" t="s">
        <v>315</v>
      </c>
      <c r="OA444" s="130" t="s">
        <v>316</v>
      </c>
      <c r="OB444" s="130" t="s">
        <v>317</v>
      </c>
      <c r="OC444" s="130" t="s">
        <v>318</v>
      </c>
      <c r="OD444" s="128" t="s">
        <v>319</v>
      </c>
      <c r="OE444" s="131" t="s">
        <v>44</v>
      </c>
      <c r="OG444" s="129" t="s">
        <v>314</v>
      </c>
      <c r="OH444" s="130"/>
      <c r="OI444" s="130" t="s">
        <v>315</v>
      </c>
      <c r="OJ444" s="130" t="s">
        <v>316</v>
      </c>
      <c r="OK444" s="130" t="s">
        <v>317</v>
      </c>
      <c r="OL444" s="130" t="s">
        <v>318</v>
      </c>
      <c r="OM444" s="128" t="s">
        <v>319</v>
      </c>
      <c r="ON444" s="131" t="s">
        <v>44</v>
      </c>
      <c r="OP444" s="129" t="s">
        <v>314</v>
      </c>
      <c r="OQ444" s="130"/>
      <c r="OR444" s="130" t="s">
        <v>315</v>
      </c>
      <c r="OS444" s="130" t="s">
        <v>316</v>
      </c>
      <c r="OT444" s="130" t="s">
        <v>317</v>
      </c>
      <c r="OU444" s="130" t="s">
        <v>318</v>
      </c>
      <c r="OV444" s="128" t="s">
        <v>319</v>
      </c>
      <c r="OW444" s="131" t="s">
        <v>44</v>
      </c>
      <c r="OY444" s="129" t="s">
        <v>314</v>
      </c>
      <c r="OZ444" s="130"/>
      <c r="PA444" s="130" t="s">
        <v>315</v>
      </c>
      <c r="PB444" s="130" t="s">
        <v>316</v>
      </c>
      <c r="PC444" s="130" t="s">
        <v>317</v>
      </c>
      <c r="PD444" s="130" t="s">
        <v>318</v>
      </c>
      <c r="PE444" s="128" t="s">
        <v>319</v>
      </c>
      <c r="PF444" s="131" t="s">
        <v>44</v>
      </c>
    </row>
    <row r="445" spans="1:422">
      <c r="A445" s="118"/>
      <c r="B445" s="118"/>
      <c r="C445" s="115"/>
      <c r="D445" s="115"/>
      <c r="E445" s="115"/>
      <c r="F445" s="115"/>
      <c r="G445" s="115"/>
      <c r="H445" s="115">
        <f>PRODUCT(C445:G445)</f>
        <v>0</v>
      </c>
      <c r="J445" s="118" t="s">
        <v>842</v>
      </c>
      <c r="K445" s="118"/>
      <c r="L445" s="115">
        <v>12.6</v>
      </c>
      <c r="M445" s="115">
        <v>0.1</v>
      </c>
      <c r="N445" s="115"/>
      <c r="O445" s="115">
        <v>1</v>
      </c>
      <c r="P445" s="115"/>
      <c r="Q445" s="115">
        <f>PRODUCT(L445:P445)</f>
        <v>1.26</v>
      </c>
      <c r="S445" s="118" t="s">
        <v>842</v>
      </c>
      <c r="T445" s="118"/>
      <c r="U445" s="115">
        <v>10.4</v>
      </c>
      <c r="V445" s="115">
        <v>0.1</v>
      </c>
      <c r="W445" s="115"/>
      <c r="X445" s="115">
        <v>1</v>
      </c>
      <c r="Y445" s="115"/>
      <c r="Z445" s="115">
        <f t="shared" ref="Z445:Z452" si="7123">PRODUCT(U445:Y445)</f>
        <v>1.04</v>
      </c>
      <c r="AB445" s="121" t="s">
        <v>842</v>
      </c>
      <c r="AC445" s="118"/>
      <c r="AD445" s="115">
        <v>10.6</v>
      </c>
      <c r="AE445" s="115">
        <v>0.1</v>
      </c>
      <c r="AF445" s="115"/>
      <c r="AG445" s="115">
        <v>1</v>
      </c>
      <c r="AH445" s="115"/>
      <c r="AI445" s="115">
        <f t="shared" ref="AI445:AI452" si="7124">PRODUCT(AD445:AH445)</f>
        <v>1.06</v>
      </c>
      <c r="AK445" s="118" t="s">
        <v>842</v>
      </c>
      <c r="AL445" s="118"/>
      <c r="AM445" s="115">
        <v>11.8</v>
      </c>
      <c r="AN445" s="115">
        <v>0.1</v>
      </c>
      <c r="AO445" s="115"/>
      <c r="AP445" s="115">
        <v>1</v>
      </c>
      <c r="AQ445" s="115"/>
      <c r="AR445" s="115">
        <f t="shared" ref="AR445:AR452" si="7125">PRODUCT(AM445:AQ445)</f>
        <v>1.1800000000000002</v>
      </c>
      <c r="AT445" s="118" t="s">
        <v>842</v>
      </c>
      <c r="AU445" s="118"/>
      <c r="AV445" s="115">
        <v>12.2</v>
      </c>
      <c r="AW445" s="115">
        <v>0.1</v>
      </c>
      <c r="AX445" s="115"/>
      <c r="AY445" s="115">
        <v>1</v>
      </c>
      <c r="AZ445" s="115"/>
      <c r="BA445" s="115">
        <f t="shared" ref="BA445:BA452" si="7126">PRODUCT(AV445:AZ445)</f>
        <v>1.22</v>
      </c>
      <c r="BC445" s="118" t="s">
        <v>842</v>
      </c>
      <c r="BD445" s="118"/>
      <c r="BE445" s="115">
        <v>11.2</v>
      </c>
      <c r="BF445" s="115">
        <v>0.1</v>
      </c>
      <c r="BG445" s="115"/>
      <c r="BH445" s="115">
        <v>1</v>
      </c>
      <c r="BI445" s="115"/>
      <c r="BJ445" s="115">
        <f t="shared" ref="BJ445:BJ452" si="7127">PRODUCT(BE445:BI445)</f>
        <v>1.1199999999999999</v>
      </c>
      <c r="BL445" s="118" t="s">
        <v>842</v>
      </c>
      <c r="BM445" s="118"/>
      <c r="BN445" s="115">
        <v>13.4</v>
      </c>
      <c r="BO445" s="115">
        <v>0.1</v>
      </c>
      <c r="BP445" s="115"/>
      <c r="BQ445" s="115">
        <v>1</v>
      </c>
      <c r="BR445" s="115"/>
      <c r="BS445" s="115">
        <f t="shared" ref="BS445:BS452" si="7128">PRODUCT(BN445:BR445)</f>
        <v>1.34</v>
      </c>
      <c r="BU445" s="121" t="s">
        <v>842</v>
      </c>
      <c r="BV445" s="118"/>
      <c r="BW445" s="115">
        <v>11.2</v>
      </c>
      <c r="BX445" s="115">
        <v>0.1</v>
      </c>
      <c r="BY445" s="115"/>
      <c r="BZ445" s="115">
        <v>1</v>
      </c>
      <c r="CA445" s="115"/>
      <c r="CB445" s="115">
        <f t="shared" ref="CB445:CB452" si="7129">PRODUCT(BW445:CA445)</f>
        <v>1.1199999999999999</v>
      </c>
      <c r="CD445" s="121" t="s">
        <v>842</v>
      </c>
      <c r="CE445" s="118"/>
      <c r="CF445" s="115">
        <v>11.2</v>
      </c>
      <c r="CG445" s="115">
        <v>0.1</v>
      </c>
      <c r="CH445" s="115"/>
      <c r="CI445" s="115">
        <v>1</v>
      </c>
      <c r="CJ445" s="115"/>
      <c r="CK445" s="115">
        <f t="shared" ref="CK445:CK452" si="7130">PRODUCT(CF445:CJ445)</f>
        <v>1.1199999999999999</v>
      </c>
      <c r="CM445" s="121" t="s">
        <v>842</v>
      </c>
      <c r="CN445" s="118"/>
      <c r="CO445" s="115">
        <v>13.2</v>
      </c>
      <c r="CP445" s="115">
        <v>0.1</v>
      </c>
      <c r="CQ445" s="115"/>
      <c r="CR445" s="115">
        <v>1</v>
      </c>
      <c r="CS445" s="115"/>
      <c r="CT445" s="115">
        <f t="shared" ref="CT445:CT452" si="7131">PRODUCT(CO445:CS445)</f>
        <v>1.32</v>
      </c>
      <c r="CV445" s="121" t="s">
        <v>842</v>
      </c>
      <c r="CW445" s="118"/>
      <c r="CX445" s="115">
        <v>13.8</v>
      </c>
      <c r="CY445" s="115">
        <v>0.1</v>
      </c>
      <c r="CZ445" s="115"/>
      <c r="DA445" s="115">
        <v>1</v>
      </c>
      <c r="DB445" s="115"/>
      <c r="DC445" s="115">
        <f t="shared" ref="DC445:DC452" si="7132">PRODUCT(CX445:DB445)</f>
        <v>1.3800000000000001</v>
      </c>
      <c r="DE445" s="121" t="s">
        <v>842</v>
      </c>
      <c r="DF445" s="118"/>
      <c r="DG445" s="115">
        <v>12</v>
      </c>
      <c r="DH445" s="115">
        <v>0.1</v>
      </c>
      <c r="DI445" s="115"/>
      <c r="DJ445" s="115">
        <v>1</v>
      </c>
      <c r="DK445" s="115"/>
      <c r="DL445" s="115">
        <f t="shared" ref="DL445:DL452" si="7133">PRODUCT(DG445:DK445)</f>
        <v>1.2000000000000002</v>
      </c>
      <c r="DN445" s="118" t="s">
        <v>842</v>
      </c>
      <c r="DO445" s="118"/>
      <c r="DP445" s="115">
        <v>12</v>
      </c>
      <c r="DQ445" s="115">
        <v>0.1</v>
      </c>
      <c r="DR445" s="115"/>
      <c r="DS445" s="115">
        <v>1</v>
      </c>
      <c r="DT445" s="115"/>
      <c r="DU445" s="115">
        <f t="shared" ref="DU445:DU452" si="7134">PRODUCT(DP445:DT445)</f>
        <v>1.2000000000000002</v>
      </c>
      <c r="DW445" s="118" t="s">
        <v>842</v>
      </c>
      <c r="DX445" s="118"/>
      <c r="DY445" s="115">
        <v>11.1</v>
      </c>
      <c r="DZ445" s="115">
        <v>0.1</v>
      </c>
      <c r="EA445" s="115"/>
      <c r="EB445" s="115">
        <v>1</v>
      </c>
      <c r="EC445" s="115"/>
      <c r="ED445" s="115">
        <f t="shared" ref="ED445:ED452" si="7135">PRODUCT(DY445:EC445)</f>
        <v>1.1100000000000001</v>
      </c>
      <c r="EF445" s="118" t="s">
        <v>842</v>
      </c>
      <c r="EG445" s="118"/>
      <c r="EH445" s="115">
        <v>10.8</v>
      </c>
      <c r="EI445" s="115">
        <v>0.1</v>
      </c>
      <c r="EJ445" s="115"/>
      <c r="EK445" s="115">
        <v>1</v>
      </c>
      <c r="EL445" s="115"/>
      <c r="EM445" s="115">
        <f t="shared" ref="EM445:EM452" si="7136">PRODUCT(EH445:EL445)</f>
        <v>1.08</v>
      </c>
      <c r="EO445" s="118" t="s">
        <v>842</v>
      </c>
      <c r="EP445" s="118"/>
      <c r="EQ445" s="115">
        <v>12.3</v>
      </c>
      <c r="ER445" s="115">
        <v>0.1</v>
      </c>
      <c r="ES445" s="115"/>
      <c r="ET445" s="115">
        <v>1</v>
      </c>
      <c r="EU445" s="115"/>
      <c r="EV445" s="115">
        <f t="shared" ref="EV445:EV452" si="7137">PRODUCT(EQ445:EU445)</f>
        <v>1.2300000000000002</v>
      </c>
      <c r="EX445" s="121" t="s">
        <v>842</v>
      </c>
      <c r="EY445" s="118"/>
      <c r="EZ445" s="115">
        <v>11.8</v>
      </c>
      <c r="FA445" s="115">
        <v>0.1</v>
      </c>
      <c r="FB445" s="115"/>
      <c r="FC445" s="115">
        <v>1</v>
      </c>
      <c r="FD445" s="115"/>
      <c r="FE445" s="115">
        <f t="shared" ref="FE445:FE452" si="7138">PRODUCT(EZ445:FD445)</f>
        <v>1.1800000000000002</v>
      </c>
      <c r="FG445" s="121" t="s">
        <v>842</v>
      </c>
      <c r="FH445" s="118"/>
      <c r="FI445" s="115">
        <v>12</v>
      </c>
      <c r="FJ445" s="115">
        <v>0.1</v>
      </c>
      <c r="FK445" s="115"/>
      <c r="FL445" s="115">
        <v>1</v>
      </c>
      <c r="FM445" s="115"/>
      <c r="FN445" s="115">
        <f t="shared" ref="FN445:FN452" si="7139">PRODUCT(FI445:FM445)</f>
        <v>1.2000000000000002</v>
      </c>
      <c r="FP445" s="118" t="s">
        <v>842</v>
      </c>
      <c r="FQ445" s="118"/>
      <c r="FR445" s="115">
        <v>9.8000000000000007</v>
      </c>
      <c r="FS445" s="115">
        <v>0.1</v>
      </c>
      <c r="FT445" s="115"/>
      <c r="FU445" s="115">
        <v>1</v>
      </c>
      <c r="FV445" s="115"/>
      <c r="FW445" s="115">
        <f t="shared" ref="FW445:FW452" si="7140">PRODUCT(FR445:FV445)</f>
        <v>0.98000000000000009</v>
      </c>
      <c r="FY445" s="118" t="s">
        <v>851</v>
      </c>
      <c r="FZ445" s="118"/>
      <c r="GA445" s="115">
        <v>10</v>
      </c>
      <c r="GB445" s="115">
        <v>0.1</v>
      </c>
      <c r="GC445" s="115"/>
      <c r="GD445" s="115">
        <v>1</v>
      </c>
      <c r="GE445" s="115"/>
      <c r="GF445" s="115">
        <f t="shared" ref="GF445:GF452" si="7141">PRODUCT(GA445:GE445)</f>
        <v>1</v>
      </c>
      <c r="GH445" s="118" t="s">
        <v>851</v>
      </c>
      <c r="GI445" s="118"/>
      <c r="GJ445" s="115">
        <v>10</v>
      </c>
      <c r="GK445" s="115">
        <v>0.1</v>
      </c>
      <c r="GL445" s="115"/>
      <c r="GM445" s="115">
        <v>1</v>
      </c>
      <c r="GN445" s="115"/>
      <c r="GO445" s="115">
        <f t="shared" ref="GO445:GO452" si="7142">PRODUCT(GJ445:GN445)</f>
        <v>1</v>
      </c>
      <c r="GQ445" s="118" t="s">
        <v>851</v>
      </c>
      <c r="GR445" s="118"/>
      <c r="GS445" s="115">
        <v>8</v>
      </c>
      <c r="GT445" s="115">
        <v>0.1</v>
      </c>
      <c r="GU445" s="115"/>
      <c r="GV445" s="115">
        <v>1</v>
      </c>
      <c r="GW445" s="115"/>
      <c r="GX445" s="115">
        <f t="shared" ref="GX445:GX452" si="7143">PRODUCT(GS445:GW445)</f>
        <v>0.8</v>
      </c>
      <c r="GZ445" s="118"/>
      <c r="HA445" s="118"/>
      <c r="HB445" s="115"/>
      <c r="HC445" s="115"/>
      <c r="HD445" s="115"/>
      <c r="HE445" s="115"/>
      <c r="HF445" s="115"/>
      <c r="HG445" s="115">
        <f t="shared" ref="HG445:HG452" si="7144">PRODUCT(HB445:HF445)</f>
        <v>0</v>
      </c>
      <c r="HI445" s="118"/>
      <c r="HJ445" s="118"/>
      <c r="HK445" s="115"/>
      <c r="HL445" s="115"/>
      <c r="HM445" s="115"/>
      <c r="HN445" s="115"/>
      <c r="HO445" s="115"/>
      <c r="HP445" s="115">
        <f t="shared" ref="HP445:HP452" si="7145">PRODUCT(HK445:HO445)</f>
        <v>0</v>
      </c>
      <c r="HR445" s="118" t="s">
        <v>880</v>
      </c>
      <c r="HS445" s="118"/>
      <c r="HT445" s="115">
        <v>6.6</v>
      </c>
      <c r="HU445" s="115"/>
      <c r="HV445" s="115">
        <v>0.1</v>
      </c>
      <c r="HW445" s="115">
        <v>1</v>
      </c>
      <c r="HX445" s="115"/>
      <c r="HY445" s="115">
        <f t="shared" ref="HY445:HY452" si="7146">PRODUCT(HT445:HX445)</f>
        <v>0.66</v>
      </c>
      <c r="IA445" s="118"/>
      <c r="IB445" s="118"/>
      <c r="IC445" s="115"/>
      <c r="ID445" s="115"/>
      <c r="IE445" s="115"/>
      <c r="IF445" s="115"/>
      <c r="IG445" s="115"/>
      <c r="IH445" s="115">
        <f t="shared" ref="IH445:IH452" si="7147">PRODUCT(IC445:IG445)</f>
        <v>0</v>
      </c>
      <c r="IJ445" s="118"/>
      <c r="IK445" s="118"/>
      <c r="IL445" s="115"/>
      <c r="IM445" s="115"/>
      <c r="IN445" s="115"/>
      <c r="IO445" s="115"/>
      <c r="IP445" s="115"/>
      <c r="IQ445" s="115">
        <f t="shared" ref="IQ445:IQ452" si="7148">PRODUCT(IL445:IP445)</f>
        <v>0</v>
      </c>
      <c r="IS445" s="118"/>
      <c r="IT445" s="118"/>
      <c r="IU445" s="115"/>
      <c r="IV445" s="115"/>
      <c r="IW445" s="115"/>
      <c r="IX445" s="115"/>
      <c r="IY445" s="115"/>
      <c r="IZ445" s="115">
        <f t="shared" ref="IZ445:IZ452" si="7149">PRODUCT(IU445:IY445)</f>
        <v>0</v>
      </c>
      <c r="JB445" s="118"/>
      <c r="JC445" s="118"/>
      <c r="JD445" s="115"/>
      <c r="JE445" s="115"/>
      <c r="JF445" s="115"/>
      <c r="JG445" s="115"/>
      <c r="JH445" s="115"/>
      <c r="JI445" s="115">
        <f t="shared" ref="JI445:JI452" si="7150">PRODUCT(JD445:JH445)</f>
        <v>0</v>
      </c>
      <c r="JK445" s="118"/>
      <c r="JL445" s="118"/>
      <c r="JM445" s="115"/>
      <c r="JN445" s="115"/>
      <c r="JO445" s="115"/>
      <c r="JP445" s="115"/>
      <c r="JQ445" s="115"/>
      <c r="JR445" s="115">
        <f t="shared" ref="JR445:JR452" si="7151">PRODUCT(JM445:JQ445)</f>
        <v>0</v>
      </c>
      <c r="JS445" s="481"/>
      <c r="JT445" s="118" t="s">
        <v>851</v>
      </c>
      <c r="JU445" s="118"/>
      <c r="JV445" s="115">
        <v>6</v>
      </c>
      <c r="JW445" s="115"/>
      <c r="JX445" s="115">
        <v>0.1</v>
      </c>
      <c r="JY445" s="115"/>
      <c r="JZ445" s="115"/>
      <c r="KA445" s="115">
        <f t="shared" ref="KA445:KA452" si="7152">PRODUCT(JV445:JZ445)</f>
        <v>0.60000000000000009</v>
      </c>
      <c r="KB445" s="481"/>
      <c r="KC445" s="118" t="s">
        <v>842</v>
      </c>
      <c r="KD445" s="118"/>
      <c r="KE445" s="115">
        <v>11.8</v>
      </c>
      <c r="KF445" s="115"/>
      <c r="KG445" s="115">
        <v>0.1</v>
      </c>
      <c r="KH445" s="115">
        <v>1</v>
      </c>
      <c r="KI445" s="115"/>
      <c r="KJ445" s="115">
        <f t="shared" ref="KJ445:KJ452" si="7153">PRODUCT(KE445:KI445)</f>
        <v>1.1800000000000002</v>
      </c>
      <c r="KK445" s="481"/>
      <c r="KL445" s="118" t="s">
        <v>842</v>
      </c>
      <c r="KM445" s="118"/>
      <c r="KN445" s="115">
        <v>12</v>
      </c>
      <c r="KO445" s="115"/>
      <c r="KP445" s="115">
        <v>0.1</v>
      </c>
      <c r="KQ445" s="115">
        <v>1</v>
      </c>
      <c r="KR445" s="115"/>
      <c r="KS445" s="115">
        <f t="shared" ref="KS445:KS452" si="7154">PRODUCT(KN445:KR445)</f>
        <v>1.2000000000000002</v>
      </c>
      <c r="KT445" s="481"/>
      <c r="KU445" s="118" t="s">
        <v>842</v>
      </c>
      <c r="KV445" s="118"/>
      <c r="KW445" s="115">
        <v>12</v>
      </c>
      <c r="KX445" s="115">
        <v>0.1</v>
      </c>
      <c r="KY445" s="115"/>
      <c r="KZ445" s="115"/>
      <c r="LA445" s="115"/>
      <c r="LB445" s="115">
        <f t="shared" ref="LB445:LB452" si="7155">PRODUCT(KW445:LA445)</f>
        <v>1.2000000000000002</v>
      </c>
      <c r="LC445" s="481"/>
      <c r="LD445" s="118" t="s">
        <v>842</v>
      </c>
      <c r="LE445" s="118"/>
      <c r="LF445" s="115">
        <v>12</v>
      </c>
      <c r="LG445" s="115">
        <v>0.1</v>
      </c>
      <c r="LH445" s="115"/>
      <c r="LI445" s="115">
        <v>1</v>
      </c>
      <c r="LJ445" s="115"/>
      <c r="LK445" s="115">
        <f t="shared" ref="LK445:LK452" si="7156">PRODUCT(LF445:LJ445)</f>
        <v>1.2000000000000002</v>
      </c>
      <c r="LL445" s="481"/>
      <c r="LM445" s="118" t="s">
        <v>842</v>
      </c>
      <c r="LN445" s="118"/>
      <c r="LO445" s="115">
        <v>12</v>
      </c>
      <c r="LP445" s="115">
        <v>0.1</v>
      </c>
      <c r="LQ445" s="115"/>
      <c r="LR445" s="115">
        <v>1</v>
      </c>
      <c r="LS445" s="115"/>
      <c r="LT445" s="115">
        <f t="shared" ref="LT445:LT452" si="7157">PRODUCT(LO445:LS445)</f>
        <v>1.2000000000000002</v>
      </c>
      <c r="LU445" s="481"/>
      <c r="LV445" s="118" t="s">
        <v>842</v>
      </c>
      <c r="LW445" s="118"/>
      <c r="LX445" s="115">
        <v>12</v>
      </c>
      <c r="LY445" s="115">
        <v>0.1</v>
      </c>
      <c r="LZ445" s="115"/>
      <c r="MA445" s="115">
        <v>1</v>
      </c>
      <c r="MB445" s="115"/>
      <c r="MC445" s="115">
        <f t="shared" ref="MC445:MC452" si="7158">PRODUCT(LX445:MB445)</f>
        <v>1.2000000000000002</v>
      </c>
      <c r="MD445" s="481"/>
      <c r="ME445" s="118" t="s">
        <v>842</v>
      </c>
      <c r="MF445" s="118"/>
      <c r="MG445" s="115">
        <v>10</v>
      </c>
      <c r="MH445" s="115">
        <v>0.1</v>
      </c>
      <c r="MI445" s="115"/>
      <c r="MJ445" s="115">
        <v>1</v>
      </c>
      <c r="MK445" s="115"/>
      <c r="ML445" s="115">
        <f t="shared" ref="ML445:ML452" si="7159">PRODUCT(MG445:MK445)</f>
        <v>1</v>
      </c>
      <c r="MM445" s="481"/>
      <c r="MN445" s="118"/>
      <c r="MO445" s="118"/>
      <c r="MP445" s="115"/>
      <c r="MQ445" s="115"/>
      <c r="MR445" s="115"/>
      <c r="MS445" s="115"/>
      <c r="MT445" s="115"/>
      <c r="MU445" s="115">
        <f t="shared" ref="MU445:MU452" si="7160">PRODUCT(MP445:MT445)</f>
        <v>0</v>
      </c>
      <c r="MV445" s="481"/>
      <c r="MW445" s="118"/>
      <c r="MX445" s="118"/>
      <c r="MY445" s="115"/>
      <c r="MZ445" s="115"/>
      <c r="NA445" s="115"/>
      <c r="NB445" s="115"/>
      <c r="NC445" s="115"/>
      <c r="ND445" s="115">
        <f t="shared" ref="ND445:ND452" si="7161">PRODUCT(MY445:NC445)</f>
        <v>0</v>
      </c>
      <c r="NE445" s="481"/>
      <c r="NF445" s="118"/>
      <c r="NG445" s="118"/>
      <c r="NH445" s="115"/>
      <c r="NI445" s="115"/>
      <c r="NJ445" s="115"/>
      <c r="NK445" s="115"/>
      <c r="NL445" s="115"/>
      <c r="NM445" s="115">
        <f t="shared" ref="NM445:NM452" si="7162">PRODUCT(NH445:NL445)</f>
        <v>0</v>
      </c>
      <c r="NN445" s="481"/>
      <c r="NO445" s="118" t="s">
        <v>851</v>
      </c>
      <c r="NP445" s="118"/>
      <c r="NQ445" s="115">
        <v>9</v>
      </c>
      <c r="NR445" s="115">
        <v>0.1</v>
      </c>
      <c r="NS445" s="115"/>
      <c r="NT445" s="115">
        <v>1</v>
      </c>
      <c r="NU445" s="115"/>
      <c r="NV445" s="115">
        <f t="shared" ref="NV445:NV452" si="7163">PRODUCT(NQ445:NU445)</f>
        <v>0.9</v>
      </c>
      <c r="NW445" s="481"/>
      <c r="NX445" s="118"/>
      <c r="NY445" s="118"/>
      <c r="NZ445" s="115"/>
      <c r="OA445" s="115"/>
      <c r="OB445" s="115"/>
      <c r="OC445" s="115"/>
      <c r="OD445" s="115"/>
      <c r="OE445" s="115">
        <f t="shared" ref="OE445:OE452" si="7164">PRODUCT(NZ445:OD445)</f>
        <v>0</v>
      </c>
      <c r="OF445" s="481"/>
      <c r="OG445" s="118"/>
      <c r="OH445" s="118"/>
      <c r="OI445" s="115"/>
      <c r="OJ445" s="115"/>
      <c r="OK445" s="115"/>
      <c r="OL445" s="115"/>
      <c r="OM445" s="115"/>
      <c r="ON445" s="115">
        <f t="shared" ref="ON445:ON452" si="7165">PRODUCT(OI445:OM445)</f>
        <v>0</v>
      </c>
      <c r="OO445" s="481"/>
      <c r="OP445" s="118"/>
      <c r="OQ445" s="118"/>
      <c r="OR445" s="115"/>
      <c r="OS445" s="115"/>
      <c r="OT445" s="115"/>
      <c r="OU445" s="115"/>
      <c r="OV445" s="115"/>
      <c r="OW445" s="115">
        <f t="shared" ref="OW445:OW452" si="7166">PRODUCT(OR445:OV445)</f>
        <v>0</v>
      </c>
      <c r="OY445" s="118"/>
      <c r="OZ445" s="118"/>
      <c r="PA445" s="115"/>
      <c r="PB445" s="115"/>
      <c r="PC445" s="115"/>
      <c r="PD445" s="115"/>
      <c r="PE445" s="115"/>
      <c r="PF445" s="115">
        <f t="shared" ref="PF445:PF452" si="7167">PRODUCT(PA445:PE445)</f>
        <v>0</v>
      </c>
    </row>
    <row r="446" spans="1:422">
      <c r="A446" s="118"/>
      <c r="B446" s="118"/>
      <c r="C446" s="115"/>
      <c r="D446" s="115"/>
      <c r="E446" s="115"/>
      <c r="F446" s="115"/>
      <c r="G446" s="115"/>
      <c r="H446" s="115">
        <f t="shared" ref="H446:H452" si="7168">PRODUCT(C446:G446)</f>
        <v>0</v>
      </c>
      <c r="J446" s="118" t="s">
        <v>845</v>
      </c>
      <c r="K446" s="118"/>
      <c r="L446" s="115">
        <v>12.6</v>
      </c>
      <c r="M446" s="115">
        <v>0.1</v>
      </c>
      <c r="N446" s="115"/>
      <c r="O446" s="115">
        <v>1</v>
      </c>
      <c r="P446" s="115"/>
      <c r="Q446" s="115">
        <f t="shared" ref="Q446:Q452" si="7169">PRODUCT(L446:P446)</f>
        <v>1.26</v>
      </c>
      <c r="S446" s="118" t="s">
        <v>845</v>
      </c>
      <c r="T446" s="118"/>
      <c r="U446" s="115">
        <v>13.2</v>
      </c>
      <c r="V446" s="115">
        <v>0.1</v>
      </c>
      <c r="W446" s="115"/>
      <c r="X446" s="115">
        <v>1</v>
      </c>
      <c r="Y446" s="115"/>
      <c r="Z446" s="115">
        <f t="shared" si="7123"/>
        <v>1.32</v>
      </c>
      <c r="AB446" s="121" t="s">
        <v>845</v>
      </c>
      <c r="AC446" s="118"/>
      <c r="AD446" s="115">
        <v>11</v>
      </c>
      <c r="AE446" s="115">
        <v>0.1</v>
      </c>
      <c r="AF446" s="115"/>
      <c r="AG446" s="115">
        <v>1</v>
      </c>
      <c r="AH446" s="115"/>
      <c r="AI446" s="115">
        <f t="shared" si="7124"/>
        <v>1.1000000000000001</v>
      </c>
      <c r="AK446" s="118" t="s">
        <v>845</v>
      </c>
      <c r="AL446" s="118"/>
      <c r="AM446" s="115">
        <v>11.3</v>
      </c>
      <c r="AN446" s="115">
        <v>0.1</v>
      </c>
      <c r="AO446" s="115"/>
      <c r="AP446" s="115">
        <v>1</v>
      </c>
      <c r="AQ446" s="115"/>
      <c r="AR446" s="115">
        <f t="shared" si="7125"/>
        <v>1.1300000000000001</v>
      </c>
      <c r="AT446" s="118" t="s">
        <v>845</v>
      </c>
      <c r="AU446" s="118"/>
      <c r="AV446" s="115">
        <v>11.8</v>
      </c>
      <c r="AW446" s="115">
        <v>0.1</v>
      </c>
      <c r="AX446" s="115"/>
      <c r="AY446" s="115">
        <v>1</v>
      </c>
      <c r="AZ446" s="115"/>
      <c r="BA446" s="115">
        <f t="shared" si="7126"/>
        <v>1.1800000000000002</v>
      </c>
      <c r="BC446" s="118" t="s">
        <v>845</v>
      </c>
      <c r="BD446" s="118"/>
      <c r="BE446" s="115">
        <v>11.6</v>
      </c>
      <c r="BF446" s="115">
        <v>0.1</v>
      </c>
      <c r="BG446" s="115"/>
      <c r="BH446" s="115">
        <v>1</v>
      </c>
      <c r="BI446" s="115"/>
      <c r="BJ446" s="115">
        <f t="shared" si="7127"/>
        <v>1.1599999999999999</v>
      </c>
      <c r="BL446" s="118" t="s">
        <v>845</v>
      </c>
      <c r="BM446" s="118"/>
      <c r="BN446" s="115">
        <v>13.4</v>
      </c>
      <c r="BO446" s="115">
        <v>0.1</v>
      </c>
      <c r="BP446" s="115"/>
      <c r="BQ446" s="115">
        <v>1</v>
      </c>
      <c r="BR446" s="115"/>
      <c r="BS446" s="115">
        <f t="shared" si="7128"/>
        <v>1.34</v>
      </c>
      <c r="BU446" s="121" t="s">
        <v>845</v>
      </c>
      <c r="BV446" s="118"/>
      <c r="BW446" s="115">
        <v>11.2</v>
      </c>
      <c r="BX446" s="115">
        <v>0.1</v>
      </c>
      <c r="BY446" s="115"/>
      <c r="BZ446" s="115">
        <v>1</v>
      </c>
      <c r="CA446" s="115"/>
      <c r="CB446" s="115">
        <f t="shared" si="7129"/>
        <v>1.1199999999999999</v>
      </c>
      <c r="CD446" s="121" t="s">
        <v>845</v>
      </c>
      <c r="CE446" s="118"/>
      <c r="CF446" s="115">
        <v>10.199999999999999</v>
      </c>
      <c r="CG446" s="115">
        <v>0.1</v>
      </c>
      <c r="CH446" s="115"/>
      <c r="CI446" s="115">
        <v>1</v>
      </c>
      <c r="CJ446" s="115"/>
      <c r="CK446" s="115">
        <f t="shared" si="7130"/>
        <v>1.02</v>
      </c>
      <c r="CM446" s="121" t="s">
        <v>845</v>
      </c>
      <c r="CN446" s="118"/>
      <c r="CO446" s="115">
        <v>13.6</v>
      </c>
      <c r="CP446" s="115">
        <v>0.1</v>
      </c>
      <c r="CQ446" s="115"/>
      <c r="CR446" s="115">
        <v>1</v>
      </c>
      <c r="CS446" s="115"/>
      <c r="CT446" s="115">
        <f t="shared" si="7131"/>
        <v>1.36</v>
      </c>
      <c r="CV446" s="121" t="s">
        <v>845</v>
      </c>
      <c r="CW446" s="118"/>
      <c r="CX446" s="115">
        <v>12.2</v>
      </c>
      <c r="CY446" s="115">
        <v>0.1</v>
      </c>
      <c r="CZ446" s="115"/>
      <c r="DA446" s="115">
        <v>1</v>
      </c>
      <c r="DB446" s="115"/>
      <c r="DC446" s="115">
        <f t="shared" si="7132"/>
        <v>1.22</v>
      </c>
      <c r="DE446" s="121" t="s">
        <v>845</v>
      </c>
      <c r="DF446" s="118"/>
      <c r="DG446" s="115">
        <v>11.2</v>
      </c>
      <c r="DH446" s="115">
        <v>0.1</v>
      </c>
      <c r="DI446" s="115"/>
      <c r="DJ446" s="115">
        <v>1</v>
      </c>
      <c r="DK446" s="115"/>
      <c r="DL446" s="115">
        <f t="shared" si="7133"/>
        <v>1.1199999999999999</v>
      </c>
      <c r="DN446" s="118" t="s">
        <v>845</v>
      </c>
      <c r="DO446" s="118"/>
      <c r="DP446" s="115">
        <v>11.4</v>
      </c>
      <c r="DQ446" s="115">
        <v>0.1</v>
      </c>
      <c r="DR446" s="115"/>
      <c r="DS446" s="115">
        <v>1</v>
      </c>
      <c r="DT446" s="115"/>
      <c r="DU446" s="115">
        <f t="shared" si="7134"/>
        <v>1.1400000000000001</v>
      </c>
      <c r="DW446" s="118" t="s">
        <v>845</v>
      </c>
      <c r="DX446" s="118"/>
      <c r="DY446" s="115">
        <v>13.1</v>
      </c>
      <c r="DZ446" s="115">
        <v>0.1</v>
      </c>
      <c r="EA446" s="115"/>
      <c r="EB446" s="115">
        <v>1</v>
      </c>
      <c r="EC446" s="115"/>
      <c r="ED446" s="115">
        <f t="shared" si="7135"/>
        <v>1.31</v>
      </c>
      <c r="EF446" s="118" t="s">
        <v>845</v>
      </c>
      <c r="EG446" s="118"/>
      <c r="EH446" s="115">
        <v>10.8</v>
      </c>
      <c r="EI446" s="115">
        <v>0.1</v>
      </c>
      <c r="EJ446" s="115"/>
      <c r="EK446" s="115">
        <v>1</v>
      </c>
      <c r="EL446" s="115"/>
      <c r="EM446" s="115">
        <f t="shared" si="7136"/>
        <v>1.08</v>
      </c>
      <c r="EO446" s="118" t="s">
        <v>845</v>
      </c>
      <c r="EP446" s="118"/>
      <c r="EQ446" s="115">
        <v>11.8</v>
      </c>
      <c r="ER446" s="115">
        <v>0.1</v>
      </c>
      <c r="ES446" s="115"/>
      <c r="ET446" s="115">
        <v>1</v>
      </c>
      <c r="EU446" s="115"/>
      <c r="EV446" s="115">
        <f t="shared" si="7137"/>
        <v>1.1800000000000002</v>
      </c>
      <c r="EX446" s="121" t="s">
        <v>845</v>
      </c>
      <c r="EY446" s="118"/>
      <c r="EZ446" s="115">
        <v>12</v>
      </c>
      <c r="FA446" s="115">
        <v>0.1</v>
      </c>
      <c r="FB446" s="115"/>
      <c r="FC446" s="115">
        <v>1</v>
      </c>
      <c r="FD446" s="115"/>
      <c r="FE446" s="115">
        <f t="shared" si="7138"/>
        <v>1.2000000000000002</v>
      </c>
      <c r="FG446" s="121" t="s">
        <v>845</v>
      </c>
      <c r="FH446" s="118"/>
      <c r="FI446" s="115">
        <v>11.4</v>
      </c>
      <c r="FJ446" s="115">
        <v>0.1</v>
      </c>
      <c r="FK446" s="115"/>
      <c r="FL446" s="115">
        <v>1</v>
      </c>
      <c r="FM446" s="115"/>
      <c r="FN446" s="115">
        <f t="shared" si="7139"/>
        <v>1.1400000000000001</v>
      </c>
      <c r="FP446" s="118" t="s">
        <v>845</v>
      </c>
      <c r="FQ446" s="118"/>
      <c r="FR446" s="115">
        <v>9</v>
      </c>
      <c r="FS446" s="115">
        <v>0.1</v>
      </c>
      <c r="FT446" s="115"/>
      <c r="FU446" s="115">
        <v>1</v>
      </c>
      <c r="FV446" s="115"/>
      <c r="FW446" s="115">
        <f t="shared" si="7140"/>
        <v>0.9</v>
      </c>
      <c r="FY446" s="118"/>
      <c r="FZ446" s="118"/>
      <c r="GA446" s="115"/>
      <c r="GB446" s="115"/>
      <c r="GC446" s="115"/>
      <c r="GD446" s="115"/>
      <c r="GE446" s="115"/>
      <c r="GF446" s="115">
        <f t="shared" si="7141"/>
        <v>0</v>
      </c>
      <c r="GH446" s="118"/>
      <c r="GI446" s="118"/>
      <c r="GJ446" s="115"/>
      <c r="GK446" s="115"/>
      <c r="GL446" s="115"/>
      <c r="GM446" s="115"/>
      <c r="GN446" s="115"/>
      <c r="GO446" s="115">
        <f t="shared" si="7142"/>
        <v>0</v>
      </c>
      <c r="GQ446" s="118"/>
      <c r="GR446" s="118"/>
      <c r="GS446" s="115"/>
      <c r="GT446" s="115"/>
      <c r="GU446" s="115"/>
      <c r="GV446" s="115"/>
      <c r="GW446" s="115"/>
      <c r="GX446" s="115">
        <f t="shared" si="7143"/>
        <v>0</v>
      </c>
      <c r="GZ446" s="118"/>
      <c r="HA446" s="118"/>
      <c r="HB446" s="115"/>
      <c r="HC446" s="115"/>
      <c r="HD446" s="115"/>
      <c r="HE446" s="115"/>
      <c r="HF446" s="115"/>
      <c r="HG446" s="115">
        <f t="shared" si="7144"/>
        <v>0</v>
      </c>
      <c r="HI446" s="118"/>
      <c r="HJ446" s="118"/>
      <c r="HK446" s="115"/>
      <c r="HL446" s="115"/>
      <c r="HM446" s="115"/>
      <c r="HN446" s="115"/>
      <c r="HO446" s="115"/>
      <c r="HP446" s="115">
        <f t="shared" si="7145"/>
        <v>0</v>
      </c>
      <c r="HR446" s="118"/>
      <c r="HS446" s="118"/>
      <c r="HT446" s="115"/>
      <c r="HU446" s="115"/>
      <c r="HV446" s="115"/>
      <c r="HW446" s="115"/>
      <c r="HX446" s="115"/>
      <c r="HY446" s="115">
        <f t="shared" si="7146"/>
        <v>0</v>
      </c>
      <c r="IA446" s="118"/>
      <c r="IB446" s="118"/>
      <c r="IC446" s="115"/>
      <c r="ID446" s="115"/>
      <c r="IE446" s="115"/>
      <c r="IF446" s="115"/>
      <c r="IG446" s="115"/>
      <c r="IH446" s="115">
        <f t="shared" si="7147"/>
        <v>0</v>
      </c>
      <c r="IJ446" s="118"/>
      <c r="IK446" s="118"/>
      <c r="IL446" s="115"/>
      <c r="IM446" s="115"/>
      <c r="IN446" s="115"/>
      <c r="IO446" s="115"/>
      <c r="IP446" s="115"/>
      <c r="IQ446" s="115">
        <f t="shared" si="7148"/>
        <v>0</v>
      </c>
      <c r="IS446" s="118"/>
      <c r="IT446" s="118"/>
      <c r="IU446" s="115"/>
      <c r="IV446" s="115"/>
      <c r="IW446" s="115"/>
      <c r="IX446" s="115"/>
      <c r="IY446" s="115"/>
      <c r="IZ446" s="115">
        <f t="shared" si="7149"/>
        <v>0</v>
      </c>
      <c r="JB446" s="118"/>
      <c r="JC446" s="118"/>
      <c r="JD446" s="115"/>
      <c r="JE446" s="115"/>
      <c r="JF446" s="115"/>
      <c r="JG446" s="115"/>
      <c r="JH446" s="115"/>
      <c r="JI446" s="115">
        <f t="shared" si="7150"/>
        <v>0</v>
      </c>
      <c r="JK446" s="118"/>
      <c r="JL446" s="118"/>
      <c r="JM446" s="115"/>
      <c r="JN446" s="115"/>
      <c r="JO446" s="115"/>
      <c r="JP446" s="115"/>
      <c r="JQ446" s="115"/>
      <c r="JR446" s="115">
        <f t="shared" si="7151"/>
        <v>0</v>
      </c>
      <c r="JS446" s="481"/>
      <c r="JT446" s="118"/>
      <c r="JU446" s="118"/>
      <c r="JV446" s="115"/>
      <c r="JW446" s="115"/>
      <c r="JX446" s="115"/>
      <c r="JY446" s="115"/>
      <c r="JZ446" s="115"/>
      <c r="KA446" s="115">
        <f t="shared" si="7152"/>
        <v>0</v>
      </c>
      <c r="KB446" s="481"/>
      <c r="KC446" s="118" t="s">
        <v>845</v>
      </c>
      <c r="KD446" s="118"/>
      <c r="KE446" s="115">
        <v>11.8</v>
      </c>
      <c r="KF446" s="115"/>
      <c r="KG446" s="115">
        <v>0.1</v>
      </c>
      <c r="KH446" s="115">
        <v>1</v>
      </c>
      <c r="KI446" s="115"/>
      <c r="KJ446" s="115">
        <f t="shared" si="7153"/>
        <v>1.1800000000000002</v>
      </c>
      <c r="KK446" s="481"/>
      <c r="KL446" s="118" t="s">
        <v>845</v>
      </c>
      <c r="KM446" s="118"/>
      <c r="KN446" s="115">
        <v>11.4</v>
      </c>
      <c r="KO446" s="115"/>
      <c r="KP446" s="115">
        <v>0.1</v>
      </c>
      <c r="KQ446" s="115"/>
      <c r="KR446" s="115"/>
      <c r="KS446" s="115">
        <f t="shared" si="7154"/>
        <v>1.1400000000000001</v>
      </c>
      <c r="KT446" s="481"/>
      <c r="KU446" s="118" t="s">
        <v>845</v>
      </c>
      <c r="KV446" s="118"/>
      <c r="KW446" s="115">
        <v>11.4</v>
      </c>
      <c r="KX446" s="115">
        <v>0.1</v>
      </c>
      <c r="KY446" s="115"/>
      <c r="KZ446" s="115"/>
      <c r="LA446" s="115"/>
      <c r="LB446" s="115">
        <f t="shared" si="7155"/>
        <v>1.1400000000000001</v>
      </c>
      <c r="LC446" s="481"/>
      <c r="LD446" s="118" t="s">
        <v>845</v>
      </c>
      <c r="LE446" s="118"/>
      <c r="LF446" s="115">
        <v>11.4</v>
      </c>
      <c r="LG446" s="115">
        <v>0.1</v>
      </c>
      <c r="LH446" s="115"/>
      <c r="LI446" s="115">
        <v>1</v>
      </c>
      <c r="LJ446" s="115"/>
      <c r="LK446" s="115">
        <f t="shared" si="7156"/>
        <v>1.1400000000000001</v>
      </c>
      <c r="LL446" s="481"/>
      <c r="LM446" s="118" t="s">
        <v>845</v>
      </c>
      <c r="LN446" s="118"/>
      <c r="LO446" s="115">
        <v>11.4</v>
      </c>
      <c r="LP446" s="115">
        <v>0.1</v>
      </c>
      <c r="LQ446" s="115"/>
      <c r="LR446" s="115">
        <v>1</v>
      </c>
      <c r="LS446" s="115"/>
      <c r="LT446" s="115">
        <f t="shared" si="7157"/>
        <v>1.1400000000000001</v>
      </c>
      <c r="LU446" s="481"/>
      <c r="LV446" s="118" t="s">
        <v>845</v>
      </c>
      <c r="LW446" s="118"/>
      <c r="LX446" s="115">
        <v>11.4</v>
      </c>
      <c r="LY446" s="115">
        <v>0.1</v>
      </c>
      <c r="LZ446" s="115"/>
      <c r="MA446" s="115">
        <v>1</v>
      </c>
      <c r="MB446" s="115"/>
      <c r="MC446" s="115">
        <f t="shared" si="7158"/>
        <v>1.1400000000000001</v>
      </c>
      <c r="MD446" s="481"/>
      <c r="ME446" s="118" t="s">
        <v>845</v>
      </c>
      <c r="MF446" s="118"/>
      <c r="MG446" s="115">
        <v>8.8000000000000007</v>
      </c>
      <c r="MH446" s="115">
        <v>0.1</v>
      </c>
      <c r="MI446" s="115"/>
      <c r="MJ446" s="115">
        <v>1</v>
      </c>
      <c r="MK446" s="115"/>
      <c r="ML446" s="115">
        <f t="shared" si="7159"/>
        <v>0.88000000000000012</v>
      </c>
      <c r="MM446" s="481"/>
      <c r="MN446" s="118"/>
      <c r="MO446" s="118"/>
      <c r="MP446" s="115"/>
      <c r="MQ446" s="115"/>
      <c r="MR446" s="115"/>
      <c r="MS446" s="115"/>
      <c r="MT446" s="115"/>
      <c r="MU446" s="115">
        <f t="shared" si="7160"/>
        <v>0</v>
      </c>
      <c r="MV446" s="481"/>
      <c r="MW446" s="118"/>
      <c r="MX446" s="118"/>
      <c r="MY446" s="115"/>
      <c r="MZ446" s="115"/>
      <c r="NA446" s="115"/>
      <c r="NB446" s="115"/>
      <c r="NC446" s="115"/>
      <c r="ND446" s="115">
        <f t="shared" si="7161"/>
        <v>0</v>
      </c>
      <c r="NE446" s="481"/>
      <c r="NF446" s="118"/>
      <c r="NG446" s="118"/>
      <c r="NH446" s="115"/>
      <c r="NI446" s="115"/>
      <c r="NJ446" s="115"/>
      <c r="NK446" s="115"/>
      <c r="NL446" s="115"/>
      <c r="NM446" s="115">
        <f t="shared" si="7162"/>
        <v>0</v>
      </c>
      <c r="NN446" s="481"/>
      <c r="NO446" s="118"/>
      <c r="NP446" s="118"/>
      <c r="NQ446" s="115"/>
      <c r="NR446" s="115"/>
      <c r="NS446" s="115"/>
      <c r="NT446" s="115"/>
      <c r="NU446" s="115"/>
      <c r="NV446" s="115">
        <f t="shared" si="7163"/>
        <v>0</v>
      </c>
      <c r="NW446" s="481"/>
      <c r="NX446" s="118"/>
      <c r="NY446" s="118"/>
      <c r="NZ446" s="115"/>
      <c r="OA446" s="115"/>
      <c r="OB446" s="115"/>
      <c r="OC446" s="115"/>
      <c r="OD446" s="115"/>
      <c r="OE446" s="115">
        <f t="shared" si="7164"/>
        <v>0</v>
      </c>
      <c r="OF446" s="481"/>
      <c r="OG446" s="118"/>
      <c r="OH446" s="118"/>
      <c r="OI446" s="115"/>
      <c r="OJ446" s="115"/>
      <c r="OK446" s="115"/>
      <c r="OL446" s="115"/>
      <c r="OM446" s="115"/>
      <c r="ON446" s="115">
        <f t="shared" si="7165"/>
        <v>0</v>
      </c>
      <c r="OO446" s="481"/>
      <c r="OP446" s="118"/>
      <c r="OQ446" s="118"/>
      <c r="OR446" s="115"/>
      <c r="OS446" s="115"/>
      <c r="OT446" s="115"/>
      <c r="OU446" s="115"/>
      <c r="OV446" s="115"/>
      <c r="OW446" s="115"/>
      <c r="OY446" s="118"/>
      <c r="OZ446" s="118"/>
      <c r="PA446" s="115"/>
      <c r="PB446" s="115"/>
      <c r="PC446" s="115"/>
      <c r="PD446" s="115"/>
      <c r="PE446" s="115"/>
      <c r="PF446" s="115">
        <f t="shared" si="7167"/>
        <v>0</v>
      </c>
    </row>
    <row r="447" spans="1:422">
      <c r="A447" s="118"/>
      <c r="B447" s="118"/>
      <c r="C447" s="115"/>
      <c r="D447" s="115"/>
      <c r="E447" s="115"/>
      <c r="F447" s="115"/>
      <c r="G447" s="115"/>
      <c r="H447" s="115">
        <f t="shared" si="7168"/>
        <v>0</v>
      </c>
      <c r="J447" s="118" t="s">
        <v>852</v>
      </c>
      <c r="K447" s="118"/>
      <c r="L447" s="115">
        <v>9.6</v>
      </c>
      <c r="M447" s="115">
        <v>0.1</v>
      </c>
      <c r="N447" s="115"/>
      <c r="O447" s="115">
        <v>1</v>
      </c>
      <c r="P447" s="115"/>
      <c r="Q447" s="115">
        <f t="shared" si="7169"/>
        <v>0.96</v>
      </c>
      <c r="S447" s="118" t="s">
        <v>849</v>
      </c>
      <c r="T447" s="118"/>
      <c r="U447" s="115">
        <v>13.5</v>
      </c>
      <c r="V447" s="115">
        <v>0.1</v>
      </c>
      <c r="W447" s="115"/>
      <c r="X447" s="115">
        <v>1</v>
      </c>
      <c r="Y447" s="115"/>
      <c r="Z447" s="115">
        <f t="shared" si="7123"/>
        <v>1.35</v>
      </c>
      <c r="AB447" s="121" t="s">
        <v>849</v>
      </c>
      <c r="AC447" s="118"/>
      <c r="AD447" s="115">
        <v>11</v>
      </c>
      <c r="AE447" s="115">
        <v>0.1</v>
      </c>
      <c r="AF447" s="115"/>
      <c r="AG447" s="115">
        <v>1</v>
      </c>
      <c r="AH447" s="115"/>
      <c r="AI447" s="115">
        <f t="shared" si="7124"/>
        <v>1.1000000000000001</v>
      </c>
      <c r="AK447" s="118" t="s">
        <v>850</v>
      </c>
      <c r="AL447" s="118"/>
      <c r="AM447" s="115">
        <v>13.8</v>
      </c>
      <c r="AN447" s="115">
        <v>0.1</v>
      </c>
      <c r="AO447" s="115"/>
      <c r="AP447" s="115">
        <v>1</v>
      </c>
      <c r="AQ447" s="115"/>
      <c r="AR447" s="115">
        <f t="shared" si="7125"/>
        <v>1.3800000000000001</v>
      </c>
      <c r="AT447" s="118" t="s">
        <v>850</v>
      </c>
      <c r="AU447" s="118"/>
      <c r="AV447" s="115">
        <v>10.199999999999999</v>
      </c>
      <c r="AW447" s="115">
        <v>0.1</v>
      </c>
      <c r="AX447" s="115"/>
      <c r="AY447" s="115">
        <v>1</v>
      </c>
      <c r="AZ447" s="115"/>
      <c r="BA447" s="115">
        <f t="shared" si="7126"/>
        <v>1.02</v>
      </c>
      <c r="BC447" s="118" t="s">
        <v>850</v>
      </c>
      <c r="BD447" s="118"/>
      <c r="BE447" s="115">
        <v>17</v>
      </c>
      <c r="BF447" s="115">
        <v>0.1</v>
      </c>
      <c r="BG447" s="115"/>
      <c r="BH447" s="115">
        <v>1</v>
      </c>
      <c r="BI447" s="115"/>
      <c r="BJ447" s="115">
        <f t="shared" si="7127"/>
        <v>1.7000000000000002</v>
      </c>
      <c r="BL447" s="118" t="s">
        <v>850</v>
      </c>
      <c r="BM447" s="118"/>
      <c r="BN447" s="115">
        <v>11</v>
      </c>
      <c r="BO447" s="115">
        <v>0.1</v>
      </c>
      <c r="BP447" s="115"/>
      <c r="BQ447" s="115">
        <v>1</v>
      </c>
      <c r="BR447" s="115"/>
      <c r="BS447" s="115">
        <f t="shared" si="7128"/>
        <v>1.1000000000000001</v>
      </c>
      <c r="BU447" s="118" t="s">
        <v>851</v>
      </c>
      <c r="BV447" s="118"/>
      <c r="BW447" s="115">
        <v>10.8</v>
      </c>
      <c r="BX447" s="115">
        <v>0.1</v>
      </c>
      <c r="BY447" s="115"/>
      <c r="BZ447" s="115">
        <v>1</v>
      </c>
      <c r="CA447" s="115"/>
      <c r="CB447" s="115">
        <f t="shared" si="7129"/>
        <v>1.08</v>
      </c>
      <c r="CD447" s="118" t="s">
        <v>850</v>
      </c>
      <c r="CE447" s="118"/>
      <c r="CF447" s="115">
        <v>17.2</v>
      </c>
      <c r="CG447" s="115">
        <v>0.1</v>
      </c>
      <c r="CH447" s="115"/>
      <c r="CI447" s="115">
        <v>1</v>
      </c>
      <c r="CJ447" s="115"/>
      <c r="CK447" s="115">
        <f t="shared" si="7130"/>
        <v>1.72</v>
      </c>
      <c r="CM447" s="121" t="s">
        <v>849</v>
      </c>
      <c r="CN447" s="118"/>
      <c r="CO447" s="115">
        <v>13.7</v>
      </c>
      <c r="CP447" s="115">
        <v>0.1</v>
      </c>
      <c r="CQ447" s="115"/>
      <c r="CR447" s="115">
        <v>1</v>
      </c>
      <c r="CS447" s="115"/>
      <c r="CT447" s="115">
        <f t="shared" si="7131"/>
        <v>1.37</v>
      </c>
      <c r="CV447" s="121" t="s">
        <v>849</v>
      </c>
      <c r="CW447" s="118"/>
      <c r="CX447" s="115">
        <v>13.4</v>
      </c>
      <c r="CY447" s="115">
        <v>0.1</v>
      </c>
      <c r="CZ447" s="115"/>
      <c r="DA447" s="115">
        <v>1</v>
      </c>
      <c r="DB447" s="115"/>
      <c r="DC447" s="115">
        <f t="shared" si="7132"/>
        <v>1.34</v>
      </c>
      <c r="DE447" s="121" t="s">
        <v>849</v>
      </c>
      <c r="DF447" s="118"/>
      <c r="DG447" s="115">
        <v>11.2</v>
      </c>
      <c r="DH447" s="115">
        <v>0.1</v>
      </c>
      <c r="DI447" s="115"/>
      <c r="DJ447" s="115">
        <v>1</v>
      </c>
      <c r="DK447" s="115"/>
      <c r="DL447" s="115">
        <f t="shared" si="7133"/>
        <v>1.1199999999999999</v>
      </c>
      <c r="DN447" s="118" t="s">
        <v>850</v>
      </c>
      <c r="DO447" s="118"/>
      <c r="DP447" s="115">
        <v>13.8</v>
      </c>
      <c r="DQ447" s="115">
        <v>0.1</v>
      </c>
      <c r="DR447" s="115"/>
      <c r="DS447" s="115">
        <v>1</v>
      </c>
      <c r="DT447" s="115"/>
      <c r="DU447" s="115">
        <f t="shared" si="7134"/>
        <v>1.3800000000000001</v>
      </c>
      <c r="DW447" s="118" t="s">
        <v>851</v>
      </c>
      <c r="DX447" s="118"/>
      <c r="DY447" s="115">
        <v>7</v>
      </c>
      <c r="DZ447" s="115">
        <v>0.1</v>
      </c>
      <c r="EA447" s="115"/>
      <c r="EB447" s="115">
        <v>1</v>
      </c>
      <c r="EC447" s="115"/>
      <c r="ED447" s="115">
        <f t="shared" si="7135"/>
        <v>0.70000000000000007</v>
      </c>
      <c r="EF447" s="118" t="s">
        <v>849</v>
      </c>
      <c r="EG447" s="118"/>
      <c r="EH447" s="115">
        <v>10.8</v>
      </c>
      <c r="EI447" s="115">
        <v>0.1</v>
      </c>
      <c r="EJ447" s="115"/>
      <c r="EK447" s="115">
        <v>1</v>
      </c>
      <c r="EL447" s="115"/>
      <c r="EM447" s="115">
        <f t="shared" si="7136"/>
        <v>1.08</v>
      </c>
      <c r="EO447" s="118" t="s">
        <v>849</v>
      </c>
      <c r="EP447" s="118"/>
      <c r="EQ447" s="115">
        <v>15</v>
      </c>
      <c r="ER447" s="115">
        <v>0.1</v>
      </c>
      <c r="ES447" s="115"/>
      <c r="ET447" s="115">
        <v>1</v>
      </c>
      <c r="EU447" s="115"/>
      <c r="EV447" s="115">
        <f t="shared" si="7137"/>
        <v>1.5</v>
      </c>
      <c r="EX447" s="118" t="s">
        <v>850</v>
      </c>
      <c r="EY447" s="118"/>
      <c r="EZ447" s="115">
        <v>15.5</v>
      </c>
      <c r="FA447" s="115">
        <v>0.1</v>
      </c>
      <c r="FB447" s="115"/>
      <c r="FC447" s="115">
        <v>1</v>
      </c>
      <c r="FD447" s="115"/>
      <c r="FE447" s="115">
        <f t="shared" si="7138"/>
        <v>1.55</v>
      </c>
      <c r="FG447" s="118" t="s">
        <v>850</v>
      </c>
      <c r="FH447" s="118"/>
      <c r="FI447" s="115">
        <v>13.5</v>
      </c>
      <c r="FJ447" s="115">
        <v>0.1</v>
      </c>
      <c r="FK447" s="115"/>
      <c r="FL447" s="115">
        <v>1</v>
      </c>
      <c r="FM447" s="115"/>
      <c r="FN447" s="115">
        <f t="shared" si="7139"/>
        <v>1.35</v>
      </c>
      <c r="FP447" s="118" t="s">
        <v>852</v>
      </c>
      <c r="FQ447" s="118"/>
      <c r="FR447" s="115">
        <v>9.3000000000000007</v>
      </c>
      <c r="FS447" s="115">
        <v>0.1</v>
      </c>
      <c r="FT447" s="115"/>
      <c r="FU447" s="115">
        <v>1</v>
      </c>
      <c r="FV447" s="115"/>
      <c r="FW447" s="115">
        <f t="shared" si="7140"/>
        <v>0.93000000000000016</v>
      </c>
      <c r="FY447" s="118"/>
      <c r="FZ447" s="118"/>
      <c r="GA447" s="115"/>
      <c r="GB447" s="115"/>
      <c r="GC447" s="115"/>
      <c r="GD447" s="115"/>
      <c r="GE447" s="115"/>
      <c r="GF447" s="115">
        <f t="shared" si="7141"/>
        <v>0</v>
      </c>
      <c r="GH447" s="118"/>
      <c r="GI447" s="118"/>
      <c r="GJ447" s="115"/>
      <c r="GK447" s="115"/>
      <c r="GL447" s="115"/>
      <c r="GM447" s="115"/>
      <c r="GN447" s="115"/>
      <c r="GO447" s="115">
        <f t="shared" si="7142"/>
        <v>0</v>
      </c>
      <c r="GQ447" s="118"/>
      <c r="GR447" s="118"/>
      <c r="GS447" s="115"/>
      <c r="GT447" s="115"/>
      <c r="GU447" s="115"/>
      <c r="GV447" s="115"/>
      <c r="GW447" s="115"/>
      <c r="GX447" s="115">
        <f t="shared" si="7143"/>
        <v>0</v>
      </c>
      <c r="GZ447" s="118"/>
      <c r="HA447" s="118"/>
      <c r="HB447" s="115"/>
      <c r="HC447" s="115"/>
      <c r="HD447" s="115"/>
      <c r="HE447" s="115"/>
      <c r="HF447" s="115"/>
      <c r="HG447" s="115">
        <f t="shared" si="7144"/>
        <v>0</v>
      </c>
      <c r="HI447" s="118"/>
      <c r="HJ447" s="118"/>
      <c r="HK447" s="115"/>
      <c r="HL447" s="115"/>
      <c r="HM447" s="115"/>
      <c r="HN447" s="115"/>
      <c r="HO447" s="115"/>
      <c r="HP447" s="115">
        <f t="shared" si="7145"/>
        <v>0</v>
      </c>
      <c r="HR447" s="118"/>
      <c r="HS447" s="118"/>
      <c r="HT447" s="115"/>
      <c r="HU447" s="115"/>
      <c r="HV447" s="115"/>
      <c r="HW447" s="115"/>
      <c r="HX447" s="115"/>
      <c r="HY447" s="115">
        <f t="shared" si="7146"/>
        <v>0</v>
      </c>
      <c r="IA447" s="118"/>
      <c r="IB447" s="118"/>
      <c r="IC447" s="115"/>
      <c r="ID447" s="115"/>
      <c r="IE447" s="115"/>
      <c r="IF447" s="115"/>
      <c r="IG447" s="115"/>
      <c r="IH447" s="115">
        <f t="shared" si="7147"/>
        <v>0</v>
      </c>
      <c r="IJ447" s="118"/>
      <c r="IK447" s="118"/>
      <c r="IL447" s="115"/>
      <c r="IM447" s="115"/>
      <c r="IN447" s="115"/>
      <c r="IO447" s="115"/>
      <c r="IP447" s="115"/>
      <c r="IQ447" s="115">
        <f t="shared" si="7148"/>
        <v>0</v>
      </c>
      <c r="IS447" s="118"/>
      <c r="IT447" s="118"/>
      <c r="IU447" s="115"/>
      <c r="IV447" s="115"/>
      <c r="IW447" s="115"/>
      <c r="IX447" s="115"/>
      <c r="IY447" s="115"/>
      <c r="IZ447" s="115">
        <f t="shared" si="7149"/>
        <v>0</v>
      </c>
      <c r="JB447" s="118"/>
      <c r="JC447" s="118"/>
      <c r="JD447" s="115"/>
      <c r="JE447" s="115"/>
      <c r="JF447" s="115"/>
      <c r="JG447" s="115"/>
      <c r="JH447" s="115"/>
      <c r="JI447" s="115">
        <f t="shared" si="7150"/>
        <v>0</v>
      </c>
      <c r="JK447" s="118"/>
      <c r="JL447" s="118"/>
      <c r="JM447" s="115"/>
      <c r="JN447" s="115"/>
      <c r="JO447" s="115"/>
      <c r="JP447" s="115"/>
      <c r="JQ447" s="115"/>
      <c r="JR447" s="115">
        <f t="shared" si="7151"/>
        <v>0</v>
      </c>
      <c r="JS447" s="481"/>
      <c r="JT447" s="118"/>
      <c r="JU447" s="118"/>
      <c r="JV447" s="115"/>
      <c r="JW447" s="115"/>
      <c r="JX447" s="115"/>
      <c r="JY447" s="115"/>
      <c r="JZ447" s="115"/>
      <c r="KA447" s="115">
        <f t="shared" si="7152"/>
        <v>0</v>
      </c>
      <c r="KB447" s="481"/>
      <c r="KC447" s="118" t="s">
        <v>849</v>
      </c>
      <c r="KD447" s="118"/>
      <c r="KE447" s="115">
        <v>11.4</v>
      </c>
      <c r="KF447" s="115"/>
      <c r="KG447" s="115">
        <v>0.1</v>
      </c>
      <c r="KH447" s="115">
        <v>1</v>
      </c>
      <c r="KI447" s="115"/>
      <c r="KJ447" s="115">
        <f t="shared" si="7153"/>
        <v>1.1400000000000001</v>
      </c>
      <c r="KK447" s="481"/>
      <c r="KL447" s="118" t="s">
        <v>852</v>
      </c>
      <c r="KM447" s="118"/>
      <c r="KN447" s="115">
        <v>11.8</v>
      </c>
      <c r="KO447" s="115"/>
      <c r="KP447" s="115">
        <v>0.1</v>
      </c>
      <c r="KQ447" s="115"/>
      <c r="KR447" s="115"/>
      <c r="KS447" s="115">
        <f t="shared" si="7154"/>
        <v>1.1800000000000002</v>
      </c>
      <c r="KT447" s="481"/>
      <c r="KU447" s="118" t="s">
        <v>852</v>
      </c>
      <c r="KV447" s="118"/>
      <c r="KW447" s="115">
        <v>11.8</v>
      </c>
      <c r="KX447" s="115">
        <v>0.1</v>
      </c>
      <c r="KY447" s="115"/>
      <c r="KZ447" s="115"/>
      <c r="LA447" s="115"/>
      <c r="LB447" s="115">
        <f t="shared" si="7155"/>
        <v>1.1800000000000002</v>
      </c>
      <c r="LC447" s="481"/>
      <c r="LD447" s="118" t="s">
        <v>852</v>
      </c>
      <c r="LE447" s="118"/>
      <c r="LF447" s="115">
        <v>13.8</v>
      </c>
      <c r="LG447" s="115">
        <v>0.1</v>
      </c>
      <c r="LH447" s="115"/>
      <c r="LI447" s="115">
        <v>1</v>
      </c>
      <c r="LJ447" s="115"/>
      <c r="LK447" s="115">
        <f t="shared" si="7156"/>
        <v>1.3800000000000001</v>
      </c>
      <c r="LL447" s="481"/>
      <c r="LM447" s="118" t="s">
        <v>852</v>
      </c>
      <c r="LN447" s="118"/>
      <c r="LO447" s="115">
        <v>13.8</v>
      </c>
      <c r="LP447" s="115">
        <v>0.1</v>
      </c>
      <c r="LQ447" s="115"/>
      <c r="LR447" s="115">
        <v>1</v>
      </c>
      <c r="LS447" s="115"/>
      <c r="LT447" s="115">
        <f t="shared" si="7157"/>
        <v>1.3800000000000001</v>
      </c>
      <c r="LU447" s="481"/>
      <c r="LV447" s="118" t="s">
        <v>852</v>
      </c>
      <c r="LW447" s="118"/>
      <c r="LX447" s="115">
        <v>13.8</v>
      </c>
      <c r="LY447" s="115">
        <v>0.1</v>
      </c>
      <c r="LZ447" s="115"/>
      <c r="MA447" s="115">
        <v>1</v>
      </c>
      <c r="MB447" s="115"/>
      <c r="MC447" s="115">
        <f t="shared" si="7158"/>
        <v>1.3800000000000001</v>
      </c>
      <c r="MD447" s="481"/>
      <c r="ME447" s="118" t="s">
        <v>849</v>
      </c>
      <c r="MF447" s="118"/>
      <c r="MG447" s="115">
        <v>13.2</v>
      </c>
      <c r="MH447" s="115">
        <v>0.1</v>
      </c>
      <c r="MI447" s="115"/>
      <c r="MJ447" s="115">
        <v>1</v>
      </c>
      <c r="MK447" s="115"/>
      <c r="ML447" s="115">
        <f t="shared" si="7159"/>
        <v>1.32</v>
      </c>
      <c r="MM447" s="481"/>
      <c r="MN447" s="118"/>
      <c r="MO447" s="118"/>
      <c r="MP447" s="115"/>
      <c r="MQ447" s="115"/>
      <c r="MR447" s="115"/>
      <c r="MS447" s="115"/>
      <c r="MT447" s="115"/>
      <c r="MU447" s="115">
        <f t="shared" si="7160"/>
        <v>0</v>
      </c>
      <c r="MV447" s="481"/>
      <c r="MW447" s="118"/>
      <c r="MX447" s="118"/>
      <c r="MY447" s="115"/>
      <c r="MZ447" s="115"/>
      <c r="NA447" s="115"/>
      <c r="NB447" s="115"/>
      <c r="NC447" s="115"/>
      <c r="ND447" s="115">
        <f t="shared" si="7161"/>
        <v>0</v>
      </c>
      <c r="NE447" s="481"/>
      <c r="NF447" s="118"/>
      <c r="NG447" s="118"/>
      <c r="NH447" s="115"/>
      <c r="NI447" s="115"/>
      <c r="NJ447" s="115"/>
      <c r="NK447" s="115"/>
      <c r="NL447" s="115"/>
      <c r="NM447" s="115">
        <f t="shared" si="7162"/>
        <v>0</v>
      </c>
      <c r="NN447" s="481"/>
      <c r="NO447" s="118"/>
      <c r="NP447" s="118"/>
      <c r="NQ447" s="115"/>
      <c r="NR447" s="115"/>
      <c r="NS447" s="115"/>
      <c r="NT447" s="115"/>
      <c r="NU447" s="115"/>
      <c r="NV447" s="115">
        <f t="shared" si="7163"/>
        <v>0</v>
      </c>
      <c r="NW447" s="481"/>
      <c r="NX447" s="118"/>
      <c r="NY447" s="118"/>
      <c r="NZ447" s="115"/>
      <c r="OA447" s="115"/>
      <c r="OB447" s="115"/>
      <c r="OC447" s="115"/>
      <c r="OD447" s="115"/>
      <c r="OE447" s="115">
        <f t="shared" si="7164"/>
        <v>0</v>
      </c>
      <c r="OF447" s="481"/>
      <c r="OG447" s="118"/>
      <c r="OH447" s="118"/>
      <c r="OI447" s="115"/>
      <c r="OJ447" s="115"/>
      <c r="OK447" s="115"/>
      <c r="OL447" s="115"/>
      <c r="OM447" s="115"/>
      <c r="ON447" s="115">
        <f t="shared" si="7165"/>
        <v>0</v>
      </c>
      <c r="OO447" s="481"/>
      <c r="OP447" s="118"/>
      <c r="OQ447" s="118"/>
      <c r="OR447" s="115"/>
      <c r="OS447" s="115"/>
      <c r="OT447" s="115"/>
      <c r="OU447" s="115"/>
      <c r="OV447" s="115"/>
      <c r="OW447" s="115"/>
      <c r="OY447" s="118"/>
      <c r="OZ447" s="118"/>
      <c r="PA447" s="115"/>
      <c r="PB447" s="115"/>
      <c r="PC447" s="115"/>
      <c r="PD447" s="115"/>
      <c r="PE447" s="115"/>
      <c r="PF447" s="115">
        <f t="shared" si="7167"/>
        <v>0</v>
      </c>
    </row>
    <row r="448" spans="1:422">
      <c r="A448" s="118"/>
      <c r="B448" s="118"/>
      <c r="C448" s="115"/>
      <c r="D448" s="115"/>
      <c r="E448" s="115"/>
      <c r="F448" s="115"/>
      <c r="G448" s="115"/>
      <c r="H448" s="115">
        <f t="shared" si="7168"/>
        <v>0</v>
      </c>
      <c r="J448" s="118" t="s">
        <v>851</v>
      </c>
      <c r="K448" s="118"/>
      <c r="L448" s="115">
        <v>8</v>
      </c>
      <c r="M448" s="115">
        <v>0.1</v>
      </c>
      <c r="N448" s="115"/>
      <c r="O448" s="115">
        <v>1</v>
      </c>
      <c r="P448" s="115"/>
      <c r="Q448" s="115">
        <f t="shared" si="7169"/>
        <v>0.8</v>
      </c>
      <c r="S448" s="118" t="s">
        <v>850</v>
      </c>
      <c r="T448" s="118"/>
      <c r="U448" s="115">
        <v>12.5</v>
      </c>
      <c r="V448" s="115">
        <v>0.1</v>
      </c>
      <c r="W448" s="115"/>
      <c r="X448" s="115">
        <v>1</v>
      </c>
      <c r="Y448" s="115"/>
      <c r="Z448" s="115">
        <f t="shared" si="7123"/>
        <v>1.25</v>
      </c>
      <c r="AB448" s="121" t="s">
        <v>850</v>
      </c>
      <c r="AC448" s="118"/>
      <c r="AD448" s="115">
        <v>25.5</v>
      </c>
      <c r="AE448" s="115">
        <v>0.1</v>
      </c>
      <c r="AF448" s="115"/>
      <c r="AG448" s="115">
        <v>1</v>
      </c>
      <c r="AH448" s="115"/>
      <c r="AI448" s="115">
        <f t="shared" si="7124"/>
        <v>2.5500000000000003</v>
      </c>
      <c r="AK448" s="118" t="s">
        <v>851</v>
      </c>
      <c r="AL448" s="118"/>
      <c r="AM448" s="115">
        <v>10.199999999999999</v>
      </c>
      <c r="AN448" s="115">
        <v>0.1</v>
      </c>
      <c r="AO448" s="115"/>
      <c r="AP448" s="115">
        <v>1</v>
      </c>
      <c r="AQ448" s="115"/>
      <c r="AR448" s="115">
        <f t="shared" si="7125"/>
        <v>1.02</v>
      </c>
      <c r="AT448" s="118" t="s">
        <v>853</v>
      </c>
      <c r="AU448" s="118"/>
      <c r="AV448" s="115">
        <v>23.4</v>
      </c>
      <c r="AW448" s="115">
        <v>0.1</v>
      </c>
      <c r="AX448" s="115"/>
      <c r="AY448" s="115">
        <v>1</v>
      </c>
      <c r="AZ448" s="115"/>
      <c r="BA448" s="115">
        <f t="shared" si="7126"/>
        <v>2.34</v>
      </c>
      <c r="BC448" s="118" t="s">
        <v>851</v>
      </c>
      <c r="BD448" s="118"/>
      <c r="BE448" s="115">
        <v>10</v>
      </c>
      <c r="BF448" s="115">
        <v>0.1</v>
      </c>
      <c r="BG448" s="115"/>
      <c r="BH448" s="115">
        <v>1</v>
      </c>
      <c r="BI448" s="115"/>
      <c r="BJ448" s="115">
        <f t="shared" si="7127"/>
        <v>1</v>
      </c>
      <c r="BL448" s="118" t="s">
        <v>853</v>
      </c>
      <c r="BM448" s="118"/>
      <c r="BN448" s="115">
        <v>16</v>
      </c>
      <c r="BO448" s="115">
        <v>0.1</v>
      </c>
      <c r="BP448" s="115"/>
      <c r="BQ448" s="115">
        <v>1</v>
      </c>
      <c r="BR448" s="115"/>
      <c r="BS448" s="115">
        <f t="shared" si="7128"/>
        <v>1.6</v>
      </c>
      <c r="BU448" s="118" t="s">
        <v>850</v>
      </c>
      <c r="BV448" s="118"/>
      <c r="BW448" s="115">
        <v>11.1</v>
      </c>
      <c r="BX448" s="115">
        <v>0.1</v>
      </c>
      <c r="BY448" s="115"/>
      <c r="BZ448" s="115">
        <v>1</v>
      </c>
      <c r="CA448" s="115"/>
      <c r="CB448" s="115">
        <f t="shared" si="7129"/>
        <v>1.1100000000000001</v>
      </c>
      <c r="CD448" s="118" t="s">
        <v>851</v>
      </c>
      <c r="CE448" s="118"/>
      <c r="CF448" s="115">
        <v>10.199999999999999</v>
      </c>
      <c r="CG448" s="115">
        <v>0.1</v>
      </c>
      <c r="CH448" s="115"/>
      <c r="CI448" s="115">
        <v>1</v>
      </c>
      <c r="CJ448" s="115"/>
      <c r="CK448" s="115">
        <f t="shared" si="7130"/>
        <v>1.02</v>
      </c>
      <c r="CM448" s="121" t="s">
        <v>855</v>
      </c>
      <c r="CN448" s="118"/>
      <c r="CO448" s="115">
        <v>13.5</v>
      </c>
      <c r="CP448" s="115">
        <v>0.1</v>
      </c>
      <c r="CQ448" s="115"/>
      <c r="CR448" s="115">
        <v>1</v>
      </c>
      <c r="CS448" s="115"/>
      <c r="CT448" s="115">
        <f t="shared" si="7131"/>
        <v>1.35</v>
      </c>
      <c r="CV448" s="118" t="s">
        <v>850</v>
      </c>
      <c r="CW448" s="118"/>
      <c r="CX448" s="115">
        <v>13.4</v>
      </c>
      <c r="CY448" s="115">
        <v>0.1</v>
      </c>
      <c r="CZ448" s="115"/>
      <c r="DA448" s="115">
        <v>1</v>
      </c>
      <c r="DB448" s="115"/>
      <c r="DC448" s="115">
        <f t="shared" si="7132"/>
        <v>1.34</v>
      </c>
      <c r="DE448" s="118" t="s">
        <v>851</v>
      </c>
      <c r="DF448" s="118"/>
      <c r="DG448" s="115">
        <v>11.2</v>
      </c>
      <c r="DH448" s="115">
        <v>0.1</v>
      </c>
      <c r="DI448" s="115"/>
      <c r="DJ448" s="115">
        <v>1</v>
      </c>
      <c r="DK448" s="115"/>
      <c r="DL448" s="115">
        <f t="shared" si="7133"/>
        <v>1.1199999999999999</v>
      </c>
      <c r="DN448" s="118" t="s">
        <v>851</v>
      </c>
      <c r="DO448" s="118"/>
      <c r="DP448" s="115">
        <v>9.6</v>
      </c>
      <c r="DQ448" s="115">
        <v>0.1</v>
      </c>
      <c r="DR448" s="115"/>
      <c r="DS448" s="115">
        <v>1</v>
      </c>
      <c r="DT448" s="115"/>
      <c r="DU448" s="115">
        <f t="shared" si="7134"/>
        <v>0.96</v>
      </c>
      <c r="DW448" s="118" t="s">
        <v>850</v>
      </c>
      <c r="DX448" s="118"/>
      <c r="DY448" s="115">
        <v>13</v>
      </c>
      <c r="DZ448" s="115">
        <v>0.1</v>
      </c>
      <c r="EA448" s="115"/>
      <c r="EB448" s="115">
        <v>1</v>
      </c>
      <c r="EC448" s="115"/>
      <c r="ED448" s="115">
        <f t="shared" si="7135"/>
        <v>1.3</v>
      </c>
      <c r="EF448" s="118" t="s">
        <v>850</v>
      </c>
      <c r="EG448" s="118"/>
      <c r="EH448" s="115">
        <v>15</v>
      </c>
      <c r="EI448" s="115">
        <v>0.1</v>
      </c>
      <c r="EJ448" s="115"/>
      <c r="EK448" s="115">
        <v>1</v>
      </c>
      <c r="EL448" s="115"/>
      <c r="EM448" s="115">
        <f t="shared" si="7136"/>
        <v>1.5</v>
      </c>
      <c r="EO448" s="118" t="s">
        <v>851</v>
      </c>
      <c r="EP448" s="118"/>
      <c r="EQ448" s="115">
        <v>11.8</v>
      </c>
      <c r="ER448" s="115">
        <v>0.1</v>
      </c>
      <c r="ES448" s="115"/>
      <c r="ET448" s="115">
        <v>1</v>
      </c>
      <c r="EU448" s="115"/>
      <c r="EV448" s="115">
        <f t="shared" si="7137"/>
        <v>1.1800000000000002</v>
      </c>
      <c r="EX448" s="118"/>
      <c r="EY448" s="118"/>
      <c r="EZ448" s="115"/>
      <c r="FA448" s="115"/>
      <c r="FB448" s="115"/>
      <c r="FC448" s="115"/>
      <c r="FD448" s="115"/>
      <c r="FE448" s="115">
        <f t="shared" si="7138"/>
        <v>0</v>
      </c>
      <c r="FG448" s="118" t="s">
        <v>851</v>
      </c>
      <c r="FH448" s="118"/>
      <c r="FI448" s="115">
        <v>10</v>
      </c>
      <c r="FJ448" s="115">
        <v>0.1</v>
      </c>
      <c r="FK448" s="115"/>
      <c r="FL448" s="115">
        <v>1</v>
      </c>
      <c r="FM448" s="115"/>
      <c r="FN448" s="115">
        <f t="shared" si="7139"/>
        <v>1</v>
      </c>
      <c r="FP448" s="118" t="s">
        <v>851</v>
      </c>
      <c r="FQ448" s="118"/>
      <c r="FR448" s="115">
        <v>8.1999999999999993</v>
      </c>
      <c r="FS448" s="115">
        <v>0.1</v>
      </c>
      <c r="FT448" s="115"/>
      <c r="FU448" s="115">
        <v>1</v>
      </c>
      <c r="FV448" s="115"/>
      <c r="FW448" s="115">
        <f t="shared" si="7140"/>
        <v>0.82</v>
      </c>
      <c r="FY448" s="118"/>
      <c r="FZ448" s="118"/>
      <c r="GA448" s="115"/>
      <c r="GB448" s="115"/>
      <c r="GC448" s="115"/>
      <c r="GD448" s="115"/>
      <c r="GE448" s="115"/>
      <c r="GF448" s="115">
        <f t="shared" si="7141"/>
        <v>0</v>
      </c>
      <c r="GH448" s="118"/>
      <c r="GI448" s="118"/>
      <c r="GJ448" s="115"/>
      <c r="GK448" s="115"/>
      <c r="GL448" s="115"/>
      <c r="GM448" s="115"/>
      <c r="GN448" s="115"/>
      <c r="GO448" s="115">
        <f t="shared" si="7142"/>
        <v>0</v>
      </c>
      <c r="GQ448" s="118"/>
      <c r="GR448" s="118"/>
      <c r="GS448" s="115"/>
      <c r="GT448" s="115"/>
      <c r="GU448" s="115"/>
      <c r="GV448" s="115"/>
      <c r="GW448" s="115"/>
      <c r="GX448" s="115">
        <f t="shared" si="7143"/>
        <v>0</v>
      </c>
      <c r="GZ448" s="118"/>
      <c r="HA448" s="118"/>
      <c r="HB448" s="115"/>
      <c r="HC448" s="115"/>
      <c r="HD448" s="115"/>
      <c r="HE448" s="115"/>
      <c r="HF448" s="115"/>
      <c r="HG448" s="115">
        <f t="shared" si="7144"/>
        <v>0</v>
      </c>
      <c r="HI448" s="118"/>
      <c r="HJ448" s="118"/>
      <c r="HK448" s="115"/>
      <c r="HL448" s="115"/>
      <c r="HM448" s="115"/>
      <c r="HN448" s="115"/>
      <c r="HO448" s="115"/>
      <c r="HP448" s="115">
        <f t="shared" si="7145"/>
        <v>0</v>
      </c>
      <c r="HR448" s="118"/>
      <c r="HS448" s="118"/>
      <c r="HT448" s="115"/>
      <c r="HU448" s="115"/>
      <c r="HV448" s="115"/>
      <c r="HW448" s="115"/>
      <c r="HX448" s="115"/>
      <c r="HY448" s="115">
        <f t="shared" si="7146"/>
        <v>0</v>
      </c>
      <c r="IA448" s="118"/>
      <c r="IB448" s="118"/>
      <c r="IC448" s="115"/>
      <c r="ID448" s="115"/>
      <c r="IE448" s="115"/>
      <c r="IF448" s="115"/>
      <c r="IG448" s="115"/>
      <c r="IH448" s="115">
        <f t="shared" si="7147"/>
        <v>0</v>
      </c>
      <c r="IJ448" s="118"/>
      <c r="IK448" s="118"/>
      <c r="IL448" s="115"/>
      <c r="IM448" s="115"/>
      <c r="IN448" s="115"/>
      <c r="IO448" s="115"/>
      <c r="IP448" s="115"/>
      <c r="IQ448" s="115">
        <f t="shared" si="7148"/>
        <v>0</v>
      </c>
      <c r="IS448" s="118"/>
      <c r="IT448" s="118"/>
      <c r="IU448" s="115"/>
      <c r="IV448" s="115"/>
      <c r="IW448" s="115"/>
      <c r="IX448" s="115"/>
      <c r="IY448" s="115"/>
      <c r="IZ448" s="115">
        <f t="shared" si="7149"/>
        <v>0</v>
      </c>
      <c r="JB448" s="118"/>
      <c r="JC448" s="118"/>
      <c r="JD448" s="115"/>
      <c r="JE448" s="115"/>
      <c r="JF448" s="115"/>
      <c r="JG448" s="115"/>
      <c r="JH448" s="115"/>
      <c r="JI448" s="115">
        <f t="shared" si="7150"/>
        <v>0</v>
      </c>
      <c r="JK448" s="118"/>
      <c r="JL448" s="118"/>
      <c r="JM448" s="115"/>
      <c r="JN448" s="115"/>
      <c r="JO448" s="115"/>
      <c r="JP448" s="115"/>
      <c r="JQ448" s="115"/>
      <c r="JR448" s="115">
        <f t="shared" si="7151"/>
        <v>0</v>
      </c>
      <c r="JS448" s="481"/>
      <c r="JT448" s="118"/>
      <c r="JU448" s="118"/>
      <c r="JV448" s="115"/>
      <c r="JW448" s="115"/>
      <c r="JX448" s="115"/>
      <c r="JY448" s="115"/>
      <c r="JZ448" s="115"/>
      <c r="KA448" s="115">
        <f t="shared" si="7152"/>
        <v>0</v>
      </c>
      <c r="KB448" s="481"/>
      <c r="KC448" s="118" t="s">
        <v>853</v>
      </c>
      <c r="KD448" s="118"/>
      <c r="KE448" s="115">
        <v>9</v>
      </c>
      <c r="KF448" s="115"/>
      <c r="KG448" s="115">
        <v>0.1</v>
      </c>
      <c r="KH448" s="115">
        <v>1</v>
      </c>
      <c r="KI448" s="115"/>
      <c r="KJ448" s="115">
        <f t="shared" si="7153"/>
        <v>0.9</v>
      </c>
      <c r="KK448" s="481"/>
      <c r="KL448" s="118" t="s">
        <v>851</v>
      </c>
      <c r="KM448" s="118"/>
      <c r="KN448" s="115">
        <v>8.5</v>
      </c>
      <c r="KO448" s="115"/>
      <c r="KP448" s="115">
        <v>0.1</v>
      </c>
      <c r="KQ448" s="115"/>
      <c r="KR448" s="115"/>
      <c r="KS448" s="115">
        <f t="shared" si="7154"/>
        <v>0.85000000000000009</v>
      </c>
      <c r="KT448" s="481"/>
      <c r="KU448" s="118" t="s">
        <v>851</v>
      </c>
      <c r="KV448" s="118"/>
      <c r="KW448" s="115">
        <v>8.5</v>
      </c>
      <c r="KX448" s="115">
        <v>0.1</v>
      </c>
      <c r="KY448" s="115"/>
      <c r="KZ448" s="115"/>
      <c r="LA448" s="115"/>
      <c r="LB448" s="115">
        <f t="shared" si="7155"/>
        <v>0.85000000000000009</v>
      </c>
      <c r="LC448" s="481"/>
      <c r="LD448" s="118" t="s">
        <v>851</v>
      </c>
      <c r="LE448" s="118"/>
      <c r="LF448" s="115">
        <v>10.4</v>
      </c>
      <c r="LG448" s="115">
        <v>0.1</v>
      </c>
      <c r="LH448" s="115"/>
      <c r="LI448" s="115">
        <v>1</v>
      </c>
      <c r="LJ448" s="115"/>
      <c r="LK448" s="115">
        <f t="shared" si="7156"/>
        <v>1.04</v>
      </c>
      <c r="LL448" s="481"/>
      <c r="LM448" s="118" t="s">
        <v>851</v>
      </c>
      <c r="LN448" s="118"/>
      <c r="LO448" s="115">
        <v>10.4</v>
      </c>
      <c r="LP448" s="115">
        <v>0.1</v>
      </c>
      <c r="LQ448" s="115"/>
      <c r="LR448" s="115">
        <v>1</v>
      </c>
      <c r="LS448" s="115"/>
      <c r="LT448" s="115">
        <f t="shared" si="7157"/>
        <v>1.04</v>
      </c>
      <c r="LU448" s="481"/>
      <c r="LV448" s="118" t="s">
        <v>851</v>
      </c>
      <c r="LW448" s="118"/>
      <c r="LX448" s="115">
        <v>10.4</v>
      </c>
      <c r="LY448" s="115">
        <v>0.1</v>
      </c>
      <c r="LZ448" s="115"/>
      <c r="MA448" s="115">
        <v>1</v>
      </c>
      <c r="MB448" s="115"/>
      <c r="MC448" s="115">
        <f t="shared" si="7158"/>
        <v>1.04</v>
      </c>
      <c r="MD448" s="481"/>
      <c r="ME448" s="118" t="s">
        <v>852</v>
      </c>
      <c r="MF448" s="118"/>
      <c r="MG448" s="115">
        <v>15</v>
      </c>
      <c r="MH448" s="115">
        <v>0.1</v>
      </c>
      <c r="MI448" s="115"/>
      <c r="MJ448" s="115">
        <v>1</v>
      </c>
      <c r="MK448" s="115"/>
      <c r="ML448" s="115">
        <f t="shared" si="7159"/>
        <v>1.5</v>
      </c>
      <c r="MM448" s="481"/>
      <c r="MN448" s="118"/>
      <c r="MO448" s="118"/>
      <c r="MP448" s="115"/>
      <c r="MQ448" s="115"/>
      <c r="MR448" s="115"/>
      <c r="MS448" s="115"/>
      <c r="MT448" s="115"/>
      <c r="MU448" s="115">
        <f t="shared" si="7160"/>
        <v>0</v>
      </c>
      <c r="MV448" s="481"/>
      <c r="MW448" s="118"/>
      <c r="MX448" s="118"/>
      <c r="MY448" s="115"/>
      <c r="MZ448" s="115"/>
      <c r="NA448" s="115"/>
      <c r="NB448" s="115"/>
      <c r="NC448" s="115"/>
      <c r="ND448" s="115">
        <f t="shared" si="7161"/>
        <v>0</v>
      </c>
      <c r="NE448" s="481"/>
      <c r="NF448" s="118"/>
      <c r="NG448" s="118"/>
      <c r="NH448" s="115"/>
      <c r="NI448" s="115"/>
      <c r="NJ448" s="115"/>
      <c r="NK448" s="115"/>
      <c r="NL448" s="115"/>
      <c r="NM448" s="115">
        <f t="shared" si="7162"/>
        <v>0</v>
      </c>
      <c r="NN448" s="481"/>
      <c r="NO448" s="118"/>
      <c r="NP448" s="118"/>
      <c r="NQ448" s="115"/>
      <c r="NR448" s="115"/>
      <c r="NS448" s="115"/>
      <c r="NT448" s="115"/>
      <c r="NU448" s="115"/>
      <c r="NV448" s="115">
        <f t="shared" si="7163"/>
        <v>0</v>
      </c>
      <c r="NW448" s="481"/>
      <c r="NX448" s="118"/>
      <c r="NY448" s="118"/>
      <c r="NZ448" s="115"/>
      <c r="OA448" s="115"/>
      <c r="OB448" s="115"/>
      <c r="OC448" s="115"/>
      <c r="OD448" s="115"/>
      <c r="OE448" s="115">
        <f t="shared" si="7164"/>
        <v>0</v>
      </c>
      <c r="OF448" s="481"/>
      <c r="OG448" s="118"/>
      <c r="OH448" s="118"/>
      <c r="OI448" s="115"/>
      <c r="OJ448" s="115"/>
      <c r="OK448" s="115"/>
      <c r="OL448" s="115"/>
      <c r="OM448" s="115"/>
      <c r="ON448" s="115">
        <f t="shared" si="7165"/>
        <v>0</v>
      </c>
      <c r="OO448" s="481"/>
      <c r="OP448" s="118"/>
      <c r="OQ448" s="118"/>
      <c r="OR448" s="115"/>
      <c r="OS448" s="115"/>
      <c r="OT448" s="115"/>
      <c r="OU448" s="115"/>
      <c r="OV448" s="115"/>
      <c r="OW448" s="115"/>
      <c r="OY448" s="118"/>
      <c r="OZ448" s="118"/>
      <c r="PA448" s="115"/>
      <c r="PB448" s="115"/>
      <c r="PC448" s="115"/>
      <c r="PD448" s="115"/>
      <c r="PE448" s="115"/>
      <c r="PF448" s="115">
        <f t="shared" si="7167"/>
        <v>0</v>
      </c>
    </row>
    <row r="449" spans="1:422">
      <c r="A449" s="118"/>
      <c r="B449" s="118"/>
      <c r="C449" s="115"/>
      <c r="D449" s="115"/>
      <c r="E449" s="115"/>
      <c r="F449" s="115"/>
      <c r="G449" s="115"/>
      <c r="H449" s="115">
        <f t="shared" si="7168"/>
        <v>0</v>
      </c>
      <c r="J449" s="118" t="s">
        <v>853</v>
      </c>
      <c r="K449" s="118"/>
      <c r="L449" s="115">
        <v>3.2</v>
      </c>
      <c r="M449" s="115">
        <v>0.1</v>
      </c>
      <c r="N449" s="115"/>
      <c r="O449" s="115">
        <v>1</v>
      </c>
      <c r="P449" s="115"/>
      <c r="Q449" s="115">
        <f t="shared" si="7169"/>
        <v>0.32000000000000006</v>
      </c>
      <c r="S449" s="118"/>
      <c r="T449" s="118"/>
      <c r="U449" s="115"/>
      <c r="V449" s="115"/>
      <c r="W449" s="115"/>
      <c r="X449" s="115"/>
      <c r="Y449" s="115"/>
      <c r="Z449" s="115">
        <f t="shared" si="7123"/>
        <v>0</v>
      </c>
      <c r="AB449" s="121"/>
      <c r="AC449" s="118"/>
      <c r="AD449" s="115"/>
      <c r="AE449" s="115"/>
      <c r="AF449" s="115"/>
      <c r="AG449" s="115"/>
      <c r="AH449" s="115"/>
      <c r="AI449" s="115">
        <f t="shared" si="7124"/>
        <v>0</v>
      </c>
      <c r="AK449" s="118"/>
      <c r="AL449" s="118"/>
      <c r="AM449" s="115"/>
      <c r="AN449" s="115"/>
      <c r="AO449" s="115"/>
      <c r="AP449" s="115"/>
      <c r="AQ449" s="115"/>
      <c r="AR449" s="115">
        <f t="shared" si="7125"/>
        <v>0</v>
      </c>
      <c r="AT449" s="118" t="s">
        <v>856</v>
      </c>
      <c r="AU449" s="118"/>
      <c r="AV449" s="115">
        <v>14.9</v>
      </c>
      <c r="AW449" s="115">
        <v>0.1</v>
      </c>
      <c r="AX449" s="115"/>
      <c r="AY449" s="115">
        <v>1</v>
      </c>
      <c r="AZ449" s="115"/>
      <c r="BA449" s="115">
        <f t="shared" si="7126"/>
        <v>1.4900000000000002</v>
      </c>
      <c r="BC449" s="118"/>
      <c r="BD449" s="118"/>
      <c r="BE449" s="115"/>
      <c r="BF449" s="115"/>
      <c r="BG449" s="115"/>
      <c r="BH449" s="115"/>
      <c r="BI449" s="115"/>
      <c r="BJ449" s="115">
        <f t="shared" si="7127"/>
        <v>0</v>
      </c>
      <c r="BL449" s="118"/>
      <c r="BM449" s="118"/>
      <c r="BN449" s="115"/>
      <c r="BO449" s="115"/>
      <c r="BP449" s="115"/>
      <c r="BQ449" s="115"/>
      <c r="BR449" s="115"/>
      <c r="BS449" s="115">
        <f t="shared" si="7128"/>
        <v>0</v>
      </c>
      <c r="BU449" s="118"/>
      <c r="BV449" s="118"/>
      <c r="BW449" s="115"/>
      <c r="BX449" s="115"/>
      <c r="BY449" s="115"/>
      <c r="BZ449" s="115"/>
      <c r="CA449" s="115"/>
      <c r="CB449" s="115">
        <f t="shared" si="7129"/>
        <v>0</v>
      </c>
      <c r="CD449" s="118"/>
      <c r="CE449" s="118"/>
      <c r="CF449" s="115"/>
      <c r="CG449" s="115"/>
      <c r="CH449" s="115"/>
      <c r="CI449" s="115"/>
      <c r="CJ449" s="115"/>
      <c r="CK449" s="115">
        <f t="shared" si="7130"/>
        <v>0</v>
      </c>
      <c r="CM449" s="118" t="s">
        <v>850</v>
      </c>
      <c r="CN449" s="118"/>
      <c r="CO449" s="115">
        <v>13.4</v>
      </c>
      <c r="CP449" s="115">
        <v>0.1</v>
      </c>
      <c r="CQ449" s="115"/>
      <c r="CR449" s="115">
        <v>1</v>
      </c>
      <c r="CS449" s="115"/>
      <c r="CT449" s="115">
        <f t="shared" si="7131"/>
        <v>1.34</v>
      </c>
      <c r="CV449" s="118"/>
      <c r="CW449" s="118"/>
      <c r="CX449" s="115"/>
      <c r="CY449" s="115"/>
      <c r="CZ449" s="115"/>
      <c r="DA449" s="115"/>
      <c r="DB449" s="115"/>
      <c r="DC449" s="115">
        <f t="shared" si="7132"/>
        <v>0</v>
      </c>
      <c r="DE449" s="118"/>
      <c r="DF449" s="118"/>
      <c r="DG449" s="115"/>
      <c r="DH449" s="115"/>
      <c r="DI449" s="115"/>
      <c r="DJ449" s="115"/>
      <c r="DK449" s="115"/>
      <c r="DL449" s="115">
        <f t="shared" si="7133"/>
        <v>0</v>
      </c>
      <c r="DN449" s="118" t="s">
        <v>881</v>
      </c>
      <c r="DO449" s="118"/>
      <c r="DP449" s="115">
        <v>11.8</v>
      </c>
      <c r="DQ449" s="115">
        <v>0.1</v>
      </c>
      <c r="DR449" s="115"/>
      <c r="DS449" s="115">
        <v>1</v>
      </c>
      <c r="DT449" s="115"/>
      <c r="DU449" s="115">
        <f t="shared" si="7134"/>
        <v>1.1800000000000002</v>
      </c>
      <c r="DW449" s="118"/>
      <c r="DX449" s="118"/>
      <c r="DY449" s="115"/>
      <c r="DZ449" s="115"/>
      <c r="EA449" s="115"/>
      <c r="EB449" s="115"/>
      <c r="EC449" s="115"/>
      <c r="ED449" s="115">
        <f t="shared" si="7135"/>
        <v>0</v>
      </c>
      <c r="EF449" s="118" t="s">
        <v>851</v>
      </c>
      <c r="EG449" s="118"/>
      <c r="EH449" s="115">
        <v>10.199999999999999</v>
      </c>
      <c r="EI449" s="115">
        <v>0.1</v>
      </c>
      <c r="EJ449" s="115"/>
      <c r="EK449" s="115">
        <v>1</v>
      </c>
      <c r="EL449" s="115"/>
      <c r="EM449" s="115">
        <f t="shared" si="7136"/>
        <v>1.02</v>
      </c>
      <c r="EO449" s="118"/>
      <c r="EP449" s="118"/>
      <c r="EQ449" s="115"/>
      <c r="ER449" s="115"/>
      <c r="ES449" s="115"/>
      <c r="ET449" s="115"/>
      <c r="EU449" s="115"/>
      <c r="EV449" s="115">
        <f t="shared" si="7137"/>
        <v>0</v>
      </c>
      <c r="EX449" s="118"/>
      <c r="EY449" s="118"/>
      <c r="EZ449" s="115"/>
      <c r="FA449" s="115"/>
      <c r="FB449" s="115"/>
      <c r="FC449" s="115"/>
      <c r="FD449" s="115"/>
      <c r="FE449" s="115">
        <f t="shared" si="7138"/>
        <v>0</v>
      </c>
      <c r="FG449" s="118" t="s">
        <v>881</v>
      </c>
      <c r="FH449" s="118"/>
      <c r="FI449" s="115">
        <v>11</v>
      </c>
      <c r="FJ449" s="115">
        <v>0.1</v>
      </c>
      <c r="FK449" s="115"/>
      <c r="FL449" s="115">
        <v>1</v>
      </c>
      <c r="FM449" s="115"/>
      <c r="FN449" s="115">
        <f t="shared" si="7139"/>
        <v>1.1000000000000001</v>
      </c>
      <c r="FP449" s="118" t="s">
        <v>857</v>
      </c>
      <c r="FQ449" s="118"/>
      <c r="FR449" s="115">
        <v>11.2</v>
      </c>
      <c r="FS449" s="115">
        <v>0.1</v>
      </c>
      <c r="FT449" s="115"/>
      <c r="FU449" s="115">
        <v>1</v>
      </c>
      <c r="FV449" s="115"/>
      <c r="FW449" s="115">
        <f t="shared" si="7140"/>
        <v>1.1199999999999999</v>
      </c>
      <c r="FY449" s="118"/>
      <c r="FZ449" s="118"/>
      <c r="GA449" s="115"/>
      <c r="GB449" s="115"/>
      <c r="GC449" s="115"/>
      <c r="GD449" s="115"/>
      <c r="GE449" s="115"/>
      <c r="GF449" s="115">
        <f t="shared" si="7141"/>
        <v>0</v>
      </c>
      <c r="GH449" s="118"/>
      <c r="GI449" s="118"/>
      <c r="GJ449" s="115"/>
      <c r="GK449" s="115"/>
      <c r="GL449" s="115"/>
      <c r="GM449" s="115"/>
      <c r="GN449" s="115"/>
      <c r="GO449" s="115">
        <f t="shared" si="7142"/>
        <v>0</v>
      </c>
      <c r="GQ449" s="118"/>
      <c r="GR449" s="118"/>
      <c r="GS449" s="115"/>
      <c r="GT449" s="115"/>
      <c r="GU449" s="115"/>
      <c r="GV449" s="115"/>
      <c r="GW449" s="115"/>
      <c r="GX449" s="115">
        <f t="shared" si="7143"/>
        <v>0</v>
      </c>
      <c r="GZ449" s="118"/>
      <c r="HA449" s="118"/>
      <c r="HB449" s="115"/>
      <c r="HC449" s="115"/>
      <c r="HD449" s="115"/>
      <c r="HE449" s="115"/>
      <c r="HF449" s="115"/>
      <c r="HG449" s="115">
        <f t="shared" si="7144"/>
        <v>0</v>
      </c>
      <c r="HI449" s="118"/>
      <c r="HJ449" s="118"/>
      <c r="HK449" s="115"/>
      <c r="HL449" s="115"/>
      <c r="HM449" s="115"/>
      <c r="HN449" s="115"/>
      <c r="HO449" s="115"/>
      <c r="HP449" s="115">
        <f t="shared" si="7145"/>
        <v>0</v>
      </c>
      <c r="HR449" s="118"/>
      <c r="HS449" s="118"/>
      <c r="HT449" s="115"/>
      <c r="HU449" s="115"/>
      <c r="HV449" s="115"/>
      <c r="HW449" s="115"/>
      <c r="HX449" s="115"/>
      <c r="HY449" s="115">
        <f t="shared" si="7146"/>
        <v>0</v>
      </c>
      <c r="IA449" s="118"/>
      <c r="IB449" s="118"/>
      <c r="IC449" s="115"/>
      <c r="ID449" s="115"/>
      <c r="IE449" s="115"/>
      <c r="IF449" s="115"/>
      <c r="IG449" s="115"/>
      <c r="IH449" s="115">
        <f t="shared" si="7147"/>
        <v>0</v>
      </c>
      <c r="IJ449" s="118"/>
      <c r="IK449" s="118"/>
      <c r="IL449" s="115"/>
      <c r="IM449" s="115"/>
      <c r="IN449" s="115"/>
      <c r="IO449" s="115"/>
      <c r="IP449" s="115"/>
      <c r="IQ449" s="115">
        <f t="shared" si="7148"/>
        <v>0</v>
      </c>
      <c r="IS449" s="118"/>
      <c r="IT449" s="118"/>
      <c r="IU449" s="115"/>
      <c r="IV449" s="115"/>
      <c r="IW449" s="115"/>
      <c r="IX449" s="115"/>
      <c r="IY449" s="115"/>
      <c r="IZ449" s="115">
        <f t="shared" si="7149"/>
        <v>0</v>
      </c>
      <c r="JB449" s="118"/>
      <c r="JC449" s="118"/>
      <c r="JD449" s="115"/>
      <c r="JE449" s="115"/>
      <c r="JF449" s="115"/>
      <c r="JG449" s="115"/>
      <c r="JH449" s="115"/>
      <c r="JI449" s="115">
        <f t="shared" si="7150"/>
        <v>0</v>
      </c>
      <c r="JK449" s="118"/>
      <c r="JL449" s="118"/>
      <c r="JM449" s="115"/>
      <c r="JN449" s="115"/>
      <c r="JO449" s="115"/>
      <c r="JP449" s="115"/>
      <c r="JQ449" s="115"/>
      <c r="JR449" s="115">
        <f t="shared" si="7151"/>
        <v>0</v>
      </c>
      <c r="JS449" s="481"/>
      <c r="JT449" s="118"/>
      <c r="JU449" s="118"/>
      <c r="JV449" s="115"/>
      <c r="JW449" s="115"/>
      <c r="JX449" s="115"/>
      <c r="JY449" s="115"/>
      <c r="JZ449" s="115"/>
      <c r="KA449" s="115">
        <f t="shared" si="7152"/>
        <v>0</v>
      </c>
      <c r="KB449" s="481"/>
      <c r="KC449" s="118" t="s">
        <v>852</v>
      </c>
      <c r="KD449" s="118"/>
      <c r="KE449" s="115">
        <v>9</v>
      </c>
      <c r="KF449" s="115"/>
      <c r="KG449" s="115">
        <v>0.1</v>
      </c>
      <c r="KH449" s="115">
        <v>1</v>
      </c>
      <c r="KI449" s="115"/>
      <c r="KJ449" s="115">
        <f t="shared" si="7153"/>
        <v>0.9</v>
      </c>
      <c r="KK449" s="481"/>
      <c r="KL449" s="118"/>
      <c r="KM449" s="118"/>
      <c r="KN449" s="115"/>
      <c r="KO449" s="115"/>
      <c r="KP449" s="115"/>
      <c r="KQ449" s="115"/>
      <c r="KR449" s="115"/>
      <c r="KS449" s="115">
        <f t="shared" si="7154"/>
        <v>0</v>
      </c>
      <c r="KT449" s="481"/>
      <c r="KU449" s="118"/>
      <c r="KV449" s="118"/>
      <c r="KW449" s="115"/>
      <c r="KX449" s="115"/>
      <c r="KY449" s="115"/>
      <c r="KZ449" s="115"/>
      <c r="LA449" s="115"/>
      <c r="LB449" s="115">
        <f t="shared" si="7155"/>
        <v>0</v>
      </c>
      <c r="LC449" s="481"/>
      <c r="LD449" s="118"/>
      <c r="LE449" s="118"/>
      <c r="LF449" s="115"/>
      <c r="LG449" s="115"/>
      <c r="LH449" s="115"/>
      <c r="LI449" s="115"/>
      <c r="LJ449" s="115"/>
      <c r="LK449" s="115">
        <f t="shared" si="7156"/>
        <v>0</v>
      </c>
      <c r="LL449" s="481"/>
      <c r="LM449" s="118"/>
      <c r="LN449" s="118"/>
      <c r="LO449" s="115"/>
      <c r="LP449" s="115"/>
      <c r="LQ449" s="115"/>
      <c r="LR449" s="115"/>
      <c r="LS449" s="115"/>
      <c r="LT449" s="115">
        <f t="shared" si="7157"/>
        <v>0</v>
      </c>
      <c r="LU449" s="481"/>
      <c r="LV449" s="118"/>
      <c r="LW449" s="118"/>
      <c r="LX449" s="115"/>
      <c r="LY449" s="115"/>
      <c r="LZ449" s="115"/>
      <c r="MA449" s="115"/>
      <c r="MB449" s="115"/>
      <c r="MC449" s="115">
        <f t="shared" si="7158"/>
        <v>0</v>
      </c>
      <c r="MD449" s="481"/>
      <c r="ME449" s="118" t="s">
        <v>858</v>
      </c>
      <c r="MF449" s="118"/>
      <c r="MG449" s="115">
        <v>5.6</v>
      </c>
      <c r="MH449" s="115">
        <v>0.1</v>
      </c>
      <c r="MI449" s="115"/>
      <c r="MJ449" s="115">
        <v>1</v>
      </c>
      <c r="MK449" s="115"/>
      <c r="ML449" s="115">
        <f t="shared" si="7159"/>
        <v>0.55999999999999994</v>
      </c>
      <c r="MM449" s="481"/>
      <c r="MN449" s="118"/>
      <c r="MO449" s="118"/>
      <c r="MP449" s="115"/>
      <c r="MQ449" s="115"/>
      <c r="MR449" s="115"/>
      <c r="MS449" s="115"/>
      <c r="MT449" s="115"/>
      <c r="MU449" s="115">
        <f t="shared" si="7160"/>
        <v>0</v>
      </c>
      <c r="MV449" s="481"/>
      <c r="MW449" s="118"/>
      <c r="MX449" s="118"/>
      <c r="MY449" s="115"/>
      <c r="MZ449" s="115"/>
      <c r="NA449" s="115"/>
      <c r="NB449" s="115"/>
      <c r="NC449" s="115"/>
      <c r="ND449" s="115">
        <f t="shared" si="7161"/>
        <v>0</v>
      </c>
      <c r="NE449" s="481"/>
      <c r="NF449" s="118"/>
      <c r="NG449" s="118"/>
      <c r="NH449" s="115"/>
      <c r="NI449" s="115"/>
      <c r="NJ449" s="115"/>
      <c r="NK449" s="115"/>
      <c r="NL449" s="115"/>
      <c r="NM449" s="115">
        <f t="shared" si="7162"/>
        <v>0</v>
      </c>
      <c r="NN449" s="481"/>
      <c r="NO449" s="118"/>
      <c r="NP449" s="118"/>
      <c r="NQ449" s="115"/>
      <c r="NR449" s="115"/>
      <c r="NS449" s="115"/>
      <c r="NT449" s="115"/>
      <c r="NU449" s="115"/>
      <c r="NV449" s="115">
        <f t="shared" si="7163"/>
        <v>0</v>
      </c>
      <c r="NW449" s="481"/>
      <c r="NX449" s="118"/>
      <c r="NY449" s="118"/>
      <c r="NZ449" s="115"/>
      <c r="OA449" s="115"/>
      <c r="OB449" s="115"/>
      <c r="OC449" s="115"/>
      <c r="OD449" s="115"/>
      <c r="OE449" s="115">
        <f t="shared" si="7164"/>
        <v>0</v>
      </c>
      <c r="OF449" s="481"/>
      <c r="OG449" s="118"/>
      <c r="OH449" s="118"/>
      <c r="OI449" s="115"/>
      <c r="OJ449" s="115"/>
      <c r="OK449" s="115"/>
      <c r="OL449" s="115"/>
      <c r="OM449" s="115"/>
      <c r="ON449" s="115">
        <f t="shared" si="7165"/>
        <v>0</v>
      </c>
      <c r="OO449" s="481"/>
      <c r="OP449" s="118"/>
      <c r="OQ449" s="118"/>
      <c r="OR449" s="115"/>
      <c r="OS449" s="115"/>
      <c r="OT449" s="115"/>
      <c r="OU449" s="115"/>
      <c r="OV449" s="115"/>
      <c r="OW449" s="115">
        <f t="shared" si="7166"/>
        <v>0</v>
      </c>
      <c r="OY449" s="118"/>
      <c r="OZ449" s="118"/>
      <c r="PA449" s="115"/>
      <c r="PB449" s="115"/>
      <c r="PC449" s="115"/>
      <c r="PD449" s="115"/>
      <c r="PE449" s="115"/>
      <c r="PF449" s="115">
        <f t="shared" si="7167"/>
        <v>0</v>
      </c>
    </row>
    <row r="450" spans="1:422">
      <c r="A450" s="118"/>
      <c r="B450" s="118"/>
      <c r="C450" s="115"/>
      <c r="D450" s="115"/>
      <c r="E450" s="115"/>
      <c r="F450" s="115"/>
      <c r="G450" s="115"/>
      <c r="H450" s="115">
        <f t="shared" si="7168"/>
        <v>0</v>
      </c>
      <c r="J450" s="118"/>
      <c r="K450" s="118"/>
      <c r="L450" s="115"/>
      <c r="M450" s="115"/>
      <c r="N450" s="115"/>
      <c r="O450" s="115"/>
      <c r="P450" s="115"/>
      <c r="Q450" s="115">
        <f t="shared" si="7169"/>
        <v>0</v>
      </c>
      <c r="S450" s="118"/>
      <c r="T450" s="118"/>
      <c r="U450" s="115"/>
      <c r="V450" s="115"/>
      <c r="W450" s="115"/>
      <c r="X450" s="115"/>
      <c r="Y450" s="115"/>
      <c r="Z450" s="115">
        <f t="shared" si="7123"/>
        <v>0</v>
      </c>
      <c r="AB450" s="118"/>
      <c r="AC450" s="118"/>
      <c r="AD450" s="115"/>
      <c r="AE450" s="115"/>
      <c r="AF450" s="115"/>
      <c r="AG450" s="115"/>
      <c r="AH450" s="115"/>
      <c r="AI450" s="115">
        <f t="shared" si="7124"/>
        <v>0</v>
      </c>
      <c r="AK450" s="118"/>
      <c r="AL450" s="118"/>
      <c r="AM450" s="115"/>
      <c r="AN450" s="115"/>
      <c r="AO450" s="115"/>
      <c r="AP450" s="115"/>
      <c r="AQ450" s="115"/>
      <c r="AR450" s="115">
        <f t="shared" si="7125"/>
        <v>0</v>
      </c>
      <c r="AT450" s="118"/>
      <c r="AU450" s="118"/>
      <c r="AV450" s="115"/>
      <c r="AW450" s="115"/>
      <c r="AX450" s="115"/>
      <c r="AY450" s="115"/>
      <c r="AZ450" s="115"/>
      <c r="BA450" s="115">
        <f t="shared" si="7126"/>
        <v>0</v>
      </c>
      <c r="BC450" s="118"/>
      <c r="BD450" s="118"/>
      <c r="BE450" s="115"/>
      <c r="BF450" s="115"/>
      <c r="BG450" s="115"/>
      <c r="BH450" s="115"/>
      <c r="BI450" s="115"/>
      <c r="BJ450" s="115">
        <f t="shared" si="7127"/>
        <v>0</v>
      </c>
      <c r="BL450" s="118"/>
      <c r="BM450" s="118"/>
      <c r="BN450" s="115"/>
      <c r="BO450" s="115"/>
      <c r="BP450" s="115"/>
      <c r="BQ450" s="115"/>
      <c r="BR450" s="115"/>
      <c r="BS450" s="115">
        <f t="shared" si="7128"/>
        <v>0</v>
      </c>
      <c r="BU450" s="118"/>
      <c r="BV450" s="118"/>
      <c r="BW450" s="115"/>
      <c r="BX450" s="115"/>
      <c r="BY450" s="115"/>
      <c r="BZ450" s="115"/>
      <c r="CA450" s="115"/>
      <c r="CB450" s="115">
        <f t="shared" si="7129"/>
        <v>0</v>
      </c>
      <c r="CD450" s="118"/>
      <c r="CE450" s="118"/>
      <c r="CF450" s="115"/>
      <c r="CG450" s="115"/>
      <c r="CH450" s="115"/>
      <c r="CI450" s="115"/>
      <c r="CJ450" s="115"/>
      <c r="CK450" s="115">
        <f t="shared" si="7130"/>
        <v>0</v>
      </c>
      <c r="CM450" s="118"/>
      <c r="CN450" s="118"/>
      <c r="CO450" s="115"/>
      <c r="CP450" s="115"/>
      <c r="CQ450" s="115"/>
      <c r="CR450" s="115"/>
      <c r="CS450" s="115"/>
      <c r="CT450" s="115">
        <f t="shared" si="7131"/>
        <v>0</v>
      </c>
      <c r="CV450" s="118"/>
      <c r="CW450" s="118"/>
      <c r="CX450" s="115"/>
      <c r="CY450" s="115"/>
      <c r="CZ450" s="115"/>
      <c r="DA450" s="115"/>
      <c r="DB450" s="115"/>
      <c r="DC450" s="115">
        <f t="shared" si="7132"/>
        <v>0</v>
      </c>
      <c r="DE450" s="118"/>
      <c r="DF450" s="118"/>
      <c r="DG450" s="115"/>
      <c r="DH450" s="115"/>
      <c r="DI450" s="115"/>
      <c r="DJ450" s="115"/>
      <c r="DK450" s="115"/>
      <c r="DL450" s="115">
        <f t="shared" si="7133"/>
        <v>0</v>
      </c>
      <c r="DN450" s="118"/>
      <c r="DO450" s="118"/>
      <c r="DP450" s="115"/>
      <c r="DQ450" s="115"/>
      <c r="DR450" s="115"/>
      <c r="DS450" s="115"/>
      <c r="DT450" s="115"/>
      <c r="DU450" s="115">
        <f t="shared" si="7134"/>
        <v>0</v>
      </c>
      <c r="DW450" s="118"/>
      <c r="DX450" s="118"/>
      <c r="DY450" s="115"/>
      <c r="DZ450" s="115"/>
      <c r="EA450" s="115"/>
      <c r="EB450" s="115"/>
      <c r="EC450" s="115"/>
      <c r="ED450" s="115">
        <f t="shared" si="7135"/>
        <v>0</v>
      </c>
      <c r="EF450" s="118"/>
      <c r="EG450" s="118"/>
      <c r="EH450" s="115"/>
      <c r="EI450" s="115"/>
      <c r="EJ450" s="115"/>
      <c r="EK450" s="115"/>
      <c r="EL450" s="115"/>
      <c r="EM450" s="115">
        <f t="shared" si="7136"/>
        <v>0</v>
      </c>
      <c r="EO450" s="118"/>
      <c r="EP450" s="118"/>
      <c r="EQ450" s="115"/>
      <c r="ER450" s="115"/>
      <c r="ES450" s="115"/>
      <c r="ET450" s="115"/>
      <c r="EU450" s="115"/>
      <c r="EV450" s="115">
        <f t="shared" si="7137"/>
        <v>0</v>
      </c>
      <c r="EX450" s="118"/>
      <c r="EY450" s="118"/>
      <c r="EZ450" s="115"/>
      <c r="FA450" s="115"/>
      <c r="FB450" s="115"/>
      <c r="FC450" s="115"/>
      <c r="FD450" s="115"/>
      <c r="FE450" s="115">
        <f t="shared" si="7138"/>
        <v>0</v>
      </c>
      <c r="FG450" s="118"/>
      <c r="FH450" s="118"/>
      <c r="FI450" s="115"/>
      <c r="FJ450" s="115"/>
      <c r="FK450" s="115"/>
      <c r="FL450" s="115"/>
      <c r="FM450" s="115"/>
      <c r="FN450" s="115">
        <f t="shared" si="7139"/>
        <v>0</v>
      </c>
      <c r="FP450" s="118" t="s">
        <v>859</v>
      </c>
      <c r="FQ450" s="118"/>
      <c r="FR450" s="115">
        <v>11.2</v>
      </c>
      <c r="FS450" s="115">
        <v>0.1</v>
      </c>
      <c r="FT450" s="115"/>
      <c r="FU450" s="115">
        <v>1</v>
      </c>
      <c r="FV450" s="115"/>
      <c r="FW450" s="115">
        <f t="shared" si="7140"/>
        <v>1.1199999999999999</v>
      </c>
      <c r="FY450" s="118"/>
      <c r="FZ450" s="118"/>
      <c r="GA450" s="115"/>
      <c r="GB450" s="115"/>
      <c r="GC450" s="115"/>
      <c r="GD450" s="115"/>
      <c r="GE450" s="115"/>
      <c r="GF450" s="115">
        <f t="shared" si="7141"/>
        <v>0</v>
      </c>
      <c r="GH450" s="118"/>
      <c r="GI450" s="118"/>
      <c r="GJ450" s="115"/>
      <c r="GK450" s="115"/>
      <c r="GL450" s="115"/>
      <c r="GM450" s="115"/>
      <c r="GN450" s="115"/>
      <c r="GO450" s="115">
        <f t="shared" si="7142"/>
        <v>0</v>
      </c>
      <c r="GQ450" s="118"/>
      <c r="GR450" s="118"/>
      <c r="GS450" s="115"/>
      <c r="GT450" s="115"/>
      <c r="GU450" s="115"/>
      <c r="GV450" s="115"/>
      <c r="GW450" s="115"/>
      <c r="GX450" s="115">
        <f t="shared" si="7143"/>
        <v>0</v>
      </c>
      <c r="GZ450" s="118"/>
      <c r="HA450" s="118"/>
      <c r="HB450" s="115"/>
      <c r="HC450" s="115"/>
      <c r="HD450" s="115"/>
      <c r="HE450" s="115"/>
      <c r="HF450" s="115"/>
      <c r="HG450" s="115">
        <f t="shared" si="7144"/>
        <v>0</v>
      </c>
      <c r="HI450" s="118"/>
      <c r="HJ450" s="118"/>
      <c r="HK450" s="115"/>
      <c r="HL450" s="115"/>
      <c r="HM450" s="115"/>
      <c r="HN450" s="115"/>
      <c r="HO450" s="115"/>
      <c r="HP450" s="115">
        <f t="shared" si="7145"/>
        <v>0</v>
      </c>
      <c r="HR450" s="118"/>
      <c r="HS450" s="118"/>
      <c r="HT450" s="115"/>
      <c r="HU450" s="115"/>
      <c r="HV450" s="115"/>
      <c r="HW450" s="115"/>
      <c r="HX450" s="115"/>
      <c r="HY450" s="115">
        <f t="shared" si="7146"/>
        <v>0</v>
      </c>
      <c r="IA450" s="118"/>
      <c r="IB450" s="118"/>
      <c r="IC450" s="115"/>
      <c r="ID450" s="115"/>
      <c r="IE450" s="115"/>
      <c r="IF450" s="115"/>
      <c r="IG450" s="115"/>
      <c r="IH450" s="115">
        <f t="shared" si="7147"/>
        <v>0</v>
      </c>
      <c r="IJ450" s="118"/>
      <c r="IK450" s="118"/>
      <c r="IL450" s="115"/>
      <c r="IM450" s="115"/>
      <c r="IN450" s="115"/>
      <c r="IO450" s="115"/>
      <c r="IP450" s="115"/>
      <c r="IQ450" s="115">
        <f t="shared" si="7148"/>
        <v>0</v>
      </c>
      <c r="IS450" s="118"/>
      <c r="IT450" s="118"/>
      <c r="IU450" s="115"/>
      <c r="IV450" s="115"/>
      <c r="IW450" s="115"/>
      <c r="IX450" s="115"/>
      <c r="IY450" s="115"/>
      <c r="IZ450" s="115">
        <f t="shared" si="7149"/>
        <v>0</v>
      </c>
      <c r="JB450" s="118"/>
      <c r="JC450" s="118"/>
      <c r="JD450" s="115"/>
      <c r="JE450" s="115"/>
      <c r="JF450" s="115"/>
      <c r="JG450" s="115"/>
      <c r="JH450" s="115"/>
      <c r="JI450" s="115">
        <f t="shared" si="7150"/>
        <v>0</v>
      </c>
      <c r="JK450" s="118"/>
      <c r="JL450" s="118"/>
      <c r="JM450" s="115"/>
      <c r="JN450" s="115"/>
      <c r="JO450" s="115"/>
      <c r="JP450" s="115"/>
      <c r="JQ450" s="115"/>
      <c r="JR450" s="115">
        <f t="shared" si="7151"/>
        <v>0</v>
      </c>
      <c r="JS450" s="481"/>
      <c r="JT450" s="118"/>
      <c r="JU450" s="118"/>
      <c r="JV450" s="115"/>
      <c r="JW450" s="115"/>
      <c r="JX450" s="115"/>
      <c r="JY450" s="115"/>
      <c r="JZ450" s="115"/>
      <c r="KA450" s="115">
        <f t="shared" si="7152"/>
        <v>0</v>
      </c>
      <c r="KB450" s="481"/>
      <c r="KC450" s="118" t="s">
        <v>851</v>
      </c>
      <c r="KD450" s="118"/>
      <c r="KE450" s="115">
        <v>7.8</v>
      </c>
      <c r="KF450" s="115"/>
      <c r="KG450" s="115">
        <v>0.1</v>
      </c>
      <c r="KH450" s="115">
        <v>1</v>
      </c>
      <c r="KI450" s="115"/>
      <c r="KJ450" s="115">
        <f t="shared" si="7153"/>
        <v>0.78</v>
      </c>
      <c r="KK450" s="481"/>
      <c r="KL450" s="118"/>
      <c r="KM450" s="118"/>
      <c r="KN450" s="115"/>
      <c r="KO450" s="115"/>
      <c r="KP450" s="115"/>
      <c r="KQ450" s="115"/>
      <c r="KR450" s="115"/>
      <c r="KS450" s="115">
        <f t="shared" si="7154"/>
        <v>0</v>
      </c>
      <c r="KT450" s="481"/>
      <c r="KU450" s="118"/>
      <c r="KV450" s="118"/>
      <c r="KW450" s="115"/>
      <c r="KX450" s="115"/>
      <c r="KY450" s="115"/>
      <c r="KZ450" s="115"/>
      <c r="LA450" s="115"/>
      <c r="LB450" s="115">
        <f t="shared" si="7155"/>
        <v>0</v>
      </c>
      <c r="LC450" s="481"/>
      <c r="LD450" s="118"/>
      <c r="LE450" s="118"/>
      <c r="LF450" s="115"/>
      <c r="LG450" s="115"/>
      <c r="LH450" s="115"/>
      <c r="LI450" s="115"/>
      <c r="LJ450" s="115"/>
      <c r="LK450" s="115">
        <f t="shared" si="7156"/>
        <v>0</v>
      </c>
      <c r="LL450" s="481"/>
      <c r="LM450" s="118"/>
      <c r="LN450" s="118"/>
      <c r="LO450" s="115"/>
      <c r="LP450" s="115"/>
      <c r="LQ450" s="115"/>
      <c r="LR450" s="115"/>
      <c r="LS450" s="115"/>
      <c r="LT450" s="115">
        <f t="shared" si="7157"/>
        <v>0</v>
      </c>
      <c r="LU450" s="481"/>
      <c r="LV450" s="118"/>
      <c r="LW450" s="118"/>
      <c r="LX450" s="115"/>
      <c r="LY450" s="115"/>
      <c r="LZ450" s="115"/>
      <c r="MA450" s="115"/>
      <c r="MB450" s="115"/>
      <c r="MC450" s="115">
        <f t="shared" si="7158"/>
        <v>0</v>
      </c>
      <c r="MD450" s="481"/>
      <c r="ME450" s="118"/>
      <c r="MF450" s="118"/>
      <c r="MG450" s="115"/>
      <c r="MH450" s="115"/>
      <c r="MI450" s="115"/>
      <c r="MJ450" s="115"/>
      <c r="MK450" s="115"/>
      <c r="ML450" s="115">
        <f t="shared" si="7159"/>
        <v>0</v>
      </c>
      <c r="MM450" s="481"/>
      <c r="MN450" s="118"/>
      <c r="MO450" s="118"/>
      <c r="MP450" s="115"/>
      <c r="MQ450" s="115"/>
      <c r="MR450" s="115"/>
      <c r="MS450" s="115"/>
      <c r="MT450" s="115"/>
      <c r="MU450" s="115">
        <f t="shared" si="7160"/>
        <v>0</v>
      </c>
      <c r="MV450" s="481"/>
      <c r="MW450" s="118"/>
      <c r="MX450" s="118"/>
      <c r="MY450" s="115"/>
      <c r="MZ450" s="115"/>
      <c r="NA450" s="115"/>
      <c r="NB450" s="115"/>
      <c r="NC450" s="115"/>
      <c r="ND450" s="115">
        <f t="shared" si="7161"/>
        <v>0</v>
      </c>
      <c r="NE450" s="481"/>
      <c r="NF450" s="118"/>
      <c r="NG450" s="118"/>
      <c r="NH450" s="115"/>
      <c r="NI450" s="115"/>
      <c r="NJ450" s="115"/>
      <c r="NK450" s="115"/>
      <c r="NL450" s="115"/>
      <c r="NM450" s="115">
        <f t="shared" si="7162"/>
        <v>0</v>
      </c>
      <c r="NN450" s="481"/>
      <c r="NO450" s="118"/>
      <c r="NP450" s="118"/>
      <c r="NQ450" s="115"/>
      <c r="NR450" s="115"/>
      <c r="NS450" s="115"/>
      <c r="NT450" s="115"/>
      <c r="NU450" s="115"/>
      <c r="NV450" s="115">
        <f t="shared" si="7163"/>
        <v>0</v>
      </c>
      <c r="NW450" s="481"/>
      <c r="NX450" s="118"/>
      <c r="NY450" s="118"/>
      <c r="NZ450" s="115"/>
      <c r="OA450" s="115"/>
      <c r="OB450" s="115"/>
      <c r="OC450" s="115"/>
      <c r="OD450" s="115"/>
      <c r="OE450" s="115">
        <f t="shared" si="7164"/>
        <v>0</v>
      </c>
      <c r="OF450" s="481"/>
      <c r="OG450" s="118"/>
      <c r="OH450" s="118"/>
      <c r="OI450" s="115"/>
      <c r="OJ450" s="115"/>
      <c r="OK450" s="115"/>
      <c r="OL450" s="115"/>
      <c r="OM450" s="115"/>
      <c r="ON450" s="115">
        <f t="shared" si="7165"/>
        <v>0</v>
      </c>
      <c r="OO450" s="481"/>
      <c r="OP450" s="118"/>
      <c r="OQ450" s="118"/>
      <c r="OR450" s="115"/>
      <c r="OS450" s="115"/>
      <c r="OT450" s="115"/>
      <c r="OU450" s="115"/>
      <c r="OV450" s="115"/>
      <c r="OW450" s="115">
        <f t="shared" si="7166"/>
        <v>0</v>
      </c>
      <c r="OY450" s="118"/>
      <c r="OZ450" s="118"/>
      <c r="PA450" s="115"/>
      <c r="PB450" s="115"/>
      <c r="PC450" s="115"/>
      <c r="PD450" s="115"/>
      <c r="PE450" s="115"/>
      <c r="PF450" s="115">
        <f t="shared" si="7167"/>
        <v>0</v>
      </c>
    </row>
    <row r="451" spans="1:422">
      <c r="A451" s="118"/>
      <c r="B451" s="118"/>
      <c r="C451" s="115"/>
      <c r="D451" s="115"/>
      <c r="E451" s="115"/>
      <c r="F451" s="115"/>
      <c r="G451" s="115"/>
      <c r="H451" s="115">
        <f t="shared" si="7168"/>
        <v>0</v>
      </c>
      <c r="J451" s="118"/>
      <c r="K451" s="118"/>
      <c r="L451" s="115"/>
      <c r="M451" s="115"/>
      <c r="N451" s="115"/>
      <c r="O451" s="115"/>
      <c r="P451" s="115"/>
      <c r="Q451" s="115">
        <f t="shared" si="7169"/>
        <v>0</v>
      </c>
      <c r="S451" s="118"/>
      <c r="T451" s="118"/>
      <c r="U451" s="115"/>
      <c r="V451" s="115"/>
      <c r="W451" s="115"/>
      <c r="X451" s="115"/>
      <c r="Y451" s="115"/>
      <c r="Z451" s="115">
        <f t="shared" si="7123"/>
        <v>0</v>
      </c>
      <c r="AB451" s="118"/>
      <c r="AC451" s="118"/>
      <c r="AD451" s="115"/>
      <c r="AE451" s="115"/>
      <c r="AF451" s="115"/>
      <c r="AG451" s="115"/>
      <c r="AH451" s="115"/>
      <c r="AI451" s="115">
        <f t="shared" si="7124"/>
        <v>0</v>
      </c>
      <c r="AK451" s="118"/>
      <c r="AL451" s="118"/>
      <c r="AM451" s="115"/>
      <c r="AN451" s="115"/>
      <c r="AO451" s="115"/>
      <c r="AP451" s="115"/>
      <c r="AQ451" s="115"/>
      <c r="AR451" s="115">
        <f t="shared" si="7125"/>
        <v>0</v>
      </c>
      <c r="AT451" s="118"/>
      <c r="AU451" s="118"/>
      <c r="AV451" s="115"/>
      <c r="AW451" s="115"/>
      <c r="AX451" s="115"/>
      <c r="AY451" s="115"/>
      <c r="AZ451" s="115"/>
      <c r="BA451" s="115">
        <f t="shared" si="7126"/>
        <v>0</v>
      </c>
      <c r="BC451" s="118"/>
      <c r="BD451" s="118"/>
      <c r="BE451" s="115"/>
      <c r="BF451" s="115"/>
      <c r="BG451" s="115"/>
      <c r="BH451" s="115"/>
      <c r="BI451" s="115"/>
      <c r="BJ451" s="115">
        <f t="shared" si="7127"/>
        <v>0</v>
      </c>
      <c r="BL451" s="118"/>
      <c r="BM451" s="118"/>
      <c r="BN451" s="115"/>
      <c r="BO451" s="115"/>
      <c r="BP451" s="115"/>
      <c r="BQ451" s="115"/>
      <c r="BR451" s="115"/>
      <c r="BS451" s="115">
        <f t="shared" si="7128"/>
        <v>0</v>
      </c>
      <c r="BU451" s="118"/>
      <c r="BV451" s="118"/>
      <c r="BW451" s="115"/>
      <c r="BX451" s="115"/>
      <c r="BY451" s="115"/>
      <c r="BZ451" s="115"/>
      <c r="CA451" s="115"/>
      <c r="CB451" s="115">
        <f t="shared" si="7129"/>
        <v>0</v>
      </c>
      <c r="CD451" s="118"/>
      <c r="CE451" s="118"/>
      <c r="CF451" s="115"/>
      <c r="CG451" s="115"/>
      <c r="CH451" s="115"/>
      <c r="CI451" s="115"/>
      <c r="CJ451" s="115"/>
      <c r="CK451" s="115">
        <f t="shared" si="7130"/>
        <v>0</v>
      </c>
      <c r="CM451" s="118"/>
      <c r="CN451" s="118"/>
      <c r="CO451" s="115"/>
      <c r="CP451" s="115"/>
      <c r="CQ451" s="115"/>
      <c r="CR451" s="115"/>
      <c r="CS451" s="115"/>
      <c r="CT451" s="115">
        <f t="shared" si="7131"/>
        <v>0</v>
      </c>
      <c r="CV451" s="118"/>
      <c r="CW451" s="118"/>
      <c r="CX451" s="115"/>
      <c r="CY451" s="115"/>
      <c r="CZ451" s="115"/>
      <c r="DA451" s="115"/>
      <c r="DB451" s="115"/>
      <c r="DC451" s="115">
        <f t="shared" si="7132"/>
        <v>0</v>
      </c>
      <c r="DE451" s="118"/>
      <c r="DF451" s="118"/>
      <c r="DG451" s="115"/>
      <c r="DH451" s="115"/>
      <c r="DI451" s="115"/>
      <c r="DJ451" s="115"/>
      <c r="DK451" s="115"/>
      <c r="DL451" s="115">
        <f t="shared" si="7133"/>
        <v>0</v>
      </c>
      <c r="DN451" s="118"/>
      <c r="DO451" s="118"/>
      <c r="DP451" s="115"/>
      <c r="DQ451" s="115"/>
      <c r="DR451" s="115"/>
      <c r="DS451" s="115"/>
      <c r="DT451" s="115"/>
      <c r="DU451" s="115">
        <f t="shared" si="7134"/>
        <v>0</v>
      </c>
      <c r="DW451" s="118"/>
      <c r="DX451" s="118"/>
      <c r="DY451" s="115"/>
      <c r="DZ451" s="115"/>
      <c r="EA451" s="115"/>
      <c r="EB451" s="115"/>
      <c r="EC451" s="115"/>
      <c r="ED451" s="115">
        <f t="shared" si="7135"/>
        <v>0</v>
      </c>
      <c r="EF451" s="118"/>
      <c r="EG451" s="118"/>
      <c r="EH451" s="115"/>
      <c r="EI451" s="115"/>
      <c r="EJ451" s="115"/>
      <c r="EK451" s="115"/>
      <c r="EL451" s="115"/>
      <c r="EM451" s="115">
        <f t="shared" si="7136"/>
        <v>0</v>
      </c>
      <c r="EO451" s="118"/>
      <c r="EP451" s="118"/>
      <c r="EQ451" s="115"/>
      <c r="ER451" s="115"/>
      <c r="ES451" s="115"/>
      <c r="ET451" s="115"/>
      <c r="EU451" s="115"/>
      <c r="EV451" s="115">
        <f t="shared" si="7137"/>
        <v>0</v>
      </c>
      <c r="EX451" s="118"/>
      <c r="EY451" s="118"/>
      <c r="EZ451" s="115"/>
      <c r="FA451" s="115"/>
      <c r="FB451" s="115"/>
      <c r="FC451" s="115"/>
      <c r="FD451" s="115"/>
      <c r="FE451" s="115">
        <f t="shared" si="7138"/>
        <v>0</v>
      </c>
      <c r="FG451" s="118"/>
      <c r="FH451" s="118"/>
      <c r="FI451" s="115"/>
      <c r="FJ451" s="115"/>
      <c r="FK451" s="115"/>
      <c r="FL451" s="115"/>
      <c r="FM451" s="115"/>
      <c r="FN451" s="115">
        <f t="shared" si="7139"/>
        <v>0</v>
      </c>
      <c r="FP451" s="118" t="s">
        <v>860</v>
      </c>
      <c r="FQ451" s="118"/>
      <c r="FR451" s="115">
        <v>11.8</v>
      </c>
      <c r="FS451" s="115">
        <v>0.1</v>
      </c>
      <c r="FT451" s="115"/>
      <c r="FU451" s="115">
        <v>1</v>
      </c>
      <c r="FV451" s="115"/>
      <c r="FW451" s="115">
        <f t="shared" si="7140"/>
        <v>1.1800000000000002</v>
      </c>
      <c r="FY451" s="118"/>
      <c r="FZ451" s="118"/>
      <c r="GA451" s="115"/>
      <c r="GB451" s="115"/>
      <c r="GC451" s="115"/>
      <c r="GD451" s="115"/>
      <c r="GE451" s="115"/>
      <c r="GF451" s="115">
        <f t="shared" si="7141"/>
        <v>0</v>
      </c>
      <c r="GH451" s="118"/>
      <c r="GI451" s="118"/>
      <c r="GJ451" s="115"/>
      <c r="GK451" s="115"/>
      <c r="GL451" s="115"/>
      <c r="GM451" s="115"/>
      <c r="GN451" s="115"/>
      <c r="GO451" s="115">
        <f t="shared" si="7142"/>
        <v>0</v>
      </c>
      <c r="GQ451" s="118"/>
      <c r="GR451" s="118"/>
      <c r="GS451" s="115"/>
      <c r="GT451" s="115"/>
      <c r="GU451" s="115"/>
      <c r="GV451" s="115"/>
      <c r="GW451" s="115"/>
      <c r="GX451" s="115">
        <f t="shared" si="7143"/>
        <v>0</v>
      </c>
      <c r="GZ451" s="118"/>
      <c r="HA451" s="118"/>
      <c r="HB451" s="115"/>
      <c r="HC451" s="115"/>
      <c r="HD451" s="115"/>
      <c r="HE451" s="115"/>
      <c r="HF451" s="115"/>
      <c r="HG451" s="115">
        <f t="shared" si="7144"/>
        <v>0</v>
      </c>
      <c r="HI451" s="118"/>
      <c r="HJ451" s="118"/>
      <c r="HK451" s="115"/>
      <c r="HL451" s="115"/>
      <c r="HM451" s="115"/>
      <c r="HN451" s="115"/>
      <c r="HO451" s="115"/>
      <c r="HP451" s="115">
        <f t="shared" si="7145"/>
        <v>0</v>
      </c>
      <c r="HR451" s="118"/>
      <c r="HS451" s="118"/>
      <c r="HT451" s="115"/>
      <c r="HU451" s="115"/>
      <c r="HV451" s="115"/>
      <c r="HW451" s="115"/>
      <c r="HX451" s="115"/>
      <c r="HY451" s="115">
        <f t="shared" si="7146"/>
        <v>0</v>
      </c>
      <c r="IA451" s="118"/>
      <c r="IB451" s="118"/>
      <c r="IC451" s="115"/>
      <c r="ID451" s="115"/>
      <c r="IE451" s="115"/>
      <c r="IF451" s="115"/>
      <c r="IG451" s="115"/>
      <c r="IH451" s="115">
        <f t="shared" si="7147"/>
        <v>0</v>
      </c>
      <c r="IJ451" s="118"/>
      <c r="IK451" s="118"/>
      <c r="IL451" s="115"/>
      <c r="IM451" s="115"/>
      <c r="IN451" s="115"/>
      <c r="IO451" s="115"/>
      <c r="IP451" s="115"/>
      <c r="IQ451" s="115">
        <f t="shared" si="7148"/>
        <v>0</v>
      </c>
      <c r="IS451" s="118"/>
      <c r="IT451" s="118"/>
      <c r="IU451" s="115"/>
      <c r="IV451" s="115"/>
      <c r="IW451" s="115"/>
      <c r="IX451" s="115"/>
      <c r="IY451" s="115"/>
      <c r="IZ451" s="115">
        <f t="shared" si="7149"/>
        <v>0</v>
      </c>
      <c r="JB451" s="118"/>
      <c r="JC451" s="118"/>
      <c r="JD451" s="115"/>
      <c r="JE451" s="115"/>
      <c r="JF451" s="115"/>
      <c r="JG451" s="115"/>
      <c r="JH451" s="115"/>
      <c r="JI451" s="115">
        <f t="shared" si="7150"/>
        <v>0</v>
      </c>
      <c r="JK451" s="118"/>
      <c r="JL451" s="118"/>
      <c r="JM451" s="115"/>
      <c r="JN451" s="115"/>
      <c r="JO451" s="115"/>
      <c r="JP451" s="115"/>
      <c r="JQ451" s="115"/>
      <c r="JR451" s="115">
        <f t="shared" si="7151"/>
        <v>0</v>
      </c>
      <c r="JS451" s="481"/>
      <c r="JT451" s="118"/>
      <c r="JU451" s="118"/>
      <c r="JV451" s="115"/>
      <c r="JW451" s="115"/>
      <c r="JX451" s="115"/>
      <c r="JY451" s="115"/>
      <c r="JZ451" s="115"/>
      <c r="KA451" s="115">
        <f t="shared" si="7152"/>
        <v>0</v>
      </c>
      <c r="KB451" s="481"/>
      <c r="KC451" s="118"/>
      <c r="KD451" s="118"/>
      <c r="KE451" s="115"/>
      <c r="KF451" s="115"/>
      <c r="KG451" s="115"/>
      <c r="KH451" s="115"/>
      <c r="KI451" s="115"/>
      <c r="KJ451" s="115">
        <f t="shared" si="7153"/>
        <v>0</v>
      </c>
      <c r="KK451" s="481"/>
      <c r="KL451" s="118"/>
      <c r="KM451" s="118"/>
      <c r="KN451" s="115"/>
      <c r="KO451" s="115"/>
      <c r="KP451" s="115"/>
      <c r="KQ451" s="115"/>
      <c r="KR451" s="115"/>
      <c r="KS451" s="115">
        <f t="shared" si="7154"/>
        <v>0</v>
      </c>
      <c r="KT451" s="481"/>
      <c r="KU451" s="118"/>
      <c r="KV451" s="118"/>
      <c r="KW451" s="115"/>
      <c r="KX451" s="115"/>
      <c r="KY451" s="115"/>
      <c r="KZ451" s="115"/>
      <c r="LA451" s="115"/>
      <c r="LB451" s="115">
        <f t="shared" si="7155"/>
        <v>0</v>
      </c>
      <c r="LC451" s="481"/>
      <c r="LD451" s="118"/>
      <c r="LE451" s="118"/>
      <c r="LF451" s="115"/>
      <c r="LG451" s="115"/>
      <c r="LH451" s="115"/>
      <c r="LI451" s="115"/>
      <c r="LJ451" s="115"/>
      <c r="LK451" s="115">
        <f t="shared" si="7156"/>
        <v>0</v>
      </c>
      <c r="LL451" s="481"/>
      <c r="LM451" s="118"/>
      <c r="LN451" s="118"/>
      <c r="LO451" s="115"/>
      <c r="LP451" s="115"/>
      <c r="LQ451" s="115"/>
      <c r="LR451" s="115"/>
      <c r="LS451" s="115"/>
      <c r="LT451" s="115">
        <f t="shared" si="7157"/>
        <v>0</v>
      </c>
      <c r="LU451" s="481"/>
      <c r="LV451" s="118"/>
      <c r="LW451" s="118"/>
      <c r="LX451" s="115"/>
      <c r="LY451" s="115"/>
      <c r="LZ451" s="115"/>
      <c r="MA451" s="115"/>
      <c r="MB451" s="115"/>
      <c r="MC451" s="115">
        <f t="shared" si="7158"/>
        <v>0</v>
      </c>
      <c r="MD451" s="481"/>
      <c r="ME451" s="118"/>
      <c r="MF451" s="118"/>
      <c r="MG451" s="115"/>
      <c r="MH451" s="115"/>
      <c r="MI451" s="115"/>
      <c r="MJ451" s="115"/>
      <c r="MK451" s="115"/>
      <c r="ML451" s="115">
        <f t="shared" si="7159"/>
        <v>0</v>
      </c>
      <c r="MM451" s="481"/>
      <c r="MN451" s="118"/>
      <c r="MO451" s="118"/>
      <c r="MP451" s="115"/>
      <c r="MQ451" s="115"/>
      <c r="MR451" s="115"/>
      <c r="MS451" s="115"/>
      <c r="MT451" s="115"/>
      <c r="MU451" s="115">
        <f t="shared" si="7160"/>
        <v>0</v>
      </c>
      <c r="MV451" s="481"/>
      <c r="MW451" s="118"/>
      <c r="MX451" s="118"/>
      <c r="MY451" s="115"/>
      <c r="MZ451" s="115"/>
      <c r="NA451" s="115"/>
      <c r="NB451" s="115"/>
      <c r="NC451" s="115"/>
      <c r="ND451" s="115">
        <f t="shared" si="7161"/>
        <v>0</v>
      </c>
      <c r="NE451" s="481"/>
      <c r="NF451" s="118"/>
      <c r="NG451" s="118"/>
      <c r="NH451" s="115"/>
      <c r="NI451" s="115"/>
      <c r="NJ451" s="115"/>
      <c r="NK451" s="115"/>
      <c r="NL451" s="115"/>
      <c r="NM451" s="115">
        <f t="shared" si="7162"/>
        <v>0</v>
      </c>
      <c r="NN451" s="481"/>
      <c r="NO451" s="118"/>
      <c r="NP451" s="118"/>
      <c r="NQ451" s="115"/>
      <c r="NR451" s="115"/>
      <c r="NS451" s="115"/>
      <c r="NT451" s="115"/>
      <c r="NU451" s="115"/>
      <c r="NV451" s="115">
        <f t="shared" si="7163"/>
        <v>0</v>
      </c>
      <c r="NW451" s="481"/>
      <c r="NX451" s="118"/>
      <c r="NY451" s="118"/>
      <c r="NZ451" s="115"/>
      <c r="OA451" s="115"/>
      <c r="OB451" s="115"/>
      <c r="OC451" s="115"/>
      <c r="OD451" s="115"/>
      <c r="OE451" s="115">
        <f t="shared" si="7164"/>
        <v>0</v>
      </c>
      <c r="OF451" s="481"/>
      <c r="OG451" s="118"/>
      <c r="OH451" s="118"/>
      <c r="OI451" s="115"/>
      <c r="OJ451" s="115"/>
      <c r="OK451" s="115"/>
      <c r="OL451" s="115"/>
      <c r="OM451" s="115"/>
      <c r="ON451" s="115">
        <f t="shared" si="7165"/>
        <v>0</v>
      </c>
      <c r="OO451" s="481"/>
      <c r="OP451" s="118"/>
      <c r="OQ451" s="118"/>
      <c r="OR451" s="115"/>
      <c r="OS451" s="115"/>
      <c r="OT451" s="115"/>
      <c r="OU451" s="115"/>
      <c r="OV451" s="115"/>
      <c r="OW451" s="115">
        <f t="shared" si="7166"/>
        <v>0</v>
      </c>
      <c r="OY451" s="118"/>
      <c r="OZ451" s="118"/>
      <c r="PA451" s="115"/>
      <c r="PB451" s="115"/>
      <c r="PC451" s="115"/>
      <c r="PD451" s="115"/>
      <c r="PE451" s="115"/>
      <c r="PF451" s="115">
        <f t="shared" si="7167"/>
        <v>0</v>
      </c>
    </row>
    <row r="452" spans="1:422">
      <c r="A452" s="118"/>
      <c r="B452" s="118"/>
      <c r="C452" s="115"/>
      <c r="D452" s="115"/>
      <c r="E452" s="115"/>
      <c r="F452" s="115"/>
      <c r="G452" s="115"/>
      <c r="H452" s="115">
        <f t="shared" si="7168"/>
        <v>0</v>
      </c>
      <c r="J452" s="118"/>
      <c r="K452" s="118"/>
      <c r="L452" s="115"/>
      <c r="M452" s="115"/>
      <c r="N452" s="115"/>
      <c r="O452" s="115"/>
      <c r="P452" s="115"/>
      <c r="Q452" s="115">
        <f t="shared" si="7169"/>
        <v>0</v>
      </c>
      <c r="S452" s="118"/>
      <c r="T452" s="118"/>
      <c r="U452" s="115"/>
      <c r="V452" s="115"/>
      <c r="W452" s="115"/>
      <c r="X452" s="115"/>
      <c r="Y452" s="115"/>
      <c r="Z452" s="115">
        <f t="shared" si="7123"/>
        <v>0</v>
      </c>
      <c r="AB452" s="118"/>
      <c r="AC452" s="118"/>
      <c r="AD452" s="115"/>
      <c r="AE452" s="115"/>
      <c r="AF452" s="115"/>
      <c r="AG452" s="115"/>
      <c r="AH452" s="115"/>
      <c r="AI452" s="115">
        <f t="shared" si="7124"/>
        <v>0</v>
      </c>
      <c r="AK452" s="118"/>
      <c r="AL452" s="118"/>
      <c r="AM452" s="115"/>
      <c r="AN452" s="115"/>
      <c r="AO452" s="115"/>
      <c r="AP452" s="115"/>
      <c r="AQ452" s="115"/>
      <c r="AR452" s="115">
        <f t="shared" si="7125"/>
        <v>0</v>
      </c>
      <c r="AT452" s="118"/>
      <c r="AU452" s="118"/>
      <c r="AV452" s="115"/>
      <c r="AW452" s="115"/>
      <c r="AX452" s="115"/>
      <c r="AY452" s="115"/>
      <c r="AZ452" s="115"/>
      <c r="BA452" s="115">
        <f t="shared" si="7126"/>
        <v>0</v>
      </c>
      <c r="BC452" s="118"/>
      <c r="BD452" s="118"/>
      <c r="BE452" s="115"/>
      <c r="BF452" s="115"/>
      <c r="BG452" s="115"/>
      <c r="BH452" s="115"/>
      <c r="BI452" s="115"/>
      <c r="BJ452" s="115">
        <f t="shared" si="7127"/>
        <v>0</v>
      </c>
      <c r="BL452" s="118"/>
      <c r="BM452" s="118"/>
      <c r="BN452" s="115"/>
      <c r="BO452" s="115"/>
      <c r="BP452" s="115"/>
      <c r="BQ452" s="115"/>
      <c r="BR452" s="115"/>
      <c r="BS452" s="115">
        <f t="shared" si="7128"/>
        <v>0</v>
      </c>
      <c r="BU452" s="118"/>
      <c r="BV452" s="118"/>
      <c r="BW452" s="115"/>
      <c r="BX452" s="115"/>
      <c r="BY452" s="115"/>
      <c r="BZ452" s="115"/>
      <c r="CA452" s="115"/>
      <c r="CB452" s="115">
        <f t="shared" si="7129"/>
        <v>0</v>
      </c>
      <c r="CD452" s="118"/>
      <c r="CE452" s="118"/>
      <c r="CF452" s="115"/>
      <c r="CG452" s="115"/>
      <c r="CH452" s="115"/>
      <c r="CI452" s="115"/>
      <c r="CJ452" s="115"/>
      <c r="CK452" s="115">
        <f t="shared" si="7130"/>
        <v>0</v>
      </c>
      <c r="CM452" s="118"/>
      <c r="CN452" s="118"/>
      <c r="CO452" s="115"/>
      <c r="CP452" s="115"/>
      <c r="CQ452" s="115"/>
      <c r="CR452" s="115"/>
      <c r="CS452" s="115"/>
      <c r="CT452" s="115">
        <f t="shared" si="7131"/>
        <v>0</v>
      </c>
      <c r="CV452" s="118"/>
      <c r="CW452" s="118"/>
      <c r="CX452" s="115"/>
      <c r="CY452" s="115"/>
      <c r="CZ452" s="115"/>
      <c r="DA452" s="115"/>
      <c r="DB452" s="115"/>
      <c r="DC452" s="115">
        <f t="shared" si="7132"/>
        <v>0</v>
      </c>
      <c r="DE452" s="118"/>
      <c r="DF452" s="118"/>
      <c r="DG452" s="115"/>
      <c r="DH452" s="115"/>
      <c r="DI452" s="115"/>
      <c r="DJ452" s="115"/>
      <c r="DK452" s="115"/>
      <c r="DL452" s="115">
        <f t="shared" si="7133"/>
        <v>0</v>
      </c>
      <c r="DN452" s="118"/>
      <c r="DO452" s="118"/>
      <c r="DP452" s="115"/>
      <c r="DQ452" s="115"/>
      <c r="DR452" s="115"/>
      <c r="DS452" s="115"/>
      <c r="DT452" s="115"/>
      <c r="DU452" s="115">
        <f t="shared" si="7134"/>
        <v>0</v>
      </c>
      <c r="DW452" s="118"/>
      <c r="DX452" s="118"/>
      <c r="DY452" s="115"/>
      <c r="DZ452" s="115"/>
      <c r="EA452" s="115"/>
      <c r="EB452" s="115"/>
      <c r="EC452" s="115"/>
      <c r="ED452" s="115">
        <f t="shared" si="7135"/>
        <v>0</v>
      </c>
      <c r="EF452" s="118"/>
      <c r="EG452" s="118"/>
      <c r="EH452" s="115"/>
      <c r="EI452" s="115"/>
      <c r="EJ452" s="115"/>
      <c r="EK452" s="115"/>
      <c r="EL452" s="115"/>
      <c r="EM452" s="115">
        <f t="shared" si="7136"/>
        <v>0</v>
      </c>
      <c r="EO452" s="118"/>
      <c r="EP452" s="118"/>
      <c r="EQ452" s="115"/>
      <c r="ER452" s="115"/>
      <c r="ES452" s="115"/>
      <c r="ET452" s="115"/>
      <c r="EU452" s="115"/>
      <c r="EV452" s="115">
        <f t="shared" si="7137"/>
        <v>0</v>
      </c>
      <c r="EX452" s="118"/>
      <c r="EY452" s="118"/>
      <c r="EZ452" s="115"/>
      <c r="FA452" s="115"/>
      <c r="FB452" s="115"/>
      <c r="FC452" s="115"/>
      <c r="FD452" s="115"/>
      <c r="FE452" s="115">
        <f t="shared" si="7138"/>
        <v>0</v>
      </c>
      <c r="FG452" s="118"/>
      <c r="FH452" s="118"/>
      <c r="FI452" s="115"/>
      <c r="FJ452" s="115"/>
      <c r="FK452" s="115"/>
      <c r="FL452" s="115"/>
      <c r="FM452" s="115"/>
      <c r="FN452" s="115">
        <f t="shared" si="7139"/>
        <v>0</v>
      </c>
      <c r="FP452" s="118"/>
      <c r="FQ452" s="118"/>
      <c r="FR452" s="115"/>
      <c r="FS452" s="115"/>
      <c r="FT452" s="115"/>
      <c r="FU452" s="115"/>
      <c r="FV452" s="115"/>
      <c r="FW452" s="115">
        <f t="shared" si="7140"/>
        <v>0</v>
      </c>
      <c r="FY452" s="118"/>
      <c r="FZ452" s="118"/>
      <c r="GA452" s="115"/>
      <c r="GB452" s="115"/>
      <c r="GC452" s="115"/>
      <c r="GD452" s="115"/>
      <c r="GE452" s="115"/>
      <c r="GF452" s="115">
        <f t="shared" si="7141"/>
        <v>0</v>
      </c>
      <c r="GH452" s="118"/>
      <c r="GI452" s="118"/>
      <c r="GJ452" s="115"/>
      <c r="GK452" s="115"/>
      <c r="GL452" s="115"/>
      <c r="GM452" s="115"/>
      <c r="GN452" s="115"/>
      <c r="GO452" s="115">
        <f t="shared" si="7142"/>
        <v>0</v>
      </c>
      <c r="GQ452" s="118"/>
      <c r="GR452" s="118"/>
      <c r="GS452" s="115"/>
      <c r="GT452" s="115"/>
      <c r="GU452" s="115"/>
      <c r="GV452" s="115"/>
      <c r="GW452" s="115"/>
      <c r="GX452" s="115">
        <f t="shared" si="7143"/>
        <v>0</v>
      </c>
      <c r="GZ452" s="118"/>
      <c r="HA452" s="118"/>
      <c r="HB452" s="115"/>
      <c r="HC452" s="115"/>
      <c r="HD452" s="115"/>
      <c r="HE452" s="115"/>
      <c r="HF452" s="115"/>
      <c r="HG452" s="115">
        <f t="shared" si="7144"/>
        <v>0</v>
      </c>
      <c r="HI452" s="118"/>
      <c r="HJ452" s="118"/>
      <c r="HK452" s="115"/>
      <c r="HL452" s="115"/>
      <c r="HM452" s="115"/>
      <c r="HN452" s="115"/>
      <c r="HO452" s="115"/>
      <c r="HP452" s="115">
        <f t="shared" si="7145"/>
        <v>0</v>
      </c>
      <c r="HR452" s="118"/>
      <c r="HS452" s="118"/>
      <c r="HT452" s="115"/>
      <c r="HU452" s="115"/>
      <c r="HV452" s="115"/>
      <c r="HW452" s="115"/>
      <c r="HX452" s="115"/>
      <c r="HY452" s="115">
        <f t="shared" si="7146"/>
        <v>0</v>
      </c>
      <c r="IA452" s="118"/>
      <c r="IB452" s="118"/>
      <c r="IC452" s="115"/>
      <c r="ID452" s="115"/>
      <c r="IE452" s="115"/>
      <c r="IF452" s="115"/>
      <c r="IG452" s="115"/>
      <c r="IH452" s="115">
        <f t="shared" si="7147"/>
        <v>0</v>
      </c>
      <c r="IJ452" s="118"/>
      <c r="IK452" s="118"/>
      <c r="IL452" s="115"/>
      <c r="IM452" s="115"/>
      <c r="IN452" s="115"/>
      <c r="IO452" s="115"/>
      <c r="IP452" s="115"/>
      <c r="IQ452" s="115">
        <f t="shared" si="7148"/>
        <v>0</v>
      </c>
      <c r="IS452" s="118"/>
      <c r="IT452" s="118"/>
      <c r="IU452" s="115"/>
      <c r="IV452" s="115"/>
      <c r="IW452" s="115"/>
      <c r="IX452" s="115"/>
      <c r="IY452" s="115"/>
      <c r="IZ452" s="115">
        <f t="shared" si="7149"/>
        <v>0</v>
      </c>
      <c r="JB452" s="118"/>
      <c r="JC452" s="118"/>
      <c r="JD452" s="115"/>
      <c r="JE452" s="115"/>
      <c r="JF452" s="115"/>
      <c r="JG452" s="115"/>
      <c r="JH452" s="115"/>
      <c r="JI452" s="115">
        <f t="shared" si="7150"/>
        <v>0</v>
      </c>
      <c r="JK452" s="118"/>
      <c r="JL452" s="118"/>
      <c r="JM452" s="115"/>
      <c r="JN452" s="115"/>
      <c r="JO452" s="115"/>
      <c r="JP452" s="115"/>
      <c r="JQ452" s="115"/>
      <c r="JR452" s="115">
        <f t="shared" si="7151"/>
        <v>0</v>
      </c>
      <c r="JS452" s="481"/>
      <c r="JT452" s="118"/>
      <c r="JU452" s="118"/>
      <c r="JV452" s="115"/>
      <c r="JW452" s="115"/>
      <c r="JX452" s="115"/>
      <c r="JY452" s="115"/>
      <c r="JZ452" s="115"/>
      <c r="KA452" s="115">
        <f t="shared" si="7152"/>
        <v>0</v>
      </c>
      <c r="KB452" s="481"/>
      <c r="KC452" s="118"/>
      <c r="KD452" s="118"/>
      <c r="KE452" s="115"/>
      <c r="KF452" s="115"/>
      <c r="KG452" s="115"/>
      <c r="KH452" s="115"/>
      <c r="KI452" s="115"/>
      <c r="KJ452" s="115">
        <f t="shared" si="7153"/>
        <v>0</v>
      </c>
      <c r="KK452" s="481"/>
      <c r="KL452" s="118"/>
      <c r="KM452" s="118"/>
      <c r="KN452" s="115"/>
      <c r="KO452" s="115"/>
      <c r="KP452" s="115"/>
      <c r="KQ452" s="115"/>
      <c r="KR452" s="115"/>
      <c r="KS452" s="115">
        <f t="shared" si="7154"/>
        <v>0</v>
      </c>
      <c r="KT452" s="481"/>
      <c r="KU452" s="118"/>
      <c r="KV452" s="118"/>
      <c r="KW452" s="115"/>
      <c r="KX452" s="115"/>
      <c r="KY452" s="115"/>
      <c r="KZ452" s="115"/>
      <c r="LA452" s="115"/>
      <c r="LB452" s="115">
        <f t="shared" si="7155"/>
        <v>0</v>
      </c>
      <c r="LC452" s="481"/>
      <c r="LD452" s="118"/>
      <c r="LE452" s="118"/>
      <c r="LF452" s="115"/>
      <c r="LG452" s="115"/>
      <c r="LH452" s="115"/>
      <c r="LI452" s="115"/>
      <c r="LJ452" s="115"/>
      <c r="LK452" s="115">
        <f t="shared" si="7156"/>
        <v>0</v>
      </c>
      <c r="LL452" s="481"/>
      <c r="LM452" s="118"/>
      <c r="LN452" s="118"/>
      <c r="LO452" s="115"/>
      <c r="LP452" s="115"/>
      <c r="LQ452" s="115"/>
      <c r="LR452" s="115"/>
      <c r="LS452" s="115"/>
      <c r="LT452" s="115">
        <f t="shared" si="7157"/>
        <v>0</v>
      </c>
      <c r="LU452" s="481"/>
      <c r="LV452" s="118"/>
      <c r="LW452" s="118"/>
      <c r="LX452" s="115"/>
      <c r="LY452" s="115"/>
      <c r="LZ452" s="115"/>
      <c r="MA452" s="115"/>
      <c r="MB452" s="115"/>
      <c r="MC452" s="115">
        <f t="shared" si="7158"/>
        <v>0</v>
      </c>
      <c r="MD452" s="481"/>
      <c r="ME452" s="118"/>
      <c r="MF452" s="118"/>
      <c r="MG452" s="115"/>
      <c r="MH452" s="115"/>
      <c r="MI452" s="115"/>
      <c r="MJ452" s="115"/>
      <c r="MK452" s="115"/>
      <c r="ML452" s="115">
        <f t="shared" si="7159"/>
        <v>0</v>
      </c>
      <c r="MM452" s="481"/>
      <c r="MN452" s="118"/>
      <c r="MO452" s="118"/>
      <c r="MP452" s="115"/>
      <c r="MQ452" s="115"/>
      <c r="MR452" s="115"/>
      <c r="MS452" s="115"/>
      <c r="MT452" s="115"/>
      <c r="MU452" s="115">
        <f t="shared" si="7160"/>
        <v>0</v>
      </c>
      <c r="MV452" s="481"/>
      <c r="MW452" s="118"/>
      <c r="MX452" s="118"/>
      <c r="MY452" s="115"/>
      <c r="MZ452" s="115"/>
      <c r="NA452" s="115"/>
      <c r="NB452" s="115"/>
      <c r="NC452" s="115"/>
      <c r="ND452" s="115">
        <f t="shared" si="7161"/>
        <v>0</v>
      </c>
      <c r="NE452" s="481"/>
      <c r="NF452" s="118"/>
      <c r="NG452" s="118"/>
      <c r="NH452" s="115"/>
      <c r="NI452" s="115"/>
      <c r="NJ452" s="115"/>
      <c r="NK452" s="115"/>
      <c r="NL452" s="115"/>
      <c r="NM452" s="115">
        <f t="shared" si="7162"/>
        <v>0</v>
      </c>
      <c r="NN452" s="481"/>
      <c r="NO452" s="118"/>
      <c r="NP452" s="118"/>
      <c r="NQ452" s="115"/>
      <c r="NR452" s="115"/>
      <c r="NS452" s="115"/>
      <c r="NT452" s="115"/>
      <c r="NU452" s="115"/>
      <c r="NV452" s="115">
        <f t="shared" si="7163"/>
        <v>0</v>
      </c>
      <c r="NW452" s="481"/>
      <c r="NX452" s="118"/>
      <c r="NY452" s="118"/>
      <c r="NZ452" s="115"/>
      <c r="OA452" s="115"/>
      <c r="OB452" s="115"/>
      <c r="OC452" s="115"/>
      <c r="OD452" s="115"/>
      <c r="OE452" s="115">
        <f t="shared" si="7164"/>
        <v>0</v>
      </c>
      <c r="OF452" s="481"/>
      <c r="OG452" s="118"/>
      <c r="OH452" s="118"/>
      <c r="OI452" s="115"/>
      <c r="OJ452" s="115"/>
      <c r="OK452" s="115"/>
      <c r="OL452" s="115"/>
      <c r="OM452" s="115"/>
      <c r="ON452" s="115">
        <f t="shared" si="7165"/>
        <v>0</v>
      </c>
      <c r="OO452" s="481"/>
      <c r="OP452" s="118"/>
      <c r="OQ452" s="118"/>
      <c r="OR452" s="115"/>
      <c r="OS452" s="115"/>
      <c r="OT452" s="115"/>
      <c r="OU452" s="115"/>
      <c r="OV452" s="115"/>
      <c r="OW452" s="115">
        <f t="shared" si="7166"/>
        <v>0</v>
      </c>
      <c r="OY452" s="118"/>
      <c r="OZ452" s="118"/>
      <c r="PA452" s="115"/>
      <c r="PB452" s="115"/>
      <c r="PC452" s="115"/>
      <c r="PD452" s="115"/>
      <c r="PE452" s="115"/>
      <c r="PF452" s="115">
        <f t="shared" si="7167"/>
        <v>0</v>
      </c>
    </row>
    <row r="453" spans="1:422">
      <c r="A453" s="118"/>
      <c r="B453" s="118"/>
      <c r="C453" s="119"/>
      <c r="D453" s="119"/>
      <c r="E453" s="119"/>
      <c r="F453" s="119"/>
      <c r="G453" s="120" t="s">
        <v>44</v>
      </c>
      <c r="H453" s="132">
        <f>SUM(H445:H452)</f>
        <v>0</v>
      </c>
      <c r="J453" s="118"/>
      <c r="K453" s="118"/>
      <c r="L453" s="119"/>
      <c r="M453" s="119"/>
      <c r="N453" s="119"/>
      <c r="O453" s="119"/>
      <c r="P453" s="120" t="s">
        <v>44</v>
      </c>
      <c r="Q453" s="132">
        <f>SUM(Q445:Q452)</f>
        <v>4.6000000000000005</v>
      </c>
      <c r="S453" s="118"/>
      <c r="T453" s="118"/>
      <c r="U453" s="119"/>
      <c r="V453" s="119"/>
      <c r="W453" s="119"/>
      <c r="X453" s="119"/>
      <c r="Y453" s="120" t="s">
        <v>44</v>
      </c>
      <c r="Z453" s="132">
        <f>SUM(Z445:Z452)</f>
        <v>4.9600000000000009</v>
      </c>
      <c r="AB453" s="118"/>
      <c r="AC453" s="118"/>
      <c r="AD453" s="119"/>
      <c r="AE453" s="119"/>
      <c r="AF453" s="119"/>
      <c r="AG453" s="119"/>
      <c r="AH453" s="120" t="s">
        <v>44</v>
      </c>
      <c r="AI453" s="132">
        <f>SUM(AI445:AI452)</f>
        <v>5.8100000000000005</v>
      </c>
      <c r="AK453" s="118"/>
      <c r="AL453" s="118"/>
      <c r="AM453" s="119"/>
      <c r="AN453" s="119"/>
      <c r="AO453" s="119"/>
      <c r="AP453" s="119"/>
      <c r="AQ453" s="120" t="s">
        <v>44</v>
      </c>
      <c r="AR453" s="132">
        <f>SUM(AR445:AR452)</f>
        <v>4.7100000000000009</v>
      </c>
      <c r="AT453" s="118"/>
      <c r="AU453" s="118"/>
      <c r="AV453" s="119"/>
      <c r="AW453" s="119"/>
      <c r="AX453" s="119"/>
      <c r="AY453" s="119"/>
      <c r="AZ453" s="120" t="s">
        <v>44</v>
      </c>
      <c r="BA453" s="132">
        <f>SUM(BA445:BA452)</f>
        <v>7.25</v>
      </c>
      <c r="BC453" s="118"/>
      <c r="BD453" s="118"/>
      <c r="BE453" s="119"/>
      <c r="BF453" s="119"/>
      <c r="BG453" s="119"/>
      <c r="BH453" s="119"/>
      <c r="BI453" s="120" t="s">
        <v>44</v>
      </c>
      <c r="BJ453" s="132">
        <f t="shared" ref="BJ453" si="7170">SUM(BJ445:BJ452)</f>
        <v>4.9800000000000004</v>
      </c>
      <c r="BL453" s="118"/>
      <c r="BM453" s="118"/>
      <c r="BN453" s="119"/>
      <c r="BO453" s="119"/>
      <c r="BP453" s="119"/>
      <c r="BQ453" s="119"/>
      <c r="BR453" s="120" t="s">
        <v>44</v>
      </c>
      <c r="BS453" s="132">
        <f t="shared" ref="BS453" si="7171">SUM(BS445:BS452)</f>
        <v>5.3800000000000008</v>
      </c>
      <c r="BU453" s="118"/>
      <c r="BV453" s="118"/>
      <c r="BW453" s="119"/>
      <c r="BX453" s="119"/>
      <c r="BY453" s="119"/>
      <c r="BZ453" s="119"/>
      <c r="CA453" s="120" t="s">
        <v>44</v>
      </c>
      <c r="CB453" s="132">
        <f t="shared" ref="CB453" si="7172">SUM(CB445:CB452)</f>
        <v>4.43</v>
      </c>
      <c r="CD453" s="118"/>
      <c r="CE453" s="118"/>
      <c r="CF453" s="119"/>
      <c r="CG453" s="119"/>
      <c r="CH453" s="119"/>
      <c r="CI453" s="119"/>
      <c r="CJ453" s="120" t="s">
        <v>44</v>
      </c>
      <c r="CK453" s="132">
        <f t="shared" ref="CK453" si="7173">SUM(CK445:CK452)</f>
        <v>4.879999999999999</v>
      </c>
      <c r="CM453" s="118"/>
      <c r="CN453" s="118"/>
      <c r="CO453" s="119"/>
      <c r="CP453" s="119"/>
      <c r="CQ453" s="119"/>
      <c r="CR453" s="119"/>
      <c r="CS453" s="120" t="s">
        <v>44</v>
      </c>
      <c r="CT453" s="132">
        <f t="shared" ref="CT453" si="7174">SUM(CT445:CT452)</f>
        <v>6.74</v>
      </c>
      <c r="CV453" s="118"/>
      <c r="CW453" s="118"/>
      <c r="CX453" s="119"/>
      <c r="CY453" s="119"/>
      <c r="CZ453" s="119"/>
      <c r="DA453" s="119"/>
      <c r="DB453" s="120" t="s">
        <v>44</v>
      </c>
      <c r="DC453" s="132">
        <f t="shared" ref="DC453" si="7175">SUM(DC445:DC452)</f>
        <v>5.28</v>
      </c>
      <c r="DE453" s="118"/>
      <c r="DF453" s="118"/>
      <c r="DG453" s="119"/>
      <c r="DH453" s="119"/>
      <c r="DI453" s="119"/>
      <c r="DJ453" s="119"/>
      <c r="DK453" s="120" t="s">
        <v>44</v>
      </c>
      <c r="DL453" s="132">
        <f t="shared" ref="DL453" si="7176">SUM(DL445:DL452)</f>
        <v>4.5600000000000005</v>
      </c>
      <c r="DN453" s="118"/>
      <c r="DO453" s="118"/>
      <c r="DP453" s="119"/>
      <c r="DQ453" s="119"/>
      <c r="DR453" s="119"/>
      <c r="DS453" s="119"/>
      <c r="DT453" s="120" t="s">
        <v>44</v>
      </c>
      <c r="DU453" s="132">
        <f t="shared" ref="DU453" si="7177">SUM(DU445:DU452)</f>
        <v>5.8600000000000012</v>
      </c>
      <c r="DW453" s="118"/>
      <c r="DX453" s="118"/>
      <c r="DY453" s="119"/>
      <c r="DZ453" s="119"/>
      <c r="EA453" s="119"/>
      <c r="EB453" s="119"/>
      <c r="EC453" s="120" t="s">
        <v>44</v>
      </c>
      <c r="ED453" s="132">
        <f t="shared" ref="ED453" si="7178">SUM(ED445:ED452)</f>
        <v>4.42</v>
      </c>
      <c r="EF453" s="118"/>
      <c r="EG453" s="118"/>
      <c r="EH453" s="119"/>
      <c r="EI453" s="119"/>
      <c r="EJ453" s="119"/>
      <c r="EK453" s="119"/>
      <c r="EL453" s="120" t="s">
        <v>44</v>
      </c>
      <c r="EM453" s="132">
        <f t="shared" ref="EM453" si="7179">SUM(EM445:EM452)</f>
        <v>5.76</v>
      </c>
      <c r="EO453" s="118"/>
      <c r="EP453" s="118"/>
      <c r="EQ453" s="119"/>
      <c r="ER453" s="119"/>
      <c r="ES453" s="119"/>
      <c r="ET453" s="119"/>
      <c r="EU453" s="120" t="s">
        <v>44</v>
      </c>
      <c r="EV453" s="132">
        <f t="shared" ref="EV453" si="7180">SUM(EV445:EV452)</f>
        <v>5.09</v>
      </c>
      <c r="EX453" s="118"/>
      <c r="EY453" s="118"/>
      <c r="EZ453" s="119"/>
      <c r="FA453" s="119"/>
      <c r="FB453" s="119"/>
      <c r="FC453" s="119"/>
      <c r="FD453" s="120" t="s">
        <v>44</v>
      </c>
      <c r="FE453" s="132">
        <f t="shared" ref="FE453" si="7181">SUM(FE445:FE452)</f>
        <v>3.9300000000000006</v>
      </c>
      <c r="FG453" s="118"/>
      <c r="FH453" s="118"/>
      <c r="FI453" s="119"/>
      <c r="FJ453" s="119"/>
      <c r="FK453" s="119"/>
      <c r="FL453" s="119"/>
      <c r="FM453" s="120" t="s">
        <v>44</v>
      </c>
      <c r="FN453" s="132">
        <f t="shared" ref="FN453" si="7182">SUM(FN445:FN452)</f>
        <v>5.7900000000000009</v>
      </c>
      <c r="FP453" s="118"/>
      <c r="FQ453" s="118"/>
      <c r="FR453" s="119"/>
      <c r="FS453" s="119"/>
      <c r="FT453" s="119"/>
      <c r="FU453" s="119"/>
      <c r="FV453" s="120" t="s">
        <v>44</v>
      </c>
      <c r="FW453" s="132">
        <f t="shared" ref="FW453" si="7183">SUM(FW445:FW452)</f>
        <v>7.0500000000000007</v>
      </c>
      <c r="FY453" s="118"/>
      <c r="FZ453" s="118"/>
      <c r="GA453" s="119"/>
      <c r="GB453" s="119"/>
      <c r="GC453" s="119"/>
      <c r="GD453" s="119"/>
      <c r="GE453" s="120" t="s">
        <v>44</v>
      </c>
      <c r="GF453" s="132">
        <f t="shared" ref="GF453" si="7184">SUM(GF445:GF452)</f>
        <v>1</v>
      </c>
      <c r="GH453" s="118"/>
      <c r="GI453" s="118"/>
      <c r="GJ453" s="119"/>
      <c r="GK453" s="119"/>
      <c r="GL453" s="119"/>
      <c r="GM453" s="119"/>
      <c r="GN453" s="120" t="s">
        <v>44</v>
      </c>
      <c r="GO453" s="132">
        <f t="shared" ref="GO453" si="7185">SUM(GO445:GO452)</f>
        <v>1</v>
      </c>
      <c r="GQ453" s="118"/>
      <c r="GR453" s="118"/>
      <c r="GS453" s="119"/>
      <c r="GT453" s="119"/>
      <c r="GU453" s="119"/>
      <c r="GV453" s="119"/>
      <c r="GW453" s="120" t="s">
        <v>44</v>
      </c>
      <c r="GX453" s="132">
        <f t="shared" ref="GX453" si="7186">SUM(GX445:GX452)</f>
        <v>0.8</v>
      </c>
      <c r="GZ453" s="118"/>
      <c r="HA453" s="118"/>
      <c r="HB453" s="119"/>
      <c r="HC453" s="119"/>
      <c r="HD453" s="119"/>
      <c r="HE453" s="119"/>
      <c r="HF453" s="120" t="s">
        <v>44</v>
      </c>
      <c r="HG453" s="132">
        <f t="shared" ref="HG453" si="7187">SUM(HG445:HG452)</f>
        <v>0</v>
      </c>
      <c r="HI453" s="118"/>
      <c r="HJ453" s="118"/>
      <c r="HK453" s="119"/>
      <c r="HL453" s="119"/>
      <c r="HM453" s="119"/>
      <c r="HN453" s="119"/>
      <c r="HO453" s="120" t="s">
        <v>44</v>
      </c>
      <c r="HP453" s="132">
        <f t="shared" ref="HP453" si="7188">SUM(HP445:HP452)</f>
        <v>0</v>
      </c>
      <c r="HR453" s="118"/>
      <c r="HS453" s="118"/>
      <c r="HT453" s="119"/>
      <c r="HU453" s="119"/>
      <c r="HV453" s="119"/>
      <c r="HW453" s="119"/>
      <c r="HX453" s="120" t="s">
        <v>44</v>
      </c>
      <c r="HY453" s="132">
        <f t="shared" ref="HY453" si="7189">SUM(HY445:HY452)</f>
        <v>0.66</v>
      </c>
      <c r="IA453" s="118"/>
      <c r="IB453" s="118"/>
      <c r="IC453" s="119"/>
      <c r="ID453" s="119"/>
      <c r="IE453" s="119"/>
      <c r="IF453" s="119"/>
      <c r="IG453" s="120" t="s">
        <v>44</v>
      </c>
      <c r="IH453" s="132">
        <f t="shared" ref="IH453" si="7190">SUM(IH445:IH452)</f>
        <v>0</v>
      </c>
      <c r="IJ453" s="118"/>
      <c r="IK453" s="118"/>
      <c r="IL453" s="119"/>
      <c r="IM453" s="119"/>
      <c r="IN453" s="119"/>
      <c r="IO453" s="119"/>
      <c r="IP453" s="120" t="s">
        <v>44</v>
      </c>
      <c r="IQ453" s="132">
        <f t="shared" ref="IQ453" si="7191">SUM(IQ445:IQ452)</f>
        <v>0</v>
      </c>
      <c r="IS453" s="118"/>
      <c r="IT453" s="118"/>
      <c r="IU453" s="119"/>
      <c r="IV453" s="119"/>
      <c r="IW453" s="119"/>
      <c r="IX453" s="119"/>
      <c r="IY453" s="120" t="s">
        <v>44</v>
      </c>
      <c r="IZ453" s="132">
        <f t="shared" ref="IZ453" si="7192">SUM(IZ445:IZ452)</f>
        <v>0</v>
      </c>
      <c r="JB453" s="118"/>
      <c r="JC453" s="118"/>
      <c r="JD453" s="119"/>
      <c r="JE453" s="119"/>
      <c r="JF453" s="119"/>
      <c r="JG453" s="119"/>
      <c r="JH453" s="120" t="s">
        <v>44</v>
      </c>
      <c r="JI453" s="132">
        <f t="shared" ref="JI453" si="7193">SUM(JI445:JI452)</f>
        <v>0</v>
      </c>
      <c r="JK453" s="118"/>
      <c r="JL453" s="118"/>
      <c r="JM453" s="119"/>
      <c r="JN453" s="119"/>
      <c r="JO453" s="119"/>
      <c r="JP453" s="119"/>
      <c r="JQ453" s="120" t="s">
        <v>44</v>
      </c>
      <c r="JR453" s="132">
        <f t="shared" ref="JR453" si="7194">SUM(JR445:JR452)</f>
        <v>0</v>
      </c>
      <c r="JT453" s="118"/>
      <c r="JU453" s="118"/>
      <c r="JV453" s="119"/>
      <c r="JW453" s="119"/>
      <c r="JX453" s="119"/>
      <c r="JY453" s="119"/>
      <c r="JZ453" s="120" t="s">
        <v>44</v>
      </c>
      <c r="KA453" s="132">
        <f t="shared" ref="KA453" si="7195">SUM(KA445:KA452)</f>
        <v>0.60000000000000009</v>
      </c>
      <c r="KC453" s="118"/>
      <c r="KD453" s="118"/>
      <c r="KE453" s="119"/>
      <c r="KF453" s="119"/>
      <c r="KG453" s="119"/>
      <c r="KH453" s="119"/>
      <c r="KI453" s="120" t="s">
        <v>44</v>
      </c>
      <c r="KJ453" s="132">
        <f t="shared" ref="KJ453" si="7196">SUM(KJ445:KJ452)</f>
        <v>6.080000000000001</v>
      </c>
      <c r="KL453" s="118"/>
      <c r="KM453" s="118"/>
      <c r="KN453" s="119"/>
      <c r="KO453" s="119"/>
      <c r="KP453" s="119"/>
      <c r="KQ453" s="119"/>
      <c r="KR453" s="120" t="s">
        <v>44</v>
      </c>
      <c r="KS453" s="132">
        <f t="shared" ref="KS453" si="7197">SUM(KS445:KS452)</f>
        <v>4.370000000000001</v>
      </c>
      <c r="KU453" s="118"/>
      <c r="KV453" s="118"/>
      <c r="KW453" s="119"/>
      <c r="KX453" s="119"/>
      <c r="KY453" s="119"/>
      <c r="KZ453" s="119"/>
      <c r="LA453" s="120" t="s">
        <v>44</v>
      </c>
      <c r="LB453" s="132">
        <f t="shared" ref="LB453" si="7198">SUM(LB445:LB452)</f>
        <v>4.370000000000001</v>
      </c>
      <c r="LD453" s="118"/>
      <c r="LE453" s="118"/>
      <c r="LF453" s="119"/>
      <c r="LG453" s="119"/>
      <c r="LH453" s="119"/>
      <c r="LI453" s="119"/>
      <c r="LJ453" s="120" t="s">
        <v>44</v>
      </c>
      <c r="LK453" s="132">
        <f t="shared" ref="LK453" si="7199">SUM(LK445:LK452)</f>
        <v>4.7600000000000007</v>
      </c>
      <c r="LM453" s="118"/>
      <c r="LN453" s="118"/>
      <c r="LO453" s="119"/>
      <c r="LP453" s="119"/>
      <c r="LQ453" s="119"/>
      <c r="LR453" s="119"/>
      <c r="LS453" s="120" t="s">
        <v>44</v>
      </c>
      <c r="LT453" s="132">
        <f t="shared" ref="LT453" si="7200">SUM(LT445:LT452)</f>
        <v>4.7600000000000007</v>
      </c>
      <c r="LV453" s="118"/>
      <c r="LW453" s="118"/>
      <c r="LX453" s="119"/>
      <c r="LY453" s="119"/>
      <c r="LZ453" s="119"/>
      <c r="MA453" s="119"/>
      <c r="MB453" s="120" t="s">
        <v>44</v>
      </c>
      <c r="MC453" s="132">
        <f t="shared" ref="MC453" si="7201">SUM(MC445:MC452)</f>
        <v>4.7600000000000007</v>
      </c>
      <c r="ME453" s="118"/>
      <c r="MF453" s="118"/>
      <c r="MG453" s="119"/>
      <c r="MH453" s="119"/>
      <c r="MI453" s="119"/>
      <c r="MJ453" s="119"/>
      <c r="MK453" s="120" t="s">
        <v>44</v>
      </c>
      <c r="ML453" s="132">
        <f t="shared" ref="ML453" si="7202">SUM(ML445:ML452)</f>
        <v>5.26</v>
      </c>
      <c r="MN453" s="118"/>
      <c r="MO453" s="118"/>
      <c r="MP453" s="119"/>
      <c r="MQ453" s="119"/>
      <c r="MR453" s="119"/>
      <c r="MS453" s="119"/>
      <c r="MT453" s="120" t="s">
        <v>44</v>
      </c>
      <c r="MU453" s="132">
        <f t="shared" ref="MU453" si="7203">SUM(MU445:MU452)</f>
        <v>0</v>
      </c>
      <c r="MW453" s="118"/>
      <c r="MX453" s="118"/>
      <c r="MY453" s="119"/>
      <c r="MZ453" s="119"/>
      <c r="NA453" s="119"/>
      <c r="NB453" s="119"/>
      <c r="NC453" s="120" t="s">
        <v>44</v>
      </c>
      <c r="ND453" s="132">
        <f t="shared" ref="ND453" si="7204">SUM(ND445:ND452)</f>
        <v>0</v>
      </c>
      <c r="NF453" s="118"/>
      <c r="NG453" s="118"/>
      <c r="NH453" s="119"/>
      <c r="NI453" s="119"/>
      <c r="NJ453" s="119"/>
      <c r="NK453" s="119"/>
      <c r="NL453" s="120" t="s">
        <v>44</v>
      </c>
      <c r="NM453" s="132">
        <f t="shared" ref="NM453" si="7205">SUM(NM445:NM452)</f>
        <v>0</v>
      </c>
      <c r="NO453" s="118"/>
      <c r="NP453" s="118"/>
      <c r="NQ453" s="119"/>
      <c r="NR453" s="119"/>
      <c r="NS453" s="119"/>
      <c r="NT453" s="119"/>
      <c r="NU453" s="120" t="s">
        <v>44</v>
      </c>
      <c r="NV453" s="132">
        <f t="shared" ref="NV453" si="7206">SUM(NV445:NV452)</f>
        <v>0.9</v>
      </c>
      <c r="NX453" s="118"/>
      <c r="NY453" s="118"/>
      <c r="NZ453" s="119"/>
      <c r="OA453" s="119"/>
      <c r="OB453" s="119"/>
      <c r="OC453" s="119"/>
      <c r="OD453" s="120" t="s">
        <v>44</v>
      </c>
      <c r="OE453" s="132">
        <f t="shared" ref="OE453" si="7207">SUM(OE445:OE452)</f>
        <v>0</v>
      </c>
      <c r="OG453" s="118"/>
      <c r="OH453" s="118"/>
      <c r="OI453" s="119"/>
      <c r="OJ453" s="119"/>
      <c r="OK453" s="119"/>
      <c r="OL453" s="119"/>
      <c r="OM453" s="120" t="s">
        <v>44</v>
      </c>
      <c r="ON453" s="132">
        <f t="shared" ref="ON453" si="7208">SUM(ON445:ON452)</f>
        <v>0</v>
      </c>
      <c r="OP453" s="118"/>
      <c r="OQ453" s="118"/>
      <c r="OR453" s="119"/>
      <c r="OS453" s="119"/>
      <c r="OT453" s="119"/>
      <c r="OU453" s="119"/>
      <c r="OV453" s="120" t="s">
        <v>44</v>
      </c>
      <c r="OW453" s="132">
        <f t="shared" ref="OW453" si="7209">SUM(OW445:OW452)</f>
        <v>0</v>
      </c>
      <c r="OY453" s="118"/>
      <c r="OZ453" s="118"/>
      <c r="PA453" s="119"/>
      <c r="PB453" s="119"/>
      <c r="PC453" s="119"/>
      <c r="PD453" s="119"/>
      <c r="PE453" s="120" t="s">
        <v>44</v>
      </c>
      <c r="PF453" s="132">
        <f t="shared" ref="PF453" si="7210">SUM(PF445:PF452)</f>
        <v>0</v>
      </c>
    </row>
    <row r="454" spans="1:422" s="139" customFormat="1">
      <c r="A454" s="134"/>
      <c r="B454" s="135"/>
      <c r="C454" s="136"/>
      <c r="D454" s="136"/>
      <c r="E454" s="136"/>
      <c r="F454" s="136"/>
      <c r="G454" s="137"/>
      <c r="H454" s="138"/>
      <c r="J454" s="134"/>
      <c r="K454" s="135"/>
      <c r="L454" s="136"/>
      <c r="M454" s="136"/>
      <c r="N454" s="136"/>
      <c r="O454" s="136"/>
      <c r="P454" s="137"/>
      <c r="Q454" s="138"/>
      <c r="S454" s="134"/>
      <c r="T454" s="135"/>
      <c r="U454" s="136"/>
      <c r="V454" s="136"/>
      <c r="W454" s="136"/>
      <c r="X454" s="136"/>
      <c r="Y454" s="137"/>
      <c r="Z454" s="138"/>
      <c r="AB454" s="134"/>
      <c r="AC454" s="135"/>
      <c r="AD454" s="136"/>
      <c r="AE454" s="136"/>
      <c r="AF454" s="136"/>
      <c r="AG454" s="136"/>
      <c r="AH454" s="137"/>
      <c r="AI454" s="138"/>
      <c r="AK454" s="134"/>
      <c r="AL454" s="135"/>
      <c r="AM454" s="136"/>
      <c r="AN454" s="136"/>
      <c r="AO454" s="136"/>
      <c r="AP454" s="136"/>
      <c r="AQ454" s="137"/>
      <c r="AR454" s="138"/>
      <c r="AT454" s="134"/>
      <c r="AU454" s="135"/>
      <c r="AV454" s="136"/>
      <c r="AW454" s="136"/>
      <c r="AX454" s="136"/>
      <c r="AY454" s="136"/>
      <c r="AZ454" s="137"/>
      <c r="BA454" s="138"/>
      <c r="BC454" s="134"/>
      <c r="BD454" s="135"/>
      <c r="BE454" s="136"/>
      <c r="BF454" s="136"/>
      <c r="BG454" s="136"/>
      <c r="BH454" s="136"/>
      <c r="BI454" s="137"/>
      <c r="BJ454" s="138"/>
      <c r="BL454" s="134"/>
      <c r="BM454" s="135"/>
      <c r="BN454" s="136"/>
      <c r="BO454" s="136"/>
      <c r="BP454" s="136"/>
      <c r="BQ454" s="136"/>
      <c r="BR454" s="137"/>
      <c r="BS454" s="138"/>
      <c r="BU454" s="134"/>
      <c r="BV454" s="135"/>
      <c r="BW454" s="136"/>
      <c r="BX454" s="136"/>
      <c r="BY454" s="136"/>
      <c r="BZ454" s="136"/>
      <c r="CA454" s="137"/>
      <c r="CB454" s="138"/>
      <c r="CD454" s="134"/>
      <c r="CE454" s="135"/>
      <c r="CF454" s="136"/>
      <c r="CG454" s="136"/>
      <c r="CH454" s="136"/>
      <c r="CI454" s="136"/>
      <c r="CJ454" s="137"/>
      <c r="CK454" s="138"/>
      <c r="CM454" s="134"/>
      <c r="CN454" s="135"/>
      <c r="CO454" s="136"/>
      <c r="CP454" s="136"/>
      <c r="CQ454" s="136"/>
      <c r="CR454" s="136"/>
      <c r="CS454" s="137"/>
      <c r="CT454" s="138"/>
      <c r="CV454" s="134"/>
      <c r="CW454" s="135"/>
      <c r="CX454" s="136"/>
      <c r="CY454" s="136"/>
      <c r="CZ454" s="136"/>
      <c r="DA454" s="136"/>
      <c r="DB454" s="137"/>
      <c r="DC454" s="138"/>
      <c r="DE454" s="134"/>
      <c r="DF454" s="135"/>
      <c r="DG454" s="136"/>
      <c r="DH454" s="136"/>
      <c r="DI454" s="136"/>
      <c r="DJ454" s="136"/>
      <c r="DK454" s="137"/>
      <c r="DL454" s="138"/>
      <c r="DN454" s="134"/>
      <c r="DO454" s="135"/>
      <c r="DP454" s="136"/>
      <c r="DQ454" s="136"/>
      <c r="DR454" s="136"/>
      <c r="DS454" s="136"/>
      <c r="DT454" s="137"/>
      <c r="DU454" s="138"/>
      <c r="DW454" s="134"/>
      <c r="DX454" s="135"/>
      <c r="DY454" s="136"/>
      <c r="DZ454" s="136"/>
      <c r="EA454" s="136"/>
      <c r="EB454" s="136"/>
      <c r="EC454" s="137"/>
      <c r="ED454" s="138"/>
      <c r="EF454" s="134"/>
      <c r="EG454" s="135"/>
      <c r="EH454" s="136"/>
      <c r="EI454" s="136"/>
      <c r="EJ454" s="136"/>
      <c r="EK454" s="136"/>
      <c r="EL454" s="137"/>
      <c r="EM454" s="138"/>
      <c r="EO454" s="134"/>
      <c r="EP454" s="135"/>
      <c r="EQ454" s="136"/>
      <c r="ER454" s="136"/>
      <c r="ES454" s="136"/>
      <c r="ET454" s="136"/>
      <c r="EU454" s="137"/>
      <c r="EV454" s="138"/>
      <c r="EX454" s="134"/>
      <c r="EY454" s="135"/>
      <c r="EZ454" s="136"/>
      <c r="FA454" s="136"/>
      <c r="FB454" s="136"/>
      <c r="FC454" s="136"/>
      <c r="FD454" s="137"/>
      <c r="FE454" s="138"/>
      <c r="FG454" s="134"/>
      <c r="FH454" s="135"/>
      <c r="FI454" s="136"/>
      <c r="FJ454" s="136"/>
      <c r="FK454" s="136"/>
      <c r="FL454" s="136"/>
      <c r="FM454" s="137"/>
      <c r="FN454" s="138"/>
      <c r="FP454" s="134"/>
      <c r="FQ454" s="135"/>
      <c r="FR454" s="136"/>
      <c r="FS454" s="136"/>
      <c r="FT454" s="136"/>
      <c r="FU454" s="136"/>
      <c r="FV454" s="137"/>
      <c r="FW454" s="138"/>
      <c r="FY454" s="134"/>
      <c r="FZ454" s="135"/>
      <c r="GA454" s="136"/>
      <c r="GB454" s="136"/>
      <c r="GC454" s="136"/>
      <c r="GD454" s="136"/>
      <c r="GE454" s="137"/>
      <c r="GF454" s="138"/>
      <c r="GH454" s="134"/>
      <c r="GI454" s="135"/>
      <c r="GJ454" s="136"/>
      <c r="GK454" s="136"/>
      <c r="GL454" s="136"/>
      <c r="GM454" s="136"/>
      <c r="GN454" s="137"/>
      <c r="GO454" s="138"/>
      <c r="GQ454" s="134"/>
      <c r="GR454" s="135"/>
      <c r="GS454" s="136"/>
      <c r="GT454" s="136"/>
      <c r="GU454" s="136"/>
      <c r="GV454" s="136"/>
      <c r="GW454" s="137"/>
      <c r="GX454" s="138"/>
      <c r="GZ454" s="134"/>
      <c r="HA454" s="135"/>
      <c r="HB454" s="136"/>
      <c r="HC454" s="136"/>
      <c r="HD454" s="136"/>
      <c r="HE454" s="136"/>
      <c r="HF454" s="137"/>
      <c r="HG454" s="138"/>
      <c r="HI454" s="134"/>
      <c r="HJ454" s="135"/>
      <c r="HK454" s="136"/>
      <c r="HL454" s="136"/>
      <c r="HM454" s="136"/>
      <c r="HN454" s="136"/>
      <c r="HO454" s="137"/>
      <c r="HP454" s="138"/>
      <c r="HR454" s="134"/>
      <c r="HS454" s="135"/>
      <c r="HT454" s="136"/>
      <c r="HU454" s="136"/>
      <c r="HV454" s="136"/>
      <c r="HW454" s="136"/>
      <c r="HX454" s="137"/>
      <c r="HY454" s="138"/>
      <c r="IA454" s="134"/>
      <c r="IB454" s="135"/>
      <c r="IC454" s="136"/>
      <c r="ID454" s="136"/>
      <c r="IE454" s="136"/>
      <c r="IF454" s="136"/>
      <c r="IG454" s="137"/>
      <c r="IH454" s="138"/>
      <c r="IJ454" s="134"/>
      <c r="IK454" s="135"/>
      <c r="IL454" s="136"/>
      <c r="IM454" s="136"/>
      <c r="IN454" s="136"/>
      <c r="IO454" s="136"/>
      <c r="IP454" s="137"/>
      <c r="IQ454" s="138"/>
      <c r="IS454" s="134"/>
      <c r="IT454" s="135"/>
      <c r="IU454" s="136"/>
      <c r="IV454" s="136"/>
      <c r="IW454" s="136"/>
      <c r="IX454" s="136"/>
      <c r="IY454" s="137"/>
      <c r="IZ454" s="138"/>
      <c r="JB454" s="134"/>
      <c r="JC454" s="135"/>
      <c r="JD454" s="136"/>
      <c r="JE454" s="136"/>
      <c r="JF454" s="136"/>
      <c r="JG454" s="136"/>
      <c r="JH454" s="137"/>
      <c r="JI454" s="138"/>
      <c r="JK454" s="134"/>
      <c r="JL454" s="135"/>
      <c r="JM454" s="136"/>
      <c r="JN454" s="136"/>
      <c r="JO454" s="136"/>
      <c r="JP454" s="136"/>
      <c r="JQ454" s="137"/>
      <c r="JR454" s="138"/>
      <c r="JT454" s="134"/>
      <c r="JU454" s="135"/>
      <c r="JV454" s="136"/>
      <c r="JW454" s="136"/>
      <c r="JX454" s="136"/>
      <c r="JY454" s="136"/>
      <c r="JZ454" s="137"/>
      <c r="KA454" s="138"/>
      <c r="KC454" s="134"/>
      <c r="KD454" s="135"/>
      <c r="KE454" s="136"/>
      <c r="KF454" s="136"/>
      <c r="KG454" s="136"/>
      <c r="KH454" s="136"/>
      <c r="KI454" s="137"/>
      <c r="KJ454" s="138"/>
      <c r="KL454" s="134"/>
      <c r="KM454" s="135"/>
      <c r="KN454" s="136"/>
      <c r="KO454" s="136"/>
      <c r="KP454" s="136"/>
      <c r="KQ454" s="136"/>
      <c r="KR454" s="137"/>
      <c r="KS454" s="138"/>
      <c r="KU454" s="134"/>
      <c r="KV454" s="135"/>
      <c r="KW454" s="136"/>
      <c r="KX454" s="136"/>
      <c r="KY454" s="136"/>
      <c r="KZ454" s="136"/>
      <c r="LA454" s="137"/>
      <c r="LB454" s="138"/>
      <c r="LD454" s="134"/>
      <c r="LE454" s="135"/>
      <c r="LF454" s="136"/>
      <c r="LG454" s="136"/>
      <c r="LH454" s="136"/>
      <c r="LI454" s="136"/>
      <c r="LJ454" s="137"/>
      <c r="LK454" s="138"/>
      <c r="LM454" s="134"/>
      <c r="LN454" s="135"/>
      <c r="LO454" s="136"/>
      <c r="LP454" s="136"/>
      <c r="LQ454" s="136"/>
      <c r="LR454" s="136"/>
      <c r="LS454" s="137"/>
      <c r="LT454" s="138"/>
      <c r="LV454" s="134"/>
      <c r="LW454" s="135"/>
      <c r="LX454" s="136"/>
      <c r="LY454" s="136"/>
      <c r="LZ454" s="136"/>
      <c r="MA454" s="136"/>
      <c r="MB454" s="137"/>
      <c r="MC454" s="138"/>
      <c r="ME454" s="134"/>
      <c r="MF454" s="135"/>
      <c r="MG454" s="136"/>
      <c r="MH454" s="136"/>
      <c r="MI454" s="136"/>
      <c r="MJ454" s="136"/>
      <c r="MK454" s="137"/>
      <c r="ML454" s="138"/>
      <c r="MN454" s="134"/>
      <c r="MO454" s="135"/>
      <c r="MP454" s="136"/>
      <c r="MQ454" s="136"/>
      <c r="MR454" s="136"/>
      <c r="MS454" s="136"/>
      <c r="MT454" s="137"/>
      <c r="MU454" s="138"/>
      <c r="MW454" s="134"/>
      <c r="MX454" s="135"/>
      <c r="MY454" s="136"/>
      <c r="MZ454" s="136"/>
      <c r="NA454" s="136"/>
      <c r="NB454" s="136"/>
      <c r="NC454" s="137"/>
      <c r="ND454" s="138"/>
      <c r="NF454" s="134"/>
      <c r="NG454" s="135"/>
      <c r="NH454" s="136"/>
      <c r="NI454" s="136"/>
      <c r="NJ454" s="136"/>
      <c r="NK454" s="136"/>
      <c r="NL454" s="137"/>
      <c r="NM454" s="138"/>
      <c r="NO454" s="134"/>
      <c r="NP454" s="135"/>
      <c r="NQ454" s="136"/>
      <c r="NR454" s="136"/>
      <c r="NS454" s="136"/>
      <c r="NT454" s="136"/>
      <c r="NU454" s="137"/>
      <c r="NV454" s="138"/>
      <c r="NX454" s="134"/>
      <c r="NY454" s="135"/>
      <c r="NZ454" s="136"/>
      <c r="OA454" s="136"/>
      <c r="OB454" s="136"/>
      <c r="OC454" s="136"/>
      <c r="OD454" s="137"/>
      <c r="OE454" s="138"/>
      <c r="OG454" s="134"/>
      <c r="OH454" s="135"/>
      <c r="OI454" s="136"/>
      <c r="OJ454" s="136"/>
      <c r="OK454" s="136"/>
      <c r="OL454" s="136"/>
      <c r="OM454" s="137"/>
      <c r="ON454" s="138"/>
      <c r="OP454" s="134"/>
      <c r="OQ454" s="135"/>
      <c r="OR454" s="136"/>
      <c r="OS454" s="136"/>
      <c r="OT454" s="136"/>
      <c r="OU454" s="136"/>
      <c r="OV454" s="137"/>
      <c r="OW454" s="138"/>
      <c r="OY454" s="134"/>
      <c r="OZ454" s="135"/>
      <c r="PA454" s="136"/>
      <c r="PB454" s="136"/>
      <c r="PC454" s="136"/>
      <c r="PD454" s="136"/>
      <c r="PE454" s="137"/>
      <c r="PF454" s="138"/>
    </row>
    <row r="455" spans="1:422">
      <c r="A455" s="116" t="s">
        <v>312</v>
      </c>
      <c r="B455" s="533" t="str">
        <f>+B440</f>
        <v>PISOS Y ZOCALOS</v>
      </c>
      <c r="C455" s="534"/>
      <c r="D455" s="534"/>
      <c r="E455" s="534"/>
      <c r="F455" s="534"/>
      <c r="G455" s="535"/>
      <c r="H455" s="116"/>
      <c r="J455" s="116" t="s">
        <v>312</v>
      </c>
      <c r="K455" s="533" t="str">
        <f>B455</f>
        <v>PISOS Y ZOCALOS</v>
      </c>
      <c r="L455" s="534"/>
      <c r="M455" s="534"/>
      <c r="N455" s="534"/>
      <c r="O455" s="534"/>
      <c r="P455" s="535"/>
      <c r="Q455" s="116"/>
      <c r="S455" s="116" t="s">
        <v>312</v>
      </c>
      <c r="T455" s="533" t="str">
        <f>K455</f>
        <v>PISOS Y ZOCALOS</v>
      </c>
      <c r="U455" s="534"/>
      <c r="V455" s="534"/>
      <c r="W455" s="534"/>
      <c r="X455" s="534"/>
      <c r="Y455" s="535"/>
      <c r="Z455" s="116"/>
      <c r="AB455" s="116" t="s">
        <v>312</v>
      </c>
      <c r="AC455" s="533" t="str">
        <f>T455</f>
        <v>PISOS Y ZOCALOS</v>
      </c>
      <c r="AD455" s="534"/>
      <c r="AE455" s="534"/>
      <c r="AF455" s="534"/>
      <c r="AG455" s="534"/>
      <c r="AH455" s="535"/>
      <c r="AI455" s="116"/>
      <c r="AK455" s="116" t="s">
        <v>312</v>
      </c>
      <c r="AL455" s="533" t="str">
        <f>AC455</f>
        <v>PISOS Y ZOCALOS</v>
      </c>
      <c r="AM455" s="534"/>
      <c r="AN455" s="534"/>
      <c r="AO455" s="534"/>
      <c r="AP455" s="534"/>
      <c r="AQ455" s="535"/>
      <c r="AR455" s="116"/>
      <c r="AT455" s="116" t="s">
        <v>312</v>
      </c>
      <c r="AU455" s="533" t="str">
        <f>AL455</f>
        <v>PISOS Y ZOCALOS</v>
      </c>
      <c r="AV455" s="534"/>
      <c r="AW455" s="534"/>
      <c r="AX455" s="534"/>
      <c r="AY455" s="534"/>
      <c r="AZ455" s="535"/>
      <c r="BA455" s="116"/>
      <c r="BC455" s="116" t="s">
        <v>312</v>
      </c>
      <c r="BD455" s="533" t="str">
        <f t="shared" ref="BD455" si="7211">AU455</f>
        <v>PISOS Y ZOCALOS</v>
      </c>
      <c r="BE455" s="534"/>
      <c r="BF455" s="534"/>
      <c r="BG455" s="534"/>
      <c r="BH455" s="534"/>
      <c r="BI455" s="535"/>
      <c r="BJ455" s="116"/>
      <c r="BL455" s="116" t="s">
        <v>312</v>
      </c>
      <c r="BM455" s="533" t="str">
        <f t="shared" ref="BM455" si="7212">BD455</f>
        <v>PISOS Y ZOCALOS</v>
      </c>
      <c r="BN455" s="534"/>
      <c r="BO455" s="534"/>
      <c r="BP455" s="534"/>
      <c r="BQ455" s="534"/>
      <c r="BR455" s="535"/>
      <c r="BS455" s="116"/>
      <c r="BU455" s="116" t="s">
        <v>312</v>
      </c>
      <c r="BV455" s="533" t="str">
        <f t="shared" ref="BV455" si="7213">BM455</f>
        <v>PISOS Y ZOCALOS</v>
      </c>
      <c r="BW455" s="534"/>
      <c r="BX455" s="534"/>
      <c r="BY455" s="534"/>
      <c r="BZ455" s="534"/>
      <c r="CA455" s="535"/>
      <c r="CB455" s="116"/>
      <c r="CD455" s="116" t="s">
        <v>312</v>
      </c>
      <c r="CE455" s="533" t="str">
        <f t="shared" ref="CE455" si="7214">BV455</f>
        <v>PISOS Y ZOCALOS</v>
      </c>
      <c r="CF455" s="534"/>
      <c r="CG455" s="534"/>
      <c r="CH455" s="534"/>
      <c r="CI455" s="534"/>
      <c r="CJ455" s="535"/>
      <c r="CK455" s="116"/>
      <c r="CM455" s="116" t="s">
        <v>312</v>
      </c>
      <c r="CN455" s="533" t="str">
        <f t="shared" ref="CN455" si="7215">CE455</f>
        <v>PISOS Y ZOCALOS</v>
      </c>
      <c r="CO455" s="534"/>
      <c r="CP455" s="534"/>
      <c r="CQ455" s="534"/>
      <c r="CR455" s="534"/>
      <c r="CS455" s="535"/>
      <c r="CT455" s="116"/>
      <c r="CV455" s="116" t="s">
        <v>312</v>
      </c>
      <c r="CW455" s="533" t="str">
        <f t="shared" ref="CW455" si="7216">CN455</f>
        <v>PISOS Y ZOCALOS</v>
      </c>
      <c r="CX455" s="534"/>
      <c r="CY455" s="534"/>
      <c r="CZ455" s="534"/>
      <c r="DA455" s="534"/>
      <c r="DB455" s="535"/>
      <c r="DC455" s="116"/>
      <c r="DE455" s="116" t="s">
        <v>312</v>
      </c>
      <c r="DF455" s="533" t="str">
        <f t="shared" ref="DF455" si="7217">CW455</f>
        <v>PISOS Y ZOCALOS</v>
      </c>
      <c r="DG455" s="534"/>
      <c r="DH455" s="534"/>
      <c r="DI455" s="534"/>
      <c r="DJ455" s="534"/>
      <c r="DK455" s="535"/>
      <c r="DL455" s="116"/>
      <c r="DN455" s="116" t="s">
        <v>312</v>
      </c>
      <c r="DO455" s="533" t="str">
        <f t="shared" ref="DO455" si="7218">DF455</f>
        <v>PISOS Y ZOCALOS</v>
      </c>
      <c r="DP455" s="534"/>
      <c r="DQ455" s="534"/>
      <c r="DR455" s="534"/>
      <c r="DS455" s="534"/>
      <c r="DT455" s="535"/>
      <c r="DU455" s="116"/>
      <c r="DW455" s="116" t="s">
        <v>312</v>
      </c>
      <c r="DX455" s="533" t="str">
        <f t="shared" ref="DX455" si="7219">DO455</f>
        <v>PISOS Y ZOCALOS</v>
      </c>
      <c r="DY455" s="534"/>
      <c r="DZ455" s="534"/>
      <c r="EA455" s="534"/>
      <c r="EB455" s="534"/>
      <c r="EC455" s="535"/>
      <c r="ED455" s="116"/>
      <c r="EF455" s="116" t="s">
        <v>312</v>
      </c>
      <c r="EG455" s="533" t="str">
        <f t="shared" ref="EG455" si="7220">DX455</f>
        <v>PISOS Y ZOCALOS</v>
      </c>
      <c r="EH455" s="534"/>
      <c r="EI455" s="534"/>
      <c r="EJ455" s="534"/>
      <c r="EK455" s="534"/>
      <c r="EL455" s="535"/>
      <c r="EM455" s="116"/>
      <c r="EO455" s="116" t="s">
        <v>312</v>
      </c>
      <c r="EP455" s="533" t="str">
        <f t="shared" ref="EP455" si="7221">EG455</f>
        <v>PISOS Y ZOCALOS</v>
      </c>
      <c r="EQ455" s="534"/>
      <c r="ER455" s="534"/>
      <c r="ES455" s="534"/>
      <c r="ET455" s="534"/>
      <c r="EU455" s="535"/>
      <c r="EV455" s="116"/>
      <c r="EX455" s="116" t="s">
        <v>312</v>
      </c>
      <c r="EY455" s="533" t="str">
        <f t="shared" ref="EY455" si="7222">EP455</f>
        <v>PISOS Y ZOCALOS</v>
      </c>
      <c r="EZ455" s="534"/>
      <c r="FA455" s="534"/>
      <c r="FB455" s="534"/>
      <c r="FC455" s="534"/>
      <c r="FD455" s="535"/>
      <c r="FE455" s="116"/>
      <c r="FG455" s="116" t="s">
        <v>312</v>
      </c>
      <c r="FH455" s="533" t="str">
        <f t="shared" ref="FH455" si="7223">EY455</f>
        <v>PISOS Y ZOCALOS</v>
      </c>
      <c r="FI455" s="534"/>
      <c r="FJ455" s="534"/>
      <c r="FK455" s="534"/>
      <c r="FL455" s="534"/>
      <c r="FM455" s="535"/>
      <c r="FN455" s="116"/>
      <c r="FP455" s="116" t="s">
        <v>312</v>
      </c>
      <c r="FQ455" s="533" t="str">
        <f t="shared" ref="FQ455" si="7224">FH455</f>
        <v>PISOS Y ZOCALOS</v>
      </c>
      <c r="FR455" s="534"/>
      <c r="FS455" s="534"/>
      <c r="FT455" s="534"/>
      <c r="FU455" s="534"/>
      <c r="FV455" s="535"/>
      <c r="FW455" s="116"/>
      <c r="FY455" s="116" t="s">
        <v>312</v>
      </c>
      <c r="FZ455" s="533" t="str">
        <f t="shared" ref="FZ455" si="7225">FQ455</f>
        <v>PISOS Y ZOCALOS</v>
      </c>
      <c r="GA455" s="534"/>
      <c r="GB455" s="534"/>
      <c r="GC455" s="534"/>
      <c r="GD455" s="534"/>
      <c r="GE455" s="535"/>
      <c r="GF455" s="116"/>
      <c r="GH455" s="116" t="s">
        <v>312</v>
      </c>
      <c r="GI455" s="533" t="str">
        <f t="shared" ref="GI455" si="7226">FZ455</f>
        <v>PISOS Y ZOCALOS</v>
      </c>
      <c r="GJ455" s="534"/>
      <c r="GK455" s="534"/>
      <c r="GL455" s="534"/>
      <c r="GM455" s="534"/>
      <c r="GN455" s="535"/>
      <c r="GO455" s="116"/>
      <c r="GQ455" s="116" t="s">
        <v>312</v>
      </c>
      <c r="GR455" s="533" t="str">
        <f t="shared" ref="GR455" si="7227">GI455</f>
        <v>PISOS Y ZOCALOS</v>
      </c>
      <c r="GS455" s="534"/>
      <c r="GT455" s="534"/>
      <c r="GU455" s="534"/>
      <c r="GV455" s="534"/>
      <c r="GW455" s="535"/>
      <c r="GX455" s="116"/>
      <c r="GZ455" s="116" t="s">
        <v>312</v>
      </c>
      <c r="HA455" s="533" t="str">
        <f t="shared" ref="HA455" si="7228">GR455</f>
        <v>PISOS Y ZOCALOS</v>
      </c>
      <c r="HB455" s="534"/>
      <c r="HC455" s="534"/>
      <c r="HD455" s="534"/>
      <c r="HE455" s="534"/>
      <c r="HF455" s="535"/>
      <c r="HG455" s="116"/>
      <c r="HI455" s="116" t="s">
        <v>312</v>
      </c>
      <c r="HJ455" s="533" t="str">
        <f t="shared" ref="HJ455" si="7229">HA455</f>
        <v>PISOS Y ZOCALOS</v>
      </c>
      <c r="HK455" s="534"/>
      <c r="HL455" s="534"/>
      <c r="HM455" s="534"/>
      <c r="HN455" s="534"/>
      <c r="HO455" s="535"/>
      <c r="HP455" s="116"/>
      <c r="HR455" s="116" t="s">
        <v>312</v>
      </c>
      <c r="HS455" s="533" t="str">
        <f t="shared" ref="HS455" si="7230">HJ455</f>
        <v>PISOS Y ZOCALOS</v>
      </c>
      <c r="HT455" s="534"/>
      <c r="HU455" s="534"/>
      <c r="HV455" s="534"/>
      <c r="HW455" s="534"/>
      <c r="HX455" s="535"/>
      <c r="HY455" s="116"/>
      <c r="IA455" s="116" t="s">
        <v>312</v>
      </c>
      <c r="IB455" s="533" t="str">
        <f t="shared" ref="IB455" si="7231">HS455</f>
        <v>PISOS Y ZOCALOS</v>
      </c>
      <c r="IC455" s="534"/>
      <c r="ID455" s="534"/>
      <c r="IE455" s="534"/>
      <c r="IF455" s="534"/>
      <c r="IG455" s="535"/>
      <c r="IH455" s="116"/>
      <c r="IJ455" s="116" t="s">
        <v>312</v>
      </c>
      <c r="IK455" s="533" t="str">
        <f t="shared" ref="IK455" si="7232">IB455</f>
        <v>PISOS Y ZOCALOS</v>
      </c>
      <c r="IL455" s="534"/>
      <c r="IM455" s="534"/>
      <c r="IN455" s="534"/>
      <c r="IO455" s="534"/>
      <c r="IP455" s="535"/>
      <c r="IQ455" s="116"/>
      <c r="IS455" s="116" t="s">
        <v>312</v>
      </c>
      <c r="IT455" s="533" t="str">
        <f t="shared" ref="IT455" si="7233">IK455</f>
        <v>PISOS Y ZOCALOS</v>
      </c>
      <c r="IU455" s="534"/>
      <c r="IV455" s="534"/>
      <c r="IW455" s="534"/>
      <c r="IX455" s="534"/>
      <c r="IY455" s="535"/>
      <c r="IZ455" s="116"/>
      <c r="JB455" s="116" t="s">
        <v>312</v>
      </c>
      <c r="JC455" s="533" t="str">
        <f t="shared" ref="JC455" si="7234">IT455</f>
        <v>PISOS Y ZOCALOS</v>
      </c>
      <c r="JD455" s="534"/>
      <c r="JE455" s="534"/>
      <c r="JF455" s="534"/>
      <c r="JG455" s="534"/>
      <c r="JH455" s="535"/>
      <c r="JI455" s="116"/>
      <c r="JK455" s="116" t="s">
        <v>312</v>
      </c>
      <c r="JL455" s="533" t="str">
        <f t="shared" ref="JL455" si="7235">JC455</f>
        <v>PISOS Y ZOCALOS</v>
      </c>
      <c r="JM455" s="534"/>
      <c r="JN455" s="534"/>
      <c r="JO455" s="534"/>
      <c r="JP455" s="534"/>
      <c r="JQ455" s="535"/>
      <c r="JR455" s="116"/>
      <c r="JT455" s="116" t="s">
        <v>312</v>
      </c>
      <c r="JU455" s="533" t="str">
        <f t="shared" ref="JU455" si="7236">JL455</f>
        <v>PISOS Y ZOCALOS</v>
      </c>
      <c r="JV455" s="534"/>
      <c r="JW455" s="534"/>
      <c r="JX455" s="534"/>
      <c r="JY455" s="534"/>
      <c r="JZ455" s="535"/>
      <c r="KA455" s="116"/>
      <c r="KC455" s="116" t="s">
        <v>312</v>
      </c>
      <c r="KD455" s="533" t="str">
        <f t="shared" ref="KD455" si="7237">JU455</f>
        <v>PISOS Y ZOCALOS</v>
      </c>
      <c r="KE455" s="534"/>
      <c r="KF455" s="534"/>
      <c r="KG455" s="534"/>
      <c r="KH455" s="534"/>
      <c r="KI455" s="535"/>
      <c r="KJ455" s="116"/>
      <c r="KL455" s="116" t="s">
        <v>312</v>
      </c>
      <c r="KM455" s="533" t="str">
        <f t="shared" ref="KM455" si="7238">KD455</f>
        <v>PISOS Y ZOCALOS</v>
      </c>
      <c r="KN455" s="534"/>
      <c r="KO455" s="534"/>
      <c r="KP455" s="534"/>
      <c r="KQ455" s="534"/>
      <c r="KR455" s="535"/>
      <c r="KS455" s="116"/>
      <c r="KU455" s="116" t="s">
        <v>312</v>
      </c>
      <c r="KV455" s="533" t="str">
        <f t="shared" ref="KV455" si="7239">KM455</f>
        <v>PISOS Y ZOCALOS</v>
      </c>
      <c r="KW455" s="534"/>
      <c r="KX455" s="534"/>
      <c r="KY455" s="534"/>
      <c r="KZ455" s="534"/>
      <c r="LA455" s="535"/>
      <c r="LB455" s="116"/>
      <c r="LD455" s="116" t="s">
        <v>312</v>
      </c>
      <c r="LE455" s="533" t="str">
        <f t="shared" ref="LE455" si="7240">KV455</f>
        <v>PISOS Y ZOCALOS</v>
      </c>
      <c r="LF455" s="534"/>
      <c r="LG455" s="534"/>
      <c r="LH455" s="534"/>
      <c r="LI455" s="534"/>
      <c r="LJ455" s="535"/>
      <c r="LK455" s="116"/>
      <c r="LM455" s="116" t="s">
        <v>312</v>
      </c>
      <c r="LN455" s="533" t="str">
        <f t="shared" ref="LN455" si="7241">LE455</f>
        <v>PISOS Y ZOCALOS</v>
      </c>
      <c r="LO455" s="534"/>
      <c r="LP455" s="534"/>
      <c r="LQ455" s="534"/>
      <c r="LR455" s="534"/>
      <c r="LS455" s="535"/>
      <c r="LT455" s="116"/>
      <c r="LV455" s="116" t="s">
        <v>312</v>
      </c>
      <c r="LW455" s="533" t="str">
        <f t="shared" ref="LW455" si="7242">LN455</f>
        <v>PISOS Y ZOCALOS</v>
      </c>
      <c r="LX455" s="534"/>
      <c r="LY455" s="534"/>
      <c r="LZ455" s="534"/>
      <c r="MA455" s="534"/>
      <c r="MB455" s="535"/>
      <c r="MC455" s="116"/>
      <c r="ME455" s="116" t="s">
        <v>312</v>
      </c>
      <c r="MF455" s="533" t="str">
        <f t="shared" ref="MF455" si="7243">LW455</f>
        <v>PISOS Y ZOCALOS</v>
      </c>
      <c r="MG455" s="534"/>
      <c r="MH455" s="534"/>
      <c r="MI455" s="534"/>
      <c r="MJ455" s="534"/>
      <c r="MK455" s="535"/>
      <c r="ML455" s="116"/>
      <c r="MN455" s="116" t="s">
        <v>312</v>
      </c>
      <c r="MO455" s="533" t="str">
        <f t="shared" ref="MO455" si="7244">MF455</f>
        <v>PISOS Y ZOCALOS</v>
      </c>
      <c r="MP455" s="534"/>
      <c r="MQ455" s="534"/>
      <c r="MR455" s="534"/>
      <c r="MS455" s="534"/>
      <c r="MT455" s="535"/>
      <c r="MU455" s="116"/>
      <c r="MW455" s="116" t="s">
        <v>312</v>
      </c>
      <c r="MX455" s="533" t="str">
        <f t="shared" ref="MX455" si="7245">MO455</f>
        <v>PISOS Y ZOCALOS</v>
      </c>
      <c r="MY455" s="534"/>
      <c r="MZ455" s="534"/>
      <c r="NA455" s="534"/>
      <c r="NB455" s="534"/>
      <c r="NC455" s="535"/>
      <c r="ND455" s="116"/>
      <c r="NF455" s="116" t="s">
        <v>312</v>
      </c>
      <c r="NG455" s="533" t="str">
        <f t="shared" ref="NG455" si="7246">MX455</f>
        <v>PISOS Y ZOCALOS</v>
      </c>
      <c r="NH455" s="534"/>
      <c r="NI455" s="534"/>
      <c r="NJ455" s="534"/>
      <c r="NK455" s="534"/>
      <c r="NL455" s="535"/>
      <c r="NM455" s="116"/>
      <c r="NO455" s="116" t="s">
        <v>312</v>
      </c>
      <c r="NP455" s="533" t="str">
        <f t="shared" ref="NP455" si="7247">NG455</f>
        <v>PISOS Y ZOCALOS</v>
      </c>
      <c r="NQ455" s="534"/>
      <c r="NR455" s="534"/>
      <c r="NS455" s="534"/>
      <c r="NT455" s="534"/>
      <c r="NU455" s="535"/>
      <c r="NV455" s="116"/>
      <c r="NX455" s="116" t="s">
        <v>312</v>
      </c>
      <c r="NY455" s="533" t="str">
        <f t="shared" ref="NY455" si="7248">NP455</f>
        <v>PISOS Y ZOCALOS</v>
      </c>
      <c r="NZ455" s="534"/>
      <c r="OA455" s="534"/>
      <c r="OB455" s="534"/>
      <c r="OC455" s="534"/>
      <c r="OD455" s="535"/>
      <c r="OE455" s="116"/>
      <c r="OG455" s="116" t="s">
        <v>312</v>
      </c>
      <c r="OH455" s="533" t="str">
        <f t="shared" ref="OH455" si="7249">NY455</f>
        <v>PISOS Y ZOCALOS</v>
      </c>
      <c r="OI455" s="534"/>
      <c r="OJ455" s="534"/>
      <c r="OK455" s="534"/>
      <c r="OL455" s="534"/>
      <c r="OM455" s="535"/>
      <c r="ON455" s="116"/>
      <c r="OP455" s="116" t="s">
        <v>312</v>
      </c>
      <c r="OQ455" s="533" t="str">
        <f t="shared" ref="OQ455" si="7250">OH455</f>
        <v>PISOS Y ZOCALOS</v>
      </c>
      <c r="OR455" s="534"/>
      <c r="OS455" s="534"/>
      <c r="OT455" s="534"/>
      <c r="OU455" s="534"/>
      <c r="OV455" s="535"/>
      <c r="OW455" s="116"/>
      <c r="OY455" s="116" t="s">
        <v>312</v>
      </c>
      <c r="OZ455" s="533" t="str">
        <f t="shared" ref="OZ455" si="7251">OQ455</f>
        <v>PISOS Y ZOCALOS</v>
      </c>
      <c r="PA455" s="534"/>
      <c r="PB455" s="534"/>
      <c r="PC455" s="534"/>
      <c r="PD455" s="534"/>
      <c r="PE455" s="535"/>
      <c r="PF455" s="116"/>
    </row>
    <row r="456" spans="1:422">
      <c r="A456" s="116"/>
      <c r="B456" s="536"/>
      <c r="C456" s="537"/>
      <c r="D456" s="537"/>
      <c r="E456" s="537"/>
      <c r="F456" s="537"/>
      <c r="G456" s="538"/>
      <c r="H456" s="116"/>
      <c r="J456" s="116"/>
      <c r="K456" s="536"/>
      <c r="L456" s="537"/>
      <c r="M456" s="537"/>
      <c r="N456" s="537"/>
      <c r="O456" s="537"/>
      <c r="P456" s="538"/>
      <c r="Q456" s="116"/>
      <c r="S456" s="116"/>
      <c r="T456" s="536"/>
      <c r="U456" s="537"/>
      <c r="V456" s="537"/>
      <c r="W456" s="537"/>
      <c r="X456" s="537"/>
      <c r="Y456" s="538"/>
      <c r="Z456" s="116"/>
      <c r="AB456" s="116"/>
      <c r="AC456" s="536"/>
      <c r="AD456" s="537"/>
      <c r="AE456" s="537"/>
      <c r="AF456" s="537"/>
      <c r="AG456" s="537"/>
      <c r="AH456" s="538"/>
      <c r="AI456" s="116"/>
      <c r="AK456" s="116"/>
      <c r="AL456" s="536"/>
      <c r="AM456" s="537"/>
      <c r="AN456" s="537"/>
      <c r="AO456" s="537"/>
      <c r="AP456" s="537"/>
      <c r="AQ456" s="538"/>
      <c r="AR456" s="116"/>
      <c r="AT456" s="116"/>
      <c r="AU456" s="536"/>
      <c r="AV456" s="537"/>
      <c r="AW456" s="537"/>
      <c r="AX456" s="537"/>
      <c r="AY456" s="537"/>
      <c r="AZ456" s="538"/>
      <c r="BA456" s="116"/>
      <c r="BC456" s="116"/>
      <c r="BD456" s="536"/>
      <c r="BE456" s="537"/>
      <c r="BF456" s="537"/>
      <c r="BG456" s="537"/>
      <c r="BH456" s="537"/>
      <c r="BI456" s="538"/>
      <c r="BJ456" s="116"/>
      <c r="BL456" s="116"/>
      <c r="BM456" s="536"/>
      <c r="BN456" s="537"/>
      <c r="BO456" s="537"/>
      <c r="BP456" s="537"/>
      <c r="BQ456" s="537"/>
      <c r="BR456" s="538"/>
      <c r="BS456" s="116"/>
      <c r="BU456" s="116"/>
      <c r="BV456" s="536"/>
      <c r="BW456" s="537"/>
      <c r="BX456" s="537"/>
      <c r="BY456" s="537"/>
      <c r="BZ456" s="537"/>
      <c r="CA456" s="538"/>
      <c r="CB456" s="116"/>
      <c r="CD456" s="116"/>
      <c r="CE456" s="536"/>
      <c r="CF456" s="537"/>
      <c r="CG456" s="537"/>
      <c r="CH456" s="537"/>
      <c r="CI456" s="537"/>
      <c r="CJ456" s="538"/>
      <c r="CK456" s="116"/>
      <c r="CM456" s="116"/>
      <c r="CN456" s="536"/>
      <c r="CO456" s="537"/>
      <c r="CP456" s="537"/>
      <c r="CQ456" s="537"/>
      <c r="CR456" s="537"/>
      <c r="CS456" s="538"/>
      <c r="CT456" s="116"/>
      <c r="CV456" s="116"/>
      <c r="CW456" s="536"/>
      <c r="CX456" s="537"/>
      <c r="CY456" s="537"/>
      <c r="CZ456" s="537"/>
      <c r="DA456" s="537"/>
      <c r="DB456" s="538"/>
      <c r="DC456" s="116"/>
      <c r="DE456" s="116"/>
      <c r="DF456" s="536"/>
      <c r="DG456" s="537"/>
      <c r="DH456" s="537"/>
      <c r="DI456" s="537"/>
      <c r="DJ456" s="537"/>
      <c r="DK456" s="538"/>
      <c r="DL456" s="116"/>
      <c r="DN456" s="116"/>
      <c r="DO456" s="536"/>
      <c r="DP456" s="537"/>
      <c r="DQ456" s="537"/>
      <c r="DR456" s="537"/>
      <c r="DS456" s="537"/>
      <c r="DT456" s="538"/>
      <c r="DU456" s="116"/>
      <c r="DW456" s="116"/>
      <c r="DX456" s="536"/>
      <c r="DY456" s="537"/>
      <c r="DZ456" s="537"/>
      <c r="EA456" s="537"/>
      <c r="EB456" s="537"/>
      <c r="EC456" s="538"/>
      <c r="ED456" s="116"/>
      <c r="EF456" s="116"/>
      <c r="EG456" s="536"/>
      <c r="EH456" s="537"/>
      <c r="EI456" s="537"/>
      <c r="EJ456" s="537"/>
      <c r="EK456" s="537"/>
      <c r="EL456" s="538"/>
      <c r="EM456" s="116"/>
      <c r="EO456" s="116"/>
      <c r="EP456" s="536"/>
      <c r="EQ456" s="537"/>
      <c r="ER456" s="537"/>
      <c r="ES456" s="537"/>
      <c r="ET456" s="537"/>
      <c r="EU456" s="538"/>
      <c r="EV456" s="116"/>
      <c r="EX456" s="116"/>
      <c r="EY456" s="536"/>
      <c r="EZ456" s="537"/>
      <c r="FA456" s="537"/>
      <c r="FB456" s="537"/>
      <c r="FC456" s="537"/>
      <c r="FD456" s="538"/>
      <c r="FE456" s="116"/>
      <c r="FG456" s="116"/>
      <c r="FH456" s="536"/>
      <c r="FI456" s="537"/>
      <c r="FJ456" s="537"/>
      <c r="FK456" s="537"/>
      <c r="FL456" s="537"/>
      <c r="FM456" s="538"/>
      <c r="FN456" s="116"/>
      <c r="FP456" s="116"/>
      <c r="FQ456" s="536"/>
      <c r="FR456" s="537"/>
      <c r="FS456" s="537"/>
      <c r="FT456" s="537"/>
      <c r="FU456" s="537"/>
      <c r="FV456" s="538"/>
      <c r="FW456" s="116"/>
      <c r="FY456" s="116"/>
      <c r="FZ456" s="536"/>
      <c r="GA456" s="537"/>
      <c r="GB456" s="537"/>
      <c r="GC456" s="537"/>
      <c r="GD456" s="537"/>
      <c r="GE456" s="538"/>
      <c r="GF456" s="116"/>
      <c r="GH456" s="116"/>
      <c r="GI456" s="536"/>
      <c r="GJ456" s="537"/>
      <c r="GK456" s="537"/>
      <c r="GL456" s="537"/>
      <c r="GM456" s="537"/>
      <c r="GN456" s="538"/>
      <c r="GO456" s="116"/>
      <c r="GQ456" s="116"/>
      <c r="GR456" s="536"/>
      <c r="GS456" s="537"/>
      <c r="GT456" s="537"/>
      <c r="GU456" s="537"/>
      <c r="GV456" s="537"/>
      <c r="GW456" s="538"/>
      <c r="GX456" s="116"/>
      <c r="GZ456" s="116"/>
      <c r="HA456" s="536"/>
      <c r="HB456" s="537"/>
      <c r="HC456" s="537"/>
      <c r="HD456" s="537"/>
      <c r="HE456" s="537"/>
      <c r="HF456" s="538"/>
      <c r="HG456" s="116"/>
      <c r="HI456" s="116"/>
      <c r="HJ456" s="536"/>
      <c r="HK456" s="537"/>
      <c r="HL456" s="537"/>
      <c r="HM456" s="537"/>
      <c r="HN456" s="537"/>
      <c r="HO456" s="538"/>
      <c r="HP456" s="116"/>
      <c r="HR456" s="116"/>
      <c r="HS456" s="536"/>
      <c r="HT456" s="537"/>
      <c r="HU456" s="537"/>
      <c r="HV456" s="537"/>
      <c r="HW456" s="537"/>
      <c r="HX456" s="538"/>
      <c r="HY456" s="116"/>
      <c r="IA456" s="116"/>
      <c r="IB456" s="536"/>
      <c r="IC456" s="537"/>
      <c r="ID456" s="537"/>
      <c r="IE456" s="537"/>
      <c r="IF456" s="537"/>
      <c r="IG456" s="538"/>
      <c r="IH456" s="116"/>
      <c r="IJ456" s="116"/>
      <c r="IK456" s="536"/>
      <c r="IL456" s="537"/>
      <c r="IM456" s="537"/>
      <c r="IN456" s="537"/>
      <c r="IO456" s="537"/>
      <c r="IP456" s="538"/>
      <c r="IQ456" s="116"/>
      <c r="IS456" s="116"/>
      <c r="IT456" s="536"/>
      <c r="IU456" s="537"/>
      <c r="IV456" s="537"/>
      <c r="IW456" s="537"/>
      <c r="IX456" s="537"/>
      <c r="IY456" s="538"/>
      <c r="IZ456" s="116"/>
      <c r="JB456" s="116"/>
      <c r="JC456" s="536"/>
      <c r="JD456" s="537"/>
      <c r="JE456" s="537"/>
      <c r="JF456" s="537"/>
      <c r="JG456" s="537"/>
      <c r="JH456" s="538"/>
      <c r="JI456" s="116"/>
      <c r="JK456" s="116"/>
      <c r="JL456" s="536"/>
      <c r="JM456" s="537"/>
      <c r="JN456" s="537"/>
      <c r="JO456" s="537"/>
      <c r="JP456" s="537"/>
      <c r="JQ456" s="538"/>
      <c r="JR456" s="116"/>
      <c r="JT456" s="116"/>
      <c r="JU456" s="536"/>
      <c r="JV456" s="537"/>
      <c r="JW456" s="537"/>
      <c r="JX456" s="537"/>
      <c r="JY456" s="537"/>
      <c r="JZ456" s="538"/>
      <c r="KA456" s="116"/>
      <c r="KC456" s="116"/>
      <c r="KD456" s="536"/>
      <c r="KE456" s="537"/>
      <c r="KF456" s="537"/>
      <c r="KG456" s="537"/>
      <c r="KH456" s="537"/>
      <c r="KI456" s="538"/>
      <c r="KJ456" s="116"/>
      <c r="KL456" s="116"/>
      <c r="KM456" s="536"/>
      <c r="KN456" s="537"/>
      <c r="KO456" s="537"/>
      <c r="KP456" s="537"/>
      <c r="KQ456" s="537"/>
      <c r="KR456" s="538"/>
      <c r="KS456" s="116"/>
      <c r="KU456" s="116"/>
      <c r="KV456" s="536"/>
      <c r="KW456" s="537"/>
      <c r="KX456" s="537"/>
      <c r="KY456" s="537"/>
      <c r="KZ456" s="537"/>
      <c r="LA456" s="538"/>
      <c r="LB456" s="116"/>
      <c r="LD456" s="116"/>
      <c r="LE456" s="536"/>
      <c r="LF456" s="537"/>
      <c r="LG456" s="537"/>
      <c r="LH456" s="537"/>
      <c r="LI456" s="537"/>
      <c r="LJ456" s="538"/>
      <c r="LK456" s="116"/>
      <c r="LM456" s="116"/>
      <c r="LN456" s="536"/>
      <c r="LO456" s="537"/>
      <c r="LP456" s="537"/>
      <c r="LQ456" s="537"/>
      <c r="LR456" s="537"/>
      <c r="LS456" s="538"/>
      <c r="LT456" s="116"/>
      <c r="LV456" s="116"/>
      <c r="LW456" s="536"/>
      <c r="LX456" s="537"/>
      <c r="LY456" s="537"/>
      <c r="LZ456" s="537"/>
      <c r="MA456" s="537"/>
      <c r="MB456" s="538"/>
      <c r="MC456" s="116"/>
      <c r="ME456" s="116"/>
      <c r="MF456" s="536"/>
      <c r="MG456" s="537"/>
      <c r="MH456" s="537"/>
      <c r="MI456" s="537"/>
      <c r="MJ456" s="537"/>
      <c r="MK456" s="538"/>
      <c r="ML456" s="116"/>
      <c r="MN456" s="116"/>
      <c r="MO456" s="536"/>
      <c r="MP456" s="537"/>
      <c r="MQ456" s="537"/>
      <c r="MR456" s="537"/>
      <c r="MS456" s="537"/>
      <c r="MT456" s="538"/>
      <c r="MU456" s="116"/>
      <c r="MW456" s="116"/>
      <c r="MX456" s="536"/>
      <c r="MY456" s="537"/>
      <c r="MZ456" s="537"/>
      <c r="NA456" s="537"/>
      <c r="NB456" s="537"/>
      <c r="NC456" s="538"/>
      <c r="ND456" s="116"/>
      <c r="NF456" s="116"/>
      <c r="NG456" s="536"/>
      <c r="NH456" s="537"/>
      <c r="NI456" s="537"/>
      <c r="NJ456" s="537"/>
      <c r="NK456" s="537"/>
      <c r="NL456" s="538"/>
      <c r="NM456" s="116"/>
      <c r="NO456" s="116"/>
      <c r="NP456" s="536"/>
      <c r="NQ456" s="537"/>
      <c r="NR456" s="537"/>
      <c r="NS456" s="537"/>
      <c r="NT456" s="537"/>
      <c r="NU456" s="538"/>
      <c r="NV456" s="116"/>
      <c r="NX456" s="116"/>
      <c r="NY456" s="536"/>
      <c r="NZ456" s="537"/>
      <c r="OA456" s="537"/>
      <c r="OB456" s="537"/>
      <c r="OC456" s="537"/>
      <c r="OD456" s="538"/>
      <c r="OE456" s="116"/>
      <c r="OG456" s="116"/>
      <c r="OH456" s="536"/>
      <c r="OI456" s="537"/>
      <c r="OJ456" s="537"/>
      <c r="OK456" s="537"/>
      <c r="OL456" s="537"/>
      <c r="OM456" s="538"/>
      <c r="ON456" s="116"/>
      <c r="OP456" s="116"/>
      <c r="OQ456" s="536"/>
      <c r="OR456" s="537"/>
      <c r="OS456" s="537"/>
      <c r="OT456" s="537"/>
      <c r="OU456" s="537"/>
      <c r="OV456" s="538"/>
      <c r="OW456" s="116"/>
      <c r="OY456" s="116"/>
      <c r="OZ456" s="536"/>
      <c r="PA456" s="537"/>
      <c r="PB456" s="537"/>
      <c r="PC456" s="537"/>
      <c r="PD456" s="537"/>
      <c r="PE456" s="538"/>
      <c r="PF456" s="116"/>
    </row>
    <row r="457" spans="1:422" ht="15" customHeight="1">
      <c r="A457" s="117" t="s">
        <v>1</v>
      </c>
      <c r="B457" s="544" t="str">
        <f>+APU!B251</f>
        <v>ENCHAPE CERAMICO PARA PISO</v>
      </c>
      <c r="C457" s="545"/>
      <c r="D457" s="545"/>
      <c r="E457" s="545"/>
      <c r="F457" s="545"/>
      <c r="G457" s="545"/>
      <c r="H457" s="117" t="s">
        <v>313</v>
      </c>
      <c r="J457" s="117" t="s">
        <v>1</v>
      </c>
      <c r="K457" s="539" t="str">
        <f>B457</f>
        <v>ENCHAPE CERAMICO PARA PISO</v>
      </c>
      <c r="L457" s="540"/>
      <c r="M457" s="540"/>
      <c r="N457" s="540"/>
      <c r="O457" s="540"/>
      <c r="P457" s="540"/>
      <c r="Q457" s="117" t="s">
        <v>313</v>
      </c>
      <c r="S457" s="117" t="s">
        <v>1</v>
      </c>
      <c r="T457" s="539" t="str">
        <f>K457</f>
        <v>ENCHAPE CERAMICO PARA PISO</v>
      </c>
      <c r="U457" s="540"/>
      <c r="V457" s="540"/>
      <c r="W457" s="540"/>
      <c r="X457" s="540"/>
      <c r="Y457" s="540"/>
      <c r="Z457" s="117" t="s">
        <v>313</v>
      </c>
      <c r="AB457" s="117" t="s">
        <v>1</v>
      </c>
      <c r="AC457" s="539" t="str">
        <f>T457</f>
        <v>ENCHAPE CERAMICO PARA PISO</v>
      </c>
      <c r="AD457" s="540"/>
      <c r="AE457" s="540"/>
      <c r="AF457" s="540"/>
      <c r="AG457" s="540"/>
      <c r="AH457" s="540"/>
      <c r="AI457" s="117" t="s">
        <v>313</v>
      </c>
      <c r="AK457" s="117" t="s">
        <v>1</v>
      </c>
      <c r="AL457" s="539" t="str">
        <f>AC457</f>
        <v>ENCHAPE CERAMICO PARA PISO</v>
      </c>
      <c r="AM457" s="540"/>
      <c r="AN457" s="540"/>
      <c r="AO457" s="540"/>
      <c r="AP457" s="540"/>
      <c r="AQ457" s="540"/>
      <c r="AR457" s="117" t="s">
        <v>313</v>
      </c>
      <c r="AT457" s="117" t="s">
        <v>1</v>
      </c>
      <c r="AU457" s="539" t="str">
        <f>AL457</f>
        <v>ENCHAPE CERAMICO PARA PISO</v>
      </c>
      <c r="AV457" s="540"/>
      <c r="AW457" s="540"/>
      <c r="AX457" s="540"/>
      <c r="AY457" s="540"/>
      <c r="AZ457" s="540"/>
      <c r="BA457" s="117" t="s">
        <v>313</v>
      </c>
      <c r="BC457" s="117" t="s">
        <v>1</v>
      </c>
      <c r="BD457" s="539" t="str">
        <f t="shared" ref="BD457" si="7252">AU457</f>
        <v>ENCHAPE CERAMICO PARA PISO</v>
      </c>
      <c r="BE457" s="540"/>
      <c r="BF457" s="540"/>
      <c r="BG457" s="540"/>
      <c r="BH457" s="540"/>
      <c r="BI457" s="540"/>
      <c r="BJ457" s="117" t="s">
        <v>313</v>
      </c>
      <c r="BL457" s="117" t="s">
        <v>1</v>
      </c>
      <c r="BM457" s="539" t="str">
        <f t="shared" ref="BM457" si="7253">BD457</f>
        <v>ENCHAPE CERAMICO PARA PISO</v>
      </c>
      <c r="BN457" s="540"/>
      <c r="BO457" s="540"/>
      <c r="BP457" s="540"/>
      <c r="BQ457" s="540"/>
      <c r="BR457" s="540"/>
      <c r="BS457" s="117" t="s">
        <v>313</v>
      </c>
      <c r="BU457" s="117" t="s">
        <v>1</v>
      </c>
      <c r="BV457" s="539" t="str">
        <f t="shared" ref="BV457" si="7254">BM457</f>
        <v>ENCHAPE CERAMICO PARA PISO</v>
      </c>
      <c r="BW457" s="540"/>
      <c r="BX457" s="540"/>
      <c r="BY457" s="540"/>
      <c r="BZ457" s="540"/>
      <c r="CA457" s="540"/>
      <c r="CB457" s="117" t="s">
        <v>313</v>
      </c>
      <c r="CD457" s="117" t="s">
        <v>1</v>
      </c>
      <c r="CE457" s="539" t="str">
        <f t="shared" ref="CE457" si="7255">BV457</f>
        <v>ENCHAPE CERAMICO PARA PISO</v>
      </c>
      <c r="CF457" s="540"/>
      <c r="CG457" s="540"/>
      <c r="CH457" s="540"/>
      <c r="CI457" s="540"/>
      <c r="CJ457" s="540"/>
      <c r="CK457" s="117" t="s">
        <v>313</v>
      </c>
      <c r="CM457" s="117" t="s">
        <v>1</v>
      </c>
      <c r="CN457" s="539" t="str">
        <f t="shared" ref="CN457" si="7256">CE457</f>
        <v>ENCHAPE CERAMICO PARA PISO</v>
      </c>
      <c r="CO457" s="540"/>
      <c r="CP457" s="540"/>
      <c r="CQ457" s="540"/>
      <c r="CR457" s="540"/>
      <c r="CS457" s="540"/>
      <c r="CT457" s="117" t="s">
        <v>313</v>
      </c>
      <c r="CV457" s="117" t="s">
        <v>1</v>
      </c>
      <c r="CW457" s="539" t="str">
        <f t="shared" ref="CW457" si="7257">CN457</f>
        <v>ENCHAPE CERAMICO PARA PISO</v>
      </c>
      <c r="CX457" s="540"/>
      <c r="CY457" s="540"/>
      <c r="CZ457" s="540"/>
      <c r="DA457" s="540"/>
      <c r="DB457" s="540"/>
      <c r="DC457" s="117" t="s">
        <v>313</v>
      </c>
      <c r="DE457" s="117" t="s">
        <v>1</v>
      </c>
      <c r="DF457" s="539" t="str">
        <f t="shared" ref="DF457" si="7258">CW457</f>
        <v>ENCHAPE CERAMICO PARA PISO</v>
      </c>
      <c r="DG457" s="540"/>
      <c r="DH457" s="540"/>
      <c r="DI457" s="540"/>
      <c r="DJ457" s="540"/>
      <c r="DK457" s="540"/>
      <c r="DL457" s="117" t="s">
        <v>313</v>
      </c>
      <c r="DN457" s="117" t="s">
        <v>1</v>
      </c>
      <c r="DO457" s="539" t="str">
        <f t="shared" ref="DO457" si="7259">DF457</f>
        <v>ENCHAPE CERAMICO PARA PISO</v>
      </c>
      <c r="DP457" s="540"/>
      <c r="DQ457" s="540"/>
      <c r="DR457" s="540"/>
      <c r="DS457" s="540"/>
      <c r="DT457" s="540"/>
      <c r="DU457" s="117" t="s">
        <v>313</v>
      </c>
      <c r="DW457" s="117" t="s">
        <v>1</v>
      </c>
      <c r="DX457" s="539" t="str">
        <f t="shared" ref="DX457" si="7260">DO457</f>
        <v>ENCHAPE CERAMICO PARA PISO</v>
      </c>
      <c r="DY457" s="540"/>
      <c r="DZ457" s="540"/>
      <c r="EA457" s="540"/>
      <c r="EB457" s="540"/>
      <c r="EC457" s="540"/>
      <c r="ED457" s="117" t="s">
        <v>313</v>
      </c>
      <c r="EF457" s="117" t="s">
        <v>1</v>
      </c>
      <c r="EG457" s="539" t="str">
        <f t="shared" ref="EG457" si="7261">DX457</f>
        <v>ENCHAPE CERAMICO PARA PISO</v>
      </c>
      <c r="EH457" s="540"/>
      <c r="EI457" s="540"/>
      <c r="EJ457" s="540"/>
      <c r="EK457" s="540"/>
      <c r="EL457" s="540"/>
      <c r="EM457" s="117" t="s">
        <v>313</v>
      </c>
      <c r="EO457" s="117" t="s">
        <v>1</v>
      </c>
      <c r="EP457" s="539" t="str">
        <f t="shared" ref="EP457" si="7262">EG457</f>
        <v>ENCHAPE CERAMICO PARA PISO</v>
      </c>
      <c r="EQ457" s="540"/>
      <c r="ER457" s="540"/>
      <c r="ES457" s="540"/>
      <c r="ET457" s="540"/>
      <c r="EU457" s="540"/>
      <c r="EV457" s="117" t="s">
        <v>313</v>
      </c>
      <c r="EX457" s="117" t="s">
        <v>1</v>
      </c>
      <c r="EY457" s="539" t="str">
        <f t="shared" ref="EY457" si="7263">EP457</f>
        <v>ENCHAPE CERAMICO PARA PISO</v>
      </c>
      <c r="EZ457" s="540"/>
      <c r="FA457" s="540"/>
      <c r="FB457" s="540"/>
      <c r="FC457" s="540"/>
      <c r="FD457" s="540"/>
      <c r="FE457" s="117" t="s">
        <v>313</v>
      </c>
      <c r="FG457" s="117" t="s">
        <v>1</v>
      </c>
      <c r="FH457" s="539" t="str">
        <f t="shared" ref="FH457" si="7264">EY457</f>
        <v>ENCHAPE CERAMICO PARA PISO</v>
      </c>
      <c r="FI457" s="540"/>
      <c r="FJ457" s="540"/>
      <c r="FK457" s="540"/>
      <c r="FL457" s="540"/>
      <c r="FM457" s="540"/>
      <c r="FN457" s="117" t="s">
        <v>313</v>
      </c>
      <c r="FP457" s="117" t="s">
        <v>1</v>
      </c>
      <c r="FQ457" s="539" t="str">
        <f t="shared" ref="FQ457" si="7265">FH457</f>
        <v>ENCHAPE CERAMICO PARA PISO</v>
      </c>
      <c r="FR457" s="540"/>
      <c r="FS457" s="540"/>
      <c r="FT457" s="540"/>
      <c r="FU457" s="540"/>
      <c r="FV457" s="540"/>
      <c r="FW457" s="117" t="s">
        <v>313</v>
      </c>
      <c r="FY457" s="117" t="s">
        <v>1</v>
      </c>
      <c r="FZ457" s="539" t="str">
        <f t="shared" ref="FZ457" si="7266">FQ457</f>
        <v>ENCHAPE CERAMICO PARA PISO</v>
      </c>
      <c r="GA457" s="540"/>
      <c r="GB457" s="540"/>
      <c r="GC457" s="540"/>
      <c r="GD457" s="540"/>
      <c r="GE457" s="540"/>
      <c r="GF457" s="117" t="s">
        <v>313</v>
      </c>
      <c r="GH457" s="117" t="s">
        <v>1</v>
      </c>
      <c r="GI457" s="539" t="str">
        <f t="shared" ref="GI457" si="7267">FZ457</f>
        <v>ENCHAPE CERAMICO PARA PISO</v>
      </c>
      <c r="GJ457" s="540"/>
      <c r="GK457" s="540"/>
      <c r="GL457" s="540"/>
      <c r="GM457" s="540"/>
      <c r="GN457" s="540"/>
      <c r="GO457" s="117" t="s">
        <v>313</v>
      </c>
      <c r="GQ457" s="117" t="s">
        <v>1</v>
      </c>
      <c r="GR457" s="539" t="str">
        <f t="shared" ref="GR457" si="7268">GI457</f>
        <v>ENCHAPE CERAMICO PARA PISO</v>
      </c>
      <c r="GS457" s="540"/>
      <c r="GT457" s="540"/>
      <c r="GU457" s="540"/>
      <c r="GV457" s="540"/>
      <c r="GW457" s="540"/>
      <c r="GX457" s="117" t="s">
        <v>313</v>
      </c>
      <c r="GZ457" s="117" t="s">
        <v>1</v>
      </c>
      <c r="HA457" s="539" t="str">
        <f t="shared" ref="HA457" si="7269">GR457</f>
        <v>ENCHAPE CERAMICO PARA PISO</v>
      </c>
      <c r="HB457" s="540"/>
      <c r="HC457" s="540"/>
      <c r="HD457" s="540"/>
      <c r="HE457" s="540"/>
      <c r="HF457" s="540"/>
      <c r="HG457" s="117" t="s">
        <v>313</v>
      </c>
      <c r="HI457" s="117" t="s">
        <v>1</v>
      </c>
      <c r="HJ457" s="539" t="str">
        <f t="shared" ref="HJ457" si="7270">HA457</f>
        <v>ENCHAPE CERAMICO PARA PISO</v>
      </c>
      <c r="HK457" s="540"/>
      <c r="HL457" s="540"/>
      <c r="HM457" s="540"/>
      <c r="HN457" s="540"/>
      <c r="HO457" s="540"/>
      <c r="HP457" s="117" t="s">
        <v>313</v>
      </c>
      <c r="HR457" s="117" t="s">
        <v>1</v>
      </c>
      <c r="HS457" s="539" t="str">
        <f t="shared" ref="HS457" si="7271">HJ457</f>
        <v>ENCHAPE CERAMICO PARA PISO</v>
      </c>
      <c r="HT457" s="540"/>
      <c r="HU457" s="540"/>
      <c r="HV457" s="540"/>
      <c r="HW457" s="540"/>
      <c r="HX457" s="540"/>
      <c r="HY457" s="117" t="s">
        <v>313</v>
      </c>
      <c r="IA457" s="117" t="s">
        <v>1</v>
      </c>
      <c r="IB457" s="539" t="str">
        <f t="shared" ref="IB457" si="7272">HS457</f>
        <v>ENCHAPE CERAMICO PARA PISO</v>
      </c>
      <c r="IC457" s="540"/>
      <c r="ID457" s="540"/>
      <c r="IE457" s="540"/>
      <c r="IF457" s="540"/>
      <c r="IG457" s="540"/>
      <c r="IH457" s="117" t="s">
        <v>313</v>
      </c>
      <c r="IJ457" s="117" t="s">
        <v>1</v>
      </c>
      <c r="IK457" s="539" t="str">
        <f t="shared" ref="IK457" si="7273">IB457</f>
        <v>ENCHAPE CERAMICO PARA PISO</v>
      </c>
      <c r="IL457" s="540"/>
      <c r="IM457" s="540"/>
      <c r="IN457" s="540"/>
      <c r="IO457" s="540"/>
      <c r="IP457" s="540"/>
      <c r="IQ457" s="117" t="s">
        <v>313</v>
      </c>
      <c r="IS457" s="117" t="s">
        <v>1</v>
      </c>
      <c r="IT457" s="539" t="str">
        <f t="shared" ref="IT457" si="7274">IK457</f>
        <v>ENCHAPE CERAMICO PARA PISO</v>
      </c>
      <c r="IU457" s="540"/>
      <c r="IV457" s="540"/>
      <c r="IW457" s="540"/>
      <c r="IX457" s="540"/>
      <c r="IY457" s="540"/>
      <c r="IZ457" s="117" t="s">
        <v>313</v>
      </c>
      <c r="JB457" s="117" t="s">
        <v>1</v>
      </c>
      <c r="JC457" s="539" t="str">
        <f t="shared" ref="JC457" si="7275">IT457</f>
        <v>ENCHAPE CERAMICO PARA PISO</v>
      </c>
      <c r="JD457" s="540"/>
      <c r="JE457" s="540"/>
      <c r="JF457" s="540"/>
      <c r="JG457" s="540"/>
      <c r="JH457" s="540"/>
      <c r="JI457" s="117" t="s">
        <v>313</v>
      </c>
      <c r="JK457" s="117" t="s">
        <v>1</v>
      </c>
      <c r="JL457" s="539" t="str">
        <f t="shared" ref="JL457" si="7276">JC457</f>
        <v>ENCHAPE CERAMICO PARA PISO</v>
      </c>
      <c r="JM457" s="540"/>
      <c r="JN457" s="540"/>
      <c r="JO457" s="540"/>
      <c r="JP457" s="540"/>
      <c r="JQ457" s="540"/>
      <c r="JR457" s="117" t="s">
        <v>313</v>
      </c>
      <c r="JT457" s="117" t="s">
        <v>1</v>
      </c>
      <c r="JU457" s="539" t="str">
        <f t="shared" ref="JU457" si="7277">JL457</f>
        <v>ENCHAPE CERAMICO PARA PISO</v>
      </c>
      <c r="JV457" s="540"/>
      <c r="JW457" s="540"/>
      <c r="JX457" s="540"/>
      <c r="JY457" s="540"/>
      <c r="JZ457" s="540"/>
      <c r="KA457" s="117" t="s">
        <v>313</v>
      </c>
      <c r="KC457" s="117" t="s">
        <v>1</v>
      </c>
      <c r="KD457" s="539" t="str">
        <f t="shared" ref="KD457" si="7278">JU457</f>
        <v>ENCHAPE CERAMICO PARA PISO</v>
      </c>
      <c r="KE457" s="540"/>
      <c r="KF457" s="540"/>
      <c r="KG457" s="540"/>
      <c r="KH457" s="540"/>
      <c r="KI457" s="540"/>
      <c r="KJ457" s="117" t="s">
        <v>313</v>
      </c>
      <c r="KL457" s="117" t="s">
        <v>1</v>
      </c>
      <c r="KM457" s="539" t="str">
        <f t="shared" ref="KM457" si="7279">KD457</f>
        <v>ENCHAPE CERAMICO PARA PISO</v>
      </c>
      <c r="KN457" s="540"/>
      <c r="KO457" s="540"/>
      <c r="KP457" s="540"/>
      <c r="KQ457" s="540"/>
      <c r="KR457" s="540"/>
      <c r="KS457" s="117" t="s">
        <v>313</v>
      </c>
      <c r="KU457" s="117" t="s">
        <v>1</v>
      </c>
      <c r="KV457" s="539" t="str">
        <f t="shared" ref="KV457" si="7280">KM457</f>
        <v>ENCHAPE CERAMICO PARA PISO</v>
      </c>
      <c r="KW457" s="540"/>
      <c r="KX457" s="540"/>
      <c r="KY457" s="540"/>
      <c r="KZ457" s="540"/>
      <c r="LA457" s="540"/>
      <c r="LB457" s="117" t="s">
        <v>313</v>
      </c>
      <c r="LD457" s="117" t="s">
        <v>1</v>
      </c>
      <c r="LE457" s="539" t="str">
        <f t="shared" ref="LE457" si="7281">KV457</f>
        <v>ENCHAPE CERAMICO PARA PISO</v>
      </c>
      <c r="LF457" s="540"/>
      <c r="LG457" s="540"/>
      <c r="LH457" s="540"/>
      <c r="LI457" s="540"/>
      <c r="LJ457" s="540"/>
      <c r="LK457" s="117" t="s">
        <v>313</v>
      </c>
      <c r="LM457" s="117" t="s">
        <v>1</v>
      </c>
      <c r="LN457" s="539" t="str">
        <f t="shared" ref="LN457" si="7282">LE457</f>
        <v>ENCHAPE CERAMICO PARA PISO</v>
      </c>
      <c r="LO457" s="540"/>
      <c r="LP457" s="540"/>
      <c r="LQ457" s="540"/>
      <c r="LR457" s="540"/>
      <c r="LS457" s="540"/>
      <c r="LT457" s="117" t="s">
        <v>313</v>
      </c>
      <c r="LV457" s="117" t="s">
        <v>1</v>
      </c>
      <c r="LW457" s="539" t="str">
        <f t="shared" ref="LW457" si="7283">LN457</f>
        <v>ENCHAPE CERAMICO PARA PISO</v>
      </c>
      <c r="LX457" s="540"/>
      <c r="LY457" s="540"/>
      <c r="LZ457" s="540"/>
      <c r="MA457" s="540"/>
      <c r="MB457" s="540"/>
      <c r="MC457" s="117" t="s">
        <v>313</v>
      </c>
      <c r="ME457" s="117" t="s">
        <v>1</v>
      </c>
      <c r="MF457" s="539" t="str">
        <f t="shared" ref="MF457" si="7284">LW457</f>
        <v>ENCHAPE CERAMICO PARA PISO</v>
      </c>
      <c r="MG457" s="540"/>
      <c r="MH457" s="540"/>
      <c r="MI457" s="540"/>
      <c r="MJ457" s="540"/>
      <c r="MK457" s="540"/>
      <c r="ML457" s="117" t="s">
        <v>313</v>
      </c>
      <c r="MN457" s="117" t="s">
        <v>1</v>
      </c>
      <c r="MO457" s="539" t="str">
        <f t="shared" ref="MO457" si="7285">MF457</f>
        <v>ENCHAPE CERAMICO PARA PISO</v>
      </c>
      <c r="MP457" s="540"/>
      <c r="MQ457" s="540"/>
      <c r="MR457" s="540"/>
      <c r="MS457" s="540"/>
      <c r="MT457" s="540"/>
      <c r="MU457" s="117" t="s">
        <v>313</v>
      </c>
      <c r="MW457" s="117" t="s">
        <v>1</v>
      </c>
      <c r="MX457" s="539" t="str">
        <f t="shared" ref="MX457" si="7286">MO457</f>
        <v>ENCHAPE CERAMICO PARA PISO</v>
      </c>
      <c r="MY457" s="540"/>
      <c r="MZ457" s="540"/>
      <c r="NA457" s="540"/>
      <c r="NB457" s="540"/>
      <c r="NC457" s="540"/>
      <c r="ND457" s="117" t="s">
        <v>313</v>
      </c>
      <c r="NF457" s="117" t="s">
        <v>1</v>
      </c>
      <c r="NG457" s="539" t="str">
        <f t="shared" ref="NG457" si="7287">MX457</f>
        <v>ENCHAPE CERAMICO PARA PISO</v>
      </c>
      <c r="NH457" s="540"/>
      <c r="NI457" s="540"/>
      <c r="NJ457" s="540"/>
      <c r="NK457" s="540"/>
      <c r="NL457" s="540"/>
      <c r="NM457" s="117" t="s">
        <v>313</v>
      </c>
      <c r="NO457" s="117" t="s">
        <v>1</v>
      </c>
      <c r="NP457" s="539" t="str">
        <f t="shared" ref="NP457" si="7288">NG457</f>
        <v>ENCHAPE CERAMICO PARA PISO</v>
      </c>
      <c r="NQ457" s="540"/>
      <c r="NR457" s="540"/>
      <c r="NS457" s="540"/>
      <c r="NT457" s="540"/>
      <c r="NU457" s="540"/>
      <c r="NV457" s="117" t="s">
        <v>313</v>
      </c>
      <c r="NX457" s="117" t="s">
        <v>1</v>
      </c>
      <c r="NY457" s="539" t="str">
        <f t="shared" ref="NY457" si="7289">NP457</f>
        <v>ENCHAPE CERAMICO PARA PISO</v>
      </c>
      <c r="NZ457" s="540"/>
      <c r="OA457" s="540"/>
      <c r="OB457" s="540"/>
      <c r="OC457" s="540"/>
      <c r="OD457" s="540"/>
      <c r="OE457" s="117" t="s">
        <v>313</v>
      </c>
      <c r="OG457" s="117" t="s">
        <v>1</v>
      </c>
      <c r="OH457" s="539" t="str">
        <f t="shared" ref="OH457" si="7290">NY457</f>
        <v>ENCHAPE CERAMICO PARA PISO</v>
      </c>
      <c r="OI457" s="540"/>
      <c r="OJ457" s="540"/>
      <c r="OK457" s="540"/>
      <c r="OL457" s="540"/>
      <c r="OM457" s="540"/>
      <c r="ON457" s="117" t="s">
        <v>313</v>
      </c>
      <c r="OP457" s="117" t="s">
        <v>1</v>
      </c>
      <c r="OQ457" s="539" t="str">
        <f t="shared" ref="OQ457" si="7291">OH457</f>
        <v>ENCHAPE CERAMICO PARA PISO</v>
      </c>
      <c r="OR457" s="540"/>
      <c r="OS457" s="540"/>
      <c r="OT457" s="540"/>
      <c r="OU457" s="540"/>
      <c r="OV457" s="540"/>
      <c r="OW457" s="117" t="s">
        <v>313</v>
      </c>
      <c r="OY457" s="117" t="s">
        <v>1</v>
      </c>
      <c r="OZ457" s="539" t="str">
        <f t="shared" ref="OZ457" si="7292">OQ457</f>
        <v>ENCHAPE CERAMICO PARA PISO</v>
      </c>
      <c r="PA457" s="540"/>
      <c r="PB457" s="540"/>
      <c r="PC457" s="540"/>
      <c r="PD457" s="540"/>
      <c r="PE457" s="540"/>
      <c r="PF457" s="117" t="s">
        <v>313</v>
      </c>
    </row>
    <row r="458" spans="1:422">
      <c r="A458" s="127" t="str">
        <f>+APU!A251</f>
        <v>08-03-002</v>
      </c>
      <c r="B458" s="545"/>
      <c r="C458" s="545"/>
      <c r="D458" s="545"/>
      <c r="E458" s="545"/>
      <c r="F458" s="545"/>
      <c r="G458" s="545"/>
      <c r="H458" s="133" t="str">
        <f>+APU!C251</f>
        <v>M2</v>
      </c>
      <c r="J458" s="127" t="str">
        <f>+A458</f>
        <v>08-03-002</v>
      </c>
      <c r="K458" s="540"/>
      <c r="L458" s="540"/>
      <c r="M458" s="540"/>
      <c r="N458" s="540"/>
      <c r="O458" s="540"/>
      <c r="P458" s="540"/>
      <c r="Q458" s="126" t="str">
        <f>H458</f>
        <v>M2</v>
      </c>
      <c r="S458" s="127" t="str">
        <f>+J458</f>
        <v>08-03-002</v>
      </c>
      <c r="T458" s="540"/>
      <c r="U458" s="540"/>
      <c r="V458" s="540"/>
      <c r="W458" s="540"/>
      <c r="X458" s="540"/>
      <c r="Y458" s="540"/>
      <c r="Z458" s="126" t="str">
        <f>Q458</f>
        <v>M2</v>
      </c>
      <c r="AB458" s="127" t="str">
        <f>+S458</f>
        <v>08-03-002</v>
      </c>
      <c r="AC458" s="540"/>
      <c r="AD458" s="540"/>
      <c r="AE458" s="540"/>
      <c r="AF458" s="540"/>
      <c r="AG458" s="540"/>
      <c r="AH458" s="540"/>
      <c r="AI458" s="126" t="str">
        <f>Z458</f>
        <v>M2</v>
      </c>
      <c r="AK458" s="127" t="str">
        <f>+AB458</f>
        <v>08-03-002</v>
      </c>
      <c r="AL458" s="540"/>
      <c r="AM458" s="540"/>
      <c r="AN458" s="540"/>
      <c r="AO458" s="540"/>
      <c r="AP458" s="540"/>
      <c r="AQ458" s="540"/>
      <c r="AR458" s="126" t="str">
        <f>AI458</f>
        <v>M2</v>
      </c>
      <c r="AT458" s="127" t="str">
        <f>+AK458</f>
        <v>08-03-002</v>
      </c>
      <c r="AU458" s="540"/>
      <c r="AV458" s="540"/>
      <c r="AW458" s="540"/>
      <c r="AX458" s="540"/>
      <c r="AY458" s="540"/>
      <c r="AZ458" s="540"/>
      <c r="BA458" s="126" t="str">
        <f>AR458</f>
        <v>M2</v>
      </c>
      <c r="BC458" s="127" t="str">
        <f t="shared" ref="BC458" si="7293">+AT458</f>
        <v>08-03-002</v>
      </c>
      <c r="BD458" s="540"/>
      <c r="BE458" s="540"/>
      <c r="BF458" s="540"/>
      <c r="BG458" s="540"/>
      <c r="BH458" s="540"/>
      <c r="BI458" s="540"/>
      <c r="BJ458" s="126" t="str">
        <f t="shared" ref="BJ458" si="7294">BA458</f>
        <v>M2</v>
      </c>
      <c r="BL458" s="127" t="str">
        <f t="shared" ref="BL458" si="7295">+BC458</f>
        <v>08-03-002</v>
      </c>
      <c r="BM458" s="540"/>
      <c r="BN458" s="540"/>
      <c r="BO458" s="540"/>
      <c r="BP458" s="540"/>
      <c r="BQ458" s="540"/>
      <c r="BR458" s="540"/>
      <c r="BS458" s="126" t="str">
        <f t="shared" ref="BS458" si="7296">BJ458</f>
        <v>M2</v>
      </c>
      <c r="BU458" s="127" t="str">
        <f t="shared" ref="BU458" si="7297">+BL458</f>
        <v>08-03-002</v>
      </c>
      <c r="BV458" s="540"/>
      <c r="BW458" s="540"/>
      <c r="BX458" s="540"/>
      <c r="BY458" s="540"/>
      <c r="BZ458" s="540"/>
      <c r="CA458" s="540"/>
      <c r="CB458" s="126" t="str">
        <f t="shared" ref="CB458" si="7298">BS458</f>
        <v>M2</v>
      </c>
      <c r="CD458" s="127" t="str">
        <f t="shared" ref="CD458" si="7299">+BU458</f>
        <v>08-03-002</v>
      </c>
      <c r="CE458" s="540"/>
      <c r="CF458" s="540"/>
      <c r="CG458" s="540"/>
      <c r="CH458" s="540"/>
      <c r="CI458" s="540"/>
      <c r="CJ458" s="540"/>
      <c r="CK458" s="126" t="str">
        <f t="shared" ref="CK458" si="7300">CB458</f>
        <v>M2</v>
      </c>
      <c r="CM458" s="127" t="str">
        <f t="shared" ref="CM458" si="7301">+CD458</f>
        <v>08-03-002</v>
      </c>
      <c r="CN458" s="540"/>
      <c r="CO458" s="540"/>
      <c r="CP458" s="540"/>
      <c r="CQ458" s="540"/>
      <c r="CR458" s="540"/>
      <c r="CS458" s="540"/>
      <c r="CT458" s="126" t="str">
        <f t="shared" ref="CT458" si="7302">CK458</f>
        <v>M2</v>
      </c>
      <c r="CV458" s="127" t="str">
        <f t="shared" ref="CV458" si="7303">+CM458</f>
        <v>08-03-002</v>
      </c>
      <c r="CW458" s="540"/>
      <c r="CX458" s="540"/>
      <c r="CY458" s="540"/>
      <c r="CZ458" s="540"/>
      <c r="DA458" s="540"/>
      <c r="DB458" s="540"/>
      <c r="DC458" s="126" t="str">
        <f t="shared" ref="DC458" si="7304">CT458</f>
        <v>M2</v>
      </c>
      <c r="DE458" s="127" t="str">
        <f t="shared" ref="DE458" si="7305">+CV458</f>
        <v>08-03-002</v>
      </c>
      <c r="DF458" s="540"/>
      <c r="DG458" s="540"/>
      <c r="DH458" s="540"/>
      <c r="DI458" s="540"/>
      <c r="DJ458" s="540"/>
      <c r="DK458" s="540"/>
      <c r="DL458" s="126" t="str">
        <f t="shared" ref="DL458" si="7306">DC458</f>
        <v>M2</v>
      </c>
      <c r="DN458" s="127" t="str">
        <f t="shared" ref="DN458" si="7307">+DE458</f>
        <v>08-03-002</v>
      </c>
      <c r="DO458" s="540"/>
      <c r="DP458" s="540"/>
      <c r="DQ458" s="540"/>
      <c r="DR458" s="540"/>
      <c r="DS458" s="540"/>
      <c r="DT458" s="540"/>
      <c r="DU458" s="126" t="str">
        <f t="shared" ref="DU458" si="7308">DL458</f>
        <v>M2</v>
      </c>
      <c r="DW458" s="127" t="str">
        <f t="shared" ref="DW458" si="7309">+DN458</f>
        <v>08-03-002</v>
      </c>
      <c r="DX458" s="540"/>
      <c r="DY458" s="540"/>
      <c r="DZ458" s="540"/>
      <c r="EA458" s="540"/>
      <c r="EB458" s="540"/>
      <c r="EC458" s="540"/>
      <c r="ED458" s="126" t="str">
        <f t="shared" ref="ED458" si="7310">DU458</f>
        <v>M2</v>
      </c>
      <c r="EF458" s="127" t="str">
        <f t="shared" ref="EF458" si="7311">+DW458</f>
        <v>08-03-002</v>
      </c>
      <c r="EG458" s="540"/>
      <c r="EH458" s="540"/>
      <c r="EI458" s="540"/>
      <c r="EJ458" s="540"/>
      <c r="EK458" s="540"/>
      <c r="EL458" s="540"/>
      <c r="EM458" s="126" t="str">
        <f t="shared" ref="EM458" si="7312">ED458</f>
        <v>M2</v>
      </c>
      <c r="EO458" s="127" t="str">
        <f t="shared" ref="EO458" si="7313">+EF458</f>
        <v>08-03-002</v>
      </c>
      <c r="EP458" s="540"/>
      <c r="EQ458" s="540"/>
      <c r="ER458" s="540"/>
      <c r="ES458" s="540"/>
      <c r="ET458" s="540"/>
      <c r="EU458" s="540"/>
      <c r="EV458" s="126" t="str">
        <f t="shared" ref="EV458" si="7314">EM458</f>
        <v>M2</v>
      </c>
      <c r="EX458" s="127" t="str">
        <f t="shared" ref="EX458" si="7315">+EO458</f>
        <v>08-03-002</v>
      </c>
      <c r="EY458" s="540"/>
      <c r="EZ458" s="540"/>
      <c r="FA458" s="540"/>
      <c r="FB458" s="540"/>
      <c r="FC458" s="540"/>
      <c r="FD458" s="540"/>
      <c r="FE458" s="126" t="str">
        <f t="shared" ref="FE458" si="7316">EV458</f>
        <v>M2</v>
      </c>
      <c r="FG458" s="127" t="str">
        <f t="shared" ref="FG458" si="7317">+EX458</f>
        <v>08-03-002</v>
      </c>
      <c r="FH458" s="540"/>
      <c r="FI458" s="540"/>
      <c r="FJ458" s="540"/>
      <c r="FK458" s="540"/>
      <c r="FL458" s="540"/>
      <c r="FM458" s="540"/>
      <c r="FN458" s="126" t="str">
        <f t="shared" ref="FN458" si="7318">FE458</f>
        <v>M2</v>
      </c>
      <c r="FP458" s="127" t="str">
        <f t="shared" ref="FP458" si="7319">+FG458</f>
        <v>08-03-002</v>
      </c>
      <c r="FQ458" s="540"/>
      <c r="FR458" s="540"/>
      <c r="FS458" s="540"/>
      <c r="FT458" s="540"/>
      <c r="FU458" s="540"/>
      <c r="FV458" s="540"/>
      <c r="FW458" s="126" t="str">
        <f t="shared" ref="FW458" si="7320">FN458</f>
        <v>M2</v>
      </c>
      <c r="FY458" s="127" t="str">
        <f t="shared" ref="FY458" si="7321">+FP458</f>
        <v>08-03-002</v>
      </c>
      <c r="FZ458" s="540"/>
      <c r="GA458" s="540"/>
      <c r="GB458" s="540"/>
      <c r="GC458" s="540"/>
      <c r="GD458" s="540"/>
      <c r="GE458" s="540"/>
      <c r="GF458" s="126" t="str">
        <f t="shared" ref="GF458" si="7322">FW458</f>
        <v>M2</v>
      </c>
      <c r="GH458" s="127" t="str">
        <f t="shared" ref="GH458" si="7323">+FY458</f>
        <v>08-03-002</v>
      </c>
      <c r="GI458" s="540"/>
      <c r="GJ458" s="540"/>
      <c r="GK458" s="540"/>
      <c r="GL458" s="540"/>
      <c r="GM458" s="540"/>
      <c r="GN458" s="540"/>
      <c r="GO458" s="126" t="str">
        <f t="shared" ref="GO458" si="7324">GF458</f>
        <v>M2</v>
      </c>
      <c r="GQ458" s="127" t="str">
        <f t="shared" ref="GQ458" si="7325">+GH458</f>
        <v>08-03-002</v>
      </c>
      <c r="GR458" s="540"/>
      <c r="GS458" s="540"/>
      <c r="GT458" s="540"/>
      <c r="GU458" s="540"/>
      <c r="GV458" s="540"/>
      <c r="GW458" s="540"/>
      <c r="GX458" s="126" t="str">
        <f t="shared" ref="GX458" si="7326">GO458</f>
        <v>M2</v>
      </c>
      <c r="GZ458" s="127" t="str">
        <f t="shared" ref="GZ458" si="7327">+GQ458</f>
        <v>08-03-002</v>
      </c>
      <c r="HA458" s="540"/>
      <c r="HB458" s="540"/>
      <c r="HC458" s="540"/>
      <c r="HD458" s="540"/>
      <c r="HE458" s="540"/>
      <c r="HF458" s="540"/>
      <c r="HG458" s="126" t="str">
        <f t="shared" ref="HG458" si="7328">GX458</f>
        <v>M2</v>
      </c>
      <c r="HI458" s="127" t="str">
        <f t="shared" ref="HI458" si="7329">+GZ458</f>
        <v>08-03-002</v>
      </c>
      <c r="HJ458" s="540"/>
      <c r="HK458" s="540"/>
      <c r="HL458" s="540"/>
      <c r="HM458" s="540"/>
      <c r="HN458" s="540"/>
      <c r="HO458" s="540"/>
      <c r="HP458" s="126" t="str">
        <f t="shared" ref="HP458" si="7330">HG458</f>
        <v>M2</v>
      </c>
      <c r="HR458" s="127" t="str">
        <f t="shared" ref="HR458" si="7331">+HI458</f>
        <v>08-03-002</v>
      </c>
      <c r="HS458" s="540"/>
      <c r="HT458" s="540"/>
      <c r="HU458" s="540"/>
      <c r="HV458" s="540"/>
      <c r="HW458" s="540"/>
      <c r="HX458" s="540"/>
      <c r="HY458" s="126" t="str">
        <f t="shared" ref="HY458" si="7332">HP458</f>
        <v>M2</v>
      </c>
      <c r="IA458" s="127" t="str">
        <f t="shared" ref="IA458" si="7333">+HR458</f>
        <v>08-03-002</v>
      </c>
      <c r="IB458" s="540"/>
      <c r="IC458" s="540"/>
      <c r="ID458" s="540"/>
      <c r="IE458" s="540"/>
      <c r="IF458" s="540"/>
      <c r="IG458" s="540"/>
      <c r="IH458" s="126" t="str">
        <f t="shared" ref="IH458" si="7334">HY458</f>
        <v>M2</v>
      </c>
      <c r="IJ458" s="127" t="str">
        <f t="shared" ref="IJ458" si="7335">+IA458</f>
        <v>08-03-002</v>
      </c>
      <c r="IK458" s="540"/>
      <c r="IL458" s="540"/>
      <c r="IM458" s="540"/>
      <c r="IN458" s="540"/>
      <c r="IO458" s="540"/>
      <c r="IP458" s="540"/>
      <c r="IQ458" s="126" t="str">
        <f t="shared" ref="IQ458" si="7336">IH458</f>
        <v>M2</v>
      </c>
      <c r="IS458" s="127" t="str">
        <f t="shared" ref="IS458" si="7337">+IJ458</f>
        <v>08-03-002</v>
      </c>
      <c r="IT458" s="540"/>
      <c r="IU458" s="540"/>
      <c r="IV458" s="540"/>
      <c r="IW458" s="540"/>
      <c r="IX458" s="540"/>
      <c r="IY458" s="540"/>
      <c r="IZ458" s="126" t="str">
        <f t="shared" ref="IZ458" si="7338">IQ458</f>
        <v>M2</v>
      </c>
      <c r="JB458" s="127" t="str">
        <f t="shared" ref="JB458" si="7339">+IS458</f>
        <v>08-03-002</v>
      </c>
      <c r="JC458" s="540"/>
      <c r="JD458" s="540"/>
      <c r="JE458" s="540"/>
      <c r="JF458" s="540"/>
      <c r="JG458" s="540"/>
      <c r="JH458" s="540"/>
      <c r="JI458" s="126" t="str">
        <f t="shared" ref="JI458" si="7340">IZ458</f>
        <v>M2</v>
      </c>
      <c r="JK458" s="127" t="str">
        <f t="shared" ref="JK458" si="7341">+JB458</f>
        <v>08-03-002</v>
      </c>
      <c r="JL458" s="540"/>
      <c r="JM458" s="540"/>
      <c r="JN458" s="540"/>
      <c r="JO458" s="540"/>
      <c r="JP458" s="540"/>
      <c r="JQ458" s="540"/>
      <c r="JR458" s="126" t="str">
        <f t="shared" ref="JR458" si="7342">JI458</f>
        <v>M2</v>
      </c>
      <c r="JT458" s="127" t="str">
        <f t="shared" ref="JT458" si="7343">+JK458</f>
        <v>08-03-002</v>
      </c>
      <c r="JU458" s="540"/>
      <c r="JV458" s="540"/>
      <c r="JW458" s="540"/>
      <c r="JX458" s="540"/>
      <c r="JY458" s="540"/>
      <c r="JZ458" s="540"/>
      <c r="KA458" s="126" t="str">
        <f t="shared" ref="KA458" si="7344">JR458</f>
        <v>M2</v>
      </c>
      <c r="KC458" s="127" t="str">
        <f t="shared" ref="KC458" si="7345">+JT458</f>
        <v>08-03-002</v>
      </c>
      <c r="KD458" s="540"/>
      <c r="KE458" s="540"/>
      <c r="KF458" s="540"/>
      <c r="KG458" s="540"/>
      <c r="KH458" s="540"/>
      <c r="KI458" s="540"/>
      <c r="KJ458" s="126" t="str">
        <f t="shared" ref="KJ458" si="7346">KA458</f>
        <v>M2</v>
      </c>
      <c r="KL458" s="127" t="str">
        <f t="shared" ref="KL458" si="7347">+KC458</f>
        <v>08-03-002</v>
      </c>
      <c r="KM458" s="540"/>
      <c r="KN458" s="540"/>
      <c r="KO458" s="540"/>
      <c r="KP458" s="540"/>
      <c r="KQ458" s="540"/>
      <c r="KR458" s="540"/>
      <c r="KS458" s="126" t="str">
        <f t="shared" ref="KS458" si="7348">KJ458</f>
        <v>M2</v>
      </c>
      <c r="KU458" s="127" t="str">
        <f t="shared" ref="KU458" si="7349">+KL458</f>
        <v>08-03-002</v>
      </c>
      <c r="KV458" s="540"/>
      <c r="KW458" s="540"/>
      <c r="KX458" s="540"/>
      <c r="KY458" s="540"/>
      <c r="KZ458" s="540"/>
      <c r="LA458" s="540"/>
      <c r="LB458" s="126" t="str">
        <f t="shared" ref="LB458" si="7350">KS458</f>
        <v>M2</v>
      </c>
      <c r="LD458" s="127" t="str">
        <f t="shared" ref="LD458" si="7351">+KU458</f>
        <v>08-03-002</v>
      </c>
      <c r="LE458" s="540"/>
      <c r="LF458" s="540"/>
      <c r="LG458" s="540"/>
      <c r="LH458" s="540"/>
      <c r="LI458" s="540"/>
      <c r="LJ458" s="540"/>
      <c r="LK458" s="126" t="str">
        <f t="shared" ref="LK458" si="7352">LB458</f>
        <v>M2</v>
      </c>
      <c r="LM458" s="127" t="str">
        <f t="shared" ref="LM458" si="7353">+LD458</f>
        <v>08-03-002</v>
      </c>
      <c r="LN458" s="540"/>
      <c r="LO458" s="540"/>
      <c r="LP458" s="540"/>
      <c r="LQ458" s="540"/>
      <c r="LR458" s="540"/>
      <c r="LS458" s="540"/>
      <c r="LT458" s="126" t="str">
        <f t="shared" ref="LT458" si="7354">LK458</f>
        <v>M2</v>
      </c>
      <c r="LV458" s="127" t="str">
        <f t="shared" ref="LV458" si="7355">+LM458</f>
        <v>08-03-002</v>
      </c>
      <c r="LW458" s="540"/>
      <c r="LX458" s="540"/>
      <c r="LY458" s="540"/>
      <c r="LZ458" s="540"/>
      <c r="MA458" s="540"/>
      <c r="MB458" s="540"/>
      <c r="MC458" s="126" t="str">
        <f t="shared" ref="MC458" si="7356">LT458</f>
        <v>M2</v>
      </c>
      <c r="ME458" s="127" t="str">
        <f t="shared" ref="ME458" si="7357">+LV458</f>
        <v>08-03-002</v>
      </c>
      <c r="MF458" s="540"/>
      <c r="MG458" s="540"/>
      <c r="MH458" s="540"/>
      <c r="MI458" s="540"/>
      <c r="MJ458" s="540"/>
      <c r="MK458" s="540"/>
      <c r="ML458" s="126" t="str">
        <f t="shared" ref="ML458" si="7358">MC458</f>
        <v>M2</v>
      </c>
      <c r="MN458" s="127" t="str">
        <f t="shared" ref="MN458" si="7359">+ME458</f>
        <v>08-03-002</v>
      </c>
      <c r="MO458" s="540"/>
      <c r="MP458" s="540"/>
      <c r="MQ458" s="540"/>
      <c r="MR458" s="540"/>
      <c r="MS458" s="540"/>
      <c r="MT458" s="540"/>
      <c r="MU458" s="126" t="str">
        <f t="shared" ref="MU458" si="7360">ML458</f>
        <v>M2</v>
      </c>
      <c r="MW458" s="127" t="str">
        <f t="shared" ref="MW458" si="7361">+MN458</f>
        <v>08-03-002</v>
      </c>
      <c r="MX458" s="540"/>
      <c r="MY458" s="540"/>
      <c r="MZ458" s="540"/>
      <c r="NA458" s="540"/>
      <c r="NB458" s="540"/>
      <c r="NC458" s="540"/>
      <c r="ND458" s="126" t="str">
        <f t="shared" ref="ND458" si="7362">MU458</f>
        <v>M2</v>
      </c>
      <c r="NF458" s="127" t="str">
        <f t="shared" ref="NF458" si="7363">+MW458</f>
        <v>08-03-002</v>
      </c>
      <c r="NG458" s="540"/>
      <c r="NH458" s="540"/>
      <c r="NI458" s="540"/>
      <c r="NJ458" s="540"/>
      <c r="NK458" s="540"/>
      <c r="NL458" s="540"/>
      <c r="NM458" s="126" t="str">
        <f t="shared" ref="NM458" si="7364">ND458</f>
        <v>M2</v>
      </c>
      <c r="NO458" s="127" t="str">
        <f t="shared" ref="NO458" si="7365">+NF458</f>
        <v>08-03-002</v>
      </c>
      <c r="NP458" s="540"/>
      <c r="NQ458" s="540"/>
      <c r="NR458" s="540"/>
      <c r="NS458" s="540"/>
      <c r="NT458" s="540"/>
      <c r="NU458" s="540"/>
      <c r="NV458" s="126" t="str">
        <f t="shared" ref="NV458" si="7366">NM458</f>
        <v>M2</v>
      </c>
      <c r="NX458" s="127" t="str">
        <f t="shared" ref="NX458" si="7367">+NO458</f>
        <v>08-03-002</v>
      </c>
      <c r="NY458" s="540"/>
      <c r="NZ458" s="540"/>
      <c r="OA458" s="540"/>
      <c r="OB458" s="540"/>
      <c r="OC458" s="540"/>
      <c r="OD458" s="540"/>
      <c r="OE458" s="126" t="str">
        <f t="shared" ref="OE458" si="7368">NV458</f>
        <v>M2</v>
      </c>
      <c r="OG458" s="127" t="str">
        <f t="shared" ref="OG458" si="7369">+NX458</f>
        <v>08-03-002</v>
      </c>
      <c r="OH458" s="540"/>
      <c r="OI458" s="540"/>
      <c r="OJ458" s="540"/>
      <c r="OK458" s="540"/>
      <c r="OL458" s="540"/>
      <c r="OM458" s="540"/>
      <c r="ON458" s="126" t="str">
        <f t="shared" ref="ON458" si="7370">OE458</f>
        <v>M2</v>
      </c>
      <c r="OP458" s="127" t="str">
        <f t="shared" ref="OP458" si="7371">+OG458</f>
        <v>08-03-002</v>
      </c>
      <c r="OQ458" s="540"/>
      <c r="OR458" s="540"/>
      <c r="OS458" s="540"/>
      <c r="OT458" s="540"/>
      <c r="OU458" s="540"/>
      <c r="OV458" s="540"/>
      <c r="OW458" s="126" t="str">
        <f t="shared" ref="OW458" si="7372">ON458</f>
        <v>M2</v>
      </c>
      <c r="OY458" s="127" t="str">
        <f t="shared" ref="OY458" si="7373">+OP458</f>
        <v>08-03-002</v>
      </c>
      <c r="OZ458" s="540"/>
      <c r="PA458" s="540"/>
      <c r="PB458" s="540"/>
      <c r="PC458" s="540"/>
      <c r="PD458" s="540"/>
      <c r="PE458" s="540"/>
      <c r="PF458" s="126" t="str">
        <f t="shared" ref="PF458" si="7374">OW458</f>
        <v>M2</v>
      </c>
    </row>
    <row r="459" spans="1:422">
      <c r="A459" s="129" t="s">
        <v>314</v>
      </c>
      <c r="B459" s="130"/>
      <c r="C459" s="130" t="s">
        <v>315</v>
      </c>
      <c r="D459" s="130" t="s">
        <v>316</v>
      </c>
      <c r="E459" s="130" t="s">
        <v>317</v>
      </c>
      <c r="F459" s="130" t="s">
        <v>318</v>
      </c>
      <c r="G459" s="128" t="s">
        <v>319</v>
      </c>
      <c r="H459" s="131" t="s">
        <v>44</v>
      </c>
      <c r="J459" s="129" t="s">
        <v>314</v>
      </c>
      <c r="K459" s="130"/>
      <c r="L459" s="130" t="s">
        <v>315</v>
      </c>
      <c r="M459" s="130" t="s">
        <v>316</v>
      </c>
      <c r="N459" s="130" t="s">
        <v>317</v>
      </c>
      <c r="O459" s="130" t="s">
        <v>318</v>
      </c>
      <c r="P459" s="128" t="s">
        <v>319</v>
      </c>
      <c r="Q459" s="131" t="s">
        <v>44</v>
      </c>
      <c r="S459" s="129" t="s">
        <v>314</v>
      </c>
      <c r="T459" s="130"/>
      <c r="U459" s="130" t="s">
        <v>315</v>
      </c>
      <c r="V459" s="130" t="s">
        <v>316</v>
      </c>
      <c r="W459" s="130" t="s">
        <v>317</v>
      </c>
      <c r="X459" s="130" t="s">
        <v>318</v>
      </c>
      <c r="Y459" s="128" t="s">
        <v>319</v>
      </c>
      <c r="Z459" s="131" t="s">
        <v>44</v>
      </c>
      <c r="AB459" s="129" t="s">
        <v>314</v>
      </c>
      <c r="AC459" s="130"/>
      <c r="AD459" s="130" t="s">
        <v>315</v>
      </c>
      <c r="AE459" s="130" t="s">
        <v>316</v>
      </c>
      <c r="AF459" s="130" t="s">
        <v>317</v>
      </c>
      <c r="AG459" s="130" t="s">
        <v>318</v>
      </c>
      <c r="AH459" s="128" t="s">
        <v>319</v>
      </c>
      <c r="AI459" s="131" t="s">
        <v>44</v>
      </c>
      <c r="AK459" s="129" t="s">
        <v>314</v>
      </c>
      <c r="AL459" s="130"/>
      <c r="AM459" s="130" t="s">
        <v>315</v>
      </c>
      <c r="AN459" s="130" t="s">
        <v>316</v>
      </c>
      <c r="AO459" s="130" t="s">
        <v>317</v>
      </c>
      <c r="AP459" s="130" t="s">
        <v>318</v>
      </c>
      <c r="AQ459" s="128" t="s">
        <v>319</v>
      </c>
      <c r="AR459" s="131" t="s">
        <v>44</v>
      </c>
      <c r="AT459" s="129" t="s">
        <v>314</v>
      </c>
      <c r="AU459" s="130"/>
      <c r="AV459" s="130" t="s">
        <v>315</v>
      </c>
      <c r="AW459" s="130" t="s">
        <v>316</v>
      </c>
      <c r="AX459" s="130" t="s">
        <v>317</v>
      </c>
      <c r="AY459" s="130" t="s">
        <v>318</v>
      </c>
      <c r="AZ459" s="128" t="s">
        <v>319</v>
      </c>
      <c r="BA459" s="131" t="s">
        <v>44</v>
      </c>
      <c r="BC459" s="129" t="s">
        <v>314</v>
      </c>
      <c r="BD459" s="130"/>
      <c r="BE459" s="130" t="s">
        <v>315</v>
      </c>
      <c r="BF459" s="130" t="s">
        <v>316</v>
      </c>
      <c r="BG459" s="130" t="s">
        <v>317</v>
      </c>
      <c r="BH459" s="130" t="s">
        <v>318</v>
      </c>
      <c r="BI459" s="128" t="s">
        <v>319</v>
      </c>
      <c r="BJ459" s="131" t="s">
        <v>44</v>
      </c>
      <c r="BL459" s="129" t="s">
        <v>314</v>
      </c>
      <c r="BM459" s="130"/>
      <c r="BN459" s="130" t="s">
        <v>315</v>
      </c>
      <c r="BO459" s="130" t="s">
        <v>316</v>
      </c>
      <c r="BP459" s="130" t="s">
        <v>317</v>
      </c>
      <c r="BQ459" s="130" t="s">
        <v>318</v>
      </c>
      <c r="BR459" s="128" t="s">
        <v>319</v>
      </c>
      <c r="BS459" s="131" t="s">
        <v>44</v>
      </c>
      <c r="BU459" s="129" t="s">
        <v>314</v>
      </c>
      <c r="BV459" s="130"/>
      <c r="BW459" s="130" t="s">
        <v>315</v>
      </c>
      <c r="BX459" s="130" t="s">
        <v>316</v>
      </c>
      <c r="BY459" s="130" t="s">
        <v>317</v>
      </c>
      <c r="BZ459" s="130" t="s">
        <v>318</v>
      </c>
      <c r="CA459" s="128" t="s">
        <v>319</v>
      </c>
      <c r="CB459" s="131" t="s">
        <v>44</v>
      </c>
      <c r="CD459" s="129" t="s">
        <v>314</v>
      </c>
      <c r="CE459" s="130"/>
      <c r="CF459" s="130" t="s">
        <v>315</v>
      </c>
      <c r="CG459" s="130" t="s">
        <v>316</v>
      </c>
      <c r="CH459" s="130" t="s">
        <v>317</v>
      </c>
      <c r="CI459" s="130" t="s">
        <v>318</v>
      </c>
      <c r="CJ459" s="128" t="s">
        <v>319</v>
      </c>
      <c r="CK459" s="131" t="s">
        <v>44</v>
      </c>
      <c r="CM459" s="129" t="s">
        <v>314</v>
      </c>
      <c r="CN459" s="130"/>
      <c r="CO459" s="130" t="s">
        <v>315</v>
      </c>
      <c r="CP459" s="130" t="s">
        <v>316</v>
      </c>
      <c r="CQ459" s="130" t="s">
        <v>317</v>
      </c>
      <c r="CR459" s="130" t="s">
        <v>318</v>
      </c>
      <c r="CS459" s="128" t="s">
        <v>319</v>
      </c>
      <c r="CT459" s="131" t="s">
        <v>44</v>
      </c>
      <c r="CV459" s="129" t="s">
        <v>314</v>
      </c>
      <c r="CW459" s="130"/>
      <c r="CX459" s="130" t="s">
        <v>315</v>
      </c>
      <c r="CY459" s="130" t="s">
        <v>316</v>
      </c>
      <c r="CZ459" s="130" t="s">
        <v>317</v>
      </c>
      <c r="DA459" s="130" t="s">
        <v>318</v>
      </c>
      <c r="DB459" s="128" t="s">
        <v>319</v>
      </c>
      <c r="DC459" s="131" t="s">
        <v>44</v>
      </c>
      <c r="DE459" s="129" t="s">
        <v>314</v>
      </c>
      <c r="DF459" s="130"/>
      <c r="DG459" s="130" t="s">
        <v>315</v>
      </c>
      <c r="DH459" s="130" t="s">
        <v>316</v>
      </c>
      <c r="DI459" s="130" t="s">
        <v>317</v>
      </c>
      <c r="DJ459" s="130" t="s">
        <v>318</v>
      </c>
      <c r="DK459" s="128" t="s">
        <v>319</v>
      </c>
      <c r="DL459" s="131" t="s">
        <v>44</v>
      </c>
      <c r="DN459" s="129" t="s">
        <v>314</v>
      </c>
      <c r="DO459" s="130"/>
      <c r="DP459" s="130" t="s">
        <v>315</v>
      </c>
      <c r="DQ459" s="130" t="s">
        <v>316</v>
      </c>
      <c r="DR459" s="130" t="s">
        <v>317</v>
      </c>
      <c r="DS459" s="130" t="s">
        <v>318</v>
      </c>
      <c r="DT459" s="128" t="s">
        <v>319</v>
      </c>
      <c r="DU459" s="131" t="s">
        <v>44</v>
      </c>
      <c r="DW459" s="129" t="s">
        <v>314</v>
      </c>
      <c r="DX459" s="130"/>
      <c r="DY459" s="130" t="s">
        <v>315</v>
      </c>
      <c r="DZ459" s="130" t="s">
        <v>316</v>
      </c>
      <c r="EA459" s="130" t="s">
        <v>317</v>
      </c>
      <c r="EB459" s="130" t="s">
        <v>318</v>
      </c>
      <c r="EC459" s="128" t="s">
        <v>319</v>
      </c>
      <c r="ED459" s="131" t="s">
        <v>44</v>
      </c>
      <c r="EF459" s="129" t="s">
        <v>314</v>
      </c>
      <c r="EG459" s="130"/>
      <c r="EH459" s="130" t="s">
        <v>315</v>
      </c>
      <c r="EI459" s="130" t="s">
        <v>316</v>
      </c>
      <c r="EJ459" s="130" t="s">
        <v>317</v>
      </c>
      <c r="EK459" s="130" t="s">
        <v>318</v>
      </c>
      <c r="EL459" s="128" t="s">
        <v>319</v>
      </c>
      <c r="EM459" s="131" t="s">
        <v>44</v>
      </c>
      <c r="EO459" s="129" t="s">
        <v>314</v>
      </c>
      <c r="EP459" s="130"/>
      <c r="EQ459" s="130" t="s">
        <v>315</v>
      </c>
      <c r="ER459" s="130" t="s">
        <v>316</v>
      </c>
      <c r="ES459" s="130" t="s">
        <v>317</v>
      </c>
      <c r="ET459" s="130" t="s">
        <v>318</v>
      </c>
      <c r="EU459" s="128" t="s">
        <v>319</v>
      </c>
      <c r="EV459" s="131" t="s">
        <v>44</v>
      </c>
      <c r="EX459" s="129" t="s">
        <v>314</v>
      </c>
      <c r="EY459" s="130"/>
      <c r="EZ459" s="130" t="s">
        <v>315</v>
      </c>
      <c r="FA459" s="130" t="s">
        <v>316</v>
      </c>
      <c r="FB459" s="130" t="s">
        <v>317</v>
      </c>
      <c r="FC459" s="130" t="s">
        <v>318</v>
      </c>
      <c r="FD459" s="128" t="s">
        <v>319</v>
      </c>
      <c r="FE459" s="131" t="s">
        <v>44</v>
      </c>
      <c r="FG459" s="129" t="s">
        <v>314</v>
      </c>
      <c r="FH459" s="130"/>
      <c r="FI459" s="130" t="s">
        <v>315</v>
      </c>
      <c r="FJ459" s="130" t="s">
        <v>316</v>
      </c>
      <c r="FK459" s="130" t="s">
        <v>317</v>
      </c>
      <c r="FL459" s="130" t="s">
        <v>318</v>
      </c>
      <c r="FM459" s="128" t="s">
        <v>319</v>
      </c>
      <c r="FN459" s="131" t="s">
        <v>44</v>
      </c>
      <c r="FP459" s="129" t="s">
        <v>314</v>
      </c>
      <c r="FQ459" s="130"/>
      <c r="FR459" s="130" t="s">
        <v>315</v>
      </c>
      <c r="FS459" s="130" t="s">
        <v>316</v>
      </c>
      <c r="FT459" s="130" t="s">
        <v>317</v>
      </c>
      <c r="FU459" s="130" t="s">
        <v>318</v>
      </c>
      <c r="FV459" s="128" t="s">
        <v>319</v>
      </c>
      <c r="FW459" s="131" t="s">
        <v>44</v>
      </c>
      <c r="FY459" s="129" t="s">
        <v>314</v>
      </c>
      <c r="FZ459" s="130"/>
      <c r="GA459" s="130" t="s">
        <v>315</v>
      </c>
      <c r="GB459" s="130" t="s">
        <v>316</v>
      </c>
      <c r="GC459" s="130" t="s">
        <v>317</v>
      </c>
      <c r="GD459" s="130" t="s">
        <v>318</v>
      </c>
      <c r="GE459" s="128" t="s">
        <v>319</v>
      </c>
      <c r="GF459" s="131" t="s">
        <v>44</v>
      </c>
      <c r="GH459" s="129" t="s">
        <v>314</v>
      </c>
      <c r="GI459" s="130"/>
      <c r="GJ459" s="130" t="s">
        <v>315</v>
      </c>
      <c r="GK459" s="130" t="s">
        <v>316</v>
      </c>
      <c r="GL459" s="130" t="s">
        <v>317</v>
      </c>
      <c r="GM459" s="130" t="s">
        <v>318</v>
      </c>
      <c r="GN459" s="128" t="s">
        <v>319</v>
      </c>
      <c r="GO459" s="131" t="s">
        <v>44</v>
      </c>
      <c r="GQ459" s="129" t="s">
        <v>314</v>
      </c>
      <c r="GR459" s="130"/>
      <c r="GS459" s="130" t="s">
        <v>315</v>
      </c>
      <c r="GT459" s="130" t="s">
        <v>316</v>
      </c>
      <c r="GU459" s="130" t="s">
        <v>317</v>
      </c>
      <c r="GV459" s="130" t="s">
        <v>318</v>
      </c>
      <c r="GW459" s="128" t="s">
        <v>319</v>
      </c>
      <c r="GX459" s="131" t="s">
        <v>44</v>
      </c>
      <c r="GZ459" s="129" t="s">
        <v>314</v>
      </c>
      <c r="HA459" s="130"/>
      <c r="HB459" s="130" t="s">
        <v>315</v>
      </c>
      <c r="HC459" s="130" t="s">
        <v>316</v>
      </c>
      <c r="HD459" s="130" t="s">
        <v>317</v>
      </c>
      <c r="HE459" s="130" t="s">
        <v>318</v>
      </c>
      <c r="HF459" s="128" t="s">
        <v>319</v>
      </c>
      <c r="HG459" s="131" t="s">
        <v>44</v>
      </c>
      <c r="HI459" s="129" t="s">
        <v>314</v>
      </c>
      <c r="HJ459" s="130"/>
      <c r="HK459" s="130" t="s">
        <v>315</v>
      </c>
      <c r="HL459" s="130" t="s">
        <v>316</v>
      </c>
      <c r="HM459" s="130" t="s">
        <v>317</v>
      </c>
      <c r="HN459" s="130" t="s">
        <v>318</v>
      </c>
      <c r="HO459" s="128" t="s">
        <v>319</v>
      </c>
      <c r="HP459" s="131" t="s">
        <v>44</v>
      </c>
      <c r="HR459" s="129" t="s">
        <v>314</v>
      </c>
      <c r="HS459" s="130"/>
      <c r="HT459" s="130" t="s">
        <v>315</v>
      </c>
      <c r="HU459" s="130" t="s">
        <v>316</v>
      </c>
      <c r="HV459" s="130" t="s">
        <v>317</v>
      </c>
      <c r="HW459" s="130" t="s">
        <v>318</v>
      </c>
      <c r="HX459" s="128" t="s">
        <v>319</v>
      </c>
      <c r="HY459" s="131" t="s">
        <v>44</v>
      </c>
      <c r="IA459" s="129" t="s">
        <v>314</v>
      </c>
      <c r="IB459" s="130"/>
      <c r="IC459" s="130" t="s">
        <v>315</v>
      </c>
      <c r="ID459" s="130" t="s">
        <v>316</v>
      </c>
      <c r="IE459" s="130" t="s">
        <v>317</v>
      </c>
      <c r="IF459" s="130" t="s">
        <v>318</v>
      </c>
      <c r="IG459" s="128" t="s">
        <v>319</v>
      </c>
      <c r="IH459" s="131" t="s">
        <v>44</v>
      </c>
      <c r="IJ459" s="129" t="s">
        <v>314</v>
      </c>
      <c r="IK459" s="130"/>
      <c r="IL459" s="130" t="s">
        <v>315</v>
      </c>
      <c r="IM459" s="130" t="s">
        <v>316</v>
      </c>
      <c r="IN459" s="130" t="s">
        <v>317</v>
      </c>
      <c r="IO459" s="130" t="s">
        <v>318</v>
      </c>
      <c r="IP459" s="128" t="s">
        <v>319</v>
      </c>
      <c r="IQ459" s="131" t="s">
        <v>44</v>
      </c>
      <c r="IS459" s="129" t="s">
        <v>314</v>
      </c>
      <c r="IT459" s="130"/>
      <c r="IU459" s="130" t="s">
        <v>315</v>
      </c>
      <c r="IV459" s="130" t="s">
        <v>316</v>
      </c>
      <c r="IW459" s="130" t="s">
        <v>317</v>
      </c>
      <c r="IX459" s="130" t="s">
        <v>318</v>
      </c>
      <c r="IY459" s="128" t="s">
        <v>319</v>
      </c>
      <c r="IZ459" s="131" t="s">
        <v>44</v>
      </c>
      <c r="JB459" s="129" t="s">
        <v>314</v>
      </c>
      <c r="JC459" s="130"/>
      <c r="JD459" s="130" t="s">
        <v>315</v>
      </c>
      <c r="JE459" s="130" t="s">
        <v>316</v>
      </c>
      <c r="JF459" s="130" t="s">
        <v>317</v>
      </c>
      <c r="JG459" s="130" t="s">
        <v>318</v>
      </c>
      <c r="JH459" s="128" t="s">
        <v>319</v>
      </c>
      <c r="JI459" s="131" t="s">
        <v>44</v>
      </c>
      <c r="JK459" s="129" t="s">
        <v>314</v>
      </c>
      <c r="JL459" s="130"/>
      <c r="JM459" s="130" t="s">
        <v>315</v>
      </c>
      <c r="JN459" s="130" t="s">
        <v>316</v>
      </c>
      <c r="JO459" s="130" t="s">
        <v>317</v>
      </c>
      <c r="JP459" s="130" t="s">
        <v>318</v>
      </c>
      <c r="JQ459" s="128" t="s">
        <v>319</v>
      </c>
      <c r="JR459" s="131" t="s">
        <v>44</v>
      </c>
      <c r="JT459" s="129" t="s">
        <v>314</v>
      </c>
      <c r="JU459" s="130"/>
      <c r="JV459" s="130" t="s">
        <v>315</v>
      </c>
      <c r="JW459" s="130" t="s">
        <v>316</v>
      </c>
      <c r="JX459" s="130" t="s">
        <v>317</v>
      </c>
      <c r="JY459" s="130" t="s">
        <v>318</v>
      </c>
      <c r="JZ459" s="128" t="s">
        <v>319</v>
      </c>
      <c r="KA459" s="131" t="s">
        <v>44</v>
      </c>
      <c r="KC459" s="129" t="s">
        <v>314</v>
      </c>
      <c r="KD459" s="130"/>
      <c r="KE459" s="130" t="s">
        <v>315</v>
      </c>
      <c r="KF459" s="130" t="s">
        <v>316</v>
      </c>
      <c r="KG459" s="130" t="s">
        <v>317</v>
      </c>
      <c r="KH459" s="130" t="s">
        <v>318</v>
      </c>
      <c r="KI459" s="128" t="s">
        <v>319</v>
      </c>
      <c r="KJ459" s="131" t="s">
        <v>44</v>
      </c>
      <c r="KL459" s="129" t="s">
        <v>314</v>
      </c>
      <c r="KM459" s="130"/>
      <c r="KN459" s="130" t="s">
        <v>315</v>
      </c>
      <c r="KO459" s="130" t="s">
        <v>316</v>
      </c>
      <c r="KP459" s="130" t="s">
        <v>317</v>
      </c>
      <c r="KQ459" s="130" t="s">
        <v>318</v>
      </c>
      <c r="KR459" s="128" t="s">
        <v>319</v>
      </c>
      <c r="KS459" s="131" t="s">
        <v>44</v>
      </c>
      <c r="KU459" s="129" t="s">
        <v>314</v>
      </c>
      <c r="KV459" s="130"/>
      <c r="KW459" s="130" t="s">
        <v>315</v>
      </c>
      <c r="KX459" s="130" t="s">
        <v>316</v>
      </c>
      <c r="KY459" s="130" t="s">
        <v>317</v>
      </c>
      <c r="KZ459" s="130" t="s">
        <v>318</v>
      </c>
      <c r="LA459" s="128" t="s">
        <v>319</v>
      </c>
      <c r="LB459" s="131" t="s">
        <v>44</v>
      </c>
      <c r="LD459" s="129" t="s">
        <v>314</v>
      </c>
      <c r="LE459" s="130"/>
      <c r="LF459" s="130" t="s">
        <v>315</v>
      </c>
      <c r="LG459" s="130" t="s">
        <v>316</v>
      </c>
      <c r="LH459" s="130" t="s">
        <v>317</v>
      </c>
      <c r="LI459" s="130" t="s">
        <v>318</v>
      </c>
      <c r="LJ459" s="128" t="s">
        <v>319</v>
      </c>
      <c r="LK459" s="131" t="s">
        <v>44</v>
      </c>
      <c r="LM459" s="129" t="s">
        <v>314</v>
      </c>
      <c r="LN459" s="130"/>
      <c r="LO459" s="130" t="s">
        <v>315</v>
      </c>
      <c r="LP459" s="130" t="s">
        <v>316</v>
      </c>
      <c r="LQ459" s="130" t="s">
        <v>317</v>
      </c>
      <c r="LR459" s="130" t="s">
        <v>318</v>
      </c>
      <c r="LS459" s="128" t="s">
        <v>319</v>
      </c>
      <c r="LT459" s="131" t="s">
        <v>44</v>
      </c>
      <c r="LV459" s="129" t="s">
        <v>314</v>
      </c>
      <c r="LW459" s="130"/>
      <c r="LX459" s="130" t="s">
        <v>315</v>
      </c>
      <c r="LY459" s="130" t="s">
        <v>316</v>
      </c>
      <c r="LZ459" s="130" t="s">
        <v>317</v>
      </c>
      <c r="MA459" s="130" t="s">
        <v>318</v>
      </c>
      <c r="MB459" s="128" t="s">
        <v>319</v>
      </c>
      <c r="MC459" s="131" t="s">
        <v>44</v>
      </c>
      <c r="ME459" s="129" t="s">
        <v>314</v>
      </c>
      <c r="MF459" s="130"/>
      <c r="MG459" s="130" t="s">
        <v>315</v>
      </c>
      <c r="MH459" s="130" t="s">
        <v>316</v>
      </c>
      <c r="MI459" s="130" t="s">
        <v>317</v>
      </c>
      <c r="MJ459" s="130" t="s">
        <v>318</v>
      </c>
      <c r="MK459" s="128" t="s">
        <v>319</v>
      </c>
      <c r="ML459" s="131" t="s">
        <v>44</v>
      </c>
      <c r="MN459" s="129" t="s">
        <v>314</v>
      </c>
      <c r="MO459" s="130"/>
      <c r="MP459" s="130" t="s">
        <v>315</v>
      </c>
      <c r="MQ459" s="130" t="s">
        <v>316</v>
      </c>
      <c r="MR459" s="130" t="s">
        <v>317</v>
      </c>
      <c r="MS459" s="130" t="s">
        <v>318</v>
      </c>
      <c r="MT459" s="128" t="s">
        <v>319</v>
      </c>
      <c r="MU459" s="131" t="s">
        <v>44</v>
      </c>
      <c r="MW459" s="129" t="s">
        <v>314</v>
      </c>
      <c r="MX459" s="130"/>
      <c r="MY459" s="130" t="s">
        <v>315</v>
      </c>
      <c r="MZ459" s="130" t="s">
        <v>316</v>
      </c>
      <c r="NA459" s="130" t="s">
        <v>317</v>
      </c>
      <c r="NB459" s="130" t="s">
        <v>318</v>
      </c>
      <c r="NC459" s="128" t="s">
        <v>319</v>
      </c>
      <c r="ND459" s="131" t="s">
        <v>44</v>
      </c>
      <c r="NF459" s="129" t="s">
        <v>314</v>
      </c>
      <c r="NG459" s="130"/>
      <c r="NH459" s="130" t="s">
        <v>315</v>
      </c>
      <c r="NI459" s="130" t="s">
        <v>316</v>
      </c>
      <c r="NJ459" s="130" t="s">
        <v>317</v>
      </c>
      <c r="NK459" s="130" t="s">
        <v>318</v>
      </c>
      <c r="NL459" s="128" t="s">
        <v>319</v>
      </c>
      <c r="NM459" s="131" t="s">
        <v>44</v>
      </c>
      <c r="NO459" s="129" t="s">
        <v>314</v>
      </c>
      <c r="NP459" s="130"/>
      <c r="NQ459" s="130" t="s">
        <v>315</v>
      </c>
      <c r="NR459" s="130" t="s">
        <v>316</v>
      </c>
      <c r="NS459" s="130" t="s">
        <v>317</v>
      </c>
      <c r="NT459" s="130" t="s">
        <v>318</v>
      </c>
      <c r="NU459" s="128" t="s">
        <v>319</v>
      </c>
      <c r="NV459" s="131" t="s">
        <v>44</v>
      </c>
      <c r="NX459" s="129" t="s">
        <v>314</v>
      </c>
      <c r="NY459" s="130"/>
      <c r="NZ459" s="130" t="s">
        <v>315</v>
      </c>
      <c r="OA459" s="130" t="s">
        <v>316</v>
      </c>
      <c r="OB459" s="130" t="s">
        <v>317</v>
      </c>
      <c r="OC459" s="130" t="s">
        <v>318</v>
      </c>
      <c r="OD459" s="128" t="s">
        <v>319</v>
      </c>
      <c r="OE459" s="131" t="s">
        <v>44</v>
      </c>
      <c r="OG459" s="129" t="s">
        <v>314</v>
      </c>
      <c r="OH459" s="130"/>
      <c r="OI459" s="130" t="s">
        <v>315</v>
      </c>
      <c r="OJ459" s="130" t="s">
        <v>316</v>
      </c>
      <c r="OK459" s="130" t="s">
        <v>317</v>
      </c>
      <c r="OL459" s="130" t="s">
        <v>318</v>
      </c>
      <c r="OM459" s="128" t="s">
        <v>319</v>
      </c>
      <c r="ON459" s="131" t="s">
        <v>44</v>
      </c>
      <c r="OP459" s="129" t="s">
        <v>314</v>
      </c>
      <c r="OQ459" s="130"/>
      <c r="OR459" s="130" t="s">
        <v>315</v>
      </c>
      <c r="OS459" s="130" t="s">
        <v>316</v>
      </c>
      <c r="OT459" s="130" t="s">
        <v>317</v>
      </c>
      <c r="OU459" s="130" t="s">
        <v>318</v>
      </c>
      <c r="OV459" s="128" t="s">
        <v>319</v>
      </c>
      <c r="OW459" s="131" t="s">
        <v>44</v>
      </c>
      <c r="OY459" s="129" t="s">
        <v>314</v>
      </c>
      <c r="OZ459" s="130"/>
      <c r="PA459" s="130" t="s">
        <v>315</v>
      </c>
      <c r="PB459" s="130" t="s">
        <v>316</v>
      </c>
      <c r="PC459" s="130" t="s">
        <v>317</v>
      </c>
      <c r="PD459" s="130" t="s">
        <v>318</v>
      </c>
      <c r="PE459" s="128" t="s">
        <v>319</v>
      </c>
      <c r="PF459" s="131" t="s">
        <v>44</v>
      </c>
    </row>
    <row r="460" spans="1:422">
      <c r="A460" s="118"/>
      <c r="B460" s="118"/>
      <c r="C460" s="115"/>
      <c r="D460" s="115"/>
      <c r="E460" s="115"/>
      <c r="F460" s="115"/>
      <c r="G460" s="115"/>
      <c r="H460" s="115">
        <f>PRODUCT(C460:G460)</f>
        <v>0</v>
      </c>
      <c r="J460" s="118" t="s">
        <v>842</v>
      </c>
      <c r="K460" s="118"/>
      <c r="L460" s="115">
        <v>3.3</v>
      </c>
      <c r="M460" s="115">
        <v>3.4</v>
      </c>
      <c r="N460" s="115"/>
      <c r="O460" s="115">
        <v>1</v>
      </c>
      <c r="P460" s="115"/>
      <c r="Q460" s="115">
        <f>PRODUCT(L460:P460)</f>
        <v>11.219999999999999</v>
      </c>
      <c r="S460" s="118" t="s">
        <v>842</v>
      </c>
      <c r="T460" s="118"/>
      <c r="U460" s="115">
        <v>3.3</v>
      </c>
      <c r="V460" s="115">
        <v>2.2999999999999998</v>
      </c>
      <c r="W460" s="115"/>
      <c r="X460" s="115">
        <v>1</v>
      </c>
      <c r="Y460" s="115"/>
      <c r="Z460" s="115">
        <f t="shared" ref="Z460:Z467" si="7375">PRODUCT(U460:Y460)</f>
        <v>7.589999999999999</v>
      </c>
      <c r="AB460" s="118" t="s">
        <v>842</v>
      </c>
      <c r="AC460" s="118"/>
      <c r="AD460" s="115">
        <v>2.9</v>
      </c>
      <c r="AE460" s="115">
        <v>2.8</v>
      </c>
      <c r="AF460" s="115"/>
      <c r="AG460" s="115">
        <v>1</v>
      </c>
      <c r="AH460" s="115"/>
      <c r="AI460" s="115">
        <f t="shared" ref="AI460:AI467" si="7376">PRODUCT(AD460:AH460)</f>
        <v>8.1199999999999992</v>
      </c>
      <c r="AK460" s="118" t="s">
        <v>842</v>
      </c>
      <c r="AL460" s="118"/>
      <c r="AM460" s="115">
        <v>3.4</v>
      </c>
      <c r="AN460" s="115">
        <v>3</v>
      </c>
      <c r="AO460" s="115"/>
      <c r="AP460" s="115">
        <v>1</v>
      </c>
      <c r="AQ460" s="115"/>
      <c r="AR460" s="115">
        <f t="shared" ref="AR460:AR467" si="7377">PRODUCT(AM460:AQ460)</f>
        <v>10.199999999999999</v>
      </c>
      <c r="AT460" s="118" t="s">
        <v>842</v>
      </c>
      <c r="AU460" s="118"/>
      <c r="AV460" s="115">
        <v>3</v>
      </c>
      <c r="AW460" s="115">
        <v>3.5</v>
      </c>
      <c r="AX460" s="115"/>
      <c r="AY460" s="115">
        <v>1</v>
      </c>
      <c r="AZ460" s="115"/>
      <c r="BA460" s="115">
        <f t="shared" ref="BA460:BA467" si="7378">PRODUCT(AV460:AZ460)</f>
        <v>10.5</v>
      </c>
      <c r="BC460" s="118" t="s">
        <v>842</v>
      </c>
      <c r="BD460" s="118"/>
      <c r="BE460" s="115">
        <v>3</v>
      </c>
      <c r="BF460" s="115">
        <v>3</v>
      </c>
      <c r="BG460" s="115"/>
      <c r="BH460" s="115">
        <v>1</v>
      </c>
      <c r="BI460" s="115"/>
      <c r="BJ460" s="115">
        <f t="shared" ref="BJ460:BJ467" si="7379">PRODUCT(BE460:BI460)</f>
        <v>9</v>
      </c>
      <c r="BL460" s="118" t="s">
        <v>842</v>
      </c>
      <c r="BM460" s="118"/>
      <c r="BN460" s="115">
        <v>3.1</v>
      </c>
      <c r="BO460" s="115">
        <v>4</v>
      </c>
      <c r="BP460" s="115"/>
      <c r="BQ460" s="115">
        <v>1</v>
      </c>
      <c r="BR460" s="115"/>
      <c r="BS460" s="115">
        <f t="shared" ref="BS460:BS467" si="7380">PRODUCT(BN460:BR460)</f>
        <v>12.4</v>
      </c>
      <c r="BU460" s="118" t="s">
        <v>842</v>
      </c>
      <c r="BV460" s="118"/>
      <c r="BW460" s="115">
        <v>3</v>
      </c>
      <c r="BX460" s="115">
        <v>3</v>
      </c>
      <c r="BY460" s="115"/>
      <c r="BZ460" s="115">
        <v>1</v>
      </c>
      <c r="CA460" s="115"/>
      <c r="CB460" s="115">
        <f t="shared" ref="CB460:CB467" si="7381">PRODUCT(BW460:CA460)</f>
        <v>9</v>
      </c>
      <c r="CD460" s="118" t="s">
        <v>842</v>
      </c>
      <c r="CE460" s="118"/>
      <c r="CF460" s="115">
        <v>3</v>
      </c>
      <c r="CG460" s="115">
        <v>2.9</v>
      </c>
      <c r="CH460" s="115"/>
      <c r="CI460" s="115">
        <v>1</v>
      </c>
      <c r="CJ460" s="115"/>
      <c r="CK460" s="115">
        <f t="shared" ref="CK460:CK467" si="7382">PRODUCT(CF460:CJ460)</f>
        <v>8.6999999999999993</v>
      </c>
      <c r="CM460" s="121" t="s">
        <v>842</v>
      </c>
      <c r="CN460" s="118"/>
      <c r="CO460" s="115">
        <v>3.5</v>
      </c>
      <c r="CP460" s="115">
        <v>3.1</v>
      </c>
      <c r="CQ460" s="115"/>
      <c r="CR460" s="115">
        <v>1</v>
      </c>
      <c r="CS460" s="115"/>
      <c r="CT460" s="115">
        <f t="shared" ref="CT460:CT467" si="7383">PRODUCT(CO460:CS460)</f>
        <v>10.85</v>
      </c>
      <c r="CV460" s="118" t="s">
        <v>842</v>
      </c>
      <c r="CW460" s="118"/>
      <c r="CX460" s="115">
        <v>3.3</v>
      </c>
      <c r="CY460" s="115">
        <v>4</v>
      </c>
      <c r="CZ460" s="115"/>
      <c r="DA460" s="115">
        <v>1</v>
      </c>
      <c r="DB460" s="115"/>
      <c r="DC460" s="115">
        <f t="shared" ref="DC460:DC467" si="7384">PRODUCT(CX460:DB460)</f>
        <v>13.2</v>
      </c>
      <c r="DE460" s="118" t="s">
        <v>842</v>
      </c>
      <c r="DF460" s="118"/>
      <c r="DG460" s="115">
        <v>2.85</v>
      </c>
      <c r="DH460" s="115">
        <v>3.5</v>
      </c>
      <c r="DI460" s="115"/>
      <c r="DJ460" s="115">
        <v>1</v>
      </c>
      <c r="DK460" s="115"/>
      <c r="DL460" s="115">
        <f t="shared" ref="DL460:DL467" si="7385">PRODUCT(DG460:DK460)</f>
        <v>9.9749999999999996</v>
      </c>
      <c r="DN460" s="118" t="s">
        <v>842</v>
      </c>
      <c r="DO460" s="118"/>
      <c r="DP460" s="115">
        <v>3</v>
      </c>
      <c r="DQ460" s="115">
        <v>3.4</v>
      </c>
      <c r="DR460" s="115"/>
      <c r="DS460" s="115">
        <v>1</v>
      </c>
      <c r="DT460" s="115"/>
      <c r="DU460" s="115">
        <f t="shared" ref="DU460:DU467" si="7386">PRODUCT(DP460:DT460)</f>
        <v>10.199999999999999</v>
      </c>
      <c r="DW460" s="118" t="s">
        <v>842</v>
      </c>
      <c r="DX460" s="118"/>
      <c r="DY460" s="115">
        <v>3</v>
      </c>
      <c r="DZ460" s="115">
        <v>3</v>
      </c>
      <c r="EA460" s="115"/>
      <c r="EB460" s="115">
        <v>1</v>
      </c>
      <c r="EC460" s="115"/>
      <c r="ED460" s="115">
        <f t="shared" ref="ED460:ED467" si="7387">PRODUCT(DY460:EC460)</f>
        <v>9</v>
      </c>
      <c r="EF460" s="118" t="s">
        <v>842</v>
      </c>
      <c r="EG460" s="118"/>
      <c r="EH460" s="115">
        <v>2.9</v>
      </c>
      <c r="EI460" s="115">
        <v>2.9</v>
      </c>
      <c r="EJ460" s="115"/>
      <c r="EK460" s="115">
        <v>1</v>
      </c>
      <c r="EL460" s="115"/>
      <c r="EM460" s="115">
        <f t="shared" ref="EM460:EM467" si="7388">PRODUCT(EH460:EL460)</f>
        <v>8.41</v>
      </c>
      <c r="EO460" s="118" t="s">
        <v>842</v>
      </c>
      <c r="EP460" s="118"/>
      <c r="EQ460" s="115">
        <v>3.3</v>
      </c>
      <c r="ER460" s="115">
        <v>3.3</v>
      </c>
      <c r="ES460" s="115"/>
      <c r="ET460" s="115">
        <v>1</v>
      </c>
      <c r="EU460" s="115"/>
      <c r="EV460" s="115">
        <f t="shared" ref="EV460:EV467" si="7389">PRODUCT(EQ460:EU460)</f>
        <v>10.889999999999999</v>
      </c>
      <c r="EX460" s="118" t="s">
        <v>842</v>
      </c>
      <c r="EY460" s="118"/>
      <c r="EZ460" s="115">
        <v>3.3</v>
      </c>
      <c r="FA460" s="115">
        <v>3</v>
      </c>
      <c r="FB460" s="115"/>
      <c r="FC460" s="115">
        <v>1</v>
      </c>
      <c r="FD460" s="115"/>
      <c r="FE460" s="115">
        <f t="shared" ref="FE460:FE467" si="7390">PRODUCT(EZ460:FD460)</f>
        <v>9.8999999999999986</v>
      </c>
      <c r="FG460" s="121" t="s">
        <v>842</v>
      </c>
      <c r="FH460" s="118"/>
      <c r="FI460" s="115">
        <v>3</v>
      </c>
      <c r="FJ460" s="115">
        <v>3.4</v>
      </c>
      <c r="FK460" s="115"/>
      <c r="FL460" s="115">
        <v>1</v>
      </c>
      <c r="FM460" s="115"/>
      <c r="FN460" s="115">
        <f t="shared" ref="FN460:FN467" si="7391">PRODUCT(FI460:FM460)</f>
        <v>10.199999999999999</v>
      </c>
      <c r="FP460" s="118" t="s">
        <v>842</v>
      </c>
      <c r="FQ460" s="118"/>
      <c r="FR460" s="115">
        <v>2.6</v>
      </c>
      <c r="FS460" s="115">
        <v>2.7</v>
      </c>
      <c r="FT460" s="115"/>
      <c r="FU460" s="115">
        <v>1</v>
      </c>
      <c r="FV460" s="115"/>
      <c r="FW460" s="115">
        <f t="shared" ref="FW460:FW467" si="7392">PRODUCT(FR460:FV460)</f>
        <v>7.0200000000000005</v>
      </c>
      <c r="FY460" s="118" t="s">
        <v>844</v>
      </c>
      <c r="FZ460" s="118"/>
      <c r="GA460" s="115">
        <v>3.1</v>
      </c>
      <c r="GB460" s="115">
        <v>3.2</v>
      </c>
      <c r="GC460" s="115"/>
      <c r="GD460" s="115">
        <v>1</v>
      </c>
      <c r="GE460" s="115"/>
      <c r="GF460" s="115">
        <f t="shared" ref="GF460:GF467" si="7393">PRODUCT(GA460:GE460)</f>
        <v>9.9200000000000017</v>
      </c>
      <c r="GH460" s="118" t="s">
        <v>851</v>
      </c>
      <c r="GI460" s="118"/>
      <c r="GJ460" s="115">
        <v>3.3</v>
      </c>
      <c r="GK460" s="115">
        <v>3.2</v>
      </c>
      <c r="GL460" s="115"/>
      <c r="GM460" s="115">
        <v>1</v>
      </c>
      <c r="GN460" s="115"/>
      <c r="GO460" s="115">
        <f t="shared" ref="GO460:GO467" si="7394">PRODUCT(GJ460:GN460)</f>
        <v>10.56</v>
      </c>
      <c r="GQ460" s="118" t="s">
        <v>851</v>
      </c>
      <c r="GR460" s="118"/>
      <c r="GS460" s="115">
        <v>3.2</v>
      </c>
      <c r="GT460" s="115">
        <v>2.2000000000000002</v>
      </c>
      <c r="GU460" s="115"/>
      <c r="GV460" s="115">
        <v>1</v>
      </c>
      <c r="GW460" s="115"/>
      <c r="GX460" s="115">
        <f t="shared" ref="GX460:GX467" si="7395">PRODUCT(GS460:GW460)</f>
        <v>7.0400000000000009</v>
      </c>
      <c r="GZ460" s="118"/>
      <c r="HA460" s="118"/>
      <c r="HB460" s="115"/>
      <c r="HC460" s="115"/>
      <c r="HD460" s="115"/>
      <c r="HE460" s="115"/>
      <c r="HF460" s="115"/>
      <c r="HG460" s="115">
        <f t="shared" ref="HG460:HG467" si="7396">PRODUCT(HB460:HF460)</f>
        <v>0</v>
      </c>
      <c r="HI460" s="118"/>
      <c r="HJ460" s="118"/>
      <c r="HK460" s="115"/>
      <c r="HL460" s="115"/>
      <c r="HM460" s="115"/>
      <c r="HN460" s="115"/>
      <c r="HO460" s="115"/>
      <c r="HP460" s="115">
        <f t="shared" ref="HP460:HP467" si="7397">PRODUCT(HK460:HO460)</f>
        <v>0</v>
      </c>
      <c r="HR460" s="118" t="s">
        <v>851</v>
      </c>
      <c r="HS460" s="118"/>
      <c r="HT460" s="115">
        <v>2.1</v>
      </c>
      <c r="HU460" s="115">
        <v>2.4</v>
      </c>
      <c r="HV460" s="115"/>
      <c r="HW460" s="115">
        <v>1</v>
      </c>
      <c r="HX460" s="115"/>
      <c r="HY460" s="115">
        <f t="shared" ref="HY460:HY467" si="7398">PRODUCT(HT460:HX460)</f>
        <v>5.04</v>
      </c>
      <c r="IA460" s="118"/>
      <c r="IB460" s="118"/>
      <c r="IC460" s="115"/>
      <c r="ID460" s="115"/>
      <c r="IE460" s="115"/>
      <c r="IF460" s="115"/>
      <c r="IG460" s="115"/>
      <c r="IH460" s="115">
        <f t="shared" ref="IH460:IH467" si="7399">PRODUCT(IC460:IG460)</f>
        <v>0</v>
      </c>
      <c r="IJ460" s="118"/>
      <c r="IK460" s="118"/>
      <c r="IL460" s="115"/>
      <c r="IM460" s="115"/>
      <c r="IN460" s="115"/>
      <c r="IO460" s="115"/>
      <c r="IP460" s="115"/>
      <c r="IQ460" s="115">
        <f t="shared" ref="IQ460:IQ467" si="7400">PRODUCT(IL460:IP460)</f>
        <v>0</v>
      </c>
      <c r="IS460" s="118"/>
      <c r="IT460" s="118"/>
      <c r="IU460" s="115"/>
      <c r="IV460" s="115"/>
      <c r="IW460" s="115"/>
      <c r="IX460" s="115"/>
      <c r="IY460" s="115"/>
      <c r="IZ460" s="115">
        <f t="shared" ref="IZ460:IZ467" si="7401">PRODUCT(IU460:IY460)</f>
        <v>0</v>
      </c>
      <c r="JB460" s="118"/>
      <c r="JC460" s="118"/>
      <c r="JD460" s="115"/>
      <c r="JE460" s="115"/>
      <c r="JF460" s="115"/>
      <c r="JG460" s="115"/>
      <c r="JH460" s="115"/>
      <c r="JI460" s="115">
        <f t="shared" ref="JI460:JI467" si="7402">PRODUCT(JD460:JH460)</f>
        <v>0</v>
      </c>
      <c r="JK460" s="118"/>
      <c r="JL460" s="118"/>
      <c r="JM460" s="115"/>
      <c r="JN460" s="115"/>
      <c r="JO460" s="115"/>
      <c r="JP460" s="115"/>
      <c r="JQ460" s="115"/>
      <c r="JR460" s="115">
        <f t="shared" ref="JR460:JR467" si="7403">PRODUCT(JM460:JQ460)</f>
        <v>0</v>
      </c>
      <c r="JS460" s="481"/>
      <c r="JT460" s="118" t="s">
        <v>844</v>
      </c>
      <c r="JU460" s="118"/>
      <c r="JV460" s="115">
        <v>2.7</v>
      </c>
      <c r="JW460" s="115">
        <v>2.4</v>
      </c>
      <c r="JX460" s="115"/>
      <c r="JY460" s="115">
        <v>1</v>
      </c>
      <c r="JZ460" s="115"/>
      <c r="KA460" s="115">
        <f t="shared" ref="KA460:KA467" si="7404">PRODUCT(JV460:JZ460)</f>
        <v>6.48</v>
      </c>
      <c r="KB460" s="481"/>
      <c r="KC460" s="118" t="s">
        <v>842</v>
      </c>
      <c r="KD460" s="118"/>
      <c r="KE460" s="115">
        <v>3.3</v>
      </c>
      <c r="KF460" s="115">
        <v>3</v>
      </c>
      <c r="KG460" s="115"/>
      <c r="KH460" s="115">
        <v>1</v>
      </c>
      <c r="KI460" s="115"/>
      <c r="KJ460" s="115">
        <f t="shared" ref="KJ460:KJ467" si="7405">PRODUCT(KE460:KI460)</f>
        <v>9.8999999999999986</v>
      </c>
      <c r="KK460" s="481"/>
      <c r="KL460" s="118" t="s">
        <v>842</v>
      </c>
      <c r="KM460" s="118"/>
      <c r="KN460" s="115">
        <v>3</v>
      </c>
      <c r="KO460" s="115">
        <v>3.4</v>
      </c>
      <c r="KP460" s="115"/>
      <c r="KQ460" s="115">
        <v>1</v>
      </c>
      <c r="KR460" s="115"/>
      <c r="KS460" s="115">
        <f t="shared" ref="KS460:KS467" si="7406">PRODUCT(KN460:KR460)</f>
        <v>10.199999999999999</v>
      </c>
      <c r="KT460" s="481"/>
      <c r="KU460" s="118" t="s">
        <v>842</v>
      </c>
      <c r="KV460" s="118"/>
      <c r="KW460" s="115">
        <v>3</v>
      </c>
      <c r="KX460" s="115">
        <v>3.4</v>
      </c>
      <c r="KY460" s="115"/>
      <c r="KZ460" s="115">
        <v>1</v>
      </c>
      <c r="LA460" s="115"/>
      <c r="LB460" s="115">
        <f t="shared" ref="LB460:LB467" si="7407">PRODUCT(KW460:LA460)</f>
        <v>10.199999999999999</v>
      </c>
      <c r="LC460" s="481"/>
      <c r="LD460" s="118" t="s">
        <v>842</v>
      </c>
      <c r="LE460" s="118"/>
      <c r="LF460" s="115">
        <v>3</v>
      </c>
      <c r="LG460" s="115">
        <v>3.4</v>
      </c>
      <c r="LH460" s="115"/>
      <c r="LI460" s="115">
        <v>1</v>
      </c>
      <c r="LJ460" s="115"/>
      <c r="LK460" s="115">
        <f t="shared" ref="LK460:LK467" si="7408">PRODUCT(LF460:LJ460)</f>
        <v>10.199999999999999</v>
      </c>
      <c r="LL460" s="481"/>
      <c r="LM460" s="118" t="s">
        <v>842</v>
      </c>
      <c r="LN460" s="118"/>
      <c r="LO460" s="115">
        <v>3</v>
      </c>
      <c r="LP460" s="115">
        <v>3.4</v>
      </c>
      <c r="LQ460" s="115"/>
      <c r="LR460" s="115">
        <v>1</v>
      </c>
      <c r="LS460" s="115"/>
      <c r="LT460" s="115">
        <f t="shared" ref="LT460:LT467" si="7409">PRODUCT(LO460:LS460)</f>
        <v>10.199999999999999</v>
      </c>
      <c r="LU460" s="481"/>
      <c r="LV460" s="118" t="s">
        <v>842</v>
      </c>
      <c r="LW460" s="118"/>
      <c r="LX460" s="115">
        <v>3</v>
      </c>
      <c r="LY460" s="115">
        <v>3.4</v>
      </c>
      <c r="LZ460" s="115"/>
      <c r="MA460" s="115">
        <v>1</v>
      </c>
      <c r="MB460" s="115"/>
      <c r="MC460" s="115">
        <f t="shared" ref="MC460:MC467" si="7410">PRODUCT(LX460:MB460)</f>
        <v>10.199999999999999</v>
      </c>
      <c r="MD460" s="481"/>
      <c r="ME460" s="118" t="s">
        <v>842</v>
      </c>
      <c r="MF460" s="118"/>
      <c r="MG460" s="115">
        <v>2.2999999999999998</v>
      </c>
      <c r="MH460" s="115">
        <v>2.7</v>
      </c>
      <c r="MI460" s="115"/>
      <c r="MJ460" s="115">
        <v>1</v>
      </c>
      <c r="MK460" s="115"/>
      <c r="ML460" s="115">
        <f t="shared" ref="ML460:ML467" si="7411">PRODUCT(MG460:MK460)</f>
        <v>6.21</v>
      </c>
      <c r="MM460" s="481"/>
      <c r="MN460" s="118"/>
      <c r="MO460" s="118"/>
      <c r="MP460" s="115"/>
      <c r="MQ460" s="115"/>
      <c r="MR460" s="115"/>
      <c r="MS460" s="115"/>
      <c r="MT460" s="115"/>
      <c r="MU460" s="115">
        <f t="shared" ref="MU460:MU467" si="7412">PRODUCT(MP460:MT460)</f>
        <v>0</v>
      </c>
      <c r="MV460" s="481"/>
      <c r="MW460" s="126"/>
      <c r="MX460" s="118"/>
      <c r="MY460" s="115"/>
      <c r="MZ460" s="115"/>
      <c r="NA460" s="115"/>
      <c r="NB460" s="115"/>
      <c r="NC460" s="115"/>
      <c r="ND460" s="115">
        <f t="shared" ref="ND460:ND467" si="7413">PRODUCT(MY460:NC460)</f>
        <v>0</v>
      </c>
      <c r="NE460" s="481"/>
      <c r="NF460" s="118"/>
      <c r="NG460" s="118"/>
      <c r="NH460" s="115"/>
      <c r="NI460" s="115"/>
      <c r="NJ460" s="115"/>
      <c r="NK460" s="115"/>
      <c r="NL460" s="115"/>
      <c r="NM460" s="115">
        <f t="shared" ref="NM460:NM467" si="7414">PRODUCT(NH460:NL460)</f>
        <v>0</v>
      </c>
      <c r="NN460" s="481"/>
      <c r="NO460" s="118" t="s">
        <v>851</v>
      </c>
      <c r="NP460" s="118"/>
      <c r="NQ460" s="115">
        <v>3.5</v>
      </c>
      <c r="NR460" s="115">
        <v>2</v>
      </c>
      <c r="NS460" s="115"/>
      <c r="NT460" s="115">
        <v>1</v>
      </c>
      <c r="NU460" s="115"/>
      <c r="NV460" s="115">
        <f t="shared" ref="NV460:NV467" si="7415">PRODUCT(NQ460:NU460)</f>
        <v>7</v>
      </c>
      <c r="NW460" s="481"/>
      <c r="NX460" s="118"/>
      <c r="NY460" s="118"/>
      <c r="NZ460" s="115"/>
      <c r="OA460" s="115"/>
      <c r="OB460" s="115"/>
      <c r="OC460" s="115"/>
      <c r="OD460" s="115"/>
      <c r="OE460" s="115">
        <f t="shared" ref="OE460:OE467" si="7416">PRODUCT(NZ460:OD460)</f>
        <v>0</v>
      </c>
      <c r="OF460" s="481"/>
      <c r="OG460" s="126"/>
      <c r="OH460" s="118"/>
      <c r="OI460" s="115"/>
      <c r="OJ460" s="115"/>
      <c r="OK460" s="115"/>
      <c r="OL460" s="115"/>
      <c r="OM460" s="115"/>
      <c r="ON460" s="115">
        <f t="shared" ref="ON460:ON467" si="7417">PRODUCT(OI460:OM460)</f>
        <v>0</v>
      </c>
      <c r="OO460" s="481"/>
      <c r="OP460" s="118"/>
      <c r="OQ460" s="118"/>
      <c r="OR460" s="115"/>
      <c r="OS460" s="115"/>
      <c r="OT460" s="115"/>
      <c r="OU460" s="115"/>
      <c r="OV460" s="115"/>
      <c r="OW460" s="115">
        <f t="shared" ref="OW460:OW467" si="7418">PRODUCT(OR460:OV460)</f>
        <v>0</v>
      </c>
      <c r="OY460" s="118"/>
      <c r="OZ460" s="118"/>
      <c r="PA460" s="115"/>
      <c r="PB460" s="115"/>
      <c r="PC460" s="115"/>
      <c r="PD460" s="115"/>
      <c r="PE460" s="115"/>
      <c r="PF460" s="115">
        <f t="shared" ref="PF460:PF467" si="7419">PRODUCT(PA460:PE460)</f>
        <v>0</v>
      </c>
    </row>
    <row r="461" spans="1:422">
      <c r="A461" s="118"/>
      <c r="B461" s="118"/>
      <c r="C461" s="115"/>
      <c r="D461" s="115"/>
      <c r="E461" s="115"/>
      <c r="F461" s="115"/>
      <c r="G461" s="115"/>
      <c r="H461" s="115">
        <f t="shared" ref="H461:H467" si="7420">PRODUCT(C461:G461)</f>
        <v>0</v>
      </c>
      <c r="J461" s="118" t="s">
        <v>845</v>
      </c>
      <c r="K461" s="118"/>
      <c r="L461" s="115">
        <v>3.3</v>
      </c>
      <c r="M461" s="115">
        <v>3.4</v>
      </c>
      <c r="N461" s="115"/>
      <c r="O461" s="115">
        <v>1</v>
      </c>
      <c r="P461" s="115"/>
      <c r="Q461" s="115">
        <f t="shared" ref="Q461:Q467" si="7421">PRODUCT(L461:P461)</f>
        <v>11.219999999999999</v>
      </c>
      <c r="S461" s="118" t="s">
        <v>845</v>
      </c>
      <c r="T461" s="118"/>
      <c r="U461" s="115">
        <v>3.1</v>
      </c>
      <c r="V461" s="115">
        <v>3.9</v>
      </c>
      <c r="W461" s="115"/>
      <c r="X461" s="115">
        <v>1</v>
      </c>
      <c r="Y461" s="115"/>
      <c r="Z461" s="115">
        <f t="shared" si="7375"/>
        <v>12.09</v>
      </c>
      <c r="AB461" s="118" t="s">
        <v>845</v>
      </c>
      <c r="AC461" s="118"/>
      <c r="AD461" s="115">
        <v>2.9</v>
      </c>
      <c r="AE461" s="115">
        <v>3</v>
      </c>
      <c r="AF461" s="115"/>
      <c r="AG461" s="115">
        <v>1</v>
      </c>
      <c r="AH461" s="115"/>
      <c r="AI461" s="115">
        <f t="shared" si="7376"/>
        <v>8.6999999999999993</v>
      </c>
      <c r="AK461" s="118" t="s">
        <v>845</v>
      </c>
      <c r="AL461" s="118"/>
      <c r="AM461" s="115">
        <v>3.1</v>
      </c>
      <c r="AN461" s="115">
        <v>2.9</v>
      </c>
      <c r="AO461" s="115"/>
      <c r="AP461" s="115">
        <v>1</v>
      </c>
      <c r="AQ461" s="115"/>
      <c r="AR461" s="115">
        <f t="shared" si="7377"/>
        <v>8.99</v>
      </c>
      <c r="AT461" s="118" t="s">
        <v>845</v>
      </c>
      <c r="AU461" s="118"/>
      <c r="AV461" s="115">
        <v>3.5</v>
      </c>
      <c r="AW461" s="115">
        <v>2.8</v>
      </c>
      <c r="AX461" s="115"/>
      <c r="AY461" s="115">
        <v>1</v>
      </c>
      <c r="AZ461" s="115"/>
      <c r="BA461" s="115">
        <f t="shared" si="7378"/>
        <v>9.7999999999999989</v>
      </c>
      <c r="BC461" s="118" t="s">
        <v>845</v>
      </c>
      <c r="BD461" s="118"/>
      <c r="BE461" s="115">
        <v>3.5</v>
      </c>
      <c r="BF461" s="115">
        <v>2.8</v>
      </c>
      <c r="BG461" s="115"/>
      <c r="BH461" s="115">
        <v>1</v>
      </c>
      <c r="BI461" s="115"/>
      <c r="BJ461" s="115">
        <f t="shared" si="7379"/>
        <v>9.7999999999999989</v>
      </c>
      <c r="BL461" s="118" t="s">
        <v>845</v>
      </c>
      <c r="BM461" s="118"/>
      <c r="BN461" s="115">
        <v>3.1</v>
      </c>
      <c r="BO461" s="115">
        <v>4</v>
      </c>
      <c r="BP461" s="115"/>
      <c r="BQ461" s="115">
        <v>1</v>
      </c>
      <c r="BR461" s="115"/>
      <c r="BS461" s="115">
        <f t="shared" si="7380"/>
        <v>12.4</v>
      </c>
      <c r="BU461" s="118" t="s">
        <v>845</v>
      </c>
      <c r="BV461" s="118"/>
      <c r="BW461" s="115">
        <v>2.9</v>
      </c>
      <c r="BX461" s="115">
        <v>3</v>
      </c>
      <c r="BY461" s="115"/>
      <c r="BZ461" s="115">
        <v>1</v>
      </c>
      <c r="CA461" s="115"/>
      <c r="CB461" s="115">
        <f t="shared" si="7381"/>
        <v>8.6999999999999993</v>
      </c>
      <c r="CD461" s="118" t="s">
        <v>845</v>
      </c>
      <c r="CE461" s="118"/>
      <c r="CF461" s="115">
        <v>3</v>
      </c>
      <c r="CG461" s="115">
        <v>2.5</v>
      </c>
      <c r="CH461" s="115"/>
      <c r="CI461" s="115">
        <v>1</v>
      </c>
      <c r="CJ461" s="115"/>
      <c r="CK461" s="115">
        <f t="shared" si="7382"/>
        <v>7.5</v>
      </c>
      <c r="CM461" s="121" t="s">
        <v>845</v>
      </c>
      <c r="CN461" s="118"/>
      <c r="CO461" s="115">
        <v>3.5</v>
      </c>
      <c r="CP461" s="115">
        <v>3.3</v>
      </c>
      <c r="CQ461" s="115"/>
      <c r="CR461" s="115">
        <v>1</v>
      </c>
      <c r="CS461" s="115"/>
      <c r="CT461" s="115">
        <f t="shared" si="7383"/>
        <v>11.549999999999999</v>
      </c>
      <c r="CV461" s="118" t="s">
        <v>845</v>
      </c>
      <c r="CW461" s="118"/>
      <c r="CX461" s="115">
        <v>2.5</v>
      </c>
      <c r="CY461" s="115">
        <v>4</v>
      </c>
      <c r="CZ461" s="115"/>
      <c r="DA461" s="115">
        <v>1</v>
      </c>
      <c r="DB461" s="115"/>
      <c r="DC461" s="115">
        <f t="shared" si="7384"/>
        <v>10</v>
      </c>
      <c r="DE461" s="118" t="s">
        <v>845</v>
      </c>
      <c r="DF461" s="118"/>
      <c r="DG461" s="115">
        <v>2.9</v>
      </c>
      <c r="DH461" s="115">
        <v>3.1</v>
      </c>
      <c r="DI461" s="115"/>
      <c r="DJ461" s="115">
        <v>1</v>
      </c>
      <c r="DK461" s="115"/>
      <c r="DL461" s="115">
        <f t="shared" si="7385"/>
        <v>8.99</v>
      </c>
      <c r="DN461" s="118" t="s">
        <v>845</v>
      </c>
      <c r="DO461" s="118"/>
      <c r="DP461" s="115">
        <v>3.1</v>
      </c>
      <c r="DQ461" s="115">
        <v>3</v>
      </c>
      <c r="DR461" s="115"/>
      <c r="DS461" s="115">
        <v>1</v>
      </c>
      <c r="DT461" s="115"/>
      <c r="DU461" s="115">
        <f t="shared" si="7386"/>
        <v>9.3000000000000007</v>
      </c>
      <c r="DW461" s="118" t="s">
        <v>845</v>
      </c>
      <c r="DX461" s="118"/>
      <c r="DY461" s="115">
        <v>4</v>
      </c>
      <c r="DZ461" s="115">
        <v>3</v>
      </c>
      <c r="EA461" s="115"/>
      <c r="EB461" s="115">
        <v>1</v>
      </c>
      <c r="EC461" s="115"/>
      <c r="ED461" s="115">
        <f t="shared" si="7387"/>
        <v>12</v>
      </c>
      <c r="EF461" s="118" t="s">
        <v>845</v>
      </c>
      <c r="EG461" s="118"/>
      <c r="EH461" s="115">
        <v>2.9</v>
      </c>
      <c r="EI461" s="115">
        <v>2.9</v>
      </c>
      <c r="EJ461" s="115"/>
      <c r="EK461" s="115">
        <v>1</v>
      </c>
      <c r="EL461" s="115"/>
      <c r="EM461" s="115">
        <f t="shared" si="7388"/>
        <v>8.41</v>
      </c>
      <c r="EO461" s="118" t="s">
        <v>845</v>
      </c>
      <c r="EP461" s="118"/>
      <c r="EQ461" s="115">
        <v>3.3</v>
      </c>
      <c r="ER461" s="115">
        <v>3</v>
      </c>
      <c r="ES461" s="115"/>
      <c r="ET461" s="115">
        <v>1</v>
      </c>
      <c r="EU461" s="115"/>
      <c r="EV461" s="115">
        <f t="shared" si="7389"/>
        <v>9.8999999999999986</v>
      </c>
      <c r="EX461" s="118" t="s">
        <v>845</v>
      </c>
      <c r="EY461" s="118"/>
      <c r="EZ461" s="115">
        <v>3.3</v>
      </c>
      <c r="FA461" s="115">
        <v>3</v>
      </c>
      <c r="FB461" s="115"/>
      <c r="FC461" s="115">
        <v>1</v>
      </c>
      <c r="FD461" s="115"/>
      <c r="FE461" s="115">
        <f t="shared" si="7390"/>
        <v>9.8999999999999986</v>
      </c>
      <c r="FG461" s="121" t="s">
        <v>845</v>
      </c>
      <c r="FH461" s="118"/>
      <c r="FI461" s="115">
        <v>3</v>
      </c>
      <c r="FJ461" s="115">
        <v>3.1</v>
      </c>
      <c r="FK461" s="115"/>
      <c r="FL461" s="115">
        <v>1</v>
      </c>
      <c r="FM461" s="115"/>
      <c r="FN461" s="115">
        <f t="shared" si="7391"/>
        <v>9.3000000000000007</v>
      </c>
      <c r="FP461" s="118" t="s">
        <v>845</v>
      </c>
      <c r="FQ461" s="118"/>
      <c r="FR461" s="115">
        <v>2.8</v>
      </c>
      <c r="FS461" s="115">
        <v>3.3</v>
      </c>
      <c r="FT461" s="115"/>
      <c r="FU461" s="115">
        <v>1</v>
      </c>
      <c r="FV461" s="115"/>
      <c r="FW461" s="115">
        <f t="shared" si="7392"/>
        <v>9.2399999999999984</v>
      </c>
      <c r="FY461" s="118"/>
      <c r="FZ461" s="118"/>
      <c r="GA461" s="115"/>
      <c r="GB461" s="115"/>
      <c r="GC461" s="115"/>
      <c r="GD461" s="115"/>
      <c r="GE461" s="115"/>
      <c r="GF461" s="115">
        <f t="shared" si="7393"/>
        <v>0</v>
      </c>
      <c r="GH461" s="118"/>
      <c r="GI461" s="118"/>
      <c r="GJ461" s="115"/>
      <c r="GK461" s="115"/>
      <c r="GL461" s="115"/>
      <c r="GM461" s="115"/>
      <c r="GN461" s="115"/>
      <c r="GO461" s="115">
        <f t="shared" si="7394"/>
        <v>0</v>
      </c>
      <c r="GQ461" s="118"/>
      <c r="GR461" s="118"/>
      <c r="GS461" s="115"/>
      <c r="GT461" s="115"/>
      <c r="GU461" s="115"/>
      <c r="GV461" s="115"/>
      <c r="GW461" s="115"/>
      <c r="GX461" s="115">
        <f t="shared" si="7395"/>
        <v>0</v>
      </c>
      <c r="GZ461" s="118"/>
      <c r="HA461" s="118"/>
      <c r="HB461" s="115"/>
      <c r="HC461" s="115"/>
      <c r="HD461" s="115"/>
      <c r="HE461" s="115"/>
      <c r="HF461" s="115"/>
      <c r="HG461" s="115">
        <f t="shared" si="7396"/>
        <v>0</v>
      </c>
      <c r="HI461" s="118"/>
      <c r="HJ461" s="118"/>
      <c r="HK461" s="115"/>
      <c r="HL461" s="115"/>
      <c r="HM461" s="115"/>
      <c r="HN461" s="115"/>
      <c r="HO461" s="115"/>
      <c r="HP461" s="115">
        <f t="shared" si="7397"/>
        <v>0</v>
      </c>
      <c r="HR461" s="118"/>
      <c r="HS461" s="118"/>
      <c r="HT461" s="115"/>
      <c r="HU461" s="115"/>
      <c r="HV461" s="115"/>
      <c r="HW461" s="115"/>
      <c r="HX461" s="115"/>
      <c r="HY461" s="115">
        <f t="shared" si="7398"/>
        <v>0</v>
      </c>
      <c r="IA461" s="118"/>
      <c r="IB461" s="118"/>
      <c r="IC461" s="115"/>
      <c r="ID461" s="115"/>
      <c r="IE461" s="115"/>
      <c r="IF461" s="115"/>
      <c r="IG461" s="115"/>
      <c r="IH461" s="115">
        <f t="shared" si="7399"/>
        <v>0</v>
      </c>
      <c r="IJ461" s="118"/>
      <c r="IK461" s="118"/>
      <c r="IL461" s="115"/>
      <c r="IM461" s="115"/>
      <c r="IN461" s="115"/>
      <c r="IO461" s="115"/>
      <c r="IP461" s="115"/>
      <c r="IQ461" s="115">
        <f t="shared" si="7400"/>
        <v>0</v>
      </c>
      <c r="IS461" s="118"/>
      <c r="IT461" s="118"/>
      <c r="IU461" s="115"/>
      <c r="IV461" s="115"/>
      <c r="IW461" s="115"/>
      <c r="IX461" s="115"/>
      <c r="IY461" s="115"/>
      <c r="IZ461" s="115">
        <f t="shared" si="7401"/>
        <v>0</v>
      </c>
      <c r="JB461" s="118"/>
      <c r="JC461" s="118"/>
      <c r="JD461" s="115"/>
      <c r="JE461" s="115"/>
      <c r="JF461" s="115"/>
      <c r="JG461" s="115"/>
      <c r="JH461" s="115"/>
      <c r="JI461" s="115">
        <f t="shared" si="7402"/>
        <v>0</v>
      </c>
      <c r="JK461" s="118"/>
      <c r="JL461" s="118"/>
      <c r="JM461" s="115"/>
      <c r="JN461" s="115"/>
      <c r="JO461" s="115"/>
      <c r="JP461" s="115"/>
      <c r="JQ461" s="115"/>
      <c r="JR461" s="115">
        <f t="shared" si="7403"/>
        <v>0</v>
      </c>
      <c r="JS461" s="481"/>
      <c r="JT461" s="118"/>
      <c r="JU461" s="118"/>
      <c r="JV461" s="115"/>
      <c r="JW461" s="115"/>
      <c r="JX461" s="115"/>
      <c r="JY461" s="115"/>
      <c r="JZ461" s="115"/>
      <c r="KA461" s="115">
        <f t="shared" si="7404"/>
        <v>0</v>
      </c>
      <c r="KB461" s="481"/>
      <c r="KC461" s="118" t="s">
        <v>845</v>
      </c>
      <c r="KD461" s="118"/>
      <c r="KE461" s="115">
        <v>3.3</v>
      </c>
      <c r="KF461" s="115">
        <v>3</v>
      </c>
      <c r="KG461" s="115"/>
      <c r="KH461" s="115">
        <v>1</v>
      </c>
      <c r="KI461" s="115"/>
      <c r="KJ461" s="115">
        <f t="shared" si="7405"/>
        <v>9.8999999999999986</v>
      </c>
      <c r="KK461" s="481"/>
      <c r="KL461" s="118" t="s">
        <v>845</v>
      </c>
      <c r="KM461" s="118"/>
      <c r="KN461" s="115">
        <v>3</v>
      </c>
      <c r="KO461" s="115">
        <v>3.1</v>
      </c>
      <c r="KP461" s="115"/>
      <c r="KQ461" s="115">
        <v>1</v>
      </c>
      <c r="KR461" s="115"/>
      <c r="KS461" s="115">
        <f t="shared" si="7406"/>
        <v>9.3000000000000007</v>
      </c>
      <c r="KT461" s="481"/>
      <c r="KU461" s="118" t="s">
        <v>845</v>
      </c>
      <c r="KV461" s="118"/>
      <c r="KW461" s="115">
        <v>3</v>
      </c>
      <c r="KX461" s="115">
        <v>3.1</v>
      </c>
      <c r="KY461" s="115"/>
      <c r="KZ461" s="115">
        <v>1</v>
      </c>
      <c r="LA461" s="115"/>
      <c r="LB461" s="115">
        <f t="shared" si="7407"/>
        <v>9.3000000000000007</v>
      </c>
      <c r="LC461" s="481"/>
      <c r="LD461" s="118" t="s">
        <v>845</v>
      </c>
      <c r="LE461" s="118"/>
      <c r="LF461" s="115">
        <v>3</v>
      </c>
      <c r="LG461" s="115">
        <v>3.1</v>
      </c>
      <c r="LH461" s="115"/>
      <c r="LI461" s="115">
        <v>1</v>
      </c>
      <c r="LJ461" s="115"/>
      <c r="LK461" s="115">
        <f t="shared" si="7408"/>
        <v>9.3000000000000007</v>
      </c>
      <c r="LL461" s="481"/>
      <c r="LM461" s="118" t="s">
        <v>845</v>
      </c>
      <c r="LN461" s="118"/>
      <c r="LO461" s="115">
        <v>3</v>
      </c>
      <c r="LP461" s="115">
        <v>3.1</v>
      </c>
      <c r="LQ461" s="115"/>
      <c r="LR461" s="115">
        <v>1</v>
      </c>
      <c r="LS461" s="115"/>
      <c r="LT461" s="115">
        <f t="shared" si="7409"/>
        <v>9.3000000000000007</v>
      </c>
      <c r="LU461" s="481"/>
      <c r="LV461" s="118" t="s">
        <v>845</v>
      </c>
      <c r="LW461" s="118"/>
      <c r="LX461" s="115">
        <v>3</v>
      </c>
      <c r="LY461" s="115">
        <v>3.1</v>
      </c>
      <c r="LZ461" s="115"/>
      <c r="MA461" s="115">
        <v>1</v>
      </c>
      <c r="MB461" s="115"/>
      <c r="MC461" s="115">
        <f t="shared" si="7410"/>
        <v>9.3000000000000007</v>
      </c>
      <c r="MD461" s="481"/>
      <c r="ME461" s="118" t="s">
        <v>845</v>
      </c>
      <c r="MF461" s="118"/>
      <c r="MG461" s="115">
        <v>2.2999999999999998</v>
      </c>
      <c r="MH461" s="115">
        <v>2.5</v>
      </c>
      <c r="MI461" s="115"/>
      <c r="MJ461" s="115">
        <v>1</v>
      </c>
      <c r="MK461" s="115"/>
      <c r="ML461" s="115">
        <f t="shared" si="7411"/>
        <v>5.75</v>
      </c>
      <c r="MM461" s="481"/>
      <c r="MN461" s="118"/>
      <c r="MO461" s="118"/>
      <c r="MP461" s="115"/>
      <c r="MQ461" s="115"/>
      <c r="MR461" s="115"/>
      <c r="MS461" s="115"/>
      <c r="MT461" s="115"/>
      <c r="MU461" s="115">
        <f t="shared" si="7412"/>
        <v>0</v>
      </c>
      <c r="MV461" s="481"/>
      <c r="MW461" s="118"/>
      <c r="MX461" s="118"/>
      <c r="MY461" s="115"/>
      <c r="MZ461" s="115"/>
      <c r="NA461" s="115"/>
      <c r="NB461" s="115"/>
      <c r="NC461" s="115"/>
      <c r="ND461" s="115">
        <f t="shared" si="7413"/>
        <v>0</v>
      </c>
      <c r="NE461" s="481"/>
      <c r="NF461" s="118"/>
      <c r="NG461" s="118"/>
      <c r="NH461" s="115"/>
      <c r="NI461" s="115"/>
      <c r="NJ461" s="115"/>
      <c r="NK461" s="115"/>
      <c r="NL461" s="115"/>
      <c r="NM461" s="115">
        <f t="shared" si="7414"/>
        <v>0</v>
      </c>
      <c r="NN461" s="481"/>
      <c r="NO461" s="118"/>
      <c r="NP461" s="118"/>
      <c r="NQ461" s="115"/>
      <c r="NR461" s="115"/>
      <c r="NS461" s="115"/>
      <c r="NT461" s="115"/>
      <c r="NU461" s="115"/>
      <c r="NV461" s="115">
        <f t="shared" si="7415"/>
        <v>0</v>
      </c>
      <c r="NW461" s="481"/>
      <c r="NX461" s="118"/>
      <c r="NY461" s="118"/>
      <c r="NZ461" s="115"/>
      <c r="OA461" s="115"/>
      <c r="OB461" s="115"/>
      <c r="OC461" s="115"/>
      <c r="OD461" s="115"/>
      <c r="OE461" s="115">
        <f t="shared" si="7416"/>
        <v>0</v>
      </c>
      <c r="OF461" s="481"/>
      <c r="OG461" s="118"/>
      <c r="OH461" s="118"/>
      <c r="OI461" s="115"/>
      <c r="OJ461" s="115"/>
      <c r="OK461" s="115"/>
      <c r="OL461" s="115"/>
      <c r="OM461" s="115"/>
      <c r="ON461" s="115">
        <f t="shared" si="7417"/>
        <v>0</v>
      </c>
      <c r="OO461" s="481"/>
      <c r="OP461" s="118"/>
      <c r="OQ461" s="118"/>
      <c r="OR461" s="115"/>
      <c r="OS461" s="115"/>
      <c r="OT461" s="115"/>
      <c r="OU461" s="115"/>
      <c r="OV461" s="115"/>
      <c r="OW461" s="115">
        <f t="shared" si="7418"/>
        <v>0</v>
      </c>
      <c r="OY461" s="118"/>
      <c r="OZ461" s="118"/>
      <c r="PA461" s="115"/>
      <c r="PB461" s="115"/>
      <c r="PC461" s="115"/>
      <c r="PD461" s="115"/>
      <c r="PE461" s="115"/>
      <c r="PF461" s="115">
        <f t="shared" si="7419"/>
        <v>0</v>
      </c>
    </row>
    <row r="462" spans="1:422">
      <c r="A462" s="118"/>
      <c r="B462" s="118"/>
      <c r="C462" s="115"/>
      <c r="D462" s="115"/>
      <c r="E462" s="115"/>
      <c r="F462" s="115"/>
      <c r="G462" s="115"/>
      <c r="H462" s="115">
        <f t="shared" si="7420"/>
        <v>0</v>
      </c>
      <c r="J462" s="118" t="s">
        <v>852</v>
      </c>
      <c r="K462" s="118"/>
      <c r="L462" s="115">
        <v>3</v>
      </c>
      <c r="M462" s="115">
        <v>3.2</v>
      </c>
      <c r="N462" s="115"/>
      <c r="O462" s="115">
        <v>1</v>
      </c>
      <c r="P462" s="115"/>
      <c r="Q462" s="115">
        <f t="shared" si="7421"/>
        <v>9.6000000000000014</v>
      </c>
      <c r="S462" s="118" t="s">
        <v>849</v>
      </c>
      <c r="T462" s="118"/>
      <c r="U462" s="115">
        <v>3.3</v>
      </c>
      <c r="V462" s="115">
        <v>3.9</v>
      </c>
      <c r="W462" s="115"/>
      <c r="X462" s="115">
        <v>1</v>
      </c>
      <c r="Y462" s="115"/>
      <c r="Z462" s="115">
        <f t="shared" si="7375"/>
        <v>12.87</v>
      </c>
      <c r="AB462" s="118" t="s">
        <v>849</v>
      </c>
      <c r="AC462" s="118"/>
      <c r="AD462" s="115">
        <v>2.9</v>
      </c>
      <c r="AE462" s="115">
        <v>3</v>
      </c>
      <c r="AF462" s="115"/>
      <c r="AG462" s="115">
        <v>1</v>
      </c>
      <c r="AH462" s="115"/>
      <c r="AI462" s="115">
        <f t="shared" si="7376"/>
        <v>8.6999999999999993</v>
      </c>
      <c r="AK462" s="118" t="s">
        <v>850</v>
      </c>
      <c r="AL462" s="118"/>
      <c r="AM462" s="115">
        <v>4.3</v>
      </c>
      <c r="AN462" s="115">
        <v>3</v>
      </c>
      <c r="AO462" s="115"/>
      <c r="AP462" s="115">
        <v>1</v>
      </c>
      <c r="AQ462" s="115"/>
      <c r="AR462" s="115">
        <f t="shared" si="7377"/>
        <v>12.899999999999999</v>
      </c>
      <c r="AT462" s="118" t="s">
        <v>850</v>
      </c>
      <c r="AU462" s="118"/>
      <c r="AV462" s="115">
        <v>2</v>
      </c>
      <c r="AW462" s="115">
        <v>3.5</v>
      </c>
      <c r="AX462" s="115"/>
      <c r="AY462" s="115">
        <v>1</v>
      </c>
      <c r="AZ462" s="115"/>
      <c r="BA462" s="115">
        <f t="shared" si="7378"/>
        <v>7</v>
      </c>
      <c r="BC462" s="118" t="s">
        <v>850</v>
      </c>
      <c r="BD462" s="118"/>
      <c r="BE462" s="115">
        <v>6</v>
      </c>
      <c r="BF462" s="115">
        <v>3</v>
      </c>
      <c r="BG462" s="115"/>
      <c r="BH462" s="115">
        <v>1</v>
      </c>
      <c r="BI462" s="115"/>
      <c r="BJ462" s="115">
        <f t="shared" si="7379"/>
        <v>18</v>
      </c>
      <c r="BL462" s="118" t="s">
        <v>850</v>
      </c>
      <c r="BM462" s="118"/>
      <c r="BN462" s="115">
        <v>2.9</v>
      </c>
      <c r="BO462" s="115">
        <v>3</v>
      </c>
      <c r="BP462" s="115"/>
      <c r="BQ462" s="115">
        <v>1</v>
      </c>
      <c r="BR462" s="115"/>
      <c r="BS462" s="115">
        <f t="shared" si="7380"/>
        <v>8.6999999999999993</v>
      </c>
      <c r="BU462" s="118" t="s">
        <v>851</v>
      </c>
      <c r="BV462" s="118"/>
      <c r="BW462" s="115">
        <v>2.9</v>
      </c>
      <c r="BX462" s="115">
        <v>2.9</v>
      </c>
      <c r="BY462" s="115"/>
      <c r="BZ462" s="115">
        <v>1</v>
      </c>
      <c r="CA462" s="115"/>
      <c r="CB462" s="115">
        <f t="shared" si="7381"/>
        <v>8.41</v>
      </c>
      <c r="CD462" s="118" t="s">
        <v>850</v>
      </c>
      <c r="CE462" s="118"/>
      <c r="CF462" s="115">
        <v>6</v>
      </c>
      <c r="CG462" s="115">
        <v>3</v>
      </c>
      <c r="CH462" s="115"/>
      <c r="CI462" s="115">
        <v>1</v>
      </c>
      <c r="CJ462" s="115"/>
      <c r="CK462" s="115">
        <f t="shared" si="7382"/>
        <v>18</v>
      </c>
      <c r="CM462" s="121" t="s">
        <v>849</v>
      </c>
      <c r="CN462" s="118"/>
      <c r="CO462" s="115">
        <v>3.5</v>
      </c>
      <c r="CP462" s="115">
        <v>3.35</v>
      </c>
      <c r="CQ462" s="115"/>
      <c r="CR462" s="115">
        <v>1</v>
      </c>
      <c r="CS462" s="115"/>
      <c r="CT462" s="115">
        <f t="shared" si="7383"/>
        <v>11.725</v>
      </c>
      <c r="CV462" s="118" t="s">
        <v>849</v>
      </c>
      <c r="CW462" s="118"/>
      <c r="CX462" s="115">
        <v>3.1</v>
      </c>
      <c r="CY462" s="115">
        <v>4</v>
      </c>
      <c r="CZ462" s="115"/>
      <c r="DA462" s="115">
        <v>1</v>
      </c>
      <c r="DB462" s="115"/>
      <c r="DC462" s="115">
        <f t="shared" si="7384"/>
        <v>12.4</v>
      </c>
      <c r="DE462" s="118" t="s">
        <v>849</v>
      </c>
      <c r="DF462" s="118"/>
      <c r="DG462" s="115">
        <v>3.85</v>
      </c>
      <c r="DH462" s="115">
        <v>2.2000000000000002</v>
      </c>
      <c r="DI462" s="115"/>
      <c r="DJ462" s="115">
        <v>1</v>
      </c>
      <c r="DK462" s="115"/>
      <c r="DL462" s="115">
        <f t="shared" si="7385"/>
        <v>8.4700000000000006</v>
      </c>
      <c r="DN462" s="118" t="s">
        <v>850</v>
      </c>
      <c r="DO462" s="118"/>
      <c r="DP462" s="115">
        <v>4.3</v>
      </c>
      <c r="DQ462" s="115">
        <v>3</v>
      </c>
      <c r="DR462" s="115"/>
      <c r="DS462" s="115">
        <v>1</v>
      </c>
      <c r="DT462" s="115"/>
      <c r="DU462" s="115">
        <f t="shared" si="7386"/>
        <v>12.899999999999999</v>
      </c>
      <c r="DW462" s="118" t="s">
        <v>851</v>
      </c>
      <c r="DX462" s="118"/>
      <c r="DY462" s="115">
        <v>2.5</v>
      </c>
      <c r="DZ462" s="115">
        <v>2.2000000000000002</v>
      </c>
      <c r="EA462" s="115"/>
      <c r="EB462" s="115">
        <v>1</v>
      </c>
      <c r="EC462" s="115"/>
      <c r="ED462" s="115">
        <f t="shared" si="7387"/>
        <v>5.5</v>
      </c>
      <c r="EF462" s="118" t="s">
        <v>849</v>
      </c>
      <c r="EG462" s="118"/>
      <c r="EH462" s="115">
        <v>2.9</v>
      </c>
      <c r="EI462" s="115">
        <v>2.9</v>
      </c>
      <c r="EJ462" s="115"/>
      <c r="EK462" s="115">
        <v>1</v>
      </c>
      <c r="EL462" s="115"/>
      <c r="EM462" s="115">
        <f t="shared" si="7388"/>
        <v>8.41</v>
      </c>
      <c r="EO462" s="118" t="s">
        <v>849</v>
      </c>
      <c r="EP462" s="118"/>
      <c r="EQ462" s="115">
        <v>4.4000000000000004</v>
      </c>
      <c r="ER462" s="115">
        <v>2.8</v>
      </c>
      <c r="ES462" s="115"/>
      <c r="ET462" s="115">
        <v>1</v>
      </c>
      <c r="EU462" s="115"/>
      <c r="EV462" s="115">
        <f t="shared" si="7389"/>
        <v>12.32</v>
      </c>
      <c r="EX462" s="118" t="s">
        <v>850</v>
      </c>
      <c r="EY462" s="118"/>
      <c r="EZ462" s="115">
        <v>3.7</v>
      </c>
      <c r="FA462" s="115">
        <v>6</v>
      </c>
      <c r="FB462" s="115"/>
      <c r="FC462" s="115">
        <v>1</v>
      </c>
      <c r="FD462" s="115"/>
      <c r="FE462" s="115">
        <f t="shared" si="7390"/>
        <v>22.200000000000003</v>
      </c>
      <c r="FG462" s="118" t="s">
        <v>850</v>
      </c>
      <c r="FH462" s="118"/>
      <c r="FI462" s="115">
        <v>3</v>
      </c>
      <c r="FJ462" s="115">
        <v>4.3</v>
      </c>
      <c r="FK462" s="115"/>
      <c r="FL462" s="115">
        <v>1</v>
      </c>
      <c r="FM462" s="115"/>
      <c r="FN462" s="115">
        <f t="shared" si="7391"/>
        <v>12.899999999999999</v>
      </c>
      <c r="FP462" s="118" t="s">
        <v>852</v>
      </c>
      <c r="FQ462" s="118"/>
      <c r="FR462" s="115">
        <v>3</v>
      </c>
      <c r="FS462" s="115">
        <v>3.3</v>
      </c>
      <c r="FT462" s="115"/>
      <c r="FU462" s="115">
        <v>1</v>
      </c>
      <c r="FV462" s="115"/>
      <c r="FW462" s="115">
        <f t="shared" si="7392"/>
        <v>9.8999999999999986</v>
      </c>
      <c r="FY462" s="118"/>
      <c r="FZ462" s="118"/>
      <c r="GA462" s="115"/>
      <c r="GB462" s="115"/>
      <c r="GC462" s="115"/>
      <c r="GD462" s="115"/>
      <c r="GE462" s="115"/>
      <c r="GF462" s="115">
        <f t="shared" si="7393"/>
        <v>0</v>
      </c>
      <c r="GH462" s="118"/>
      <c r="GI462" s="118"/>
      <c r="GJ462" s="115"/>
      <c r="GK462" s="115"/>
      <c r="GL462" s="115"/>
      <c r="GM462" s="115"/>
      <c r="GN462" s="115"/>
      <c r="GO462" s="115">
        <f t="shared" si="7394"/>
        <v>0</v>
      </c>
      <c r="GQ462" s="118"/>
      <c r="GR462" s="118"/>
      <c r="GS462" s="115"/>
      <c r="GT462" s="115"/>
      <c r="GU462" s="115"/>
      <c r="GV462" s="115"/>
      <c r="GW462" s="115"/>
      <c r="GX462" s="115">
        <f t="shared" si="7395"/>
        <v>0</v>
      </c>
      <c r="GZ462" s="118"/>
      <c r="HA462" s="118"/>
      <c r="HB462" s="115"/>
      <c r="HC462" s="115"/>
      <c r="HD462" s="115"/>
      <c r="HE462" s="115"/>
      <c r="HF462" s="115"/>
      <c r="HG462" s="115">
        <f t="shared" si="7396"/>
        <v>0</v>
      </c>
      <c r="HI462" s="118"/>
      <c r="HJ462" s="118"/>
      <c r="HK462" s="115"/>
      <c r="HL462" s="115"/>
      <c r="HM462" s="115"/>
      <c r="HN462" s="115"/>
      <c r="HO462" s="115"/>
      <c r="HP462" s="115">
        <f t="shared" si="7397"/>
        <v>0</v>
      </c>
      <c r="HR462" s="118"/>
      <c r="HS462" s="118"/>
      <c r="HT462" s="115"/>
      <c r="HU462" s="115"/>
      <c r="HV462" s="115"/>
      <c r="HW462" s="115"/>
      <c r="HX462" s="115"/>
      <c r="HY462" s="115">
        <f t="shared" si="7398"/>
        <v>0</v>
      </c>
      <c r="IA462" s="118"/>
      <c r="IB462" s="118"/>
      <c r="IC462" s="115"/>
      <c r="ID462" s="115"/>
      <c r="IE462" s="115"/>
      <c r="IF462" s="115"/>
      <c r="IG462" s="115"/>
      <c r="IH462" s="115">
        <f t="shared" si="7399"/>
        <v>0</v>
      </c>
      <c r="IJ462" s="118"/>
      <c r="IK462" s="118"/>
      <c r="IL462" s="115"/>
      <c r="IM462" s="115"/>
      <c r="IN462" s="115"/>
      <c r="IO462" s="115"/>
      <c r="IP462" s="115"/>
      <c r="IQ462" s="115">
        <f t="shared" si="7400"/>
        <v>0</v>
      </c>
      <c r="IS462" s="118"/>
      <c r="IT462" s="118"/>
      <c r="IU462" s="115"/>
      <c r="IV462" s="115"/>
      <c r="IW462" s="115"/>
      <c r="IX462" s="115"/>
      <c r="IY462" s="115"/>
      <c r="IZ462" s="115">
        <f t="shared" si="7401"/>
        <v>0</v>
      </c>
      <c r="JB462" s="118"/>
      <c r="JC462" s="118"/>
      <c r="JD462" s="115"/>
      <c r="JE462" s="115"/>
      <c r="JF462" s="115"/>
      <c r="JG462" s="115"/>
      <c r="JH462" s="115"/>
      <c r="JI462" s="115">
        <f t="shared" si="7402"/>
        <v>0</v>
      </c>
      <c r="JK462" s="118"/>
      <c r="JL462" s="118"/>
      <c r="JM462" s="115"/>
      <c r="JN462" s="115"/>
      <c r="JO462" s="115"/>
      <c r="JP462" s="115"/>
      <c r="JQ462" s="115"/>
      <c r="JR462" s="115">
        <f t="shared" si="7403"/>
        <v>0</v>
      </c>
      <c r="JS462" s="481"/>
      <c r="JT462" s="118"/>
      <c r="JU462" s="118"/>
      <c r="JV462" s="115"/>
      <c r="JW462" s="115"/>
      <c r="JX462" s="115"/>
      <c r="JY462" s="115"/>
      <c r="JZ462" s="115"/>
      <c r="KA462" s="115">
        <f t="shared" si="7404"/>
        <v>0</v>
      </c>
      <c r="KB462" s="481"/>
      <c r="KC462" s="118" t="s">
        <v>849</v>
      </c>
      <c r="KD462" s="118"/>
      <c r="KE462" s="115">
        <v>3</v>
      </c>
      <c r="KF462" s="115">
        <v>3.1</v>
      </c>
      <c r="KG462" s="115"/>
      <c r="KH462" s="115">
        <v>1</v>
      </c>
      <c r="KI462" s="115"/>
      <c r="KJ462" s="115">
        <f t="shared" si="7405"/>
        <v>9.3000000000000007</v>
      </c>
      <c r="KK462" s="481"/>
      <c r="KL462" s="118" t="s">
        <v>852</v>
      </c>
      <c r="KM462" s="118"/>
      <c r="KN462" s="115">
        <v>4.3</v>
      </c>
      <c r="KO462" s="115">
        <v>3</v>
      </c>
      <c r="KP462" s="115"/>
      <c r="KQ462" s="115">
        <v>1</v>
      </c>
      <c r="KR462" s="115"/>
      <c r="KS462" s="115">
        <f t="shared" si="7406"/>
        <v>12.899999999999999</v>
      </c>
      <c r="KT462" s="481"/>
      <c r="KU462" s="118" t="s">
        <v>852</v>
      </c>
      <c r="KV462" s="118"/>
      <c r="KW462" s="115">
        <v>4.3</v>
      </c>
      <c r="KX462" s="115">
        <v>3</v>
      </c>
      <c r="KY462" s="115"/>
      <c r="KZ462" s="115">
        <v>1</v>
      </c>
      <c r="LA462" s="115"/>
      <c r="LB462" s="115">
        <f t="shared" si="7407"/>
        <v>12.899999999999999</v>
      </c>
      <c r="LC462" s="481"/>
      <c r="LD462" s="118" t="s">
        <v>852</v>
      </c>
      <c r="LE462" s="118"/>
      <c r="LF462" s="115">
        <v>4.3</v>
      </c>
      <c r="LG462" s="115">
        <v>3</v>
      </c>
      <c r="LH462" s="115"/>
      <c r="LI462" s="115">
        <v>1</v>
      </c>
      <c r="LJ462" s="115"/>
      <c r="LK462" s="115">
        <f t="shared" si="7408"/>
        <v>12.899999999999999</v>
      </c>
      <c r="LL462" s="481"/>
      <c r="LM462" s="118" t="s">
        <v>852</v>
      </c>
      <c r="LN462" s="118"/>
      <c r="LO462" s="115">
        <v>4.3</v>
      </c>
      <c r="LP462" s="115">
        <v>3</v>
      </c>
      <c r="LQ462" s="115"/>
      <c r="LR462" s="115">
        <v>1</v>
      </c>
      <c r="LS462" s="115"/>
      <c r="LT462" s="115">
        <f t="shared" si="7409"/>
        <v>12.899999999999999</v>
      </c>
      <c r="LU462" s="481"/>
      <c r="LV462" s="118" t="s">
        <v>852</v>
      </c>
      <c r="LW462" s="118"/>
      <c r="LX462" s="115">
        <v>4.3</v>
      </c>
      <c r="LY462" s="115">
        <v>3</v>
      </c>
      <c r="LZ462" s="115"/>
      <c r="MA462" s="115">
        <v>1</v>
      </c>
      <c r="MB462" s="115"/>
      <c r="MC462" s="115">
        <f t="shared" si="7410"/>
        <v>12.899999999999999</v>
      </c>
      <c r="MD462" s="481"/>
      <c r="ME462" s="118" t="s">
        <v>849</v>
      </c>
      <c r="MF462" s="118"/>
      <c r="MG462" s="115">
        <v>3.7</v>
      </c>
      <c r="MH462" s="115">
        <v>3.3</v>
      </c>
      <c r="MI462" s="115"/>
      <c r="MJ462" s="115">
        <v>1</v>
      </c>
      <c r="MK462" s="115"/>
      <c r="ML462" s="115">
        <f t="shared" si="7411"/>
        <v>12.209999999999999</v>
      </c>
      <c r="MM462" s="481"/>
      <c r="MN462" s="118"/>
      <c r="MO462" s="118"/>
      <c r="MP462" s="115"/>
      <c r="MQ462" s="115"/>
      <c r="MR462" s="115"/>
      <c r="MS462" s="115"/>
      <c r="MT462" s="115"/>
      <c r="MU462" s="115">
        <f t="shared" si="7412"/>
        <v>0</v>
      </c>
      <c r="MV462" s="481"/>
      <c r="MW462" s="118"/>
      <c r="MX462" s="118"/>
      <c r="MY462" s="115"/>
      <c r="MZ462" s="115"/>
      <c r="NA462" s="115"/>
      <c r="NB462" s="115"/>
      <c r="NC462" s="115"/>
      <c r="ND462" s="115">
        <f t="shared" si="7413"/>
        <v>0</v>
      </c>
      <c r="NE462" s="481"/>
      <c r="NF462" s="118"/>
      <c r="NG462" s="118"/>
      <c r="NH462" s="115"/>
      <c r="NI462" s="115"/>
      <c r="NJ462" s="115"/>
      <c r="NK462" s="115"/>
      <c r="NL462" s="115"/>
      <c r="NM462" s="115">
        <f t="shared" si="7414"/>
        <v>0</v>
      </c>
      <c r="NN462" s="481"/>
      <c r="NO462" s="118"/>
      <c r="NP462" s="118"/>
      <c r="NQ462" s="115"/>
      <c r="NR462" s="115"/>
      <c r="NS462" s="115"/>
      <c r="NT462" s="115"/>
      <c r="NU462" s="115"/>
      <c r="NV462" s="115">
        <f t="shared" si="7415"/>
        <v>0</v>
      </c>
      <c r="NW462" s="481"/>
      <c r="NX462" s="118"/>
      <c r="NY462" s="118"/>
      <c r="NZ462" s="115"/>
      <c r="OA462" s="115"/>
      <c r="OB462" s="115"/>
      <c r="OC462" s="115"/>
      <c r="OD462" s="115"/>
      <c r="OE462" s="115">
        <f t="shared" si="7416"/>
        <v>0</v>
      </c>
      <c r="OF462" s="481"/>
      <c r="OG462" s="118"/>
      <c r="OH462" s="118"/>
      <c r="OI462" s="115"/>
      <c r="OJ462" s="115"/>
      <c r="OK462" s="115"/>
      <c r="OL462" s="115"/>
      <c r="OM462" s="115"/>
      <c r="ON462" s="115">
        <f t="shared" si="7417"/>
        <v>0</v>
      </c>
      <c r="OO462" s="481"/>
      <c r="OP462" s="118"/>
      <c r="OQ462" s="118"/>
      <c r="OR462" s="115"/>
      <c r="OS462" s="115"/>
      <c r="OT462" s="115"/>
      <c r="OU462" s="115"/>
      <c r="OV462" s="115"/>
      <c r="OW462" s="115">
        <f t="shared" si="7418"/>
        <v>0</v>
      </c>
      <c r="OY462" s="118"/>
      <c r="OZ462" s="118"/>
      <c r="PA462" s="115"/>
      <c r="PB462" s="115"/>
      <c r="PC462" s="115"/>
      <c r="PD462" s="115"/>
      <c r="PE462" s="115"/>
      <c r="PF462" s="115">
        <f t="shared" si="7419"/>
        <v>0</v>
      </c>
    </row>
    <row r="463" spans="1:422">
      <c r="A463" s="118"/>
      <c r="B463" s="118"/>
      <c r="C463" s="115"/>
      <c r="D463" s="115"/>
      <c r="E463" s="115"/>
      <c r="F463" s="115"/>
      <c r="G463" s="115"/>
      <c r="H463" s="115">
        <f t="shared" si="7420"/>
        <v>0</v>
      </c>
      <c r="J463" s="118" t="s">
        <v>851</v>
      </c>
      <c r="K463" s="118"/>
      <c r="L463" s="115">
        <v>2</v>
      </c>
      <c r="M463" s="115">
        <v>3.2</v>
      </c>
      <c r="N463" s="115"/>
      <c r="O463" s="115">
        <v>1</v>
      </c>
      <c r="P463" s="115"/>
      <c r="Q463" s="115">
        <f t="shared" si="7421"/>
        <v>6.4</v>
      </c>
      <c r="S463" s="118" t="s">
        <v>850</v>
      </c>
      <c r="T463" s="118"/>
      <c r="U463" s="115">
        <v>1.8</v>
      </c>
      <c r="V463" s="115">
        <v>4.9000000000000004</v>
      </c>
      <c r="W463" s="115"/>
      <c r="X463" s="115">
        <v>1</v>
      </c>
      <c r="Y463" s="115"/>
      <c r="Z463" s="115">
        <f t="shared" si="7375"/>
        <v>8.82</v>
      </c>
      <c r="AB463" s="118" t="s">
        <v>850</v>
      </c>
      <c r="AC463" s="118"/>
      <c r="AD463" s="115">
        <v>2.2000000000000002</v>
      </c>
      <c r="AE463" s="115">
        <v>6</v>
      </c>
      <c r="AF463" s="115"/>
      <c r="AG463" s="115">
        <v>1</v>
      </c>
      <c r="AH463" s="115"/>
      <c r="AI463" s="115">
        <f t="shared" si="7376"/>
        <v>13.200000000000001</v>
      </c>
      <c r="AK463" s="118" t="s">
        <v>851</v>
      </c>
      <c r="AL463" s="118"/>
      <c r="AM463" s="115">
        <v>2.5</v>
      </c>
      <c r="AN463" s="115">
        <v>3.3</v>
      </c>
      <c r="AO463" s="115"/>
      <c r="AP463" s="115">
        <v>1</v>
      </c>
      <c r="AQ463" s="115"/>
      <c r="AR463" s="115">
        <f t="shared" si="7377"/>
        <v>8.25</v>
      </c>
      <c r="AT463" s="118" t="s">
        <v>853</v>
      </c>
      <c r="AU463" s="118"/>
      <c r="AV463" s="115">
        <v>10.8</v>
      </c>
      <c r="AW463" s="115">
        <v>0.9</v>
      </c>
      <c r="AX463" s="115"/>
      <c r="AY463" s="115">
        <v>1</v>
      </c>
      <c r="AZ463" s="115"/>
      <c r="BA463" s="115">
        <f t="shared" si="7378"/>
        <v>9.7200000000000006</v>
      </c>
      <c r="BC463" s="118" t="s">
        <v>854</v>
      </c>
      <c r="BD463" s="118"/>
      <c r="BE463" s="115">
        <v>2</v>
      </c>
      <c r="BF463" s="115">
        <v>1.2</v>
      </c>
      <c r="BG463" s="115"/>
      <c r="BH463" s="115">
        <v>1</v>
      </c>
      <c r="BI463" s="115"/>
      <c r="BJ463" s="115">
        <f t="shared" si="7379"/>
        <v>2.4</v>
      </c>
      <c r="BL463" s="118" t="s">
        <v>853</v>
      </c>
      <c r="BM463" s="118"/>
      <c r="BN463" s="115">
        <v>6.1</v>
      </c>
      <c r="BO463" s="115">
        <v>3</v>
      </c>
      <c r="BP463" s="115"/>
      <c r="BQ463" s="115">
        <v>1</v>
      </c>
      <c r="BR463" s="115"/>
      <c r="BS463" s="115">
        <f t="shared" si="7380"/>
        <v>18.299999999999997</v>
      </c>
      <c r="BU463" s="118" t="s">
        <v>850</v>
      </c>
      <c r="BV463" s="118"/>
      <c r="BW463" s="115">
        <v>2.9</v>
      </c>
      <c r="BX463" s="115">
        <v>3</v>
      </c>
      <c r="BY463" s="115"/>
      <c r="BZ463" s="115">
        <v>1</v>
      </c>
      <c r="CA463" s="115"/>
      <c r="CB463" s="115">
        <f t="shared" si="7381"/>
        <v>8.6999999999999993</v>
      </c>
      <c r="CD463" s="118" t="s">
        <v>851</v>
      </c>
      <c r="CE463" s="118"/>
      <c r="CF463" s="115">
        <v>3</v>
      </c>
      <c r="CG463" s="115">
        <v>2.5</v>
      </c>
      <c r="CH463" s="115"/>
      <c r="CI463" s="115">
        <v>1</v>
      </c>
      <c r="CJ463" s="115"/>
      <c r="CK463" s="115">
        <f t="shared" si="7382"/>
        <v>7.5</v>
      </c>
      <c r="CM463" s="121" t="s">
        <v>855</v>
      </c>
      <c r="CN463" s="118"/>
      <c r="CO463" s="115">
        <v>3.3</v>
      </c>
      <c r="CP463" s="115">
        <v>3.45</v>
      </c>
      <c r="CQ463" s="115"/>
      <c r="CR463" s="115">
        <v>1</v>
      </c>
      <c r="CS463" s="115"/>
      <c r="CT463" s="115">
        <f t="shared" si="7383"/>
        <v>11.385</v>
      </c>
      <c r="CV463" s="118" t="s">
        <v>850</v>
      </c>
      <c r="CW463" s="118"/>
      <c r="CX463" s="115">
        <v>3.3</v>
      </c>
      <c r="CY463" s="115">
        <v>4</v>
      </c>
      <c r="CZ463" s="115"/>
      <c r="DA463" s="115">
        <v>1</v>
      </c>
      <c r="DB463" s="115"/>
      <c r="DC463" s="115">
        <f t="shared" si="7384"/>
        <v>13.2</v>
      </c>
      <c r="DE463" s="118" t="s">
        <v>851</v>
      </c>
      <c r="DF463" s="118"/>
      <c r="DG463" s="115">
        <v>3</v>
      </c>
      <c r="DH463" s="115">
        <v>3.1</v>
      </c>
      <c r="DI463" s="115"/>
      <c r="DJ463" s="115">
        <v>1</v>
      </c>
      <c r="DK463" s="115"/>
      <c r="DL463" s="115">
        <f t="shared" si="7385"/>
        <v>9.3000000000000007</v>
      </c>
      <c r="DN463" s="118" t="s">
        <v>851</v>
      </c>
      <c r="DO463" s="118"/>
      <c r="DP463" s="115">
        <v>3</v>
      </c>
      <c r="DQ463" s="115">
        <v>2.7</v>
      </c>
      <c r="DR463" s="115"/>
      <c r="DS463" s="115">
        <v>1</v>
      </c>
      <c r="DT463" s="115"/>
      <c r="DU463" s="115">
        <f t="shared" si="7386"/>
        <v>8.1000000000000014</v>
      </c>
      <c r="DW463" s="118" t="s">
        <v>850</v>
      </c>
      <c r="DX463" s="118"/>
      <c r="DY463" s="115">
        <v>4.7</v>
      </c>
      <c r="DZ463" s="115">
        <v>4.4000000000000004</v>
      </c>
      <c r="EA463" s="115"/>
      <c r="EB463" s="115">
        <v>1</v>
      </c>
      <c r="EC463" s="115"/>
      <c r="ED463" s="115">
        <f t="shared" si="7387"/>
        <v>20.680000000000003</v>
      </c>
      <c r="EF463" s="118" t="s">
        <v>850</v>
      </c>
      <c r="EG463" s="118"/>
      <c r="EH463" s="115">
        <v>6</v>
      </c>
      <c r="EI463" s="115">
        <v>3</v>
      </c>
      <c r="EJ463" s="115"/>
      <c r="EK463" s="115">
        <v>1</v>
      </c>
      <c r="EL463" s="115"/>
      <c r="EM463" s="115">
        <f t="shared" si="7388"/>
        <v>18</v>
      </c>
      <c r="EO463" s="118" t="s">
        <v>851</v>
      </c>
      <c r="EP463" s="118"/>
      <c r="EQ463" s="115">
        <v>3.3</v>
      </c>
      <c r="ER463" s="115">
        <v>3</v>
      </c>
      <c r="ES463" s="115"/>
      <c r="ET463" s="115">
        <v>1</v>
      </c>
      <c r="EU463" s="115"/>
      <c r="EV463" s="115">
        <f t="shared" si="7389"/>
        <v>9.8999999999999986</v>
      </c>
      <c r="EX463" s="118"/>
      <c r="EY463" s="118"/>
      <c r="EZ463" s="115"/>
      <c r="FA463" s="115"/>
      <c r="FB463" s="115"/>
      <c r="FC463" s="115"/>
      <c r="FD463" s="115"/>
      <c r="FE463" s="115">
        <f t="shared" si="7390"/>
        <v>0</v>
      </c>
      <c r="FG463" s="118" t="s">
        <v>851</v>
      </c>
      <c r="FH463" s="118"/>
      <c r="FI463" s="115">
        <v>3</v>
      </c>
      <c r="FJ463" s="115">
        <v>3.2</v>
      </c>
      <c r="FK463" s="115"/>
      <c r="FL463" s="115">
        <v>1</v>
      </c>
      <c r="FM463" s="115"/>
      <c r="FN463" s="115">
        <f t="shared" si="7391"/>
        <v>9.6000000000000014</v>
      </c>
      <c r="FP463" s="118" t="s">
        <v>851</v>
      </c>
      <c r="FQ463" s="118"/>
      <c r="FR463" s="115">
        <v>2.7</v>
      </c>
      <c r="FS463" s="115">
        <v>1.8</v>
      </c>
      <c r="FT463" s="115"/>
      <c r="FU463" s="115">
        <v>1</v>
      </c>
      <c r="FV463" s="115"/>
      <c r="FW463" s="115">
        <f t="shared" si="7392"/>
        <v>4.8600000000000003</v>
      </c>
      <c r="FY463" s="118"/>
      <c r="FZ463" s="118"/>
      <c r="GA463" s="115"/>
      <c r="GB463" s="115"/>
      <c r="GC463" s="115"/>
      <c r="GD463" s="115"/>
      <c r="GE463" s="115"/>
      <c r="GF463" s="115">
        <f t="shared" si="7393"/>
        <v>0</v>
      </c>
      <c r="GH463" s="118"/>
      <c r="GI463" s="118"/>
      <c r="GJ463" s="115"/>
      <c r="GK463" s="115"/>
      <c r="GL463" s="115"/>
      <c r="GM463" s="115"/>
      <c r="GN463" s="115"/>
      <c r="GO463" s="115">
        <f t="shared" si="7394"/>
        <v>0</v>
      </c>
      <c r="GQ463" s="118"/>
      <c r="GR463" s="118"/>
      <c r="GS463" s="115"/>
      <c r="GT463" s="115"/>
      <c r="GU463" s="115"/>
      <c r="GV463" s="115"/>
      <c r="GW463" s="115"/>
      <c r="GX463" s="115">
        <f t="shared" si="7395"/>
        <v>0</v>
      </c>
      <c r="GZ463" s="118"/>
      <c r="HA463" s="118"/>
      <c r="HB463" s="115"/>
      <c r="HC463" s="115"/>
      <c r="HD463" s="115"/>
      <c r="HE463" s="115"/>
      <c r="HF463" s="115"/>
      <c r="HG463" s="115">
        <f t="shared" si="7396"/>
        <v>0</v>
      </c>
      <c r="HI463" s="118"/>
      <c r="HJ463" s="118"/>
      <c r="HK463" s="115"/>
      <c r="HL463" s="115"/>
      <c r="HM463" s="115"/>
      <c r="HN463" s="115"/>
      <c r="HO463" s="115"/>
      <c r="HP463" s="115">
        <f t="shared" si="7397"/>
        <v>0</v>
      </c>
      <c r="HR463" s="118"/>
      <c r="HS463" s="118"/>
      <c r="HT463" s="115"/>
      <c r="HU463" s="115"/>
      <c r="HV463" s="115"/>
      <c r="HW463" s="115"/>
      <c r="HX463" s="115"/>
      <c r="HY463" s="115">
        <f t="shared" si="7398"/>
        <v>0</v>
      </c>
      <c r="IA463" s="118"/>
      <c r="IB463" s="118"/>
      <c r="IC463" s="115"/>
      <c r="ID463" s="115"/>
      <c r="IE463" s="115"/>
      <c r="IF463" s="115"/>
      <c r="IG463" s="115"/>
      <c r="IH463" s="115">
        <f t="shared" si="7399"/>
        <v>0</v>
      </c>
      <c r="IJ463" s="118"/>
      <c r="IK463" s="118"/>
      <c r="IL463" s="115"/>
      <c r="IM463" s="115"/>
      <c r="IN463" s="115"/>
      <c r="IO463" s="115"/>
      <c r="IP463" s="115"/>
      <c r="IQ463" s="115">
        <f t="shared" si="7400"/>
        <v>0</v>
      </c>
      <c r="IS463" s="118"/>
      <c r="IT463" s="118"/>
      <c r="IU463" s="115"/>
      <c r="IV463" s="115"/>
      <c r="IW463" s="115"/>
      <c r="IX463" s="115"/>
      <c r="IY463" s="115"/>
      <c r="IZ463" s="115">
        <f t="shared" si="7401"/>
        <v>0</v>
      </c>
      <c r="JB463" s="118"/>
      <c r="JC463" s="118"/>
      <c r="JD463" s="115"/>
      <c r="JE463" s="115"/>
      <c r="JF463" s="115"/>
      <c r="JG463" s="115"/>
      <c r="JH463" s="115"/>
      <c r="JI463" s="115">
        <f t="shared" si="7402"/>
        <v>0</v>
      </c>
      <c r="JK463" s="118"/>
      <c r="JL463" s="118"/>
      <c r="JM463" s="115"/>
      <c r="JN463" s="115"/>
      <c r="JO463" s="115"/>
      <c r="JP463" s="115"/>
      <c r="JQ463" s="115"/>
      <c r="JR463" s="115">
        <f t="shared" si="7403"/>
        <v>0</v>
      </c>
      <c r="JS463" s="481"/>
      <c r="JT463" s="118"/>
      <c r="JU463" s="118"/>
      <c r="JV463" s="115"/>
      <c r="JW463" s="115"/>
      <c r="JX463" s="115"/>
      <c r="JY463" s="115"/>
      <c r="JZ463" s="115"/>
      <c r="KA463" s="115">
        <f t="shared" si="7404"/>
        <v>0</v>
      </c>
      <c r="KB463" s="481"/>
      <c r="KC463" s="118" t="s">
        <v>853</v>
      </c>
      <c r="KD463" s="118"/>
      <c r="KE463" s="115">
        <v>9.6999999999999993</v>
      </c>
      <c r="KF463" s="115">
        <v>1</v>
      </c>
      <c r="KG463" s="115"/>
      <c r="KH463" s="115">
        <v>1</v>
      </c>
      <c r="KI463" s="115"/>
      <c r="KJ463" s="115">
        <f t="shared" si="7405"/>
        <v>9.6999999999999993</v>
      </c>
      <c r="KK463" s="481"/>
      <c r="KL463" s="118" t="s">
        <v>851</v>
      </c>
      <c r="KM463" s="118"/>
      <c r="KN463" s="115">
        <v>3.3</v>
      </c>
      <c r="KO463" s="115">
        <v>2.4</v>
      </c>
      <c r="KP463" s="115"/>
      <c r="KQ463" s="115">
        <v>1</v>
      </c>
      <c r="KR463" s="115"/>
      <c r="KS463" s="115">
        <f t="shared" si="7406"/>
        <v>7.919999999999999</v>
      </c>
      <c r="KT463" s="481"/>
      <c r="KU463" s="118" t="s">
        <v>851</v>
      </c>
      <c r="KV463" s="118"/>
      <c r="KW463" s="115">
        <v>3.3</v>
      </c>
      <c r="KX463" s="115">
        <v>2.4</v>
      </c>
      <c r="KY463" s="115"/>
      <c r="KZ463" s="115">
        <v>1</v>
      </c>
      <c r="LA463" s="115"/>
      <c r="LB463" s="115">
        <f t="shared" si="7407"/>
        <v>7.919999999999999</v>
      </c>
      <c r="LC463" s="481"/>
      <c r="LD463" s="118" t="s">
        <v>851</v>
      </c>
      <c r="LE463" s="118"/>
      <c r="LF463" s="115">
        <v>3.3</v>
      </c>
      <c r="LG463" s="115">
        <v>2.4</v>
      </c>
      <c r="LH463" s="115"/>
      <c r="LI463" s="115">
        <v>1</v>
      </c>
      <c r="LJ463" s="115"/>
      <c r="LK463" s="115">
        <f>PRODUCT(LF463:LJ463)</f>
        <v>7.919999999999999</v>
      </c>
      <c r="LL463" s="481"/>
      <c r="LM463" s="118" t="s">
        <v>851</v>
      </c>
      <c r="LN463" s="118"/>
      <c r="LO463" s="115">
        <v>3.3</v>
      </c>
      <c r="LP463" s="115">
        <v>2.4</v>
      </c>
      <c r="LQ463" s="115"/>
      <c r="LR463" s="115">
        <v>1</v>
      </c>
      <c r="LS463" s="115"/>
      <c r="LT463" s="115">
        <f t="shared" si="7409"/>
        <v>7.919999999999999</v>
      </c>
      <c r="LU463" s="481"/>
      <c r="LV463" s="118" t="s">
        <v>851</v>
      </c>
      <c r="LW463" s="118"/>
      <c r="LX463" s="115">
        <v>3.3</v>
      </c>
      <c r="LY463" s="115">
        <v>2.4</v>
      </c>
      <c r="LZ463" s="115"/>
      <c r="MA463" s="115">
        <v>1</v>
      </c>
      <c r="MB463" s="115"/>
      <c r="MC463" s="115">
        <f t="shared" si="7410"/>
        <v>7.919999999999999</v>
      </c>
      <c r="MD463" s="481"/>
      <c r="ME463" s="118" t="s">
        <v>852</v>
      </c>
      <c r="MF463" s="118"/>
      <c r="MG463" s="115">
        <v>2.8</v>
      </c>
      <c r="MH463" s="115">
        <v>6.2</v>
      </c>
      <c r="MI463" s="115"/>
      <c r="MJ463" s="115">
        <v>1</v>
      </c>
      <c r="MK463" s="115"/>
      <c r="ML463" s="115">
        <f t="shared" si="7411"/>
        <v>17.36</v>
      </c>
      <c r="MM463" s="481"/>
      <c r="MN463" s="118"/>
      <c r="MO463" s="118"/>
      <c r="MP463" s="115"/>
      <c r="MQ463" s="115"/>
      <c r="MR463" s="115"/>
      <c r="MS463" s="115"/>
      <c r="MT463" s="115"/>
      <c r="MU463" s="115">
        <f t="shared" si="7412"/>
        <v>0</v>
      </c>
      <c r="MV463" s="481"/>
      <c r="MW463" s="118"/>
      <c r="MX463" s="118"/>
      <c r="MY463" s="115"/>
      <c r="MZ463" s="115"/>
      <c r="NA463" s="115"/>
      <c r="NB463" s="115"/>
      <c r="NC463" s="115"/>
      <c r="ND463" s="115">
        <f t="shared" si="7413"/>
        <v>0</v>
      </c>
      <c r="NE463" s="481"/>
      <c r="NF463" s="118"/>
      <c r="NG463" s="118"/>
      <c r="NH463" s="115"/>
      <c r="NI463" s="115"/>
      <c r="NJ463" s="115"/>
      <c r="NK463" s="115"/>
      <c r="NL463" s="115"/>
      <c r="NM463" s="115">
        <f t="shared" si="7414"/>
        <v>0</v>
      </c>
      <c r="NN463" s="481"/>
      <c r="NO463" s="118"/>
      <c r="NP463" s="118"/>
      <c r="NQ463" s="115"/>
      <c r="NR463" s="115"/>
      <c r="NS463" s="115"/>
      <c r="NT463" s="115"/>
      <c r="NU463" s="115"/>
      <c r="NV463" s="115">
        <f t="shared" si="7415"/>
        <v>0</v>
      </c>
      <c r="NW463" s="481"/>
      <c r="NX463" s="118"/>
      <c r="NY463" s="118"/>
      <c r="NZ463" s="115"/>
      <c r="OA463" s="115"/>
      <c r="OB463" s="115"/>
      <c r="OC463" s="115"/>
      <c r="OD463" s="115"/>
      <c r="OE463" s="115">
        <f t="shared" si="7416"/>
        <v>0</v>
      </c>
      <c r="OF463" s="481"/>
      <c r="OG463" s="118"/>
      <c r="OH463" s="118"/>
      <c r="OI463" s="115"/>
      <c r="OJ463" s="115"/>
      <c r="OK463" s="115"/>
      <c r="OL463" s="115"/>
      <c r="OM463" s="115"/>
      <c r="ON463" s="115">
        <f t="shared" si="7417"/>
        <v>0</v>
      </c>
      <c r="OO463" s="481"/>
      <c r="OP463" s="118"/>
      <c r="OQ463" s="118"/>
      <c r="OR463" s="115"/>
      <c r="OS463" s="115"/>
      <c r="OT463" s="115"/>
      <c r="OU463" s="115"/>
      <c r="OV463" s="115"/>
      <c r="OW463" s="115">
        <f t="shared" si="7418"/>
        <v>0</v>
      </c>
      <c r="OY463" s="118"/>
      <c r="OZ463" s="118"/>
      <c r="PA463" s="115"/>
      <c r="PB463" s="115"/>
      <c r="PC463" s="115"/>
      <c r="PD463" s="115"/>
      <c r="PE463" s="115"/>
      <c r="PF463" s="115">
        <f t="shared" si="7419"/>
        <v>0</v>
      </c>
    </row>
    <row r="464" spans="1:422">
      <c r="A464" s="118"/>
      <c r="B464" s="118"/>
      <c r="C464" s="115"/>
      <c r="D464" s="115"/>
      <c r="E464" s="115"/>
      <c r="F464" s="115"/>
      <c r="G464" s="115"/>
      <c r="H464" s="115">
        <f t="shared" si="7420"/>
        <v>0</v>
      </c>
      <c r="J464" s="118" t="s">
        <v>853</v>
      </c>
      <c r="K464" s="118"/>
      <c r="L464" s="115">
        <v>1.6</v>
      </c>
      <c r="M464" s="115">
        <v>0.9</v>
      </c>
      <c r="N464" s="115"/>
      <c r="O464" s="115">
        <v>1</v>
      </c>
      <c r="P464" s="115"/>
      <c r="Q464" s="115">
        <f t="shared" si="7421"/>
        <v>1.4400000000000002</v>
      </c>
      <c r="S464" s="118"/>
      <c r="T464" s="118"/>
      <c r="U464" s="115"/>
      <c r="V464" s="115"/>
      <c r="W464" s="115"/>
      <c r="X464" s="115"/>
      <c r="Y464" s="115"/>
      <c r="Z464" s="115">
        <f t="shared" si="7375"/>
        <v>0</v>
      </c>
      <c r="AB464" s="121"/>
      <c r="AC464" s="118"/>
      <c r="AD464" s="115"/>
      <c r="AE464" s="115"/>
      <c r="AF464" s="115"/>
      <c r="AG464" s="115"/>
      <c r="AH464" s="115"/>
      <c r="AI464" s="115">
        <f t="shared" si="7376"/>
        <v>0</v>
      </c>
      <c r="AK464" s="118"/>
      <c r="AL464" s="118"/>
      <c r="AM464" s="115"/>
      <c r="AN464" s="115"/>
      <c r="AO464" s="115"/>
      <c r="AP464" s="115"/>
      <c r="AQ464" s="115"/>
      <c r="AR464" s="115">
        <f t="shared" si="7377"/>
        <v>0</v>
      </c>
      <c r="AT464" s="118" t="s">
        <v>856</v>
      </c>
      <c r="AU464" s="118"/>
      <c r="AV464" s="115">
        <v>5.6</v>
      </c>
      <c r="AW464" s="115">
        <v>1.4</v>
      </c>
      <c r="AX464" s="115"/>
      <c r="AY464" s="115">
        <v>1</v>
      </c>
      <c r="AZ464" s="115"/>
      <c r="BA464" s="115">
        <f t="shared" si="7378"/>
        <v>7.839999999999999</v>
      </c>
      <c r="BC464" s="118" t="s">
        <v>851</v>
      </c>
      <c r="BD464" s="118"/>
      <c r="BE464" s="115">
        <v>3</v>
      </c>
      <c r="BF464" s="115">
        <v>3</v>
      </c>
      <c r="BG464" s="115"/>
      <c r="BH464" s="115">
        <v>1</v>
      </c>
      <c r="BI464" s="115"/>
      <c r="BJ464" s="115">
        <f t="shared" si="7379"/>
        <v>9</v>
      </c>
      <c r="BL464" s="118"/>
      <c r="BM464" s="118"/>
      <c r="BN464" s="115"/>
      <c r="BO464" s="115"/>
      <c r="BP464" s="115"/>
      <c r="BQ464" s="115"/>
      <c r="BR464" s="115"/>
      <c r="BS464" s="115">
        <f t="shared" si="7380"/>
        <v>0</v>
      </c>
      <c r="BU464" s="118" t="s">
        <v>853</v>
      </c>
      <c r="BV464" s="118"/>
      <c r="BW464" s="115">
        <v>1</v>
      </c>
      <c r="BX464" s="115">
        <v>2.9</v>
      </c>
      <c r="BY464" s="115"/>
      <c r="BZ464" s="115">
        <v>1</v>
      </c>
      <c r="CA464" s="115"/>
      <c r="CB464" s="115">
        <f t="shared" si="7381"/>
        <v>2.9</v>
      </c>
      <c r="CD464" s="118"/>
      <c r="CE464" s="118"/>
      <c r="CF464" s="115"/>
      <c r="CG464" s="115"/>
      <c r="CH464" s="115"/>
      <c r="CI464" s="115"/>
      <c r="CJ464" s="115"/>
      <c r="CK464" s="115">
        <f t="shared" si="7382"/>
        <v>0</v>
      </c>
      <c r="CM464" s="118" t="s">
        <v>850</v>
      </c>
      <c r="CN464" s="118"/>
      <c r="CO464" s="115">
        <v>3.2</v>
      </c>
      <c r="CP464" s="115">
        <v>3.5</v>
      </c>
      <c r="CQ464" s="115"/>
      <c r="CR464" s="115">
        <v>1</v>
      </c>
      <c r="CS464" s="115"/>
      <c r="CT464" s="115">
        <f t="shared" si="7383"/>
        <v>11.200000000000001</v>
      </c>
      <c r="CV464" s="118"/>
      <c r="CW464" s="118"/>
      <c r="CX464" s="115"/>
      <c r="CY464" s="115"/>
      <c r="CZ464" s="115"/>
      <c r="DA464" s="115"/>
      <c r="DB464" s="115"/>
      <c r="DC464" s="115">
        <f t="shared" si="7384"/>
        <v>0</v>
      </c>
      <c r="DE464" s="118"/>
      <c r="DF464" s="118"/>
      <c r="DG464" s="115"/>
      <c r="DH464" s="115"/>
      <c r="DI464" s="115"/>
      <c r="DJ464" s="115"/>
      <c r="DK464" s="115"/>
      <c r="DL464" s="115">
        <f t="shared" si="7385"/>
        <v>0</v>
      </c>
      <c r="DN464" s="118" t="s">
        <v>881</v>
      </c>
      <c r="DO464" s="118"/>
      <c r="DP464" s="115">
        <v>3</v>
      </c>
      <c r="DQ464" s="115">
        <v>3.3</v>
      </c>
      <c r="DR464" s="115"/>
      <c r="DS464" s="115">
        <v>1</v>
      </c>
      <c r="DT464" s="115"/>
      <c r="DU464" s="115">
        <f t="shared" si="7386"/>
        <v>9.8999999999999986</v>
      </c>
      <c r="DW464" s="118"/>
      <c r="DX464" s="118"/>
      <c r="DY464" s="115"/>
      <c r="DZ464" s="115"/>
      <c r="EA464" s="115"/>
      <c r="EB464" s="115"/>
      <c r="EC464" s="115"/>
      <c r="ED464" s="115">
        <f t="shared" si="7387"/>
        <v>0</v>
      </c>
      <c r="EF464" s="118" t="s">
        <v>851</v>
      </c>
      <c r="EG464" s="118"/>
      <c r="EH464" s="115">
        <v>3</v>
      </c>
      <c r="EI464" s="115">
        <v>2.5</v>
      </c>
      <c r="EJ464" s="115"/>
      <c r="EK464" s="115">
        <v>1</v>
      </c>
      <c r="EL464" s="115"/>
      <c r="EM464" s="115">
        <f t="shared" si="7388"/>
        <v>7.5</v>
      </c>
      <c r="EO464" s="118"/>
      <c r="EP464" s="118"/>
      <c r="EQ464" s="115"/>
      <c r="ER464" s="115"/>
      <c r="ES464" s="115"/>
      <c r="ET464" s="115"/>
      <c r="EU464" s="115"/>
      <c r="EV464" s="115">
        <f t="shared" si="7389"/>
        <v>0</v>
      </c>
      <c r="EX464" s="118"/>
      <c r="EY464" s="118"/>
      <c r="EZ464" s="115"/>
      <c r="FA464" s="115"/>
      <c r="FB464" s="115"/>
      <c r="FC464" s="115"/>
      <c r="FD464" s="115"/>
      <c r="FE464" s="115">
        <f t="shared" si="7390"/>
        <v>0</v>
      </c>
      <c r="FG464" s="118" t="s">
        <v>881</v>
      </c>
      <c r="FH464" s="118"/>
      <c r="FI464" s="115">
        <v>3.3</v>
      </c>
      <c r="FJ464" s="115">
        <v>3</v>
      </c>
      <c r="FK464" s="115"/>
      <c r="FL464" s="115">
        <v>1</v>
      </c>
      <c r="FM464" s="115"/>
      <c r="FN464" s="115">
        <f t="shared" si="7391"/>
        <v>9.8999999999999986</v>
      </c>
      <c r="FP464" s="118" t="s">
        <v>857</v>
      </c>
      <c r="FQ464" s="118"/>
      <c r="FR464" s="115">
        <v>4.8</v>
      </c>
      <c r="FS464" s="115">
        <v>0.8</v>
      </c>
      <c r="FT464" s="115"/>
      <c r="FU464" s="115">
        <v>1</v>
      </c>
      <c r="FV464" s="115"/>
      <c r="FW464" s="115">
        <f t="shared" si="7392"/>
        <v>3.84</v>
      </c>
      <c r="FY464" s="118"/>
      <c r="FZ464" s="118"/>
      <c r="GA464" s="115"/>
      <c r="GB464" s="115"/>
      <c r="GC464" s="115"/>
      <c r="GD464" s="115"/>
      <c r="GE464" s="115"/>
      <c r="GF464" s="115">
        <f t="shared" si="7393"/>
        <v>0</v>
      </c>
      <c r="GH464" s="118"/>
      <c r="GI464" s="118"/>
      <c r="GJ464" s="115"/>
      <c r="GK464" s="115"/>
      <c r="GL464" s="115"/>
      <c r="GM464" s="115"/>
      <c r="GN464" s="115"/>
      <c r="GO464" s="115">
        <f t="shared" si="7394"/>
        <v>0</v>
      </c>
      <c r="GQ464" s="118"/>
      <c r="GR464" s="118"/>
      <c r="GS464" s="115"/>
      <c r="GT464" s="115"/>
      <c r="GU464" s="115"/>
      <c r="GV464" s="115"/>
      <c r="GW464" s="115"/>
      <c r="GX464" s="115">
        <f t="shared" si="7395"/>
        <v>0</v>
      </c>
      <c r="GZ464" s="118"/>
      <c r="HA464" s="118"/>
      <c r="HB464" s="115"/>
      <c r="HC464" s="115"/>
      <c r="HD464" s="115"/>
      <c r="HE464" s="115"/>
      <c r="HF464" s="115"/>
      <c r="HG464" s="115">
        <f t="shared" si="7396"/>
        <v>0</v>
      </c>
      <c r="HI464" s="118"/>
      <c r="HJ464" s="118"/>
      <c r="HK464" s="115"/>
      <c r="HL464" s="115"/>
      <c r="HM464" s="115"/>
      <c r="HN464" s="115"/>
      <c r="HO464" s="115"/>
      <c r="HP464" s="115">
        <f t="shared" si="7397"/>
        <v>0</v>
      </c>
      <c r="HR464" s="118"/>
      <c r="HS464" s="118"/>
      <c r="HT464" s="115"/>
      <c r="HU464" s="115"/>
      <c r="HV464" s="115"/>
      <c r="HW464" s="115"/>
      <c r="HX464" s="115"/>
      <c r="HY464" s="115">
        <f t="shared" si="7398"/>
        <v>0</v>
      </c>
      <c r="IA464" s="118"/>
      <c r="IB464" s="118"/>
      <c r="IC464" s="115"/>
      <c r="ID464" s="115"/>
      <c r="IE464" s="115"/>
      <c r="IF464" s="115"/>
      <c r="IG464" s="115"/>
      <c r="IH464" s="115">
        <f t="shared" si="7399"/>
        <v>0</v>
      </c>
      <c r="IJ464" s="118"/>
      <c r="IK464" s="118"/>
      <c r="IL464" s="115"/>
      <c r="IM464" s="115"/>
      <c r="IN464" s="115"/>
      <c r="IO464" s="115"/>
      <c r="IP464" s="115"/>
      <c r="IQ464" s="115">
        <f t="shared" si="7400"/>
        <v>0</v>
      </c>
      <c r="IS464" s="118"/>
      <c r="IT464" s="118"/>
      <c r="IU464" s="115"/>
      <c r="IV464" s="115"/>
      <c r="IW464" s="115"/>
      <c r="IX464" s="115"/>
      <c r="IY464" s="115"/>
      <c r="IZ464" s="115">
        <f t="shared" si="7401"/>
        <v>0</v>
      </c>
      <c r="JB464" s="118"/>
      <c r="JC464" s="118"/>
      <c r="JD464" s="115"/>
      <c r="JE464" s="115"/>
      <c r="JF464" s="115"/>
      <c r="JG464" s="115"/>
      <c r="JH464" s="115"/>
      <c r="JI464" s="115">
        <f t="shared" si="7402"/>
        <v>0</v>
      </c>
      <c r="JK464" s="118"/>
      <c r="JL464" s="118"/>
      <c r="JM464" s="115"/>
      <c r="JN464" s="115"/>
      <c r="JO464" s="115"/>
      <c r="JP464" s="115"/>
      <c r="JQ464" s="115"/>
      <c r="JR464" s="115">
        <f t="shared" si="7403"/>
        <v>0</v>
      </c>
      <c r="JS464" s="481"/>
      <c r="JT464" s="118"/>
      <c r="JU464" s="118"/>
      <c r="JV464" s="115"/>
      <c r="JW464" s="115"/>
      <c r="JX464" s="115"/>
      <c r="JY464" s="115"/>
      <c r="JZ464" s="115"/>
      <c r="KA464" s="115">
        <f t="shared" si="7404"/>
        <v>0</v>
      </c>
      <c r="KB464" s="481"/>
      <c r="KC464" s="118" t="s">
        <v>852</v>
      </c>
      <c r="KD464" s="118"/>
      <c r="KE464" s="115">
        <v>5</v>
      </c>
      <c r="KF464" s="115">
        <v>3</v>
      </c>
      <c r="KG464" s="115"/>
      <c r="KH464" s="115">
        <v>1</v>
      </c>
      <c r="KI464" s="115"/>
      <c r="KJ464" s="115">
        <f t="shared" si="7405"/>
        <v>15</v>
      </c>
      <c r="KK464" s="481"/>
      <c r="KL464" s="118"/>
      <c r="KM464" s="118"/>
      <c r="KN464" s="115"/>
      <c r="KO464" s="115"/>
      <c r="KP464" s="115"/>
      <c r="KQ464" s="115"/>
      <c r="KR464" s="115"/>
      <c r="KS464" s="115">
        <f t="shared" si="7406"/>
        <v>0</v>
      </c>
      <c r="KT464" s="481"/>
      <c r="KU464" s="118"/>
      <c r="KV464" s="118"/>
      <c r="KW464" s="115"/>
      <c r="KX464" s="115"/>
      <c r="KY464" s="115"/>
      <c r="KZ464" s="115"/>
      <c r="LA464" s="115"/>
      <c r="LB464" s="115">
        <f t="shared" si="7407"/>
        <v>0</v>
      </c>
      <c r="LC464" s="481"/>
      <c r="LD464" s="118"/>
      <c r="LE464" s="118"/>
      <c r="LF464" s="115"/>
      <c r="LG464" s="115"/>
      <c r="LH464" s="115"/>
      <c r="LI464" s="115"/>
      <c r="LJ464" s="115"/>
      <c r="LK464" s="115">
        <f t="shared" si="7408"/>
        <v>0</v>
      </c>
      <c r="LL464" s="481"/>
      <c r="LM464" s="118"/>
      <c r="LN464" s="118"/>
      <c r="LO464" s="115"/>
      <c r="LP464" s="115"/>
      <c r="LQ464" s="115"/>
      <c r="LR464" s="115"/>
      <c r="LS464" s="115"/>
      <c r="LT464" s="115">
        <f t="shared" si="7409"/>
        <v>0</v>
      </c>
      <c r="LU464" s="481"/>
      <c r="LV464" s="118"/>
      <c r="LW464" s="118"/>
      <c r="LX464" s="115"/>
      <c r="LY464" s="115"/>
      <c r="LZ464" s="115"/>
      <c r="MA464" s="115"/>
      <c r="MB464" s="115"/>
      <c r="MC464" s="115">
        <f t="shared" si="7410"/>
        <v>0</v>
      </c>
      <c r="MD464" s="481"/>
      <c r="ME464" s="118" t="s">
        <v>858</v>
      </c>
      <c r="MF464" s="118"/>
      <c r="MG464" s="115">
        <v>3.3</v>
      </c>
      <c r="MH464" s="115">
        <v>1.4</v>
      </c>
      <c r="MI464" s="115"/>
      <c r="MJ464" s="115">
        <v>1</v>
      </c>
      <c r="MK464" s="115"/>
      <c r="ML464" s="115">
        <f t="shared" si="7411"/>
        <v>4.6199999999999992</v>
      </c>
      <c r="MM464" s="481"/>
      <c r="MN464" s="118"/>
      <c r="MO464" s="118"/>
      <c r="MP464" s="115"/>
      <c r="MQ464" s="115"/>
      <c r="MR464" s="115"/>
      <c r="MS464" s="115"/>
      <c r="MT464" s="115"/>
      <c r="MU464" s="115">
        <f t="shared" si="7412"/>
        <v>0</v>
      </c>
      <c r="MV464" s="481"/>
      <c r="MW464" s="118"/>
      <c r="MX464" s="118"/>
      <c r="MY464" s="115"/>
      <c r="MZ464" s="115"/>
      <c r="NA464" s="115"/>
      <c r="NB464" s="115"/>
      <c r="NC464" s="115"/>
      <c r="ND464" s="115">
        <f t="shared" si="7413"/>
        <v>0</v>
      </c>
      <c r="NE464" s="481"/>
      <c r="NF464" s="118"/>
      <c r="NG464" s="118"/>
      <c r="NH464" s="115"/>
      <c r="NI464" s="115"/>
      <c r="NJ464" s="115"/>
      <c r="NK464" s="115"/>
      <c r="NL464" s="115"/>
      <c r="NM464" s="115">
        <f t="shared" si="7414"/>
        <v>0</v>
      </c>
      <c r="NN464" s="481"/>
      <c r="NO464" s="118"/>
      <c r="NP464" s="118"/>
      <c r="NQ464" s="115"/>
      <c r="NR464" s="115"/>
      <c r="NS464" s="115"/>
      <c r="NT464" s="115"/>
      <c r="NU464" s="115"/>
      <c r="NV464" s="115">
        <f t="shared" si="7415"/>
        <v>0</v>
      </c>
      <c r="NW464" s="481"/>
      <c r="NX464" s="118"/>
      <c r="NY464" s="118"/>
      <c r="NZ464" s="115"/>
      <c r="OA464" s="115"/>
      <c r="OB464" s="115"/>
      <c r="OC464" s="115"/>
      <c r="OD464" s="115"/>
      <c r="OE464" s="115">
        <f t="shared" si="7416"/>
        <v>0</v>
      </c>
      <c r="OF464" s="481"/>
      <c r="OG464" s="118"/>
      <c r="OH464" s="118"/>
      <c r="OI464" s="115"/>
      <c r="OJ464" s="115"/>
      <c r="OK464" s="115"/>
      <c r="OL464" s="115"/>
      <c r="OM464" s="115"/>
      <c r="ON464" s="115">
        <f t="shared" si="7417"/>
        <v>0</v>
      </c>
      <c r="OO464" s="481"/>
      <c r="OP464" s="118"/>
      <c r="OQ464" s="118"/>
      <c r="OR464" s="115"/>
      <c r="OS464" s="115"/>
      <c r="OT464" s="115"/>
      <c r="OU464" s="115"/>
      <c r="OV464" s="115"/>
      <c r="OW464" s="115">
        <f t="shared" si="7418"/>
        <v>0</v>
      </c>
      <c r="OY464" s="118"/>
      <c r="OZ464" s="118"/>
      <c r="PA464" s="115"/>
      <c r="PB464" s="115"/>
      <c r="PC464" s="115"/>
      <c r="PD464" s="115"/>
      <c r="PE464" s="115"/>
      <c r="PF464" s="115">
        <f t="shared" si="7419"/>
        <v>0</v>
      </c>
    </row>
    <row r="465" spans="1:422">
      <c r="A465" s="118"/>
      <c r="B465" s="118"/>
      <c r="C465" s="115"/>
      <c r="D465" s="115"/>
      <c r="E465" s="115"/>
      <c r="F465" s="115"/>
      <c r="G465" s="115"/>
      <c r="H465" s="115">
        <f t="shared" si="7420"/>
        <v>0</v>
      </c>
      <c r="J465" s="118"/>
      <c r="K465" s="118"/>
      <c r="L465" s="115"/>
      <c r="M465" s="115"/>
      <c r="N465" s="115"/>
      <c r="O465" s="115"/>
      <c r="P465" s="115"/>
      <c r="Q465" s="115">
        <f t="shared" si="7421"/>
        <v>0</v>
      </c>
      <c r="S465" s="118"/>
      <c r="T465" s="118"/>
      <c r="U465" s="115"/>
      <c r="V465" s="115"/>
      <c r="W465" s="115"/>
      <c r="X465" s="115"/>
      <c r="Y465" s="115"/>
      <c r="Z465" s="115">
        <f t="shared" si="7375"/>
        <v>0</v>
      </c>
      <c r="AB465" s="118"/>
      <c r="AC465" s="118"/>
      <c r="AD465" s="115"/>
      <c r="AE465" s="115"/>
      <c r="AF465" s="115"/>
      <c r="AG465" s="115"/>
      <c r="AH465" s="115"/>
      <c r="AI465" s="115">
        <f t="shared" si="7376"/>
        <v>0</v>
      </c>
      <c r="AK465" s="118"/>
      <c r="AL465" s="118"/>
      <c r="AM465" s="115"/>
      <c r="AN465" s="115"/>
      <c r="AO465" s="115"/>
      <c r="AP465" s="115"/>
      <c r="AQ465" s="115"/>
      <c r="AR465" s="115">
        <f t="shared" si="7377"/>
        <v>0</v>
      </c>
      <c r="AT465" s="118"/>
      <c r="AU465" s="118"/>
      <c r="AV465" s="115"/>
      <c r="AW465" s="115"/>
      <c r="AX465" s="115"/>
      <c r="AY465" s="115"/>
      <c r="AZ465" s="115"/>
      <c r="BA465" s="115">
        <f t="shared" si="7378"/>
        <v>0</v>
      </c>
      <c r="BC465" s="118"/>
      <c r="BD465" s="118"/>
      <c r="BE465" s="115"/>
      <c r="BF465" s="115"/>
      <c r="BG465" s="115"/>
      <c r="BH465" s="115"/>
      <c r="BI465" s="115"/>
      <c r="BJ465" s="115">
        <f t="shared" si="7379"/>
        <v>0</v>
      </c>
      <c r="BL465" s="118"/>
      <c r="BM465" s="118"/>
      <c r="BN465" s="115"/>
      <c r="BO465" s="115"/>
      <c r="BP465" s="115"/>
      <c r="BQ465" s="115"/>
      <c r="BR465" s="115"/>
      <c r="BS465" s="115">
        <f t="shared" si="7380"/>
        <v>0</v>
      </c>
      <c r="BU465" s="118"/>
      <c r="BV465" s="118"/>
      <c r="BW465" s="115"/>
      <c r="BX465" s="115"/>
      <c r="BY465" s="115"/>
      <c r="BZ465" s="115"/>
      <c r="CA465" s="115"/>
      <c r="CB465" s="115">
        <f t="shared" si="7381"/>
        <v>0</v>
      </c>
      <c r="CD465" s="118"/>
      <c r="CE465" s="118"/>
      <c r="CF465" s="115"/>
      <c r="CG465" s="115"/>
      <c r="CH465" s="115"/>
      <c r="CI465" s="115"/>
      <c r="CJ465" s="115"/>
      <c r="CK465" s="115">
        <f t="shared" si="7382"/>
        <v>0</v>
      </c>
      <c r="CM465" s="118"/>
      <c r="CN465" s="118"/>
      <c r="CO465" s="115"/>
      <c r="CP465" s="115"/>
      <c r="CQ465" s="115"/>
      <c r="CR465" s="115"/>
      <c r="CS465" s="115"/>
      <c r="CT465" s="115">
        <f t="shared" si="7383"/>
        <v>0</v>
      </c>
      <c r="CV465" s="118"/>
      <c r="CW465" s="118"/>
      <c r="CX465" s="115"/>
      <c r="CY465" s="115"/>
      <c r="CZ465" s="115"/>
      <c r="DA465" s="115"/>
      <c r="DB465" s="115"/>
      <c r="DC465" s="115">
        <f t="shared" si="7384"/>
        <v>0</v>
      </c>
      <c r="DE465" s="118"/>
      <c r="DF465" s="118"/>
      <c r="DG465" s="115"/>
      <c r="DH465" s="115"/>
      <c r="DI465" s="115"/>
      <c r="DJ465" s="115"/>
      <c r="DK465" s="115"/>
      <c r="DL465" s="115">
        <f t="shared" si="7385"/>
        <v>0</v>
      </c>
      <c r="DN465" s="118"/>
      <c r="DO465" s="118"/>
      <c r="DP465" s="115"/>
      <c r="DQ465" s="115"/>
      <c r="DR465" s="115"/>
      <c r="DS465" s="115"/>
      <c r="DT465" s="115"/>
      <c r="DU465" s="115">
        <f t="shared" si="7386"/>
        <v>0</v>
      </c>
      <c r="DW465" s="118"/>
      <c r="DX465" s="118"/>
      <c r="DY465" s="115"/>
      <c r="DZ465" s="115"/>
      <c r="EA465" s="115"/>
      <c r="EB465" s="115"/>
      <c r="EC465" s="115"/>
      <c r="ED465" s="115">
        <f t="shared" si="7387"/>
        <v>0</v>
      </c>
      <c r="EF465" s="118"/>
      <c r="EG465" s="118"/>
      <c r="EH465" s="115"/>
      <c r="EI465" s="115"/>
      <c r="EJ465" s="115"/>
      <c r="EK465" s="115"/>
      <c r="EL465" s="115"/>
      <c r="EM465" s="115">
        <f t="shared" si="7388"/>
        <v>0</v>
      </c>
      <c r="EO465" s="118"/>
      <c r="EP465" s="118"/>
      <c r="EQ465" s="115"/>
      <c r="ER465" s="115"/>
      <c r="ES465" s="115"/>
      <c r="ET465" s="115"/>
      <c r="EU465" s="115"/>
      <c r="EV465" s="115">
        <f t="shared" si="7389"/>
        <v>0</v>
      </c>
      <c r="EX465" s="118"/>
      <c r="EY465" s="118"/>
      <c r="EZ465" s="115"/>
      <c r="FA465" s="115"/>
      <c r="FB465" s="115"/>
      <c r="FC465" s="115"/>
      <c r="FD465" s="115"/>
      <c r="FE465" s="115">
        <f t="shared" si="7390"/>
        <v>0</v>
      </c>
      <c r="FG465" s="118"/>
      <c r="FH465" s="118"/>
      <c r="FI465" s="115"/>
      <c r="FJ465" s="115"/>
      <c r="FK465" s="115"/>
      <c r="FL465" s="115"/>
      <c r="FM465" s="115"/>
      <c r="FN465" s="115">
        <f t="shared" si="7391"/>
        <v>0</v>
      </c>
      <c r="FP465" s="118" t="s">
        <v>859</v>
      </c>
      <c r="FQ465" s="118"/>
      <c r="FR465" s="115">
        <v>4.8</v>
      </c>
      <c r="FS465" s="115">
        <v>0.8</v>
      </c>
      <c r="FT465" s="115"/>
      <c r="FU465" s="115">
        <v>1</v>
      </c>
      <c r="FV465" s="115"/>
      <c r="FW465" s="115">
        <f t="shared" si="7392"/>
        <v>3.84</v>
      </c>
      <c r="FY465" s="118"/>
      <c r="FZ465" s="118"/>
      <c r="GA465" s="115"/>
      <c r="GB465" s="115"/>
      <c r="GC465" s="115"/>
      <c r="GD465" s="115"/>
      <c r="GE465" s="115"/>
      <c r="GF465" s="115">
        <f t="shared" si="7393"/>
        <v>0</v>
      </c>
      <c r="GH465" s="118"/>
      <c r="GI465" s="118"/>
      <c r="GJ465" s="115"/>
      <c r="GK465" s="115"/>
      <c r="GL465" s="115"/>
      <c r="GM465" s="115"/>
      <c r="GN465" s="115"/>
      <c r="GO465" s="115">
        <f t="shared" si="7394"/>
        <v>0</v>
      </c>
      <c r="GQ465" s="118"/>
      <c r="GR465" s="118"/>
      <c r="GS465" s="115"/>
      <c r="GT465" s="115"/>
      <c r="GU465" s="115"/>
      <c r="GV465" s="115"/>
      <c r="GW465" s="115"/>
      <c r="GX465" s="115">
        <f t="shared" si="7395"/>
        <v>0</v>
      </c>
      <c r="GZ465" s="118"/>
      <c r="HA465" s="118"/>
      <c r="HB465" s="115"/>
      <c r="HC465" s="115"/>
      <c r="HD465" s="115"/>
      <c r="HE465" s="115"/>
      <c r="HF465" s="115"/>
      <c r="HG465" s="115">
        <f t="shared" si="7396"/>
        <v>0</v>
      </c>
      <c r="HI465" s="118"/>
      <c r="HJ465" s="118"/>
      <c r="HK465" s="115"/>
      <c r="HL465" s="115"/>
      <c r="HM465" s="115"/>
      <c r="HN465" s="115"/>
      <c r="HO465" s="115"/>
      <c r="HP465" s="115">
        <f t="shared" si="7397"/>
        <v>0</v>
      </c>
      <c r="HR465" s="118"/>
      <c r="HS465" s="118"/>
      <c r="HT465" s="115"/>
      <c r="HU465" s="115"/>
      <c r="HV465" s="115"/>
      <c r="HW465" s="115"/>
      <c r="HX465" s="115"/>
      <c r="HY465" s="115">
        <f t="shared" si="7398"/>
        <v>0</v>
      </c>
      <c r="IA465" s="118"/>
      <c r="IB465" s="118"/>
      <c r="IC465" s="115"/>
      <c r="ID465" s="115"/>
      <c r="IE465" s="115"/>
      <c r="IF465" s="115"/>
      <c r="IG465" s="115"/>
      <c r="IH465" s="115">
        <f t="shared" si="7399"/>
        <v>0</v>
      </c>
      <c r="IJ465" s="118"/>
      <c r="IK465" s="118"/>
      <c r="IL465" s="115"/>
      <c r="IM465" s="115"/>
      <c r="IN465" s="115"/>
      <c r="IO465" s="115"/>
      <c r="IP465" s="115"/>
      <c r="IQ465" s="115">
        <f t="shared" si="7400"/>
        <v>0</v>
      </c>
      <c r="IS465" s="118"/>
      <c r="IT465" s="118"/>
      <c r="IU465" s="115"/>
      <c r="IV465" s="115"/>
      <c r="IW465" s="115"/>
      <c r="IX465" s="115"/>
      <c r="IY465" s="115"/>
      <c r="IZ465" s="115">
        <f t="shared" si="7401"/>
        <v>0</v>
      </c>
      <c r="JB465" s="118"/>
      <c r="JC465" s="118"/>
      <c r="JD465" s="115"/>
      <c r="JE465" s="115"/>
      <c r="JF465" s="115"/>
      <c r="JG465" s="115"/>
      <c r="JH465" s="115"/>
      <c r="JI465" s="115">
        <f t="shared" si="7402"/>
        <v>0</v>
      </c>
      <c r="JK465" s="118"/>
      <c r="JL465" s="118"/>
      <c r="JM465" s="115"/>
      <c r="JN465" s="115"/>
      <c r="JO465" s="115"/>
      <c r="JP465" s="115"/>
      <c r="JQ465" s="115"/>
      <c r="JR465" s="115">
        <f t="shared" si="7403"/>
        <v>0</v>
      </c>
      <c r="JS465" s="481"/>
      <c r="JT465" s="118"/>
      <c r="JU465" s="118"/>
      <c r="JV465" s="115"/>
      <c r="JW465" s="115"/>
      <c r="JX465" s="115"/>
      <c r="JY465" s="115"/>
      <c r="JZ465" s="115"/>
      <c r="KA465" s="115">
        <f t="shared" si="7404"/>
        <v>0</v>
      </c>
      <c r="KB465" s="481"/>
      <c r="KC465" s="118" t="s">
        <v>851</v>
      </c>
      <c r="KD465" s="118"/>
      <c r="KE465" s="115">
        <v>3.1</v>
      </c>
      <c r="KF465" s="115">
        <v>2</v>
      </c>
      <c r="KG465" s="115"/>
      <c r="KH465" s="115">
        <v>1</v>
      </c>
      <c r="KI465" s="115"/>
      <c r="KJ465" s="115">
        <f t="shared" si="7405"/>
        <v>6.2</v>
      </c>
      <c r="KK465" s="481"/>
      <c r="KL465" s="118"/>
      <c r="KM465" s="118"/>
      <c r="KN465" s="115"/>
      <c r="KO465" s="115"/>
      <c r="KP465" s="115"/>
      <c r="KQ465" s="115"/>
      <c r="KR465" s="115"/>
      <c r="KS465" s="115">
        <f t="shared" si="7406"/>
        <v>0</v>
      </c>
      <c r="KT465" s="481"/>
      <c r="KU465" s="118"/>
      <c r="KV465" s="118"/>
      <c r="KW465" s="115"/>
      <c r="KX465" s="115"/>
      <c r="KY465" s="115"/>
      <c r="KZ465" s="115"/>
      <c r="LA465" s="115"/>
      <c r="LB465" s="115">
        <f t="shared" si="7407"/>
        <v>0</v>
      </c>
      <c r="LC465" s="481"/>
      <c r="LD465" s="118"/>
      <c r="LE465" s="118"/>
      <c r="LF465" s="115"/>
      <c r="LG465" s="115"/>
      <c r="LH465" s="115"/>
      <c r="LI465" s="115"/>
      <c r="LJ465" s="115"/>
      <c r="LK465" s="115">
        <f t="shared" si="7408"/>
        <v>0</v>
      </c>
      <c r="LL465" s="481"/>
      <c r="LM465" s="118"/>
      <c r="LN465" s="118"/>
      <c r="LO465" s="115"/>
      <c r="LP465" s="115"/>
      <c r="LQ465" s="115"/>
      <c r="LR465" s="115"/>
      <c r="LS465" s="115"/>
      <c r="LT465" s="115">
        <f t="shared" si="7409"/>
        <v>0</v>
      </c>
      <c r="LU465" s="481"/>
      <c r="LV465" s="118"/>
      <c r="LW465" s="118"/>
      <c r="LX465" s="115"/>
      <c r="LY465" s="115"/>
      <c r="LZ465" s="115"/>
      <c r="MA465" s="115"/>
      <c r="MB465" s="115"/>
      <c r="MC465" s="115">
        <f t="shared" si="7410"/>
        <v>0</v>
      </c>
      <c r="MD465" s="481"/>
      <c r="ME465" s="118"/>
      <c r="MF465" s="118"/>
      <c r="MG465" s="115"/>
      <c r="MH465" s="115"/>
      <c r="MI465" s="115"/>
      <c r="MJ465" s="115"/>
      <c r="MK465" s="115"/>
      <c r="ML465" s="115">
        <f t="shared" si="7411"/>
        <v>0</v>
      </c>
      <c r="MM465" s="481"/>
      <c r="MN465" s="118"/>
      <c r="MO465" s="118"/>
      <c r="MP465" s="115"/>
      <c r="MQ465" s="115"/>
      <c r="MR465" s="115"/>
      <c r="MS465" s="115"/>
      <c r="MT465" s="115"/>
      <c r="MU465" s="115">
        <f t="shared" si="7412"/>
        <v>0</v>
      </c>
      <c r="MV465" s="481"/>
      <c r="MW465" s="118"/>
      <c r="MX465" s="118"/>
      <c r="MY465" s="115"/>
      <c r="MZ465" s="115"/>
      <c r="NA465" s="115"/>
      <c r="NB465" s="115"/>
      <c r="NC465" s="115"/>
      <c r="ND465" s="115">
        <f t="shared" si="7413"/>
        <v>0</v>
      </c>
      <c r="NE465" s="481"/>
      <c r="NF465" s="118"/>
      <c r="NG465" s="118"/>
      <c r="NH465" s="115"/>
      <c r="NI465" s="115"/>
      <c r="NJ465" s="115"/>
      <c r="NK465" s="115"/>
      <c r="NL465" s="115"/>
      <c r="NM465" s="115">
        <f t="shared" si="7414"/>
        <v>0</v>
      </c>
      <c r="NN465" s="481"/>
      <c r="NO465" s="118"/>
      <c r="NP465" s="118"/>
      <c r="NQ465" s="115"/>
      <c r="NR465" s="115"/>
      <c r="NS465" s="115"/>
      <c r="NT465" s="115"/>
      <c r="NU465" s="115"/>
      <c r="NV465" s="115">
        <f t="shared" si="7415"/>
        <v>0</v>
      </c>
      <c r="NW465" s="481"/>
      <c r="NX465" s="118"/>
      <c r="NY465" s="118"/>
      <c r="NZ465" s="115"/>
      <c r="OA465" s="115"/>
      <c r="OB465" s="115"/>
      <c r="OC465" s="115"/>
      <c r="OD465" s="115"/>
      <c r="OE465" s="115">
        <f t="shared" si="7416"/>
        <v>0</v>
      </c>
      <c r="OF465" s="481"/>
      <c r="OG465" s="118"/>
      <c r="OH465" s="118"/>
      <c r="OI465" s="115"/>
      <c r="OJ465" s="115"/>
      <c r="OK465" s="115"/>
      <c r="OL465" s="115"/>
      <c r="OM465" s="115"/>
      <c r="ON465" s="115">
        <f t="shared" si="7417"/>
        <v>0</v>
      </c>
      <c r="OO465" s="481"/>
      <c r="OP465" s="118"/>
      <c r="OQ465" s="118"/>
      <c r="OR465" s="115"/>
      <c r="OS465" s="115"/>
      <c r="OT465" s="115"/>
      <c r="OU465" s="115"/>
      <c r="OV465" s="115"/>
      <c r="OW465" s="115">
        <f t="shared" si="7418"/>
        <v>0</v>
      </c>
      <c r="OY465" s="118"/>
      <c r="OZ465" s="118"/>
      <c r="PA465" s="115"/>
      <c r="PB465" s="115"/>
      <c r="PC465" s="115"/>
      <c r="PD465" s="115"/>
      <c r="PE465" s="115"/>
      <c r="PF465" s="115">
        <f t="shared" si="7419"/>
        <v>0</v>
      </c>
    </row>
    <row r="466" spans="1:422">
      <c r="A466" s="118"/>
      <c r="B466" s="118"/>
      <c r="C466" s="115"/>
      <c r="D466" s="115"/>
      <c r="E466" s="115"/>
      <c r="F466" s="115"/>
      <c r="G466" s="115"/>
      <c r="H466" s="115">
        <f t="shared" si="7420"/>
        <v>0</v>
      </c>
      <c r="J466" s="118"/>
      <c r="K466" s="118"/>
      <c r="L466" s="115"/>
      <c r="M466" s="115"/>
      <c r="N466" s="115"/>
      <c r="O466" s="115"/>
      <c r="P466" s="115"/>
      <c r="Q466" s="115">
        <f t="shared" si="7421"/>
        <v>0</v>
      </c>
      <c r="S466" s="118"/>
      <c r="T466" s="118"/>
      <c r="U466" s="115"/>
      <c r="V466" s="115"/>
      <c r="W466" s="115"/>
      <c r="X466" s="115"/>
      <c r="Y466" s="115"/>
      <c r="Z466" s="115">
        <f t="shared" si="7375"/>
        <v>0</v>
      </c>
      <c r="AB466" s="118"/>
      <c r="AC466" s="118"/>
      <c r="AD466" s="115"/>
      <c r="AE466" s="115"/>
      <c r="AF466" s="115"/>
      <c r="AG466" s="115"/>
      <c r="AH466" s="115"/>
      <c r="AI466" s="115">
        <f t="shared" si="7376"/>
        <v>0</v>
      </c>
      <c r="AK466" s="118"/>
      <c r="AL466" s="118"/>
      <c r="AM466" s="115"/>
      <c r="AN466" s="115"/>
      <c r="AO466" s="115"/>
      <c r="AP466" s="115"/>
      <c r="AQ466" s="115"/>
      <c r="AR466" s="115">
        <f t="shared" si="7377"/>
        <v>0</v>
      </c>
      <c r="AT466" s="118"/>
      <c r="AU466" s="118"/>
      <c r="AV466" s="115"/>
      <c r="AW466" s="115"/>
      <c r="AX466" s="115"/>
      <c r="AY466" s="115"/>
      <c r="AZ466" s="115"/>
      <c r="BA466" s="115">
        <f t="shared" si="7378"/>
        <v>0</v>
      </c>
      <c r="BC466" s="118"/>
      <c r="BD466" s="118"/>
      <c r="BE466" s="115"/>
      <c r="BF466" s="115"/>
      <c r="BG466" s="115"/>
      <c r="BH466" s="115"/>
      <c r="BI466" s="115"/>
      <c r="BJ466" s="115">
        <f t="shared" si="7379"/>
        <v>0</v>
      </c>
      <c r="BL466" s="118"/>
      <c r="BM466" s="118"/>
      <c r="BN466" s="115"/>
      <c r="BO466" s="115"/>
      <c r="BP466" s="115"/>
      <c r="BQ466" s="115"/>
      <c r="BR466" s="115"/>
      <c r="BS466" s="115">
        <f t="shared" si="7380"/>
        <v>0</v>
      </c>
      <c r="BU466" s="118"/>
      <c r="BV466" s="118"/>
      <c r="BW466" s="115"/>
      <c r="BX466" s="115"/>
      <c r="BY466" s="115"/>
      <c r="BZ466" s="115"/>
      <c r="CA466" s="115"/>
      <c r="CB466" s="115">
        <f t="shared" si="7381"/>
        <v>0</v>
      </c>
      <c r="CD466" s="118"/>
      <c r="CE466" s="118"/>
      <c r="CF466" s="115"/>
      <c r="CG466" s="115"/>
      <c r="CH466" s="115"/>
      <c r="CI466" s="115"/>
      <c r="CJ466" s="115"/>
      <c r="CK466" s="115">
        <f t="shared" si="7382"/>
        <v>0</v>
      </c>
      <c r="CM466" s="118"/>
      <c r="CN466" s="118"/>
      <c r="CO466" s="115"/>
      <c r="CP466" s="115"/>
      <c r="CQ466" s="115"/>
      <c r="CR466" s="115"/>
      <c r="CS466" s="115"/>
      <c r="CT466" s="115">
        <f t="shared" si="7383"/>
        <v>0</v>
      </c>
      <c r="CV466" s="118"/>
      <c r="CW466" s="118"/>
      <c r="CX466" s="115"/>
      <c r="CY466" s="115"/>
      <c r="CZ466" s="115"/>
      <c r="DA466" s="115"/>
      <c r="DB466" s="115"/>
      <c r="DC466" s="115">
        <f t="shared" si="7384"/>
        <v>0</v>
      </c>
      <c r="DE466" s="118"/>
      <c r="DF466" s="118"/>
      <c r="DG466" s="115"/>
      <c r="DH466" s="115"/>
      <c r="DI466" s="115"/>
      <c r="DJ466" s="115"/>
      <c r="DK466" s="115"/>
      <c r="DL466" s="115">
        <f t="shared" si="7385"/>
        <v>0</v>
      </c>
      <c r="DN466" s="118"/>
      <c r="DO466" s="118"/>
      <c r="DP466" s="115"/>
      <c r="DQ466" s="115"/>
      <c r="DR466" s="115"/>
      <c r="DS466" s="115"/>
      <c r="DT466" s="115"/>
      <c r="DU466" s="115">
        <f t="shared" si="7386"/>
        <v>0</v>
      </c>
      <c r="DW466" s="118"/>
      <c r="DX466" s="118"/>
      <c r="DY466" s="115"/>
      <c r="DZ466" s="115"/>
      <c r="EA466" s="115"/>
      <c r="EB466" s="115"/>
      <c r="EC466" s="115"/>
      <c r="ED466" s="115">
        <f t="shared" si="7387"/>
        <v>0</v>
      </c>
      <c r="EF466" s="118"/>
      <c r="EG466" s="118"/>
      <c r="EH466" s="115"/>
      <c r="EI466" s="115"/>
      <c r="EJ466" s="115"/>
      <c r="EK466" s="115"/>
      <c r="EL466" s="115"/>
      <c r="EM466" s="115">
        <f t="shared" si="7388"/>
        <v>0</v>
      </c>
      <c r="EO466" s="118"/>
      <c r="EP466" s="118"/>
      <c r="EQ466" s="115"/>
      <c r="ER466" s="115"/>
      <c r="ES466" s="115"/>
      <c r="ET466" s="115"/>
      <c r="EU466" s="115"/>
      <c r="EV466" s="115">
        <f t="shared" si="7389"/>
        <v>0</v>
      </c>
      <c r="EX466" s="118"/>
      <c r="EY466" s="118"/>
      <c r="EZ466" s="115"/>
      <c r="FA466" s="115"/>
      <c r="FB466" s="115"/>
      <c r="FC466" s="115"/>
      <c r="FD466" s="115"/>
      <c r="FE466" s="115">
        <f t="shared" si="7390"/>
        <v>0</v>
      </c>
      <c r="FG466" s="118"/>
      <c r="FH466" s="118"/>
      <c r="FI466" s="115"/>
      <c r="FJ466" s="115"/>
      <c r="FK466" s="115"/>
      <c r="FL466" s="115"/>
      <c r="FM466" s="115"/>
      <c r="FN466" s="115">
        <f t="shared" si="7391"/>
        <v>0</v>
      </c>
      <c r="FP466" s="118" t="s">
        <v>860</v>
      </c>
      <c r="FQ466" s="118"/>
      <c r="FR466" s="115">
        <v>11.8</v>
      </c>
      <c r="FS466" s="115">
        <v>1</v>
      </c>
      <c r="FT466" s="115"/>
      <c r="FU466" s="115">
        <v>1</v>
      </c>
      <c r="FV466" s="115"/>
      <c r="FW466" s="115">
        <f t="shared" si="7392"/>
        <v>11.8</v>
      </c>
      <c r="FY466" s="118"/>
      <c r="FZ466" s="118"/>
      <c r="GA466" s="115"/>
      <c r="GB466" s="115"/>
      <c r="GC466" s="115"/>
      <c r="GD466" s="115"/>
      <c r="GE466" s="115"/>
      <c r="GF466" s="115">
        <f t="shared" si="7393"/>
        <v>0</v>
      </c>
      <c r="GH466" s="118"/>
      <c r="GI466" s="118"/>
      <c r="GJ466" s="115"/>
      <c r="GK466" s="115"/>
      <c r="GL466" s="115"/>
      <c r="GM466" s="115"/>
      <c r="GN466" s="115"/>
      <c r="GO466" s="115">
        <f t="shared" si="7394"/>
        <v>0</v>
      </c>
      <c r="GQ466" s="118"/>
      <c r="GR466" s="118"/>
      <c r="GS466" s="115"/>
      <c r="GT466" s="115"/>
      <c r="GU466" s="115"/>
      <c r="GV466" s="115"/>
      <c r="GW466" s="115"/>
      <c r="GX466" s="115">
        <f t="shared" si="7395"/>
        <v>0</v>
      </c>
      <c r="GZ466" s="118"/>
      <c r="HA466" s="118"/>
      <c r="HB466" s="115"/>
      <c r="HC466" s="115"/>
      <c r="HD466" s="115"/>
      <c r="HE466" s="115"/>
      <c r="HF466" s="115"/>
      <c r="HG466" s="115">
        <f t="shared" si="7396"/>
        <v>0</v>
      </c>
      <c r="HI466" s="118"/>
      <c r="HJ466" s="118"/>
      <c r="HK466" s="115"/>
      <c r="HL466" s="115"/>
      <c r="HM466" s="115"/>
      <c r="HN466" s="115"/>
      <c r="HO466" s="115"/>
      <c r="HP466" s="115">
        <f t="shared" si="7397"/>
        <v>0</v>
      </c>
      <c r="HR466" s="118"/>
      <c r="HS466" s="118"/>
      <c r="HT466" s="115"/>
      <c r="HU466" s="115"/>
      <c r="HV466" s="115"/>
      <c r="HW466" s="115"/>
      <c r="HX466" s="115"/>
      <c r="HY466" s="115">
        <f t="shared" si="7398"/>
        <v>0</v>
      </c>
      <c r="IA466" s="118"/>
      <c r="IB466" s="118"/>
      <c r="IC466" s="115"/>
      <c r="ID466" s="115"/>
      <c r="IE466" s="115"/>
      <c r="IF466" s="115"/>
      <c r="IG466" s="115"/>
      <c r="IH466" s="115">
        <f t="shared" si="7399"/>
        <v>0</v>
      </c>
      <c r="IJ466" s="118"/>
      <c r="IK466" s="118"/>
      <c r="IL466" s="115"/>
      <c r="IM466" s="115"/>
      <c r="IN466" s="115"/>
      <c r="IO466" s="115"/>
      <c r="IP466" s="115"/>
      <c r="IQ466" s="115">
        <f t="shared" si="7400"/>
        <v>0</v>
      </c>
      <c r="IS466" s="118"/>
      <c r="IT466" s="118"/>
      <c r="IU466" s="115"/>
      <c r="IV466" s="115"/>
      <c r="IW466" s="115"/>
      <c r="IX466" s="115"/>
      <c r="IY466" s="115"/>
      <c r="IZ466" s="115">
        <f t="shared" si="7401"/>
        <v>0</v>
      </c>
      <c r="JB466" s="118"/>
      <c r="JC466" s="118"/>
      <c r="JD466" s="115"/>
      <c r="JE466" s="115"/>
      <c r="JF466" s="115"/>
      <c r="JG466" s="115"/>
      <c r="JH466" s="115"/>
      <c r="JI466" s="115">
        <f t="shared" si="7402"/>
        <v>0</v>
      </c>
      <c r="JK466" s="118"/>
      <c r="JL466" s="118"/>
      <c r="JM466" s="115"/>
      <c r="JN466" s="115"/>
      <c r="JO466" s="115"/>
      <c r="JP466" s="115"/>
      <c r="JQ466" s="115"/>
      <c r="JR466" s="115">
        <f t="shared" si="7403"/>
        <v>0</v>
      </c>
      <c r="JS466" s="481"/>
      <c r="JT466" s="118"/>
      <c r="JU466" s="118"/>
      <c r="JV466" s="115"/>
      <c r="JW466" s="115"/>
      <c r="JX466" s="115"/>
      <c r="JY466" s="115"/>
      <c r="JZ466" s="115"/>
      <c r="KA466" s="115">
        <f t="shared" si="7404"/>
        <v>0</v>
      </c>
      <c r="KB466" s="481"/>
      <c r="KC466" s="118"/>
      <c r="KD466" s="118"/>
      <c r="KE466" s="115"/>
      <c r="KF466" s="115"/>
      <c r="KG466" s="115"/>
      <c r="KH466" s="115"/>
      <c r="KI466" s="115"/>
      <c r="KJ466" s="115">
        <f>PRODUCT(KE466:KI466)</f>
        <v>0</v>
      </c>
      <c r="KK466" s="481"/>
      <c r="KL466" s="118"/>
      <c r="KM466" s="118"/>
      <c r="KN466" s="115"/>
      <c r="KO466" s="115"/>
      <c r="KP466" s="115"/>
      <c r="KQ466" s="115"/>
      <c r="KR466" s="115"/>
      <c r="KS466" s="115">
        <f t="shared" si="7406"/>
        <v>0</v>
      </c>
      <c r="KT466" s="481"/>
      <c r="KU466" s="118"/>
      <c r="KV466" s="118"/>
      <c r="KW466" s="115"/>
      <c r="KX466" s="115"/>
      <c r="KY466" s="115"/>
      <c r="KZ466" s="115"/>
      <c r="LA466" s="115"/>
      <c r="LB466" s="115">
        <f t="shared" si="7407"/>
        <v>0</v>
      </c>
      <c r="LC466" s="481"/>
      <c r="LD466" s="118"/>
      <c r="LE466" s="118"/>
      <c r="LF466" s="115"/>
      <c r="LG466" s="115"/>
      <c r="LH466" s="115"/>
      <c r="LI466" s="115"/>
      <c r="LJ466" s="115"/>
      <c r="LK466" s="115">
        <f t="shared" si="7408"/>
        <v>0</v>
      </c>
      <c r="LL466" s="481"/>
      <c r="LM466" s="118"/>
      <c r="LN466" s="118"/>
      <c r="LO466" s="115"/>
      <c r="LP466" s="115"/>
      <c r="LQ466" s="115"/>
      <c r="LR466" s="115"/>
      <c r="LS466" s="115"/>
      <c r="LT466" s="115">
        <f t="shared" si="7409"/>
        <v>0</v>
      </c>
      <c r="LU466" s="481"/>
      <c r="LV466" s="118"/>
      <c r="LW466" s="118"/>
      <c r="LX466" s="115"/>
      <c r="LY466" s="115"/>
      <c r="LZ466" s="115"/>
      <c r="MA466" s="115"/>
      <c r="MB466" s="115"/>
      <c r="MC466" s="115">
        <f t="shared" si="7410"/>
        <v>0</v>
      </c>
      <c r="MD466" s="481"/>
      <c r="ME466" s="118"/>
      <c r="MF466" s="118"/>
      <c r="MG466" s="115"/>
      <c r="MH466" s="115"/>
      <c r="MI466" s="115"/>
      <c r="MJ466" s="115"/>
      <c r="MK466" s="115"/>
      <c r="ML466" s="115">
        <f t="shared" si="7411"/>
        <v>0</v>
      </c>
      <c r="MM466" s="481"/>
      <c r="MN466" s="118"/>
      <c r="MO466" s="118"/>
      <c r="MP466" s="115"/>
      <c r="MQ466" s="115"/>
      <c r="MR466" s="115"/>
      <c r="MS466" s="115"/>
      <c r="MT466" s="115"/>
      <c r="MU466" s="115">
        <f t="shared" si="7412"/>
        <v>0</v>
      </c>
      <c r="MV466" s="481"/>
      <c r="MW466" s="118"/>
      <c r="MX466" s="118"/>
      <c r="MY466" s="115"/>
      <c r="MZ466" s="115"/>
      <c r="NA466" s="115"/>
      <c r="NB466" s="115"/>
      <c r="NC466" s="115"/>
      <c r="ND466" s="115">
        <f t="shared" si="7413"/>
        <v>0</v>
      </c>
      <c r="NE466" s="481"/>
      <c r="NF466" s="118"/>
      <c r="NG466" s="118"/>
      <c r="NH466" s="115"/>
      <c r="NI466" s="115"/>
      <c r="NJ466" s="115"/>
      <c r="NK466" s="115"/>
      <c r="NL466" s="115"/>
      <c r="NM466" s="115">
        <f t="shared" si="7414"/>
        <v>0</v>
      </c>
      <c r="NN466" s="481"/>
      <c r="NO466" s="118"/>
      <c r="NP466" s="118"/>
      <c r="NQ466" s="115"/>
      <c r="NR466" s="115"/>
      <c r="NS466" s="115"/>
      <c r="NT466" s="115"/>
      <c r="NU466" s="115"/>
      <c r="NV466" s="115">
        <f t="shared" si="7415"/>
        <v>0</v>
      </c>
      <c r="NW466" s="481"/>
      <c r="NX466" s="118"/>
      <c r="NY466" s="118"/>
      <c r="NZ466" s="115"/>
      <c r="OA466" s="115"/>
      <c r="OB466" s="115"/>
      <c r="OC466" s="115"/>
      <c r="OD466" s="115"/>
      <c r="OE466" s="115">
        <f t="shared" si="7416"/>
        <v>0</v>
      </c>
      <c r="OF466" s="481"/>
      <c r="OG466" s="118"/>
      <c r="OH466" s="118"/>
      <c r="OI466" s="115"/>
      <c r="OJ466" s="115"/>
      <c r="OK466" s="115"/>
      <c r="OL466" s="115"/>
      <c r="OM466" s="115"/>
      <c r="ON466" s="115">
        <f t="shared" si="7417"/>
        <v>0</v>
      </c>
      <c r="OO466" s="481"/>
      <c r="OP466" s="118"/>
      <c r="OQ466" s="118"/>
      <c r="OR466" s="115"/>
      <c r="OS466" s="115"/>
      <c r="OT466" s="115"/>
      <c r="OU466" s="115"/>
      <c r="OV466" s="115"/>
      <c r="OW466" s="115">
        <f t="shared" si="7418"/>
        <v>0</v>
      </c>
      <c r="OY466" s="118"/>
      <c r="OZ466" s="118"/>
      <c r="PA466" s="115"/>
      <c r="PB466" s="115"/>
      <c r="PC466" s="115"/>
      <c r="PD466" s="115"/>
      <c r="PE466" s="115"/>
      <c r="PF466" s="115">
        <f t="shared" si="7419"/>
        <v>0</v>
      </c>
    </row>
    <row r="467" spans="1:422">
      <c r="A467" s="118"/>
      <c r="B467" s="118"/>
      <c r="C467" s="115"/>
      <c r="D467" s="115"/>
      <c r="E467" s="115"/>
      <c r="F467" s="115"/>
      <c r="G467" s="115"/>
      <c r="H467" s="115">
        <f t="shared" si="7420"/>
        <v>0</v>
      </c>
      <c r="J467" s="118"/>
      <c r="K467" s="118"/>
      <c r="L467" s="115"/>
      <c r="M467" s="115"/>
      <c r="N467" s="115"/>
      <c r="O467" s="115"/>
      <c r="P467" s="115"/>
      <c r="Q467" s="115">
        <f t="shared" si="7421"/>
        <v>0</v>
      </c>
      <c r="S467" s="118"/>
      <c r="T467" s="118"/>
      <c r="U467" s="115"/>
      <c r="V467" s="115"/>
      <c r="W467" s="115"/>
      <c r="X467" s="115"/>
      <c r="Y467" s="115"/>
      <c r="Z467" s="115">
        <f t="shared" si="7375"/>
        <v>0</v>
      </c>
      <c r="AB467" s="118"/>
      <c r="AC467" s="118"/>
      <c r="AD467" s="115"/>
      <c r="AE467" s="115"/>
      <c r="AF467" s="115"/>
      <c r="AG467" s="115"/>
      <c r="AH467" s="115"/>
      <c r="AI467" s="115">
        <f t="shared" si="7376"/>
        <v>0</v>
      </c>
      <c r="AK467" s="118"/>
      <c r="AL467" s="118"/>
      <c r="AM467" s="115"/>
      <c r="AN467" s="115"/>
      <c r="AO467" s="115"/>
      <c r="AP467" s="115"/>
      <c r="AQ467" s="115"/>
      <c r="AR467" s="115">
        <f t="shared" si="7377"/>
        <v>0</v>
      </c>
      <c r="AT467" s="118"/>
      <c r="AU467" s="118"/>
      <c r="AV467" s="115"/>
      <c r="AW467" s="115"/>
      <c r="AX467" s="115"/>
      <c r="AY467" s="115"/>
      <c r="AZ467" s="115"/>
      <c r="BA467" s="115">
        <f t="shared" si="7378"/>
        <v>0</v>
      </c>
      <c r="BC467" s="118"/>
      <c r="BD467" s="118"/>
      <c r="BE467" s="115"/>
      <c r="BF467" s="115"/>
      <c r="BG467" s="115"/>
      <c r="BH467" s="115"/>
      <c r="BI467" s="115"/>
      <c r="BJ467" s="115">
        <f t="shared" si="7379"/>
        <v>0</v>
      </c>
      <c r="BL467" s="118"/>
      <c r="BM467" s="118"/>
      <c r="BN467" s="115"/>
      <c r="BO467" s="115"/>
      <c r="BP467" s="115"/>
      <c r="BQ467" s="115"/>
      <c r="BR467" s="115"/>
      <c r="BS467" s="115">
        <f t="shared" si="7380"/>
        <v>0</v>
      </c>
      <c r="BU467" s="118"/>
      <c r="BV467" s="118"/>
      <c r="BW467" s="115"/>
      <c r="BX467" s="115"/>
      <c r="BY467" s="115"/>
      <c r="BZ467" s="115"/>
      <c r="CA467" s="115"/>
      <c r="CB467" s="115">
        <f t="shared" si="7381"/>
        <v>0</v>
      </c>
      <c r="CD467" s="118"/>
      <c r="CE467" s="118"/>
      <c r="CF467" s="115"/>
      <c r="CG467" s="115"/>
      <c r="CH467" s="115"/>
      <c r="CI467" s="115"/>
      <c r="CJ467" s="115"/>
      <c r="CK467" s="115">
        <f t="shared" si="7382"/>
        <v>0</v>
      </c>
      <c r="CM467" s="118"/>
      <c r="CN467" s="118"/>
      <c r="CO467" s="115"/>
      <c r="CP467" s="115"/>
      <c r="CQ467" s="115"/>
      <c r="CR467" s="115"/>
      <c r="CS467" s="115"/>
      <c r="CT467" s="115">
        <f t="shared" si="7383"/>
        <v>0</v>
      </c>
      <c r="CV467" s="118"/>
      <c r="CW467" s="118"/>
      <c r="CX467" s="115"/>
      <c r="CY467" s="115"/>
      <c r="CZ467" s="115"/>
      <c r="DA467" s="115"/>
      <c r="DB467" s="115"/>
      <c r="DC467" s="115">
        <f t="shared" si="7384"/>
        <v>0</v>
      </c>
      <c r="DE467" s="118"/>
      <c r="DF467" s="118"/>
      <c r="DG467" s="115"/>
      <c r="DH467" s="115"/>
      <c r="DI467" s="115"/>
      <c r="DJ467" s="115"/>
      <c r="DK467" s="115"/>
      <c r="DL467" s="115">
        <f t="shared" si="7385"/>
        <v>0</v>
      </c>
      <c r="DN467" s="118"/>
      <c r="DO467" s="118"/>
      <c r="DP467" s="115"/>
      <c r="DQ467" s="115"/>
      <c r="DR467" s="115"/>
      <c r="DS467" s="115"/>
      <c r="DT467" s="115"/>
      <c r="DU467" s="115">
        <f t="shared" si="7386"/>
        <v>0</v>
      </c>
      <c r="DW467" s="118"/>
      <c r="DX467" s="118"/>
      <c r="DY467" s="115"/>
      <c r="DZ467" s="115"/>
      <c r="EA467" s="115"/>
      <c r="EB467" s="115"/>
      <c r="EC467" s="115"/>
      <c r="ED467" s="115">
        <f t="shared" si="7387"/>
        <v>0</v>
      </c>
      <c r="EF467" s="118"/>
      <c r="EG467" s="118"/>
      <c r="EH467" s="115"/>
      <c r="EI467" s="115"/>
      <c r="EJ467" s="115"/>
      <c r="EK467" s="115"/>
      <c r="EL467" s="115"/>
      <c r="EM467" s="115">
        <f t="shared" si="7388"/>
        <v>0</v>
      </c>
      <c r="EO467" s="118"/>
      <c r="EP467" s="118"/>
      <c r="EQ467" s="115"/>
      <c r="ER467" s="115"/>
      <c r="ES467" s="115"/>
      <c r="ET467" s="115"/>
      <c r="EU467" s="115"/>
      <c r="EV467" s="115">
        <f t="shared" si="7389"/>
        <v>0</v>
      </c>
      <c r="EX467" s="118"/>
      <c r="EY467" s="118"/>
      <c r="EZ467" s="115"/>
      <c r="FA467" s="115"/>
      <c r="FB467" s="115"/>
      <c r="FC467" s="115"/>
      <c r="FD467" s="115"/>
      <c r="FE467" s="115">
        <f t="shared" si="7390"/>
        <v>0</v>
      </c>
      <c r="FG467" s="118"/>
      <c r="FH467" s="118"/>
      <c r="FI467" s="115"/>
      <c r="FJ467" s="115"/>
      <c r="FK467" s="115"/>
      <c r="FL467" s="115"/>
      <c r="FM467" s="115"/>
      <c r="FN467" s="115">
        <f t="shared" si="7391"/>
        <v>0</v>
      </c>
      <c r="FP467" s="118"/>
      <c r="FQ467" s="118"/>
      <c r="FR467" s="115"/>
      <c r="FS467" s="115"/>
      <c r="FT467" s="115"/>
      <c r="FU467" s="115"/>
      <c r="FV467" s="115"/>
      <c r="FW467" s="115">
        <f t="shared" si="7392"/>
        <v>0</v>
      </c>
      <c r="FY467" s="118"/>
      <c r="FZ467" s="118"/>
      <c r="GA467" s="115"/>
      <c r="GB467" s="115"/>
      <c r="GC467" s="115"/>
      <c r="GD467" s="115"/>
      <c r="GE467" s="115"/>
      <c r="GF467" s="115">
        <f t="shared" si="7393"/>
        <v>0</v>
      </c>
      <c r="GH467" s="118"/>
      <c r="GI467" s="118"/>
      <c r="GJ467" s="115"/>
      <c r="GK467" s="115"/>
      <c r="GL467" s="115"/>
      <c r="GM467" s="115"/>
      <c r="GN467" s="115"/>
      <c r="GO467" s="115">
        <f t="shared" si="7394"/>
        <v>0</v>
      </c>
      <c r="GQ467" s="118"/>
      <c r="GR467" s="118"/>
      <c r="GS467" s="115"/>
      <c r="GT467" s="115"/>
      <c r="GU467" s="115"/>
      <c r="GV467" s="115"/>
      <c r="GW467" s="115"/>
      <c r="GX467" s="115">
        <f t="shared" si="7395"/>
        <v>0</v>
      </c>
      <c r="GZ467" s="118"/>
      <c r="HA467" s="118"/>
      <c r="HB467" s="115"/>
      <c r="HC467" s="115"/>
      <c r="HD467" s="115"/>
      <c r="HE467" s="115"/>
      <c r="HF467" s="115"/>
      <c r="HG467" s="115">
        <f t="shared" si="7396"/>
        <v>0</v>
      </c>
      <c r="HI467" s="118"/>
      <c r="HJ467" s="118"/>
      <c r="HK467" s="115"/>
      <c r="HL467" s="115"/>
      <c r="HM467" s="115"/>
      <c r="HN467" s="115"/>
      <c r="HO467" s="115"/>
      <c r="HP467" s="115">
        <f t="shared" si="7397"/>
        <v>0</v>
      </c>
      <c r="HR467" s="118"/>
      <c r="HS467" s="118"/>
      <c r="HT467" s="115"/>
      <c r="HU467" s="115"/>
      <c r="HV467" s="115"/>
      <c r="HW467" s="115"/>
      <c r="HX467" s="115"/>
      <c r="HY467" s="115">
        <f t="shared" si="7398"/>
        <v>0</v>
      </c>
      <c r="IA467" s="118"/>
      <c r="IB467" s="118"/>
      <c r="IC467" s="115"/>
      <c r="ID467" s="115"/>
      <c r="IE467" s="115"/>
      <c r="IF467" s="115"/>
      <c r="IG467" s="115"/>
      <c r="IH467" s="115">
        <f t="shared" si="7399"/>
        <v>0</v>
      </c>
      <c r="IJ467" s="118"/>
      <c r="IK467" s="118"/>
      <c r="IL467" s="115"/>
      <c r="IM467" s="115"/>
      <c r="IN467" s="115"/>
      <c r="IO467" s="115"/>
      <c r="IP467" s="115"/>
      <c r="IQ467" s="115">
        <f t="shared" si="7400"/>
        <v>0</v>
      </c>
      <c r="IS467" s="118"/>
      <c r="IT467" s="118"/>
      <c r="IU467" s="115"/>
      <c r="IV467" s="115"/>
      <c r="IW467" s="115"/>
      <c r="IX467" s="115"/>
      <c r="IY467" s="115"/>
      <c r="IZ467" s="115">
        <f t="shared" si="7401"/>
        <v>0</v>
      </c>
      <c r="JB467" s="118"/>
      <c r="JC467" s="118"/>
      <c r="JD467" s="115"/>
      <c r="JE467" s="115"/>
      <c r="JF467" s="115"/>
      <c r="JG467" s="115"/>
      <c r="JH467" s="115"/>
      <c r="JI467" s="115">
        <f t="shared" si="7402"/>
        <v>0</v>
      </c>
      <c r="JK467" s="118"/>
      <c r="JL467" s="118"/>
      <c r="JM467" s="115"/>
      <c r="JN467" s="115"/>
      <c r="JO467" s="115"/>
      <c r="JP467" s="115"/>
      <c r="JQ467" s="115"/>
      <c r="JR467" s="115">
        <f t="shared" si="7403"/>
        <v>0</v>
      </c>
      <c r="JS467" s="481"/>
      <c r="JT467" s="118"/>
      <c r="JU467" s="118"/>
      <c r="JV467" s="115"/>
      <c r="JW467" s="115"/>
      <c r="JX467" s="115"/>
      <c r="JY467" s="115"/>
      <c r="JZ467" s="115"/>
      <c r="KA467" s="115">
        <f t="shared" si="7404"/>
        <v>0</v>
      </c>
      <c r="KB467" s="481"/>
      <c r="KC467" s="118"/>
      <c r="KD467" s="118"/>
      <c r="KE467" s="115"/>
      <c r="KF467" s="115"/>
      <c r="KG467" s="115"/>
      <c r="KH467" s="115"/>
      <c r="KI467" s="115"/>
      <c r="KJ467" s="115">
        <f t="shared" si="7405"/>
        <v>0</v>
      </c>
      <c r="KK467" s="481"/>
      <c r="KL467" s="118"/>
      <c r="KM467" s="118"/>
      <c r="KN467" s="115"/>
      <c r="KO467" s="115"/>
      <c r="KP467" s="115"/>
      <c r="KQ467" s="115"/>
      <c r="KR467" s="115"/>
      <c r="KS467" s="115">
        <f t="shared" si="7406"/>
        <v>0</v>
      </c>
      <c r="KT467" s="481"/>
      <c r="KU467" s="118"/>
      <c r="KV467" s="118"/>
      <c r="KW467" s="115"/>
      <c r="KX467" s="115"/>
      <c r="KY467" s="115"/>
      <c r="KZ467" s="115"/>
      <c r="LA467" s="115"/>
      <c r="LB467" s="115">
        <f t="shared" si="7407"/>
        <v>0</v>
      </c>
      <c r="LC467" s="481"/>
      <c r="LD467" s="118"/>
      <c r="LE467" s="118"/>
      <c r="LF467" s="115"/>
      <c r="LG467" s="115"/>
      <c r="LH467" s="115"/>
      <c r="LI467" s="115"/>
      <c r="LJ467" s="115"/>
      <c r="LK467" s="115">
        <f t="shared" si="7408"/>
        <v>0</v>
      </c>
      <c r="LL467" s="481"/>
      <c r="LM467" s="118"/>
      <c r="LN467" s="118"/>
      <c r="LO467" s="115"/>
      <c r="LP467" s="115"/>
      <c r="LQ467" s="115"/>
      <c r="LR467" s="115"/>
      <c r="LS467" s="115"/>
      <c r="LT467" s="115">
        <f t="shared" si="7409"/>
        <v>0</v>
      </c>
      <c r="LU467" s="481"/>
      <c r="LV467" s="118"/>
      <c r="LW467" s="118"/>
      <c r="LX467" s="115"/>
      <c r="LY467" s="115"/>
      <c r="LZ467" s="115"/>
      <c r="MA467" s="115"/>
      <c r="MB467" s="115"/>
      <c r="MC467" s="115">
        <f t="shared" si="7410"/>
        <v>0</v>
      </c>
      <c r="MD467" s="481"/>
      <c r="ME467" s="118"/>
      <c r="MF467" s="118"/>
      <c r="MG467" s="115"/>
      <c r="MH467" s="115"/>
      <c r="MI467" s="115"/>
      <c r="MJ467" s="115"/>
      <c r="MK467" s="115"/>
      <c r="ML467" s="115">
        <f t="shared" si="7411"/>
        <v>0</v>
      </c>
      <c r="MM467" s="481"/>
      <c r="MN467" s="118"/>
      <c r="MO467" s="118"/>
      <c r="MP467" s="115"/>
      <c r="MQ467" s="115"/>
      <c r="MR467" s="115"/>
      <c r="MS467" s="115"/>
      <c r="MT467" s="115"/>
      <c r="MU467" s="115">
        <f t="shared" si="7412"/>
        <v>0</v>
      </c>
      <c r="MV467" s="481"/>
      <c r="MW467" s="118"/>
      <c r="MX467" s="118"/>
      <c r="MY467" s="115"/>
      <c r="MZ467" s="115"/>
      <c r="NA467" s="115"/>
      <c r="NB467" s="115"/>
      <c r="NC467" s="115"/>
      <c r="ND467" s="115">
        <f t="shared" si="7413"/>
        <v>0</v>
      </c>
      <c r="NE467" s="481"/>
      <c r="NF467" s="118"/>
      <c r="NG467" s="118"/>
      <c r="NH467" s="115"/>
      <c r="NI467" s="115"/>
      <c r="NJ467" s="115"/>
      <c r="NK467" s="115"/>
      <c r="NL467" s="115"/>
      <c r="NM467" s="115">
        <f t="shared" si="7414"/>
        <v>0</v>
      </c>
      <c r="NN467" s="481"/>
      <c r="NO467" s="118"/>
      <c r="NP467" s="118"/>
      <c r="NQ467" s="115"/>
      <c r="NR467" s="115"/>
      <c r="NS467" s="115"/>
      <c r="NT467" s="115"/>
      <c r="NU467" s="115"/>
      <c r="NV467" s="115">
        <f t="shared" si="7415"/>
        <v>0</v>
      </c>
      <c r="NW467" s="481"/>
      <c r="NX467" s="118"/>
      <c r="NY467" s="118"/>
      <c r="NZ467" s="115"/>
      <c r="OA467" s="115"/>
      <c r="OB467" s="115"/>
      <c r="OC467" s="115"/>
      <c r="OD467" s="115"/>
      <c r="OE467" s="115">
        <f t="shared" si="7416"/>
        <v>0</v>
      </c>
      <c r="OF467" s="481"/>
      <c r="OG467" s="118"/>
      <c r="OH467" s="118"/>
      <c r="OI467" s="115"/>
      <c r="OJ467" s="115"/>
      <c r="OK467" s="115"/>
      <c r="OL467" s="115"/>
      <c r="OM467" s="115"/>
      <c r="ON467" s="115">
        <f t="shared" si="7417"/>
        <v>0</v>
      </c>
      <c r="OO467" s="481"/>
      <c r="OP467" s="118"/>
      <c r="OQ467" s="118"/>
      <c r="OR467" s="115"/>
      <c r="OS467" s="115"/>
      <c r="OT467" s="115"/>
      <c r="OU467" s="115"/>
      <c r="OV467" s="115"/>
      <c r="OW467" s="115">
        <f t="shared" si="7418"/>
        <v>0</v>
      </c>
      <c r="OY467" s="118"/>
      <c r="OZ467" s="118"/>
      <c r="PA467" s="115"/>
      <c r="PB467" s="115"/>
      <c r="PC467" s="115"/>
      <c r="PD467" s="115"/>
      <c r="PE467" s="115"/>
      <c r="PF467" s="115">
        <f t="shared" si="7419"/>
        <v>0</v>
      </c>
    </row>
    <row r="468" spans="1:422">
      <c r="A468" s="118"/>
      <c r="B468" s="118"/>
      <c r="C468" s="119"/>
      <c r="D468" s="119"/>
      <c r="E468" s="119"/>
      <c r="F468" s="119"/>
      <c r="G468" s="120" t="s">
        <v>44</v>
      </c>
      <c r="H468" s="132">
        <f>SUM(H460:H467)</f>
        <v>0</v>
      </c>
      <c r="J468" s="118"/>
      <c r="K468" s="118"/>
      <c r="L468" s="119"/>
      <c r="M468" s="119"/>
      <c r="N468" s="119"/>
      <c r="O468" s="119"/>
      <c r="P468" s="120" t="s">
        <v>44</v>
      </c>
      <c r="Q468" s="132">
        <f>SUM(Q460:Q467)</f>
        <v>39.879999999999995</v>
      </c>
      <c r="S468" s="118"/>
      <c r="T468" s="118"/>
      <c r="U468" s="119"/>
      <c r="V468" s="119"/>
      <c r="W468" s="119"/>
      <c r="X468" s="119"/>
      <c r="Y468" s="120" t="s">
        <v>44</v>
      </c>
      <c r="Z468" s="132">
        <f>SUM(Z460:Z467)</f>
        <v>41.37</v>
      </c>
      <c r="AB468" s="118"/>
      <c r="AC468" s="118"/>
      <c r="AD468" s="119"/>
      <c r="AE468" s="119"/>
      <c r="AF468" s="119"/>
      <c r="AG468" s="119"/>
      <c r="AH468" s="120" t="s">
        <v>44</v>
      </c>
      <c r="AI468" s="132">
        <f>SUM(AI460:AI467)</f>
        <v>38.72</v>
      </c>
      <c r="AK468" s="118"/>
      <c r="AL468" s="118"/>
      <c r="AM468" s="119"/>
      <c r="AN468" s="119"/>
      <c r="AO468" s="119"/>
      <c r="AP468" s="119"/>
      <c r="AQ468" s="120" t="s">
        <v>44</v>
      </c>
      <c r="AR468" s="132">
        <f>SUM(AR460:AR467)</f>
        <v>40.339999999999996</v>
      </c>
      <c r="AT468" s="118"/>
      <c r="AU468" s="118"/>
      <c r="AV468" s="119"/>
      <c r="AW468" s="119"/>
      <c r="AX468" s="119"/>
      <c r="AY468" s="119"/>
      <c r="AZ468" s="120" t="s">
        <v>44</v>
      </c>
      <c r="BA468" s="132">
        <f>SUM(BA460:BA467)</f>
        <v>44.859999999999992</v>
      </c>
      <c r="BC468" s="118"/>
      <c r="BD468" s="118"/>
      <c r="BE468" s="119"/>
      <c r="BF468" s="119"/>
      <c r="BG468" s="119"/>
      <c r="BH468" s="119"/>
      <c r="BI468" s="120" t="s">
        <v>44</v>
      </c>
      <c r="BJ468" s="132">
        <f t="shared" ref="BJ468" si="7422">SUM(BJ460:BJ467)</f>
        <v>48.199999999999996</v>
      </c>
      <c r="BL468" s="118"/>
      <c r="BM468" s="118"/>
      <c r="BN468" s="119"/>
      <c r="BO468" s="119"/>
      <c r="BP468" s="119"/>
      <c r="BQ468" s="119"/>
      <c r="BR468" s="120" t="s">
        <v>44</v>
      </c>
      <c r="BS468" s="132">
        <f t="shared" ref="BS468" si="7423">SUM(BS460:BS467)</f>
        <v>51.8</v>
      </c>
      <c r="BU468" s="118"/>
      <c r="BV468" s="118"/>
      <c r="BW468" s="119"/>
      <c r="BX468" s="119"/>
      <c r="BY468" s="119"/>
      <c r="BZ468" s="119"/>
      <c r="CA468" s="120" t="s">
        <v>44</v>
      </c>
      <c r="CB468" s="132">
        <f t="shared" ref="CB468" si="7424">SUM(CB460:CB467)</f>
        <v>37.71</v>
      </c>
      <c r="CD468" s="118"/>
      <c r="CE468" s="118"/>
      <c r="CF468" s="119"/>
      <c r="CG468" s="119"/>
      <c r="CH468" s="119"/>
      <c r="CI468" s="119"/>
      <c r="CJ468" s="120" t="s">
        <v>44</v>
      </c>
      <c r="CK468" s="132">
        <f t="shared" ref="CK468" si="7425">SUM(CK460:CK467)</f>
        <v>41.7</v>
      </c>
      <c r="CM468" s="118"/>
      <c r="CN468" s="118"/>
      <c r="CO468" s="119"/>
      <c r="CP468" s="119"/>
      <c r="CQ468" s="119"/>
      <c r="CR468" s="119"/>
      <c r="CS468" s="120" t="s">
        <v>44</v>
      </c>
      <c r="CT468" s="132">
        <f t="shared" ref="CT468" si="7426">SUM(CT460:CT467)</f>
        <v>56.71</v>
      </c>
      <c r="CV468" s="118"/>
      <c r="CW468" s="118"/>
      <c r="CX468" s="119"/>
      <c r="CY468" s="119"/>
      <c r="CZ468" s="119"/>
      <c r="DA468" s="119"/>
      <c r="DB468" s="120" t="s">
        <v>44</v>
      </c>
      <c r="DC468" s="132">
        <f t="shared" ref="DC468" si="7427">SUM(DC460:DC467)</f>
        <v>48.8</v>
      </c>
      <c r="DE468" s="118"/>
      <c r="DF468" s="118"/>
      <c r="DG468" s="119"/>
      <c r="DH468" s="119"/>
      <c r="DI468" s="119"/>
      <c r="DJ468" s="119"/>
      <c r="DK468" s="120" t="s">
        <v>44</v>
      </c>
      <c r="DL468" s="132">
        <f t="shared" ref="DL468" si="7428">SUM(DL460:DL467)</f>
        <v>36.734999999999999</v>
      </c>
      <c r="DN468" s="118"/>
      <c r="DO468" s="118"/>
      <c r="DP468" s="119"/>
      <c r="DQ468" s="119"/>
      <c r="DR468" s="119"/>
      <c r="DS468" s="119"/>
      <c r="DT468" s="120" t="s">
        <v>44</v>
      </c>
      <c r="DU468" s="132">
        <f t="shared" ref="DU468" si="7429">SUM(DU460:DU467)</f>
        <v>50.4</v>
      </c>
      <c r="DW468" s="118"/>
      <c r="DX468" s="118"/>
      <c r="DY468" s="119"/>
      <c r="DZ468" s="119"/>
      <c r="EA468" s="119"/>
      <c r="EB468" s="119"/>
      <c r="EC468" s="120" t="s">
        <v>44</v>
      </c>
      <c r="ED468" s="132">
        <f t="shared" ref="ED468" si="7430">SUM(ED460:ED467)</f>
        <v>47.180000000000007</v>
      </c>
      <c r="EF468" s="118"/>
      <c r="EG468" s="118"/>
      <c r="EH468" s="119"/>
      <c r="EI468" s="119"/>
      <c r="EJ468" s="119"/>
      <c r="EK468" s="119"/>
      <c r="EL468" s="120" t="s">
        <v>44</v>
      </c>
      <c r="EM468" s="132">
        <f t="shared" ref="EM468" si="7431">SUM(EM460:EM467)</f>
        <v>50.730000000000004</v>
      </c>
      <c r="EO468" s="118"/>
      <c r="EP468" s="118"/>
      <c r="EQ468" s="119"/>
      <c r="ER468" s="119"/>
      <c r="ES468" s="119"/>
      <c r="ET468" s="119"/>
      <c r="EU468" s="120" t="s">
        <v>44</v>
      </c>
      <c r="EV468" s="132">
        <f t="shared" ref="EV468" si="7432">SUM(EV460:EV467)</f>
        <v>43.01</v>
      </c>
      <c r="EX468" s="118"/>
      <c r="EY468" s="118"/>
      <c r="EZ468" s="119"/>
      <c r="FA468" s="119"/>
      <c r="FB468" s="119"/>
      <c r="FC468" s="119"/>
      <c r="FD468" s="120" t="s">
        <v>44</v>
      </c>
      <c r="FE468" s="132">
        <f t="shared" ref="FE468" si="7433">SUM(FE460:FE467)</f>
        <v>42</v>
      </c>
      <c r="FG468" s="118"/>
      <c r="FH468" s="118"/>
      <c r="FI468" s="119"/>
      <c r="FJ468" s="119"/>
      <c r="FK468" s="119"/>
      <c r="FL468" s="119"/>
      <c r="FM468" s="120" t="s">
        <v>44</v>
      </c>
      <c r="FN468" s="132">
        <f t="shared" ref="FN468" si="7434">SUM(FN460:FN467)</f>
        <v>51.9</v>
      </c>
      <c r="FP468" s="118"/>
      <c r="FQ468" s="118"/>
      <c r="FR468" s="119"/>
      <c r="FS468" s="119"/>
      <c r="FT468" s="119"/>
      <c r="FU468" s="119"/>
      <c r="FV468" s="120" t="s">
        <v>44</v>
      </c>
      <c r="FW468" s="132">
        <f t="shared" ref="FW468" si="7435">SUM(FW460:FW467)</f>
        <v>50.5</v>
      </c>
      <c r="FY468" s="118"/>
      <c r="FZ468" s="118"/>
      <c r="GA468" s="119"/>
      <c r="GB468" s="119"/>
      <c r="GC468" s="119"/>
      <c r="GD468" s="119"/>
      <c r="GE468" s="120" t="s">
        <v>44</v>
      </c>
      <c r="GF468" s="132">
        <f t="shared" ref="GF468" si="7436">SUM(GF460:GF467)</f>
        <v>9.9200000000000017</v>
      </c>
      <c r="GH468" s="118"/>
      <c r="GI468" s="118"/>
      <c r="GJ468" s="119"/>
      <c r="GK468" s="119"/>
      <c r="GL468" s="119"/>
      <c r="GM468" s="119"/>
      <c r="GN468" s="120" t="s">
        <v>44</v>
      </c>
      <c r="GO468" s="132">
        <f t="shared" ref="GO468" si="7437">SUM(GO460:GO467)</f>
        <v>10.56</v>
      </c>
      <c r="GQ468" s="118"/>
      <c r="GR468" s="118"/>
      <c r="GS468" s="119"/>
      <c r="GT468" s="119"/>
      <c r="GU468" s="119"/>
      <c r="GV468" s="119"/>
      <c r="GW468" s="120" t="s">
        <v>44</v>
      </c>
      <c r="GX468" s="132">
        <f t="shared" ref="GX468" si="7438">SUM(GX460:GX467)</f>
        <v>7.0400000000000009</v>
      </c>
      <c r="GZ468" s="118"/>
      <c r="HA468" s="118"/>
      <c r="HB468" s="119"/>
      <c r="HC468" s="119"/>
      <c r="HD468" s="119"/>
      <c r="HE468" s="119"/>
      <c r="HF468" s="120" t="s">
        <v>44</v>
      </c>
      <c r="HG468" s="132">
        <f t="shared" ref="HG468" si="7439">SUM(HG460:HG467)</f>
        <v>0</v>
      </c>
      <c r="HI468" s="118"/>
      <c r="HJ468" s="118"/>
      <c r="HK468" s="119"/>
      <c r="HL468" s="119"/>
      <c r="HM468" s="119"/>
      <c r="HN468" s="119"/>
      <c r="HO468" s="120" t="s">
        <v>44</v>
      </c>
      <c r="HP468" s="132">
        <f t="shared" ref="HP468" si="7440">SUM(HP460:HP467)</f>
        <v>0</v>
      </c>
      <c r="HR468" s="118"/>
      <c r="HS468" s="118"/>
      <c r="HT468" s="119"/>
      <c r="HU468" s="119"/>
      <c r="HV468" s="119"/>
      <c r="HW468" s="119"/>
      <c r="HX468" s="120" t="s">
        <v>44</v>
      </c>
      <c r="HY468" s="132">
        <f t="shared" ref="HY468" si="7441">SUM(HY460:HY467)</f>
        <v>5.04</v>
      </c>
      <c r="IA468" s="118"/>
      <c r="IB468" s="118"/>
      <c r="IC468" s="119"/>
      <c r="ID468" s="119"/>
      <c r="IE468" s="119"/>
      <c r="IF468" s="119"/>
      <c r="IG468" s="120" t="s">
        <v>44</v>
      </c>
      <c r="IH468" s="132">
        <f t="shared" ref="IH468" si="7442">SUM(IH460:IH467)</f>
        <v>0</v>
      </c>
      <c r="IJ468" s="118"/>
      <c r="IK468" s="118"/>
      <c r="IL468" s="119"/>
      <c r="IM468" s="119"/>
      <c r="IN468" s="119"/>
      <c r="IO468" s="119"/>
      <c r="IP468" s="120" t="s">
        <v>44</v>
      </c>
      <c r="IQ468" s="132">
        <f t="shared" ref="IQ468" si="7443">SUM(IQ460:IQ467)</f>
        <v>0</v>
      </c>
      <c r="IS468" s="118"/>
      <c r="IT468" s="118"/>
      <c r="IU468" s="119"/>
      <c r="IV468" s="119"/>
      <c r="IW468" s="119"/>
      <c r="IX468" s="119"/>
      <c r="IY468" s="120" t="s">
        <v>44</v>
      </c>
      <c r="IZ468" s="132">
        <f t="shared" ref="IZ468" si="7444">SUM(IZ460:IZ467)</f>
        <v>0</v>
      </c>
      <c r="JB468" s="118"/>
      <c r="JC468" s="118"/>
      <c r="JD468" s="119"/>
      <c r="JE468" s="119"/>
      <c r="JF468" s="119"/>
      <c r="JG468" s="119"/>
      <c r="JH468" s="120" t="s">
        <v>44</v>
      </c>
      <c r="JI468" s="132">
        <f t="shared" ref="JI468" si="7445">SUM(JI460:JI467)</f>
        <v>0</v>
      </c>
      <c r="JK468" s="118"/>
      <c r="JL468" s="118"/>
      <c r="JM468" s="119"/>
      <c r="JN468" s="119"/>
      <c r="JO468" s="119"/>
      <c r="JP468" s="119"/>
      <c r="JQ468" s="120" t="s">
        <v>44</v>
      </c>
      <c r="JR468" s="132">
        <f t="shared" ref="JR468" si="7446">SUM(JR460:JR467)</f>
        <v>0</v>
      </c>
      <c r="JT468" s="118"/>
      <c r="JU468" s="118"/>
      <c r="JV468" s="119"/>
      <c r="JW468" s="119"/>
      <c r="JX468" s="119"/>
      <c r="JY468" s="119"/>
      <c r="JZ468" s="120" t="s">
        <v>44</v>
      </c>
      <c r="KA468" s="132">
        <f t="shared" ref="KA468" si="7447">SUM(KA460:KA467)</f>
        <v>6.48</v>
      </c>
      <c r="KC468" s="118"/>
      <c r="KD468" s="118"/>
      <c r="KE468" s="119"/>
      <c r="KF468" s="119"/>
      <c r="KG468" s="119"/>
      <c r="KH468" s="119"/>
      <c r="KI468" s="120" t="s">
        <v>44</v>
      </c>
      <c r="KJ468" s="132">
        <f t="shared" ref="KJ468" si="7448">SUM(KJ460:KJ467)</f>
        <v>60</v>
      </c>
      <c r="KL468" s="118"/>
      <c r="KM468" s="118"/>
      <c r="KN468" s="119"/>
      <c r="KO468" s="119"/>
      <c r="KP468" s="119"/>
      <c r="KQ468" s="119"/>
      <c r="KR468" s="120" t="s">
        <v>44</v>
      </c>
      <c r="KS468" s="132">
        <f t="shared" ref="KS468" si="7449">SUM(KS460:KS467)</f>
        <v>40.32</v>
      </c>
      <c r="KU468" s="118"/>
      <c r="KV468" s="118"/>
      <c r="KW468" s="119"/>
      <c r="KX468" s="119"/>
      <c r="KY468" s="119"/>
      <c r="KZ468" s="119"/>
      <c r="LA468" s="120" t="s">
        <v>44</v>
      </c>
      <c r="LB468" s="132">
        <f t="shared" ref="LB468" si="7450">SUM(LB460:LB467)</f>
        <v>40.32</v>
      </c>
      <c r="LD468" s="118"/>
      <c r="LE468" s="118"/>
      <c r="LF468" s="119"/>
      <c r="LG468" s="119"/>
      <c r="LH468" s="119"/>
      <c r="LI468" s="119"/>
      <c r="LJ468" s="120" t="s">
        <v>44</v>
      </c>
      <c r="LK468" s="132">
        <f t="shared" ref="LK468" si="7451">SUM(LK460:LK467)</f>
        <v>40.32</v>
      </c>
      <c r="LM468" s="118"/>
      <c r="LN468" s="118"/>
      <c r="LO468" s="119"/>
      <c r="LP468" s="119"/>
      <c r="LQ468" s="119"/>
      <c r="LR468" s="119"/>
      <c r="LS468" s="120" t="s">
        <v>44</v>
      </c>
      <c r="LT468" s="132">
        <f t="shared" ref="LT468" si="7452">SUM(LT460:LT467)</f>
        <v>40.32</v>
      </c>
      <c r="LV468" s="118"/>
      <c r="LW468" s="118"/>
      <c r="LX468" s="119"/>
      <c r="LY468" s="119"/>
      <c r="LZ468" s="119"/>
      <c r="MA468" s="119"/>
      <c r="MB468" s="120" t="s">
        <v>44</v>
      </c>
      <c r="MC468" s="132">
        <f t="shared" ref="MC468" si="7453">SUM(MC460:MC467)</f>
        <v>40.32</v>
      </c>
      <c r="ME468" s="118"/>
      <c r="MF468" s="118"/>
      <c r="MG468" s="119"/>
      <c r="MH468" s="119"/>
      <c r="MI468" s="119"/>
      <c r="MJ468" s="119"/>
      <c r="MK468" s="120" t="s">
        <v>44</v>
      </c>
      <c r="ML468" s="132">
        <f t="shared" ref="ML468" si="7454">SUM(ML460:ML467)</f>
        <v>46.15</v>
      </c>
      <c r="MN468" s="118"/>
      <c r="MO468" s="118"/>
      <c r="MP468" s="119"/>
      <c r="MQ468" s="119"/>
      <c r="MR468" s="119"/>
      <c r="MS468" s="119"/>
      <c r="MT468" s="120" t="s">
        <v>44</v>
      </c>
      <c r="MU468" s="132">
        <f t="shared" ref="MU468" si="7455">SUM(MU460:MU467)</f>
        <v>0</v>
      </c>
      <c r="MW468" s="118"/>
      <c r="MX468" s="118"/>
      <c r="MY468" s="119"/>
      <c r="MZ468" s="119"/>
      <c r="NA468" s="119"/>
      <c r="NB468" s="119"/>
      <c r="NC468" s="120" t="s">
        <v>44</v>
      </c>
      <c r="ND468" s="132">
        <f t="shared" ref="ND468" si="7456">SUM(ND460:ND467)</f>
        <v>0</v>
      </c>
      <c r="NF468" s="118"/>
      <c r="NG468" s="118"/>
      <c r="NH468" s="119"/>
      <c r="NI468" s="119"/>
      <c r="NJ468" s="119"/>
      <c r="NK468" s="119"/>
      <c r="NL468" s="120" t="s">
        <v>44</v>
      </c>
      <c r="NM468" s="132">
        <f t="shared" ref="NM468" si="7457">SUM(NM460:NM467)</f>
        <v>0</v>
      </c>
      <c r="NO468" s="118"/>
      <c r="NP468" s="118"/>
      <c r="NQ468" s="119"/>
      <c r="NR468" s="119"/>
      <c r="NS468" s="119"/>
      <c r="NT468" s="119"/>
      <c r="NU468" s="120" t="s">
        <v>44</v>
      </c>
      <c r="NV468" s="132">
        <f t="shared" ref="NV468" si="7458">SUM(NV460:NV467)</f>
        <v>7</v>
      </c>
      <c r="NX468" s="118"/>
      <c r="NY468" s="118"/>
      <c r="NZ468" s="119"/>
      <c r="OA468" s="119"/>
      <c r="OB468" s="119"/>
      <c r="OC468" s="119"/>
      <c r="OD468" s="120" t="s">
        <v>44</v>
      </c>
      <c r="OE468" s="132">
        <f t="shared" ref="OE468" si="7459">SUM(OE460:OE467)</f>
        <v>0</v>
      </c>
      <c r="OG468" s="118"/>
      <c r="OH468" s="118"/>
      <c r="OI468" s="119"/>
      <c r="OJ468" s="119"/>
      <c r="OK468" s="119"/>
      <c r="OL468" s="119"/>
      <c r="OM468" s="120" t="s">
        <v>44</v>
      </c>
      <c r="ON468" s="132">
        <f t="shared" ref="ON468" si="7460">SUM(ON460:ON467)</f>
        <v>0</v>
      </c>
      <c r="OP468" s="118"/>
      <c r="OQ468" s="118"/>
      <c r="OR468" s="119"/>
      <c r="OS468" s="119"/>
      <c r="OT468" s="119"/>
      <c r="OU468" s="119"/>
      <c r="OV468" s="120" t="s">
        <v>44</v>
      </c>
      <c r="OW468" s="132">
        <f t="shared" ref="OW468" si="7461">SUM(OW460:OW467)</f>
        <v>0</v>
      </c>
      <c r="OY468" s="118"/>
      <c r="OZ468" s="118"/>
      <c r="PA468" s="119"/>
      <c r="PB468" s="119"/>
      <c r="PC468" s="119"/>
      <c r="PD468" s="119"/>
      <c r="PE468" s="120" t="s">
        <v>44</v>
      </c>
      <c r="PF468" s="132">
        <f t="shared" ref="PF468" si="7462">SUM(PF460:PF467)</f>
        <v>0</v>
      </c>
    </row>
    <row r="469" spans="1:422" s="139" customFormat="1">
      <c r="A469" s="134"/>
      <c r="B469" s="135"/>
      <c r="C469" s="136"/>
      <c r="D469" s="136"/>
      <c r="E469" s="136"/>
      <c r="F469" s="136"/>
      <c r="G469" s="137"/>
      <c r="H469" s="138"/>
      <c r="J469" s="134"/>
      <c r="K469" s="135"/>
      <c r="L469" s="136"/>
      <c r="M469" s="136"/>
      <c r="N469" s="136"/>
      <c r="O469" s="136"/>
      <c r="P469" s="137"/>
      <c r="Q469" s="138"/>
      <c r="S469" s="134"/>
      <c r="T469" s="135"/>
      <c r="U469" s="136"/>
      <c r="V469" s="136"/>
      <c r="W469" s="136"/>
      <c r="X469" s="136"/>
      <c r="Y469" s="137"/>
      <c r="Z469" s="138"/>
      <c r="AB469" s="134"/>
      <c r="AC469" s="135"/>
      <c r="AD469" s="136"/>
      <c r="AE469" s="136"/>
      <c r="AF469" s="136"/>
      <c r="AG469" s="136"/>
      <c r="AH469" s="137"/>
      <c r="AI469" s="138"/>
      <c r="AK469" s="134"/>
      <c r="AL469" s="135"/>
      <c r="AM469" s="136"/>
      <c r="AN469" s="136"/>
      <c r="AO469" s="136"/>
      <c r="AP469" s="136"/>
      <c r="AQ469" s="137"/>
      <c r="AR469" s="138"/>
      <c r="AT469" s="134"/>
      <c r="AU469" s="135"/>
      <c r="AV469" s="136"/>
      <c r="AW469" s="136"/>
      <c r="AX469" s="136"/>
      <c r="AY469" s="136"/>
      <c r="AZ469" s="137"/>
      <c r="BA469" s="138"/>
      <c r="BC469" s="134"/>
      <c r="BD469" s="135"/>
      <c r="BE469" s="136"/>
      <c r="BF469" s="136"/>
      <c r="BG469" s="136"/>
      <c r="BH469" s="136"/>
      <c r="BI469" s="137"/>
      <c r="BJ469" s="138"/>
      <c r="BL469" s="134"/>
      <c r="BM469" s="135"/>
      <c r="BN469" s="136"/>
      <c r="BO469" s="136"/>
      <c r="BP469" s="136"/>
      <c r="BQ469" s="136"/>
      <c r="BR469" s="137"/>
      <c r="BS469" s="138"/>
      <c r="BU469" s="134"/>
      <c r="BV469" s="135"/>
      <c r="BW469" s="136"/>
      <c r="BX469" s="136"/>
      <c r="BY469" s="136"/>
      <c r="BZ469" s="136"/>
      <c r="CA469" s="137"/>
      <c r="CB469" s="138"/>
      <c r="CD469" s="134"/>
      <c r="CE469" s="135"/>
      <c r="CF469" s="136"/>
      <c r="CG469" s="136"/>
      <c r="CH469" s="136"/>
      <c r="CI469" s="136"/>
      <c r="CJ469" s="137"/>
      <c r="CK469" s="138"/>
      <c r="CM469" s="134"/>
      <c r="CN469" s="135"/>
      <c r="CO469" s="136"/>
      <c r="CP469" s="136"/>
      <c r="CQ469" s="136"/>
      <c r="CR469" s="136"/>
      <c r="CS469" s="137"/>
      <c r="CT469" s="138"/>
      <c r="CV469" s="134"/>
      <c r="CW469" s="135"/>
      <c r="CX469" s="136"/>
      <c r="CY469" s="136"/>
      <c r="CZ469" s="136"/>
      <c r="DA469" s="136"/>
      <c r="DB469" s="137"/>
      <c r="DC469" s="138"/>
      <c r="DE469" s="134"/>
      <c r="DF469" s="135"/>
      <c r="DG469" s="136"/>
      <c r="DH469" s="136"/>
      <c r="DI469" s="136"/>
      <c r="DJ469" s="136"/>
      <c r="DK469" s="137"/>
      <c r="DL469" s="138"/>
      <c r="DN469" s="134"/>
      <c r="DO469" s="135"/>
      <c r="DP469" s="136"/>
      <c r="DQ469" s="136"/>
      <c r="DR469" s="136"/>
      <c r="DS469" s="136"/>
      <c r="DT469" s="137"/>
      <c r="DU469" s="138"/>
      <c r="DW469" s="134"/>
      <c r="DX469" s="135"/>
      <c r="DY469" s="136"/>
      <c r="DZ469" s="136"/>
      <c r="EA469" s="136"/>
      <c r="EB469" s="136"/>
      <c r="EC469" s="137"/>
      <c r="ED469" s="138"/>
      <c r="EF469" s="134"/>
      <c r="EG469" s="135"/>
      <c r="EH469" s="136"/>
      <c r="EI469" s="136"/>
      <c r="EJ469" s="136"/>
      <c r="EK469" s="136"/>
      <c r="EL469" s="137"/>
      <c r="EM469" s="138"/>
      <c r="EO469" s="134"/>
      <c r="EP469" s="135"/>
      <c r="EQ469" s="136"/>
      <c r="ER469" s="136"/>
      <c r="ES469" s="136"/>
      <c r="ET469" s="136"/>
      <c r="EU469" s="137"/>
      <c r="EV469" s="138"/>
      <c r="EX469" s="134"/>
      <c r="EY469" s="135"/>
      <c r="EZ469" s="136"/>
      <c r="FA469" s="136"/>
      <c r="FB469" s="136"/>
      <c r="FC469" s="136"/>
      <c r="FD469" s="137"/>
      <c r="FE469" s="138"/>
      <c r="FG469" s="134"/>
      <c r="FH469" s="135"/>
      <c r="FI469" s="136"/>
      <c r="FJ469" s="136"/>
      <c r="FK469" s="136"/>
      <c r="FL469" s="136"/>
      <c r="FM469" s="137"/>
      <c r="FN469" s="138"/>
      <c r="FP469" s="134"/>
      <c r="FQ469" s="135"/>
      <c r="FR469" s="136"/>
      <c r="FS469" s="136"/>
      <c r="FT469" s="136"/>
      <c r="FU469" s="136"/>
      <c r="FV469" s="137"/>
      <c r="FW469" s="138"/>
      <c r="FY469" s="134"/>
      <c r="FZ469" s="135"/>
      <c r="GA469" s="136"/>
      <c r="GB469" s="136"/>
      <c r="GC469" s="136"/>
      <c r="GD469" s="136"/>
      <c r="GE469" s="137"/>
      <c r="GF469" s="138"/>
      <c r="GH469" s="134"/>
      <c r="GI469" s="135"/>
      <c r="GJ469" s="136"/>
      <c r="GK469" s="136"/>
      <c r="GL469" s="136"/>
      <c r="GM469" s="136"/>
      <c r="GN469" s="137"/>
      <c r="GO469" s="138"/>
      <c r="GQ469" s="134"/>
      <c r="GR469" s="135"/>
      <c r="GS469" s="136"/>
      <c r="GT469" s="136"/>
      <c r="GU469" s="136"/>
      <c r="GV469" s="136"/>
      <c r="GW469" s="137"/>
      <c r="GX469" s="138"/>
      <c r="GZ469" s="134"/>
      <c r="HA469" s="135"/>
      <c r="HB469" s="136"/>
      <c r="HC469" s="136"/>
      <c r="HD469" s="136"/>
      <c r="HE469" s="136"/>
      <c r="HF469" s="137"/>
      <c r="HG469" s="138"/>
      <c r="HI469" s="134"/>
      <c r="HJ469" s="135"/>
      <c r="HK469" s="136"/>
      <c r="HL469" s="136"/>
      <c r="HM469" s="136"/>
      <c r="HN469" s="136"/>
      <c r="HO469" s="137"/>
      <c r="HP469" s="138"/>
      <c r="HR469" s="134"/>
      <c r="HS469" s="135"/>
      <c r="HT469" s="136"/>
      <c r="HU469" s="136"/>
      <c r="HV469" s="136"/>
      <c r="HW469" s="136"/>
      <c r="HX469" s="137"/>
      <c r="HY469" s="138"/>
      <c r="IA469" s="134"/>
      <c r="IB469" s="135"/>
      <c r="IC469" s="136"/>
      <c r="ID469" s="136"/>
      <c r="IE469" s="136"/>
      <c r="IF469" s="136"/>
      <c r="IG469" s="137"/>
      <c r="IH469" s="138"/>
      <c r="IJ469" s="134"/>
      <c r="IK469" s="135"/>
      <c r="IL469" s="136"/>
      <c r="IM469" s="136"/>
      <c r="IN469" s="136"/>
      <c r="IO469" s="136"/>
      <c r="IP469" s="137"/>
      <c r="IQ469" s="138"/>
      <c r="IS469" s="134"/>
      <c r="IT469" s="135"/>
      <c r="IU469" s="136"/>
      <c r="IV469" s="136"/>
      <c r="IW469" s="136"/>
      <c r="IX469" s="136"/>
      <c r="IY469" s="137"/>
      <c r="IZ469" s="138"/>
      <c r="JB469" s="134"/>
      <c r="JC469" s="135"/>
      <c r="JD469" s="136"/>
      <c r="JE469" s="136"/>
      <c r="JF469" s="136"/>
      <c r="JG469" s="136"/>
      <c r="JH469" s="137"/>
      <c r="JI469" s="138"/>
      <c r="JK469" s="134"/>
      <c r="JL469" s="135"/>
      <c r="JM469" s="136"/>
      <c r="JN469" s="136"/>
      <c r="JO469" s="136"/>
      <c r="JP469" s="136"/>
      <c r="JQ469" s="137"/>
      <c r="JR469" s="138"/>
      <c r="JT469" s="134"/>
      <c r="JU469" s="135"/>
      <c r="JV469" s="136"/>
      <c r="JW469" s="136"/>
      <c r="JX469" s="136"/>
      <c r="JY469" s="136"/>
      <c r="JZ469" s="137"/>
      <c r="KA469" s="138"/>
      <c r="KC469" s="134"/>
      <c r="KD469" s="135"/>
      <c r="KE469" s="136"/>
      <c r="KF469" s="136"/>
      <c r="KG469" s="136"/>
      <c r="KH469" s="136"/>
      <c r="KI469" s="137"/>
      <c r="KJ469" s="138"/>
      <c r="KL469" s="134"/>
      <c r="KM469" s="135"/>
      <c r="KN469" s="136"/>
      <c r="KO469" s="136"/>
      <c r="KP469" s="136"/>
      <c r="KQ469" s="136"/>
      <c r="KR469" s="137"/>
      <c r="KS469" s="138"/>
      <c r="KU469" s="134"/>
      <c r="KV469" s="135"/>
      <c r="KW469" s="136"/>
      <c r="KX469" s="136"/>
      <c r="KY469" s="136"/>
      <c r="KZ469" s="136"/>
      <c r="LA469" s="137"/>
      <c r="LB469" s="138"/>
      <c r="LD469" s="134"/>
      <c r="LE469" s="135"/>
      <c r="LF469" s="136"/>
      <c r="LG469" s="136"/>
      <c r="LH469" s="136"/>
      <c r="LI469" s="136"/>
      <c r="LJ469" s="137"/>
      <c r="LK469" s="138"/>
      <c r="LM469" s="134"/>
      <c r="LN469" s="135"/>
      <c r="LO469" s="136"/>
      <c r="LP469" s="136"/>
      <c r="LQ469" s="136"/>
      <c r="LR469" s="136"/>
      <c r="LS469" s="137"/>
      <c r="LT469" s="138"/>
      <c r="LV469" s="134"/>
      <c r="LW469" s="135"/>
      <c r="LX469" s="136"/>
      <c r="LY469" s="136"/>
      <c r="LZ469" s="136"/>
      <c r="MA469" s="136"/>
      <c r="MB469" s="137"/>
      <c r="MC469" s="138"/>
      <c r="ME469" s="134"/>
      <c r="MF469" s="135"/>
      <c r="MG469" s="136"/>
      <c r="MH469" s="136"/>
      <c r="MI469" s="136"/>
      <c r="MJ469" s="136"/>
      <c r="MK469" s="137"/>
      <c r="ML469" s="138"/>
      <c r="MN469" s="134"/>
      <c r="MO469" s="135"/>
      <c r="MP469" s="136"/>
      <c r="MQ469" s="136"/>
      <c r="MR469" s="136"/>
      <c r="MS469" s="136"/>
      <c r="MT469" s="137"/>
      <c r="MU469" s="138"/>
      <c r="MW469" s="134"/>
      <c r="MX469" s="135"/>
      <c r="MY469" s="136"/>
      <c r="MZ469" s="136"/>
      <c r="NA469" s="136"/>
      <c r="NB469" s="136"/>
      <c r="NC469" s="137"/>
      <c r="ND469" s="138"/>
      <c r="NF469" s="134"/>
      <c r="NG469" s="135"/>
      <c r="NH469" s="136"/>
      <c r="NI469" s="136"/>
      <c r="NJ469" s="136"/>
      <c r="NK469" s="136"/>
      <c r="NL469" s="137"/>
      <c r="NM469" s="138"/>
      <c r="NO469" s="134"/>
      <c r="NP469" s="135"/>
      <c r="NQ469" s="136"/>
      <c r="NR469" s="136"/>
      <c r="NS469" s="136"/>
      <c r="NT469" s="136"/>
      <c r="NU469" s="137"/>
      <c r="NV469" s="138"/>
      <c r="NX469" s="134"/>
      <c r="NY469" s="135"/>
      <c r="NZ469" s="136"/>
      <c r="OA469" s="136"/>
      <c r="OB469" s="136"/>
      <c r="OC469" s="136"/>
      <c r="OD469" s="137"/>
      <c r="OE469" s="138"/>
      <c r="OG469" s="134"/>
      <c r="OH469" s="135"/>
      <c r="OI469" s="136"/>
      <c r="OJ469" s="136"/>
      <c r="OK469" s="136"/>
      <c r="OL469" s="136"/>
      <c r="OM469" s="137"/>
      <c r="ON469" s="138"/>
      <c r="OP469" s="134"/>
      <c r="OQ469" s="135"/>
      <c r="OR469" s="136"/>
      <c r="OS469" s="136"/>
      <c r="OT469" s="136"/>
      <c r="OU469" s="136"/>
      <c r="OV469" s="137"/>
      <c r="OW469" s="138"/>
      <c r="OY469" s="134"/>
      <c r="OZ469" s="135"/>
      <c r="PA469" s="136"/>
      <c r="PB469" s="136"/>
      <c r="PC469" s="136"/>
      <c r="PD469" s="136"/>
      <c r="PE469" s="137"/>
      <c r="PF469" s="138"/>
    </row>
    <row r="470" spans="1:422">
      <c r="A470" s="116" t="s">
        <v>312</v>
      </c>
      <c r="B470" s="533" t="str">
        <f>B455</f>
        <v>PISOS Y ZOCALOS</v>
      </c>
      <c r="C470" s="534"/>
      <c r="D470" s="534"/>
      <c r="E470" s="534"/>
      <c r="F470" s="534"/>
      <c r="G470" s="535"/>
      <c r="H470" s="116"/>
      <c r="J470" s="116" t="s">
        <v>312</v>
      </c>
      <c r="K470" s="533" t="str">
        <f>B470</f>
        <v>PISOS Y ZOCALOS</v>
      </c>
      <c r="L470" s="534"/>
      <c r="M470" s="534"/>
      <c r="N470" s="534"/>
      <c r="O470" s="534"/>
      <c r="P470" s="535"/>
      <c r="Q470" s="116"/>
      <c r="S470" s="116" t="s">
        <v>312</v>
      </c>
      <c r="T470" s="533" t="str">
        <f>K470</f>
        <v>PISOS Y ZOCALOS</v>
      </c>
      <c r="U470" s="534"/>
      <c r="V470" s="534"/>
      <c r="W470" s="534"/>
      <c r="X470" s="534"/>
      <c r="Y470" s="535"/>
      <c r="Z470" s="116"/>
      <c r="AB470" s="116" t="s">
        <v>312</v>
      </c>
      <c r="AC470" s="533" t="str">
        <f>T470</f>
        <v>PISOS Y ZOCALOS</v>
      </c>
      <c r="AD470" s="534"/>
      <c r="AE470" s="534"/>
      <c r="AF470" s="534"/>
      <c r="AG470" s="534"/>
      <c r="AH470" s="535"/>
      <c r="AI470" s="116"/>
      <c r="AK470" s="116" t="s">
        <v>312</v>
      </c>
      <c r="AL470" s="533" t="str">
        <f>AC470</f>
        <v>PISOS Y ZOCALOS</v>
      </c>
      <c r="AM470" s="534"/>
      <c r="AN470" s="534"/>
      <c r="AO470" s="534"/>
      <c r="AP470" s="534"/>
      <c r="AQ470" s="535"/>
      <c r="AR470" s="116"/>
      <c r="AT470" s="116" t="s">
        <v>312</v>
      </c>
      <c r="AU470" s="533" t="str">
        <f>AL470</f>
        <v>PISOS Y ZOCALOS</v>
      </c>
      <c r="AV470" s="534"/>
      <c r="AW470" s="534"/>
      <c r="AX470" s="534"/>
      <c r="AY470" s="534"/>
      <c r="AZ470" s="535"/>
      <c r="BA470" s="116"/>
      <c r="BC470" s="116" t="s">
        <v>312</v>
      </c>
      <c r="BD470" s="533" t="str">
        <f t="shared" ref="BD470" si="7463">AU470</f>
        <v>PISOS Y ZOCALOS</v>
      </c>
      <c r="BE470" s="534"/>
      <c r="BF470" s="534"/>
      <c r="BG470" s="534"/>
      <c r="BH470" s="534"/>
      <c r="BI470" s="535"/>
      <c r="BJ470" s="116"/>
      <c r="BL470" s="116" t="s">
        <v>312</v>
      </c>
      <c r="BM470" s="533" t="str">
        <f t="shared" ref="BM470" si="7464">BD470</f>
        <v>PISOS Y ZOCALOS</v>
      </c>
      <c r="BN470" s="534"/>
      <c r="BO470" s="534"/>
      <c r="BP470" s="534"/>
      <c r="BQ470" s="534"/>
      <c r="BR470" s="535"/>
      <c r="BS470" s="116"/>
      <c r="BU470" s="116" t="s">
        <v>312</v>
      </c>
      <c r="BV470" s="533" t="str">
        <f t="shared" ref="BV470" si="7465">BM470</f>
        <v>PISOS Y ZOCALOS</v>
      </c>
      <c r="BW470" s="534"/>
      <c r="BX470" s="534"/>
      <c r="BY470" s="534"/>
      <c r="BZ470" s="534"/>
      <c r="CA470" s="535"/>
      <c r="CB470" s="116"/>
      <c r="CD470" s="116" t="s">
        <v>312</v>
      </c>
      <c r="CE470" s="533" t="str">
        <f t="shared" ref="CE470" si="7466">BV470</f>
        <v>PISOS Y ZOCALOS</v>
      </c>
      <c r="CF470" s="534"/>
      <c r="CG470" s="534"/>
      <c r="CH470" s="534"/>
      <c r="CI470" s="534"/>
      <c r="CJ470" s="535"/>
      <c r="CK470" s="116"/>
      <c r="CM470" s="116" t="s">
        <v>312</v>
      </c>
      <c r="CN470" s="533" t="str">
        <f t="shared" ref="CN470" si="7467">CE470</f>
        <v>PISOS Y ZOCALOS</v>
      </c>
      <c r="CO470" s="534"/>
      <c r="CP470" s="534"/>
      <c r="CQ470" s="534"/>
      <c r="CR470" s="534"/>
      <c r="CS470" s="535"/>
      <c r="CT470" s="116"/>
      <c r="CV470" s="116" t="s">
        <v>312</v>
      </c>
      <c r="CW470" s="533" t="str">
        <f t="shared" ref="CW470" si="7468">CN470</f>
        <v>PISOS Y ZOCALOS</v>
      </c>
      <c r="CX470" s="534"/>
      <c r="CY470" s="534"/>
      <c r="CZ470" s="534"/>
      <c r="DA470" s="534"/>
      <c r="DB470" s="535"/>
      <c r="DC470" s="116"/>
      <c r="DE470" s="116" t="s">
        <v>312</v>
      </c>
      <c r="DF470" s="533" t="str">
        <f t="shared" ref="DF470" si="7469">CW470</f>
        <v>PISOS Y ZOCALOS</v>
      </c>
      <c r="DG470" s="534"/>
      <c r="DH470" s="534"/>
      <c r="DI470" s="534"/>
      <c r="DJ470" s="534"/>
      <c r="DK470" s="535"/>
      <c r="DL470" s="116"/>
      <c r="DN470" s="116" t="s">
        <v>312</v>
      </c>
      <c r="DO470" s="533" t="str">
        <f t="shared" ref="DO470" si="7470">DF470</f>
        <v>PISOS Y ZOCALOS</v>
      </c>
      <c r="DP470" s="534"/>
      <c r="DQ470" s="534"/>
      <c r="DR470" s="534"/>
      <c r="DS470" s="534"/>
      <c r="DT470" s="535"/>
      <c r="DU470" s="116"/>
      <c r="DW470" s="116" t="s">
        <v>312</v>
      </c>
      <c r="DX470" s="533" t="str">
        <f t="shared" ref="DX470" si="7471">DO470</f>
        <v>PISOS Y ZOCALOS</v>
      </c>
      <c r="DY470" s="534"/>
      <c r="DZ470" s="534"/>
      <c r="EA470" s="534"/>
      <c r="EB470" s="534"/>
      <c r="EC470" s="535"/>
      <c r="ED470" s="116"/>
      <c r="EF470" s="116" t="s">
        <v>312</v>
      </c>
      <c r="EG470" s="533" t="str">
        <f t="shared" ref="EG470" si="7472">DX470</f>
        <v>PISOS Y ZOCALOS</v>
      </c>
      <c r="EH470" s="534"/>
      <c r="EI470" s="534"/>
      <c r="EJ470" s="534"/>
      <c r="EK470" s="534"/>
      <c r="EL470" s="535"/>
      <c r="EM470" s="116"/>
      <c r="EO470" s="116" t="s">
        <v>312</v>
      </c>
      <c r="EP470" s="533" t="str">
        <f t="shared" ref="EP470" si="7473">EG470</f>
        <v>PISOS Y ZOCALOS</v>
      </c>
      <c r="EQ470" s="534"/>
      <c r="ER470" s="534"/>
      <c r="ES470" s="534"/>
      <c r="ET470" s="534"/>
      <c r="EU470" s="535"/>
      <c r="EV470" s="116"/>
      <c r="EX470" s="116" t="s">
        <v>312</v>
      </c>
      <c r="EY470" s="533" t="str">
        <f t="shared" ref="EY470" si="7474">EP470</f>
        <v>PISOS Y ZOCALOS</v>
      </c>
      <c r="EZ470" s="534"/>
      <c r="FA470" s="534"/>
      <c r="FB470" s="534"/>
      <c r="FC470" s="534"/>
      <c r="FD470" s="535"/>
      <c r="FE470" s="116"/>
      <c r="FG470" s="116" t="s">
        <v>312</v>
      </c>
      <c r="FH470" s="533" t="str">
        <f t="shared" ref="FH470" si="7475">EY470</f>
        <v>PISOS Y ZOCALOS</v>
      </c>
      <c r="FI470" s="534"/>
      <c r="FJ470" s="534"/>
      <c r="FK470" s="534"/>
      <c r="FL470" s="534"/>
      <c r="FM470" s="535"/>
      <c r="FN470" s="116"/>
      <c r="FP470" s="116" t="s">
        <v>312</v>
      </c>
      <c r="FQ470" s="533" t="str">
        <f t="shared" ref="FQ470" si="7476">FH470</f>
        <v>PISOS Y ZOCALOS</v>
      </c>
      <c r="FR470" s="534"/>
      <c r="FS470" s="534"/>
      <c r="FT470" s="534"/>
      <c r="FU470" s="534"/>
      <c r="FV470" s="535"/>
      <c r="FW470" s="116"/>
      <c r="FY470" s="116" t="s">
        <v>312</v>
      </c>
      <c r="FZ470" s="533" t="str">
        <f t="shared" ref="FZ470" si="7477">FQ470</f>
        <v>PISOS Y ZOCALOS</v>
      </c>
      <c r="GA470" s="534"/>
      <c r="GB470" s="534"/>
      <c r="GC470" s="534"/>
      <c r="GD470" s="534"/>
      <c r="GE470" s="535"/>
      <c r="GF470" s="116"/>
      <c r="GH470" s="116" t="s">
        <v>312</v>
      </c>
      <c r="GI470" s="533" t="str">
        <f t="shared" ref="GI470" si="7478">FZ470</f>
        <v>PISOS Y ZOCALOS</v>
      </c>
      <c r="GJ470" s="534"/>
      <c r="GK470" s="534"/>
      <c r="GL470" s="534"/>
      <c r="GM470" s="534"/>
      <c r="GN470" s="535"/>
      <c r="GO470" s="116"/>
      <c r="GQ470" s="116" t="s">
        <v>312</v>
      </c>
      <c r="GR470" s="533" t="str">
        <f t="shared" ref="GR470" si="7479">GI470</f>
        <v>PISOS Y ZOCALOS</v>
      </c>
      <c r="GS470" s="534"/>
      <c r="GT470" s="534"/>
      <c r="GU470" s="534"/>
      <c r="GV470" s="534"/>
      <c r="GW470" s="535"/>
      <c r="GX470" s="116"/>
      <c r="GZ470" s="116" t="s">
        <v>312</v>
      </c>
      <c r="HA470" s="533" t="str">
        <f t="shared" ref="HA470" si="7480">GR470</f>
        <v>PISOS Y ZOCALOS</v>
      </c>
      <c r="HB470" s="534"/>
      <c r="HC470" s="534"/>
      <c r="HD470" s="534"/>
      <c r="HE470" s="534"/>
      <c r="HF470" s="535"/>
      <c r="HG470" s="116"/>
      <c r="HI470" s="116" t="s">
        <v>312</v>
      </c>
      <c r="HJ470" s="533" t="str">
        <f t="shared" ref="HJ470" si="7481">HA470</f>
        <v>PISOS Y ZOCALOS</v>
      </c>
      <c r="HK470" s="534"/>
      <c r="HL470" s="534"/>
      <c r="HM470" s="534"/>
      <c r="HN470" s="534"/>
      <c r="HO470" s="535"/>
      <c r="HP470" s="116"/>
      <c r="HR470" s="116" t="s">
        <v>312</v>
      </c>
      <c r="HS470" s="533" t="str">
        <f t="shared" ref="HS470" si="7482">HJ470</f>
        <v>PISOS Y ZOCALOS</v>
      </c>
      <c r="HT470" s="534"/>
      <c r="HU470" s="534"/>
      <c r="HV470" s="534"/>
      <c r="HW470" s="534"/>
      <c r="HX470" s="535"/>
      <c r="HY470" s="116"/>
      <c r="IA470" s="116" t="s">
        <v>312</v>
      </c>
      <c r="IB470" s="533" t="str">
        <f t="shared" ref="IB470" si="7483">HS470</f>
        <v>PISOS Y ZOCALOS</v>
      </c>
      <c r="IC470" s="534"/>
      <c r="ID470" s="534"/>
      <c r="IE470" s="534"/>
      <c r="IF470" s="534"/>
      <c r="IG470" s="535"/>
      <c r="IH470" s="116"/>
      <c r="IJ470" s="116" t="s">
        <v>312</v>
      </c>
      <c r="IK470" s="533" t="str">
        <f t="shared" ref="IK470" si="7484">IB470</f>
        <v>PISOS Y ZOCALOS</v>
      </c>
      <c r="IL470" s="534"/>
      <c r="IM470" s="534"/>
      <c r="IN470" s="534"/>
      <c r="IO470" s="534"/>
      <c r="IP470" s="535"/>
      <c r="IQ470" s="116"/>
      <c r="IS470" s="116" t="s">
        <v>312</v>
      </c>
      <c r="IT470" s="533" t="str">
        <f t="shared" ref="IT470" si="7485">IK470</f>
        <v>PISOS Y ZOCALOS</v>
      </c>
      <c r="IU470" s="534"/>
      <c r="IV470" s="534"/>
      <c r="IW470" s="534"/>
      <c r="IX470" s="534"/>
      <c r="IY470" s="535"/>
      <c r="IZ470" s="116"/>
      <c r="JB470" s="116" t="s">
        <v>312</v>
      </c>
      <c r="JC470" s="533" t="str">
        <f t="shared" ref="JC470" si="7486">IT470</f>
        <v>PISOS Y ZOCALOS</v>
      </c>
      <c r="JD470" s="534"/>
      <c r="JE470" s="534"/>
      <c r="JF470" s="534"/>
      <c r="JG470" s="534"/>
      <c r="JH470" s="535"/>
      <c r="JI470" s="116"/>
      <c r="JK470" s="116" t="s">
        <v>312</v>
      </c>
      <c r="JL470" s="533" t="str">
        <f t="shared" ref="JL470" si="7487">JC470</f>
        <v>PISOS Y ZOCALOS</v>
      </c>
      <c r="JM470" s="534"/>
      <c r="JN470" s="534"/>
      <c r="JO470" s="534"/>
      <c r="JP470" s="534"/>
      <c r="JQ470" s="535"/>
      <c r="JR470" s="116"/>
      <c r="JT470" s="116" t="s">
        <v>312</v>
      </c>
      <c r="JU470" s="533" t="str">
        <f t="shared" ref="JU470" si="7488">JL470</f>
        <v>PISOS Y ZOCALOS</v>
      </c>
      <c r="JV470" s="534"/>
      <c r="JW470" s="534"/>
      <c r="JX470" s="534"/>
      <c r="JY470" s="534"/>
      <c r="JZ470" s="535"/>
      <c r="KA470" s="116"/>
      <c r="KC470" s="116" t="s">
        <v>312</v>
      </c>
      <c r="KD470" s="533" t="str">
        <f t="shared" ref="KD470" si="7489">JU470</f>
        <v>PISOS Y ZOCALOS</v>
      </c>
      <c r="KE470" s="534"/>
      <c r="KF470" s="534"/>
      <c r="KG470" s="534"/>
      <c r="KH470" s="534"/>
      <c r="KI470" s="535"/>
      <c r="KJ470" s="116"/>
      <c r="KL470" s="116" t="s">
        <v>312</v>
      </c>
      <c r="KM470" s="533" t="str">
        <f t="shared" ref="KM470" si="7490">KD470</f>
        <v>PISOS Y ZOCALOS</v>
      </c>
      <c r="KN470" s="534"/>
      <c r="KO470" s="534"/>
      <c r="KP470" s="534"/>
      <c r="KQ470" s="534"/>
      <c r="KR470" s="535"/>
      <c r="KS470" s="116"/>
      <c r="KU470" s="116" t="s">
        <v>312</v>
      </c>
      <c r="KV470" s="533" t="str">
        <f t="shared" ref="KV470" si="7491">KM470</f>
        <v>PISOS Y ZOCALOS</v>
      </c>
      <c r="KW470" s="534"/>
      <c r="KX470" s="534"/>
      <c r="KY470" s="534"/>
      <c r="KZ470" s="534"/>
      <c r="LA470" s="535"/>
      <c r="LB470" s="116"/>
      <c r="LD470" s="116" t="s">
        <v>312</v>
      </c>
      <c r="LE470" s="533" t="str">
        <f t="shared" ref="LE470" si="7492">KV470</f>
        <v>PISOS Y ZOCALOS</v>
      </c>
      <c r="LF470" s="534"/>
      <c r="LG470" s="534"/>
      <c r="LH470" s="534"/>
      <c r="LI470" s="534"/>
      <c r="LJ470" s="535"/>
      <c r="LK470" s="116"/>
      <c r="LM470" s="116" t="s">
        <v>312</v>
      </c>
      <c r="LN470" s="533" t="str">
        <f t="shared" ref="LN470" si="7493">LE470</f>
        <v>PISOS Y ZOCALOS</v>
      </c>
      <c r="LO470" s="534"/>
      <c r="LP470" s="534"/>
      <c r="LQ470" s="534"/>
      <c r="LR470" s="534"/>
      <c r="LS470" s="535"/>
      <c r="LT470" s="116"/>
      <c r="LV470" s="116" t="s">
        <v>312</v>
      </c>
      <c r="LW470" s="533" t="str">
        <f t="shared" ref="LW470" si="7494">LN470</f>
        <v>PISOS Y ZOCALOS</v>
      </c>
      <c r="LX470" s="534"/>
      <c r="LY470" s="534"/>
      <c r="LZ470" s="534"/>
      <c r="MA470" s="534"/>
      <c r="MB470" s="535"/>
      <c r="MC470" s="116"/>
      <c r="ME470" s="116" t="s">
        <v>312</v>
      </c>
      <c r="MF470" s="533" t="str">
        <f t="shared" ref="MF470" si="7495">LW470</f>
        <v>PISOS Y ZOCALOS</v>
      </c>
      <c r="MG470" s="534"/>
      <c r="MH470" s="534"/>
      <c r="MI470" s="534"/>
      <c r="MJ470" s="534"/>
      <c r="MK470" s="535"/>
      <c r="ML470" s="116"/>
      <c r="MN470" s="116" t="s">
        <v>312</v>
      </c>
      <c r="MO470" s="533" t="str">
        <f t="shared" ref="MO470" si="7496">MF470</f>
        <v>PISOS Y ZOCALOS</v>
      </c>
      <c r="MP470" s="534"/>
      <c r="MQ470" s="534"/>
      <c r="MR470" s="534"/>
      <c r="MS470" s="534"/>
      <c r="MT470" s="535"/>
      <c r="MU470" s="116"/>
      <c r="MW470" s="116" t="s">
        <v>312</v>
      </c>
      <c r="MX470" s="533" t="str">
        <f t="shared" ref="MX470" si="7497">MO470</f>
        <v>PISOS Y ZOCALOS</v>
      </c>
      <c r="MY470" s="534"/>
      <c r="MZ470" s="534"/>
      <c r="NA470" s="534"/>
      <c r="NB470" s="534"/>
      <c r="NC470" s="535"/>
      <c r="ND470" s="116"/>
      <c r="NF470" s="116" t="s">
        <v>312</v>
      </c>
      <c r="NG470" s="533" t="str">
        <f t="shared" ref="NG470" si="7498">MX470</f>
        <v>PISOS Y ZOCALOS</v>
      </c>
      <c r="NH470" s="534"/>
      <c r="NI470" s="534"/>
      <c r="NJ470" s="534"/>
      <c r="NK470" s="534"/>
      <c r="NL470" s="535"/>
      <c r="NM470" s="116"/>
      <c r="NO470" s="116" t="s">
        <v>312</v>
      </c>
      <c r="NP470" s="533" t="str">
        <f t="shared" ref="NP470" si="7499">NG470</f>
        <v>PISOS Y ZOCALOS</v>
      </c>
      <c r="NQ470" s="534"/>
      <c r="NR470" s="534"/>
      <c r="NS470" s="534"/>
      <c r="NT470" s="534"/>
      <c r="NU470" s="535"/>
      <c r="NV470" s="116"/>
      <c r="NX470" s="116" t="s">
        <v>312</v>
      </c>
      <c r="NY470" s="533" t="str">
        <f t="shared" ref="NY470" si="7500">NP470</f>
        <v>PISOS Y ZOCALOS</v>
      </c>
      <c r="NZ470" s="534"/>
      <c r="OA470" s="534"/>
      <c r="OB470" s="534"/>
      <c r="OC470" s="534"/>
      <c r="OD470" s="535"/>
      <c r="OE470" s="116"/>
      <c r="OG470" s="116" t="s">
        <v>312</v>
      </c>
      <c r="OH470" s="533" t="str">
        <f t="shared" ref="OH470" si="7501">NY470</f>
        <v>PISOS Y ZOCALOS</v>
      </c>
      <c r="OI470" s="534"/>
      <c r="OJ470" s="534"/>
      <c r="OK470" s="534"/>
      <c r="OL470" s="534"/>
      <c r="OM470" s="535"/>
      <c r="ON470" s="116"/>
      <c r="OP470" s="116" t="s">
        <v>312</v>
      </c>
      <c r="OQ470" s="533" t="str">
        <f t="shared" ref="OQ470" si="7502">OH470</f>
        <v>PISOS Y ZOCALOS</v>
      </c>
      <c r="OR470" s="534"/>
      <c r="OS470" s="534"/>
      <c r="OT470" s="534"/>
      <c r="OU470" s="534"/>
      <c r="OV470" s="535"/>
      <c r="OW470" s="116"/>
      <c r="OY470" s="116" t="s">
        <v>312</v>
      </c>
      <c r="OZ470" s="533" t="str">
        <f t="shared" ref="OZ470" si="7503">OQ470</f>
        <v>PISOS Y ZOCALOS</v>
      </c>
      <c r="PA470" s="534"/>
      <c r="PB470" s="534"/>
      <c r="PC470" s="534"/>
      <c r="PD470" s="534"/>
      <c r="PE470" s="535"/>
      <c r="PF470" s="116"/>
    </row>
    <row r="471" spans="1:422">
      <c r="A471" s="116"/>
      <c r="B471" s="536"/>
      <c r="C471" s="537"/>
      <c r="D471" s="537"/>
      <c r="E471" s="537"/>
      <c r="F471" s="537"/>
      <c r="G471" s="538"/>
      <c r="H471" s="116"/>
      <c r="J471" s="116"/>
      <c r="K471" s="536"/>
      <c r="L471" s="537"/>
      <c r="M471" s="537"/>
      <c r="N471" s="537"/>
      <c r="O471" s="537"/>
      <c r="P471" s="538"/>
      <c r="Q471" s="116"/>
      <c r="S471" s="116"/>
      <c r="T471" s="536"/>
      <c r="U471" s="537"/>
      <c r="V471" s="537"/>
      <c r="W471" s="537"/>
      <c r="X471" s="537"/>
      <c r="Y471" s="538"/>
      <c r="Z471" s="116"/>
      <c r="AB471" s="116"/>
      <c r="AC471" s="536"/>
      <c r="AD471" s="537"/>
      <c r="AE471" s="537"/>
      <c r="AF471" s="537"/>
      <c r="AG471" s="537"/>
      <c r="AH471" s="538"/>
      <c r="AI471" s="116"/>
      <c r="AK471" s="116"/>
      <c r="AL471" s="536"/>
      <c r="AM471" s="537"/>
      <c r="AN471" s="537"/>
      <c r="AO471" s="537"/>
      <c r="AP471" s="537"/>
      <c r="AQ471" s="538"/>
      <c r="AR471" s="116"/>
      <c r="AT471" s="116"/>
      <c r="AU471" s="536"/>
      <c r="AV471" s="537"/>
      <c r="AW471" s="537"/>
      <c r="AX471" s="537"/>
      <c r="AY471" s="537"/>
      <c r="AZ471" s="538"/>
      <c r="BA471" s="116"/>
      <c r="BC471" s="116"/>
      <c r="BD471" s="536"/>
      <c r="BE471" s="537"/>
      <c r="BF471" s="537"/>
      <c r="BG471" s="537"/>
      <c r="BH471" s="537"/>
      <c r="BI471" s="538"/>
      <c r="BJ471" s="116"/>
      <c r="BL471" s="116"/>
      <c r="BM471" s="536"/>
      <c r="BN471" s="537"/>
      <c r="BO471" s="537"/>
      <c r="BP471" s="537"/>
      <c r="BQ471" s="537"/>
      <c r="BR471" s="538"/>
      <c r="BS471" s="116"/>
      <c r="BU471" s="116"/>
      <c r="BV471" s="536"/>
      <c r="BW471" s="537"/>
      <c r="BX471" s="537"/>
      <c r="BY471" s="537"/>
      <c r="BZ471" s="537"/>
      <c r="CA471" s="538"/>
      <c r="CB471" s="116"/>
      <c r="CD471" s="116"/>
      <c r="CE471" s="536"/>
      <c r="CF471" s="537"/>
      <c r="CG471" s="537"/>
      <c r="CH471" s="537"/>
      <c r="CI471" s="537"/>
      <c r="CJ471" s="538"/>
      <c r="CK471" s="116"/>
      <c r="CM471" s="116"/>
      <c r="CN471" s="536"/>
      <c r="CO471" s="537"/>
      <c r="CP471" s="537"/>
      <c r="CQ471" s="537"/>
      <c r="CR471" s="537"/>
      <c r="CS471" s="538"/>
      <c r="CT471" s="116"/>
      <c r="CV471" s="116"/>
      <c r="CW471" s="536"/>
      <c r="CX471" s="537"/>
      <c r="CY471" s="537"/>
      <c r="CZ471" s="537"/>
      <c r="DA471" s="537"/>
      <c r="DB471" s="538"/>
      <c r="DC471" s="116"/>
      <c r="DE471" s="116"/>
      <c r="DF471" s="536"/>
      <c r="DG471" s="537"/>
      <c r="DH471" s="537"/>
      <c r="DI471" s="537"/>
      <c r="DJ471" s="537"/>
      <c r="DK471" s="538"/>
      <c r="DL471" s="116"/>
      <c r="DN471" s="116"/>
      <c r="DO471" s="536"/>
      <c r="DP471" s="537"/>
      <c r="DQ471" s="537"/>
      <c r="DR471" s="537"/>
      <c r="DS471" s="537"/>
      <c r="DT471" s="538"/>
      <c r="DU471" s="116"/>
      <c r="DW471" s="116"/>
      <c r="DX471" s="536"/>
      <c r="DY471" s="537"/>
      <c r="DZ471" s="537"/>
      <c r="EA471" s="537"/>
      <c r="EB471" s="537"/>
      <c r="EC471" s="538"/>
      <c r="ED471" s="116"/>
      <c r="EF471" s="116"/>
      <c r="EG471" s="536"/>
      <c r="EH471" s="537"/>
      <c r="EI471" s="537"/>
      <c r="EJ471" s="537"/>
      <c r="EK471" s="537"/>
      <c r="EL471" s="538"/>
      <c r="EM471" s="116"/>
      <c r="EO471" s="116"/>
      <c r="EP471" s="536"/>
      <c r="EQ471" s="537"/>
      <c r="ER471" s="537"/>
      <c r="ES471" s="537"/>
      <c r="ET471" s="537"/>
      <c r="EU471" s="538"/>
      <c r="EV471" s="116"/>
      <c r="EX471" s="116"/>
      <c r="EY471" s="536"/>
      <c r="EZ471" s="537"/>
      <c r="FA471" s="537"/>
      <c r="FB471" s="537"/>
      <c r="FC471" s="537"/>
      <c r="FD471" s="538"/>
      <c r="FE471" s="116"/>
      <c r="FG471" s="116"/>
      <c r="FH471" s="536"/>
      <c r="FI471" s="537"/>
      <c r="FJ471" s="537"/>
      <c r="FK471" s="537"/>
      <c r="FL471" s="537"/>
      <c r="FM471" s="538"/>
      <c r="FN471" s="116"/>
      <c r="FP471" s="116"/>
      <c r="FQ471" s="536"/>
      <c r="FR471" s="537"/>
      <c r="FS471" s="537"/>
      <c r="FT471" s="537"/>
      <c r="FU471" s="537"/>
      <c r="FV471" s="538"/>
      <c r="FW471" s="116"/>
      <c r="FY471" s="116"/>
      <c r="FZ471" s="536"/>
      <c r="GA471" s="537"/>
      <c r="GB471" s="537"/>
      <c r="GC471" s="537"/>
      <c r="GD471" s="537"/>
      <c r="GE471" s="538"/>
      <c r="GF471" s="116"/>
      <c r="GH471" s="116"/>
      <c r="GI471" s="536"/>
      <c r="GJ471" s="537"/>
      <c r="GK471" s="537"/>
      <c r="GL471" s="537"/>
      <c r="GM471" s="537"/>
      <c r="GN471" s="538"/>
      <c r="GO471" s="116"/>
      <c r="GQ471" s="116"/>
      <c r="GR471" s="536"/>
      <c r="GS471" s="537"/>
      <c r="GT471" s="537"/>
      <c r="GU471" s="537"/>
      <c r="GV471" s="537"/>
      <c r="GW471" s="538"/>
      <c r="GX471" s="116"/>
      <c r="GZ471" s="116"/>
      <c r="HA471" s="536"/>
      <c r="HB471" s="537"/>
      <c r="HC471" s="537"/>
      <c r="HD471" s="537"/>
      <c r="HE471" s="537"/>
      <c r="HF471" s="538"/>
      <c r="HG471" s="116"/>
      <c r="HI471" s="116"/>
      <c r="HJ471" s="536"/>
      <c r="HK471" s="537"/>
      <c r="HL471" s="537"/>
      <c r="HM471" s="537"/>
      <c r="HN471" s="537"/>
      <c r="HO471" s="538"/>
      <c r="HP471" s="116"/>
      <c r="HR471" s="116"/>
      <c r="HS471" s="536"/>
      <c r="HT471" s="537"/>
      <c r="HU471" s="537"/>
      <c r="HV471" s="537"/>
      <c r="HW471" s="537"/>
      <c r="HX471" s="538"/>
      <c r="HY471" s="116"/>
      <c r="IA471" s="116"/>
      <c r="IB471" s="536"/>
      <c r="IC471" s="537"/>
      <c r="ID471" s="537"/>
      <c r="IE471" s="537"/>
      <c r="IF471" s="537"/>
      <c r="IG471" s="538"/>
      <c r="IH471" s="116"/>
      <c r="IJ471" s="116"/>
      <c r="IK471" s="536"/>
      <c r="IL471" s="537"/>
      <c r="IM471" s="537"/>
      <c r="IN471" s="537"/>
      <c r="IO471" s="537"/>
      <c r="IP471" s="538"/>
      <c r="IQ471" s="116"/>
      <c r="IS471" s="116"/>
      <c r="IT471" s="536"/>
      <c r="IU471" s="537"/>
      <c r="IV471" s="537"/>
      <c r="IW471" s="537"/>
      <c r="IX471" s="537"/>
      <c r="IY471" s="538"/>
      <c r="IZ471" s="116"/>
      <c r="JB471" s="116"/>
      <c r="JC471" s="536"/>
      <c r="JD471" s="537"/>
      <c r="JE471" s="537"/>
      <c r="JF471" s="537"/>
      <c r="JG471" s="537"/>
      <c r="JH471" s="538"/>
      <c r="JI471" s="116"/>
      <c r="JK471" s="116"/>
      <c r="JL471" s="536"/>
      <c r="JM471" s="537"/>
      <c r="JN471" s="537"/>
      <c r="JO471" s="537"/>
      <c r="JP471" s="537"/>
      <c r="JQ471" s="538"/>
      <c r="JR471" s="116"/>
      <c r="JT471" s="116"/>
      <c r="JU471" s="536"/>
      <c r="JV471" s="537"/>
      <c r="JW471" s="537"/>
      <c r="JX471" s="537"/>
      <c r="JY471" s="537"/>
      <c r="JZ471" s="538"/>
      <c r="KA471" s="116"/>
      <c r="KC471" s="116"/>
      <c r="KD471" s="536"/>
      <c r="KE471" s="537"/>
      <c r="KF471" s="537"/>
      <c r="KG471" s="537"/>
      <c r="KH471" s="537"/>
      <c r="KI471" s="538"/>
      <c r="KJ471" s="116"/>
      <c r="KL471" s="116"/>
      <c r="KM471" s="536"/>
      <c r="KN471" s="537"/>
      <c r="KO471" s="537"/>
      <c r="KP471" s="537"/>
      <c r="KQ471" s="537"/>
      <c r="KR471" s="538"/>
      <c r="KS471" s="116"/>
      <c r="KU471" s="116"/>
      <c r="KV471" s="536"/>
      <c r="KW471" s="537"/>
      <c r="KX471" s="537"/>
      <c r="KY471" s="537"/>
      <c r="KZ471" s="537"/>
      <c r="LA471" s="538"/>
      <c r="LB471" s="116"/>
      <c r="LD471" s="116"/>
      <c r="LE471" s="536"/>
      <c r="LF471" s="537"/>
      <c r="LG471" s="537"/>
      <c r="LH471" s="537"/>
      <c r="LI471" s="537"/>
      <c r="LJ471" s="538"/>
      <c r="LK471" s="116"/>
      <c r="LM471" s="116"/>
      <c r="LN471" s="536"/>
      <c r="LO471" s="537"/>
      <c r="LP471" s="537"/>
      <c r="LQ471" s="537"/>
      <c r="LR471" s="537"/>
      <c r="LS471" s="538"/>
      <c r="LT471" s="116"/>
      <c r="LV471" s="116"/>
      <c r="LW471" s="536"/>
      <c r="LX471" s="537"/>
      <c r="LY471" s="537"/>
      <c r="LZ471" s="537"/>
      <c r="MA471" s="537"/>
      <c r="MB471" s="538"/>
      <c r="MC471" s="116"/>
      <c r="ME471" s="116"/>
      <c r="MF471" s="536"/>
      <c r="MG471" s="537"/>
      <c r="MH471" s="537"/>
      <c r="MI471" s="537"/>
      <c r="MJ471" s="537"/>
      <c r="MK471" s="538"/>
      <c r="ML471" s="116"/>
      <c r="MN471" s="116"/>
      <c r="MO471" s="536"/>
      <c r="MP471" s="537"/>
      <c r="MQ471" s="537"/>
      <c r="MR471" s="537"/>
      <c r="MS471" s="537"/>
      <c r="MT471" s="538"/>
      <c r="MU471" s="116"/>
      <c r="MW471" s="116"/>
      <c r="MX471" s="536"/>
      <c r="MY471" s="537"/>
      <c r="MZ471" s="537"/>
      <c r="NA471" s="537"/>
      <c r="NB471" s="537"/>
      <c r="NC471" s="538"/>
      <c r="ND471" s="116"/>
      <c r="NF471" s="116"/>
      <c r="NG471" s="536"/>
      <c r="NH471" s="537"/>
      <c r="NI471" s="537"/>
      <c r="NJ471" s="537"/>
      <c r="NK471" s="537"/>
      <c r="NL471" s="538"/>
      <c r="NM471" s="116"/>
      <c r="NO471" s="116"/>
      <c r="NP471" s="536"/>
      <c r="NQ471" s="537"/>
      <c r="NR471" s="537"/>
      <c r="NS471" s="537"/>
      <c r="NT471" s="537"/>
      <c r="NU471" s="538"/>
      <c r="NV471" s="116"/>
      <c r="NX471" s="116"/>
      <c r="NY471" s="536"/>
      <c r="NZ471" s="537"/>
      <c r="OA471" s="537"/>
      <c r="OB471" s="537"/>
      <c r="OC471" s="537"/>
      <c r="OD471" s="538"/>
      <c r="OE471" s="116"/>
      <c r="OG471" s="116"/>
      <c r="OH471" s="536"/>
      <c r="OI471" s="537"/>
      <c r="OJ471" s="537"/>
      <c r="OK471" s="537"/>
      <c r="OL471" s="537"/>
      <c r="OM471" s="538"/>
      <c r="ON471" s="116"/>
      <c r="OP471" s="116"/>
      <c r="OQ471" s="536"/>
      <c r="OR471" s="537"/>
      <c r="OS471" s="537"/>
      <c r="OT471" s="537"/>
      <c r="OU471" s="537"/>
      <c r="OV471" s="538"/>
      <c r="OW471" s="116"/>
      <c r="OY471" s="116"/>
      <c r="OZ471" s="536"/>
      <c r="PA471" s="537"/>
      <c r="PB471" s="537"/>
      <c r="PC471" s="537"/>
      <c r="PD471" s="537"/>
      <c r="PE471" s="538"/>
      <c r="PF471" s="116"/>
    </row>
    <row r="472" spans="1:422" ht="15" customHeight="1">
      <c r="A472" s="117" t="s">
        <v>1</v>
      </c>
      <c r="B472" s="544" t="str">
        <f>+APU!B262</f>
        <v>PISOS EN MATERIAL CERAMICO PARA BAÑOS, ANTIDESLIZANTE; INCLUYE MURO DE ENCHARQUE Y TODOS LOS MATERIALES NECESARIOS PARA SU CORRECTA EJECUCION.</v>
      </c>
      <c r="C472" s="545"/>
      <c r="D472" s="545"/>
      <c r="E472" s="545"/>
      <c r="F472" s="545"/>
      <c r="G472" s="545"/>
      <c r="H472" s="117" t="s">
        <v>313</v>
      </c>
      <c r="J472" s="117" t="s">
        <v>1</v>
      </c>
      <c r="K472" s="562" t="str">
        <f>B472</f>
        <v>PISOS EN MATERIAL CERAMICO PARA BAÑOS, ANTIDESLIZANTE; INCLUYE MURO DE ENCHARQUE Y TODOS LOS MATERIALES NECESARIOS PARA SU CORRECTA EJECUCION.</v>
      </c>
      <c r="L472" s="563"/>
      <c r="M472" s="563"/>
      <c r="N472" s="563"/>
      <c r="O472" s="563"/>
      <c r="P472" s="563"/>
      <c r="Q472" s="117" t="s">
        <v>313</v>
      </c>
      <c r="S472" s="117" t="s">
        <v>1</v>
      </c>
      <c r="T472" s="539" t="str">
        <f>K472</f>
        <v>PISOS EN MATERIAL CERAMICO PARA BAÑOS, ANTIDESLIZANTE; INCLUYE MURO DE ENCHARQUE Y TODOS LOS MATERIALES NECESARIOS PARA SU CORRECTA EJECUCION.</v>
      </c>
      <c r="U472" s="540"/>
      <c r="V472" s="540"/>
      <c r="W472" s="540"/>
      <c r="X472" s="540"/>
      <c r="Y472" s="540"/>
      <c r="Z472" s="117" t="s">
        <v>313</v>
      </c>
      <c r="AB472" s="117" t="s">
        <v>1</v>
      </c>
      <c r="AC472" s="539" t="str">
        <f>T472</f>
        <v>PISOS EN MATERIAL CERAMICO PARA BAÑOS, ANTIDESLIZANTE; INCLUYE MURO DE ENCHARQUE Y TODOS LOS MATERIALES NECESARIOS PARA SU CORRECTA EJECUCION.</v>
      </c>
      <c r="AD472" s="540"/>
      <c r="AE472" s="540"/>
      <c r="AF472" s="540"/>
      <c r="AG472" s="540"/>
      <c r="AH472" s="540"/>
      <c r="AI472" s="117" t="s">
        <v>313</v>
      </c>
      <c r="AK472" s="117" t="s">
        <v>1</v>
      </c>
      <c r="AL472" s="539" t="str">
        <f>AC472</f>
        <v>PISOS EN MATERIAL CERAMICO PARA BAÑOS, ANTIDESLIZANTE; INCLUYE MURO DE ENCHARQUE Y TODOS LOS MATERIALES NECESARIOS PARA SU CORRECTA EJECUCION.</v>
      </c>
      <c r="AM472" s="540"/>
      <c r="AN472" s="540"/>
      <c r="AO472" s="540"/>
      <c r="AP472" s="540"/>
      <c r="AQ472" s="540"/>
      <c r="AR472" s="117" t="s">
        <v>313</v>
      </c>
      <c r="AT472" s="117" t="s">
        <v>1</v>
      </c>
      <c r="AU472" s="539" t="str">
        <f>AL472</f>
        <v>PISOS EN MATERIAL CERAMICO PARA BAÑOS, ANTIDESLIZANTE; INCLUYE MURO DE ENCHARQUE Y TODOS LOS MATERIALES NECESARIOS PARA SU CORRECTA EJECUCION.</v>
      </c>
      <c r="AV472" s="540"/>
      <c r="AW472" s="540"/>
      <c r="AX472" s="540"/>
      <c r="AY472" s="540"/>
      <c r="AZ472" s="540"/>
      <c r="BA472" s="117" t="s">
        <v>313</v>
      </c>
      <c r="BC472" s="117" t="s">
        <v>1</v>
      </c>
      <c r="BD472" s="539" t="str">
        <f t="shared" ref="BD472" si="7504">AU472</f>
        <v>PISOS EN MATERIAL CERAMICO PARA BAÑOS, ANTIDESLIZANTE; INCLUYE MURO DE ENCHARQUE Y TODOS LOS MATERIALES NECESARIOS PARA SU CORRECTA EJECUCION.</v>
      </c>
      <c r="BE472" s="540"/>
      <c r="BF472" s="540"/>
      <c r="BG472" s="540"/>
      <c r="BH472" s="540"/>
      <c r="BI472" s="540"/>
      <c r="BJ472" s="117" t="s">
        <v>313</v>
      </c>
      <c r="BL472" s="117" t="s">
        <v>1</v>
      </c>
      <c r="BM472" s="539" t="str">
        <f t="shared" ref="BM472" si="7505">BD472</f>
        <v>PISOS EN MATERIAL CERAMICO PARA BAÑOS, ANTIDESLIZANTE; INCLUYE MURO DE ENCHARQUE Y TODOS LOS MATERIALES NECESARIOS PARA SU CORRECTA EJECUCION.</v>
      </c>
      <c r="BN472" s="540"/>
      <c r="BO472" s="540"/>
      <c r="BP472" s="540"/>
      <c r="BQ472" s="540"/>
      <c r="BR472" s="540"/>
      <c r="BS472" s="117" t="s">
        <v>313</v>
      </c>
      <c r="BU472" s="117" t="s">
        <v>1</v>
      </c>
      <c r="BV472" s="539" t="str">
        <f t="shared" ref="BV472" si="7506">BM472</f>
        <v>PISOS EN MATERIAL CERAMICO PARA BAÑOS, ANTIDESLIZANTE; INCLUYE MURO DE ENCHARQUE Y TODOS LOS MATERIALES NECESARIOS PARA SU CORRECTA EJECUCION.</v>
      </c>
      <c r="BW472" s="540"/>
      <c r="BX472" s="540"/>
      <c r="BY472" s="540"/>
      <c r="BZ472" s="540"/>
      <c r="CA472" s="540"/>
      <c r="CB472" s="117" t="s">
        <v>313</v>
      </c>
      <c r="CD472" s="117" t="s">
        <v>1</v>
      </c>
      <c r="CE472" s="539" t="str">
        <f t="shared" ref="CE472" si="7507">BV472</f>
        <v>PISOS EN MATERIAL CERAMICO PARA BAÑOS, ANTIDESLIZANTE; INCLUYE MURO DE ENCHARQUE Y TODOS LOS MATERIALES NECESARIOS PARA SU CORRECTA EJECUCION.</v>
      </c>
      <c r="CF472" s="540"/>
      <c r="CG472" s="540"/>
      <c r="CH472" s="540"/>
      <c r="CI472" s="540"/>
      <c r="CJ472" s="540"/>
      <c r="CK472" s="117" t="s">
        <v>313</v>
      </c>
      <c r="CM472" s="117" t="s">
        <v>1</v>
      </c>
      <c r="CN472" s="539" t="str">
        <f t="shared" ref="CN472" si="7508">CE472</f>
        <v>PISOS EN MATERIAL CERAMICO PARA BAÑOS, ANTIDESLIZANTE; INCLUYE MURO DE ENCHARQUE Y TODOS LOS MATERIALES NECESARIOS PARA SU CORRECTA EJECUCION.</v>
      </c>
      <c r="CO472" s="540"/>
      <c r="CP472" s="540"/>
      <c r="CQ472" s="540"/>
      <c r="CR472" s="540"/>
      <c r="CS472" s="540"/>
      <c r="CT472" s="117" t="s">
        <v>313</v>
      </c>
      <c r="CV472" s="117" t="s">
        <v>1</v>
      </c>
      <c r="CW472" s="539" t="str">
        <f t="shared" ref="CW472" si="7509">CN472</f>
        <v>PISOS EN MATERIAL CERAMICO PARA BAÑOS, ANTIDESLIZANTE; INCLUYE MURO DE ENCHARQUE Y TODOS LOS MATERIALES NECESARIOS PARA SU CORRECTA EJECUCION.</v>
      </c>
      <c r="CX472" s="540"/>
      <c r="CY472" s="540"/>
      <c r="CZ472" s="540"/>
      <c r="DA472" s="540"/>
      <c r="DB472" s="540"/>
      <c r="DC472" s="117" t="s">
        <v>313</v>
      </c>
      <c r="DE472" s="117" t="s">
        <v>1</v>
      </c>
      <c r="DF472" s="539" t="str">
        <f t="shared" ref="DF472" si="7510">CW472</f>
        <v>PISOS EN MATERIAL CERAMICO PARA BAÑOS, ANTIDESLIZANTE; INCLUYE MURO DE ENCHARQUE Y TODOS LOS MATERIALES NECESARIOS PARA SU CORRECTA EJECUCION.</v>
      </c>
      <c r="DG472" s="540"/>
      <c r="DH472" s="540"/>
      <c r="DI472" s="540"/>
      <c r="DJ472" s="540"/>
      <c r="DK472" s="540"/>
      <c r="DL472" s="117" t="s">
        <v>313</v>
      </c>
      <c r="DN472" s="117" t="s">
        <v>1</v>
      </c>
      <c r="DO472" s="539" t="str">
        <f t="shared" ref="DO472" si="7511">DF472</f>
        <v>PISOS EN MATERIAL CERAMICO PARA BAÑOS, ANTIDESLIZANTE; INCLUYE MURO DE ENCHARQUE Y TODOS LOS MATERIALES NECESARIOS PARA SU CORRECTA EJECUCION.</v>
      </c>
      <c r="DP472" s="540"/>
      <c r="DQ472" s="540"/>
      <c r="DR472" s="540"/>
      <c r="DS472" s="540"/>
      <c r="DT472" s="540"/>
      <c r="DU472" s="117" t="s">
        <v>313</v>
      </c>
      <c r="DW472" s="117" t="s">
        <v>1</v>
      </c>
      <c r="DX472" s="539" t="str">
        <f t="shared" ref="DX472" si="7512">DO472</f>
        <v>PISOS EN MATERIAL CERAMICO PARA BAÑOS, ANTIDESLIZANTE; INCLUYE MURO DE ENCHARQUE Y TODOS LOS MATERIALES NECESARIOS PARA SU CORRECTA EJECUCION.</v>
      </c>
      <c r="DY472" s="540"/>
      <c r="DZ472" s="540"/>
      <c r="EA472" s="540"/>
      <c r="EB472" s="540"/>
      <c r="EC472" s="540"/>
      <c r="ED472" s="117" t="s">
        <v>313</v>
      </c>
      <c r="EF472" s="117" t="s">
        <v>1</v>
      </c>
      <c r="EG472" s="539" t="str">
        <f t="shared" ref="EG472" si="7513">DX472</f>
        <v>PISOS EN MATERIAL CERAMICO PARA BAÑOS, ANTIDESLIZANTE; INCLUYE MURO DE ENCHARQUE Y TODOS LOS MATERIALES NECESARIOS PARA SU CORRECTA EJECUCION.</v>
      </c>
      <c r="EH472" s="540"/>
      <c r="EI472" s="540"/>
      <c r="EJ472" s="540"/>
      <c r="EK472" s="540"/>
      <c r="EL472" s="540"/>
      <c r="EM472" s="117" t="s">
        <v>313</v>
      </c>
      <c r="EO472" s="117" t="s">
        <v>1</v>
      </c>
      <c r="EP472" s="539" t="str">
        <f t="shared" ref="EP472" si="7514">EG472</f>
        <v>PISOS EN MATERIAL CERAMICO PARA BAÑOS, ANTIDESLIZANTE; INCLUYE MURO DE ENCHARQUE Y TODOS LOS MATERIALES NECESARIOS PARA SU CORRECTA EJECUCION.</v>
      </c>
      <c r="EQ472" s="540"/>
      <c r="ER472" s="540"/>
      <c r="ES472" s="540"/>
      <c r="ET472" s="540"/>
      <c r="EU472" s="540"/>
      <c r="EV472" s="117" t="s">
        <v>313</v>
      </c>
      <c r="EX472" s="117" t="s">
        <v>1</v>
      </c>
      <c r="EY472" s="539" t="str">
        <f t="shared" ref="EY472" si="7515">EP472</f>
        <v>PISOS EN MATERIAL CERAMICO PARA BAÑOS, ANTIDESLIZANTE; INCLUYE MURO DE ENCHARQUE Y TODOS LOS MATERIALES NECESARIOS PARA SU CORRECTA EJECUCION.</v>
      </c>
      <c r="EZ472" s="540"/>
      <c r="FA472" s="540"/>
      <c r="FB472" s="540"/>
      <c r="FC472" s="540"/>
      <c r="FD472" s="540"/>
      <c r="FE472" s="117" t="s">
        <v>313</v>
      </c>
      <c r="FG472" s="117" t="s">
        <v>1</v>
      </c>
      <c r="FH472" s="539" t="str">
        <f t="shared" ref="FH472" si="7516">EY472</f>
        <v>PISOS EN MATERIAL CERAMICO PARA BAÑOS, ANTIDESLIZANTE; INCLUYE MURO DE ENCHARQUE Y TODOS LOS MATERIALES NECESARIOS PARA SU CORRECTA EJECUCION.</v>
      </c>
      <c r="FI472" s="540"/>
      <c r="FJ472" s="540"/>
      <c r="FK472" s="540"/>
      <c r="FL472" s="540"/>
      <c r="FM472" s="540"/>
      <c r="FN472" s="117" t="s">
        <v>313</v>
      </c>
      <c r="FP472" s="117" t="s">
        <v>1</v>
      </c>
      <c r="FQ472" s="539" t="str">
        <f t="shared" ref="FQ472" si="7517">FH472</f>
        <v>PISOS EN MATERIAL CERAMICO PARA BAÑOS, ANTIDESLIZANTE; INCLUYE MURO DE ENCHARQUE Y TODOS LOS MATERIALES NECESARIOS PARA SU CORRECTA EJECUCION.</v>
      </c>
      <c r="FR472" s="540"/>
      <c r="FS472" s="540"/>
      <c r="FT472" s="540"/>
      <c r="FU472" s="540"/>
      <c r="FV472" s="540"/>
      <c r="FW472" s="117" t="s">
        <v>313</v>
      </c>
      <c r="FY472" s="117" t="s">
        <v>1</v>
      </c>
      <c r="FZ472" s="539" t="str">
        <f t="shared" ref="FZ472" si="7518">FQ472</f>
        <v>PISOS EN MATERIAL CERAMICO PARA BAÑOS, ANTIDESLIZANTE; INCLUYE MURO DE ENCHARQUE Y TODOS LOS MATERIALES NECESARIOS PARA SU CORRECTA EJECUCION.</v>
      </c>
      <c r="GA472" s="540"/>
      <c r="GB472" s="540"/>
      <c r="GC472" s="540"/>
      <c r="GD472" s="540"/>
      <c r="GE472" s="540"/>
      <c r="GF472" s="117" t="s">
        <v>313</v>
      </c>
      <c r="GH472" s="117" t="s">
        <v>1</v>
      </c>
      <c r="GI472" s="539" t="str">
        <f t="shared" ref="GI472" si="7519">FZ472</f>
        <v>PISOS EN MATERIAL CERAMICO PARA BAÑOS, ANTIDESLIZANTE; INCLUYE MURO DE ENCHARQUE Y TODOS LOS MATERIALES NECESARIOS PARA SU CORRECTA EJECUCION.</v>
      </c>
      <c r="GJ472" s="540"/>
      <c r="GK472" s="540"/>
      <c r="GL472" s="540"/>
      <c r="GM472" s="540"/>
      <c r="GN472" s="540"/>
      <c r="GO472" s="117" t="s">
        <v>313</v>
      </c>
      <c r="GQ472" s="117" t="s">
        <v>1</v>
      </c>
      <c r="GR472" s="539" t="str">
        <f t="shared" ref="GR472" si="7520">GI472</f>
        <v>PISOS EN MATERIAL CERAMICO PARA BAÑOS, ANTIDESLIZANTE; INCLUYE MURO DE ENCHARQUE Y TODOS LOS MATERIALES NECESARIOS PARA SU CORRECTA EJECUCION.</v>
      </c>
      <c r="GS472" s="540"/>
      <c r="GT472" s="540"/>
      <c r="GU472" s="540"/>
      <c r="GV472" s="540"/>
      <c r="GW472" s="540"/>
      <c r="GX472" s="117" t="s">
        <v>313</v>
      </c>
      <c r="GZ472" s="117" t="s">
        <v>1</v>
      </c>
      <c r="HA472" s="539" t="str">
        <f t="shared" ref="HA472" si="7521">GR472</f>
        <v>PISOS EN MATERIAL CERAMICO PARA BAÑOS, ANTIDESLIZANTE; INCLUYE MURO DE ENCHARQUE Y TODOS LOS MATERIALES NECESARIOS PARA SU CORRECTA EJECUCION.</v>
      </c>
      <c r="HB472" s="540"/>
      <c r="HC472" s="540"/>
      <c r="HD472" s="540"/>
      <c r="HE472" s="540"/>
      <c r="HF472" s="540"/>
      <c r="HG472" s="117" t="s">
        <v>313</v>
      </c>
      <c r="HI472" s="117" t="s">
        <v>1</v>
      </c>
      <c r="HJ472" s="539" t="str">
        <f t="shared" ref="HJ472" si="7522">HA472</f>
        <v>PISOS EN MATERIAL CERAMICO PARA BAÑOS, ANTIDESLIZANTE; INCLUYE MURO DE ENCHARQUE Y TODOS LOS MATERIALES NECESARIOS PARA SU CORRECTA EJECUCION.</v>
      </c>
      <c r="HK472" s="540"/>
      <c r="HL472" s="540"/>
      <c r="HM472" s="540"/>
      <c r="HN472" s="540"/>
      <c r="HO472" s="540"/>
      <c r="HP472" s="117" t="s">
        <v>313</v>
      </c>
      <c r="HR472" s="117" t="s">
        <v>1</v>
      </c>
      <c r="HS472" s="539" t="str">
        <f t="shared" ref="HS472" si="7523">HJ472</f>
        <v>PISOS EN MATERIAL CERAMICO PARA BAÑOS, ANTIDESLIZANTE; INCLUYE MURO DE ENCHARQUE Y TODOS LOS MATERIALES NECESARIOS PARA SU CORRECTA EJECUCION.</v>
      </c>
      <c r="HT472" s="540"/>
      <c r="HU472" s="540"/>
      <c r="HV472" s="540"/>
      <c r="HW472" s="540"/>
      <c r="HX472" s="540"/>
      <c r="HY472" s="117" t="s">
        <v>313</v>
      </c>
      <c r="IA472" s="117" t="s">
        <v>1</v>
      </c>
      <c r="IB472" s="539" t="str">
        <f t="shared" ref="IB472" si="7524">HS472</f>
        <v>PISOS EN MATERIAL CERAMICO PARA BAÑOS, ANTIDESLIZANTE; INCLUYE MURO DE ENCHARQUE Y TODOS LOS MATERIALES NECESARIOS PARA SU CORRECTA EJECUCION.</v>
      </c>
      <c r="IC472" s="540"/>
      <c r="ID472" s="540"/>
      <c r="IE472" s="540"/>
      <c r="IF472" s="540"/>
      <c r="IG472" s="540"/>
      <c r="IH472" s="117" t="s">
        <v>313</v>
      </c>
      <c r="IJ472" s="117" t="s">
        <v>1</v>
      </c>
      <c r="IK472" s="539" t="str">
        <f t="shared" ref="IK472" si="7525">IB472</f>
        <v>PISOS EN MATERIAL CERAMICO PARA BAÑOS, ANTIDESLIZANTE; INCLUYE MURO DE ENCHARQUE Y TODOS LOS MATERIALES NECESARIOS PARA SU CORRECTA EJECUCION.</v>
      </c>
      <c r="IL472" s="540"/>
      <c r="IM472" s="540"/>
      <c r="IN472" s="540"/>
      <c r="IO472" s="540"/>
      <c r="IP472" s="540"/>
      <c r="IQ472" s="117" t="s">
        <v>313</v>
      </c>
      <c r="IS472" s="117" t="s">
        <v>1</v>
      </c>
      <c r="IT472" s="539" t="str">
        <f t="shared" ref="IT472" si="7526">IK472</f>
        <v>PISOS EN MATERIAL CERAMICO PARA BAÑOS, ANTIDESLIZANTE; INCLUYE MURO DE ENCHARQUE Y TODOS LOS MATERIALES NECESARIOS PARA SU CORRECTA EJECUCION.</v>
      </c>
      <c r="IU472" s="540"/>
      <c r="IV472" s="540"/>
      <c r="IW472" s="540"/>
      <c r="IX472" s="540"/>
      <c r="IY472" s="540"/>
      <c r="IZ472" s="117" t="s">
        <v>313</v>
      </c>
      <c r="JB472" s="117" t="s">
        <v>1</v>
      </c>
      <c r="JC472" s="539" t="str">
        <f t="shared" ref="JC472" si="7527">IT472</f>
        <v>PISOS EN MATERIAL CERAMICO PARA BAÑOS, ANTIDESLIZANTE; INCLUYE MURO DE ENCHARQUE Y TODOS LOS MATERIALES NECESARIOS PARA SU CORRECTA EJECUCION.</v>
      </c>
      <c r="JD472" s="540"/>
      <c r="JE472" s="540"/>
      <c r="JF472" s="540"/>
      <c r="JG472" s="540"/>
      <c r="JH472" s="540"/>
      <c r="JI472" s="117" t="s">
        <v>313</v>
      </c>
      <c r="JK472" s="117" t="s">
        <v>1</v>
      </c>
      <c r="JL472" s="539" t="str">
        <f t="shared" ref="JL472" si="7528">JC472</f>
        <v>PISOS EN MATERIAL CERAMICO PARA BAÑOS, ANTIDESLIZANTE; INCLUYE MURO DE ENCHARQUE Y TODOS LOS MATERIALES NECESARIOS PARA SU CORRECTA EJECUCION.</v>
      </c>
      <c r="JM472" s="540"/>
      <c r="JN472" s="540"/>
      <c r="JO472" s="540"/>
      <c r="JP472" s="540"/>
      <c r="JQ472" s="540"/>
      <c r="JR472" s="117" t="s">
        <v>313</v>
      </c>
      <c r="JT472" s="117" t="s">
        <v>1</v>
      </c>
      <c r="JU472" s="539" t="str">
        <f t="shared" ref="JU472" si="7529">JL472</f>
        <v>PISOS EN MATERIAL CERAMICO PARA BAÑOS, ANTIDESLIZANTE; INCLUYE MURO DE ENCHARQUE Y TODOS LOS MATERIALES NECESARIOS PARA SU CORRECTA EJECUCION.</v>
      </c>
      <c r="JV472" s="540"/>
      <c r="JW472" s="540"/>
      <c r="JX472" s="540"/>
      <c r="JY472" s="540"/>
      <c r="JZ472" s="540"/>
      <c r="KA472" s="117" t="s">
        <v>313</v>
      </c>
      <c r="KC472" s="117" t="s">
        <v>1</v>
      </c>
      <c r="KD472" s="539" t="str">
        <f t="shared" ref="KD472" si="7530">JU472</f>
        <v>PISOS EN MATERIAL CERAMICO PARA BAÑOS, ANTIDESLIZANTE; INCLUYE MURO DE ENCHARQUE Y TODOS LOS MATERIALES NECESARIOS PARA SU CORRECTA EJECUCION.</v>
      </c>
      <c r="KE472" s="540"/>
      <c r="KF472" s="540"/>
      <c r="KG472" s="540"/>
      <c r="KH472" s="540"/>
      <c r="KI472" s="540"/>
      <c r="KJ472" s="117" t="s">
        <v>313</v>
      </c>
      <c r="KL472" s="117" t="s">
        <v>1</v>
      </c>
      <c r="KM472" s="539" t="str">
        <f t="shared" ref="KM472" si="7531">KD472</f>
        <v>PISOS EN MATERIAL CERAMICO PARA BAÑOS, ANTIDESLIZANTE; INCLUYE MURO DE ENCHARQUE Y TODOS LOS MATERIALES NECESARIOS PARA SU CORRECTA EJECUCION.</v>
      </c>
      <c r="KN472" s="540"/>
      <c r="KO472" s="540"/>
      <c r="KP472" s="540"/>
      <c r="KQ472" s="540"/>
      <c r="KR472" s="540"/>
      <c r="KS472" s="117" t="s">
        <v>313</v>
      </c>
      <c r="KU472" s="117" t="s">
        <v>1</v>
      </c>
      <c r="KV472" s="539" t="str">
        <f t="shared" ref="KV472" si="7532">KM472</f>
        <v>PISOS EN MATERIAL CERAMICO PARA BAÑOS, ANTIDESLIZANTE; INCLUYE MURO DE ENCHARQUE Y TODOS LOS MATERIALES NECESARIOS PARA SU CORRECTA EJECUCION.</v>
      </c>
      <c r="KW472" s="540"/>
      <c r="KX472" s="540"/>
      <c r="KY472" s="540"/>
      <c r="KZ472" s="540"/>
      <c r="LA472" s="540"/>
      <c r="LB472" s="117" t="s">
        <v>313</v>
      </c>
      <c r="LD472" s="117" t="s">
        <v>1</v>
      </c>
      <c r="LE472" s="539" t="str">
        <f t="shared" ref="LE472" si="7533">KV472</f>
        <v>PISOS EN MATERIAL CERAMICO PARA BAÑOS, ANTIDESLIZANTE; INCLUYE MURO DE ENCHARQUE Y TODOS LOS MATERIALES NECESARIOS PARA SU CORRECTA EJECUCION.</v>
      </c>
      <c r="LF472" s="540"/>
      <c r="LG472" s="540"/>
      <c r="LH472" s="540"/>
      <c r="LI472" s="540"/>
      <c r="LJ472" s="540"/>
      <c r="LK472" s="117" t="s">
        <v>313</v>
      </c>
      <c r="LM472" s="117" t="s">
        <v>1</v>
      </c>
      <c r="LN472" s="539" t="str">
        <f t="shared" ref="LN472" si="7534">LE472</f>
        <v>PISOS EN MATERIAL CERAMICO PARA BAÑOS, ANTIDESLIZANTE; INCLUYE MURO DE ENCHARQUE Y TODOS LOS MATERIALES NECESARIOS PARA SU CORRECTA EJECUCION.</v>
      </c>
      <c r="LO472" s="540"/>
      <c r="LP472" s="540"/>
      <c r="LQ472" s="540"/>
      <c r="LR472" s="540"/>
      <c r="LS472" s="540"/>
      <c r="LT472" s="117" t="s">
        <v>313</v>
      </c>
      <c r="LV472" s="117" t="s">
        <v>1</v>
      </c>
      <c r="LW472" s="539" t="str">
        <f t="shared" ref="LW472" si="7535">LN472</f>
        <v>PISOS EN MATERIAL CERAMICO PARA BAÑOS, ANTIDESLIZANTE; INCLUYE MURO DE ENCHARQUE Y TODOS LOS MATERIALES NECESARIOS PARA SU CORRECTA EJECUCION.</v>
      </c>
      <c r="LX472" s="540"/>
      <c r="LY472" s="540"/>
      <c r="LZ472" s="540"/>
      <c r="MA472" s="540"/>
      <c r="MB472" s="540"/>
      <c r="MC472" s="117" t="s">
        <v>313</v>
      </c>
      <c r="ME472" s="117" t="s">
        <v>1</v>
      </c>
      <c r="MF472" s="539" t="str">
        <f t="shared" ref="MF472" si="7536">LW472</f>
        <v>PISOS EN MATERIAL CERAMICO PARA BAÑOS, ANTIDESLIZANTE; INCLUYE MURO DE ENCHARQUE Y TODOS LOS MATERIALES NECESARIOS PARA SU CORRECTA EJECUCION.</v>
      </c>
      <c r="MG472" s="540"/>
      <c r="MH472" s="540"/>
      <c r="MI472" s="540"/>
      <c r="MJ472" s="540"/>
      <c r="MK472" s="540"/>
      <c r="ML472" s="117" t="s">
        <v>313</v>
      </c>
      <c r="MN472" s="117" t="s">
        <v>1</v>
      </c>
      <c r="MO472" s="539" t="str">
        <f t="shared" ref="MO472" si="7537">MF472</f>
        <v>PISOS EN MATERIAL CERAMICO PARA BAÑOS, ANTIDESLIZANTE; INCLUYE MURO DE ENCHARQUE Y TODOS LOS MATERIALES NECESARIOS PARA SU CORRECTA EJECUCION.</v>
      </c>
      <c r="MP472" s="540"/>
      <c r="MQ472" s="540"/>
      <c r="MR472" s="540"/>
      <c r="MS472" s="540"/>
      <c r="MT472" s="540"/>
      <c r="MU472" s="117" t="s">
        <v>313</v>
      </c>
      <c r="MW472" s="117" t="s">
        <v>1</v>
      </c>
      <c r="MX472" s="539" t="str">
        <f t="shared" ref="MX472" si="7538">MO472</f>
        <v>PISOS EN MATERIAL CERAMICO PARA BAÑOS, ANTIDESLIZANTE; INCLUYE MURO DE ENCHARQUE Y TODOS LOS MATERIALES NECESARIOS PARA SU CORRECTA EJECUCION.</v>
      </c>
      <c r="MY472" s="540"/>
      <c r="MZ472" s="540"/>
      <c r="NA472" s="540"/>
      <c r="NB472" s="540"/>
      <c r="NC472" s="540"/>
      <c r="ND472" s="117" t="s">
        <v>313</v>
      </c>
      <c r="NF472" s="117" t="s">
        <v>1</v>
      </c>
      <c r="NG472" s="539" t="str">
        <f t="shared" ref="NG472" si="7539">MX472</f>
        <v>PISOS EN MATERIAL CERAMICO PARA BAÑOS, ANTIDESLIZANTE; INCLUYE MURO DE ENCHARQUE Y TODOS LOS MATERIALES NECESARIOS PARA SU CORRECTA EJECUCION.</v>
      </c>
      <c r="NH472" s="540"/>
      <c r="NI472" s="540"/>
      <c r="NJ472" s="540"/>
      <c r="NK472" s="540"/>
      <c r="NL472" s="540"/>
      <c r="NM472" s="117" t="s">
        <v>313</v>
      </c>
      <c r="NO472" s="117" t="s">
        <v>1</v>
      </c>
      <c r="NP472" s="539" t="str">
        <f t="shared" ref="NP472" si="7540">NG472</f>
        <v>PISOS EN MATERIAL CERAMICO PARA BAÑOS, ANTIDESLIZANTE; INCLUYE MURO DE ENCHARQUE Y TODOS LOS MATERIALES NECESARIOS PARA SU CORRECTA EJECUCION.</v>
      </c>
      <c r="NQ472" s="540"/>
      <c r="NR472" s="540"/>
      <c r="NS472" s="540"/>
      <c r="NT472" s="540"/>
      <c r="NU472" s="540"/>
      <c r="NV472" s="117" t="s">
        <v>313</v>
      </c>
      <c r="NX472" s="117" t="s">
        <v>1</v>
      </c>
      <c r="NY472" s="539" t="str">
        <f t="shared" ref="NY472" si="7541">NP472</f>
        <v>PISOS EN MATERIAL CERAMICO PARA BAÑOS, ANTIDESLIZANTE; INCLUYE MURO DE ENCHARQUE Y TODOS LOS MATERIALES NECESARIOS PARA SU CORRECTA EJECUCION.</v>
      </c>
      <c r="NZ472" s="540"/>
      <c r="OA472" s="540"/>
      <c r="OB472" s="540"/>
      <c r="OC472" s="540"/>
      <c r="OD472" s="540"/>
      <c r="OE472" s="117" t="s">
        <v>313</v>
      </c>
      <c r="OG472" s="117" t="s">
        <v>1</v>
      </c>
      <c r="OH472" s="539" t="str">
        <f t="shared" ref="OH472" si="7542">NY472</f>
        <v>PISOS EN MATERIAL CERAMICO PARA BAÑOS, ANTIDESLIZANTE; INCLUYE MURO DE ENCHARQUE Y TODOS LOS MATERIALES NECESARIOS PARA SU CORRECTA EJECUCION.</v>
      </c>
      <c r="OI472" s="540"/>
      <c r="OJ472" s="540"/>
      <c r="OK472" s="540"/>
      <c r="OL472" s="540"/>
      <c r="OM472" s="540"/>
      <c r="ON472" s="117" t="s">
        <v>313</v>
      </c>
      <c r="OP472" s="117" t="s">
        <v>1</v>
      </c>
      <c r="OQ472" s="539" t="str">
        <f t="shared" ref="OQ472" si="7543">OH472</f>
        <v>PISOS EN MATERIAL CERAMICO PARA BAÑOS, ANTIDESLIZANTE; INCLUYE MURO DE ENCHARQUE Y TODOS LOS MATERIALES NECESARIOS PARA SU CORRECTA EJECUCION.</v>
      </c>
      <c r="OR472" s="540"/>
      <c r="OS472" s="540"/>
      <c r="OT472" s="540"/>
      <c r="OU472" s="540"/>
      <c r="OV472" s="540"/>
      <c r="OW472" s="117" t="s">
        <v>313</v>
      </c>
      <c r="OY472" s="117" t="s">
        <v>1</v>
      </c>
      <c r="OZ472" s="539" t="str">
        <f t="shared" ref="OZ472" si="7544">OQ472</f>
        <v>PISOS EN MATERIAL CERAMICO PARA BAÑOS, ANTIDESLIZANTE; INCLUYE MURO DE ENCHARQUE Y TODOS LOS MATERIALES NECESARIOS PARA SU CORRECTA EJECUCION.</v>
      </c>
      <c r="PA472" s="540"/>
      <c r="PB472" s="540"/>
      <c r="PC472" s="540"/>
      <c r="PD472" s="540"/>
      <c r="PE472" s="540"/>
      <c r="PF472" s="117" t="s">
        <v>313</v>
      </c>
    </row>
    <row r="473" spans="1:422" ht="27" customHeight="1">
      <c r="A473" s="127" t="str">
        <f>+APU!A262</f>
        <v>08-03-003</v>
      </c>
      <c r="B473" s="545"/>
      <c r="C473" s="545"/>
      <c r="D473" s="545"/>
      <c r="E473" s="545"/>
      <c r="F473" s="545"/>
      <c r="G473" s="545"/>
      <c r="H473" s="186" t="s">
        <v>266</v>
      </c>
      <c r="J473" s="127" t="str">
        <f>+A473</f>
        <v>08-03-003</v>
      </c>
      <c r="K473" s="563"/>
      <c r="L473" s="563"/>
      <c r="M473" s="563"/>
      <c r="N473" s="563"/>
      <c r="O473" s="563"/>
      <c r="P473" s="563"/>
      <c r="Q473" s="126" t="str">
        <f>H473</f>
        <v>M2</v>
      </c>
      <c r="S473" s="127" t="str">
        <f>+J473</f>
        <v>08-03-003</v>
      </c>
      <c r="T473" s="540"/>
      <c r="U473" s="540"/>
      <c r="V473" s="540"/>
      <c r="W473" s="540"/>
      <c r="X473" s="540"/>
      <c r="Y473" s="540"/>
      <c r="Z473" s="126" t="str">
        <f>Q473</f>
        <v>M2</v>
      </c>
      <c r="AB473" s="127" t="str">
        <f>+S473</f>
        <v>08-03-003</v>
      </c>
      <c r="AC473" s="540"/>
      <c r="AD473" s="540"/>
      <c r="AE473" s="540"/>
      <c r="AF473" s="540"/>
      <c r="AG473" s="540"/>
      <c r="AH473" s="540"/>
      <c r="AI473" s="126" t="str">
        <f>Z473</f>
        <v>M2</v>
      </c>
      <c r="AK473" s="127" t="str">
        <f>+AB473</f>
        <v>08-03-003</v>
      </c>
      <c r="AL473" s="540"/>
      <c r="AM473" s="540"/>
      <c r="AN473" s="540"/>
      <c r="AO473" s="540"/>
      <c r="AP473" s="540"/>
      <c r="AQ473" s="540"/>
      <c r="AR473" s="126" t="str">
        <f>AI473</f>
        <v>M2</v>
      </c>
      <c r="AT473" s="127" t="str">
        <f>+AK473</f>
        <v>08-03-003</v>
      </c>
      <c r="AU473" s="540"/>
      <c r="AV473" s="540"/>
      <c r="AW473" s="540"/>
      <c r="AX473" s="540"/>
      <c r="AY473" s="540"/>
      <c r="AZ473" s="540"/>
      <c r="BA473" s="126" t="str">
        <f>AR473</f>
        <v>M2</v>
      </c>
      <c r="BC473" s="127" t="str">
        <f t="shared" ref="BC473" si="7545">+AT473</f>
        <v>08-03-003</v>
      </c>
      <c r="BD473" s="540"/>
      <c r="BE473" s="540"/>
      <c r="BF473" s="540"/>
      <c r="BG473" s="540"/>
      <c r="BH473" s="540"/>
      <c r="BI473" s="540"/>
      <c r="BJ473" s="126" t="str">
        <f t="shared" ref="BJ473" si="7546">BA473</f>
        <v>M2</v>
      </c>
      <c r="BL473" s="127" t="str">
        <f t="shared" ref="BL473" si="7547">+BC473</f>
        <v>08-03-003</v>
      </c>
      <c r="BM473" s="540"/>
      <c r="BN473" s="540"/>
      <c r="BO473" s="540"/>
      <c r="BP473" s="540"/>
      <c r="BQ473" s="540"/>
      <c r="BR473" s="540"/>
      <c r="BS473" s="126" t="str">
        <f t="shared" ref="BS473" si="7548">BJ473</f>
        <v>M2</v>
      </c>
      <c r="BU473" s="127" t="str">
        <f t="shared" ref="BU473" si="7549">+BL473</f>
        <v>08-03-003</v>
      </c>
      <c r="BV473" s="540"/>
      <c r="BW473" s="540"/>
      <c r="BX473" s="540"/>
      <c r="BY473" s="540"/>
      <c r="BZ473" s="540"/>
      <c r="CA473" s="540"/>
      <c r="CB473" s="126" t="str">
        <f t="shared" ref="CB473" si="7550">BS473</f>
        <v>M2</v>
      </c>
      <c r="CD473" s="127" t="str">
        <f t="shared" ref="CD473" si="7551">+BU473</f>
        <v>08-03-003</v>
      </c>
      <c r="CE473" s="540"/>
      <c r="CF473" s="540"/>
      <c r="CG473" s="540"/>
      <c r="CH473" s="540"/>
      <c r="CI473" s="540"/>
      <c r="CJ473" s="540"/>
      <c r="CK473" s="126" t="str">
        <f t="shared" ref="CK473" si="7552">CB473</f>
        <v>M2</v>
      </c>
      <c r="CM473" s="127" t="str">
        <f t="shared" ref="CM473" si="7553">+CD473</f>
        <v>08-03-003</v>
      </c>
      <c r="CN473" s="540"/>
      <c r="CO473" s="540"/>
      <c r="CP473" s="540"/>
      <c r="CQ473" s="540"/>
      <c r="CR473" s="540"/>
      <c r="CS473" s="540"/>
      <c r="CT473" s="126" t="str">
        <f t="shared" ref="CT473" si="7554">CK473</f>
        <v>M2</v>
      </c>
      <c r="CV473" s="127" t="str">
        <f t="shared" ref="CV473" si="7555">+CM473</f>
        <v>08-03-003</v>
      </c>
      <c r="CW473" s="540"/>
      <c r="CX473" s="540"/>
      <c r="CY473" s="540"/>
      <c r="CZ473" s="540"/>
      <c r="DA473" s="540"/>
      <c r="DB473" s="540"/>
      <c r="DC473" s="126" t="str">
        <f t="shared" ref="DC473" si="7556">CT473</f>
        <v>M2</v>
      </c>
      <c r="DE473" s="127" t="str">
        <f t="shared" ref="DE473" si="7557">+CV473</f>
        <v>08-03-003</v>
      </c>
      <c r="DF473" s="540"/>
      <c r="DG473" s="540"/>
      <c r="DH473" s="540"/>
      <c r="DI473" s="540"/>
      <c r="DJ473" s="540"/>
      <c r="DK473" s="540"/>
      <c r="DL473" s="126" t="str">
        <f t="shared" ref="DL473" si="7558">DC473</f>
        <v>M2</v>
      </c>
      <c r="DN473" s="127" t="str">
        <f t="shared" ref="DN473" si="7559">+DE473</f>
        <v>08-03-003</v>
      </c>
      <c r="DO473" s="540"/>
      <c r="DP473" s="540"/>
      <c r="DQ473" s="540"/>
      <c r="DR473" s="540"/>
      <c r="DS473" s="540"/>
      <c r="DT473" s="540"/>
      <c r="DU473" s="126" t="str">
        <f t="shared" ref="DU473" si="7560">DL473</f>
        <v>M2</v>
      </c>
      <c r="DW473" s="127" t="str">
        <f t="shared" ref="DW473" si="7561">+DN473</f>
        <v>08-03-003</v>
      </c>
      <c r="DX473" s="540"/>
      <c r="DY473" s="540"/>
      <c r="DZ473" s="540"/>
      <c r="EA473" s="540"/>
      <c r="EB473" s="540"/>
      <c r="EC473" s="540"/>
      <c r="ED473" s="126" t="str">
        <f t="shared" ref="ED473" si="7562">DU473</f>
        <v>M2</v>
      </c>
      <c r="EF473" s="127" t="str">
        <f t="shared" ref="EF473" si="7563">+DW473</f>
        <v>08-03-003</v>
      </c>
      <c r="EG473" s="540"/>
      <c r="EH473" s="540"/>
      <c r="EI473" s="540"/>
      <c r="EJ473" s="540"/>
      <c r="EK473" s="540"/>
      <c r="EL473" s="540"/>
      <c r="EM473" s="126" t="str">
        <f t="shared" ref="EM473" si="7564">ED473</f>
        <v>M2</v>
      </c>
      <c r="EO473" s="127" t="str">
        <f t="shared" ref="EO473" si="7565">+EF473</f>
        <v>08-03-003</v>
      </c>
      <c r="EP473" s="540"/>
      <c r="EQ473" s="540"/>
      <c r="ER473" s="540"/>
      <c r="ES473" s="540"/>
      <c r="ET473" s="540"/>
      <c r="EU473" s="540"/>
      <c r="EV473" s="126" t="str">
        <f t="shared" ref="EV473" si="7566">EM473</f>
        <v>M2</v>
      </c>
      <c r="EX473" s="127" t="str">
        <f t="shared" ref="EX473" si="7567">+EO473</f>
        <v>08-03-003</v>
      </c>
      <c r="EY473" s="540"/>
      <c r="EZ473" s="540"/>
      <c r="FA473" s="540"/>
      <c r="FB473" s="540"/>
      <c r="FC473" s="540"/>
      <c r="FD473" s="540"/>
      <c r="FE473" s="126" t="str">
        <f t="shared" ref="FE473" si="7568">EV473</f>
        <v>M2</v>
      </c>
      <c r="FG473" s="127" t="str">
        <f t="shared" ref="FG473" si="7569">+EX473</f>
        <v>08-03-003</v>
      </c>
      <c r="FH473" s="540"/>
      <c r="FI473" s="540"/>
      <c r="FJ473" s="540"/>
      <c r="FK473" s="540"/>
      <c r="FL473" s="540"/>
      <c r="FM473" s="540"/>
      <c r="FN473" s="126" t="str">
        <f t="shared" ref="FN473" si="7570">FE473</f>
        <v>M2</v>
      </c>
      <c r="FP473" s="127" t="str">
        <f t="shared" ref="FP473" si="7571">+FG473</f>
        <v>08-03-003</v>
      </c>
      <c r="FQ473" s="540"/>
      <c r="FR473" s="540"/>
      <c r="FS473" s="540"/>
      <c r="FT473" s="540"/>
      <c r="FU473" s="540"/>
      <c r="FV473" s="540"/>
      <c r="FW473" s="126" t="str">
        <f t="shared" ref="FW473" si="7572">FN473</f>
        <v>M2</v>
      </c>
      <c r="FY473" s="127" t="str">
        <f t="shared" ref="FY473" si="7573">+FP473</f>
        <v>08-03-003</v>
      </c>
      <c r="FZ473" s="540"/>
      <c r="GA473" s="540"/>
      <c r="GB473" s="540"/>
      <c r="GC473" s="540"/>
      <c r="GD473" s="540"/>
      <c r="GE473" s="540"/>
      <c r="GF473" s="126" t="str">
        <f t="shared" ref="GF473" si="7574">FW473</f>
        <v>M2</v>
      </c>
      <c r="GH473" s="127" t="str">
        <f t="shared" ref="GH473" si="7575">+FY473</f>
        <v>08-03-003</v>
      </c>
      <c r="GI473" s="540"/>
      <c r="GJ473" s="540"/>
      <c r="GK473" s="540"/>
      <c r="GL473" s="540"/>
      <c r="GM473" s="540"/>
      <c r="GN473" s="540"/>
      <c r="GO473" s="126" t="str">
        <f t="shared" ref="GO473" si="7576">GF473</f>
        <v>M2</v>
      </c>
      <c r="GQ473" s="127" t="str">
        <f t="shared" ref="GQ473" si="7577">+GH473</f>
        <v>08-03-003</v>
      </c>
      <c r="GR473" s="540"/>
      <c r="GS473" s="540"/>
      <c r="GT473" s="540"/>
      <c r="GU473" s="540"/>
      <c r="GV473" s="540"/>
      <c r="GW473" s="540"/>
      <c r="GX473" s="126" t="str">
        <f t="shared" ref="GX473" si="7578">GO473</f>
        <v>M2</v>
      </c>
      <c r="GZ473" s="127" t="str">
        <f t="shared" ref="GZ473" si="7579">+GQ473</f>
        <v>08-03-003</v>
      </c>
      <c r="HA473" s="540"/>
      <c r="HB473" s="540"/>
      <c r="HC473" s="540"/>
      <c r="HD473" s="540"/>
      <c r="HE473" s="540"/>
      <c r="HF473" s="540"/>
      <c r="HG473" s="126" t="str">
        <f t="shared" ref="HG473" si="7580">GX473</f>
        <v>M2</v>
      </c>
      <c r="HI473" s="127" t="str">
        <f t="shared" ref="HI473" si="7581">+GZ473</f>
        <v>08-03-003</v>
      </c>
      <c r="HJ473" s="540"/>
      <c r="HK473" s="540"/>
      <c r="HL473" s="540"/>
      <c r="HM473" s="540"/>
      <c r="HN473" s="540"/>
      <c r="HO473" s="540"/>
      <c r="HP473" s="126" t="str">
        <f t="shared" ref="HP473" si="7582">HG473</f>
        <v>M2</v>
      </c>
      <c r="HR473" s="127" t="str">
        <f t="shared" ref="HR473" si="7583">+HI473</f>
        <v>08-03-003</v>
      </c>
      <c r="HS473" s="540"/>
      <c r="HT473" s="540"/>
      <c r="HU473" s="540"/>
      <c r="HV473" s="540"/>
      <c r="HW473" s="540"/>
      <c r="HX473" s="540"/>
      <c r="HY473" s="126" t="str">
        <f t="shared" ref="HY473" si="7584">HP473</f>
        <v>M2</v>
      </c>
      <c r="IA473" s="127" t="str">
        <f t="shared" ref="IA473" si="7585">+HR473</f>
        <v>08-03-003</v>
      </c>
      <c r="IB473" s="540"/>
      <c r="IC473" s="540"/>
      <c r="ID473" s="540"/>
      <c r="IE473" s="540"/>
      <c r="IF473" s="540"/>
      <c r="IG473" s="540"/>
      <c r="IH473" s="126" t="str">
        <f t="shared" ref="IH473" si="7586">HY473</f>
        <v>M2</v>
      </c>
      <c r="IJ473" s="127" t="str">
        <f t="shared" ref="IJ473" si="7587">+IA473</f>
        <v>08-03-003</v>
      </c>
      <c r="IK473" s="540"/>
      <c r="IL473" s="540"/>
      <c r="IM473" s="540"/>
      <c r="IN473" s="540"/>
      <c r="IO473" s="540"/>
      <c r="IP473" s="540"/>
      <c r="IQ473" s="126" t="str">
        <f t="shared" ref="IQ473" si="7588">IH473</f>
        <v>M2</v>
      </c>
      <c r="IS473" s="127" t="str">
        <f t="shared" ref="IS473" si="7589">+IJ473</f>
        <v>08-03-003</v>
      </c>
      <c r="IT473" s="540"/>
      <c r="IU473" s="540"/>
      <c r="IV473" s="540"/>
      <c r="IW473" s="540"/>
      <c r="IX473" s="540"/>
      <c r="IY473" s="540"/>
      <c r="IZ473" s="126" t="str">
        <f t="shared" ref="IZ473" si="7590">IQ473</f>
        <v>M2</v>
      </c>
      <c r="JB473" s="127" t="str">
        <f t="shared" ref="JB473" si="7591">+IS473</f>
        <v>08-03-003</v>
      </c>
      <c r="JC473" s="540"/>
      <c r="JD473" s="540"/>
      <c r="JE473" s="540"/>
      <c r="JF473" s="540"/>
      <c r="JG473" s="540"/>
      <c r="JH473" s="540"/>
      <c r="JI473" s="126" t="str">
        <f t="shared" ref="JI473" si="7592">IZ473</f>
        <v>M2</v>
      </c>
      <c r="JK473" s="127" t="str">
        <f t="shared" ref="JK473" si="7593">+JB473</f>
        <v>08-03-003</v>
      </c>
      <c r="JL473" s="540"/>
      <c r="JM473" s="540"/>
      <c r="JN473" s="540"/>
      <c r="JO473" s="540"/>
      <c r="JP473" s="540"/>
      <c r="JQ473" s="540"/>
      <c r="JR473" s="126" t="str">
        <f t="shared" ref="JR473" si="7594">JI473</f>
        <v>M2</v>
      </c>
      <c r="JT473" s="127" t="str">
        <f t="shared" ref="JT473" si="7595">+JK473</f>
        <v>08-03-003</v>
      </c>
      <c r="JU473" s="540"/>
      <c r="JV473" s="540"/>
      <c r="JW473" s="540"/>
      <c r="JX473" s="540"/>
      <c r="JY473" s="540"/>
      <c r="JZ473" s="540"/>
      <c r="KA473" s="126" t="str">
        <f t="shared" ref="KA473" si="7596">JR473</f>
        <v>M2</v>
      </c>
      <c r="KC473" s="127" t="str">
        <f t="shared" ref="KC473" si="7597">+JT473</f>
        <v>08-03-003</v>
      </c>
      <c r="KD473" s="540"/>
      <c r="KE473" s="540"/>
      <c r="KF473" s="540"/>
      <c r="KG473" s="540"/>
      <c r="KH473" s="540"/>
      <c r="KI473" s="540"/>
      <c r="KJ473" s="126" t="str">
        <f t="shared" ref="KJ473" si="7598">KA473</f>
        <v>M2</v>
      </c>
      <c r="KL473" s="127" t="str">
        <f t="shared" ref="KL473" si="7599">+KC473</f>
        <v>08-03-003</v>
      </c>
      <c r="KM473" s="540"/>
      <c r="KN473" s="540"/>
      <c r="KO473" s="540"/>
      <c r="KP473" s="540"/>
      <c r="KQ473" s="540"/>
      <c r="KR473" s="540"/>
      <c r="KS473" s="126" t="str">
        <f t="shared" ref="KS473" si="7600">KJ473</f>
        <v>M2</v>
      </c>
      <c r="KU473" s="127" t="str">
        <f t="shared" ref="KU473" si="7601">+KL473</f>
        <v>08-03-003</v>
      </c>
      <c r="KV473" s="540"/>
      <c r="KW473" s="540"/>
      <c r="KX473" s="540"/>
      <c r="KY473" s="540"/>
      <c r="KZ473" s="540"/>
      <c r="LA473" s="540"/>
      <c r="LB473" s="126" t="str">
        <f t="shared" ref="LB473" si="7602">KS473</f>
        <v>M2</v>
      </c>
      <c r="LD473" s="127" t="str">
        <f t="shared" ref="LD473" si="7603">+KU473</f>
        <v>08-03-003</v>
      </c>
      <c r="LE473" s="540"/>
      <c r="LF473" s="540"/>
      <c r="LG473" s="540"/>
      <c r="LH473" s="540"/>
      <c r="LI473" s="540"/>
      <c r="LJ473" s="540"/>
      <c r="LK473" s="126" t="str">
        <f t="shared" ref="LK473" si="7604">LB473</f>
        <v>M2</v>
      </c>
      <c r="LM473" s="127" t="str">
        <f t="shared" ref="LM473" si="7605">+LD473</f>
        <v>08-03-003</v>
      </c>
      <c r="LN473" s="540"/>
      <c r="LO473" s="540"/>
      <c r="LP473" s="540"/>
      <c r="LQ473" s="540"/>
      <c r="LR473" s="540"/>
      <c r="LS473" s="540"/>
      <c r="LT473" s="126" t="str">
        <f t="shared" ref="LT473" si="7606">LK473</f>
        <v>M2</v>
      </c>
      <c r="LV473" s="127" t="str">
        <f t="shared" ref="LV473" si="7607">+LM473</f>
        <v>08-03-003</v>
      </c>
      <c r="LW473" s="540"/>
      <c r="LX473" s="540"/>
      <c r="LY473" s="540"/>
      <c r="LZ473" s="540"/>
      <c r="MA473" s="540"/>
      <c r="MB473" s="540"/>
      <c r="MC473" s="126" t="str">
        <f t="shared" ref="MC473" si="7608">LT473</f>
        <v>M2</v>
      </c>
      <c r="ME473" s="127" t="str">
        <f t="shared" ref="ME473" si="7609">+LV473</f>
        <v>08-03-003</v>
      </c>
      <c r="MF473" s="540"/>
      <c r="MG473" s="540"/>
      <c r="MH473" s="540"/>
      <c r="MI473" s="540"/>
      <c r="MJ473" s="540"/>
      <c r="MK473" s="540"/>
      <c r="ML473" s="126" t="str">
        <f t="shared" ref="ML473" si="7610">MC473</f>
        <v>M2</v>
      </c>
      <c r="MN473" s="127" t="str">
        <f t="shared" ref="MN473" si="7611">+ME473</f>
        <v>08-03-003</v>
      </c>
      <c r="MO473" s="540"/>
      <c r="MP473" s="540"/>
      <c r="MQ473" s="540"/>
      <c r="MR473" s="540"/>
      <c r="MS473" s="540"/>
      <c r="MT473" s="540"/>
      <c r="MU473" s="126" t="str">
        <f t="shared" ref="MU473" si="7612">ML473</f>
        <v>M2</v>
      </c>
      <c r="MW473" s="127" t="str">
        <f t="shared" ref="MW473" si="7613">+MN473</f>
        <v>08-03-003</v>
      </c>
      <c r="MX473" s="540"/>
      <c r="MY473" s="540"/>
      <c r="MZ473" s="540"/>
      <c r="NA473" s="540"/>
      <c r="NB473" s="540"/>
      <c r="NC473" s="540"/>
      <c r="ND473" s="126" t="str">
        <f t="shared" ref="ND473" si="7614">MU473</f>
        <v>M2</v>
      </c>
      <c r="NF473" s="127" t="str">
        <f t="shared" ref="NF473" si="7615">+MW473</f>
        <v>08-03-003</v>
      </c>
      <c r="NG473" s="540"/>
      <c r="NH473" s="540"/>
      <c r="NI473" s="540"/>
      <c r="NJ473" s="540"/>
      <c r="NK473" s="540"/>
      <c r="NL473" s="540"/>
      <c r="NM473" s="126" t="str">
        <f t="shared" ref="NM473" si="7616">ND473</f>
        <v>M2</v>
      </c>
      <c r="NO473" s="127" t="str">
        <f t="shared" ref="NO473" si="7617">+NF473</f>
        <v>08-03-003</v>
      </c>
      <c r="NP473" s="540"/>
      <c r="NQ473" s="540"/>
      <c r="NR473" s="540"/>
      <c r="NS473" s="540"/>
      <c r="NT473" s="540"/>
      <c r="NU473" s="540"/>
      <c r="NV473" s="126" t="str">
        <f t="shared" ref="NV473" si="7618">NM473</f>
        <v>M2</v>
      </c>
      <c r="NX473" s="127" t="str">
        <f t="shared" ref="NX473" si="7619">+NO473</f>
        <v>08-03-003</v>
      </c>
      <c r="NY473" s="540"/>
      <c r="NZ473" s="540"/>
      <c r="OA473" s="540"/>
      <c r="OB473" s="540"/>
      <c r="OC473" s="540"/>
      <c r="OD473" s="540"/>
      <c r="OE473" s="126" t="str">
        <f t="shared" ref="OE473" si="7620">NV473</f>
        <v>M2</v>
      </c>
      <c r="OG473" s="127" t="str">
        <f t="shared" ref="OG473" si="7621">+NX473</f>
        <v>08-03-003</v>
      </c>
      <c r="OH473" s="540"/>
      <c r="OI473" s="540"/>
      <c r="OJ473" s="540"/>
      <c r="OK473" s="540"/>
      <c r="OL473" s="540"/>
      <c r="OM473" s="540"/>
      <c r="ON473" s="126" t="str">
        <f t="shared" ref="ON473" si="7622">OE473</f>
        <v>M2</v>
      </c>
      <c r="OP473" s="127" t="str">
        <f t="shared" ref="OP473" si="7623">+OG473</f>
        <v>08-03-003</v>
      </c>
      <c r="OQ473" s="540"/>
      <c r="OR473" s="540"/>
      <c r="OS473" s="540"/>
      <c r="OT473" s="540"/>
      <c r="OU473" s="540"/>
      <c r="OV473" s="540"/>
      <c r="OW473" s="126" t="str">
        <f t="shared" ref="OW473" si="7624">ON473</f>
        <v>M2</v>
      </c>
      <c r="OY473" s="127" t="str">
        <f t="shared" ref="OY473" si="7625">+OP473</f>
        <v>08-03-003</v>
      </c>
      <c r="OZ473" s="540"/>
      <c r="PA473" s="540"/>
      <c r="PB473" s="540"/>
      <c r="PC473" s="540"/>
      <c r="PD473" s="540"/>
      <c r="PE473" s="540"/>
      <c r="PF473" s="126" t="str">
        <f t="shared" ref="PF473" si="7626">OW473</f>
        <v>M2</v>
      </c>
    </row>
    <row r="474" spans="1:422">
      <c r="A474" s="129" t="s">
        <v>314</v>
      </c>
      <c r="B474" s="130"/>
      <c r="C474" s="130" t="s">
        <v>315</v>
      </c>
      <c r="D474" s="130" t="s">
        <v>316</v>
      </c>
      <c r="E474" s="130" t="s">
        <v>317</v>
      </c>
      <c r="F474" s="130" t="s">
        <v>318</v>
      </c>
      <c r="G474" s="128" t="s">
        <v>319</v>
      </c>
      <c r="H474" s="131" t="s">
        <v>44</v>
      </c>
      <c r="J474" s="129" t="s">
        <v>314</v>
      </c>
      <c r="K474" s="130"/>
      <c r="L474" s="130" t="s">
        <v>315</v>
      </c>
      <c r="M474" s="130" t="s">
        <v>316</v>
      </c>
      <c r="N474" s="130" t="s">
        <v>317</v>
      </c>
      <c r="O474" s="130" t="s">
        <v>318</v>
      </c>
      <c r="P474" s="128" t="s">
        <v>319</v>
      </c>
      <c r="Q474" s="131" t="s">
        <v>44</v>
      </c>
      <c r="S474" s="129" t="s">
        <v>314</v>
      </c>
      <c r="T474" s="130"/>
      <c r="U474" s="130" t="s">
        <v>315</v>
      </c>
      <c r="V474" s="130" t="s">
        <v>316</v>
      </c>
      <c r="W474" s="130" t="s">
        <v>317</v>
      </c>
      <c r="X474" s="130" t="s">
        <v>318</v>
      </c>
      <c r="Y474" s="128" t="s">
        <v>319</v>
      </c>
      <c r="Z474" s="131" t="s">
        <v>44</v>
      </c>
      <c r="AB474" s="129" t="s">
        <v>314</v>
      </c>
      <c r="AC474" s="130"/>
      <c r="AD474" s="130" t="s">
        <v>315</v>
      </c>
      <c r="AE474" s="130" t="s">
        <v>316</v>
      </c>
      <c r="AF474" s="130" t="s">
        <v>317</v>
      </c>
      <c r="AG474" s="130" t="s">
        <v>318</v>
      </c>
      <c r="AH474" s="128" t="s">
        <v>319</v>
      </c>
      <c r="AI474" s="131" t="s">
        <v>44</v>
      </c>
      <c r="AK474" s="129" t="s">
        <v>314</v>
      </c>
      <c r="AL474" s="130"/>
      <c r="AM474" s="130" t="s">
        <v>315</v>
      </c>
      <c r="AN474" s="130" t="s">
        <v>316</v>
      </c>
      <c r="AO474" s="130" t="s">
        <v>317</v>
      </c>
      <c r="AP474" s="130" t="s">
        <v>318</v>
      </c>
      <c r="AQ474" s="128" t="s">
        <v>319</v>
      </c>
      <c r="AR474" s="131" t="s">
        <v>44</v>
      </c>
      <c r="AT474" s="129" t="s">
        <v>314</v>
      </c>
      <c r="AU474" s="130"/>
      <c r="AV474" s="130" t="s">
        <v>315</v>
      </c>
      <c r="AW474" s="130" t="s">
        <v>316</v>
      </c>
      <c r="AX474" s="130" t="s">
        <v>317</v>
      </c>
      <c r="AY474" s="130" t="s">
        <v>318</v>
      </c>
      <c r="AZ474" s="128" t="s">
        <v>319</v>
      </c>
      <c r="BA474" s="131" t="s">
        <v>44</v>
      </c>
      <c r="BC474" s="129" t="s">
        <v>314</v>
      </c>
      <c r="BD474" s="130"/>
      <c r="BE474" s="130" t="s">
        <v>315</v>
      </c>
      <c r="BF474" s="130" t="s">
        <v>316</v>
      </c>
      <c r="BG474" s="130" t="s">
        <v>317</v>
      </c>
      <c r="BH474" s="130" t="s">
        <v>318</v>
      </c>
      <c r="BI474" s="128" t="s">
        <v>319</v>
      </c>
      <c r="BJ474" s="131" t="s">
        <v>44</v>
      </c>
      <c r="BL474" s="129" t="s">
        <v>314</v>
      </c>
      <c r="BM474" s="130"/>
      <c r="BN474" s="130" t="s">
        <v>315</v>
      </c>
      <c r="BO474" s="130" t="s">
        <v>316</v>
      </c>
      <c r="BP474" s="130" t="s">
        <v>317</v>
      </c>
      <c r="BQ474" s="130" t="s">
        <v>318</v>
      </c>
      <c r="BR474" s="128" t="s">
        <v>319</v>
      </c>
      <c r="BS474" s="131" t="s">
        <v>44</v>
      </c>
      <c r="BU474" s="129" t="s">
        <v>314</v>
      </c>
      <c r="BV474" s="130"/>
      <c r="BW474" s="130" t="s">
        <v>315</v>
      </c>
      <c r="BX474" s="130" t="s">
        <v>316</v>
      </c>
      <c r="BY474" s="130" t="s">
        <v>317</v>
      </c>
      <c r="BZ474" s="130" t="s">
        <v>318</v>
      </c>
      <c r="CA474" s="128" t="s">
        <v>319</v>
      </c>
      <c r="CB474" s="131" t="s">
        <v>44</v>
      </c>
      <c r="CD474" s="129" t="s">
        <v>314</v>
      </c>
      <c r="CE474" s="130"/>
      <c r="CF474" s="130" t="s">
        <v>315</v>
      </c>
      <c r="CG474" s="130" t="s">
        <v>316</v>
      </c>
      <c r="CH474" s="130" t="s">
        <v>317</v>
      </c>
      <c r="CI474" s="130" t="s">
        <v>318</v>
      </c>
      <c r="CJ474" s="128" t="s">
        <v>319</v>
      </c>
      <c r="CK474" s="131" t="s">
        <v>44</v>
      </c>
      <c r="CM474" s="129" t="s">
        <v>314</v>
      </c>
      <c r="CN474" s="130"/>
      <c r="CO474" s="130" t="s">
        <v>315</v>
      </c>
      <c r="CP474" s="130" t="s">
        <v>316</v>
      </c>
      <c r="CQ474" s="130" t="s">
        <v>317</v>
      </c>
      <c r="CR474" s="130" t="s">
        <v>318</v>
      </c>
      <c r="CS474" s="128" t="s">
        <v>319</v>
      </c>
      <c r="CT474" s="131" t="s">
        <v>44</v>
      </c>
      <c r="CV474" s="129" t="s">
        <v>314</v>
      </c>
      <c r="CW474" s="130"/>
      <c r="CX474" s="130" t="s">
        <v>315</v>
      </c>
      <c r="CY474" s="130" t="s">
        <v>316</v>
      </c>
      <c r="CZ474" s="130" t="s">
        <v>317</v>
      </c>
      <c r="DA474" s="130" t="s">
        <v>318</v>
      </c>
      <c r="DB474" s="128" t="s">
        <v>319</v>
      </c>
      <c r="DC474" s="131" t="s">
        <v>44</v>
      </c>
      <c r="DE474" s="129" t="s">
        <v>314</v>
      </c>
      <c r="DF474" s="130"/>
      <c r="DG474" s="130" t="s">
        <v>315</v>
      </c>
      <c r="DH474" s="130" t="s">
        <v>316</v>
      </c>
      <c r="DI474" s="130" t="s">
        <v>317</v>
      </c>
      <c r="DJ474" s="130" t="s">
        <v>318</v>
      </c>
      <c r="DK474" s="128" t="s">
        <v>319</v>
      </c>
      <c r="DL474" s="131" t="s">
        <v>44</v>
      </c>
      <c r="DN474" s="129" t="s">
        <v>314</v>
      </c>
      <c r="DO474" s="130"/>
      <c r="DP474" s="130" t="s">
        <v>315</v>
      </c>
      <c r="DQ474" s="130" t="s">
        <v>316</v>
      </c>
      <c r="DR474" s="130" t="s">
        <v>317</v>
      </c>
      <c r="DS474" s="130" t="s">
        <v>318</v>
      </c>
      <c r="DT474" s="128" t="s">
        <v>319</v>
      </c>
      <c r="DU474" s="131" t="s">
        <v>44</v>
      </c>
      <c r="DW474" s="129" t="s">
        <v>314</v>
      </c>
      <c r="DX474" s="130"/>
      <c r="DY474" s="130" t="s">
        <v>315</v>
      </c>
      <c r="DZ474" s="130" t="s">
        <v>316</v>
      </c>
      <c r="EA474" s="130" t="s">
        <v>317</v>
      </c>
      <c r="EB474" s="130" t="s">
        <v>318</v>
      </c>
      <c r="EC474" s="128" t="s">
        <v>319</v>
      </c>
      <c r="ED474" s="131" t="s">
        <v>44</v>
      </c>
      <c r="EF474" s="129" t="s">
        <v>314</v>
      </c>
      <c r="EG474" s="130"/>
      <c r="EH474" s="130" t="s">
        <v>315</v>
      </c>
      <c r="EI474" s="130" t="s">
        <v>316</v>
      </c>
      <c r="EJ474" s="130" t="s">
        <v>317</v>
      </c>
      <c r="EK474" s="130" t="s">
        <v>318</v>
      </c>
      <c r="EL474" s="128" t="s">
        <v>319</v>
      </c>
      <c r="EM474" s="131" t="s">
        <v>44</v>
      </c>
      <c r="EO474" s="129" t="s">
        <v>314</v>
      </c>
      <c r="EP474" s="130"/>
      <c r="EQ474" s="130" t="s">
        <v>315</v>
      </c>
      <c r="ER474" s="130" t="s">
        <v>316</v>
      </c>
      <c r="ES474" s="130" t="s">
        <v>317</v>
      </c>
      <c r="ET474" s="130" t="s">
        <v>318</v>
      </c>
      <c r="EU474" s="128" t="s">
        <v>319</v>
      </c>
      <c r="EV474" s="131" t="s">
        <v>44</v>
      </c>
      <c r="EX474" s="129" t="s">
        <v>314</v>
      </c>
      <c r="EY474" s="130"/>
      <c r="EZ474" s="130" t="s">
        <v>315</v>
      </c>
      <c r="FA474" s="130" t="s">
        <v>316</v>
      </c>
      <c r="FB474" s="130" t="s">
        <v>317</v>
      </c>
      <c r="FC474" s="130" t="s">
        <v>318</v>
      </c>
      <c r="FD474" s="128" t="s">
        <v>319</v>
      </c>
      <c r="FE474" s="131" t="s">
        <v>44</v>
      </c>
      <c r="FG474" s="129" t="s">
        <v>314</v>
      </c>
      <c r="FH474" s="130"/>
      <c r="FI474" s="130" t="s">
        <v>315</v>
      </c>
      <c r="FJ474" s="130" t="s">
        <v>316</v>
      </c>
      <c r="FK474" s="130" t="s">
        <v>317</v>
      </c>
      <c r="FL474" s="130" t="s">
        <v>318</v>
      </c>
      <c r="FM474" s="128" t="s">
        <v>319</v>
      </c>
      <c r="FN474" s="131" t="s">
        <v>44</v>
      </c>
      <c r="FP474" s="129" t="s">
        <v>314</v>
      </c>
      <c r="FQ474" s="130"/>
      <c r="FR474" s="130" t="s">
        <v>315</v>
      </c>
      <c r="FS474" s="130" t="s">
        <v>316</v>
      </c>
      <c r="FT474" s="130" t="s">
        <v>317</v>
      </c>
      <c r="FU474" s="130" t="s">
        <v>318</v>
      </c>
      <c r="FV474" s="128" t="s">
        <v>319</v>
      </c>
      <c r="FW474" s="131" t="s">
        <v>44</v>
      </c>
      <c r="FY474" s="129" t="s">
        <v>314</v>
      </c>
      <c r="FZ474" s="130"/>
      <c r="GA474" s="130" t="s">
        <v>315</v>
      </c>
      <c r="GB474" s="130" t="s">
        <v>316</v>
      </c>
      <c r="GC474" s="130" t="s">
        <v>317</v>
      </c>
      <c r="GD474" s="130" t="s">
        <v>318</v>
      </c>
      <c r="GE474" s="128" t="s">
        <v>319</v>
      </c>
      <c r="GF474" s="131" t="s">
        <v>44</v>
      </c>
      <c r="GH474" s="129" t="s">
        <v>314</v>
      </c>
      <c r="GI474" s="130"/>
      <c r="GJ474" s="130" t="s">
        <v>315</v>
      </c>
      <c r="GK474" s="130" t="s">
        <v>316</v>
      </c>
      <c r="GL474" s="130" t="s">
        <v>317</v>
      </c>
      <c r="GM474" s="130" t="s">
        <v>318</v>
      </c>
      <c r="GN474" s="128" t="s">
        <v>319</v>
      </c>
      <c r="GO474" s="131" t="s">
        <v>44</v>
      </c>
      <c r="GQ474" s="129" t="s">
        <v>314</v>
      </c>
      <c r="GR474" s="130"/>
      <c r="GS474" s="130" t="s">
        <v>315</v>
      </c>
      <c r="GT474" s="130" t="s">
        <v>316</v>
      </c>
      <c r="GU474" s="130" t="s">
        <v>317</v>
      </c>
      <c r="GV474" s="130" t="s">
        <v>318</v>
      </c>
      <c r="GW474" s="128" t="s">
        <v>319</v>
      </c>
      <c r="GX474" s="131" t="s">
        <v>44</v>
      </c>
      <c r="GZ474" s="129" t="s">
        <v>314</v>
      </c>
      <c r="HA474" s="130"/>
      <c r="HB474" s="130" t="s">
        <v>315</v>
      </c>
      <c r="HC474" s="130" t="s">
        <v>316</v>
      </c>
      <c r="HD474" s="130" t="s">
        <v>317</v>
      </c>
      <c r="HE474" s="130" t="s">
        <v>318</v>
      </c>
      <c r="HF474" s="128" t="s">
        <v>319</v>
      </c>
      <c r="HG474" s="131" t="s">
        <v>44</v>
      </c>
      <c r="HI474" s="129" t="s">
        <v>314</v>
      </c>
      <c r="HJ474" s="130"/>
      <c r="HK474" s="130" t="s">
        <v>315</v>
      </c>
      <c r="HL474" s="130" t="s">
        <v>316</v>
      </c>
      <c r="HM474" s="130" t="s">
        <v>317</v>
      </c>
      <c r="HN474" s="130" t="s">
        <v>318</v>
      </c>
      <c r="HO474" s="128" t="s">
        <v>319</v>
      </c>
      <c r="HP474" s="131" t="s">
        <v>44</v>
      </c>
      <c r="HR474" s="129" t="s">
        <v>314</v>
      </c>
      <c r="HS474" s="130"/>
      <c r="HT474" s="130" t="s">
        <v>315</v>
      </c>
      <c r="HU474" s="130" t="s">
        <v>316</v>
      </c>
      <c r="HV474" s="130" t="s">
        <v>317</v>
      </c>
      <c r="HW474" s="130" t="s">
        <v>318</v>
      </c>
      <c r="HX474" s="128" t="s">
        <v>319</v>
      </c>
      <c r="HY474" s="131" t="s">
        <v>44</v>
      </c>
      <c r="IA474" s="129" t="s">
        <v>314</v>
      </c>
      <c r="IB474" s="130"/>
      <c r="IC474" s="130" t="s">
        <v>315</v>
      </c>
      <c r="ID474" s="130" t="s">
        <v>316</v>
      </c>
      <c r="IE474" s="130" t="s">
        <v>317</v>
      </c>
      <c r="IF474" s="130" t="s">
        <v>318</v>
      </c>
      <c r="IG474" s="128" t="s">
        <v>319</v>
      </c>
      <c r="IH474" s="131" t="s">
        <v>44</v>
      </c>
      <c r="IJ474" s="129" t="s">
        <v>314</v>
      </c>
      <c r="IK474" s="130"/>
      <c r="IL474" s="130" t="s">
        <v>315</v>
      </c>
      <c r="IM474" s="130" t="s">
        <v>316</v>
      </c>
      <c r="IN474" s="130" t="s">
        <v>317</v>
      </c>
      <c r="IO474" s="130" t="s">
        <v>318</v>
      </c>
      <c r="IP474" s="128" t="s">
        <v>319</v>
      </c>
      <c r="IQ474" s="131" t="s">
        <v>44</v>
      </c>
      <c r="IS474" s="129" t="s">
        <v>314</v>
      </c>
      <c r="IT474" s="130"/>
      <c r="IU474" s="130" t="s">
        <v>315</v>
      </c>
      <c r="IV474" s="130" t="s">
        <v>316</v>
      </c>
      <c r="IW474" s="130" t="s">
        <v>317</v>
      </c>
      <c r="IX474" s="130" t="s">
        <v>318</v>
      </c>
      <c r="IY474" s="128" t="s">
        <v>319</v>
      </c>
      <c r="IZ474" s="131" t="s">
        <v>44</v>
      </c>
      <c r="JB474" s="129" t="s">
        <v>314</v>
      </c>
      <c r="JC474" s="130"/>
      <c r="JD474" s="130" t="s">
        <v>315</v>
      </c>
      <c r="JE474" s="130" t="s">
        <v>316</v>
      </c>
      <c r="JF474" s="130" t="s">
        <v>317</v>
      </c>
      <c r="JG474" s="130" t="s">
        <v>318</v>
      </c>
      <c r="JH474" s="128" t="s">
        <v>319</v>
      </c>
      <c r="JI474" s="131" t="s">
        <v>44</v>
      </c>
      <c r="JK474" s="129" t="s">
        <v>314</v>
      </c>
      <c r="JL474" s="130"/>
      <c r="JM474" s="130" t="s">
        <v>315</v>
      </c>
      <c r="JN474" s="130" t="s">
        <v>316</v>
      </c>
      <c r="JO474" s="130" t="s">
        <v>317</v>
      </c>
      <c r="JP474" s="130" t="s">
        <v>318</v>
      </c>
      <c r="JQ474" s="128" t="s">
        <v>319</v>
      </c>
      <c r="JR474" s="131" t="s">
        <v>44</v>
      </c>
      <c r="JT474" s="129" t="s">
        <v>314</v>
      </c>
      <c r="JU474" s="130"/>
      <c r="JV474" s="130" t="s">
        <v>315</v>
      </c>
      <c r="JW474" s="130" t="s">
        <v>316</v>
      </c>
      <c r="JX474" s="130" t="s">
        <v>317</v>
      </c>
      <c r="JY474" s="130" t="s">
        <v>318</v>
      </c>
      <c r="JZ474" s="128" t="s">
        <v>319</v>
      </c>
      <c r="KA474" s="131" t="s">
        <v>44</v>
      </c>
      <c r="KC474" s="129" t="s">
        <v>314</v>
      </c>
      <c r="KD474" s="130"/>
      <c r="KE474" s="130" t="s">
        <v>315</v>
      </c>
      <c r="KF474" s="130" t="s">
        <v>316</v>
      </c>
      <c r="KG474" s="130" t="s">
        <v>317</v>
      </c>
      <c r="KH474" s="130" t="s">
        <v>318</v>
      </c>
      <c r="KI474" s="128" t="s">
        <v>319</v>
      </c>
      <c r="KJ474" s="131" t="s">
        <v>44</v>
      </c>
      <c r="KL474" s="129" t="s">
        <v>314</v>
      </c>
      <c r="KM474" s="130"/>
      <c r="KN474" s="130" t="s">
        <v>315</v>
      </c>
      <c r="KO474" s="130" t="s">
        <v>316</v>
      </c>
      <c r="KP474" s="130" t="s">
        <v>317</v>
      </c>
      <c r="KQ474" s="130" t="s">
        <v>318</v>
      </c>
      <c r="KR474" s="128" t="s">
        <v>319</v>
      </c>
      <c r="KS474" s="131" t="s">
        <v>44</v>
      </c>
      <c r="KU474" s="129" t="s">
        <v>314</v>
      </c>
      <c r="KV474" s="130"/>
      <c r="KW474" s="130" t="s">
        <v>315</v>
      </c>
      <c r="KX474" s="130" t="s">
        <v>316</v>
      </c>
      <c r="KY474" s="130" t="s">
        <v>317</v>
      </c>
      <c r="KZ474" s="130" t="s">
        <v>318</v>
      </c>
      <c r="LA474" s="128" t="s">
        <v>319</v>
      </c>
      <c r="LB474" s="131" t="s">
        <v>44</v>
      </c>
      <c r="LD474" s="129" t="s">
        <v>314</v>
      </c>
      <c r="LE474" s="130"/>
      <c r="LF474" s="130" t="s">
        <v>315</v>
      </c>
      <c r="LG474" s="130" t="s">
        <v>316</v>
      </c>
      <c r="LH474" s="130" t="s">
        <v>317</v>
      </c>
      <c r="LI474" s="130" t="s">
        <v>318</v>
      </c>
      <c r="LJ474" s="128" t="s">
        <v>319</v>
      </c>
      <c r="LK474" s="131" t="s">
        <v>44</v>
      </c>
      <c r="LM474" s="129" t="s">
        <v>314</v>
      </c>
      <c r="LN474" s="130"/>
      <c r="LO474" s="130" t="s">
        <v>315</v>
      </c>
      <c r="LP474" s="130" t="s">
        <v>316</v>
      </c>
      <c r="LQ474" s="130" t="s">
        <v>317</v>
      </c>
      <c r="LR474" s="130" t="s">
        <v>318</v>
      </c>
      <c r="LS474" s="128" t="s">
        <v>319</v>
      </c>
      <c r="LT474" s="131" t="s">
        <v>44</v>
      </c>
      <c r="LV474" s="129" t="s">
        <v>314</v>
      </c>
      <c r="LW474" s="130"/>
      <c r="LX474" s="130" t="s">
        <v>315</v>
      </c>
      <c r="LY474" s="130" t="s">
        <v>316</v>
      </c>
      <c r="LZ474" s="130" t="s">
        <v>317</v>
      </c>
      <c r="MA474" s="130" t="s">
        <v>318</v>
      </c>
      <c r="MB474" s="128" t="s">
        <v>319</v>
      </c>
      <c r="MC474" s="131" t="s">
        <v>44</v>
      </c>
      <c r="ME474" s="129" t="s">
        <v>314</v>
      </c>
      <c r="MF474" s="130"/>
      <c r="MG474" s="130" t="s">
        <v>315</v>
      </c>
      <c r="MH474" s="130" t="s">
        <v>316</v>
      </c>
      <c r="MI474" s="130" t="s">
        <v>317</v>
      </c>
      <c r="MJ474" s="130" t="s">
        <v>318</v>
      </c>
      <c r="MK474" s="128" t="s">
        <v>319</v>
      </c>
      <c r="ML474" s="131" t="s">
        <v>44</v>
      </c>
      <c r="MN474" s="129" t="s">
        <v>314</v>
      </c>
      <c r="MO474" s="130"/>
      <c r="MP474" s="130" t="s">
        <v>315</v>
      </c>
      <c r="MQ474" s="130" t="s">
        <v>316</v>
      </c>
      <c r="MR474" s="130" t="s">
        <v>317</v>
      </c>
      <c r="MS474" s="130" t="s">
        <v>318</v>
      </c>
      <c r="MT474" s="128" t="s">
        <v>319</v>
      </c>
      <c r="MU474" s="131" t="s">
        <v>44</v>
      </c>
      <c r="MW474" s="129" t="s">
        <v>314</v>
      </c>
      <c r="MX474" s="130"/>
      <c r="MY474" s="130" t="s">
        <v>315</v>
      </c>
      <c r="MZ474" s="130" t="s">
        <v>316</v>
      </c>
      <c r="NA474" s="130" t="s">
        <v>317</v>
      </c>
      <c r="NB474" s="130" t="s">
        <v>318</v>
      </c>
      <c r="NC474" s="128" t="s">
        <v>319</v>
      </c>
      <c r="ND474" s="131" t="s">
        <v>44</v>
      </c>
      <c r="NF474" s="129" t="s">
        <v>314</v>
      </c>
      <c r="NG474" s="130"/>
      <c r="NH474" s="130" t="s">
        <v>315</v>
      </c>
      <c r="NI474" s="130" t="s">
        <v>316</v>
      </c>
      <c r="NJ474" s="130" t="s">
        <v>317</v>
      </c>
      <c r="NK474" s="130" t="s">
        <v>318</v>
      </c>
      <c r="NL474" s="128" t="s">
        <v>319</v>
      </c>
      <c r="NM474" s="131" t="s">
        <v>44</v>
      </c>
      <c r="NO474" s="129" t="s">
        <v>314</v>
      </c>
      <c r="NP474" s="130"/>
      <c r="NQ474" s="130" t="s">
        <v>315</v>
      </c>
      <c r="NR474" s="130" t="s">
        <v>316</v>
      </c>
      <c r="NS474" s="130" t="s">
        <v>317</v>
      </c>
      <c r="NT474" s="130" t="s">
        <v>318</v>
      </c>
      <c r="NU474" s="128" t="s">
        <v>319</v>
      </c>
      <c r="NV474" s="131" t="s">
        <v>44</v>
      </c>
      <c r="NX474" s="129" t="s">
        <v>314</v>
      </c>
      <c r="NY474" s="130"/>
      <c r="NZ474" s="130" t="s">
        <v>315</v>
      </c>
      <c r="OA474" s="130" t="s">
        <v>316</v>
      </c>
      <c r="OB474" s="130" t="s">
        <v>317</v>
      </c>
      <c r="OC474" s="130" t="s">
        <v>318</v>
      </c>
      <c r="OD474" s="128" t="s">
        <v>319</v>
      </c>
      <c r="OE474" s="131" t="s">
        <v>44</v>
      </c>
      <c r="OG474" s="129" t="s">
        <v>314</v>
      </c>
      <c r="OH474" s="130"/>
      <c r="OI474" s="130" t="s">
        <v>315</v>
      </c>
      <c r="OJ474" s="130" t="s">
        <v>316</v>
      </c>
      <c r="OK474" s="130" t="s">
        <v>317</v>
      </c>
      <c r="OL474" s="130" t="s">
        <v>318</v>
      </c>
      <c r="OM474" s="128" t="s">
        <v>319</v>
      </c>
      <c r="ON474" s="131" t="s">
        <v>44</v>
      </c>
      <c r="OP474" s="129" t="s">
        <v>314</v>
      </c>
      <c r="OQ474" s="130"/>
      <c r="OR474" s="130" t="s">
        <v>315</v>
      </c>
      <c r="OS474" s="130" t="s">
        <v>316</v>
      </c>
      <c r="OT474" s="130" t="s">
        <v>317</v>
      </c>
      <c r="OU474" s="130" t="s">
        <v>318</v>
      </c>
      <c r="OV474" s="128" t="s">
        <v>319</v>
      </c>
      <c r="OW474" s="131" t="s">
        <v>44</v>
      </c>
      <c r="OY474" s="129" t="s">
        <v>314</v>
      </c>
      <c r="OZ474" s="130"/>
      <c r="PA474" s="130" t="s">
        <v>315</v>
      </c>
      <c r="PB474" s="130" t="s">
        <v>316</v>
      </c>
      <c r="PC474" s="130" t="s">
        <v>317</v>
      </c>
      <c r="PD474" s="130" t="s">
        <v>318</v>
      </c>
      <c r="PE474" s="128" t="s">
        <v>319</v>
      </c>
      <c r="PF474" s="131" t="s">
        <v>44</v>
      </c>
    </row>
    <row r="475" spans="1:422">
      <c r="A475" s="118"/>
      <c r="B475" s="118"/>
      <c r="C475" s="115"/>
      <c r="D475" s="115"/>
      <c r="E475" s="115"/>
      <c r="F475" s="115"/>
      <c r="G475" s="115"/>
      <c r="H475" s="115">
        <f t="shared" ref="H475:H482" si="7627">PRODUCT(C475:G475)</f>
        <v>0</v>
      </c>
      <c r="J475" s="118"/>
      <c r="K475" s="118"/>
      <c r="L475" s="115"/>
      <c r="M475" s="115"/>
      <c r="N475" s="115"/>
      <c r="O475" s="115"/>
      <c r="P475" s="115"/>
      <c r="Q475" s="115">
        <f t="shared" ref="Q475:Q482" si="7628">PRODUCT(L475:P475)</f>
        <v>0</v>
      </c>
      <c r="S475" s="118"/>
      <c r="T475" s="118"/>
      <c r="U475" s="115"/>
      <c r="V475" s="115"/>
      <c r="W475" s="115"/>
      <c r="X475" s="115"/>
      <c r="Y475" s="115"/>
      <c r="Z475" s="115">
        <f t="shared" ref="Z475:Z482" si="7629">PRODUCT(U475:Y475)</f>
        <v>0</v>
      </c>
      <c r="AB475" s="118"/>
      <c r="AC475" s="118"/>
      <c r="AD475" s="115"/>
      <c r="AE475" s="115"/>
      <c r="AF475" s="115"/>
      <c r="AG475" s="115"/>
      <c r="AH475" s="115"/>
      <c r="AI475" s="115">
        <f t="shared" ref="AI475:AI482" si="7630">PRODUCT(AD475:AH475)</f>
        <v>0</v>
      </c>
      <c r="AK475" s="118"/>
      <c r="AL475" s="118"/>
      <c r="AM475" s="115"/>
      <c r="AN475" s="115"/>
      <c r="AO475" s="115"/>
      <c r="AP475" s="115"/>
      <c r="AQ475" s="115"/>
      <c r="AR475" s="115">
        <f t="shared" ref="AR475:AR482" si="7631">PRODUCT(AM475:AQ475)</f>
        <v>0</v>
      </c>
      <c r="AT475" s="118"/>
      <c r="AU475" s="118"/>
      <c r="AV475" s="115"/>
      <c r="AW475" s="115"/>
      <c r="AX475" s="115"/>
      <c r="AY475" s="115"/>
      <c r="AZ475" s="115"/>
      <c r="BA475" s="115">
        <f t="shared" ref="BA475:BA482" si="7632">PRODUCT(AV475:AZ475)</f>
        <v>0</v>
      </c>
      <c r="BC475" s="118"/>
      <c r="BD475" s="118"/>
      <c r="BE475" s="115"/>
      <c r="BF475" s="115"/>
      <c r="BG475" s="115"/>
      <c r="BH475" s="115"/>
      <c r="BI475" s="115"/>
      <c r="BJ475" s="115">
        <f t="shared" ref="BJ475:BJ482" si="7633">PRODUCT(BE475:BI475)</f>
        <v>0</v>
      </c>
      <c r="BL475" s="118"/>
      <c r="BM475" s="118"/>
      <c r="BN475" s="115"/>
      <c r="BO475" s="115"/>
      <c r="BP475" s="115"/>
      <c r="BQ475" s="115"/>
      <c r="BR475" s="115"/>
      <c r="BS475" s="115">
        <f t="shared" ref="BS475:BS482" si="7634">PRODUCT(BN475:BR475)</f>
        <v>0</v>
      </c>
      <c r="BU475" s="118"/>
      <c r="BV475" s="118"/>
      <c r="BW475" s="115"/>
      <c r="BX475" s="115"/>
      <c r="BY475" s="115"/>
      <c r="BZ475" s="115"/>
      <c r="CA475" s="115"/>
      <c r="CB475" s="115">
        <f t="shared" ref="CB475:CB482" si="7635">PRODUCT(BW475:CA475)</f>
        <v>0</v>
      </c>
      <c r="CD475" s="118"/>
      <c r="CE475" s="118"/>
      <c r="CF475" s="115"/>
      <c r="CG475" s="115"/>
      <c r="CH475" s="115"/>
      <c r="CI475" s="115"/>
      <c r="CJ475" s="115"/>
      <c r="CK475" s="115">
        <f t="shared" ref="CK475:CK482" si="7636">PRODUCT(CF475:CJ475)</f>
        <v>0</v>
      </c>
      <c r="CM475" s="118"/>
      <c r="CN475" s="118"/>
      <c r="CO475" s="115"/>
      <c r="CP475" s="115"/>
      <c r="CQ475" s="115"/>
      <c r="CR475" s="115"/>
      <c r="CS475" s="115"/>
      <c r="CT475" s="115">
        <f t="shared" ref="CT475:CT482" si="7637">PRODUCT(CO475:CS475)</f>
        <v>0</v>
      </c>
      <c r="CV475" s="118"/>
      <c r="CW475" s="118"/>
      <c r="CX475" s="115"/>
      <c r="CY475" s="115"/>
      <c r="CZ475" s="115"/>
      <c r="DA475" s="115"/>
      <c r="DB475" s="115"/>
      <c r="DC475" s="115">
        <f t="shared" ref="DC475:DC482" si="7638">PRODUCT(CX475:DB475)</f>
        <v>0</v>
      </c>
      <c r="DE475" s="118"/>
      <c r="DF475" s="118"/>
      <c r="DG475" s="115"/>
      <c r="DH475" s="115"/>
      <c r="DI475" s="115"/>
      <c r="DJ475" s="115"/>
      <c r="DK475" s="115"/>
      <c r="DL475" s="115">
        <f t="shared" ref="DL475:DL482" si="7639">PRODUCT(DG475:DK475)</f>
        <v>0</v>
      </c>
      <c r="DN475" s="118"/>
      <c r="DO475" s="118"/>
      <c r="DP475" s="115"/>
      <c r="DQ475" s="115"/>
      <c r="DR475" s="115"/>
      <c r="DS475" s="115"/>
      <c r="DT475" s="115"/>
      <c r="DU475" s="115">
        <f t="shared" ref="DU475:DU482" si="7640">PRODUCT(DP475:DT475)</f>
        <v>0</v>
      </c>
      <c r="DW475" s="118"/>
      <c r="DX475" s="118"/>
      <c r="DY475" s="115"/>
      <c r="DZ475" s="115"/>
      <c r="EA475" s="115"/>
      <c r="EB475" s="115"/>
      <c r="EC475" s="115"/>
      <c r="ED475" s="115">
        <f t="shared" ref="ED475:ED482" si="7641">PRODUCT(DY475:EC475)</f>
        <v>0</v>
      </c>
      <c r="EF475" s="118"/>
      <c r="EG475" s="118"/>
      <c r="EH475" s="115"/>
      <c r="EI475" s="115"/>
      <c r="EJ475" s="115"/>
      <c r="EK475" s="115"/>
      <c r="EL475" s="115"/>
      <c r="EM475" s="115">
        <f t="shared" ref="EM475:EM482" si="7642">PRODUCT(EH475:EL475)</f>
        <v>0</v>
      </c>
      <c r="EO475" s="118"/>
      <c r="EP475" s="118"/>
      <c r="EQ475" s="115"/>
      <c r="ER475" s="115"/>
      <c r="ES475" s="115"/>
      <c r="ET475" s="115"/>
      <c r="EU475" s="115"/>
      <c r="EV475" s="115">
        <f t="shared" ref="EV475:EV482" si="7643">PRODUCT(EQ475:EU475)</f>
        <v>0</v>
      </c>
      <c r="EX475" s="118"/>
      <c r="EY475" s="118"/>
      <c r="EZ475" s="115"/>
      <c r="FA475" s="115"/>
      <c r="FB475" s="115"/>
      <c r="FC475" s="115"/>
      <c r="FD475" s="115"/>
      <c r="FE475" s="115">
        <f t="shared" ref="FE475:FE482" si="7644">PRODUCT(EZ475:FD475)</f>
        <v>0</v>
      </c>
      <c r="FG475" s="118"/>
      <c r="FH475" s="118"/>
      <c r="FI475" s="115"/>
      <c r="FJ475" s="115"/>
      <c r="FK475" s="115"/>
      <c r="FL475" s="115"/>
      <c r="FM475" s="115"/>
      <c r="FN475" s="115">
        <f t="shared" ref="FN475:FN482" si="7645">PRODUCT(FI475:FM475)</f>
        <v>0</v>
      </c>
      <c r="FP475" s="118"/>
      <c r="FQ475" s="118"/>
      <c r="FR475" s="115"/>
      <c r="FS475" s="115"/>
      <c r="FT475" s="115"/>
      <c r="FU475" s="115"/>
      <c r="FV475" s="115"/>
      <c r="FW475" s="115">
        <f t="shared" ref="FW475:FW482" si="7646">PRODUCT(FR475:FV475)</f>
        <v>0</v>
      </c>
      <c r="FY475" s="118"/>
      <c r="FZ475" s="118"/>
      <c r="GA475" s="115"/>
      <c r="GB475" s="115"/>
      <c r="GC475" s="115"/>
      <c r="GD475" s="115"/>
      <c r="GE475" s="115"/>
      <c r="GF475" s="115">
        <f t="shared" ref="GF475:GF482" si="7647">PRODUCT(GA475:GE475)</f>
        <v>0</v>
      </c>
      <c r="GH475" s="118"/>
      <c r="GI475" s="118"/>
      <c r="GJ475" s="115"/>
      <c r="GK475" s="115"/>
      <c r="GL475" s="115"/>
      <c r="GM475" s="115"/>
      <c r="GN475" s="115"/>
      <c r="GO475" s="115">
        <f t="shared" ref="GO475:GO482" si="7648">PRODUCT(GJ475:GN475)</f>
        <v>0</v>
      </c>
      <c r="GQ475" s="118"/>
      <c r="GR475" s="118"/>
      <c r="GS475" s="115"/>
      <c r="GT475" s="115"/>
      <c r="GU475" s="115"/>
      <c r="GV475" s="115"/>
      <c r="GW475" s="115"/>
      <c r="GX475" s="115">
        <f t="shared" ref="GX475:GX482" si="7649">PRODUCT(GS475:GW475)</f>
        <v>0</v>
      </c>
      <c r="GZ475" s="118" t="s">
        <v>882</v>
      </c>
      <c r="HA475" s="118"/>
      <c r="HB475" s="115">
        <v>1.8</v>
      </c>
      <c r="HC475" s="115">
        <v>1.5</v>
      </c>
      <c r="HD475" s="115"/>
      <c r="HE475" s="115">
        <v>1</v>
      </c>
      <c r="HF475" s="115"/>
      <c r="HG475" s="115">
        <f t="shared" ref="HG475:HG482" si="7650">PRODUCT(HB475:HF475)</f>
        <v>2.7</v>
      </c>
      <c r="HI475" s="118" t="s">
        <v>883</v>
      </c>
      <c r="HJ475" s="118"/>
      <c r="HK475" s="115">
        <v>1.8</v>
      </c>
      <c r="HL475" s="115">
        <v>1.2</v>
      </c>
      <c r="HM475" s="115"/>
      <c r="HN475" s="115">
        <v>1</v>
      </c>
      <c r="HO475" s="115"/>
      <c r="HP475" s="115">
        <f t="shared" ref="HP475:HP482" si="7651">PRODUCT(HK475:HO475)</f>
        <v>2.16</v>
      </c>
      <c r="HR475" s="118" t="s">
        <v>883</v>
      </c>
      <c r="HS475" s="118"/>
      <c r="HT475" s="115">
        <v>2.1</v>
      </c>
      <c r="HU475" s="115">
        <v>1.25</v>
      </c>
      <c r="HV475" s="115"/>
      <c r="HW475" s="115">
        <v>1</v>
      </c>
      <c r="HX475" s="115"/>
      <c r="HY475" s="115">
        <f t="shared" ref="HY475:HY482" si="7652">PRODUCT(HT475:HX475)</f>
        <v>2.625</v>
      </c>
      <c r="IA475" s="118" t="s">
        <v>883</v>
      </c>
      <c r="IB475" s="118"/>
      <c r="IC475" s="115">
        <v>2.2000000000000002</v>
      </c>
      <c r="ID475" s="115">
        <v>1.8</v>
      </c>
      <c r="IE475" s="115"/>
      <c r="IF475" s="115">
        <v>1</v>
      </c>
      <c r="IG475" s="115"/>
      <c r="IH475" s="115">
        <f t="shared" ref="IH475:IH482" si="7653">PRODUCT(IC475:IG475)</f>
        <v>3.9600000000000004</v>
      </c>
      <c r="IJ475" s="118"/>
      <c r="IK475" s="118"/>
      <c r="IL475" s="115"/>
      <c r="IM475" s="115"/>
      <c r="IN475" s="115"/>
      <c r="IO475" s="115"/>
      <c r="IP475" s="115"/>
      <c r="IQ475" s="115">
        <f t="shared" ref="IQ475:IQ482" si="7654">PRODUCT(IL475:IP475)</f>
        <v>0</v>
      </c>
      <c r="IS475" s="118" t="s">
        <v>883</v>
      </c>
      <c r="IT475" s="118"/>
      <c r="IU475" s="115">
        <v>3.3</v>
      </c>
      <c r="IV475" s="115">
        <v>1.8</v>
      </c>
      <c r="IW475" s="115"/>
      <c r="IX475" s="115">
        <v>1</v>
      </c>
      <c r="IY475" s="115"/>
      <c r="IZ475" s="115">
        <f t="shared" ref="IZ475:IZ482" si="7655">PRODUCT(IU475:IY475)</f>
        <v>5.9399999999999995</v>
      </c>
      <c r="JB475" s="118" t="s">
        <v>883</v>
      </c>
      <c r="JC475" s="118"/>
      <c r="JD475" s="115">
        <v>2</v>
      </c>
      <c r="JE475" s="115">
        <v>1.5</v>
      </c>
      <c r="JF475" s="115"/>
      <c r="JG475" s="115">
        <v>1</v>
      </c>
      <c r="JH475" s="115"/>
      <c r="JI475" s="115">
        <f t="shared" ref="JI475:JI482" si="7656">PRODUCT(JD475:JH475)</f>
        <v>3</v>
      </c>
      <c r="JK475" s="118"/>
      <c r="JL475" s="118"/>
      <c r="JM475" s="115"/>
      <c r="JN475" s="115"/>
      <c r="JO475" s="115"/>
      <c r="JP475" s="115"/>
      <c r="JQ475" s="115"/>
      <c r="JR475" s="115">
        <f t="shared" ref="JR475:JR482" si="7657">PRODUCT(JM475:JQ475)</f>
        <v>0</v>
      </c>
      <c r="JS475" s="481"/>
      <c r="JT475" s="118"/>
      <c r="JU475" s="118"/>
      <c r="JV475" s="115"/>
      <c r="JW475" s="115"/>
      <c r="JX475" s="115"/>
      <c r="JY475" s="115"/>
      <c r="JZ475" s="115"/>
      <c r="KA475" s="115">
        <f t="shared" ref="KA475:KA482" si="7658">PRODUCT(JV475:JZ475)</f>
        <v>0</v>
      </c>
      <c r="KB475" s="481"/>
      <c r="KC475" s="118"/>
      <c r="KD475" s="118"/>
      <c r="KE475" s="115"/>
      <c r="KF475" s="115"/>
      <c r="KG475" s="115"/>
      <c r="KH475" s="115"/>
      <c r="KI475" s="115"/>
      <c r="KJ475" s="115">
        <f t="shared" ref="KJ475:KJ482" si="7659">PRODUCT(KE475:KI475)</f>
        <v>0</v>
      </c>
      <c r="KK475" s="481"/>
      <c r="KL475" s="118"/>
      <c r="KM475" s="118"/>
      <c r="KN475" s="115"/>
      <c r="KO475" s="115"/>
      <c r="KP475" s="115"/>
      <c r="KQ475" s="115"/>
      <c r="KR475" s="115"/>
      <c r="KS475" s="115">
        <f t="shared" ref="KS475:KS482" si="7660">PRODUCT(KN475:KR475)</f>
        <v>0</v>
      </c>
      <c r="KT475" s="481"/>
      <c r="KU475" s="118"/>
      <c r="KV475" s="118"/>
      <c r="KW475" s="115"/>
      <c r="KX475" s="115"/>
      <c r="KY475" s="115"/>
      <c r="KZ475" s="115"/>
      <c r="LA475" s="115"/>
      <c r="LB475" s="115">
        <f t="shared" ref="LB475:LB482" si="7661">PRODUCT(KW475:LA475)</f>
        <v>0</v>
      </c>
      <c r="LC475" s="481"/>
      <c r="LD475" s="118"/>
      <c r="LE475" s="118"/>
      <c r="LF475" s="115"/>
      <c r="LG475" s="115"/>
      <c r="LH475" s="115"/>
      <c r="LI475" s="115"/>
      <c r="LJ475" s="115"/>
      <c r="LK475" s="115">
        <f t="shared" ref="LK475:LK482" si="7662">PRODUCT(LF475:LJ475)</f>
        <v>0</v>
      </c>
      <c r="LL475" s="481"/>
      <c r="LM475" s="118"/>
      <c r="LN475" s="118"/>
      <c r="LO475" s="115"/>
      <c r="LP475" s="115"/>
      <c r="LQ475" s="115"/>
      <c r="LR475" s="115"/>
      <c r="LS475" s="115"/>
      <c r="LT475" s="115">
        <f t="shared" ref="LT475:LT482" si="7663">PRODUCT(LO475:LS475)</f>
        <v>0</v>
      </c>
      <c r="LU475" s="481"/>
      <c r="LV475" s="118"/>
      <c r="LW475" s="118"/>
      <c r="LX475" s="115"/>
      <c r="LY475" s="115"/>
      <c r="LZ475" s="115"/>
      <c r="MA475" s="115"/>
      <c r="MB475" s="115"/>
      <c r="MC475" s="115">
        <f t="shared" ref="MC475:MC482" si="7664">PRODUCT(LX475:MB475)</f>
        <v>0</v>
      </c>
      <c r="MD475" s="481"/>
      <c r="ME475" s="118"/>
      <c r="MF475" s="118"/>
      <c r="MG475" s="115"/>
      <c r="MH475" s="115"/>
      <c r="MI475" s="115"/>
      <c r="MJ475" s="115"/>
      <c r="MK475" s="115"/>
      <c r="ML475" s="115">
        <f t="shared" ref="ML475:ML482" si="7665">PRODUCT(MG475:MK475)</f>
        <v>0</v>
      </c>
      <c r="MM475" s="481"/>
      <c r="MN475" s="118" t="s">
        <v>838</v>
      </c>
      <c r="MO475" s="118"/>
      <c r="MP475" s="115">
        <v>2.4</v>
      </c>
      <c r="MQ475" s="115">
        <v>1.3</v>
      </c>
      <c r="MR475" s="115"/>
      <c r="MS475" s="115">
        <v>1</v>
      </c>
      <c r="MT475" s="115"/>
      <c r="MU475" s="115">
        <f t="shared" ref="MU475:MU482" si="7666">PRODUCT(MP475:MT475)</f>
        <v>3.12</v>
      </c>
      <c r="MV475" s="481"/>
      <c r="MW475" s="126" t="s">
        <v>838</v>
      </c>
      <c r="MX475" s="118"/>
      <c r="MY475" s="115">
        <v>2.2000000000000002</v>
      </c>
      <c r="MZ475" s="115">
        <v>1.2</v>
      </c>
      <c r="NA475" s="115"/>
      <c r="NB475" s="115">
        <v>1</v>
      </c>
      <c r="NC475" s="115"/>
      <c r="ND475" s="115">
        <f t="shared" ref="ND475:ND482" si="7667">PRODUCT(MY475:NC475)</f>
        <v>2.64</v>
      </c>
      <c r="NE475" s="481"/>
      <c r="NF475" s="126" t="s">
        <v>838</v>
      </c>
      <c r="NG475" s="118"/>
      <c r="NH475" s="115">
        <v>2.4</v>
      </c>
      <c r="NI475" s="115">
        <v>1.1000000000000001</v>
      </c>
      <c r="NJ475" s="115"/>
      <c r="NK475" s="115">
        <v>1</v>
      </c>
      <c r="NL475" s="115"/>
      <c r="NM475" s="115">
        <f t="shared" ref="NM475:NM482" si="7668">PRODUCT(NH475:NL475)</f>
        <v>2.64</v>
      </c>
      <c r="NN475" s="481"/>
      <c r="NO475" s="118"/>
      <c r="NP475" s="118"/>
      <c r="NQ475" s="115"/>
      <c r="NR475" s="115"/>
      <c r="NS475" s="115"/>
      <c r="NT475" s="115"/>
      <c r="NU475" s="115"/>
      <c r="NV475" s="115">
        <f t="shared" ref="NV475:NV482" si="7669">PRODUCT(NQ475:NU475)</f>
        <v>0</v>
      </c>
      <c r="NW475" s="481"/>
      <c r="NX475" s="126" t="s">
        <v>838</v>
      </c>
      <c r="NY475" s="118"/>
      <c r="NZ475" s="115">
        <v>2.8</v>
      </c>
      <c r="OA475" s="115">
        <v>1.4</v>
      </c>
      <c r="OB475" s="115"/>
      <c r="OC475" s="115">
        <v>1</v>
      </c>
      <c r="OD475" s="115"/>
      <c r="OE475" s="115">
        <f t="shared" ref="OE475:OE482" si="7670">PRODUCT(NZ475:OD475)</f>
        <v>3.9199999999999995</v>
      </c>
      <c r="OF475" s="481"/>
      <c r="OG475" s="126" t="s">
        <v>838</v>
      </c>
      <c r="OH475" s="118"/>
      <c r="OI475" s="115">
        <v>2.2000000000000002</v>
      </c>
      <c r="OJ475" s="115">
        <v>1.3</v>
      </c>
      <c r="OK475" s="115"/>
      <c r="OL475" s="115">
        <v>1</v>
      </c>
      <c r="OM475" s="115"/>
      <c r="ON475" s="115">
        <f t="shared" ref="ON475:ON482" si="7671">PRODUCT(OI475:OM475)</f>
        <v>2.8600000000000003</v>
      </c>
      <c r="OO475" s="481"/>
      <c r="OP475" s="118"/>
      <c r="OQ475" s="118"/>
      <c r="OR475" s="115"/>
      <c r="OS475" s="115"/>
      <c r="OT475" s="115"/>
      <c r="OU475" s="115"/>
      <c r="OV475" s="115"/>
      <c r="OW475" s="115">
        <f t="shared" ref="OW475:OW482" si="7672">PRODUCT(OR475:OV475)</f>
        <v>0</v>
      </c>
      <c r="OY475" s="118"/>
      <c r="OZ475" s="118"/>
      <c r="PA475" s="115"/>
      <c r="PB475" s="115"/>
      <c r="PC475" s="115"/>
      <c r="PD475" s="115"/>
      <c r="PE475" s="115"/>
      <c r="PF475" s="115">
        <f t="shared" ref="PF475:PF482" si="7673">PRODUCT(PA475:PE475)</f>
        <v>0</v>
      </c>
    </row>
    <row r="476" spans="1:422">
      <c r="A476" s="118"/>
      <c r="B476" s="118"/>
      <c r="C476" s="115"/>
      <c r="D476" s="115"/>
      <c r="E476" s="115"/>
      <c r="F476" s="115"/>
      <c r="G476" s="115"/>
      <c r="H476" s="115">
        <f t="shared" si="7627"/>
        <v>0</v>
      </c>
      <c r="J476" s="118"/>
      <c r="K476" s="118"/>
      <c r="L476" s="115"/>
      <c r="M476" s="115"/>
      <c r="N476" s="115"/>
      <c r="O476" s="115"/>
      <c r="P476" s="115"/>
      <c r="Q476" s="115">
        <f t="shared" si="7628"/>
        <v>0</v>
      </c>
      <c r="S476" s="118"/>
      <c r="T476" s="118"/>
      <c r="U476" s="115"/>
      <c r="V476" s="115"/>
      <c r="W476" s="115"/>
      <c r="X476" s="115"/>
      <c r="Y476" s="115"/>
      <c r="Z476" s="115">
        <f t="shared" si="7629"/>
        <v>0</v>
      </c>
      <c r="AB476" s="118"/>
      <c r="AC476" s="118"/>
      <c r="AD476" s="115"/>
      <c r="AE476" s="115"/>
      <c r="AF476" s="115"/>
      <c r="AG476" s="115"/>
      <c r="AH476" s="115"/>
      <c r="AI476" s="115">
        <f t="shared" si="7630"/>
        <v>0</v>
      </c>
      <c r="AK476" s="118"/>
      <c r="AL476" s="118"/>
      <c r="AM476" s="115"/>
      <c r="AN476" s="115"/>
      <c r="AO476" s="115"/>
      <c r="AP476" s="115"/>
      <c r="AQ476" s="115"/>
      <c r="AR476" s="115">
        <f t="shared" si="7631"/>
        <v>0</v>
      </c>
      <c r="AT476" s="118"/>
      <c r="AU476" s="118"/>
      <c r="AV476" s="115"/>
      <c r="AW476" s="115"/>
      <c r="AX476" s="115"/>
      <c r="AY476" s="115"/>
      <c r="AZ476" s="115"/>
      <c r="BA476" s="115">
        <f t="shared" si="7632"/>
        <v>0</v>
      </c>
      <c r="BC476" s="118"/>
      <c r="BD476" s="118"/>
      <c r="BE476" s="115"/>
      <c r="BF476" s="115"/>
      <c r="BG476" s="115"/>
      <c r="BH476" s="115"/>
      <c r="BI476" s="115"/>
      <c r="BJ476" s="115">
        <f t="shared" si="7633"/>
        <v>0</v>
      </c>
      <c r="BL476" s="118"/>
      <c r="BM476" s="118"/>
      <c r="BN476" s="115"/>
      <c r="BO476" s="115"/>
      <c r="BP476" s="115"/>
      <c r="BQ476" s="115"/>
      <c r="BR476" s="115"/>
      <c r="BS476" s="115">
        <f t="shared" si="7634"/>
        <v>0</v>
      </c>
      <c r="BU476" s="118"/>
      <c r="BV476" s="118"/>
      <c r="BW476" s="115"/>
      <c r="BX476" s="115"/>
      <c r="BY476" s="115"/>
      <c r="BZ476" s="115"/>
      <c r="CA476" s="115"/>
      <c r="CB476" s="115">
        <f t="shared" si="7635"/>
        <v>0</v>
      </c>
      <c r="CD476" s="118"/>
      <c r="CE476" s="118"/>
      <c r="CF476" s="115"/>
      <c r="CG476" s="115"/>
      <c r="CH476" s="115"/>
      <c r="CI476" s="115"/>
      <c r="CJ476" s="115"/>
      <c r="CK476" s="115">
        <f t="shared" si="7636"/>
        <v>0</v>
      </c>
      <c r="CM476" s="118"/>
      <c r="CN476" s="118"/>
      <c r="CO476" s="115"/>
      <c r="CP476" s="115"/>
      <c r="CQ476" s="115"/>
      <c r="CR476" s="115"/>
      <c r="CS476" s="115"/>
      <c r="CT476" s="115">
        <f t="shared" si="7637"/>
        <v>0</v>
      </c>
      <c r="CV476" s="118"/>
      <c r="CW476" s="118"/>
      <c r="CX476" s="115"/>
      <c r="CY476" s="115"/>
      <c r="CZ476" s="115"/>
      <c r="DA476" s="115"/>
      <c r="DB476" s="115"/>
      <c r="DC476" s="115">
        <f t="shared" si="7638"/>
        <v>0</v>
      </c>
      <c r="DE476" s="118"/>
      <c r="DF476" s="118"/>
      <c r="DG476" s="115"/>
      <c r="DH476" s="115"/>
      <c r="DI476" s="115"/>
      <c r="DJ476" s="115"/>
      <c r="DK476" s="115"/>
      <c r="DL476" s="115">
        <f t="shared" si="7639"/>
        <v>0</v>
      </c>
      <c r="DN476" s="118"/>
      <c r="DO476" s="118"/>
      <c r="DP476" s="115"/>
      <c r="DQ476" s="115"/>
      <c r="DR476" s="115"/>
      <c r="DS476" s="115"/>
      <c r="DT476" s="115"/>
      <c r="DU476" s="115">
        <f t="shared" si="7640"/>
        <v>0</v>
      </c>
      <c r="DW476" s="118"/>
      <c r="DX476" s="118"/>
      <c r="DY476" s="115"/>
      <c r="DZ476" s="115"/>
      <c r="EA476" s="115"/>
      <c r="EB476" s="115"/>
      <c r="EC476" s="115"/>
      <c r="ED476" s="115">
        <f t="shared" si="7641"/>
        <v>0</v>
      </c>
      <c r="EF476" s="118"/>
      <c r="EG476" s="118"/>
      <c r="EH476" s="115"/>
      <c r="EI476" s="115"/>
      <c r="EJ476" s="115"/>
      <c r="EK476" s="115"/>
      <c r="EL476" s="115"/>
      <c r="EM476" s="115">
        <f t="shared" si="7642"/>
        <v>0</v>
      </c>
      <c r="EO476" s="118"/>
      <c r="EP476" s="118"/>
      <c r="EQ476" s="115"/>
      <c r="ER476" s="115"/>
      <c r="ES476" s="115"/>
      <c r="ET476" s="115"/>
      <c r="EU476" s="115"/>
      <c r="EV476" s="115">
        <f t="shared" si="7643"/>
        <v>0</v>
      </c>
      <c r="EX476" s="118"/>
      <c r="EY476" s="118"/>
      <c r="EZ476" s="115"/>
      <c r="FA476" s="115"/>
      <c r="FB476" s="115"/>
      <c r="FC476" s="115"/>
      <c r="FD476" s="115"/>
      <c r="FE476" s="115">
        <f t="shared" si="7644"/>
        <v>0</v>
      </c>
      <c r="FG476" s="118"/>
      <c r="FH476" s="118"/>
      <c r="FI476" s="115"/>
      <c r="FJ476" s="115"/>
      <c r="FK476" s="115"/>
      <c r="FL476" s="115"/>
      <c r="FM476" s="115"/>
      <c r="FN476" s="115">
        <f t="shared" si="7645"/>
        <v>0</v>
      </c>
      <c r="FP476" s="118"/>
      <c r="FQ476" s="118"/>
      <c r="FR476" s="115"/>
      <c r="FS476" s="115"/>
      <c r="FT476" s="115"/>
      <c r="FU476" s="115"/>
      <c r="FV476" s="115"/>
      <c r="FW476" s="115">
        <f t="shared" si="7646"/>
        <v>0</v>
      </c>
      <c r="FY476" s="118"/>
      <c r="FZ476" s="118"/>
      <c r="GA476" s="115"/>
      <c r="GB476" s="115"/>
      <c r="GC476" s="115"/>
      <c r="GD476" s="115"/>
      <c r="GE476" s="115"/>
      <c r="GF476" s="115">
        <f t="shared" si="7647"/>
        <v>0</v>
      </c>
      <c r="GH476" s="118"/>
      <c r="GI476" s="118"/>
      <c r="GJ476" s="115"/>
      <c r="GK476" s="115"/>
      <c r="GL476" s="115"/>
      <c r="GM476" s="115"/>
      <c r="GN476" s="115"/>
      <c r="GO476" s="115">
        <f t="shared" si="7648"/>
        <v>0</v>
      </c>
      <c r="GQ476" s="118"/>
      <c r="GR476" s="118"/>
      <c r="GS476" s="115"/>
      <c r="GT476" s="115"/>
      <c r="GU476" s="115"/>
      <c r="GV476" s="115"/>
      <c r="GW476" s="115"/>
      <c r="GX476" s="115">
        <f t="shared" si="7649"/>
        <v>0</v>
      </c>
      <c r="GZ476" s="118"/>
      <c r="HA476" s="118"/>
      <c r="HB476" s="115"/>
      <c r="HC476" s="115"/>
      <c r="HD476" s="115"/>
      <c r="HE476" s="115"/>
      <c r="HF476" s="115"/>
      <c r="HG476" s="115">
        <f t="shared" si="7650"/>
        <v>0</v>
      </c>
      <c r="HI476" s="118"/>
      <c r="HJ476" s="118"/>
      <c r="HK476" s="115"/>
      <c r="HL476" s="115"/>
      <c r="HM476" s="115"/>
      <c r="HN476" s="115"/>
      <c r="HO476" s="115"/>
      <c r="HP476" s="115">
        <f t="shared" si="7651"/>
        <v>0</v>
      </c>
      <c r="HR476" s="118"/>
      <c r="HS476" s="118"/>
      <c r="HT476" s="115"/>
      <c r="HU476" s="115"/>
      <c r="HV476" s="115"/>
      <c r="HW476" s="115"/>
      <c r="HX476" s="115"/>
      <c r="HY476" s="115">
        <f t="shared" si="7652"/>
        <v>0</v>
      </c>
      <c r="IA476" s="118"/>
      <c r="IB476" s="118"/>
      <c r="IC476" s="115"/>
      <c r="ID476" s="115"/>
      <c r="IE476" s="115"/>
      <c r="IF476" s="115"/>
      <c r="IG476" s="115"/>
      <c r="IH476" s="115">
        <f t="shared" si="7653"/>
        <v>0</v>
      </c>
      <c r="IJ476" s="118"/>
      <c r="IK476" s="118"/>
      <c r="IL476" s="115"/>
      <c r="IM476" s="115"/>
      <c r="IN476" s="115"/>
      <c r="IO476" s="115"/>
      <c r="IP476" s="115"/>
      <c r="IQ476" s="115">
        <f t="shared" si="7654"/>
        <v>0</v>
      </c>
      <c r="IS476" s="118"/>
      <c r="IT476" s="118"/>
      <c r="IU476" s="115"/>
      <c r="IV476" s="115"/>
      <c r="IW476" s="115"/>
      <c r="IX476" s="115"/>
      <c r="IY476" s="115"/>
      <c r="IZ476" s="115">
        <f t="shared" si="7655"/>
        <v>0</v>
      </c>
      <c r="JB476" s="118"/>
      <c r="JC476" s="118"/>
      <c r="JD476" s="115"/>
      <c r="JE476" s="115"/>
      <c r="JF476" s="115"/>
      <c r="JG476" s="115"/>
      <c r="JH476" s="115"/>
      <c r="JI476" s="115">
        <f t="shared" si="7656"/>
        <v>0</v>
      </c>
      <c r="JK476" s="118"/>
      <c r="JL476" s="118"/>
      <c r="JM476" s="115"/>
      <c r="JN476" s="115"/>
      <c r="JO476" s="115"/>
      <c r="JP476" s="115"/>
      <c r="JQ476" s="115"/>
      <c r="JR476" s="115">
        <f t="shared" si="7657"/>
        <v>0</v>
      </c>
      <c r="JS476" s="481"/>
      <c r="JT476" s="118"/>
      <c r="JU476" s="118"/>
      <c r="JV476" s="115"/>
      <c r="JW476" s="115"/>
      <c r="JX476" s="115"/>
      <c r="JY476" s="115"/>
      <c r="JZ476" s="115"/>
      <c r="KA476" s="115">
        <f t="shared" si="7658"/>
        <v>0</v>
      </c>
      <c r="KB476" s="481"/>
      <c r="KC476" s="118"/>
      <c r="KD476" s="118"/>
      <c r="KE476" s="115"/>
      <c r="KF476" s="115"/>
      <c r="KG476" s="115"/>
      <c r="KH476" s="115"/>
      <c r="KI476" s="115"/>
      <c r="KJ476" s="115">
        <f t="shared" si="7659"/>
        <v>0</v>
      </c>
      <c r="KK476" s="481"/>
      <c r="KL476" s="118"/>
      <c r="KM476" s="118"/>
      <c r="KN476" s="115"/>
      <c r="KO476" s="115"/>
      <c r="KP476" s="115"/>
      <c r="KQ476" s="115"/>
      <c r="KR476" s="115"/>
      <c r="KS476" s="115">
        <f t="shared" si="7660"/>
        <v>0</v>
      </c>
      <c r="KT476" s="481"/>
      <c r="KU476" s="118"/>
      <c r="KV476" s="118"/>
      <c r="KW476" s="115"/>
      <c r="KX476" s="115"/>
      <c r="KY476" s="115"/>
      <c r="KZ476" s="115"/>
      <c r="LA476" s="115"/>
      <c r="LB476" s="115">
        <f t="shared" si="7661"/>
        <v>0</v>
      </c>
      <c r="LC476" s="481"/>
      <c r="LD476" s="118"/>
      <c r="LE476" s="118"/>
      <c r="LF476" s="115"/>
      <c r="LG476" s="115"/>
      <c r="LH476" s="115"/>
      <c r="LI476" s="115"/>
      <c r="LJ476" s="115"/>
      <c r="LK476" s="115">
        <f t="shared" si="7662"/>
        <v>0</v>
      </c>
      <c r="LL476" s="481"/>
      <c r="LM476" s="118"/>
      <c r="LN476" s="118"/>
      <c r="LO476" s="115"/>
      <c r="LP476" s="115"/>
      <c r="LQ476" s="115"/>
      <c r="LR476" s="115"/>
      <c r="LS476" s="115"/>
      <c r="LT476" s="115">
        <f t="shared" si="7663"/>
        <v>0</v>
      </c>
      <c r="LU476" s="481"/>
      <c r="LV476" s="118"/>
      <c r="LW476" s="118"/>
      <c r="LX476" s="115"/>
      <c r="LY476" s="115"/>
      <c r="LZ476" s="115"/>
      <c r="MA476" s="115"/>
      <c r="MB476" s="115"/>
      <c r="MC476" s="115">
        <f t="shared" si="7664"/>
        <v>0</v>
      </c>
      <c r="MD476" s="481"/>
      <c r="ME476" s="118"/>
      <c r="MF476" s="118"/>
      <c r="MG476" s="115"/>
      <c r="MH476" s="115"/>
      <c r="MI476" s="115"/>
      <c r="MJ476" s="115"/>
      <c r="MK476" s="115"/>
      <c r="ML476" s="115">
        <f t="shared" si="7665"/>
        <v>0</v>
      </c>
      <c r="MM476" s="481"/>
      <c r="MN476" s="118"/>
      <c r="MO476" s="118"/>
      <c r="MP476" s="115"/>
      <c r="MQ476" s="115"/>
      <c r="MR476" s="115"/>
      <c r="MS476" s="115"/>
      <c r="MT476" s="115"/>
      <c r="MU476" s="115">
        <f t="shared" si="7666"/>
        <v>0</v>
      </c>
      <c r="MV476" s="481"/>
      <c r="MW476" s="118"/>
      <c r="MX476" s="118"/>
      <c r="MY476" s="115"/>
      <c r="MZ476" s="115"/>
      <c r="NA476" s="115"/>
      <c r="NB476" s="115"/>
      <c r="NC476" s="115"/>
      <c r="ND476" s="115">
        <f t="shared" si="7667"/>
        <v>0</v>
      </c>
      <c r="NE476" s="481"/>
      <c r="NF476" s="118"/>
      <c r="NG476" s="118"/>
      <c r="NH476" s="115"/>
      <c r="NI476" s="115"/>
      <c r="NJ476" s="115"/>
      <c r="NK476" s="115"/>
      <c r="NL476" s="115"/>
      <c r="NM476" s="115">
        <f t="shared" si="7668"/>
        <v>0</v>
      </c>
      <c r="NN476" s="481"/>
      <c r="NO476" s="118"/>
      <c r="NP476" s="118"/>
      <c r="NQ476" s="115"/>
      <c r="NR476" s="115"/>
      <c r="NS476" s="115"/>
      <c r="NT476" s="115"/>
      <c r="NU476" s="115"/>
      <c r="NV476" s="115">
        <f t="shared" si="7669"/>
        <v>0</v>
      </c>
      <c r="NW476" s="481"/>
      <c r="NX476" s="118"/>
      <c r="NY476" s="118"/>
      <c r="NZ476" s="115"/>
      <c r="OA476" s="115"/>
      <c r="OB476" s="115"/>
      <c r="OC476" s="115"/>
      <c r="OD476" s="115"/>
      <c r="OE476" s="115">
        <f t="shared" si="7670"/>
        <v>0</v>
      </c>
      <c r="OF476" s="481"/>
      <c r="OG476" s="118"/>
      <c r="OH476" s="118"/>
      <c r="OI476" s="115"/>
      <c r="OJ476" s="115"/>
      <c r="OK476" s="115"/>
      <c r="OL476" s="115"/>
      <c r="OM476" s="115"/>
      <c r="ON476" s="115">
        <f t="shared" si="7671"/>
        <v>0</v>
      </c>
      <c r="OO476" s="481"/>
      <c r="OP476" s="118"/>
      <c r="OQ476" s="118"/>
      <c r="OR476" s="115"/>
      <c r="OS476" s="115"/>
      <c r="OT476" s="115"/>
      <c r="OU476" s="115"/>
      <c r="OV476" s="115"/>
      <c r="OW476" s="115">
        <f t="shared" si="7672"/>
        <v>0</v>
      </c>
      <c r="OY476" s="118"/>
      <c r="OZ476" s="118"/>
      <c r="PA476" s="115"/>
      <c r="PB476" s="115"/>
      <c r="PC476" s="115"/>
      <c r="PD476" s="115"/>
      <c r="PE476" s="115"/>
      <c r="PF476" s="115">
        <f t="shared" si="7673"/>
        <v>0</v>
      </c>
    </row>
    <row r="477" spans="1:422">
      <c r="A477" s="118"/>
      <c r="B477" s="118"/>
      <c r="C477" s="115"/>
      <c r="D477" s="115"/>
      <c r="E477" s="115"/>
      <c r="F477" s="115"/>
      <c r="G477" s="115"/>
      <c r="H477" s="115">
        <f t="shared" si="7627"/>
        <v>0</v>
      </c>
      <c r="J477" s="118"/>
      <c r="K477" s="118"/>
      <c r="L477" s="115"/>
      <c r="M477" s="115"/>
      <c r="N477" s="115"/>
      <c r="O477" s="115"/>
      <c r="P477" s="115"/>
      <c r="Q477" s="115">
        <f t="shared" si="7628"/>
        <v>0</v>
      </c>
      <c r="S477" s="118"/>
      <c r="T477" s="118"/>
      <c r="U477" s="115"/>
      <c r="V477" s="115"/>
      <c r="W477" s="115"/>
      <c r="X477" s="115"/>
      <c r="Y477" s="115"/>
      <c r="Z477" s="115">
        <f t="shared" si="7629"/>
        <v>0</v>
      </c>
      <c r="AB477" s="118"/>
      <c r="AC477" s="118"/>
      <c r="AD477" s="115"/>
      <c r="AE477" s="115"/>
      <c r="AF477" s="115"/>
      <c r="AG477" s="115"/>
      <c r="AH477" s="115"/>
      <c r="AI477" s="115">
        <f t="shared" si="7630"/>
        <v>0</v>
      </c>
      <c r="AK477" s="118"/>
      <c r="AL477" s="118"/>
      <c r="AM477" s="115"/>
      <c r="AN477" s="115"/>
      <c r="AO477" s="115"/>
      <c r="AP477" s="115"/>
      <c r="AQ477" s="115"/>
      <c r="AR477" s="115">
        <f t="shared" si="7631"/>
        <v>0</v>
      </c>
      <c r="AT477" s="118"/>
      <c r="AU477" s="118"/>
      <c r="AV477" s="115"/>
      <c r="AW477" s="115"/>
      <c r="AX477" s="115"/>
      <c r="AY477" s="115"/>
      <c r="AZ477" s="115"/>
      <c r="BA477" s="115">
        <f t="shared" si="7632"/>
        <v>0</v>
      </c>
      <c r="BC477" s="118"/>
      <c r="BD477" s="118"/>
      <c r="BE477" s="115"/>
      <c r="BF477" s="115"/>
      <c r="BG477" s="115"/>
      <c r="BH477" s="115"/>
      <c r="BI477" s="115"/>
      <c r="BJ477" s="115">
        <f t="shared" si="7633"/>
        <v>0</v>
      </c>
      <c r="BL477" s="118"/>
      <c r="BM477" s="118"/>
      <c r="BN477" s="115"/>
      <c r="BO477" s="115"/>
      <c r="BP477" s="115"/>
      <c r="BQ477" s="115"/>
      <c r="BR477" s="115"/>
      <c r="BS477" s="115">
        <f t="shared" si="7634"/>
        <v>0</v>
      </c>
      <c r="BU477" s="118"/>
      <c r="BV477" s="118"/>
      <c r="BW477" s="115"/>
      <c r="BX477" s="115"/>
      <c r="BY477" s="115"/>
      <c r="BZ477" s="115"/>
      <c r="CA477" s="115"/>
      <c r="CB477" s="115">
        <f t="shared" si="7635"/>
        <v>0</v>
      </c>
      <c r="CD477" s="118"/>
      <c r="CE477" s="118"/>
      <c r="CF477" s="115"/>
      <c r="CG477" s="115"/>
      <c r="CH477" s="115"/>
      <c r="CI477" s="115"/>
      <c r="CJ477" s="115"/>
      <c r="CK477" s="115">
        <f t="shared" si="7636"/>
        <v>0</v>
      </c>
      <c r="CM477" s="118"/>
      <c r="CN477" s="118"/>
      <c r="CO477" s="115"/>
      <c r="CP477" s="115"/>
      <c r="CQ477" s="115"/>
      <c r="CR477" s="115"/>
      <c r="CS477" s="115"/>
      <c r="CT477" s="115">
        <f t="shared" si="7637"/>
        <v>0</v>
      </c>
      <c r="CV477" s="118"/>
      <c r="CW477" s="118"/>
      <c r="CX477" s="115"/>
      <c r="CY477" s="115"/>
      <c r="CZ477" s="115"/>
      <c r="DA477" s="115"/>
      <c r="DB477" s="115"/>
      <c r="DC477" s="115">
        <f t="shared" si="7638"/>
        <v>0</v>
      </c>
      <c r="DE477" s="118"/>
      <c r="DF477" s="118"/>
      <c r="DG477" s="115"/>
      <c r="DH477" s="115"/>
      <c r="DI477" s="115"/>
      <c r="DJ477" s="115"/>
      <c r="DK477" s="115"/>
      <c r="DL477" s="115">
        <f t="shared" si="7639"/>
        <v>0</v>
      </c>
      <c r="DN477" s="118"/>
      <c r="DO477" s="118"/>
      <c r="DP477" s="115"/>
      <c r="DQ477" s="115"/>
      <c r="DR477" s="115"/>
      <c r="DS477" s="115"/>
      <c r="DT477" s="115"/>
      <c r="DU477" s="115">
        <f t="shared" si="7640"/>
        <v>0</v>
      </c>
      <c r="DW477" s="118"/>
      <c r="DX477" s="118"/>
      <c r="DY477" s="115"/>
      <c r="DZ477" s="115"/>
      <c r="EA477" s="115"/>
      <c r="EB477" s="115"/>
      <c r="EC477" s="115"/>
      <c r="ED477" s="115">
        <f t="shared" si="7641"/>
        <v>0</v>
      </c>
      <c r="EF477" s="118"/>
      <c r="EG477" s="118"/>
      <c r="EH477" s="115"/>
      <c r="EI477" s="115"/>
      <c r="EJ477" s="115"/>
      <c r="EK477" s="115"/>
      <c r="EL477" s="115"/>
      <c r="EM477" s="115">
        <f t="shared" si="7642"/>
        <v>0</v>
      </c>
      <c r="EO477" s="118"/>
      <c r="EP477" s="118"/>
      <c r="EQ477" s="115"/>
      <c r="ER477" s="115"/>
      <c r="ES477" s="115"/>
      <c r="ET477" s="115"/>
      <c r="EU477" s="115"/>
      <c r="EV477" s="115">
        <f t="shared" si="7643"/>
        <v>0</v>
      </c>
      <c r="EX477" s="118"/>
      <c r="EY477" s="118"/>
      <c r="EZ477" s="115"/>
      <c r="FA477" s="115"/>
      <c r="FB477" s="115"/>
      <c r="FC477" s="115"/>
      <c r="FD477" s="115"/>
      <c r="FE477" s="115">
        <f t="shared" si="7644"/>
        <v>0</v>
      </c>
      <c r="FG477" s="118"/>
      <c r="FH477" s="118"/>
      <c r="FI477" s="115"/>
      <c r="FJ477" s="115"/>
      <c r="FK477" s="115"/>
      <c r="FL477" s="115"/>
      <c r="FM477" s="115"/>
      <c r="FN477" s="115">
        <f t="shared" si="7645"/>
        <v>0</v>
      </c>
      <c r="FP477" s="118"/>
      <c r="FQ477" s="118"/>
      <c r="FR477" s="115"/>
      <c r="FS477" s="115"/>
      <c r="FT477" s="115"/>
      <c r="FU477" s="115"/>
      <c r="FV477" s="115"/>
      <c r="FW477" s="115">
        <f t="shared" si="7646"/>
        <v>0</v>
      </c>
      <c r="FY477" s="118"/>
      <c r="FZ477" s="118"/>
      <c r="GA477" s="115"/>
      <c r="GB477" s="115"/>
      <c r="GC477" s="115"/>
      <c r="GD477" s="115"/>
      <c r="GE477" s="115"/>
      <c r="GF477" s="115">
        <f t="shared" si="7647"/>
        <v>0</v>
      </c>
      <c r="GH477" s="118"/>
      <c r="GI477" s="118"/>
      <c r="GJ477" s="115"/>
      <c r="GK477" s="115"/>
      <c r="GL477" s="115"/>
      <c r="GM477" s="115"/>
      <c r="GN477" s="115"/>
      <c r="GO477" s="115">
        <f t="shared" si="7648"/>
        <v>0</v>
      </c>
      <c r="GQ477" s="118"/>
      <c r="GR477" s="118"/>
      <c r="GS477" s="115"/>
      <c r="GT477" s="115"/>
      <c r="GU477" s="115"/>
      <c r="GV477" s="115"/>
      <c r="GW477" s="115"/>
      <c r="GX477" s="115">
        <f t="shared" si="7649"/>
        <v>0</v>
      </c>
      <c r="GZ477" s="118"/>
      <c r="HA477" s="118"/>
      <c r="HB477" s="115"/>
      <c r="HC477" s="115"/>
      <c r="HD477" s="115"/>
      <c r="HE477" s="115"/>
      <c r="HF477" s="115"/>
      <c r="HG477" s="115">
        <f t="shared" si="7650"/>
        <v>0</v>
      </c>
      <c r="HI477" s="118"/>
      <c r="HJ477" s="118"/>
      <c r="HK477" s="115"/>
      <c r="HL477" s="115"/>
      <c r="HM477" s="115"/>
      <c r="HN477" s="115"/>
      <c r="HO477" s="115"/>
      <c r="HP477" s="115">
        <f t="shared" si="7651"/>
        <v>0</v>
      </c>
      <c r="HR477" s="118"/>
      <c r="HS477" s="118"/>
      <c r="HT477" s="115"/>
      <c r="HU477" s="115"/>
      <c r="HV477" s="115"/>
      <c r="HW477" s="115"/>
      <c r="HX477" s="115"/>
      <c r="HY477" s="115">
        <f t="shared" si="7652"/>
        <v>0</v>
      </c>
      <c r="IA477" s="118"/>
      <c r="IB477" s="118"/>
      <c r="IC477" s="115"/>
      <c r="ID477" s="115"/>
      <c r="IE477" s="115"/>
      <c r="IF477" s="115"/>
      <c r="IG477" s="115"/>
      <c r="IH477" s="115">
        <f t="shared" si="7653"/>
        <v>0</v>
      </c>
      <c r="IJ477" s="118"/>
      <c r="IK477" s="118"/>
      <c r="IL477" s="115"/>
      <c r="IM477" s="115"/>
      <c r="IN477" s="115"/>
      <c r="IO477" s="115"/>
      <c r="IP477" s="115"/>
      <c r="IQ477" s="115">
        <f t="shared" si="7654"/>
        <v>0</v>
      </c>
      <c r="IS477" s="118"/>
      <c r="IT477" s="118"/>
      <c r="IU477" s="115"/>
      <c r="IV477" s="115"/>
      <c r="IW477" s="115"/>
      <c r="IX477" s="115"/>
      <c r="IY477" s="115"/>
      <c r="IZ477" s="115">
        <f t="shared" si="7655"/>
        <v>0</v>
      </c>
      <c r="JB477" s="118"/>
      <c r="JC477" s="118"/>
      <c r="JD477" s="115"/>
      <c r="JE477" s="115"/>
      <c r="JF477" s="115"/>
      <c r="JG477" s="115"/>
      <c r="JH477" s="115"/>
      <c r="JI477" s="115">
        <f t="shared" si="7656"/>
        <v>0</v>
      </c>
      <c r="JK477" s="118"/>
      <c r="JL477" s="118"/>
      <c r="JM477" s="115"/>
      <c r="JN477" s="115"/>
      <c r="JO477" s="115"/>
      <c r="JP477" s="115"/>
      <c r="JQ477" s="115"/>
      <c r="JR477" s="115">
        <f t="shared" si="7657"/>
        <v>0</v>
      </c>
      <c r="JS477" s="481"/>
      <c r="JT477" s="118"/>
      <c r="JU477" s="118"/>
      <c r="JV477" s="115"/>
      <c r="JW477" s="115"/>
      <c r="JX477" s="115"/>
      <c r="JY477" s="115"/>
      <c r="JZ477" s="115"/>
      <c r="KA477" s="115">
        <f t="shared" si="7658"/>
        <v>0</v>
      </c>
      <c r="KB477" s="481"/>
      <c r="KC477" s="118"/>
      <c r="KD477" s="118"/>
      <c r="KE477" s="115"/>
      <c r="KF477" s="115"/>
      <c r="KG477" s="115"/>
      <c r="KH477" s="115"/>
      <c r="KI477" s="115"/>
      <c r="KJ477" s="115">
        <f t="shared" si="7659"/>
        <v>0</v>
      </c>
      <c r="KK477" s="481"/>
      <c r="KL477" s="118"/>
      <c r="KM477" s="118"/>
      <c r="KN477" s="115"/>
      <c r="KO477" s="115"/>
      <c r="KP477" s="115"/>
      <c r="KQ477" s="115"/>
      <c r="KR477" s="115"/>
      <c r="KS477" s="115">
        <f t="shared" si="7660"/>
        <v>0</v>
      </c>
      <c r="KT477" s="481"/>
      <c r="KU477" s="118"/>
      <c r="KV477" s="118"/>
      <c r="KW477" s="115"/>
      <c r="KX477" s="115"/>
      <c r="KY477" s="115"/>
      <c r="KZ477" s="115"/>
      <c r="LA477" s="115"/>
      <c r="LB477" s="115">
        <f t="shared" si="7661"/>
        <v>0</v>
      </c>
      <c r="LC477" s="481"/>
      <c r="LD477" s="118"/>
      <c r="LE477" s="118"/>
      <c r="LF477" s="115"/>
      <c r="LG477" s="115"/>
      <c r="LH477" s="115"/>
      <c r="LI477" s="115"/>
      <c r="LJ477" s="115"/>
      <c r="LK477" s="115">
        <f t="shared" si="7662"/>
        <v>0</v>
      </c>
      <c r="LL477" s="481"/>
      <c r="LM477" s="118"/>
      <c r="LN477" s="118"/>
      <c r="LO477" s="115"/>
      <c r="LP477" s="115"/>
      <c r="LQ477" s="115"/>
      <c r="LR477" s="115"/>
      <c r="LS477" s="115"/>
      <c r="LT477" s="115">
        <f t="shared" si="7663"/>
        <v>0</v>
      </c>
      <c r="LU477" s="481"/>
      <c r="LV477" s="118"/>
      <c r="LW477" s="118"/>
      <c r="LX477" s="115"/>
      <c r="LY477" s="115"/>
      <c r="LZ477" s="115"/>
      <c r="MA477" s="115"/>
      <c r="MB477" s="115"/>
      <c r="MC477" s="115">
        <f t="shared" si="7664"/>
        <v>0</v>
      </c>
      <c r="MD477" s="481"/>
      <c r="ME477" s="118"/>
      <c r="MF477" s="118"/>
      <c r="MG477" s="115"/>
      <c r="MH477" s="115"/>
      <c r="MI477" s="115"/>
      <c r="MJ477" s="115"/>
      <c r="MK477" s="115"/>
      <c r="ML477" s="115">
        <f t="shared" si="7665"/>
        <v>0</v>
      </c>
      <c r="MM477" s="481"/>
      <c r="MN477" s="118"/>
      <c r="MO477" s="118"/>
      <c r="MP477" s="115"/>
      <c r="MQ477" s="115"/>
      <c r="MR477" s="115"/>
      <c r="MS477" s="115"/>
      <c r="MT477" s="115"/>
      <c r="MU477" s="115">
        <f t="shared" si="7666"/>
        <v>0</v>
      </c>
      <c r="MV477" s="481"/>
      <c r="MW477" s="118"/>
      <c r="MX477" s="118"/>
      <c r="MY477" s="115"/>
      <c r="MZ477" s="115"/>
      <c r="NA477" s="115"/>
      <c r="NB477" s="115"/>
      <c r="NC477" s="115"/>
      <c r="ND477" s="115">
        <f t="shared" si="7667"/>
        <v>0</v>
      </c>
      <c r="NE477" s="481"/>
      <c r="NF477" s="118"/>
      <c r="NG477" s="118"/>
      <c r="NH477" s="115"/>
      <c r="NI477" s="115"/>
      <c r="NJ477" s="115"/>
      <c r="NK477" s="115"/>
      <c r="NL477" s="115"/>
      <c r="NM477" s="115">
        <f t="shared" si="7668"/>
        <v>0</v>
      </c>
      <c r="NN477" s="481"/>
      <c r="NO477" s="118"/>
      <c r="NP477" s="118"/>
      <c r="NQ477" s="115"/>
      <c r="NR477" s="115"/>
      <c r="NS477" s="115"/>
      <c r="NT477" s="115"/>
      <c r="NU477" s="115"/>
      <c r="NV477" s="115">
        <f t="shared" si="7669"/>
        <v>0</v>
      </c>
      <c r="NW477" s="481"/>
      <c r="NX477" s="118"/>
      <c r="NY477" s="118"/>
      <c r="NZ477" s="115"/>
      <c r="OA477" s="115"/>
      <c r="OB477" s="115"/>
      <c r="OC477" s="115"/>
      <c r="OD477" s="115"/>
      <c r="OE477" s="115">
        <f t="shared" si="7670"/>
        <v>0</v>
      </c>
      <c r="OF477" s="481"/>
      <c r="OG477" s="118"/>
      <c r="OH477" s="118"/>
      <c r="OI477" s="115"/>
      <c r="OJ477" s="115"/>
      <c r="OK477" s="115"/>
      <c r="OL477" s="115"/>
      <c r="OM477" s="115"/>
      <c r="ON477" s="115">
        <f t="shared" si="7671"/>
        <v>0</v>
      </c>
      <c r="OO477" s="481"/>
      <c r="OP477" s="118"/>
      <c r="OQ477" s="118"/>
      <c r="OR477" s="115"/>
      <c r="OS477" s="115"/>
      <c r="OT477" s="115"/>
      <c r="OU477" s="115"/>
      <c r="OV477" s="115"/>
      <c r="OW477" s="115">
        <f t="shared" si="7672"/>
        <v>0</v>
      </c>
      <c r="OY477" s="118"/>
      <c r="OZ477" s="118"/>
      <c r="PA477" s="115"/>
      <c r="PB477" s="115"/>
      <c r="PC477" s="115"/>
      <c r="PD477" s="115"/>
      <c r="PE477" s="115"/>
      <c r="PF477" s="115">
        <f t="shared" si="7673"/>
        <v>0</v>
      </c>
    </row>
    <row r="478" spans="1:422">
      <c r="A478" s="118"/>
      <c r="B478" s="118"/>
      <c r="C478" s="115"/>
      <c r="D478" s="115"/>
      <c r="E478" s="115"/>
      <c r="F478" s="115"/>
      <c r="G478" s="115"/>
      <c r="H478" s="115">
        <f t="shared" si="7627"/>
        <v>0</v>
      </c>
      <c r="J478" s="118"/>
      <c r="K478" s="118"/>
      <c r="L478" s="115"/>
      <c r="M478" s="115"/>
      <c r="N478" s="115"/>
      <c r="O478" s="115"/>
      <c r="P478" s="115"/>
      <c r="Q478" s="115">
        <f t="shared" si="7628"/>
        <v>0</v>
      </c>
      <c r="S478" s="118"/>
      <c r="T478" s="118"/>
      <c r="U478" s="115"/>
      <c r="V478" s="115"/>
      <c r="W478" s="115"/>
      <c r="X478" s="115"/>
      <c r="Y478" s="115"/>
      <c r="Z478" s="115">
        <f t="shared" si="7629"/>
        <v>0</v>
      </c>
      <c r="AB478" s="118"/>
      <c r="AC478" s="118"/>
      <c r="AD478" s="115"/>
      <c r="AE478" s="115"/>
      <c r="AF478" s="115"/>
      <c r="AG478" s="115"/>
      <c r="AH478" s="115"/>
      <c r="AI478" s="115">
        <f t="shared" si="7630"/>
        <v>0</v>
      </c>
      <c r="AK478" s="118"/>
      <c r="AL478" s="118"/>
      <c r="AM478" s="115"/>
      <c r="AN478" s="115"/>
      <c r="AO478" s="115"/>
      <c r="AP478" s="115"/>
      <c r="AQ478" s="115"/>
      <c r="AR478" s="115">
        <f t="shared" si="7631"/>
        <v>0</v>
      </c>
      <c r="AT478" s="118"/>
      <c r="AU478" s="118"/>
      <c r="AV478" s="115"/>
      <c r="AW478" s="115"/>
      <c r="AX478" s="115"/>
      <c r="AY478" s="115"/>
      <c r="AZ478" s="115"/>
      <c r="BA478" s="115">
        <f t="shared" si="7632"/>
        <v>0</v>
      </c>
      <c r="BC478" s="118"/>
      <c r="BD478" s="118"/>
      <c r="BE478" s="115"/>
      <c r="BF478" s="115"/>
      <c r="BG478" s="115"/>
      <c r="BH478" s="115"/>
      <c r="BI478" s="115"/>
      <c r="BJ478" s="115">
        <f t="shared" si="7633"/>
        <v>0</v>
      </c>
      <c r="BL478" s="118"/>
      <c r="BM478" s="118"/>
      <c r="BN478" s="115"/>
      <c r="BO478" s="115"/>
      <c r="BP478" s="115"/>
      <c r="BQ478" s="115"/>
      <c r="BR478" s="115"/>
      <c r="BS478" s="115">
        <f t="shared" si="7634"/>
        <v>0</v>
      </c>
      <c r="BU478" s="118"/>
      <c r="BV478" s="118"/>
      <c r="BW478" s="115"/>
      <c r="BX478" s="115"/>
      <c r="BY478" s="115"/>
      <c r="BZ478" s="115"/>
      <c r="CA478" s="115"/>
      <c r="CB478" s="115">
        <f t="shared" si="7635"/>
        <v>0</v>
      </c>
      <c r="CD478" s="118"/>
      <c r="CE478" s="118"/>
      <c r="CF478" s="115"/>
      <c r="CG478" s="115"/>
      <c r="CH478" s="115"/>
      <c r="CI478" s="115"/>
      <c r="CJ478" s="115"/>
      <c r="CK478" s="115">
        <f t="shared" si="7636"/>
        <v>0</v>
      </c>
      <c r="CM478" s="118"/>
      <c r="CN478" s="118"/>
      <c r="CO478" s="115"/>
      <c r="CP478" s="115"/>
      <c r="CQ478" s="115"/>
      <c r="CR478" s="115"/>
      <c r="CS478" s="115"/>
      <c r="CT478" s="115">
        <f t="shared" si="7637"/>
        <v>0</v>
      </c>
      <c r="CV478" s="118"/>
      <c r="CW478" s="118"/>
      <c r="CX478" s="115"/>
      <c r="CY478" s="115"/>
      <c r="CZ478" s="115"/>
      <c r="DA478" s="115"/>
      <c r="DB478" s="115"/>
      <c r="DC478" s="115">
        <f t="shared" si="7638"/>
        <v>0</v>
      </c>
      <c r="DE478" s="118"/>
      <c r="DF478" s="118"/>
      <c r="DG478" s="115"/>
      <c r="DH478" s="115"/>
      <c r="DI478" s="115"/>
      <c r="DJ478" s="115"/>
      <c r="DK478" s="115"/>
      <c r="DL478" s="115">
        <f t="shared" si="7639"/>
        <v>0</v>
      </c>
      <c r="DN478" s="118"/>
      <c r="DO478" s="118"/>
      <c r="DP478" s="115"/>
      <c r="DQ478" s="115"/>
      <c r="DR478" s="115"/>
      <c r="DS478" s="115"/>
      <c r="DT478" s="115"/>
      <c r="DU478" s="115">
        <f t="shared" si="7640"/>
        <v>0</v>
      </c>
      <c r="DW478" s="118"/>
      <c r="DX478" s="118"/>
      <c r="DY478" s="115"/>
      <c r="DZ478" s="115"/>
      <c r="EA478" s="115"/>
      <c r="EB478" s="115"/>
      <c r="EC478" s="115"/>
      <c r="ED478" s="115">
        <f t="shared" si="7641"/>
        <v>0</v>
      </c>
      <c r="EF478" s="118"/>
      <c r="EG478" s="118"/>
      <c r="EH478" s="115"/>
      <c r="EI478" s="115"/>
      <c r="EJ478" s="115"/>
      <c r="EK478" s="115"/>
      <c r="EL478" s="115"/>
      <c r="EM478" s="115">
        <f t="shared" si="7642"/>
        <v>0</v>
      </c>
      <c r="EO478" s="118"/>
      <c r="EP478" s="118"/>
      <c r="EQ478" s="115"/>
      <c r="ER478" s="115"/>
      <c r="ES478" s="115"/>
      <c r="ET478" s="115"/>
      <c r="EU478" s="115"/>
      <c r="EV478" s="115">
        <f t="shared" si="7643"/>
        <v>0</v>
      </c>
      <c r="EX478" s="118"/>
      <c r="EY478" s="118"/>
      <c r="EZ478" s="115"/>
      <c r="FA478" s="115"/>
      <c r="FB478" s="115"/>
      <c r="FC478" s="115"/>
      <c r="FD478" s="115"/>
      <c r="FE478" s="115">
        <f t="shared" si="7644"/>
        <v>0</v>
      </c>
      <c r="FG478" s="118"/>
      <c r="FH478" s="118"/>
      <c r="FI478" s="115"/>
      <c r="FJ478" s="115"/>
      <c r="FK478" s="115"/>
      <c r="FL478" s="115"/>
      <c r="FM478" s="115"/>
      <c r="FN478" s="115">
        <f t="shared" si="7645"/>
        <v>0</v>
      </c>
      <c r="FP478" s="118"/>
      <c r="FQ478" s="118"/>
      <c r="FR478" s="115"/>
      <c r="FS478" s="115"/>
      <c r="FT478" s="115"/>
      <c r="FU478" s="115"/>
      <c r="FV478" s="115"/>
      <c r="FW478" s="115">
        <f t="shared" si="7646"/>
        <v>0</v>
      </c>
      <c r="FY478" s="118"/>
      <c r="FZ478" s="118"/>
      <c r="GA478" s="115"/>
      <c r="GB478" s="115"/>
      <c r="GC478" s="115"/>
      <c r="GD478" s="115"/>
      <c r="GE478" s="115"/>
      <c r="GF478" s="115">
        <f t="shared" si="7647"/>
        <v>0</v>
      </c>
      <c r="GH478" s="118"/>
      <c r="GI478" s="118"/>
      <c r="GJ478" s="115"/>
      <c r="GK478" s="115"/>
      <c r="GL478" s="115"/>
      <c r="GM478" s="115"/>
      <c r="GN478" s="115"/>
      <c r="GO478" s="115">
        <f t="shared" si="7648"/>
        <v>0</v>
      </c>
      <c r="GQ478" s="118"/>
      <c r="GR478" s="118"/>
      <c r="GS478" s="115"/>
      <c r="GT478" s="115"/>
      <c r="GU478" s="115"/>
      <c r="GV478" s="115"/>
      <c r="GW478" s="115"/>
      <c r="GX478" s="115">
        <f t="shared" si="7649"/>
        <v>0</v>
      </c>
      <c r="GZ478" s="118"/>
      <c r="HA478" s="118"/>
      <c r="HB478" s="115"/>
      <c r="HC478" s="115"/>
      <c r="HD478" s="115"/>
      <c r="HE478" s="115"/>
      <c r="HF478" s="115"/>
      <c r="HG478" s="115">
        <f t="shared" si="7650"/>
        <v>0</v>
      </c>
      <c r="HI478" s="118"/>
      <c r="HJ478" s="118"/>
      <c r="HK478" s="115"/>
      <c r="HL478" s="115"/>
      <c r="HM478" s="115"/>
      <c r="HN478" s="115"/>
      <c r="HO478" s="115"/>
      <c r="HP478" s="115">
        <f t="shared" si="7651"/>
        <v>0</v>
      </c>
      <c r="HR478" s="118"/>
      <c r="HS478" s="118"/>
      <c r="HT478" s="115"/>
      <c r="HU478" s="115"/>
      <c r="HV478" s="115"/>
      <c r="HW478" s="115"/>
      <c r="HX478" s="115"/>
      <c r="HY478" s="115">
        <f t="shared" si="7652"/>
        <v>0</v>
      </c>
      <c r="IA478" s="118"/>
      <c r="IB478" s="118"/>
      <c r="IC478" s="115"/>
      <c r="ID478" s="115"/>
      <c r="IE478" s="115"/>
      <c r="IF478" s="115"/>
      <c r="IG478" s="115"/>
      <c r="IH478" s="115">
        <f t="shared" si="7653"/>
        <v>0</v>
      </c>
      <c r="IJ478" s="118"/>
      <c r="IK478" s="118"/>
      <c r="IL478" s="115"/>
      <c r="IM478" s="115"/>
      <c r="IN478" s="115"/>
      <c r="IO478" s="115"/>
      <c r="IP478" s="115"/>
      <c r="IQ478" s="115">
        <f t="shared" si="7654"/>
        <v>0</v>
      </c>
      <c r="IS478" s="118"/>
      <c r="IT478" s="118"/>
      <c r="IU478" s="115"/>
      <c r="IV478" s="115"/>
      <c r="IW478" s="115"/>
      <c r="IX478" s="115"/>
      <c r="IY478" s="115"/>
      <c r="IZ478" s="115">
        <f t="shared" si="7655"/>
        <v>0</v>
      </c>
      <c r="JB478" s="118"/>
      <c r="JC478" s="118"/>
      <c r="JD478" s="115"/>
      <c r="JE478" s="115"/>
      <c r="JF478" s="115"/>
      <c r="JG478" s="115"/>
      <c r="JH478" s="115"/>
      <c r="JI478" s="115">
        <f t="shared" si="7656"/>
        <v>0</v>
      </c>
      <c r="JK478" s="118"/>
      <c r="JL478" s="118"/>
      <c r="JM478" s="115"/>
      <c r="JN478" s="115"/>
      <c r="JO478" s="115"/>
      <c r="JP478" s="115"/>
      <c r="JQ478" s="115"/>
      <c r="JR478" s="115">
        <f t="shared" si="7657"/>
        <v>0</v>
      </c>
      <c r="JS478" s="481"/>
      <c r="JT478" s="118"/>
      <c r="JU478" s="118"/>
      <c r="JV478" s="115"/>
      <c r="JW478" s="115"/>
      <c r="JX478" s="115"/>
      <c r="JY478" s="115"/>
      <c r="JZ478" s="115"/>
      <c r="KA478" s="115">
        <f t="shared" si="7658"/>
        <v>0</v>
      </c>
      <c r="KB478" s="481"/>
      <c r="KC478" s="118"/>
      <c r="KD478" s="118"/>
      <c r="KE478" s="115"/>
      <c r="KF478" s="115"/>
      <c r="KG478" s="115"/>
      <c r="KH478" s="115"/>
      <c r="KI478" s="115"/>
      <c r="KJ478" s="115">
        <f t="shared" si="7659"/>
        <v>0</v>
      </c>
      <c r="KK478" s="481"/>
      <c r="KL478" s="118"/>
      <c r="KM478" s="118"/>
      <c r="KN478" s="115"/>
      <c r="KO478" s="115"/>
      <c r="KP478" s="115"/>
      <c r="KQ478" s="115"/>
      <c r="KR478" s="115"/>
      <c r="KS478" s="115">
        <f t="shared" si="7660"/>
        <v>0</v>
      </c>
      <c r="KT478" s="481"/>
      <c r="KU478" s="118"/>
      <c r="KV478" s="118"/>
      <c r="KW478" s="115"/>
      <c r="KX478" s="115"/>
      <c r="KY478" s="115"/>
      <c r="KZ478" s="115"/>
      <c r="LA478" s="115"/>
      <c r="LB478" s="115">
        <f t="shared" si="7661"/>
        <v>0</v>
      </c>
      <c r="LC478" s="481"/>
      <c r="LD478" s="118"/>
      <c r="LE478" s="118"/>
      <c r="LF478" s="115"/>
      <c r="LG478" s="115"/>
      <c r="LH478" s="115"/>
      <c r="LI478" s="115"/>
      <c r="LJ478" s="115"/>
      <c r="LK478" s="115">
        <f t="shared" si="7662"/>
        <v>0</v>
      </c>
      <c r="LL478" s="481"/>
      <c r="LM478" s="118"/>
      <c r="LN478" s="118"/>
      <c r="LO478" s="115"/>
      <c r="LP478" s="115"/>
      <c r="LQ478" s="115"/>
      <c r="LR478" s="115"/>
      <c r="LS478" s="115"/>
      <c r="LT478" s="115">
        <f t="shared" si="7663"/>
        <v>0</v>
      </c>
      <c r="LU478" s="481"/>
      <c r="LV478" s="118"/>
      <c r="LW478" s="118"/>
      <c r="LX478" s="115"/>
      <c r="LY478" s="115"/>
      <c r="LZ478" s="115"/>
      <c r="MA478" s="115"/>
      <c r="MB478" s="115"/>
      <c r="MC478" s="115">
        <f t="shared" si="7664"/>
        <v>0</v>
      </c>
      <c r="MD478" s="481"/>
      <c r="ME478" s="118"/>
      <c r="MF478" s="118"/>
      <c r="MG478" s="115"/>
      <c r="MH478" s="115"/>
      <c r="MI478" s="115"/>
      <c r="MJ478" s="115"/>
      <c r="MK478" s="115"/>
      <c r="ML478" s="115">
        <f t="shared" si="7665"/>
        <v>0</v>
      </c>
      <c r="MM478" s="481"/>
      <c r="MN478" s="118"/>
      <c r="MO478" s="118"/>
      <c r="MP478" s="115"/>
      <c r="MQ478" s="115"/>
      <c r="MR478" s="115"/>
      <c r="MS478" s="115"/>
      <c r="MT478" s="115"/>
      <c r="MU478" s="115">
        <f t="shared" si="7666"/>
        <v>0</v>
      </c>
      <c r="MV478" s="481"/>
      <c r="MW478" s="118"/>
      <c r="MX478" s="118"/>
      <c r="MY478" s="115"/>
      <c r="MZ478" s="115"/>
      <c r="NA478" s="115"/>
      <c r="NB478" s="115"/>
      <c r="NC478" s="115"/>
      <c r="ND478" s="115">
        <f t="shared" si="7667"/>
        <v>0</v>
      </c>
      <c r="NE478" s="481"/>
      <c r="NF478" s="118"/>
      <c r="NG478" s="118"/>
      <c r="NH478" s="115"/>
      <c r="NI478" s="115"/>
      <c r="NJ478" s="115"/>
      <c r="NK478" s="115"/>
      <c r="NL478" s="115"/>
      <c r="NM478" s="115">
        <f t="shared" si="7668"/>
        <v>0</v>
      </c>
      <c r="NN478" s="481"/>
      <c r="NO478" s="118"/>
      <c r="NP478" s="118"/>
      <c r="NQ478" s="115"/>
      <c r="NR478" s="115"/>
      <c r="NS478" s="115"/>
      <c r="NT478" s="115"/>
      <c r="NU478" s="115"/>
      <c r="NV478" s="115">
        <f t="shared" si="7669"/>
        <v>0</v>
      </c>
      <c r="NW478" s="481"/>
      <c r="NX478" s="118"/>
      <c r="NY478" s="118"/>
      <c r="NZ478" s="115"/>
      <c r="OA478" s="115"/>
      <c r="OB478" s="115"/>
      <c r="OC478" s="115"/>
      <c r="OD478" s="115"/>
      <c r="OE478" s="115">
        <f t="shared" si="7670"/>
        <v>0</v>
      </c>
      <c r="OF478" s="481"/>
      <c r="OG478" s="118"/>
      <c r="OH478" s="118"/>
      <c r="OI478" s="115"/>
      <c r="OJ478" s="115"/>
      <c r="OK478" s="115"/>
      <c r="OL478" s="115"/>
      <c r="OM478" s="115"/>
      <c r="ON478" s="115">
        <f t="shared" si="7671"/>
        <v>0</v>
      </c>
      <c r="OO478" s="481"/>
      <c r="OP478" s="118"/>
      <c r="OQ478" s="118"/>
      <c r="OR478" s="115"/>
      <c r="OS478" s="115"/>
      <c r="OT478" s="115"/>
      <c r="OU478" s="115"/>
      <c r="OV478" s="115"/>
      <c r="OW478" s="115">
        <f t="shared" si="7672"/>
        <v>0</v>
      </c>
      <c r="OY478" s="118"/>
      <c r="OZ478" s="118"/>
      <c r="PA478" s="115"/>
      <c r="PB478" s="115"/>
      <c r="PC478" s="115"/>
      <c r="PD478" s="115"/>
      <c r="PE478" s="115"/>
      <c r="PF478" s="115">
        <f t="shared" si="7673"/>
        <v>0</v>
      </c>
    </row>
    <row r="479" spans="1:422">
      <c r="A479" s="118"/>
      <c r="B479" s="118"/>
      <c r="C479" s="115"/>
      <c r="D479" s="115"/>
      <c r="E479" s="115"/>
      <c r="F479" s="115"/>
      <c r="G479" s="115"/>
      <c r="H479" s="115">
        <f t="shared" si="7627"/>
        <v>0</v>
      </c>
      <c r="J479" s="118"/>
      <c r="K479" s="118"/>
      <c r="L479" s="115"/>
      <c r="M479" s="115"/>
      <c r="N479" s="115"/>
      <c r="O479" s="115"/>
      <c r="P479" s="115"/>
      <c r="Q479" s="115">
        <f t="shared" si="7628"/>
        <v>0</v>
      </c>
      <c r="S479" s="118"/>
      <c r="T479" s="118"/>
      <c r="U479" s="115"/>
      <c r="V479" s="115"/>
      <c r="W479" s="115"/>
      <c r="X479" s="115"/>
      <c r="Y479" s="115"/>
      <c r="Z479" s="115">
        <f t="shared" si="7629"/>
        <v>0</v>
      </c>
      <c r="AB479" s="118"/>
      <c r="AC479" s="118"/>
      <c r="AD479" s="115"/>
      <c r="AE479" s="115"/>
      <c r="AF479" s="115"/>
      <c r="AG479" s="115"/>
      <c r="AH479" s="115"/>
      <c r="AI479" s="115">
        <f t="shared" si="7630"/>
        <v>0</v>
      </c>
      <c r="AK479" s="118"/>
      <c r="AL479" s="118"/>
      <c r="AM479" s="115"/>
      <c r="AN479" s="115"/>
      <c r="AO479" s="115"/>
      <c r="AP479" s="115"/>
      <c r="AQ479" s="115"/>
      <c r="AR479" s="115">
        <f t="shared" si="7631"/>
        <v>0</v>
      </c>
      <c r="AT479" s="118"/>
      <c r="AU479" s="118"/>
      <c r="AV479" s="115"/>
      <c r="AW479" s="115"/>
      <c r="AX479" s="115"/>
      <c r="AY479" s="115"/>
      <c r="AZ479" s="115"/>
      <c r="BA479" s="115">
        <f t="shared" si="7632"/>
        <v>0</v>
      </c>
      <c r="BC479" s="118"/>
      <c r="BD479" s="118"/>
      <c r="BE479" s="115"/>
      <c r="BF479" s="115"/>
      <c r="BG479" s="115"/>
      <c r="BH479" s="115"/>
      <c r="BI479" s="115"/>
      <c r="BJ479" s="115">
        <f t="shared" si="7633"/>
        <v>0</v>
      </c>
      <c r="BL479" s="118"/>
      <c r="BM479" s="118"/>
      <c r="BN479" s="115"/>
      <c r="BO479" s="115"/>
      <c r="BP479" s="115"/>
      <c r="BQ479" s="115"/>
      <c r="BR479" s="115"/>
      <c r="BS479" s="115">
        <f t="shared" si="7634"/>
        <v>0</v>
      </c>
      <c r="BU479" s="118"/>
      <c r="BV479" s="118"/>
      <c r="BW479" s="115"/>
      <c r="BX479" s="115"/>
      <c r="BY479" s="115"/>
      <c r="BZ479" s="115"/>
      <c r="CA479" s="115"/>
      <c r="CB479" s="115">
        <f t="shared" si="7635"/>
        <v>0</v>
      </c>
      <c r="CD479" s="118"/>
      <c r="CE479" s="118"/>
      <c r="CF479" s="115"/>
      <c r="CG479" s="115"/>
      <c r="CH479" s="115"/>
      <c r="CI479" s="115"/>
      <c r="CJ479" s="115"/>
      <c r="CK479" s="115">
        <f t="shared" si="7636"/>
        <v>0</v>
      </c>
      <c r="CM479" s="118"/>
      <c r="CN479" s="118"/>
      <c r="CO479" s="115"/>
      <c r="CP479" s="115"/>
      <c r="CQ479" s="115"/>
      <c r="CR479" s="115"/>
      <c r="CS479" s="115"/>
      <c r="CT479" s="115">
        <f t="shared" si="7637"/>
        <v>0</v>
      </c>
      <c r="CV479" s="118"/>
      <c r="CW479" s="118"/>
      <c r="CX479" s="115"/>
      <c r="CY479" s="115"/>
      <c r="CZ479" s="115"/>
      <c r="DA479" s="115"/>
      <c r="DB479" s="115"/>
      <c r="DC479" s="115">
        <f t="shared" si="7638"/>
        <v>0</v>
      </c>
      <c r="DE479" s="118"/>
      <c r="DF479" s="118"/>
      <c r="DG479" s="115"/>
      <c r="DH479" s="115"/>
      <c r="DI479" s="115"/>
      <c r="DJ479" s="115"/>
      <c r="DK479" s="115"/>
      <c r="DL479" s="115">
        <f t="shared" si="7639"/>
        <v>0</v>
      </c>
      <c r="DN479" s="118"/>
      <c r="DO479" s="118"/>
      <c r="DP479" s="115"/>
      <c r="DQ479" s="115"/>
      <c r="DR479" s="115"/>
      <c r="DS479" s="115"/>
      <c r="DT479" s="115"/>
      <c r="DU479" s="115">
        <f t="shared" si="7640"/>
        <v>0</v>
      </c>
      <c r="DW479" s="118"/>
      <c r="DX479" s="118"/>
      <c r="DY479" s="115"/>
      <c r="DZ479" s="115"/>
      <c r="EA479" s="115"/>
      <c r="EB479" s="115"/>
      <c r="EC479" s="115"/>
      <c r="ED479" s="115">
        <f t="shared" si="7641"/>
        <v>0</v>
      </c>
      <c r="EF479" s="118"/>
      <c r="EG479" s="118"/>
      <c r="EH479" s="115"/>
      <c r="EI479" s="115"/>
      <c r="EJ479" s="115"/>
      <c r="EK479" s="115"/>
      <c r="EL479" s="115"/>
      <c r="EM479" s="115">
        <f t="shared" si="7642"/>
        <v>0</v>
      </c>
      <c r="EO479" s="118"/>
      <c r="EP479" s="118"/>
      <c r="EQ479" s="115"/>
      <c r="ER479" s="115"/>
      <c r="ES479" s="115"/>
      <c r="ET479" s="115"/>
      <c r="EU479" s="115"/>
      <c r="EV479" s="115">
        <f t="shared" si="7643"/>
        <v>0</v>
      </c>
      <c r="EX479" s="118"/>
      <c r="EY479" s="118"/>
      <c r="EZ479" s="115"/>
      <c r="FA479" s="115"/>
      <c r="FB479" s="115"/>
      <c r="FC479" s="115"/>
      <c r="FD479" s="115"/>
      <c r="FE479" s="115">
        <f t="shared" si="7644"/>
        <v>0</v>
      </c>
      <c r="FG479" s="118"/>
      <c r="FH479" s="118"/>
      <c r="FI479" s="115"/>
      <c r="FJ479" s="115"/>
      <c r="FK479" s="115"/>
      <c r="FL479" s="115"/>
      <c r="FM479" s="115"/>
      <c r="FN479" s="115">
        <f t="shared" si="7645"/>
        <v>0</v>
      </c>
      <c r="FP479" s="118"/>
      <c r="FQ479" s="118"/>
      <c r="FR479" s="115"/>
      <c r="FS479" s="115"/>
      <c r="FT479" s="115"/>
      <c r="FU479" s="115"/>
      <c r="FV479" s="115"/>
      <c r="FW479" s="115">
        <f t="shared" si="7646"/>
        <v>0</v>
      </c>
      <c r="FY479" s="118"/>
      <c r="FZ479" s="118"/>
      <c r="GA479" s="115"/>
      <c r="GB479" s="115"/>
      <c r="GC479" s="115"/>
      <c r="GD479" s="115"/>
      <c r="GE479" s="115"/>
      <c r="GF479" s="115">
        <f t="shared" si="7647"/>
        <v>0</v>
      </c>
      <c r="GH479" s="118"/>
      <c r="GI479" s="118"/>
      <c r="GJ479" s="115"/>
      <c r="GK479" s="115"/>
      <c r="GL479" s="115"/>
      <c r="GM479" s="115"/>
      <c r="GN479" s="115"/>
      <c r="GO479" s="115">
        <f t="shared" si="7648"/>
        <v>0</v>
      </c>
      <c r="GQ479" s="118"/>
      <c r="GR479" s="118"/>
      <c r="GS479" s="115"/>
      <c r="GT479" s="115"/>
      <c r="GU479" s="115"/>
      <c r="GV479" s="115"/>
      <c r="GW479" s="115"/>
      <c r="GX479" s="115">
        <f t="shared" si="7649"/>
        <v>0</v>
      </c>
      <c r="GZ479" s="118"/>
      <c r="HA479" s="118"/>
      <c r="HB479" s="115"/>
      <c r="HC479" s="115"/>
      <c r="HD479" s="115"/>
      <c r="HE479" s="115"/>
      <c r="HF479" s="115"/>
      <c r="HG479" s="115">
        <f t="shared" si="7650"/>
        <v>0</v>
      </c>
      <c r="HI479" s="118"/>
      <c r="HJ479" s="118"/>
      <c r="HK479" s="115"/>
      <c r="HL479" s="115"/>
      <c r="HM479" s="115"/>
      <c r="HN479" s="115"/>
      <c r="HO479" s="115"/>
      <c r="HP479" s="115">
        <f t="shared" si="7651"/>
        <v>0</v>
      </c>
      <c r="HR479" s="118"/>
      <c r="HS479" s="118"/>
      <c r="HT479" s="115"/>
      <c r="HU479" s="115"/>
      <c r="HV479" s="115"/>
      <c r="HW479" s="115"/>
      <c r="HX479" s="115"/>
      <c r="HY479" s="115">
        <f t="shared" si="7652"/>
        <v>0</v>
      </c>
      <c r="IA479" s="118"/>
      <c r="IB479" s="118"/>
      <c r="IC479" s="115"/>
      <c r="ID479" s="115"/>
      <c r="IE479" s="115"/>
      <c r="IF479" s="115"/>
      <c r="IG479" s="115"/>
      <c r="IH479" s="115">
        <f t="shared" si="7653"/>
        <v>0</v>
      </c>
      <c r="IJ479" s="118"/>
      <c r="IK479" s="118"/>
      <c r="IL479" s="115"/>
      <c r="IM479" s="115"/>
      <c r="IN479" s="115"/>
      <c r="IO479" s="115"/>
      <c r="IP479" s="115"/>
      <c r="IQ479" s="115">
        <f t="shared" si="7654"/>
        <v>0</v>
      </c>
      <c r="IS479" s="118"/>
      <c r="IT479" s="118"/>
      <c r="IU479" s="115"/>
      <c r="IV479" s="115"/>
      <c r="IW479" s="115"/>
      <c r="IX479" s="115"/>
      <c r="IY479" s="115"/>
      <c r="IZ479" s="115">
        <f t="shared" si="7655"/>
        <v>0</v>
      </c>
      <c r="JB479" s="118"/>
      <c r="JC479" s="118"/>
      <c r="JD479" s="115"/>
      <c r="JE479" s="115"/>
      <c r="JF479" s="115"/>
      <c r="JG479" s="115"/>
      <c r="JH479" s="115"/>
      <c r="JI479" s="115">
        <f t="shared" si="7656"/>
        <v>0</v>
      </c>
      <c r="JK479" s="118"/>
      <c r="JL479" s="118"/>
      <c r="JM479" s="115"/>
      <c r="JN479" s="115"/>
      <c r="JO479" s="115"/>
      <c r="JP479" s="115"/>
      <c r="JQ479" s="115"/>
      <c r="JR479" s="115">
        <f t="shared" si="7657"/>
        <v>0</v>
      </c>
      <c r="JS479" s="481"/>
      <c r="JT479" s="118"/>
      <c r="JU479" s="118"/>
      <c r="JV479" s="115"/>
      <c r="JW479" s="115"/>
      <c r="JX479" s="115"/>
      <c r="JY479" s="115"/>
      <c r="JZ479" s="115"/>
      <c r="KA479" s="115">
        <f t="shared" si="7658"/>
        <v>0</v>
      </c>
      <c r="KB479" s="481"/>
      <c r="KC479" s="118"/>
      <c r="KD479" s="118"/>
      <c r="KE479" s="115"/>
      <c r="KF479" s="115"/>
      <c r="KG479" s="115"/>
      <c r="KH479" s="115"/>
      <c r="KI479" s="115"/>
      <c r="KJ479" s="115">
        <f t="shared" si="7659"/>
        <v>0</v>
      </c>
      <c r="KK479" s="481"/>
      <c r="KL479" s="118"/>
      <c r="KM479" s="118"/>
      <c r="KN479" s="115"/>
      <c r="KO479" s="115"/>
      <c r="KP479" s="115"/>
      <c r="KQ479" s="115"/>
      <c r="KR479" s="115"/>
      <c r="KS479" s="115">
        <f t="shared" si="7660"/>
        <v>0</v>
      </c>
      <c r="KT479" s="481"/>
      <c r="KU479" s="118"/>
      <c r="KV479" s="118"/>
      <c r="KW479" s="115"/>
      <c r="KX479" s="115"/>
      <c r="KY479" s="115"/>
      <c r="KZ479" s="115"/>
      <c r="LA479" s="115"/>
      <c r="LB479" s="115">
        <f t="shared" si="7661"/>
        <v>0</v>
      </c>
      <c r="LC479" s="481"/>
      <c r="LD479" s="118"/>
      <c r="LE479" s="118"/>
      <c r="LF479" s="115"/>
      <c r="LG479" s="115"/>
      <c r="LH479" s="115"/>
      <c r="LI479" s="115"/>
      <c r="LJ479" s="115"/>
      <c r="LK479" s="115">
        <f t="shared" si="7662"/>
        <v>0</v>
      </c>
      <c r="LL479" s="481"/>
      <c r="LM479" s="118"/>
      <c r="LN479" s="118"/>
      <c r="LO479" s="115"/>
      <c r="LP479" s="115"/>
      <c r="LQ479" s="115"/>
      <c r="LR479" s="115"/>
      <c r="LS479" s="115"/>
      <c r="LT479" s="115">
        <f t="shared" si="7663"/>
        <v>0</v>
      </c>
      <c r="LU479" s="481"/>
      <c r="LV479" s="118"/>
      <c r="LW479" s="118"/>
      <c r="LX479" s="115"/>
      <c r="LY479" s="115"/>
      <c r="LZ479" s="115"/>
      <c r="MA479" s="115"/>
      <c r="MB479" s="115"/>
      <c r="MC479" s="115">
        <f t="shared" si="7664"/>
        <v>0</v>
      </c>
      <c r="MD479" s="481"/>
      <c r="ME479" s="118"/>
      <c r="MF479" s="118"/>
      <c r="MG479" s="115"/>
      <c r="MH479" s="115"/>
      <c r="MI479" s="115"/>
      <c r="MJ479" s="115"/>
      <c r="MK479" s="115"/>
      <c r="ML479" s="115">
        <f t="shared" si="7665"/>
        <v>0</v>
      </c>
      <c r="MM479" s="481"/>
      <c r="MN479" s="118"/>
      <c r="MO479" s="118"/>
      <c r="MP479" s="115"/>
      <c r="MQ479" s="115"/>
      <c r="MR479" s="115"/>
      <c r="MS479" s="115"/>
      <c r="MT479" s="115"/>
      <c r="MU479" s="115">
        <f t="shared" si="7666"/>
        <v>0</v>
      </c>
      <c r="MV479" s="481"/>
      <c r="MW479" s="118"/>
      <c r="MX479" s="118"/>
      <c r="MY479" s="115"/>
      <c r="MZ479" s="115"/>
      <c r="NA479" s="115"/>
      <c r="NB479" s="115"/>
      <c r="NC479" s="115"/>
      <c r="ND479" s="115">
        <f t="shared" si="7667"/>
        <v>0</v>
      </c>
      <c r="NE479" s="481"/>
      <c r="NF479" s="118"/>
      <c r="NG479" s="118"/>
      <c r="NH479" s="115"/>
      <c r="NI479" s="115"/>
      <c r="NJ479" s="115"/>
      <c r="NK479" s="115"/>
      <c r="NL479" s="115"/>
      <c r="NM479" s="115">
        <f t="shared" si="7668"/>
        <v>0</v>
      </c>
      <c r="NN479" s="481"/>
      <c r="NO479" s="118"/>
      <c r="NP479" s="118"/>
      <c r="NQ479" s="115"/>
      <c r="NR479" s="115"/>
      <c r="NS479" s="115"/>
      <c r="NT479" s="115"/>
      <c r="NU479" s="115"/>
      <c r="NV479" s="115">
        <f t="shared" si="7669"/>
        <v>0</v>
      </c>
      <c r="NW479" s="481"/>
      <c r="NX479" s="118"/>
      <c r="NY479" s="118"/>
      <c r="NZ479" s="115"/>
      <c r="OA479" s="115"/>
      <c r="OB479" s="115"/>
      <c r="OC479" s="115"/>
      <c r="OD479" s="115"/>
      <c r="OE479" s="115">
        <f t="shared" si="7670"/>
        <v>0</v>
      </c>
      <c r="OF479" s="481"/>
      <c r="OG479" s="118"/>
      <c r="OH479" s="118"/>
      <c r="OI479" s="115"/>
      <c r="OJ479" s="115"/>
      <c r="OK479" s="115"/>
      <c r="OL479" s="115"/>
      <c r="OM479" s="115"/>
      <c r="ON479" s="115">
        <f t="shared" si="7671"/>
        <v>0</v>
      </c>
      <c r="OO479" s="481"/>
      <c r="OP479" s="118"/>
      <c r="OQ479" s="118"/>
      <c r="OR479" s="115"/>
      <c r="OS479" s="115"/>
      <c r="OT479" s="115"/>
      <c r="OU479" s="115"/>
      <c r="OV479" s="115"/>
      <c r="OW479" s="115">
        <f t="shared" si="7672"/>
        <v>0</v>
      </c>
      <c r="OY479" s="118"/>
      <c r="OZ479" s="118"/>
      <c r="PA479" s="115"/>
      <c r="PB479" s="115"/>
      <c r="PC479" s="115"/>
      <c r="PD479" s="115"/>
      <c r="PE479" s="115"/>
      <c r="PF479" s="115">
        <f t="shared" si="7673"/>
        <v>0</v>
      </c>
    </row>
    <row r="480" spans="1:422">
      <c r="A480" s="118"/>
      <c r="B480" s="118"/>
      <c r="C480" s="115"/>
      <c r="D480" s="115"/>
      <c r="E480" s="115"/>
      <c r="F480" s="115"/>
      <c r="G480" s="115"/>
      <c r="H480" s="115">
        <f t="shared" si="7627"/>
        <v>0</v>
      </c>
      <c r="J480" s="118"/>
      <c r="K480" s="118"/>
      <c r="L480" s="115"/>
      <c r="M480" s="115"/>
      <c r="N480" s="115"/>
      <c r="O480" s="115"/>
      <c r="P480" s="115"/>
      <c r="Q480" s="115">
        <f t="shared" si="7628"/>
        <v>0</v>
      </c>
      <c r="S480" s="118"/>
      <c r="T480" s="118"/>
      <c r="U480" s="115"/>
      <c r="V480" s="115"/>
      <c r="W480" s="115"/>
      <c r="X480" s="115"/>
      <c r="Y480" s="115"/>
      <c r="Z480" s="115">
        <f t="shared" si="7629"/>
        <v>0</v>
      </c>
      <c r="AB480" s="118"/>
      <c r="AC480" s="118"/>
      <c r="AD480" s="115"/>
      <c r="AE480" s="115"/>
      <c r="AF480" s="115"/>
      <c r="AG480" s="115"/>
      <c r="AH480" s="115"/>
      <c r="AI480" s="115">
        <f t="shared" si="7630"/>
        <v>0</v>
      </c>
      <c r="AK480" s="118"/>
      <c r="AL480" s="118"/>
      <c r="AM480" s="115"/>
      <c r="AN480" s="115"/>
      <c r="AO480" s="115"/>
      <c r="AP480" s="115"/>
      <c r="AQ480" s="115"/>
      <c r="AR480" s="115">
        <f t="shared" si="7631"/>
        <v>0</v>
      </c>
      <c r="AT480" s="118"/>
      <c r="AU480" s="118"/>
      <c r="AV480" s="115"/>
      <c r="AW480" s="115"/>
      <c r="AX480" s="115"/>
      <c r="AY480" s="115"/>
      <c r="AZ480" s="115"/>
      <c r="BA480" s="115">
        <f t="shared" si="7632"/>
        <v>0</v>
      </c>
      <c r="BC480" s="118"/>
      <c r="BD480" s="118"/>
      <c r="BE480" s="115"/>
      <c r="BF480" s="115"/>
      <c r="BG480" s="115"/>
      <c r="BH480" s="115"/>
      <c r="BI480" s="115"/>
      <c r="BJ480" s="115">
        <f t="shared" si="7633"/>
        <v>0</v>
      </c>
      <c r="BL480" s="118"/>
      <c r="BM480" s="118"/>
      <c r="BN480" s="115"/>
      <c r="BO480" s="115"/>
      <c r="BP480" s="115"/>
      <c r="BQ480" s="115"/>
      <c r="BR480" s="115"/>
      <c r="BS480" s="115">
        <f t="shared" si="7634"/>
        <v>0</v>
      </c>
      <c r="BU480" s="118"/>
      <c r="BV480" s="118"/>
      <c r="BW480" s="115"/>
      <c r="BX480" s="115"/>
      <c r="BY480" s="115"/>
      <c r="BZ480" s="115"/>
      <c r="CA480" s="115"/>
      <c r="CB480" s="115">
        <f t="shared" si="7635"/>
        <v>0</v>
      </c>
      <c r="CD480" s="118"/>
      <c r="CE480" s="118"/>
      <c r="CF480" s="115"/>
      <c r="CG480" s="115"/>
      <c r="CH480" s="115"/>
      <c r="CI480" s="115"/>
      <c r="CJ480" s="115"/>
      <c r="CK480" s="115">
        <f t="shared" si="7636"/>
        <v>0</v>
      </c>
      <c r="CM480" s="118"/>
      <c r="CN480" s="118"/>
      <c r="CO480" s="115"/>
      <c r="CP480" s="115"/>
      <c r="CQ480" s="115"/>
      <c r="CR480" s="115"/>
      <c r="CS480" s="115"/>
      <c r="CT480" s="115">
        <f t="shared" si="7637"/>
        <v>0</v>
      </c>
      <c r="CV480" s="118"/>
      <c r="CW480" s="118"/>
      <c r="CX480" s="115"/>
      <c r="CY480" s="115"/>
      <c r="CZ480" s="115"/>
      <c r="DA480" s="115"/>
      <c r="DB480" s="115"/>
      <c r="DC480" s="115">
        <f t="shared" si="7638"/>
        <v>0</v>
      </c>
      <c r="DE480" s="118"/>
      <c r="DF480" s="118"/>
      <c r="DG480" s="115"/>
      <c r="DH480" s="115"/>
      <c r="DI480" s="115"/>
      <c r="DJ480" s="115"/>
      <c r="DK480" s="115"/>
      <c r="DL480" s="115">
        <f t="shared" si="7639"/>
        <v>0</v>
      </c>
      <c r="DN480" s="118"/>
      <c r="DO480" s="118"/>
      <c r="DP480" s="115"/>
      <c r="DQ480" s="115"/>
      <c r="DR480" s="115"/>
      <c r="DS480" s="115"/>
      <c r="DT480" s="115"/>
      <c r="DU480" s="115">
        <f t="shared" si="7640"/>
        <v>0</v>
      </c>
      <c r="DW480" s="118"/>
      <c r="DX480" s="118"/>
      <c r="DY480" s="115"/>
      <c r="DZ480" s="115"/>
      <c r="EA480" s="115"/>
      <c r="EB480" s="115"/>
      <c r="EC480" s="115"/>
      <c r="ED480" s="115">
        <f t="shared" si="7641"/>
        <v>0</v>
      </c>
      <c r="EF480" s="118"/>
      <c r="EG480" s="118"/>
      <c r="EH480" s="115"/>
      <c r="EI480" s="115"/>
      <c r="EJ480" s="115"/>
      <c r="EK480" s="115"/>
      <c r="EL480" s="115"/>
      <c r="EM480" s="115">
        <f t="shared" si="7642"/>
        <v>0</v>
      </c>
      <c r="EO480" s="118"/>
      <c r="EP480" s="118"/>
      <c r="EQ480" s="115"/>
      <c r="ER480" s="115"/>
      <c r="ES480" s="115"/>
      <c r="ET480" s="115"/>
      <c r="EU480" s="115"/>
      <c r="EV480" s="115">
        <f t="shared" si="7643"/>
        <v>0</v>
      </c>
      <c r="EX480" s="118"/>
      <c r="EY480" s="118"/>
      <c r="EZ480" s="115"/>
      <c r="FA480" s="115"/>
      <c r="FB480" s="115"/>
      <c r="FC480" s="115"/>
      <c r="FD480" s="115"/>
      <c r="FE480" s="115">
        <f t="shared" si="7644"/>
        <v>0</v>
      </c>
      <c r="FG480" s="118"/>
      <c r="FH480" s="118"/>
      <c r="FI480" s="115"/>
      <c r="FJ480" s="115"/>
      <c r="FK480" s="115"/>
      <c r="FL480" s="115"/>
      <c r="FM480" s="115"/>
      <c r="FN480" s="115">
        <f t="shared" si="7645"/>
        <v>0</v>
      </c>
      <c r="FP480" s="118"/>
      <c r="FQ480" s="118"/>
      <c r="FR480" s="115"/>
      <c r="FS480" s="115"/>
      <c r="FT480" s="115"/>
      <c r="FU480" s="115"/>
      <c r="FV480" s="115"/>
      <c r="FW480" s="115">
        <f t="shared" si="7646"/>
        <v>0</v>
      </c>
      <c r="FY480" s="118"/>
      <c r="FZ480" s="118"/>
      <c r="GA480" s="115"/>
      <c r="GB480" s="115"/>
      <c r="GC480" s="115"/>
      <c r="GD480" s="115"/>
      <c r="GE480" s="115"/>
      <c r="GF480" s="115">
        <f t="shared" si="7647"/>
        <v>0</v>
      </c>
      <c r="GH480" s="118"/>
      <c r="GI480" s="118"/>
      <c r="GJ480" s="115"/>
      <c r="GK480" s="115"/>
      <c r="GL480" s="115"/>
      <c r="GM480" s="115"/>
      <c r="GN480" s="115"/>
      <c r="GO480" s="115">
        <f t="shared" si="7648"/>
        <v>0</v>
      </c>
      <c r="GQ480" s="118"/>
      <c r="GR480" s="118"/>
      <c r="GS480" s="115"/>
      <c r="GT480" s="115"/>
      <c r="GU480" s="115"/>
      <c r="GV480" s="115"/>
      <c r="GW480" s="115"/>
      <c r="GX480" s="115">
        <f t="shared" si="7649"/>
        <v>0</v>
      </c>
      <c r="GZ480" s="118"/>
      <c r="HA480" s="118"/>
      <c r="HB480" s="115"/>
      <c r="HC480" s="115"/>
      <c r="HD480" s="115"/>
      <c r="HE480" s="115"/>
      <c r="HF480" s="115"/>
      <c r="HG480" s="115">
        <f t="shared" si="7650"/>
        <v>0</v>
      </c>
      <c r="HI480" s="118"/>
      <c r="HJ480" s="118"/>
      <c r="HK480" s="115"/>
      <c r="HL480" s="115"/>
      <c r="HM480" s="115"/>
      <c r="HN480" s="115"/>
      <c r="HO480" s="115"/>
      <c r="HP480" s="115">
        <f t="shared" si="7651"/>
        <v>0</v>
      </c>
      <c r="HR480" s="118"/>
      <c r="HS480" s="118"/>
      <c r="HT480" s="115"/>
      <c r="HU480" s="115"/>
      <c r="HV480" s="115"/>
      <c r="HW480" s="115"/>
      <c r="HX480" s="115"/>
      <c r="HY480" s="115">
        <f t="shared" si="7652"/>
        <v>0</v>
      </c>
      <c r="IA480" s="118"/>
      <c r="IB480" s="118"/>
      <c r="IC480" s="115"/>
      <c r="ID480" s="115"/>
      <c r="IE480" s="115"/>
      <c r="IF480" s="115"/>
      <c r="IG480" s="115"/>
      <c r="IH480" s="115">
        <f t="shared" si="7653"/>
        <v>0</v>
      </c>
      <c r="IJ480" s="118"/>
      <c r="IK480" s="118"/>
      <c r="IL480" s="115"/>
      <c r="IM480" s="115"/>
      <c r="IN480" s="115"/>
      <c r="IO480" s="115"/>
      <c r="IP480" s="115"/>
      <c r="IQ480" s="115">
        <f t="shared" si="7654"/>
        <v>0</v>
      </c>
      <c r="IS480" s="118"/>
      <c r="IT480" s="118"/>
      <c r="IU480" s="115"/>
      <c r="IV480" s="115"/>
      <c r="IW480" s="115"/>
      <c r="IX480" s="115"/>
      <c r="IY480" s="115"/>
      <c r="IZ480" s="115">
        <f t="shared" si="7655"/>
        <v>0</v>
      </c>
      <c r="JB480" s="118"/>
      <c r="JC480" s="118"/>
      <c r="JD480" s="115"/>
      <c r="JE480" s="115"/>
      <c r="JF480" s="115"/>
      <c r="JG480" s="115"/>
      <c r="JH480" s="115"/>
      <c r="JI480" s="115">
        <f t="shared" si="7656"/>
        <v>0</v>
      </c>
      <c r="JK480" s="118"/>
      <c r="JL480" s="118"/>
      <c r="JM480" s="115"/>
      <c r="JN480" s="115"/>
      <c r="JO480" s="115"/>
      <c r="JP480" s="115"/>
      <c r="JQ480" s="115"/>
      <c r="JR480" s="115">
        <f t="shared" si="7657"/>
        <v>0</v>
      </c>
      <c r="JS480" s="481"/>
      <c r="JT480" s="118"/>
      <c r="JU480" s="118"/>
      <c r="JV480" s="115"/>
      <c r="JW480" s="115"/>
      <c r="JX480" s="115"/>
      <c r="JY480" s="115"/>
      <c r="JZ480" s="115"/>
      <c r="KA480" s="115">
        <f t="shared" si="7658"/>
        <v>0</v>
      </c>
      <c r="KB480" s="481"/>
      <c r="KC480" s="118"/>
      <c r="KD480" s="118"/>
      <c r="KE480" s="115"/>
      <c r="KF480" s="115"/>
      <c r="KG480" s="115"/>
      <c r="KH480" s="115"/>
      <c r="KI480" s="115"/>
      <c r="KJ480" s="115">
        <f t="shared" si="7659"/>
        <v>0</v>
      </c>
      <c r="KK480" s="481"/>
      <c r="KL480" s="118"/>
      <c r="KM480" s="118"/>
      <c r="KN480" s="115"/>
      <c r="KO480" s="115"/>
      <c r="KP480" s="115"/>
      <c r="KQ480" s="115"/>
      <c r="KR480" s="115"/>
      <c r="KS480" s="115">
        <f t="shared" si="7660"/>
        <v>0</v>
      </c>
      <c r="KT480" s="481"/>
      <c r="KU480" s="118"/>
      <c r="KV480" s="118"/>
      <c r="KW480" s="115"/>
      <c r="KX480" s="115"/>
      <c r="KY480" s="115"/>
      <c r="KZ480" s="115"/>
      <c r="LA480" s="115"/>
      <c r="LB480" s="115">
        <f t="shared" si="7661"/>
        <v>0</v>
      </c>
      <c r="LC480" s="481"/>
      <c r="LD480" s="118"/>
      <c r="LE480" s="118"/>
      <c r="LF480" s="115"/>
      <c r="LG480" s="115"/>
      <c r="LH480" s="115"/>
      <c r="LI480" s="115"/>
      <c r="LJ480" s="115"/>
      <c r="LK480" s="115">
        <f t="shared" si="7662"/>
        <v>0</v>
      </c>
      <c r="LL480" s="481"/>
      <c r="LM480" s="118"/>
      <c r="LN480" s="118"/>
      <c r="LO480" s="115"/>
      <c r="LP480" s="115"/>
      <c r="LQ480" s="115"/>
      <c r="LR480" s="115"/>
      <c r="LS480" s="115"/>
      <c r="LT480" s="115">
        <f t="shared" si="7663"/>
        <v>0</v>
      </c>
      <c r="LU480" s="481"/>
      <c r="LV480" s="118"/>
      <c r="LW480" s="118"/>
      <c r="LX480" s="115"/>
      <c r="LY480" s="115"/>
      <c r="LZ480" s="115"/>
      <c r="MA480" s="115"/>
      <c r="MB480" s="115"/>
      <c r="MC480" s="115">
        <f t="shared" si="7664"/>
        <v>0</v>
      </c>
      <c r="MD480" s="481"/>
      <c r="ME480" s="118"/>
      <c r="MF480" s="118"/>
      <c r="MG480" s="115"/>
      <c r="MH480" s="115"/>
      <c r="MI480" s="115"/>
      <c r="MJ480" s="115"/>
      <c r="MK480" s="115"/>
      <c r="ML480" s="115">
        <f t="shared" si="7665"/>
        <v>0</v>
      </c>
      <c r="MM480" s="481"/>
      <c r="MN480" s="118"/>
      <c r="MO480" s="118"/>
      <c r="MP480" s="115"/>
      <c r="MQ480" s="115"/>
      <c r="MR480" s="115"/>
      <c r="MS480" s="115"/>
      <c r="MT480" s="115"/>
      <c r="MU480" s="115">
        <f t="shared" si="7666"/>
        <v>0</v>
      </c>
      <c r="MV480" s="481"/>
      <c r="MW480" s="118"/>
      <c r="MX480" s="118"/>
      <c r="MY480" s="115"/>
      <c r="MZ480" s="115"/>
      <c r="NA480" s="115"/>
      <c r="NB480" s="115"/>
      <c r="NC480" s="115"/>
      <c r="ND480" s="115">
        <f t="shared" si="7667"/>
        <v>0</v>
      </c>
      <c r="NE480" s="481"/>
      <c r="NF480" s="118"/>
      <c r="NG480" s="118"/>
      <c r="NH480" s="115"/>
      <c r="NI480" s="115"/>
      <c r="NJ480" s="115"/>
      <c r="NK480" s="115"/>
      <c r="NL480" s="115"/>
      <c r="NM480" s="115">
        <f t="shared" si="7668"/>
        <v>0</v>
      </c>
      <c r="NN480" s="481"/>
      <c r="NO480" s="118"/>
      <c r="NP480" s="118"/>
      <c r="NQ480" s="115"/>
      <c r="NR480" s="115"/>
      <c r="NS480" s="115"/>
      <c r="NT480" s="115"/>
      <c r="NU480" s="115"/>
      <c r="NV480" s="115">
        <f t="shared" si="7669"/>
        <v>0</v>
      </c>
      <c r="NW480" s="481"/>
      <c r="NX480" s="118"/>
      <c r="NY480" s="118"/>
      <c r="NZ480" s="115"/>
      <c r="OA480" s="115"/>
      <c r="OB480" s="115"/>
      <c r="OC480" s="115"/>
      <c r="OD480" s="115"/>
      <c r="OE480" s="115">
        <f t="shared" si="7670"/>
        <v>0</v>
      </c>
      <c r="OF480" s="481"/>
      <c r="OG480" s="118"/>
      <c r="OH480" s="118"/>
      <c r="OI480" s="115"/>
      <c r="OJ480" s="115"/>
      <c r="OK480" s="115"/>
      <c r="OL480" s="115"/>
      <c r="OM480" s="115"/>
      <c r="ON480" s="115">
        <f t="shared" si="7671"/>
        <v>0</v>
      </c>
      <c r="OO480" s="481"/>
      <c r="OP480" s="118"/>
      <c r="OQ480" s="118"/>
      <c r="OR480" s="115"/>
      <c r="OS480" s="115"/>
      <c r="OT480" s="115"/>
      <c r="OU480" s="115"/>
      <c r="OV480" s="115"/>
      <c r="OW480" s="115">
        <f t="shared" si="7672"/>
        <v>0</v>
      </c>
      <c r="OY480" s="118"/>
      <c r="OZ480" s="118"/>
      <c r="PA480" s="115"/>
      <c r="PB480" s="115"/>
      <c r="PC480" s="115"/>
      <c r="PD480" s="115"/>
      <c r="PE480" s="115"/>
      <c r="PF480" s="115">
        <f t="shared" si="7673"/>
        <v>0</v>
      </c>
    </row>
    <row r="481" spans="1:422">
      <c r="A481" s="118"/>
      <c r="B481" s="118"/>
      <c r="C481" s="115"/>
      <c r="D481" s="115"/>
      <c r="E481" s="115"/>
      <c r="F481" s="115"/>
      <c r="G481" s="115"/>
      <c r="H481" s="115">
        <f t="shared" si="7627"/>
        <v>0</v>
      </c>
      <c r="J481" s="118"/>
      <c r="K481" s="118"/>
      <c r="L481" s="115"/>
      <c r="M481" s="115"/>
      <c r="N481" s="115"/>
      <c r="O481" s="115"/>
      <c r="P481" s="115"/>
      <c r="Q481" s="115">
        <f t="shared" si="7628"/>
        <v>0</v>
      </c>
      <c r="S481" s="118"/>
      <c r="T481" s="118"/>
      <c r="U481" s="115"/>
      <c r="V481" s="115"/>
      <c r="W481" s="115"/>
      <c r="X481" s="115"/>
      <c r="Y481" s="115"/>
      <c r="Z481" s="115">
        <f t="shared" si="7629"/>
        <v>0</v>
      </c>
      <c r="AB481" s="118"/>
      <c r="AC481" s="118"/>
      <c r="AD481" s="115"/>
      <c r="AE481" s="115"/>
      <c r="AF481" s="115"/>
      <c r="AG481" s="115"/>
      <c r="AH481" s="115"/>
      <c r="AI481" s="115">
        <f t="shared" si="7630"/>
        <v>0</v>
      </c>
      <c r="AK481" s="118"/>
      <c r="AL481" s="118"/>
      <c r="AM481" s="115"/>
      <c r="AN481" s="115"/>
      <c r="AO481" s="115"/>
      <c r="AP481" s="115"/>
      <c r="AQ481" s="115"/>
      <c r="AR481" s="115">
        <f t="shared" si="7631"/>
        <v>0</v>
      </c>
      <c r="AT481" s="118"/>
      <c r="AU481" s="118"/>
      <c r="AV481" s="115"/>
      <c r="AW481" s="115"/>
      <c r="AX481" s="115"/>
      <c r="AY481" s="115"/>
      <c r="AZ481" s="115"/>
      <c r="BA481" s="115">
        <f t="shared" si="7632"/>
        <v>0</v>
      </c>
      <c r="BC481" s="118"/>
      <c r="BD481" s="118"/>
      <c r="BE481" s="115"/>
      <c r="BF481" s="115"/>
      <c r="BG481" s="115"/>
      <c r="BH481" s="115"/>
      <c r="BI481" s="115"/>
      <c r="BJ481" s="115">
        <f t="shared" si="7633"/>
        <v>0</v>
      </c>
      <c r="BL481" s="118"/>
      <c r="BM481" s="118"/>
      <c r="BN481" s="115"/>
      <c r="BO481" s="115"/>
      <c r="BP481" s="115"/>
      <c r="BQ481" s="115"/>
      <c r="BR481" s="115"/>
      <c r="BS481" s="115">
        <f t="shared" si="7634"/>
        <v>0</v>
      </c>
      <c r="BU481" s="118"/>
      <c r="BV481" s="118"/>
      <c r="BW481" s="115"/>
      <c r="BX481" s="115"/>
      <c r="BY481" s="115"/>
      <c r="BZ481" s="115"/>
      <c r="CA481" s="115"/>
      <c r="CB481" s="115">
        <f t="shared" si="7635"/>
        <v>0</v>
      </c>
      <c r="CD481" s="118"/>
      <c r="CE481" s="118"/>
      <c r="CF481" s="115"/>
      <c r="CG481" s="115"/>
      <c r="CH481" s="115"/>
      <c r="CI481" s="115"/>
      <c r="CJ481" s="115"/>
      <c r="CK481" s="115">
        <f t="shared" si="7636"/>
        <v>0</v>
      </c>
      <c r="CM481" s="118"/>
      <c r="CN481" s="118"/>
      <c r="CO481" s="115"/>
      <c r="CP481" s="115"/>
      <c r="CQ481" s="115"/>
      <c r="CR481" s="115"/>
      <c r="CS481" s="115"/>
      <c r="CT481" s="115">
        <f t="shared" si="7637"/>
        <v>0</v>
      </c>
      <c r="CV481" s="118"/>
      <c r="CW481" s="118"/>
      <c r="CX481" s="115"/>
      <c r="CY481" s="115"/>
      <c r="CZ481" s="115"/>
      <c r="DA481" s="115"/>
      <c r="DB481" s="115"/>
      <c r="DC481" s="115">
        <f t="shared" si="7638"/>
        <v>0</v>
      </c>
      <c r="DE481" s="118"/>
      <c r="DF481" s="118"/>
      <c r="DG481" s="115"/>
      <c r="DH481" s="115"/>
      <c r="DI481" s="115"/>
      <c r="DJ481" s="115"/>
      <c r="DK481" s="115"/>
      <c r="DL481" s="115">
        <f t="shared" si="7639"/>
        <v>0</v>
      </c>
      <c r="DN481" s="118"/>
      <c r="DO481" s="118"/>
      <c r="DP481" s="115"/>
      <c r="DQ481" s="115"/>
      <c r="DR481" s="115"/>
      <c r="DS481" s="115"/>
      <c r="DT481" s="115"/>
      <c r="DU481" s="115">
        <f t="shared" si="7640"/>
        <v>0</v>
      </c>
      <c r="DW481" s="118"/>
      <c r="DX481" s="118"/>
      <c r="DY481" s="115"/>
      <c r="DZ481" s="115"/>
      <c r="EA481" s="115"/>
      <c r="EB481" s="115"/>
      <c r="EC481" s="115"/>
      <c r="ED481" s="115">
        <f t="shared" si="7641"/>
        <v>0</v>
      </c>
      <c r="EF481" s="118"/>
      <c r="EG481" s="118"/>
      <c r="EH481" s="115"/>
      <c r="EI481" s="115"/>
      <c r="EJ481" s="115"/>
      <c r="EK481" s="115"/>
      <c r="EL481" s="115"/>
      <c r="EM481" s="115">
        <f t="shared" si="7642"/>
        <v>0</v>
      </c>
      <c r="EO481" s="118"/>
      <c r="EP481" s="118"/>
      <c r="EQ481" s="115"/>
      <c r="ER481" s="115"/>
      <c r="ES481" s="115"/>
      <c r="ET481" s="115"/>
      <c r="EU481" s="115"/>
      <c r="EV481" s="115">
        <f t="shared" si="7643"/>
        <v>0</v>
      </c>
      <c r="EX481" s="118"/>
      <c r="EY481" s="118"/>
      <c r="EZ481" s="115"/>
      <c r="FA481" s="115"/>
      <c r="FB481" s="115"/>
      <c r="FC481" s="115"/>
      <c r="FD481" s="115"/>
      <c r="FE481" s="115">
        <f t="shared" si="7644"/>
        <v>0</v>
      </c>
      <c r="FG481" s="118"/>
      <c r="FH481" s="118"/>
      <c r="FI481" s="115"/>
      <c r="FJ481" s="115"/>
      <c r="FK481" s="115"/>
      <c r="FL481" s="115"/>
      <c r="FM481" s="115"/>
      <c r="FN481" s="115">
        <f t="shared" si="7645"/>
        <v>0</v>
      </c>
      <c r="FP481" s="118"/>
      <c r="FQ481" s="118"/>
      <c r="FR481" s="115"/>
      <c r="FS481" s="115"/>
      <c r="FT481" s="115"/>
      <c r="FU481" s="115"/>
      <c r="FV481" s="115"/>
      <c r="FW481" s="115">
        <f t="shared" si="7646"/>
        <v>0</v>
      </c>
      <c r="FY481" s="118"/>
      <c r="FZ481" s="118"/>
      <c r="GA481" s="115"/>
      <c r="GB481" s="115"/>
      <c r="GC481" s="115"/>
      <c r="GD481" s="115"/>
      <c r="GE481" s="115"/>
      <c r="GF481" s="115">
        <f t="shared" si="7647"/>
        <v>0</v>
      </c>
      <c r="GH481" s="118"/>
      <c r="GI481" s="118"/>
      <c r="GJ481" s="115"/>
      <c r="GK481" s="115"/>
      <c r="GL481" s="115"/>
      <c r="GM481" s="115"/>
      <c r="GN481" s="115"/>
      <c r="GO481" s="115">
        <f t="shared" si="7648"/>
        <v>0</v>
      </c>
      <c r="GQ481" s="118"/>
      <c r="GR481" s="118"/>
      <c r="GS481" s="115"/>
      <c r="GT481" s="115"/>
      <c r="GU481" s="115"/>
      <c r="GV481" s="115"/>
      <c r="GW481" s="115"/>
      <c r="GX481" s="115">
        <f t="shared" si="7649"/>
        <v>0</v>
      </c>
      <c r="GZ481" s="118"/>
      <c r="HA481" s="118"/>
      <c r="HB481" s="115"/>
      <c r="HC481" s="115"/>
      <c r="HD481" s="115"/>
      <c r="HE481" s="115"/>
      <c r="HF481" s="115"/>
      <c r="HG481" s="115">
        <f t="shared" si="7650"/>
        <v>0</v>
      </c>
      <c r="HI481" s="118"/>
      <c r="HJ481" s="118"/>
      <c r="HK481" s="115"/>
      <c r="HL481" s="115"/>
      <c r="HM481" s="115"/>
      <c r="HN481" s="115"/>
      <c r="HO481" s="115"/>
      <c r="HP481" s="115">
        <f t="shared" si="7651"/>
        <v>0</v>
      </c>
      <c r="HR481" s="118"/>
      <c r="HS481" s="118"/>
      <c r="HT481" s="115"/>
      <c r="HU481" s="115"/>
      <c r="HV481" s="115"/>
      <c r="HW481" s="115"/>
      <c r="HX481" s="115"/>
      <c r="HY481" s="115">
        <f t="shared" si="7652"/>
        <v>0</v>
      </c>
      <c r="IA481" s="118"/>
      <c r="IB481" s="118"/>
      <c r="IC481" s="115"/>
      <c r="ID481" s="115"/>
      <c r="IE481" s="115"/>
      <c r="IF481" s="115"/>
      <c r="IG481" s="115"/>
      <c r="IH481" s="115">
        <f t="shared" si="7653"/>
        <v>0</v>
      </c>
      <c r="IJ481" s="118"/>
      <c r="IK481" s="118"/>
      <c r="IL481" s="115"/>
      <c r="IM481" s="115"/>
      <c r="IN481" s="115"/>
      <c r="IO481" s="115"/>
      <c r="IP481" s="115"/>
      <c r="IQ481" s="115">
        <f t="shared" si="7654"/>
        <v>0</v>
      </c>
      <c r="IS481" s="118"/>
      <c r="IT481" s="118"/>
      <c r="IU481" s="115"/>
      <c r="IV481" s="115"/>
      <c r="IW481" s="115"/>
      <c r="IX481" s="115"/>
      <c r="IY481" s="115"/>
      <c r="IZ481" s="115">
        <f t="shared" si="7655"/>
        <v>0</v>
      </c>
      <c r="JB481" s="118"/>
      <c r="JC481" s="118"/>
      <c r="JD481" s="115"/>
      <c r="JE481" s="115"/>
      <c r="JF481" s="115"/>
      <c r="JG481" s="115"/>
      <c r="JH481" s="115"/>
      <c r="JI481" s="115">
        <f t="shared" si="7656"/>
        <v>0</v>
      </c>
      <c r="JK481" s="118"/>
      <c r="JL481" s="118"/>
      <c r="JM481" s="115"/>
      <c r="JN481" s="115"/>
      <c r="JO481" s="115"/>
      <c r="JP481" s="115"/>
      <c r="JQ481" s="115"/>
      <c r="JR481" s="115">
        <f t="shared" si="7657"/>
        <v>0</v>
      </c>
      <c r="JS481" s="481"/>
      <c r="JT481" s="118"/>
      <c r="JU481" s="118"/>
      <c r="JV481" s="115"/>
      <c r="JW481" s="115"/>
      <c r="JX481" s="115"/>
      <c r="JY481" s="115"/>
      <c r="JZ481" s="115"/>
      <c r="KA481" s="115">
        <f t="shared" si="7658"/>
        <v>0</v>
      </c>
      <c r="KB481" s="481"/>
      <c r="KC481" s="118"/>
      <c r="KD481" s="118"/>
      <c r="KE481" s="115"/>
      <c r="KF481" s="115"/>
      <c r="KG481" s="115"/>
      <c r="KH481" s="115"/>
      <c r="KI481" s="115"/>
      <c r="KJ481" s="115">
        <f t="shared" si="7659"/>
        <v>0</v>
      </c>
      <c r="KK481" s="481"/>
      <c r="KL481" s="118"/>
      <c r="KM481" s="118"/>
      <c r="KN481" s="115"/>
      <c r="KO481" s="115"/>
      <c r="KP481" s="115"/>
      <c r="KQ481" s="115"/>
      <c r="KR481" s="115"/>
      <c r="KS481" s="115">
        <f t="shared" si="7660"/>
        <v>0</v>
      </c>
      <c r="KT481" s="481"/>
      <c r="KU481" s="118"/>
      <c r="KV481" s="118"/>
      <c r="KW481" s="115"/>
      <c r="KX481" s="115"/>
      <c r="KY481" s="115"/>
      <c r="KZ481" s="115"/>
      <c r="LA481" s="115"/>
      <c r="LB481" s="115">
        <f t="shared" si="7661"/>
        <v>0</v>
      </c>
      <c r="LC481" s="481"/>
      <c r="LD481" s="118"/>
      <c r="LE481" s="118"/>
      <c r="LF481" s="115"/>
      <c r="LG481" s="115"/>
      <c r="LH481" s="115"/>
      <c r="LI481" s="115"/>
      <c r="LJ481" s="115"/>
      <c r="LK481" s="115">
        <f t="shared" si="7662"/>
        <v>0</v>
      </c>
      <c r="LL481" s="481"/>
      <c r="LM481" s="118"/>
      <c r="LN481" s="118"/>
      <c r="LO481" s="115"/>
      <c r="LP481" s="115"/>
      <c r="LQ481" s="115"/>
      <c r="LR481" s="115"/>
      <c r="LS481" s="115"/>
      <c r="LT481" s="115">
        <f t="shared" si="7663"/>
        <v>0</v>
      </c>
      <c r="LU481" s="481"/>
      <c r="LV481" s="118"/>
      <c r="LW481" s="118"/>
      <c r="LX481" s="115"/>
      <c r="LY481" s="115"/>
      <c r="LZ481" s="115"/>
      <c r="MA481" s="115"/>
      <c r="MB481" s="115"/>
      <c r="MC481" s="115">
        <f t="shared" si="7664"/>
        <v>0</v>
      </c>
      <c r="MD481" s="481"/>
      <c r="ME481" s="118"/>
      <c r="MF481" s="118"/>
      <c r="MG481" s="115"/>
      <c r="MH481" s="115"/>
      <c r="MI481" s="115"/>
      <c r="MJ481" s="115"/>
      <c r="MK481" s="115"/>
      <c r="ML481" s="115">
        <f t="shared" si="7665"/>
        <v>0</v>
      </c>
      <c r="MM481" s="481"/>
      <c r="MN481" s="118"/>
      <c r="MO481" s="118"/>
      <c r="MP481" s="115"/>
      <c r="MQ481" s="115"/>
      <c r="MR481" s="115"/>
      <c r="MS481" s="115"/>
      <c r="MT481" s="115"/>
      <c r="MU481" s="115">
        <f t="shared" si="7666"/>
        <v>0</v>
      </c>
      <c r="MV481" s="481"/>
      <c r="MW481" s="118"/>
      <c r="MX481" s="118"/>
      <c r="MY481" s="115"/>
      <c r="MZ481" s="115"/>
      <c r="NA481" s="115"/>
      <c r="NB481" s="115"/>
      <c r="NC481" s="115"/>
      <c r="ND481" s="115">
        <f t="shared" si="7667"/>
        <v>0</v>
      </c>
      <c r="NE481" s="481"/>
      <c r="NF481" s="118"/>
      <c r="NG481" s="118"/>
      <c r="NH481" s="115"/>
      <c r="NI481" s="115"/>
      <c r="NJ481" s="115"/>
      <c r="NK481" s="115"/>
      <c r="NL481" s="115"/>
      <c r="NM481" s="115">
        <f t="shared" si="7668"/>
        <v>0</v>
      </c>
      <c r="NN481" s="481"/>
      <c r="NO481" s="118"/>
      <c r="NP481" s="118"/>
      <c r="NQ481" s="115"/>
      <c r="NR481" s="115"/>
      <c r="NS481" s="115"/>
      <c r="NT481" s="115"/>
      <c r="NU481" s="115"/>
      <c r="NV481" s="115">
        <f t="shared" si="7669"/>
        <v>0</v>
      </c>
      <c r="NW481" s="481"/>
      <c r="NX481" s="118"/>
      <c r="NY481" s="118"/>
      <c r="NZ481" s="115"/>
      <c r="OA481" s="115"/>
      <c r="OB481" s="115"/>
      <c r="OC481" s="115"/>
      <c r="OD481" s="115"/>
      <c r="OE481" s="115">
        <f t="shared" si="7670"/>
        <v>0</v>
      </c>
      <c r="OF481" s="481"/>
      <c r="OG481" s="118"/>
      <c r="OH481" s="118"/>
      <c r="OI481" s="115"/>
      <c r="OJ481" s="115"/>
      <c r="OK481" s="115"/>
      <c r="OL481" s="115"/>
      <c r="OM481" s="115"/>
      <c r="ON481" s="115">
        <f t="shared" si="7671"/>
        <v>0</v>
      </c>
      <c r="OO481" s="481"/>
      <c r="OP481" s="118"/>
      <c r="OQ481" s="118"/>
      <c r="OR481" s="115"/>
      <c r="OS481" s="115"/>
      <c r="OT481" s="115"/>
      <c r="OU481" s="115"/>
      <c r="OV481" s="115"/>
      <c r="OW481" s="115">
        <f t="shared" si="7672"/>
        <v>0</v>
      </c>
      <c r="OY481" s="118"/>
      <c r="OZ481" s="118"/>
      <c r="PA481" s="115"/>
      <c r="PB481" s="115"/>
      <c r="PC481" s="115"/>
      <c r="PD481" s="115"/>
      <c r="PE481" s="115"/>
      <c r="PF481" s="115">
        <f t="shared" si="7673"/>
        <v>0</v>
      </c>
    </row>
    <row r="482" spans="1:422">
      <c r="A482" s="118"/>
      <c r="B482" s="118"/>
      <c r="C482" s="115"/>
      <c r="D482" s="115"/>
      <c r="E482" s="115"/>
      <c r="F482" s="115"/>
      <c r="G482" s="115"/>
      <c r="H482" s="115">
        <f t="shared" si="7627"/>
        <v>0</v>
      </c>
      <c r="J482" s="118"/>
      <c r="K482" s="118"/>
      <c r="L482" s="115"/>
      <c r="M482" s="115"/>
      <c r="N482" s="115"/>
      <c r="O482" s="115"/>
      <c r="P482" s="115"/>
      <c r="Q482" s="115">
        <f t="shared" si="7628"/>
        <v>0</v>
      </c>
      <c r="S482" s="118"/>
      <c r="T482" s="118"/>
      <c r="U482" s="115"/>
      <c r="V482" s="115"/>
      <c r="W482" s="115"/>
      <c r="X482" s="115"/>
      <c r="Y482" s="115"/>
      <c r="Z482" s="115">
        <f t="shared" si="7629"/>
        <v>0</v>
      </c>
      <c r="AB482" s="118"/>
      <c r="AC482" s="118"/>
      <c r="AD482" s="115"/>
      <c r="AE482" s="115"/>
      <c r="AF482" s="115"/>
      <c r="AG482" s="115"/>
      <c r="AH482" s="115"/>
      <c r="AI482" s="115">
        <f t="shared" si="7630"/>
        <v>0</v>
      </c>
      <c r="AK482" s="118"/>
      <c r="AL482" s="118"/>
      <c r="AM482" s="115"/>
      <c r="AN482" s="115"/>
      <c r="AO482" s="115"/>
      <c r="AP482" s="115"/>
      <c r="AQ482" s="115"/>
      <c r="AR482" s="115">
        <f t="shared" si="7631"/>
        <v>0</v>
      </c>
      <c r="AT482" s="118"/>
      <c r="AU482" s="118"/>
      <c r="AV482" s="115"/>
      <c r="AW482" s="115"/>
      <c r="AX482" s="115"/>
      <c r="AY482" s="115"/>
      <c r="AZ482" s="115"/>
      <c r="BA482" s="115">
        <f t="shared" si="7632"/>
        <v>0</v>
      </c>
      <c r="BC482" s="118"/>
      <c r="BD482" s="118"/>
      <c r="BE482" s="115"/>
      <c r="BF482" s="115"/>
      <c r="BG482" s="115"/>
      <c r="BH482" s="115"/>
      <c r="BI482" s="115"/>
      <c r="BJ482" s="115">
        <f t="shared" si="7633"/>
        <v>0</v>
      </c>
      <c r="BL482" s="118"/>
      <c r="BM482" s="118"/>
      <c r="BN482" s="115"/>
      <c r="BO482" s="115"/>
      <c r="BP482" s="115"/>
      <c r="BQ482" s="115"/>
      <c r="BR482" s="115"/>
      <c r="BS482" s="115">
        <f t="shared" si="7634"/>
        <v>0</v>
      </c>
      <c r="BU482" s="118"/>
      <c r="BV482" s="118"/>
      <c r="BW482" s="115"/>
      <c r="BX482" s="115"/>
      <c r="BY482" s="115"/>
      <c r="BZ482" s="115"/>
      <c r="CA482" s="115"/>
      <c r="CB482" s="115">
        <f t="shared" si="7635"/>
        <v>0</v>
      </c>
      <c r="CD482" s="118"/>
      <c r="CE482" s="118"/>
      <c r="CF482" s="115"/>
      <c r="CG482" s="115"/>
      <c r="CH482" s="115"/>
      <c r="CI482" s="115"/>
      <c r="CJ482" s="115"/>
      <c r="CK482" s="115">
        <f t="shared" si="7636"/>
        <v>0</v>
      </c>
      <c r="CM482" s="118"/>
      <c r="CN482" s="118"/>
      <c r="CO482" s="115"/>
      <c r="CP482" s="115"/>
      <c r="CQ482" s="115"/>
      <c r="CR482" s="115"/>
      <c r="CS482" s="115"/>
      <c r="CT482" s="115">
        <f t="shared" si="7637"/>
        <v>0</v>
      </c>
      <c r="CV482" s="118"/>
      <c r="CW482" s="118"/>
      <c r="CX482" s="115"/>
      <c r="CY482" s="115"/>
      <c r="CZ482" s="115"/>
      <c r="DA482" s="115"/>
      <c r="DB482" s="115"/>
      <c r="DC482" s="115">
        <f t="shared" si="7638"/>
        <v>0</v>
      </c>
      <c r="DE482" s="118"/>
      <c r="DF482" s="118"/>
      <c r="DG482" s="115"/>
      <c r="DH482" s="115"/>
      <c r="DI482" s="115"/>
      <c r="DJ482" s="115"/>
      <c r="DK482" s="115"/>
      <c r="DL482" s="115">
        <f t="shared" si="7639"/>
        <v>0</v>
      </c>
      <c r="DN482" s="118"/>
      <c r="DO482" s="118"/>
      <c r="DP482" s="115"/>
      <c r="DQ482" s="115"/>
      <c r="DR482" s="115"/>
      <c r="DS482" s="115"/>
      <c r="DT482" s="115"/>
      <c r="DU482" s="115">
        <f t="shared" si="7640"/>
        <v>0</v>
      </c>
      <c r="DW482" s="118"/>
      <c r="DX482" s="118"/>
      <c r="DY482" s="115"/>
      <c r="DZ482" s="115"/>
      <c r="EA482" s="115"/>
      <c r="EB482" s="115"/>
      <c r="EC482" s="115"/>
      <c r="ED482" s="115">
        <f t="shared" si="7641"/>
        <v>0</v>
      </c>
      <c r="EF482" s="118"/>
      <c r="EG482" s="118"/>
      <c r="EH482" s="115"/>
      <c r="EI482" s="115"/>
      <c r="EJ482" s="115"/>
      <c r="EK482" s="115"/>
      <c r="EL482" s="115"/>
      <c r="EM482" s="115">
        <f t="shared" si="7642"/>
        <v>0</v>
      </c>
      <c r="EO482" s="118"/>
      <c r="EP482" s="118"/>
      <c r="EQ482" s="115"/>
      <c r="ER482" s="115"/>
      <c r="ES482" s="115"/>
      <c r="ET482" s="115"/>
      <c r="EU482" s="115"/>
      <c r="EV482" s="115">
        <f t="shared" si="7643"/>
        <v>0</v>
      </c>
      <c r="EX482" s="118"/>
      <c r="EY482" s="118"/>
      <c r="EZ482" s="115"/>
      <c r="FA482" s="115"/>
      <c r="FB482" s="115"/>
      <c r="FC482" s="115"/>
      <c r="FD482" s="115"/>
      <c r="FE482" s="115">
        <f t="shared" si="7644"/>
        <v>0</v>
      </c>
      <c r="FG482" s="118"/>
      <c r="FH482" s="118"/>
      <c r="FI482" s="115"/>
      <c r="FJ482" s="115"/>
      <c r="FK482" s="115"/>
      <c r="FL482" s="115"/>
      <c r="FM482" s="115"/>
      <c r="FN482" s="115">
        <f t="shared" si="7645"/>
        <v>0</v>
      </c>
      <c r="FP482" s="118"/>
      <c r="FQ482" s="118"/>
      <c r="FR482" s="115"/>
      <c r="FS482" s="115"/>
      <c r="FT482" s="115"/>
      <c r="FU482" s="115"/>
      <c r="FV482" s="115"/>
      <c r="FW482" s="115">
        <f t="shared" si="7646"/>
        <v>0</v>
      </c>
      <c r="FY482" s="118"/>
      <c r="FZ482" s="118"/>
      <c r="GA482" s="115"/>
      <c r="GB482" s="115"/>
      <c r="GC482" s="115"/>
      <c r="GD482" s="115"/>
      <c r="GE482" s="115"/>
      <c r="GF482" s="115">
        <f t="shared" si="7647"/>
        <v>0</v>
      </c>
      <c r="GH482" s="118"/>
      <c r="GI482" s="118"/>
      <c r="GJ482" s="115"/>
      <c r="GK482" s="115"/>
      <c r="GL482" s="115"/>
      <c r="GM482" s="115"/>
      <c r="GN482" s="115"/>
      <c r="GO482" s="115">
        <f t="shared" si="7648"/>
        <v>0</v>
      </c>
      <c r="GQ482" s="118"/>
      <c r="GR482" s="118"/>
      <c r="GS482" s="115"/>
      <c r="GT482" s="115"/>
      <c r="GU482" s="115"/>
      <c r="GV482" s="115"/>
      <c r="GW482" s="115"/>
      <c r="GX482" s="115">
        <f t="shared" si="7649"/>
        <v>0</v>
      </c>
      <c r="GZ482" s="118"/>
      <c r="HA482" s="118"/>
      <c r="HB482" s="115"/>
      <c r="HC482" s="115"/>
      <c r="HD482" s="115"/>
      <c r="HE482" s="115"/>
      <c r="HF482" s="115"/>
      <c r="HG482" s="115">
        <f t="shared" si="7650"/>
        <v>0</v>
      </c>
      <c r="HI482" s="118"/>
      <c r="HJ482" s="118"/>
      <c r="HK482" s="115"/>
      <c r="HL482" s="115"/>
      <c r="HM482" s="115"/>
      <c r="HN482" s="115"/>
      <c r="HO482" s="115"/>
      <c r="HP482" s="115">
        <f t="shared" si="7651"/>
        <v>0</v>
      </c>
      <c r="HR482" s="118"/>
      <c r="HS482" s="118"/>
      <c r="HT482" s="115"/>
      <c r="HU482" s="115"/>
      <c r="HV482" s="115"/>
      <c r="HW482" s="115"/>
      <c r="HX482" s="115"/>
      <c r="HY482" s="115">
        <f t="shared" si="7652"/>
        <v>0</v>
      </c>
      <c r="IA482" s="118"/>
      <c r="IB482" s="118"/>
      <c r="IC482" s="115"/>
      <c r="ID482" s="115"/>
      <c r="IE482" s="115"/>
      <c r="IF482" s="115"/>
      <c r="IG482" s="115"/>
      <c r="IH482" s="115">
        <f t="shared" si="7653"/>
        <v>0</v>
      </c>
      <c r="IJ482" s="118"/>
      <c r="IK482" s="118"/>
      <c r="IL482" s="115"/>
      <c r="IM482" s="115"/>
      <c r="IN482" s="115"/>
      <c r="IO482" s="115"/>
      <c r="IP482" s="115"/>
      <c r="IQ482" s="115">
        <f t="shared" si="7654"/>
        <v>0</v>
      </c>
      <c r="IS482" s="118"/>
      <c r="IT482" s="118"/>
      <c r="IU482" s="115"/>
      <c r="IV482" s="115"/>
      <c r="IW482" s="115"/>
      <c r="IX482" s="115"/>
      <c r="IY482" s="115"/>
      <c r="IZ482" s="115">
        <f t="shared" si="7655"/>
        <v>0</v>
      </c>
      <c r="JB482" s="118"/>
      <c r="JC482" s="118"/>
      <c r="JD482" s="115"/>
      <c r="JE482" s="115"/>
      <c r="JF482" s="115"/>
      <c r="JG482" s="115"/>
      <c r="JH482" s="115"/>
      <c r="JI482" s="115">
        <f t="shared" si="7656"/>
        <v>0</v>
      </c>
      <c r="JK482" s="118"/>
      <c r="JL482" s="118"/>
      <c r="JM482" s="115"/>
      <c r="JN482" s="115"/>
      <c r="JO482" s="115"/>
      <c r="JP482" s="115"/>
      <c r="JQ482" s="115"/>
      <c r="JR482" s="115">
        <f t="shared" si="7657"/>
        <v>0</v>
      </c>
      <c r="JS482" s="481"/>
      <c r="JT482" s="118"/>
      <c r="JU482" s="118"/>
      <c r="JV482" s="115"/>
      <c r="JW482" s="115"/>
      <c r="JX482" s="115"/>
      <c r="JY482" s="115"/>
      <c r="JZ482" s="115"/>
      <c r="KA482" s="115">
        <f t="shared" si="7658"/>
        <v>0</v>
      </c>
      <c r="KB482" s="481"/>
      <c r="KC482" s="118"/>
      <c r="KD482" s="118"/>
      <c r="KE482" s="115"/>
      <c r="KF482" s="115"/>
      <c r="KG482" s="115"/>
      <c r="KH482" s="115"/>
      <c r="KI482" s="115"/>
      <c r="KJ482" s="115">
        <f t="shared" si="7659"/>
        <v>0</v>
      </c>
      <c r="KK482" s="481"/>
      <c r="KL482" s="118"/>
      <c r="KM482" s="118"/>
      <c r="KN482" s="115"/>
      <c r="KO482" s="115"/>
      <c r="KP482" s="115"/>
      <c r="KQ482" s="115"/>
      <c r="KR482" s="115"/>
      <c r="KS482" s="115">
        <f t="shared" si="7660"/>
        <v>0</v>
      </c>
      <c r="KT482" s="481"/>
      <c r="KU482" s="118"/>
      <c r="KV482" s="118"/>
      <c r="KW482" s="115"/>
      <c r="KX482" s="115"/>
      <c r="KY482" s="115"/>
      <c r="KZ482" s="115"/>
      <c r="LA482" s="115"/>
      <c r="LB482" s="115">
        <f t="shared" si="7661"/>
        <v>0</v>
      </c>
      <c r="LC482" s="481"/>
      <c r="LD482" s="118"/>
      <c r="LE482" s="118"/>
      <c r="LF482" s="115"/>
      <c r="LG482" s="115"/>
      <c r="LH482" s="115"/>
      <c r="LI482" s="115"/>
      <c r="LJ482" s="115"/>
      <c r="LK482" s="115">
        <f t="shared" si="7662"/>
        <v>0</v>
      </c>
      <c r="LL482" s="481"/>
      <c r="LM482" s="118"/>
      <c r="LN482" s="118"/>
      <c r="LO482" s="115"/>
      <c r="LP482" s="115"/>
      <c r="LQ482" s="115"/>
      <c r="LR482" s="115"/>
      <c r="LS482" s="115"/>
      <c r="LT482" s="115">
        <f t="shared" si="7663"/>
        <v>0</v>
      </c>
      <c r="LU482" s="481"/>
      <c r="LV482" s="118"/>
      <c r="LW482" s="118"/>
      <c r="LX482" s="115"/>
      <c r="LY482" s="115"/>
      <c r="LZ482" s="115"/>
      <c r="MA482" s="115"/>
      <c r="MB482" s="115"/>
      <c r="MC482" s="115">
        <f t="shared" si="7664"/>
        <v>0</v>
      </c>
      <c r="MD482" s="481"/>
      <c r="ME482" s="118"/>
      <c r="MF482" s="118"/>
      <c r="MG482" s="115"/>
      <c r="MH482" s="115"/>
      <c r="MI482" s="115"/>
      <c r="MJ482" s="115"/>
      <c r="MK482" s="115"/>
      <c r="ML482" s="115">
        <f t="shared" si="7665"/>
        <v>0</v>
      </c>
      <c r="MM482" s="481"/>
      <c r="MN482" s="118"/>
      <c r="MO482" s="118"/>
      <c r="MP482" s="115"/>
      <c r="MQ482" s="115"/>
      <c r="MR482" s="115"/>
      <c r="MS482" s="115"/>
      <c r="MT482" s="115"/>
      <c r="MU482" s="115">
        <f t="shared" si="7666"/>
        <v>0</v>
      </c>
      <c r="MV482" s="481"/>
      <c r="MW482" s="118"/>
      <c r="MX482" s="118"/>
      <c r="MY482" s="115"/>
      <c r="MZ482" s="115"/>
      <c r="NA482" s="115"/>
      <c r="NB482" s="115"/>
      <c r="NC482" s="115"/>
      <c r="ND482" s="115">
        <f t="shared" si="7667"/>
        <v>0</v>
      </c>
      <c r="NE482" s="481"/>
      <c r="NF482" s="118"/>
      <c r="NG482" s="118"/>
      <c r="NH482" s="115"/>
      <c r="NI482" s="115"/>
      <c r="NJ482" s="115"/>
      <c r="NK482" s="115"/>
      <c r="NL482" s="115"/>
      <c r="NM482" s="115">
        <f t="shared" si="7668"/>
        <v>0</v>
      </c>
      <c r="NN482" s="481"/>
      <c r="NO482" s="118"/>
      <c r="NP482" s="118"/>
      <c r="NQ482" s="115"/>
      <c r="NR482" s="115"/>
      <c r="NS482" s="115"/>
      <c r="NT482" s="115"/>
      <c r="NU482" s="115"/>
      <c r="NV482" s="115">
        <f t="shared" si="7669"/>
        <v>0</v>
      </c>
      <c r="NW482" s="481"/>
      <c r="NX482" s="118"/>
      <c r="NY482" s="118"/>
      <c r="NZ482" s="115"/>
      <c r="OA482" s="115"/>
      <c r="OB482" s="115"/>
      <c r="OC482" s="115"/>
      <c r="OD482" s="115"/>
      <c r="OE482" s="115">
        <f t="shared" si="7670"/>
        <v>0</v>
      </c>
      <c r="OF482" s="481"/>
      <c r="OG482" s="118"/>
      <c r="OH482" s="118"/>
      <c r="OI482" s="115"/>
      <c r="OJ482" s="115"/>
      <c r="OK482" s="115"/>
      <c r="OL482" s="115"/>
      <c r="OM482" s="115"/>
      <c r="ON482" s="115">
        <f t="shared" si="7671"/>
        <v>0</v>
      </c>
      <c r="OO482" s="481"/>
      <c r="OP482" s="118"/>
      <c r="OQ482" s="118"/>
      <c r="OR482" s="115"/>
      <c r="OS482" s="115"/>
      <c r="OT482" s="115"/>
      <c r="OU482" s="115"/>
      <c r="OV482" s="115"/>
      <c r="OW482" s="115">
        <f t="shared" si="7672"/>
        <v>0</v>
      </c>
      <c r="OY482" s="118"/>
      <c r="OZ482" s="118"/>
      <c r="PA482" s="115"/>
      <c r="PB482" s="115"/>
      <c r="PC482" s="115"/>
      <c r="PD482" s="115"/>
      <c r="PE482" s="115"/>
      <c r="PF482" s="115">
        <f t="shared" si="7673"/>
        <v>0</v>
      </c>
    </row>
    <row r="483" spans="1:422">
      <c r="A483" s="118"/>
      <c r="B483" s="118"/>
      <c r="C483" s="119"/>
      <c r="D483" s="119"/>
      <c r="E483" s="119"/>
      <c r="F483" s="119"/>
      <c r="G483" s="120" t="s">
        <v>44</v>
      </c>
      <c r="H483" s="132">
        <f t="shared" ref="H483:H513" si="7674">SUM(H475:H482)</f>
        <v>0</v>
      </c>
      <c r="J483" s="118"/>
      <c r="K483" s="118"/>
      <c r="L483" s="119"/>
      <c r="M483" s="119"/>
      <c r="N483" s="119"/>
      <c r="O483" s="119"/>
      <c r="P483" s="120" t="s">
        <v>44</v>
      </c>
      <c r="Q483" s="132">
        <f t="shared" ref="Q483:Q513" si="7675">SUM(Q475:Q482)</f>
        <v>0</v>
      </c>
      <c r="S483" s="118"/>
      <c r="T483" s="118"/>
      <c r="U483" s="119"/>
      <c r="V483" s="119"/>
      <c r="W483" s="119"/>
      <c r="X483" s="119"/>
      <c r="Y483" s="120" t="s">
        <v>44</v>
      </c>
      <c r="Z483" s="132">
        <f t="shared" ref="Z483:Z513" si="7676">SUM(Z475:Z482)</f>
        <v>0</v>
      </c>
      <c r="AB483" s="118"/>
      <c r="AC483" s="118"/>
      <c r="AD483" s="119"/>
      <c r="AE483" s="119"/>
      <c r="AF483" s="119"/>
      <c r="AG483" s="119"/>
      <c r="AH483" s="120" t="s">
        <v>44</v>
      </c>
      <c r="AI483" s="132">
        <f t="shared" ref="AI483:AI513" si="7677">SUM(AI475:AI482)</f>
        <v>0</v>
      </c>
      <c r="AK483" s="118"/>
      <c r="AL483" s="118"/>
      <c r="AM483" s="119"/>
      <c r="AN483" s="119"/>
      <c r="AO483" s="119"/>
      <c r="AP483" s="119"/>
      <c r="AQ483" s="120" t="s">
        <v>44</v>
      </c>
      <c r="AR483" s="132">
        <f t="shared" ref="AR483:AR513" si="7678">SUM(AR475:AR482)</f>
        <v>0</v>
      </c>
      <c r="AT483" s="118"/>
      <c r="AU483" s="118"/>
      <c r="AV483" s="119"/>
      <c r="AW483" s="119"/>
      <c r="AX483" s="119"/>
      <c r="AY483" s="119"/>
      <c r="AZ483" s="120" t="s">
        <v>44</v>
      </c>
      <c r="BA483" s="132">
        <f t="shared" ref="BA483:BA513" si="7679">SUM(BA475:BA482)</f>
        <v>0</v>
      </c>
      <c r="BC483" s="118"/>
      <c r="BD483" s="118"/>
      <c r="BE483" s="119"/>
      <c r="BF483" s="119"/>
      <c r="BG483" s="119"/>
      <c r="BH483" s="119"/>
      <c r="BI483" s="120" t="s">
        <v>44</v>
      </c>
      <c r="BJ483" s="132">
        <f t="shared" ref="BJ483:DL483" si="7680">SUM(BJ475:BJ482)</f>
        <v>0</v>
      </c>
      <c r="BL483" s="118"/>
      <c r="BM483" s="118"/>
      <c r="BN483" s="119"/>
      <c r="BO483" s="119"/>
      <c r="BP483" s="119"/>
      <c r="BQ483" s="119"/>
      <c r="BR483" s="120" t="s">
        <v>44</v>
      </c>
      <c r="BS483" s="132">
        <f t="shared" ref="BS483:DU483" si="7681">SUM(BS475:BS482)</f>
        <v>0</v>
      </c>
      <c r="BU483" s="118"/>
      <c r="BV483" s="118"/>
      <c r="BW483" s="119"/>
      <c r="BX483" s="119"/>
      <c r="BY483" s="119"/>
      <c r="BZ483" s="119"/>
      <c r="CA483" s="120" t="s">
        <v>44</v>
      </c>
      <c r="CB483" s="132">
        <f t="shared" si="7680"/>
        <v>0</v>
      </c>
      <c r="CD483" s="118"/>
      <c r="CE483" s="118"/>
      <c r="CF483" s="119"/>
      <c r="CG483" s="119"/>
      <c r="CH483" s="119"/>
      <c r="CI483" s="119"/>
      <c r="CJ483" s="120" t="s">
        <v>44</v>
      </c>
      <c r="CK483" s="132">
        <f t="shared" si="7681"/>
        <v>0</v>
      </c>
      <c r="CM483" s="118"/>
      <c r="CN483" s="118"/>
      <c r="CO483" s="119"/>
      <c r="CP483" s="119"/>
      <c r="CQ483" s="119"/>
      <c r="CR483" s="119"/>
      <c r="CS483" s="120" t="s">
        <v>44</v>
      </c>
      <c r="CT483" s="132">
        <f t="shared" si="7680"/>
        <v>0</v>
      </c>
      <c r="CV483" s="118"/>
      <c r="CW483" s="118"/>
      <c r="CX483" s="119"/>
      <c r="CY483" s="119"/>
      <c r="CZ483" s="119"/>
      <c r="DA483" s="119"/>
      <c r="DB483" s="120" t="s">
        <v>44</v>
      </c>
      <c r="DC483" s="132">
        <f t="shared" si="7681"/>
        <v>0</v>
      </c>
      <c r="DE483" s="118"/>
      <c r="DF483" s="118"/>
      <c r="DG483" s="119"/>
      <c r="DH483" s="119"/>
      <c r="DI483" s="119"/>
      <c r="DJ483" s="119"/>
      <c r="DK483" s="120" t="s">
        <v>44</v>
      </c>
      <c r="DL483" s="132">
        <f t="shared" si="7680"/>
        <v>0</v>
      </c>
      <c r="DN483" s="118"/>
      <c r="DO483" s="118"/>
      <c r="DP483" s="119"/>
      <c r="DQ483" s="119"/>
      <c r="DR483" s="119"/>
      <c r="DS483" s="119"/>
      <c r="DT483" s="120" t="s">
        <v>44</v>
      </c>
      <c r="DU483" s="132">
        <f t="shared" si="7681"/>
        <v>0</v>
      </c>
      <c r="DW483" s="118"/>
      <c r="DX483" s="118"/>
      <c r="DY483" s="119"/>
      <c r="DZ483" s="119"/>
      <c r="EA483" s="119"/>
      <c r="EB483" s="119"/>
      <c r="EC483" s="120" t="s">
        <v>44</v>
      </c>
      <c r="ED483" s="132">
        <f t="shared" ref="ED483:GF483" si="7682">SUM(ED475:ED482)</f>
        <v>0</v>
      </c>
      <c r="EF483" s="118"/>
      <c r="EG483" s="118"/>
      <c r="EH483" s="119"/>
      <c r="EI483" s="119"/>
      <c r="EJ483" s="119"/>
      <c r="EK483" s="119"/>
      <c r="EL483" s="120" t="s">
        <v>44</v>
      </c>
      <c r="EM483" s="132">
        <f t="shared" ref="EM483:GO483" si="7683">SUM(EM475:EM482)</f>
        <v>0</v>
      </c>
      <c r="EO483" s="118"/>
      <c r="EP483" s="118"/>
      <c r="EQ483" s="119"/>
      <c r="ER483" s="119"/>
      <c r="ES483" s="119"/>
      <c r="ET483" s="119"/>
      <c r="EU483" s="120" t="s">
        <v>44</v>
      </c>
      <c r="EV483" s="132">
        <f t="shared" si="7682"/>
        <v>0</v>
      </c>
      <c r="EX483" s="118"/>
      <c r="EY483" s="118"/>
      <c r="EZ483" s="119"/>
      <c r="FA483" s="119"/>
      <c r="FB483" s="119"/>
      <c r="FC483" s="119"/>
      <c r="FD483" s="120" t="s">
        <v>44</v>
      </c>
      <c r="FE483" s="132">
        <f t="shared" si="7683"/>
        <v>0</v>
      </c>
      <c r="FG483" s="118"/>
      <c r="FH483" s="118"/>
      <c r="FI483" s="119"/>
      <c r="FJ483" s="119"/>
      <c r="FK483" s="119"/>
      <c r="FL483" s="119"/>
      <c r="FM483" s="120" t="s">
        <v>44</v>
      </c>
      <c r="FN483" s="132">
        <f t="shared" si="7682"/>
        <v>0</v>
      </c>
      <c r="FP483" s="118"/>
      <c r="FQ483" s="118"/>
      <c r="FR483" s="119"/>
      <c r="FS483" s="119"/>
      <c r="FT483" s="119"/>
      <c r="FU483" s="119"/>
      <c r="FV483" s="120" t="s">
        <v>44</v>
      </c>
      <c r="FW483" s="132">
        <f t="shared" si="7683"/>
        <v>0</v>
      </c>
      <c r="FY483" s="118"/>
      <c r="FZ483" s="118"/>
      <c r="GA483" s="119"/>
      <c r="GB483" s="119"/>
      <c r="GC483" s="119"/>
      <c r="GD483" s="119"/>
      <c r="GE483" s="120" t="s">
        <v>44</v>
      </c>
      <c r="GF483" s="132">
        <f t="shared" si="7682"/>
        <v>0</v>
      </c>
      <c r="GH483" s="118"/>
      <c r="GI483" s="118"/>
      <c r="GJ483" s="119"/>
      <c r="GK483" s="119"/>
      <c r="GL483" s="119"/>
      <c r="GM483" s="119"/>
      <c r="GN483" s="120" t="s">
        <v>44</v>
      </c>
      <c r="GO483" s="132">
        <f t="shared" si="7683"/>
        <v>0</v>
      </c>
      <c r="GQ483" s="118"/>
      <c r="GR483" s="118"/>
      <c r="GS483" s="119"/>
      <c r="GT483" s="119"/>
      <c r="GU483" s="119"/>
      <c r="GV483" s="119"/>
      <c r="GW483" s="120" t="s">
        <v>44</v>
      </c>
      <c r="GX483" s="132">
        <f t="shared" ref="GX483:IZ483" si="7684">SUM(GX475:GX482)</f>
        <v>0</v>
      </c>
      <c r="GZ483" s="118"/>
      <c r="HA483" s="118"/>
      <c r="HB483" s="119"/>
      <c r="HC483" s="119"/>
      <c r="HD483" s="119"/>
      <c r="HE483" s="119"/>
      <c r="HF483" s="120" t="s">
        <v>44</v>
      </c>
      <c r="HG483" s="132">
        <f t="shared" ref="HG483:JI483" si="7685">SUM(HG475:HG482)</f>
        <v>2.7</v>
      </c>
      <c r="HI483" s="118"/>
      <c r="HJ483" s="118"/>
      <c r="HK483" s="119"/>
      <c r="HL483" s="119"/>
      <c r="HM483" s="119"/>
      <c r="HN483" s="119"/>
      <c r="HO483" s="120" t="s">
        <v>44</v>
      </c>
      <c r="HP483" s="132">
        <f t="shared" si="7684"/>
        <v>2.16</v>
      </c>
      <c r="HR483" s="118"/>
      <c r="HS483" s="118"/>
      <c r="HT483" s="119"/>
      <c r="HU483" s="119"/>
      <c r="HV483" s="119"/>
      <c r="HW483" s="119"/>
      <c r="HX483" s="120" t="s">
        <v>44</v>
      </c>
      <c r="HY483" s="132">
        <f t="shared" si="7685"/>
        <v>2.625</v>
      </c>
      <c r="IA483" s="118"/>
      <c r="IB483" s="118"/>
      <c r="IC483" s="119"/>
      <c r="ID483" s="119"/>
      <c r="IE483" s="119"/>
      <c r="IF483" s="119"/>
      <c r="IG483" s="120" t="s">
        <v>44</v>
      </c>
      <c r="IH483" s="132">
        <f t="shared" si="7684"/>
        <v>3.9600000000000004</v>
      </c>
      <c r="IJ483" s="118"/>
      <c r="IK483" s="118"/>
      <c r="IL483" s="119"/>
      <c r="IM483" s="119"/>
      <c r="IN483" s="119"/>
      <c r="IO483" s="119"/>
      <c r="IP483" s="120" t="s">
        <v>44</v>
      </c>
      <c r="IQ483" s="132">
        <f t="shared" si="7685"/>
        <v>0</v>
      </c>
      <c r="IS483" s="118"/>
      <c r="IT483" s="118"/>
      <c r="IU483" s="119"/>
      <c r="IV483" s="119"/>
      <c r="IW483" s="119"/>
      <c r="IX483" s="119"/>
      <c r="IY483" s="120" t="s">
        <v>44</v>
      </c>
      <c r="IZ483" s="132">
        <f t="shared" si="7684"/>
        <v>5.9399999999999995</v>
      </c>
      <c r="JB483" s="118"/>
      <c r="JC483" s="118"/>
      <c r="JD483" s="119"/>
      <c r="JE483" s="119"/>
      <c r="JF483" s="119"/>
      <c r="JG483" s="119"/>
      <c r="JH483" s="120" t="s">
        <v>44</v>
      </c>
      <c r="JI483" s="132">
        <f t="shared" si="7685"/>
        <v>3</v>
      </c>
      <c r="JK483" s="118"/>
      <c r="JL483" s="118"/>
      <c r="JM483" s="119"/>
      <c r="JN483" s="119"/>
      <c r="JO483" s="119"/>
      <c r="JP483" s="119"/>
      <c r="JQ483" s="120" t="s">
        <v>44</v>
      </c>
      <c r="JR483" s="132">
        <f t="shared" ref="JR483:LT483" si="7686">SUM(JR475:JR482)</f>
        <v>0</v>
      </c>
      <c r="JT483" s="118"/>
      <c r="JU483" s="118"/>
      <c r="JV483" s="119"/>
      <c r="JW483" s="119"/>
      <c r="JX483" s="119"/>
      <c r="JY483" s="119"/>
      <c r="JZ483" s="120" t="s">
        <v>44</v>
      </c>
      <c r="KA483" s="132">
        <f t="shared" ref="KA483:MC483" si="7687">SUM(KA475:KA482)</f>
        <v>0</v>
      </c>
      <c r="KC483" s="118"/>
      <c r="KD483" s="118"/>
      <c r="KE483" s="119"/>
      <c r="KF483" s="119"/>
      <c r="KG483" s="119"/>
      <c r="KH483" s="119"/>
      <c r="KI483" s="120" t="s">
        <v>44</v>
      </c>
      <c r="KJ483" s="132">
        <f t="shared" si="7686"/>
        <v>0</v>
      </c>
      <c r="KL483" s="118"/>
      <c r="KM483" s="118"/>
      <c r="KN483" s="119"/>
      <c r="KO483" s="119"/>
      <c r="KP483" s="119"/>
      <c r="KQ483" s="119"/>
      <c r="KR483" s="120" t="s">
        <v>44</v>
      </c>
      <c r="KS483" s="132">
        <f t="shared" si="7687"/>
        <v>0</v>
      </c>
      <c r="KU483" s="118"/>
      <c r="KV483" s="118"/>
      <c r="KW483" s="119"/>
      <c r="KX483" s="119"/>
      <c r="KY483" s="119"/>
      <c r="KZ483" s="119"/>
      <c r="LA483" s="120" t="s">
        <v>44</v>
      </c>
      <c r="LB483" s="132">
        <f t="shared" si="7686"/>
        <v>0</v>
      </c>
      <c r="LD483" s="118"/>
      <c r="LE483" s="118"/>
      <c r="LF483" s="119"/>
      <c r="LG483" s="119"/>
      <c r="LH483" s="119"/>
      <c r="LI483" s="119"/>
      <c r="LJ483" s="120" t="s">
        <v>44</v>
      </c>
      <c r="LK483" s="132">
        <f t="shared" si="7687"/>
        <v>0</v>
      </c>
      <c r="LM483" s="118"/>
      <c r="LN483" s="118"/>
      <c r="LO483" s="119"/>
      <c r="LP483" s="119"/>
      <c r="LQ483" s="119"/>
      <c r="LR483" s="119"/>
      <c r="LS483" s="120" t="s">
        <v>44</v>
      </c>
      <c r="LT483" s="132">
        <f t="shared" si="7686"/>
        <v>0</v>
      </c>
      <c r="LV483" s="118"/>
      <c r="LW483" s="118"/>
      <c r="LX483" s="119"/>
      <c r="LY483" s="119"/>
      <c r="LZ483" s="119"/>
      <c r="MA483" s="119"/>
      <c r="MB483" s="120" t="s">
        <v>44</v>
      </c>
      <c r="MC483" s="132">
        <f t="shared" si="7687"/>
        <v>0</v>
      </c>
      <c r="ME483" s="118"/>
      <c r="MF483" s="118"/>
      <c r="MG483" s="119"/>
      <c r="MH483" s="119"/>
      <c r="MI483" s="119"/>
      <c r="MJ483" s="119"/>
      <c r="MK483" s="120" t="s">
        <v>44</v>
      </c>
      <c r="ML483" s="132">
        <f t="shared" ref="ML483:ON483" si="7688">SUM(ML475:ML482)</f>
        <v>0</v>
      </c>
      <c r="MN483" s="118"/>
      <c r="MO483" s="118"/>
      <c r="MP483" s="119"/>
      <c r="MQ483" s="119"/>
      <c r="MR483" s="119"/>
      <c r="MS483" s="119"/>
      <c r="MT483" s="120" t="s">
        <v>44</v>
      </c>
      <c r="MU483" s="132">
        <f t="shared" ref="MU483:OW483" si="7689">SUM(MU475:MU482)</f>
        <v>3.12</v>
      </c>
      <c r="MW483" s="118"/>
      <c r="MX483" s="118"/>
      <c r="MY483" s="119"/>
      <c r="MZ483" s="119"/>
      <c r="NA483" s="119"/>
      <c r="NB483" s="119"/>
      <c r="NC483" s="120" t="s">
        <v>44</v>
      </c>
      <c r="ND483" s="132">
        <f t="shared" si="7688"/>
        <v>2.64</v>
      </c>
      <c r="NF483" s="118"/>
      <c r="NG483" s="118"/>
      <c r="NH483" s="119"/>
      <c r="NI483" s="119"/>
      <c r="NJ483" s="119"/>
      <c r="NK483" s="119"/>
      <c r="NL483" s="120" t="s">
        <v>44</v>
      </c>
      <c r="NM483" s="132">
        <f t="shared" si="7689"/>
        <v>2.64</v>
      </c>
      <c r="NO483" s="118"/>
      <c r="NP483" s="118"/>
      <c r="NQ483" s="119"/>
      <c r="NR483" s="119"/>
      <c r="NS483" s="119"/>
      <c r="NT483" s="119"/>
      <c r="NU483" s="120" t="s">
        <v>44</v>
      </c>
      <c r="NV483" s="132">
        <f t="shared" si="7688"/>
        <v>0</v>
      </c>
      <c r="NX483" s="118"/>
      <c r="NY483" s="118"/>
      <c r="NZ483" s="119"/>
      <c r="OA483" s="119"/>
      <c r="OB483" s="119"/>
      <c r="OC483" s="119"/>
      <c r="OD483" s="120" t="s">
        <v>44</v>
      </c>
      <c r="OE483" s="132">
        <f t="shared" si="7689"/>
        <v>3.9199999999999995</v>
      </c>
      <c r="OG483" s="118"/>
      <c r="OH483" s="118"/>
      <c r="OI483" s="119"/>
      <c r="OJ483" s="119"/>
      <c r="OK483" s="119"/>
      <c r="OL483" s="119"/>
      <c r="OM483" s="120" t="s">
        <v>44</v>
      </c>
      <c r="ON483" s="132">
        <f t="shared" si="7688"/>
        <v>2.8600000000000003</v>
      </c>
      <c r="OP483" s="118"/>
      <c r="OQ483" s="118"/>
      <c r="OR483" s="119"/>
      <c r="OS483" s="119"/>
      <c r="OT483" s="119"/>
      <c r="OU483" s="119"/>
      <c r="OV483" s="120" t="s">
        <v>44</v>
      </c>
      <c r="OW483" s="132">
        <f t="shared" si="7689"/>
        <v>0</v>
      </c>
      <c r="OY483" s="118"/>
      <c r="OZ483" s="118"/>
      <c r="PA483" s="119"/>
      <c r="PB483" s="119"/>
      <c r="PC483" s="119"/>
      <c r="PD483" s="119"/>
      <c r="PE483" s="120" t="s">
        <v>44</v>
      </c>
      <c r="PF483" s="132">
        <f t="shared" ref="PF483" si="7690">SUM(PF475:PF482)</f>
        <v>0</v>
      </c>
    </row>
    <row r="484" spans="1:422" s="139" customFormat="1">
      <c r="A484" s="134"/>
      <c r="B484" s="135"/>
      <c r="C484" s="136"/>
      <c r="D484" s="136"/>
      <c r="E484" s="136"/>
      <c r="F484" s="136"/>
      <c r="G484" s="137"/>
      <c r="H484" s="138"/>
      <c r="J484" s="134"/>
      <c r="K484" s="135"/>
      <c r="L484" s="136"/>
      <c r="M484" s="136"/>
      <c r="N484" s="136"/>
      <c r="O484" s="136"/>
      <c r="P484" s="137"/>
      <c r="Q484" s="138"/>
      <c r="S484" s="134"/>
      <c r="T484" s="135"/>
      <c r="U484" s="136"/>
      <c r="V484" s="136"/>
      <c r="W484" s="136"/>
      <c r="X484" s="136"/>
      <c r="Y484" s="137"/>
      <c r="Z484" s="138"/>
      <c r="AB484" s="134"/>
      <c r="AC484" s="135"/>
      <c r="AD484" s="136"/>
      <c r="AE484" s="136"/>
      <c r="AF484" s="136"/>
      <c r="AG484" s="136"/>
      <c r="AH484" s="137"/>
      <c r="AI484" s="138"/>
      <c r="AK484" s="134"/>
      <c r="AL484" s="135"/>
      <c r="AM484" s="136"/>
      <c r="AN484" s="136"/>
      <c r="AO484" s="136"/>
      <c r="AP484" s="136"/>
      <c r="AQ484" s="137"/>
      <c r="AR484" s="138"/>
      <c r="AT484" s="134"/>
      <c r="AU484" s="135"/>
      <c r="AV484" s="136"/>
      <c r="AW484" s="136"/>
      <c r="AX484" s="136"/>
      <c r="AY484" s="136"/>
      <c r="AZ484" s="137"/>
      <c r="BA484" s="138"/>
      <c r="BC484" s="134"/>
      <c r="BD484" s="135"/>
      <c r="BE484" s="136"/>
      <c r="BF484" s="136"/>
      <c r="BG484" s="136"/>
      <c r="BH484" s="136"/>
      <c r="BI484" s="137"/>
      <c r="BJ484" s="138"/>
      <c r="BL484" s="134"/>
      <c r="BM484" s="135"/>
      <c r="BN484" s="136"/>
      <c r="BO484" s="136"/>
      <c r="BP484" s="136"/>
      <c r="BQ484" s="136"/>
      <c r="BR484" s="137"/>
      <c r="BS484" s="138"/>
      <c r="BU484" s="134"/>
      <c r="BV484" s="135"/>
      <c r="BW484" s="136"/>
      <c r="BX484" s="136"/>
      <c r="BY484" s="136"/>
      <c r="BZ484" s="136"/>
      <c r="CA484" s="137"/>
      <c r="CB484" s="138"/>
      <c r="CD484" s="134"/>
      <c r="CE484" s="135"/>
      <c r="CF484" s="136"/>
      <c r="CG484" s="136"/>
      <c r="CH484" s="136"/>
      <c r="CI484" s="136"/>
      <c r="CJ484" s="137"/>
      <c r="CK484" s="138"/>
      <c r="CM484" s="134"/>
      <c r="CN484" s="135"/>
      <c r="CO484" s="136"/>
      <c r="CP484" s="136"/>
      <c r="CQ484" s="136"/>
      <c r="CR484" s="136"/>
      <c r="CS484" s="137"/>
      <c r="CT484" s="138"/>
      <c r="CV484" s="134"/>
      <c r="CW484" s="135"/>
      <c r="CX484" s="136"/>
      <c r="CY484" s="136"/>
      <c r="CZ484" s="136"/>
      <c r="DA484" s="136"/>
      <c r="DB484" s="137"/>
      <c r="DC484" s="138"/>
      <c r="DE484" s="134"/>
      <c r="DF484" s="135"/>
      <c r="DG484" s="136"/>
      <c r="DH484" s="136"/>
      <c r="DI484" s="136"/>
      <c r="DJ484" s="136"/>
      <c r="DK484" s="137"/>
      <c r="DL484" s="138"/>
      <c r="DN484" s="134"/>
      <c r="DO484" s="135"/>
      <c r="DP484" s="136"/>
      <c r="DQ484" s="136"/>
      <c r="DR484" s="136"/>
      <c r="DS484" s="136"/>
      <c r="DT484" s="137"/>
      <c r="DU484" s="138"/>
      <c r="DW484" s="134"/>
      <c r="DX484" s="135"/>
      <c r="DY484" s="136"/>
      <c r="DZ484" s="136"/>
      <c r="EA484" s="136"/>
      <c r="EB484" s="136"/>
      <c r="EC484" s="137"/>
      <c r="ED484" s="138"/>
      <c r="EF484" s="134"/>
      <c r="EG484" s="135"/>
      <c r="EH484" s="136"/>
      <c r="EI484" s="136"/>
      <c r="EJ484" s="136"/>
      <c r="EK484" s="136"/>
      <c r="EL484" s="137"/>
      <c r="EM484" s="138"/>
      <c r="EO484" s="134"/>
      <c r="EP484" s="135"/>
      <c r="EQ484" s="136"/>
      <c r="ER484" s="136"/>
      <c r="ES484" s="136"/>
      <c r="ET484" s="136"/>
      <c r="EU484" s="137"/>
      <c r="EV484" s="138"/>
      <c r="EX484" s="134"/>
      <c r="EY484" s="135"/>
      <c r="EZ484" s="136"/>
      <c r="FA484" s="136"/>
      <c r="FB484" s="136"/>
      <c r="FC484" s="136"/>
      <c r="FD484" s="137"/>
      <c r="FE484" s="138"/>
      <c r="FG484" s="134"/>
      <c r="FH484" s="135"/>
      <c r="FI484" s="136"/>
      <c r="FJ484" s="136"/>
      <c r="FK484" s="136"/>
      <c r="FL484" s="136"/>
      <c r="FM484" s="137"/>
      <c r="FN484" s="138"/>
      <c r="FP484" s="134"/>
      <c r="FQ484" s="135"/>
      <c r="FR484" s="136"/>
      <c r="FS484" s="136"/>
      <c r="FT484" s="136"/>
      <c r="FU484" s="136"/>
      <c r="FV484" s="137"/>
      <c r="FW484" s="138"/>
      <c r="FY484" s="134"/>
      <c r="FZ484" s="135"/>
      <c r="GA484" s="136"/>
      <c r="GB484" s="136"/>
      <c r="GC484" s="136"/>
      <c r="GD484" s="136"/>
      <c r="GE484" s="137"/>
      <c r="GF484" s="138"/>
      <c r="GH484" s="134"/>
      <c r="GI484" s="135"/>
      <c r="GJ484" s="136"/>
      <c r="GK484" s="136"/>
      <c r="GL484" s="136"/>
      <c r="GM484" s="136"/>
      <c r="GN484" s="137"/>
      <c r="GO484" s="138"/>
      <c r="GQ484" s="134"/>
      <c r="GR484" s="135"/>
      <c r="GS484" s="136"/>
      <c r="GT484" s="136"/>
      <c r="GU484" s="136"/>
      <c r="GV484" s="136"/>
      <c r="GW484" s="137"/>
      <c r="GX484" s="138"/>
      <c r="GZ484" s="134"/>
      <c r="HA484" s="135"/>
      <c r="HB484" s="136"/>
      <c r="HC484" s="136"/>
      <c r="HD484" s="136"/>
      <c r="HE484" s="136"/>
      <c r="HF484" s="137"/>
      <c r="HG484" s="138"/>
      <c r="HI484" s="134"/>
      <c r="HJ484" s="135"/>
      <c r="HK484" s="136"/>
      <c r="HL484" s="136"/>
      <c r="HM484" s="136"/>
      <c r="HN484" s="136"/>
      <c r="HO484" s="137"/>
      <c r="HP484" s="138"/>
      <c r="HR484" s="134"/>
      <c r="HS484" s="135"/>
      <c r="HT484" s="136"/>
      <c r="HU484" s="136"/>
      <c r="HV484" s="136"/>
      <c r="HW484" s="136"/>
      <c r="HX484" s="137"/>
      <c r="HY484" s="138"/>
      <c r="IA484" s="134"/>
      <c r="IB484" s="135"/>
      <c r="IC484" s="136"/>
      <c r="ID484" s="136"/>
      <c r="IE484" s="136"/>
      <c r="IF484" s="136"/>
      <c r="IG484" s="137"/>
      <c r="IH484" s="138"/>
      <c r="IJ484" s="134"/>
      <c r="IK484" s="135"/>
      <c r="IL484" s="136"/>
      <c r="IM484" s="136"/>
      <c r="IN484" s="136"/>
      <c r="IO484" s="136"/>
      <c r="IP484" s="137"/>
      <c r="IQ484" s="138"/>
      <c r="IS484" s="134"/>
      <c r="IT484" s="135"/>
      <c r="IU484" s="136"/>
      <c r="IV484" s="136"/>
      <c r="IW484" s="136"/>
      <c r="IX484" s="136"/>
      <c r="IY484" s="137"/>
      <c r="IZ484" s="138"/>
      <c r="JB484" s="134"/>
      <c r="JC484" s="135"/>
      <c r="JD484" s="136"/>
      <c r="JE484" s="136"/>
      <c r="JF484" s="136"/>
      <c r="JG484" s="136"/>
      <c r="JH484" s="137"/>
      <c r="JI484" s="138"/>
      <c r="JK484" s="134"/>
      <c r="JL484" s="135"/>
      <c r="JM484" s="136"/>
      <c r="JN484" s="136"/>
      <c r="JO484" s="136"/>
      <c r="JP484" s="136"/>
      <c r="JQ484" s="137"/>
      <c r="JR484" s="138"/>
      <c r="JT484" s="134"/>
      <c r="JU484" s="135"/>
      <c r="JV484" s="136"/>
      <c r="JW484" s="136"/>
      <c r="JX484" s="136"/>
      <c r="JY484" s="136"/>
      <c r="JZ484" s="137"/>
      <c r="KA484" s="138"/>
      <c r="KC484" s="134"/>
      <c r="KD484" s="135"/>
      <c r="KE484" s="136"/>
      <c r="KF484" s="136"/>
      <c r="KG484" s="136"/>
      <c r="KH484" s="136"/>
      <c r="KI484" s="137"/>
      <c r="KJ484" s="138"/>
      <c r="KL484" s="134"/>
      <c r="KM484" s="135"/>
      <c r="KN484" s="136"/>
      <c r="KO484" s="136"/>
      <c r="KP484" s="136"/>
      <c r="KQ484" s="136"/>
      <c r="KR484" s="137"/>
      <c r="KS484" s="138"/>
      <c r="KU484" s="134"/>
      <c r="KV484" s="135"/>
      <c r="KW484" s="136"/>
      <c r="KX484" s="136"/>
      <c r="KY484" s="136"/>
      <c r="KZ484" s="136"/>
      <c r="LA484" s="137"/>
      <c r="LB484" s="138"/>
      <c r="LD484" s="134"/>
      <c r="LE484" s="135"/>
      <c r="LF484" s="136"/>
      <c r="LG484" s="136"/>
      <c r="LH484" s="136"/>
      <c r="LI484" s="136"/>
      <c r="LJ484" s="137"/>
      <c r="LK484" s="138"/>
      <c r="LM484" s="134"/>
      <c r="LN484" s="135"/>
      <c r="LO484" s="136"/>
      <c r="LP484" s="136"/>
      <c r="LQ484" s="136"/>
      <c r="LR484" s="136"/>
      <c r="LS484" s="137"/>
      <c r="LT484" s="138"/>
      <c r="LV484" s="134"/>
      <c r="LW484" s="135"/>
      <c r="LX484" s="136"/>
      <c r="LY484" s="136"/>
      <c r="LZ484" s="136"/>
      <c r="MA484" s="136"/>
      <c r="MB484" s="137"/>
      <c r="MC484" s="138"/>
      <c r="ME484" s="134"/>
      <c r="MF484" s="135"/>
      <c r="MG484" s="136"/>
      <c r="MH484" s="136"/>
      <c r="MI484" s="136"/>
      <c r="MJ484" s="136"/>
      <c r="MK484" s="137"/>
      <c r="ML484" s="138"/>
      <c r="MN484" s="134"/>
      <c r="MO484" s="135"/>
      <c r="MP484" s="136"/>
      <c r="MQ484" s="136"/>
      <c r="MR484" s="136"/>
      <c r="MS484" s="136"/>
      <c r="MT484" s="137"/>
      <c r="MU484" s="138"/>
      <c r="MW484" s="134"/>
      <c r="MX484" s="135"/>
      <c r="MY484" s="136"/>
      <c r="MZ484" s="136"/>
      <c r="NA484" s="136"/>
      <c r="NB484" s="136"/>
      <c r="NC484" s="137"/>
      <c r="ND484" s="138"/>
      <c r="NF484" s="134"/>
      <c r="NG484" s="135"/>
      <c r="NH484" s="136"/>
      <c r="NI484" s="136"/>
      <c r="NJ484" s="136"/>
      <c r="NK484" s="136"/>
      <c r="NL484" s="137"/>
      <c r="NM484" s="138"/>
      <c r="NO484" s="134"/>
      <c r="NP484" s="135"/>
      <c r="NQ484" s="136"/>
      <c r="NR484" s="136"/>
      <c r="NS484" s="136"/>
      <c r="NT484" s="136"/>
      <c r="NU484" s="137"/>
      <c r="NV484" s="138"/>
      <c r="NX484" s="134"/>
      <c r="NY484" s="135"/>
      <c r="NZ484" s="136"/>
      <c r="OA484" s="136"/>
      <c r="OB484" s="136"/>
      <c r="OC484" s="136"/>
      <c r="OD484" s="137"/>
      <c r="OE484" s="138"/>
      <c r="OG484" s="134"/>
      <c r="OH484" s="135"/>
      <c r="OI484" s="136"/>
      <c r="OJ484" s="136"/>
      <c r="OK484" s="136"/>
      <c r="OL484" s="136"/>
      <c r="OM484" s="137"/>
      <c r="ON484" s="138"/>
      <c r="OP484" s="134"/>
      <c r="OQ484" s="135"/>
      <c r="OR484" s="136"/>
      <c r="OS484" s="136"/>
      <c r="OT484" s="136"/>
      <c r="OU484" s="136"/>
      <c r="OV484" s="137"/>
      <c r="OW484" s="138"/>
      <c r="OY484" s="134"/>
      <c r="OZ484" s="135"/>
      <c r="PA484" s="136"/>
      <c r="PB484" s="136"/>
      <c r="PC484" s="136"/>
      <c r="PD484" s="136"/>
      <c r="PE484" s="137"/>
      <c r="PF484" s="138"/>
    </row>
    <row r="485" spans="1:422">
      <c r="A485" s="116" t="s">
        <v>312</v>
      </c>
      <c r="B485" s="533" t="str">
        <f>+B470</f>
        <v>PISOS Y ZOCALOS</v>
      </c>
      <c r="C485" s="534"/>
      <c r="D485" s="534"/>
      <c r="E485" s="534"/>
      <c r="F485" s="534"/>
      <c r="G485" s="535"/>
      <c r="H485" s="116"/>
      <c r="J485" s="116" t="s">
        <v>312</v>
      </c>
      <c r="K485" s="533" t="str">
        <f>B485</f>
        <v>PISOS Y ZOCALOS</v>
      </c>
      <c r="L485" s="534"/>
      <c r="M485" s="534"/>
      <c r="N485" s="534"/>
      <c r="O485" s="534"/>
      <c r="P485" s="535"/>
      <c r="Q485" s="116"/>
      <c r="S485" s="116" t="s">
        <v>312</v>
      </c>
      <c r="T485" s="533" t="str">
        <f>K485</f>
        <v>PISOS Y ZOCALOS</v>
      </c>
      <c r="U485" s="534"/>
      <c r="V485" s="534"/>
      <c r="W485" s="534"/>
      <c r="X485" s="534"/>
      <c r="Y485" s="535"/>
      <c r="Z485" s="116"/>
      <c r="AB485" s="116" t="s">
        <v>312</v>
      </c>
      <c r="AC485" s="533" t="str">
        <f>T485</f>
        <v>PISOS Y ZOCALOS</v>
      </c>
      <c r="AD485" s="534"/>
      <c r="AE485" s="534"/>
      <c r="AF485" s="534"/>
      <c r="AG485" s="534"/>
      <c r="AH485" s="535"/>
      <c r="AI485" s="116"/>
      <c r="AK485" s="116" t="s">
        <v>312</v>
      </c>
      <c r="AL485" s="533" t="str">
        <f>AC485</f>
        <v>PISOS Y ZOCALOS</v>
      </c>
      <c r="AM485" s="534"/>
      <c r="AN485" s="534"/>
      <c r="AO485" s="534"/>
      <c r="AP485" s="534"/>
      <c r="AQ485" s="535"/>
      <c r="AR485" s="116"/>
      <c r="AT485" s="116" t="s">
        <v>312</v>
      </c>
      <c r="AU485" s="533" t="str">
        <f>AL485</f>
        <v>PISOS Y ZOCALOS</v>
      </c>
      <c r="AV485" s="534"/>
      <c r="AW485" s="534"/>
      <c r="AX485" s="534"/>
      <c r="AY485" s="534"/>
      <c r="AZ485" s="535"/>
      <c r="BA485" s="116"/>
      <c r="BC485" s="116" t="s">
        <v>312</v>
      </c>
      <c r="BD485" s="533" t="str">
        <f t="shared" ref="BD485" si="7691">AU485</f>
        <v>PISOS Y ZOCALOS</v>
      </c>
      <c r="BE485" s="534"/>
      <c r="BF485" s="534"/>
      <c r="BG485" s="534"/>
      <c r="BH485" s="534"/>
      <c r="BI485" s="535"/>
      <c r="BJ485" s="116"/>
      <c r="BL485" s="116" t="s">
        <v>312</v>
      </c>
      <c r="BM485" s="533" t="str">
        <f t="shared" ref="BM485" si="7692">BD485</f>
        <v>PISOS Y ZOCALOS</v>
      </c>
      <c r="BN485" s="534"/>
      <c r="BO485" s="534"/>
      <c r="BP485" s="534"/>
      <c r="BQ485" s="534"/>
      <c r="BR485" s="535"/>
      <c r="BS485" s="116"/>
      <c r="BU485" s="116" t="s">
        <v>312</v>
      </c>
      <c r="BV485" s="533" t="str">
        <f t="shared" ref="BV485" si="7693">BM485</f>
        <v>PISOS Y ZOCALOS</v>
      </c>
      <c r="BW485" s="534"/>
      <c r="BX485" s="534"/>
      <c r="BY485" s="534"/>
      <c r="BZ485" s="534"/>
      <c r="CA485" s="535"/>
      <c r="CB485" s="116"/>
      <c r="CD485" s="116" t="s">
        <v>312</v>
      </c>
      <c r="CE485" s="533" t="str">
        <f t="shared" ref="CE485" si="7694">BV485</f>
        <v>PISOS Y ZOCALOS</v>
      </c>
      <c r="CF485" s="534"/>
      <c r="CG485" s="534"/>
      <c r="CH485" s="534"/>
      <c r="CI485" s="534"/>
      <c r="CJ485" s="535"/>
      <c r="CK485" s="116"/>
      <c r="CM485" s="116" t="s">
        <v>312</v>
      </c>
      <c r="CN485" s="533" t="str">
        <f t="shared" ref="CN485" si="7695">CE485</f>
        <v>PISOS Y ZOCALOS</v>
      </c>
      <c r="CO485" s="534"/>
      <c r="CP485" s="534"/>
      <c r="CQ485" s="534"/>
      <c r="CR485" s="534"/>
      <c r="CS485" s="535"/>
      <c r="CT485" s="116"/>
      <c r="CV485" s="116" t="s">
        <v>312</v>
      </c>
      <c r="CW485" s="533" t="str">
        <f t="shared" ref="CW485" si="7696">CN485</f>
        <v>PISOS Y ZOCALOS</v>
      </c>
      <c r="CX485" s="534"/>
      <c r="CY485" s="534"/>
      <c r="CZ485" s="534"/>
      <c r="DA485" s="534"/>
      <c r="DB485" s="535"/>
      <c r="DC485" s="116"/>
      <c r="DE485" s="116" t="s">
        <v>312</v>
      </c>
      <c r="DF485" s="533" t="str">
        <f t="shared" ref="DF485" si="7697">CW485</f>
        <v>PISOS Y ZOCALOS</v>
      </c>
      <c r="DG485" s="534"/>
      <c r="DH485" s="534"/>
      <c r="DI485" s="534"/>
      <c r="DJ485" s="534"/>
      <c r="DK485" s="535"/>
      <c r="DL485" s="116"/>
      <c r="DN485" s="116" t="s">
        <v>312</v>
      </c>
      <c r="DO485" s="533" t="str">
        <f t="shared" ref="DO485" si="7698">DF485</f>
        <v>PISOS Y ZOCALOS</v>
      </c>
      <c r="DP485" s="534"/>
      <c r="DQ485" s="534"/>
      <c r="DR485" s="534"/>
      <c r="DS485" s="534"/>
      <c r="DT485" s="535"/>
      <c r="DU485" s="116"/>
      <c r="DW485" s="116" t="s">
        <v>312</v>
      </c>
      <c r="DX485" s="533" t="str">
        <f t="shared" ref="DX485" si="7699">DO485</f>
        <v>PISOS Y ZOCALOS</v>
      </c>
      <c r="DY485" s="534"/>
      <c r="DZ485" s="534"/>
      <c r="EA485" s="534"/>
      <c r="EB485" s="534"/>
      <c r="EC485" s="535"/>
      <c r="ED485" s="116"/>
      <c r="EF485" s="116" t="s">
        <v>312</v>
      </c>
      <c r="EG485" s="533" t="str">
        <f t="shared" ref="EG485" si="7700">DX485</f>
        <v>PISOS Y ZOCALOS</v>
      </c>
      <c r="EH485" s="534"/>
      <c r="EI485" s="534"/>
      <c r="EJ485" s="534"/>
      <c r="EK485" s="534"/>
      <c r="EL485" s="535"/>
      <c r="EM485" s="116"/>
      <c r="EO485" s="116" t="s">
        <v>312</v>
      </c>
      <c r="EP485" s="533" t="str">
        <f t="shared" ref="EP485" si="7701">EG485</f>
        <v>PISOS Y ZOCALOS</v>
      </c>
      <c r="EQ485" s="534"/>
      <c r="ER485" s="534"/>
      <c r="ES485" s="534"/>
      <c r="ET485" s="534"/>
      <c r="EU485" s="535"/>
      <c r="EV485" s="116"/>
      <c r="EX485" s="116" t="s">
        <v>312</v>
      </c>
      <c r="EY485" s="533" t="str">
        <f t="shared" ref="EY485" si="7702">EP485</f>
        <v>PISOS Y ZOCALOS</v>
      </c>
      <c r="EZ485" s="534"/>
      <c r="FA485" s="534"/>
      <c r="FB485" s="534"/>
      <c r="FC485" s="534"/>
      <c r="FD485" s="535"/>
      <c r="FE485" s="116"/>
      <c r="FG485" s="116" t="s">
        <v>312</v>
      </c>
      <c r="FH485" s="533" t="str">
        <f t="shared" ref="FH485" si="7703">EY485</f>
        <v>PISOS Y ZOCALOS</v>
      </c>
      <c r="FI485" s="534"/>
      <c r="FJ485" s="534"/>
      <c r="FK485" s="534"/>
      <c r="FL485" s="534"/>
      <c r="FM485" s="535"/>
      <c r="FN485" s="116"/>
      <c r="FP485" s="116" t="s">
        <v>312</v>
      </c>
      <c r="FQ485" s="533" t="str">
        <f t="shared" ref="FQ485" si="7704">FH485</f>
        <v>PISOS Y ZOCALOS</v>
      </c>
      <c r="FR485" s="534"/>
      <c r="FS485" s="534"/>
      <c r="FT485" s="534"/>
      <c r="FU485" s="534"/>
      <c r="FV485" s="535"/>
      <c r="FW485" s="116"/>
      <c r="FY485" s="116" t="s">
        <v>312</v>
      </c>
      <c r="FZ485" s="533" t="str">
        <f t="shared" ref="FZ485" si="7705">FQ485</f>
        <v>PISOS Y ZOCALOS</v>
      </c>
      <c r="GA485" s="534"/>
      <c r="GB485" s="534"/>
      <c r="GC485" s="534"/>
      <c r="GD485" s="534"/>
      <c r="GE485" s="535"/>
      <c r="GF485" s="116"/>
      <c r="GH485" s="116" t="s">
        <v>312</v>
      </c>
      <c r="GI485" s="533" t="str">
        <f t="shared" ref="GI485" si="7706">FZ485</f>
        <v>PISOS Y ZOCALOS</v>
      </c>
      <c r="GJ485" s="534"/>
      <c r="GK485" s="534"/>
      <c r="GL485" s="534"/>
      <c r="GM485" s="534"/>
      <c r="GN485" s="535"/>
      <c r="GO485" s="116"/>
      <c r="GQ485" s="116" t="s">
        <v>312</v>
      </c>
      <c r="GR485" s="533" t="str">
        <f t="shared" ref="GR485" si="7707">GI485</f>
        <v>PISOS Y ZOCALOS</v>
      </c>
      <c r="GS485" s="534"/>
      <c r="GT485" s="534"/>
      <c r="GU485" s="534"/>
      <c r="GV485" s="534"/>
      <c r="GW485" s="535"/>
      <c r="GX485" s="116"/>
      <c r="GZ485" s="116" t="s">
        <v>312</v>
      </c>
      <c r="HA485" s="533" t="str">
        <f t="shared" ref="HA485" si="7708">GR485</f>
        <v>PISOS Y ZOCALOS</v>
      </c>
      <c r="HB485" s="534"/>
      <c r="HC485" s="534"/>
      <c r="HD485" s="534"/>
      <c r="HE485" s="534"/>
      <c r="HF485" s="535"/>
      <c r="HG485" s="116"/>
      <c r="HI485" s="116" t="s">
        <v>312</v>
      </c>
      <c r="HJ485" s="533" t="str">
        <f t="shared" ref="HJ485" si="7709">HA485</f>
        <v>PISOS Y ZOCALOS</v>
      </c>
      <c r="HK485" s="534"/>
      <c r="HL485" s="534"/>
      <c r="HM485" s="534"/>
      <c r="HN485" s="534"/>
      <c r="HO485" s="535"/>
      <c r="HP485" s="116"/>
      <c r="HR485" s="116" t="s">
        <v>312</v>
      </c>
      <c r="HS485" s="533" t="str">
        <f t="shared" ref="HS485" si="7710">HJ485</f>
        <v>PISOS Y ZOCALOS</v>
      </c>
      <c r="HT485" s="534"/>
      <c r="HU485" s="534"/>
      <c r="HV485" s="534"/>
      <c r="HW485" s="534"/>
      <c r="HX485" s="535"/>
      <c r="HY485" s="116"/>
      <c r="IA485" s="116" t="s">
        <v>312</v>
      </c>
      <c r="IB485" s="533" t="str">
        <f t="shared" ref="IB485" si="7711">HS485</f>
        <v>PISOS Y ZOCALOS</v>
      </c>
      <c r="IC485" s="534"/>
      <c r="ID485" s="534"/>
      <c r="IE485" s="534"/>
      <c r="IF485" s="534"/>
      <c r="IG485" s="535"/>
      <c r="IH485" s="116"/>
      <c r="IJ485" s="116" t="s">
        <v>312</v>
      </c>
      <c r="IK485" s="533" t="str">
        <f t="shared" ref="IK485" si="7712">IB485</f>
        <v>PISOS Y ZOCALOS</v>
      </c>
      <c r="IL485" s="534"/>
      <c r="IM485" s="534"/>
      <c r="IN485" s="534"/>
      <c r="IO485" s="534"/>
      <c r="IP485" s="535"/>
      <c r="IQ485" s="116"/>
      <c r="IS485" s="116" t="s">
        <v>312</v>
      </c>
      <c r="IT485" s="533" t="str">
        <f t="shared" ref="IT485" si="7713">IK485</f>
        <v>PISOS Y ZOCALOS</v>
      </c>
      <c r="IU485" s="534"/>
      <c r="IV485" s="534"/>
      <c r="IW485" s="534"/>
      <c r="IX485" s="534"/>
      <c r="IY485" s="535"/>
      <c r="IZ485" s="116"/>
      <c r="JB485" s="116" t="s">
        <v>312</v>
      </c>
      <c r="JC485" s="533" t="str">
        <f t="shared" ref="JC485" si="7714">IT485</f>
        <v>PISOS Y ZOCALOS</v>
      </c>
      <c r="JD485" s="534"/>
      <c r="JE485" s="534"/>
      <c r="JF485" s="534"/>
      <c r="JG485" s="534"/>
      <c r="JH485" s="535"/>
      <c r="JI485" s="116"/>
      <c r="JK485" s="116" t="s">
        <v>312</v>
      </c>
      <c r="JL485" s="533" t="str">
        <f t="shared" ref="JL485" si="7715">JC485</f>
        <v>PISOS Y ZOCALOS</v>
      </c>
      <c r="JM485" s="534"/>
      <c r="JN485" s="534"/>
      <c r="JO485" s="534"/>
      <c r="JP485" s="534"/>
      <c r="JQ485" s="535"/>
      <c r="JR485" s="116"/>
      <c r="JT485" s="116" t="s">
        <v>312</v>
      </c>
      <c r="JU485" s="533" t="str">
        <f t="shared" ref="JU485" si="7716">JL485</f>
        <v>PISOS Y ZOCALOS</v>
      </c>
      <c r="JV485" s="534"/>
      <c r="JW485" s="534"/>
      <c r="JX485" s="534"/>
      <c r="JY485" s="534"/>
      <c r="JZ485" s="535"/>
      <c r="KA485" s="116"/>
      <c r="KC485" s="116" t="s">
        <v>312</v>
      </c>
      <c r="KD485" s="533" t="str">
        <f t="shared" ref="KD485" si="7717">JU485</f>
        <v>PISOS Y ZOCALOS</v>
      </c>
      <c r="KE485" s="534"/>
      <c r="KF485" s="534"/>
      <c r="KG485" s="534"/>
      <c r="KH485" s="534"/>
      <c r="KI485" s="535"/>
      <c r="KJ485" s="116"/>
      <c r="KL485" s="116" t="s">
        <v>312</v>
      </c>
      <c r="KM485" s="533" t="str">
        <f t="shared" ref="KM485" si="7718">KD485</f>
        <v>PISOS Y ZOCALOS</v>
      </c>
      <c r="KN485" s="534"/>
      <c r="KO485" s="534"/>
      <c r="KP485" s="534"/>
      <c r="KQ485" s="534"/>
      <c r="KR485" s="535"/>
      <c r="KS485" s="116"/>
      <c r="KU485" s="116" t="s">
        <v>312</v>
      </c>
      <c r="KV485" s="533" t="str">
        <f t="shared" ref="KV485" si="7719">KM485</f>
        <v>PISOS Y ZOCALOS</v>
      </c>
      <c r="KW485" s="534"/>
      <c r="KX485" s="534"/>
      <c r="KY485" s="534"/>
      <c r="KZ485" s="534"/>
      <c r="LA485" s="535"/>
      <c r="LB485" s="116"/>
      <c r="LD485" s="116" t="s">
        <v>312</v>
      </c>
      <c r="LE485" s="533" t="str">
        <f t="shared" ref="LE485" si="7720">KV485</f>
        <v>PISOS Y ZOCALOS</v>
      </c>
      <c r="LF485" s="534"/>
      <c r="LG485" s="534"/>
      <c r="LH485" s="534"/>
      <c r="LI485" s="534"/>
      <c r="LJ485" s="535"/>
      <c r="LK485" s="116"/>
      <c r="LM485" s="116" t="s">
        <v>312</v>
      </c>
      <c r="LN485" s="533" t="str">
        <f t="shared" ref="LN485" si="7721">LE485</f>
        <v>PISOS Y ZOCALOS</v>
      </c>
      <c r="LO485" s="534"/>
      <c r="LP485" s="534"/>
      <c r="LQ485" s="534"/>
      <c r="LR485" s="534"/>
      <c r="LS485" s="535"/>
      <c r="LT485" s="116"/>
      <c r="LV485" s="116" t="s">
        <v>312</v>
      </c>
      <c r="LW485" s="533" t="str">
        <f t="shared" ref="LW485" si="7722">LN485</f>
        <v>PISOS Y ZOCALOS</v>
      </c>
      <c r="LX485" s="534"/>
      <c r="LY485" s="534"/>
      <c r="LZ485" s="534"/>
      <c r="MA485" s="534"/>
      <c r="MB485" s="535"/>
      <c r="MC485" s="116"/>
      <c r="ME485" s="116" t="s">
        <v>312</v>
      </c>
      <c r="MF485" s="533" t="str">
        <f t="shared" ref="MF485" si="7723">LW485</f>
        <v>PISOS Y ZOCALOS</v>
      </c>
      <c r="MG485" s="534"/>
      <c r="MH485" s="534"/>
      <c r="MI485" s="534"/>
      <c r="MJ485" s="534"/>
      <c r="MK485" s="535"/>
      <c r="ML485" s="116"/>
      <c r="MN485" s="116" t="s">
        <v>312</v>
      </c>
      <c r="MO485" s="533" t="str">
        <f t="shared" ref="MO485" si="7724">MF485</f>
        <v>PISOS Y ZOCALOS</v>
      </c>
      <c r="MP485" s="534"/>
      <c r="MQ485" s="534"/>
      <c r="MR485" s="534"/>
      <c r="MS485" s="534"/>
      <c r="MT485" s="535"/>
      <c r="MU485" s="116"/>
      <c r="MW485" s="116" t="s">
        <v>312</v>
      </c>
      <c r="MX485" s="533" t="str">
        <f t="shared" ref="MX485" si="7725">MO485</f>
        <v>PISOS Y ZOCALOS</v>
      </c>
      <c r="MY485" s="534"/>
      <c r="MZ485" s="534"/>
      <c r="NA485" s="534"/>
      <c r="NB485" s="534"/>
      <c r="NC485" s="535"/>
      <c r="ND485" s="116"/>
      <c r="NF485" s="116" t="s">
        <v>312</v>
      </c>
      <c r="NG485" s="533" t="str">
        <f t="shared" ref="NG485" si="7726">MX485</f>
        <v>PISOS Y ZOCALOS</v>
      </c>
      <c r="NH485" s="534"/>
      <c r="NI485" s="534"/>
      <c r="NJ485" s="534"/>
      <c r="NK485" s="534"/>
      <c r="NL485" s="535"/>
      <c r="NM485" s="116"/>
      <c r="NO485" s="116" t="s">
        <v>312</v>
      </c>
      <c r="NP485" s="533" t="str">
        <f t="shared" ref="NP485" si="7727">NG485</f>
        <v>PISOS Y ZOCALOS</v>
      </c>
      <c r="NQ485" s="534"/>
      <c r="NR485" s="534"/>
      <c r="NS485" s="534"/>
      <c r="NT485" s="534"/>
      <c r="NU485" s="535"/>
      <c r="NV485" s="116"/>
      <c r="NX485" s="116" t="s">
        <v>312</v>
      </c>
      <c r="NY485" s="533" t="str">
        <f t="shared" ref="NY485" si="7728">NP485</f>
        <v>PISOS Y ZOCALOS</v>
      </c>
      <c r="NZ485" s="534"/>
      <c r="OA485" s="534"/>
      <c r="OB485" s="534"/>
      <c r="OC485" s="534"/>
      <c r="OD485" s="535"/>
      <c r="OE485" s="116"/>
      <c r="OG485" s="116" t="s">
        <v>312</v>
      </c>
      <c r="OH485" s="533" t="str">
        <f t="shared" ref="OH485" si="7729">NY485</f>
        <v>PISOS Y ZOCALOS</v>
      </c>
      <c r="OI485" s="534"/>
      <c r="OJ485" s="534"/>
      <c r="OK485" s="534"/>
      <c r="OL485" s="534"/>
      <c r="OM485" s="535"/>
      <c r="ON485" s="116"/>
      <c r="OP485" s="116" t="s">
        <v>312</v>
      </c>
      <c r="OQ485" s="533" t="str">
        <f t="shared" ref="OQ485" si="7730">OH485</f>
        <v>PISOS Y ZOCALOS</v>
      </c>
      <c r="OR485" s="534"/>
      <c r="OS485" s="534"/>
      <c r="OT485" s="534"/>
      <c r="OU485" s="534"/>
      <c r="OV485" s="535"/>
      <c r="OW485" s="116"/>
      <c r="OY485" s="116" t="s">
        <v>312</v>
      </c>
      <c r="OZ485" s="533" t="str">
        <f t="shared" ref="OZ485" si="7731">OQ485</f>
        <v>PISOS Y ZOCALOS</v>
      </c>
      <c r="PA485" s="534"/>
      <c r="PB485" s="534"/>
      <c r="PC485" s="534"/>
      <c r="PD485" s="534"/>
      <c r="PE485" s="535"/>
      <c r="PF485" s="116"/>
    </row>
    <row r="486" spans="1:422">
      <c r="A486" s="116"/>
      <c r="B486" s="536"/>
      <c r="C486" s="537"/>
      <c r="D486" s="537"/>
      <c r="E486" s="537"/>
      <c r="F486" s="537"/>
      <c r="G486" s="538"/>
      <c r="H486" s="116"/>
      <c r="J486" s="116"/>
      <c r="K486" s="536"/>
      <c r="L486" s="537"/>
      <c r="M486" s="537"/>
      <c r="N486" s="537"/>
      <c r="O486" s="537"/>
      <c r="P486" s="538"/>
      <c r="Q486" s="116"/>
      <c r="S486" s="116"/>
      <c r="T486" s="536"/>
      <c r="U486" s="537"/>
      <c r="V486" s="537"/>
      <c r="W486" s="537"/>
      <c r="X486" s="537"/>
      <c r="Y486" s="538"/>
      <c r="Z486" s="116"/>
      <c r="AB486" s="116"/>
      <c r="AC486" s="536"/>
      <c r="AD486" s="537"/>
      <c r="AE486" s="537"/>
      <c r="AF486" s="537"/>
      <c r="AG486" s="537"/>
      <c r="AH486" s="538"/>
      <c r="AI486" s="116"/>
      <c r="AK486" s="116"/>
      <c r="AL486" s="536"/>
      <c r="AM486" s="537"/>
      <c r="AN486" s="537"/>
      <c r="AO486" s="537"/>
      <c r="AP486" s="537"/>
      <c r="AQ486" s="538"/>
      <c r="AR486" s="116"/>
      <c r="AT486" s="116"/>
      <c r="AU486" s="536"/>
      <c r="AV486" s="537"/>
      <c r="AW486" s="537"/>
      <c r="AX486" s="537"/>
      <c r="AY486" s="537"/>
      <c r="AZ486" s="538"/>
      <c r="BA486" s="116"/>
      <c r="BC486" s="116"/>
      <c r="BD486" s="536"/>
      <c r="BE486" s="537"/>
      <c r="BF486" s="537"/>
      <c r="BG486" s="537"/>
      <c r="BH486" s="537"/>
      <c r="BI486" s="538"/>
      <c r="BJ486" s="116"/>
      <c r="BL486" s="116"/>
      <c r="BM486" s="536"/>
      <c r="BN486" s="537"/>
      <c r="BO486" s="537"/>
      <c r="BP486" s="537"/>
      <c r="BQ486" s="537"/>
      <c r="BR486" s="538"/>
      <c r="BS486" s="116"/>
      <c r="BU486" s="116"/>
      <c r="BV486" s="536"/>
      <c r="BW486" s="537"/>
      <c r="BX486" s="537"/>
      <c r="BY486" s="537"/>
      <c r="BZ486" s="537"/>
      <c r="CA486" s="538"/>
      <c r="CB486" s="116"/>
      <c r="CD486" s="116"/>
      <c r="CE486" s="536"/>
      <c r="CF486" s="537"/>
      <c r="CG486" s="537"/>
      <c r="CH486" s="537"/>
      <c r="CI486" s="537"/>
      <c r="CJ486" s="538"/>
      <c r="CK486" s="116"/>
      <c r="CM486" s="116"/>
      <c r="CN486" s="536"/>
      <c r="CO486" s="537"/>
      <c r="CP486" s="537"/>
      <c r="CQ486" s="537"/>
      <c r="CR486" s="537"/>
      <c r="CS486" s="538"/>
      <c r="CT486" s="116"/>
      <c r="CV486" s="116"/>
      <c r="CW486" s="536"/>
      <c r="CX486" s="537"/>
      <c r="CY486" s="537"/>
      <c r="CZ486" s="537"/>
      <c r="DA486" s="537"/>
      <c r="DB486" s="538"/>
      <c r="DC486" s="116"/>
      <c r="DE486" s="116"/>
      <c r="DF486" s="536"/>
      <c r="DG486" s="537"/>
      <c r="DH486" s="537"/>
      <c r="DI486" s="537"/>
      <c r="DJ486" s="537"/>
      <c r="DK486" s="538"/>
      <c r="DL486" s="116"/>
      <c r="DN486" s="116"/>
      <c r="DO486" s="536"/>
      <c r="DP486" s="537"/>
      <c r="DQ486" s="537"/>
      <c r="DR486" s="537"/>
      <c r="DS486" s="537"/>
      <c r="DT486" s="538"/>
      <c r="DU486" s="116"/>
      <c r="DW486" s="116"/>
      <c r="DX486" s="536"/>
      <c r="DY486" s="537"/>
      <c r="DZ486" s="537"/>
      <c r="EA486" s="537"/>
      <c r="EB486" s="537"/>
      <c r="EC486" s="538"/>
      <c r="ED486" s="116"/>
      <c r="EF486" s="116"/>
      <c r="EG486" s="536"/>
      <c r="EH486" s="537"/>
      <c r="EI486" s="537"/>
      <c r="EJ486" s="537"/>
      <c r="EK486" s="537"/>
      <c r="EL486" s="538"/>
      <c r="EM486" s="116"/>
      <c r="EO486" s="116"/>
      <c r="EP486" s="536"/>
      <c r="EQ486" s="537"/>
      <c r="ER486" s="537"/>
      <c r="ES486" s="537"/>
      <c r="ET486" s="537"/>
      <c r="EU486" s="538"/>
      <c r="EV486" s="116"/>
      <c r="EX486" s="116"/>
      <c r="EY486" s="536"/>
      <c r="EZ486" s="537"/>
      <c r="FA486" s="537"/>
      <c r="FB486" s="537"/>
      <c r="FC486" s="537"/>
      <c r="FD486" s="538"/>
      <c r="FE486" s="116"/>
      <c r="FG486" s="116"/>
      <c r="FH486" s="536"/>
      <c r="FI486" s="537"/>
      <c r="FJ486" s="537"/>
      <c r="FK486" s="537"/>
      <c r="FL486" s="537"/>
      <c r="FM486" s="538"/>
      <c r="FN486" s="116"/>
      <c r="FP486" s="116"/>
      <c r="FQ486" s="536"/>
      <c r="FR486" s="537"/>
      <c r="FS486" s="537"/>
      <c r="FT486" s="537"/>
      <c r="FU486" s="537"/>
      <c r="FV486" s="538"/>
      <c r="FW486" s="116"/>
      <c r="FY486" s="116"/>
      <c r="FZ486" s="536"/>
      <c r="GA486" s="537"/>
      <c r="GB486" s="537"/>
      <c r="GC486" s="537"/>
      <c r="GD486" s="537"/>
      <c r="GE486" s="538"/>
      <c r="GF486" s="116"/>
      <c r="GH486" s="116"/>
      <c r="GI486" s="536"/>
      <c r="GJ486" s="537"/>
      <c r="GK486" s="537"/>
      <c r="GL486" s="537"/>
      <c r="GM486" s="537"/>
      <c r="GN486" s="538"/>
      <c r="GO486" s="116"/>
      <c r="GQ486" s="116"/>
      <c r="GR486" s="536"/>
      <c r="GS486" s="537"/>
      <c r="GT486" s="537"/>
      <c r="GU486" s="537"/>
      <c r="GV486" s="537"/>
      <c r="GW486" s="538"/>
      <c r="GX486" s="116"/>
      <c r="GZ486" s="116"/>
      <c r="HA486" s="536"/>
      <c r="HB486" s="537"/>
      <c r="HC486" s="537"/>
      <c r="HD486" s="537"/>
      <c r="HE486" s="537"/>
      <c r="HF486" s="538"/>
      <c r="HG486" s="116"/>
      <c r="HI486" s="116"/>
      <c r="HJ486" s="536"/>
      <c r="HK486" s="537"/>
      <c r="HL486" s="537"/>
      <c r="HM486" s="537"/>
      <c r="HN486" s="537"/>
      <c r="HO486" s="538"/>
      <c r="HP486" s="116"/>
      <c r="HR486" s="116"/>
      <c r="HS486" s="536"/>
      <c r="HT486" s="537"/>
      <c r="HU486" s="537"/>
      <c r="HV486" s="537"/>
      <c r="HW486" s="537"/>
      <c r="HX486" s="538"/>
      <c r="HY486" s="116"/>
      <c r="IA486" s="116"/>
      <c r="IB486" s="536"/>
      <c r="IC486" s="537"/>
      <c r="ID486" s="537"/>
      <c r="IE486" s="537"/>
      <c r="IF486" s="537"/>
      <c r="IG486" s="538"/>
      <c r="IH486" s="116"/>
      <c r="IJ486" s="116"/>
      <c r="IK486" s="536"/>
      <c r="IL486" s="537"/>
      <c r="IM486" s="537"/>
      <c r="IN486" s="537"/>
      <c r="IO486" s="537"/>
      <c r="IP486" s="538"/>
      <c r="IQ486" s="116"/>
      <c r="IS486" s="116"/>
      <c r="IT486" s="536"/>
      <c r="IU486" s="537"/>
      <c r="IV486" s="537"/>
      <c r="IW486" s="537"/>
      <c r="IX486" s="537"/>
      <c r="IY486" s="538"/>
      <c r="IZ486" s="116"/>
      <c r="JB486" s="116"/>
      <c r="JC486" s="536"/>
      <c r="JD486" s="537"/>
      <c r="JE486" s="537"/>
      <c r="JF486" s="537"/>
      <c r="JG486" s="537"/>
      <c r="JH486" s="538"/>
      <c r="JI486" s="116"/>
      <c r="JK486" s="116"/>
      <c r="JL486" s="536"/>
      <c r="JM486" s="537"/>
      <c r="JN486" s="537"/>
      <c r="JO486" s="537"/>
      <c r="JP486" s="537"/>
      <c r="JQ486" s="538"/>
      <c r="JR486" s="116"/>
      <c r="JT486" s="116"/>
      <c r="JU486" s="536"/>
      <c r="JV486" s="537"/>
      <c r="JW486" s="537"/>
      <c r="JX486" s="537"/>
      <c r="JY486" s="537"/>
      <c r="JZ486" s="538"/>
      <c r="KA486" s="116"/>
      <c r="KC486" s="116"/>
      <c r="KD486" s="536"/>
      <c r="KE486" s="537"/>
      <c r="KF486" s="537"/>
      <c r="KG486" s="537"/>
      <c r="KH486" s="537"/>
      <c r="KI486" s="538"/>
      <c r="KJ486" s="116"/>
      <c r="KL486" s="116"/>
      <c r="KM486" s="536"/>
      <c r="KN486" s="537"/>
      <c r="KO486" s="537"/>
      <c r="KP486" s="537"/>
      <c r="KQ486" s="537"/>
      <c r="KR486" s="538"/>
      <c r="KS486" s="116"/>
      <c r="KU486" s="116"/>
      <c r="KV486" s="536"/>
      <c r="KW486" s="537"/>
      <c r="KX486" s="537"/>
      <c r="KY486" s="537"/>
      <c r="KZ486" s="537"/>
      <c r="LA486" s="538"/>
      <c r="LB486" s="116"/>
      <c r="LD486" s="116"/>
      <c r="LE486" s="536"/>
      <c r="LF486" s="537"/>
      <c r="LG486" s="537"/>
      <c r="LH486" s="537"/>
      <c r="LI486" s="537"/>
      <c r="LJ486" s="538"/>
      <c r="LK486" s="116"/>
      <c r="LM486" s="116"/>
      <c r="LN486" s="536"/>
      <c r="LO486" s="537"/>
      <c r="LP486" s="537"/>
      <c r="LQ486" s="537"/>
      <c r="LR486" s="537"/>
      <c r="LS486" s="538"/>
      <c r="LT486" s="116"/>
      <c r="LV486" s="116"/>
      <c r="LW486" s="536"/>
      <c r="LX486" s="537"/>
      <c r="LY486" s="537"/>
      <c r="LZ486" s="537"/>
      <c r="MA486" s="537"/>
      <c r="MB486" s="538"/>
      <c r="MC486" s="116"/>
      <c r="ME486" s="116"/>
      <c r="MF486" s="536"/>
      <c r="MG486" s="537"/>
      <c r="MH486" s="537"/>
      <c r="MI486" s="537"/>
      <c r="MJ486" s="537"/>
      <c r="MK486" s="538"/>
      <c r="ML486" s="116"/>
      <c r="MN486" s="116"/>
      <c r="MO486" s="536"/>
      <c r="MP486" s="537"/>
      <c r="MQ486" s="537"/>
      <c r="MR486" s="537"/>
      <c r="MS486" s="537"/>
      <c r="MT486" s="538"/>
      <c r="MU486" s="116"/>
      <c r="MW486" s="116"/>
      <c r="MX486" s="536"/>
      <c r="MY486" s="537"/>
      <c r="MZ486" s="537"/>
      <c r="NA486" s="537"/>
      <c r="NB486" s="537"/>
      <c r="NC486" s="538"/>
      <c r="ND486" s="116"/>
      <c r="NF486" s="116"/>
      <c r="NG486" s="536"/>
      <c r="NH486" s="537"/>
      <c r="NI486" s="537"/>
      <c r="NJ486" s="537"/>
      <c r="NK486" s="537"/>
      <c r="NL486" s="538"/>
      <c r="NM486" s="116"/>
      <c r="NO486" s="116"/>
      <c r="NP486" s="536"/>
      <c r="NQ486" s="537"/>
      <c r="NR486" s="537"/>
      <c r="NS486" s="537"/>
      <c r="NT486" s="537"/>
      <c r="NU486" s="538"/>
      <c r="NV486" s="116"/>
      <c r="NX486" s="116"/>
      <c r="NY486" s="536"/>
      <c r="NZ486" s="537"/>
      <c r="OA486" s="537"/>
      <c r="OB486" s="537"/>
      <c r="OC486" s="537"/>
      <c r="OD486" s="538"/>
      <c r="OE486" s="116"/>
      <c r="OG486" s="116"/>
      <c r="OH486" s="536"/>
      <c r="OI486" s="537"/>
      <c r="OJ486" s="537"/>
      <c r="OK486" s="537"/>
      <c r="OL486" s="537"/>
      <c r="OM486" s="538"/>
      <c r="ON486" s="116"/>
      <c r="OP486" s="116"/>
      <c r="OQ486" s="536"/>
      <c r="OR486" s="537"/>
      <c r="OS486" s="537"/>
      <c r="OT486" s="537"/>
      <c r="OU486" s="537"/>
      <c r="OV486" s="538"/>
      <c r="OW486" s="116"/>
      <c r="OY486" s="116"/>
      <c r="OZ486" s="536"/>
      <c r="PA486" s="537"/>
      <c r="PB486" s="537"/>
      <c r="PC486" s="537"/>
      <c r="PD486" s="537"/>
      <c r="PE486" s="538"/>
      <c r="PF486" s="116"/>
    </row>
    <row r="487" spans="1:422" ht="15" customHeight="1">
      <c r="A487" s="117" t="s">
        <v>1</v>
      </c>
      <c r="B487" s="544" t="str">
        <f>+APU!B272</f>
        <v>PIRLAN DE ALUMINIO.</v>
      </c>
      <c r="C487" s="545"/>
      <c r="D487" s="545"/>
      <c r="E487" s="545"/>
      <c r="F487" s="545"/>
      <c r="G487" s="545"/>
      <c r="H487" s="117" t="s">
        <v>313</v>
      </c>
      <c r="J487" s="117" t="s">
        <v>1</v>
      </c>
      <c r="K487" s="539" t="str">
        <f>B487</f>
        <v>PIRLAN DE ALUMINIO.</v>
      </c>
      <c r="L487" s="540"/>
      <c r="M487" s="540"/>
      <c r="N487" s="540"/>
      <c r="O487" s="540"/>
      <c r="P487" s="540"/>
      <c r="Q487" s="117" t="s">
        <v>313</v>
      </c>
      <c r="S487" s="117" t="s">
        <v>1</v>
      </c>
      <c r="T487" s="539" t="str">
        <f>K487</f>
        <v>PIRLAN DE ALUMINIO.</v>
      </c>
      <c r="U487" s="540"/>
      <c r="V487" s="540"/>
      <c r="W487" s="540"/>
      <c r="X487" s="540"/>
      <c r="Y487" s="540"/>
      <c r="Z487" s="117" t="s">
        <v>313</v>
      </c>
      <c r="AB487" s="117" t="s">
        <v>1</v>
      </c>
      <c r="AC487" s="539" t="str">
        <f>T487</f>
        <v>PIRLAN DE ALUMINIO.</v>
      </c>
      <c r="AD487" s="540"/>
      <c r="AE487" s="540"/>
      <c r="AF487" s="540"/>
      <c r="AG487" s="540"/>
      <c r="AH487" s="540"/>
      <c r="AI487" s="117" t="s">
        <v>313</v>
      </c>
      <c r="AK487" s="117" t="s">
        <v>1</v>
      </c>
      <c r="AL487" s="539" t="str">
        <f>AC487</f>
        <v>PIRLAN DE ALUMINIO.</v>
      </c>
      <c r="AM487" s="540"/>
      <c r="AN487" s="540"/>
      <c r="AO487" s="540"/>
      <c r="AP487" s="540"/>
      <c r="AQ487" s="540"/>
      <c r="AR487" s="117" t="s">
        <v>313</v>
      </c>
      <c r="AT487" s="117" t="s">
        <v>1</v>
      </c>
      <c r="AU487" s="539" t="str">
        <f>AL487</f>
        <v>PIRLAN DE ALUMINIO.</v>
      </c>
      <c r="AV487" s="540"/>
      <c r="AW487" s="540"/>
      <c r="AX487" s="540"/>
      <c r="AY487" s="540"/>
      <c r="AZ487" s="540"/>
      <c r="BA487" s="117" t="s">
        <v>313</v>
      </c>
      <c r="BC487" s="117" t="s">
        <v>1</v>
      </c>
      <c r="BD487" s="539" t="str">
        <f t="shared" ref="BD487" si="7732">AU487</f>
        <v>PIRLAN DE ALUMINIO.</v>
      </c>
      <c r="BE487" s="540"/>
      <c r="BF487" s="540"/>
      <c r="BG487" s="540"/>
      <c r="BH487" s="540"/>
      <c r="BI487" s="540"/>
      <c r="BJ487" s="117" t="s">
        <v>313</v>
      </c>
      <c r="BL487" s="117" t="s">
        <v>1</v>
      </c>
      <c r="BM487" s="539" t="str">
        <f t="shared" ref="BM487" si="7733">BD487</f>
        <v>PIRLAN DE ALUMINIO.</v>
      </c>
      <c r="BN487" s="540"/>
      <c r="BO487" s="540"/>
      <c r="BP487" s="540"/>
      <c r="BQ487" s="540"/>
      <c r="BR487" s="540"/>
      <c r="BS487" s="117" t="s">
        <v>313</v>
      </c>
      <c r="BU487" s="117" t="s">
        <v>1</v>
      </c>
      <c r="BV487" s="539" t="str">
        <f t="shared" ref="BV487" si="7734">BM487</f>
        <v>PIRLAN DE ALUMINIO.</v>
      </c>
      <c r="BW487" s="540"/>
      <c r="BX487" s="540"/>
      <c r="BY487" s="540"/>
      <c r="BZ487" s="540"/>
      <c r="CA487" s="540"/>
      <c r="CB487" s="117" t="s">
        <v>313</v>
      </c>
      <c r="CD487" s="117" t="s">
        <v>1</v>
      </c>
      <c r="CE487" s="539" t="str">
        <f t="shared" ref="CE487" si="7735">BV487</f>
        <v>PIRLAN DE ALUMINIO.</v>
      </c>
      <c r="CF487" s="540"/>
      <c r="CG487" s="540"/>
      <c r="CH487" s="540"/>
      <c r="CI487" s="540"/>
      <c r="CJ487" s="540"/>
      <c r="CK487" s="117" t="s">
        <v>313</v>
      </c>
      <c r="CM487" s="117" t="s">
        <v>1</v>
      </c>
      <c r="CN487" s="539" t="str">
        <f t="shared" ref="CN487" si="7736">CE487</f>
        <v>PIRLAN DE ALUMINIO.</v>
      </c>
      <c r="CO487" s="540"/>
      <c r="CP487" s="540"/>
      <c r="CQ487" s="540"/>
      <c r="CR487" s="540"/>
      <c r="CS487" s="540"/>
      <c r="CT487" s="117" t="s">
        <v>313</v>
      </c>
      <c r="CV487" s="117" t="s">
        <v>1</v>
      </c>
      <c r="CW487" s="539" t="str">
        <f t="shared" ref="CW487" si="7737">CN487</f>
        <v>PIRLAN DE ALUMINIO.</v>
      </c>
      <c r="CX487" s="540"/>
      <c r="CY487" s="540"/>
      <c r="CZ487" s="540"/>
      <c r="DA487" s="540"/>
      <c r="DB487" s="540"/>
      <c r="DC487" s="117" t="s">
        <v>313</v>
      </c>
      <c r="DE487" s="117" t="s">
        <v>1</v>
      </c>
      <c r="DF487" s="539" t="str">
        <f t="shared" ref="DF487" si="7738">CW487</f>
        <v>PIRLAN DE ALUMINIO.</v>
      </c>
      <c r="DG487" s="540"/>
      <c r="DH487" s="540"/>
      <c r="DI487" s="540"/>
      <c r="DJ487" s="540"/>
      <c r="DK487" s="540"/>
      <c r="DL487" s="117" t="s">
        <v>313</v>
      </c>
      <c r="DN487" s="117" t="s">
        <v>1</v>
      </c>
      <c r="DO487" s="539" t="str">
        <f t="shared" ref="DO487" si="7739">DF487</f>
        <v>PIRLAN DE ALUMINIO.</v>
      </c>
      <c r="DP487" s="540"/>
      <c r="DQ487" s="540"/>
      <c r="DR487" s="540"/>
      <c r="DS487" s="540"/>
      <c r="DT487" s="540"/>
      <c r="DU487" s="117" t="s">
        <v>313</v>
      </c>
      <c r="DW487" s="117" t="s">
        <v>1</v>
      </c>
      <c r="DX487" s="539" t="str">
        <f t="shared" ref="DX487" si="7740">DO487</f>
        <v>PIRLAN DE ALUMINIO.</v>
      </c>
      <c r="DY487" s="540"/>
      <c r="DZ487" s="540"/>
      <c r="EA487" s="540"/>
      <c r="EB487" s="540"/>
      <c r="EC487" s="540"/>
      <c r="ED487" s="117" t="s">
        <v>313</v>
      </c>
      <c r="EF487" s="117" t="s">
        <v>1</v>
      </c>
      <c r="EG487" s="539" t="str">
        <f t="shared" ref="EG487" si="7741">DX487</f>
        <v>PIRLAN DE ALUMINIO.</v>
      </c>
      <c r="EH487" s="540"/>
      <c r="EI487" s="540"/>
      <c r="EJ487" s="540"/>
      <c r="EK487" s="540"/>
      <c r="EL487" s="540"/>
      <c r="EM487" s="117" t="s">
        <v>313</v>
      </c>
      <c r="EO487" s="117" t="s">
        <v>1</v>
      </c>
      <c r="EP487" s="539" t="str">
        <f t="shared" ref="EP487" si="7742">EG487</f>
        <v>PIRLAN DE ALUMINIO.</v>
      </c>
      <c r="EQ487" s="540"/>
      <c r="ER487" s="540"/>
      <c r="ES487" s="540"/>
      <c r="ET487" s="540"/>
      <c r="EU487" s="540"/>
      <c r="EV487" s="117" t="s">
        <v>313</v>
      </c>
      <c r="EX487" s="117" t="s">
        <v>1</v>
      </c>
      <c r="EY487" s="539" t="str">
        <f t="shared" ref="EY487" si="7743">EP487</f>
        <v>PIRLAN DE ALUMINIO.</v>
      </c>
      <c r="EZ487" s="540"/>
      <c r="FA487" s="540"/>
      <c r="FB487" s="540"/>
      <c r="FC487" s="540"/>
      <c r="FD487" s="540"/>
      <c r="FE487" s="117" t="s">
        <v>313</v>
      </c>
      <c r="FG487" s="117" t="s">
        <v>1</v>
      </c>
      <c r="FH487" s="539" t="str">
        <f t="shared" ref="FH487" si="7744">EY487</f>
        <v>PIRLAN DE ALUMINIO.</v>
      </c>
      <c r="FI487" s="540"/>
      <c r="FJ487" s="540"/>
      <c r="FK487" s="540"/>
      <c r="FL487" s="540"/>
      <c r="FM487" s="540"/>
      <c r="FN487" s="117" t="s">
        <v>313</v>
      </c>
      <c r="FP487" s="117" t="s">
        <v>1</v>
      </c>
      <c r="FQ487" s="539" t="str">
        <f t="shared" ref="FQ487" si="7745">FH487</f>
        <v>PIRLAN DE ALUMINIO.</v>
      </c>
      <c r="FR487" s="540"/>
      <c r="FS487" s="540"/>
      <c r="FT487" s="540"/>
      <c r="FU487" s="540"/>
      <c r="FV487" s="540"/>
      <c r="FW487" s="117" t="s">
        <v>313</v>
      </c>
      <c r="FY487" s="117" t="s">
        <v>1</v>
      </c>
      <c r="FZ487" s="539" t="str">
        <f t="shared" ref="FZ487" si="7746">FQ487</f>
        <v>PIRLAN DE ALUMINIO.</v>
      </c>
      <c r="GA487" s="540"/>
      <c r="GB487" s="540"/>
      <c r="GC487" s="540"/>
      <c r="GD487" s="540"/>
      <c r="GE487" s="540"/>
      <c r="GF487" s="117" t="s">
        <v>313</v>
      </c>
      <c r="GH487" s="117" t="s">
        <v>1</v>
      </c>
      <c r="GI487" s="539" t="str">
        <f t="shared" ref="GI487" si="7747">FZ487</f>
        <v>PIRLAN DE ALUMINIO.</v>
      </c>
      <c r="GJ487" s="540"/>
      <c r="GK487" s="540"/>
      <c r="GL487" s="540"/>
      <c r="GM487" s="540"/>
      <c r="GN487" s="540"/>
      <c r="GO487" s="117" t="s">
        <v>313</v>
      </c>
      <c r="GQ487" s="117" t="s">
        <v>1</v>
      </c>
      <c r="GR487" s="539" t="str">
        <f t="shared" ref="GR487" si="7748">GI487</f>
        <v>PIRLAN DE ALUMINIO.</v>
      </c>
      <c r="GS487" s="540"/>
      <c r="GT487" s="540"/>
      <c r="GU487" s="540"/>
      <c r="GV487" s="540"/>
      <c r="GW487" s="540"/>
      <c r="GX487" s="117" t="s">
        <v>313</v>
      </c>
      <c r="GZ487" s="117" t="s">
        <v>1</v>
      </c>
      <c r="HA487" s="539" t="str">
        <f t="shared" ref="HA487" si="7749">GR487</f>
        <v>PIRLAN DE ALUMINIO.</v>
      </c>
      <c r="HB487" s="540"/>
      <c r="HC487" s="540"/>
      <c r="HD487" s="540"/>
      <c r="HE487" s="540"/>
      <c r="HF487" s="540"/>
      <c r="HG487" s="117" t="s">
        <v>313</v>
      </c>
      <c r="HI487" s="117" t="s">
        <v>1</v>
      </c>
      <c r="HJ487" s="539" t="str">
        <f t="shared" ref="HJ487" si="7750">HA487</f>
        <v>PIRLAN DE ALUMINIO.</v>
      </c>
      <c r="HK487" s="540"/>
      <c r="HL487" s="540"/>
      <c r="HM487" s="540"/>
      <c r="HN487" s="540"/>
      <c r="HO487" s="540"/>
      <c r="HP487" s="117" t="s">
        <v>313</v>
      </c>
      <c r="HR487" s="117" t="s">
        <v>1</v>
      </c>
      <c r="HS487" s="539" t="str">
        <f t="shared" ref="HS487" si="7751">HJ487</f>
        <v>PIRLAN DE ALUMINIO.</v>
      </c>
      <c r="HT487" s="540"/>
      <c r="HU487" s="540"/>
      <c r="HV487" s="540"/>
      <c r="HW487" s="540"/>
      <c r="HX487" s="540"/>
      <c r="HY487" s="117" t="s">
        <v>313</v>
      </c>
      <c r="IA487" s="117" t="s">
        <v>1</v>
      </c>
      <c r="IB487" s="539" t="str">
        <f t="shared" ref="IB487" si="7752">HS487</f>
        <v>PIRLAN DE ALUMINIO.</v>
      </c>
      <c r="IC487" s="540"/>
      <c r="ID487" s="540"/>
      <c r="IE487" s="540"/>
      <c r="IF487" s="540"/>
      <c r="IG487" s="540"/>
      <c r="IH487" s="117" t="s">
        <v>313</v>
      </c>
      <c r="IJ487" s="117" t="s">
        <v>1</v>
      </c>
      <c r="IK487" s="539" t="str">
        <f t="shared" ref="IK487" si="7753">IB487</f>
        <v>PIRLAN DE ALUMINIO.</v>
      </c>
      <c r="IL487" s="540"/>
      <c r="IM487" s="540"/>
      <c r="IN487" s="540"/>
      <c r="IO487" s="540"/>
      <c r="IP487" s="540"/>
      <c r="IQ487" s="117" t="s">
        <v>313</v>
      </c>
      <c r="IS487" s="117" t="s">
        <v>1</v>
      </c>
      <c r="IT487" s="539" t="str">
        <f t="shared" ref="IT487" si="7754">IK487</f>
        <v>PIRLAN DE ALUMINIO.</v>
      </c>
      <c r="IU487" s="540"/>
      <c r="IV487" s="540"/>
      <c r="IW487" s="540"/>
      <c r="IX487" s="540"/>
      <c r="IY487" s="540"/>
      <c r="IZ487" s="117" t="s">
        <v>313</v>
      </c>
      <c r="JB487" s="117" t="s">
        <v>1</v>
      </c>
      <c r="JC487" s="539" t="str">
        <f t="shared" ref="JC487" si="7755">IT487</f>
        <v>PIRLAN DE ALUMINIO.</v>
      </c>
      <c r="JD487" s="540"/>
      <c r="JE487" s="540"/>
      <c r="JF487" s="540"/>
      <c r="JG487" s="540"/>
      <c r="JH487" s="540"/>
      <c r="JI487" s="117" t="s">
        <v>313</v>
      </c>
      <c r="JK487" s="117" t="s">
        <v>1</v>
      </c>
      <c r="JL487" s="539" t="str">
        <f t="shared" ref="JL487" si="7756">JC487</f>
        <v>PIRLAN DE ALUMINIO.</v>
      </c>
      <c r="JM487" s="540"/>
      <c r="JN487" s="540"/>
      <c r="JO487" s="540"/>
      <c r="JP487" s="540"/>
      <c r="JQ487" s="540"/>
      <c r="JR487" s="117" t="s">
        <v>313</v>
      </c>
      <c r="JT487" s="117" t="s">
        <v>1</v>
      </c>
      <c r="JU487" s="539" t="str">
        <f t="shared" ref="JU487" si="7757">JL487</f>
        <v>PIRLAN DE ALUMINIO.</v>
      </c>
      <c r="JV487" s="540"/>
      <c r="JW487" s="540"/>
      <c r="JX487" s="540"/>
      <c r="JY487" s="540"/>
      <c r="JZ487" s="540"/>
      <c r="KA487" s="117" t="s">
        <v>313</v>
      </c>
      <c r="KC487" s="117" t="s">
        <v>1</v>
      </c>
      <c r="KD487" s="539" t="str">
        <f t="shared" ref="KD487" si="7758">JU487</f>
        <v>PIRLAN DE ALUMINIO.</v>
      </c>
      <c r="KE487" s="540"/>
      <c r="KF487" s="540"/>
      <c r="KG487" s="540"/>
      <c r="KH487" s="540"/>
      <c r="KI487" s="540"/>
      <c r="KJ487" s="117" t="s">
        <v>313</v>
      </c>
      <c r="KL487" s="117" t="s">
        <v>1</v>
      </c>
      <c r="KM487" s="539" t="str">
        <f t="shared" ref="KM487" si="7759">KD487</f>
        <v>PIRLAN DE ALUMINIO.</v>
      </c>
      <c r="KN487" s="540"/>
      <c r="KO487" s="540"/>
      <c r="KP487" s="540"/>
      <c r="KQ487" s="540"/>
      <c r="KR487" s="540"/>
      <c r="KS487" s="117" t="s">
        <v>313</v>
      </c>
      <c r="KU487" s="117" t="s">
        <v>1</v>
      </c>
      <c r="KV487" s="539" t="str">
        <f t="shared" ref="KV487" si="7760">KM487</f>
        <v>PIRLAN DE ALUMINIO.</v>
      </c>
      <c r="KW487" s="540"/>
      <c r="KX487" s="540"/>
      <c r="KY487" s="540"/>
      <c r="KZ487" s="540"/>
      <c r="LA487" s="540"/>
      <c r="LB487" s="117" t="s">
        <v>313</v>
      </c>
      <c r="LD487" s="117" t="s">
        <v>1</v>
      </c>
      <c r="LE487" s="539" t="str">
        <f t="shared" ref="LE487" si="7761">KV487</f>
        <v>PIRLAN DE ALUMINIO.</v>
      </c>
      <c r="LF487" s="540"/>
      <c r="LG487" s="540"/>
      <c r="LH487" s="540"/>
      <c r="LI487" s="540"/>
      <c r="LJ487" s="540"/>
      <c r="LK487" s="117" t="s">
        <v>313</v>
      </c>
      <c r="LM487" s="117" t="s">
        <v>1</v>
      </c>
      <c r="LN487" s="539" t="str">
        <f t="shared" ref="LN487" si="7762">LE487</f>
        <v>PIRLAN DE ALUMINIO.</v>
      </c>
      <c r="LO487" s="540"/>
      <c r="LP487" s="540"/>
      <c r="LQ487" s="540"/>
      <c r="LR487" s="540"/>
      <c r="LS487" s="540"/>
      <c r="LT487" s="117" t="s">
        <v>313</v>
      </c>
      <c r="LV487" s="117" t="s">
        <v>1</v>
      </c>
      <c r="LW487" s="539" t="str">
        <f t="shared" ref="LW487" si="7763">LN487</f>
        <v>PIRLAN DE ALUMINIO.</v>
      </c>
      <c r="LX487" s="540"/>
      <c r="LY487" s="540"/>
      <c r="LZ487" s="540"/>
      <c r="MA487" s="540"/>
      <c r="MB487" s="540"/>
      <c r="MC487" s="117" t="s">
        <v>313</v>
      </c>
      <c r="ME487" s="117" t="s">
        <v>1</v>
      </c>
      <c r="MF487" s="539" t="str">
        <f t="shared" ref="MF487" si="7764">LW487</f>
        <v>PIRLAN DE ALUMINIO.</v>
      </c>
      <c r="MG487" s="540"/>
      <c r="MH487" s="540"/>
      <c r="MI487" s="540"/>
      <c r="MJ487" s="540"/>
      <c r="MK487" s="540"/>
      <c r="ML487" s="117" t="s">
        <v>313</v>
      </c>
      <c r="MN487" s="117" t="s">
        <v>1</v>
      </c>
      <c r="MO487" s="539" t="str">
        <f t="shared" ref="MO487" si="7765">MF487</f>
        <v>PIRLAN DE ALUMINIO.</v>
      </c>
      <c r="MP487" s="540"/>
      <c r="MQ487" s="540"/>
      <c r="MR487" s="540"/>
      <c r="MS487" s="540"/>
      <c r="MT487" s="540"/>
      <c r="MU487" s="117" t="s">
        <v>313</v>
      </c>
      <c r="MW487" s="117" t="s">
        <v>1</v>
      </c>
      <c r="MX487" s="539" t="str">
        <f t="shared" ref="MX487" si="7766">MO487</f>
        <v>PIRLAN DE ALUMINIO.</v>
      </c>
      <c r="MY487" s="540"/>
      <c r="MZ487" s="540"/>
      <c r="NA487" s="540"/>
      <c r="NB487" s="540"/>
      <c r="NC487" s="540"/>
      <c r="ND487" s="117" t="s">
        <v>313</v>
      </c>
      <c r="NF487" s="117" t="s">
        <v>1</v>
      </c>
      <c r="NG487" s="539" t="str">
        <f t="shared" ref="NG487" si="7767">MX487</f>
        <v>PIRLAN DE ALUMINIO.</v>
      </c>
      <c r="NH487" s="540"/>
      <c r="NI487" s="540"/>
      <c r="NJ487" s="540"/>
      <c r="NK487" s="540"/>
      <c r="NL487" s="540"/>
      <c r="NM487" s="117" t="s">
        <v>313</v>
      </c>
      <c r="NO487" s="117" t="s">
        <v>1</v>
      </c>
      <c r="NP487" s="539" t="str">
        <f t="shared" ref="NP487" si="7768">NG487</f>
        <v>PIRLAN DE ALUMINIO.</v>
      </c>
      <c r="NQ487" s="540"/>
      <c r="NR487" s="540"/>
      <c r="NS487" s="540"/>
      <c r="NT487" s="540"/>
      <c r="NU487" s="540"/>
      <c r="NV487" s="117" t="s">
        <v>313</v>
      </c>
      <c r="NX487" s="117" t="s">
        <v>1</v>
      </c>
      <c r="NY487" s="539" t="str">
        <f t="shared" ref="NY487" si="7769">NP487</f>
        <v>PIRLAN DE ALUMINIO.</v>
      </c>
      <c r="NZ487" s="540"/>
      <c r="OA487" s="540"/>
      <c r="OB487" s="540"/>
      <c r="OC487" s="540"/>
      <c r="OD487" s="540"/>
      <c r="OE487" s="117" t="s">
        <v>313</v>
      </c>
      <c r="OG487" s="117" t="s">
        <v>1</v>
      </c>
      <c r="OH487" s="539" t="str">
        <f t="shared" ref="OH487" si="7770">NY487</f>
        <v>PIRLAN DE ALUMINIO.</v>
      </c>
      <c r="OI487" s="540"/>
      <c r="OJ487" s="540"/>
      <c r="OK487" s="540"/>
      <c r="OL487" s="540"/>
      <c r="OM487" s="540"/>
      <c r="ON487" s="117" t="s">
        <v>313</v>
      </c>
      <c r="OP487" s="117" t="s">
        <v>1</v>
      </c>
      <c r="OQ487" s="539" t="str">
        <f t="shared" ref="OQ487" si="7771">OH487</f>
        <v>PIRLAN DE ALUMINIO.</v>
      </c>
      <c r="OR487" s="540"/>
      <c r="OS487" s="540"/>
      <c r="OT487" s="540"/>
      <c r="OU487" s="540"/>
      <c r="OV487" s="540"/>
      <c r="OW487" s="117" t="s">
        <v>313</v>
      </c>
      <c r="OY487" s="117" t="s">
        <v>1</v>
      </c>
      <c r="OZ487" s="539" t="str">
        <f t="shared" ref="OZ487" si="7772">OQ487</f>
        <v>PIRLAN DE ALUMINIO.</v>
      </c>
      <c r="PA487" s="540"/>
      <c r="PB487" s="540"/>
      <c r="PC487" s="540"/>
      <c r="PD487" s="540"/>
      <c r="PE487" s="540"/>
      <c r="PF487" s="117" t="s">
        <v>313</v>
      </c>
    </row>
    <row r="488" spans="1:422">
      <c r="A488" s="127" t="str">
        <f>+APU!A272</f>
        <v>08-04-001</v>
      </c>
      <c r="B488" s="545"/>
      <c r="C488" s="545"/>
      <c r="D488" s="545"/>
      <c r="E488" s="545"/>
      <c r="F488" s="545"/>
      <c r="G488" s="545"/>
      <c r="H488" s="133" t="str">
        <f>+APU!C272</f>
        <v>M</v>
      </c>
      <c r="J488" s="127" t="str">
        <f>+A488</f>
        <v>08-04-001</v>
      </c>
      <c r="K488" s="540"/>
      <c r="L488" s="540"/>
      <c r="M488" s="540"/>
      <c r="N488" s="540"/>
      <c r="O488" s="540"/>
      <c r="P488" s="540"/>
      <c r="Q488" s="126" t="str">
        <f>H488</f>
        <v>M</v>
      </c>
      <c r="S488" s="127" t="str">
        <f>+J488</f>
        <v>08-04-001</v>
      </c>
      <c r="T488" s="540"/>
      <c r="U488" s="540"/>
      <c r="V488" s="540"/>
      <c r="W488" s="540"/>
      <c r="X488" s="540"/>
      <c r="Y488" s="540"/>
      <c r="Z488" s="126" t="str">
        <f>Q488</f>
        <v>M</v>
      </c>
      <c r="AB488" s="127" t="str">
        <f>+S488</f>
        <v>08-04-001</v>
      </c>
      <c r="AC488" s="540"/>
      <c r="AD488" s="540"/>
      <c r="AE488" s="540"/>
      <c r="AF488" s="540"/>
      <c r="AG488" s="540"/>
      <c r="AH488" s="540"/>
      <c r="AI488" s="126" t="str">
        <f>Z488</f>
        <v>M</v>
      </c>
      <c r="AK488" s="127" t="str">
        <f>+AB488</f>
        <v>08-04-001</v>
      </c>
      <c r="AL488" s="540"/>
      <c r="AM488" s="540"/>
      <c r="AN488" s="540"/>
      <c r="AO488" s="540"/>
      <c r="AP488" s="540"/>
      <c r="AQ488" s="540"/>
      <c r="AR488" s="126" t="str">
        <f>AI488</f>
        <v>M</v>
      </c>
      <c r="AT488" s="127" t="str">
        <f>+AK488</f>
        <v>08-04-001</v>
      </c>
      <c r="AU488" s="540"/>
      <c r="AV488" s="540"/>
      <c r="AW488" s="540"/>
      <c r="AX488" s="540"/>
      <c r="AY488" s="540"/>
      <c r="AZ488" s="540"/>
      <c r="BA488" s="126" t="str">
        <f>AR488</f>
        <v>M</v>
      </c>
      <c r="BC488" s="127" t="str">
        <f t="shared" ref="BC488" si="7773">+AT488</f>
        <v>08-04-001</v>
      </c>
      <c r="BD488" s="540"/>
      <c r="BE488" s="540"/>
      <c r="BF488" s="540"/>
      <c r="BG488" s="540"/>
      <c r="BH488" s="540"/>
      <c r="BI488" s="540"/>
      <c r="BJ488" s="126" t="str">
        <f t="shared" ref="BJ488" si="7774">BA488</f>
        <v>M</v>
      </c>
      <c r="BL488" s="127" t="str">
        <f t="shared" ref="BL488" si="7775">+BC488</f>
        <v>08-04-001</v>
      </c>
      <c r="BM488" s="540"/>
      <c r="BN488" s="540"/>
      <c r="BO488" s="540"/>
      <c r="BP488" s="540"/>
      <c r="BQ488" s="540"/>
      <c r="BR488" s="540"/>
      <c r="BS488" s="126" t="str">
        <f t="shared" ref="BS488" si="7776">BJ488</f>
        <v>M</v>
      </c>
      <c r="BU488" s="127" t="str">
        <f t="shared" ref="BU488" si="7777">+BL488</f>
        <v>08-04-001</v>
      </c>
      <c r="BV488" s="540"/>
      <c r="BW488" s="540"/>
      <c r="BX488" s="540"/>
      <c r="BY488" s="540"/>
      <c r="BZ488" s="540"/>
      <c r="CA488" s="540"/>
      <c r="CB488" s="126" t="str">
        <f t="shared" ref="CB488" si="7778">BS488</f>
        <v>M</v>
      </c>
      <c r="CD488" s="127" t="str">
        <f t="shared" ref="CD488" si="7779">+BU488</f>
        <v>08-04-001</v>
      </c>
      <c r="CE488" s="540"/>
      <c r="CF488" s="540"/>
      <c r="CG488" s="540"/>
      <c r="CH488" s="540"/>
      <c r="CI488" s="540"/>
      <c r="CJ488" s="540"/>
      <c r="CK488" s="126" t="str">
        <f t="shared" ref="CK488" si="7780">CB488</f>
        <v>M</v>
      </c>
      <c r="CM488" s="127" t="str">
        <f t="shared" ref="CM488" si="7781">+CD488</f>
        <v>08-04-001</v>
      </c>
      <c r="CN488" s="540"/>
      <c r="CO488" s="540"/>
      <c r="CP488" s="540"/>
      <c r="CQ488" s="540"/>
      <c r="CR488" s="540"/>
      <c r="CS488" s="540"/>
      <c r="CT488" s="126" t="str">
        <f t="shared" ref="CT488" si="7782">CK488</f>
        <v>M</v>
      </c>
      <c r="CV488" s="127" t="str">
        <f t="shared" ref="CV488" si="7783">+CM488</f>
        <v>08-04-001</v>
      </c>
      <c r="CW488" s="540"/>
      <c r="CX488" s="540"/>
      <c r="CY488" s="540"/>
      <c r="CZ488" s="540"/>
      <c r="DA488" s="540"/>
      <c r="DB488" s="540"/>
      <c r="DC488" s="126" t="str">
        <f t="shared" ref="DC488" si="7784">CT488</f>
        <v>M</v>
      </c>
      <c r="DE488" s="127" t="str">
        <f t="shared" ref="DE488" si="7785">+CV488</f>
        <v>08-04-001</v>
      </c>
      <c r="DF488" s="540"/>
      <c r="DG488" s="540"/>
      <c r="DH488" s="540"/>
      <c r="DI488" s="540"/>
      <c r="DJ488" s="540"/>
      <c r="DK488" s="540"/>
      <c r="DL488" s="126" t="str">
        <f t="shared" ref="DL488" si="7786">DC488</f>
        <v>M</v>
      </c>
      <c r="DN488" s="127" t="str">
        <f t="shared" ref="DN488" si="7787">+DE488</f>
        <v>08-04-001</v>
      </c>
      <c r="DO488" s="540"/>
      <c r="DP488" s="540"/>
      <c r="DQ488" s="540"/>
      <c r="DR488" s="540"/>
      <c r="DS488" s="540"/>
      <c r="DT488" s="540"/>
      <c r="DU488" s="126" t="str">
        <f t="shared" ref="DU488" si="7788">DL488</f>
        <v>M</v>
      </c>
      <c r="DW488" s="127" t="str">
        <f t="shared" ref="DW488" si="7789">+DN488</f>
        <v>08-04-001</v>
      </c>
      <c r="DX488" s="540"/>
      <c r="DY488" s="540"/>
      <c r="DZ488" s="540"/>
      <c r="EA488" s="540"/>
      <c r="EB488" s="540"/>
      <c r="EC488" s="540"/>
      <c r="ED488" s="126" t="str">
        <f t="shared" ref="ED488" si="7790">DU488</f>
        <v>M</v>
      </c>
      <c r="EF488" s="127" t="str">
        <f t="shared" ref="EF488" si="7791">+DW488</f>
        <v>08-04-001</v>
      </c>
      <c r="EG488" s="540"/>
      <c r="EH488" s="540"/>
      <c r="EI488" s="540"/>
      <c r="EJ488" s="540"/>
      <c r="EK488" s="540"/>
      <c r="EL488" s="540"/>
      <c r="EM488" s="126" t="str">
        <f t="shared" ref="EM488" si="7792">ED488</f>
        <v>M</v>
      </c>
      <c r="EO488" s="127" t="str">
        <f t="shared" ref="EO488" si="7793">+EF488</f>
        <v>08-04-001</v>
      </c>
      <c r="EP488" s="540"/>
      <c r="EQ488" s="540"/>
      <c r="ER488" s="540"/>
      <c r="ES488" s="540"/>
      <c r="ET488" s="540"/>
      <c r="EU488" s="540"/>
      <c r="EV488" s="126" t="str">
        <f t="shared" ref="EV488" si="7794">EM488</f>
        <v>M</v>
      </c>
      <c r="EX488" s="127" t="str">
        <f t="shared" ref="EX488" si="7795">+EO488</f>
        <v>08-04-001</v>
      </c>
      <c r="EY488" s="540"/>
      <c r="EZ488" s="540"/>
      <c r="FA488" s="540"/>
      <c r="FB488" s="540"/>
      <c r="FC488" s="540"/>
      <c r="FD488" s="540"/>
      <c r="FE488" s="126" t="str">
        <f t="shared" ref="FE488" si="7796">EV488</f>
        <v>M</v>
      </c>
      <c r="FG488" s="127" t="str">
        <f t="shared" ref="FG488" si="7797">+EX488</f>
        <v>08-04-001</v>
      </c>
      <c r="FH488" s="540"/>
      <c r="FI488" s="540"/>
      <c r="FJ488" s="540"/>
      <c r="FK488" s="540"/>
      <c r="FL488" s="540"/>
      <c r="FM488" s="540"/>
      <c r="FN488" s="126" t="str">
        <f t="shared" ref="FN488" si="7798">FE488</f>
        <v>M</v>
      </c>
      <c r="FP488" s="127" t="str">
        <f t="shared" ref="FP488" si="7799">+FG488</f>
        <v>08-04-001</v>
      </c>
      <c r="FQ488" s="540"/>
      <c r="FR488" s="540"/>
      <c r="FS488" s="540"/>
      <c r="FT488" s="540"/>
      <c r="FU488" s="540"/>
      <c r="FV488" s="540"/>
      <c r="FW488" s="126" t="str">
        <f t="shared" ref="FW488" si="7800">FN488</f>
        <v>M</v>
      </c>
      <c r="FY488" s="127" t="str">
        <f t="shared" ref="FY488" si="7801">+FP488</f>
        <v>08-04-001</v>
      </c>
      <c r="FZ488" s="540"/>
      <c r="GA488" s="540"/>
      <c r="GB488" s="540"/>
      <c r="GC488" s="540"/>
      <c r="GD488" s="540"/>
      <c r="GE488" s="540"/>
      <c r="GF488" s="126" t="str">
        <f t="shared" ref="GF488" si="7802">FW488</f>
        <v>M</v>
      </c>
      <c r="GH488" s="127" t="str">
        <f t="shared" ref="GH488" si="7803">+FY488</f>
        <v>08-04-001</v>
      </c>
      <c r="GI488" s="540"/>
      <c r="GJ488" s="540"/>
      <c r="GK488" s="540"/>
      <c r="GL488" s="540"/>
      <c r="GM488" s="540"/>
      <c r="GN488" s="540"/>
      <c r="GO488" s="126" t="str">
        <f t="shared" ref="GO488" si="7804">GF488</f>
        <v>M</v>
      </c>
      <c r="GQ488" s="127" t="str">
        <f t="shared" ref="GQ488" si="7805">+GH488</f>
        <v>08-04-001</v>
      </c>
      <c r="GR488" s="540"/>
      <c r="GS488" s="540"/>
      <c r="GT488" s="540"/>
      <c r="GU488" s="540"/>
      <c r="GV488" s="540"/>
      <c r="GW488" s="540"/>
      <c r="GX488" s="126" t="str">
        <f t="shared" ref="GX488" si="7806">GO488</f>
        <v>M</v>
      </c>
      <c r="GZ488" s="127" t="str">
        <f t="shared" ref="GZ488" si="7807">+GQ488</f>
        <v>08-04-001</v>
      </c>
      <c r="HA488" s="540"/>
      <c r="HB488" s="540"/>
      <c r="HC488" s="540"/>
      <c r="HD488" s="540"/>
      <c r="HE488" s="540"/>
      <c r="HF488" s="540"/>
      <c r="HG488" s="126" t="str">
        <f t="shared" ref="HG488" si="7808">GX488</f>
        <v>M</v>
      </c>
      <c r="HI488" s="127" t="str">
        <f t="shared" ref="HI488" si="7809">+GZ488</f>
        <v>08-04-001</v>
      </c>
      <c r="HJ488" s="540"/>
      <c r="HK488" s="540"/>
      <c r="HL488" s="540"/>
      <c r="HM488" s="540"/>
      <c r="HN488" s="540"/>
      <c r="HO488" s="540"/>
      <c r="HP488" s="126" t="str">
        <f t="shared" ref="HP488" si="7810">HG488</f>
        <v>M</v>
      </c>
      <c r="HR488" s="127" t="str">
        <f t="shared" ref="HR488" si="7811">+HI488</f>
        <v>08-04-001</v>
      </c>
      <c r="HS488" s="540"/>
      <c r="HT488" s="540"/>
      <c r="HU488" s="540"/>
      <c r="HV488" s="540"/>
      <c r="HW488" s="540"/>
      <c r="HX488" s="540"/>
      <c r="HY488" s="126" t="str">
        <f t="shared" ref="HY488" si="7812">HP488</f>
        <v>M</v>
      </c>
      <c r="IA488" s="127" t="str">
        <f t="shared" ref="IA488" si="7813">+HR488</f>
        <v>08-04-001</v>
      </c>
      <c r="IB488" s="540"/>
      <c r="IC488" s="540"/>
      <c r="ID488" s="540"/>
      <c r="IE488" s="540"/>
      <c r="IF488" s="540"/>
      <c r="IG488" s="540"/>
      <c r="IH488" s="126" t="str">
        <f t="shared" ref="IH488" si="7814">HY488</f>
        <v>M</v>
      </c>
      <c r="IJ488" s="127" t="str">
        <f t="shared" ref="IJ488" si="7815">+IA488</f>
        <v>08-04-001</v>
      </c>
      <c r="IK488" s="540"/>
      <c r="IL488" s="540"/>
      <c r="IM488" s="540"/>
      <c r="IN488" s="540"/>
      <c r="IO488" s="540"/>
      <c r="IP488" s="540"/>
      <c r="IQ488" s="126" t="str">
        <f t="shared" ref="IQ488" si="7816">IH488</f>
        <v>M</v>
      </c>
      <c r="IS488" s="127" t="str">
        <f t="shared" ref="IS488" si="7817">+IJ488</f>
        <v>08-04-001</v>
      </c>
      <c r="IT488" s="540"/>
      <c r="IU488" s="540"/>
      <c r="IV488" s="540"/>
      <c r="IW488" s="540"/>
      <c r="IX488" s="540"/>
      <c r="IY488" s="540"/>
      <c r="IZ488" s="126" t="str">
        <f t="shared" ref="IZ488" si="7818">IQ488</f>
        <v>M</v>
      </c>
      <c r="JB488" s="127" t="str">
        <f t="shared" ref="JB488" si="7819">+IS488</f>
        <v>08-04-001</v>
      </c>
      <c r="JC488" s="540"/>
      <c r="JD488" s="540"/>
      <c r="JE488" s="540"/>
      <c r="JF488" s="540"/>
      <c r="JG488" s="540"/>
      <c r="JH488" s="540"/>
      <c r="JI488" s="126" t="str">
        <f t="shared" ref="JI488" si="7820">IZ488</f>
        <v>M</v>
      </c>
      <c r="JK488" s="127" t="str">
        <f t="shared" ref="JK488" si="7821">+JB488</f>
        <v>08-04-001</v>
      </c>
      <c r="JL488" s="540"/>
      <c r="JM488" s="540"/>
      <c r="JN488" s="540"/>
      <c r="JO488" s="540"/>
      <c r="JP488" s="540"/>
      <c r="JQ488" s="540"/>
      <c r="JR488" s="126" t="str">
        <f t="shared" ref="JR488" si="7822">JI488</f>
        <v>M</v>
      </c>
      <c r="JT488" s="127" t="str">
        <f t="shared" ref="JT488" si="7823">+JK488</f>
        <v>08-04-001</v>
      </c>
      <c r="JU488" s="540"/>
      <c r="JV488" s="540"/>
      <c r="JW488" s="540"/>
      <c r="JX488" s="540"/>
      <c r="JY488" s="540"/>
      <c r="JZ488" s="540"/>
      <c r="KA488" s="126" t="str">
        <f t="shared" ref="KA488" si="7824">JR488</f>
        <v>M</v>
      </c>
      <c r="KC488" s="127" t="str">
        <f t="shared" ref="KC488" si="7825">+JT488</f>
        <v>08-04-001</v>
      </c>
      <c r="KD488" s="540"/>
      <c r="KE488" s="540"/>
      <c r="KF488" s="540"/>
      <c r="KG488" s="540"/>
      <c r="KH488" s="540"/>
      <c r="KI488" s="540"/>
      <c r="KJ488" s="126" t="str">
        <f t="shared" ref="KJ488" si="7826">KA488</f>
        <v>M</v>
      </c>
      <c r="KL488" s="127" t="str">
        <f t="shared" ref="KL488" si="7827">+KC488</f>
        <v>08-04-001</v>
      </c>
      <c r="KM488" s="540"/>
      <c r="KN488" s="540"/>
      <c r="KO488" s="540"/>
      <c r="KP488" s="540"/>
      <c r="KQ488" s="540"/>
      <c r="KR488" s="540"/>
      <c r="KS488" s="126" t="str">
        <f t="shared" ref="KS488" si="7828">KJ488</f>
        <v>M</v>
      </c>
      <c r="KU488" s="127" t="str">
        <f t="shared" ref="KU488" si="7829">+KL488</f>
        <v>08-04-001</v>
      </c>
      <c r="KV488" s="540"/>
      <c r="KW488" s="540"/>
      <c r="KX488" s="540"/>
      <c r="KY488" s="540"/>
      <c r="KZ488" s="540"/>
      <c r="LA488" s="540"/>
      <c r="LB488" s="126" t="str">
        <f t="shared" ref="LB488" si="7830">KS488</f>
        <v>M</v>
      </c>
      <c r="LD488" s="127" t="str">
        <f t="shared" ref="LD488" si="7831">+KU488</f>
        <v>08-04-001</v>
      </c>
      <c r="LE488" s="540"/>
      <c r="LF488" s="540"/>
      <c r="LG488" s="540"/>
      <c r="LH488" s="540"/>
      <c r="LI488" s="540"/>
      <c r="LJ488" s="540"/>
      <c r="LK488" s="126" t="str">
        <f t="shared" ref="LK488" si="7832">LB488</f>
        <v>M</v>
      </c>
      <c r="LM488" s="127" t="str">
        <f t="shared" ref="LM488" si="7833">+LD488</f>
        <v>08-04-001</v>
      </c>
      <c r="LN488" s="540"/>
      <c r="LO488" s="540"/>
      <c r="LP488" s="540"/>
      <c r="LQ488" s="540"/>
      <c r="LR488" s="540"/>
      <c r="LS488" s="540"/>
      <c r="LT488" s="126" t="str">
        <f t="shared" ref="LT488" si="7834">LK488</f>
        <v>M</v>
      </c>
      <c r="LV488" s="127" t="str">
        <f t="shared" ref="LV488" si="7835">+LM488</f>
        <v>08-04-001</v>
      </c>
      <c r="LW488" s="540"/>
      <c r="LX488" s="540"/>
      <c r="LY488" s="540"/>
      <c r="LZ488" s="540"/>
      <c r="MA488" s="540"/>
      <c r="MB488" s="540"/>
      <c r="MC488" s="126" t="str">
        <f t="shared" ref="MC488" si="7836">LT488</f>
        <v>M</v>
      </c>
      <c r="ME488" s="127" t="str">
        <f t="shared" ref="ME488" si="7837">+LV488</f>
        <v>08-04-001</v>
      </c>
      <c r="MF488" s="540"/>
      <c r="MG488" s="540"/>
      <c r="MH488" s="540"/>
      <c r="MI488" s="540"/>
      <c r="MJ488" s="540"/>
      <c r="MK488" s="540"/>
      <c r="ML488" s="126" t="str">
        <f t="shared" ref="ML488" si="7838">MC488</f>
        <v>M</v>
      </c>
      <c r="MN488" s="127" t="str">
        <f t="shared" ref="MN488" si="7839">+ME488</f>
        <v>08-04-001</v>
      </c>
      <c r="MO488" s="540"/>
      <c r="MP488" s="540"/>
      <c r="MQ488" s="540"/>
      <c r="MR488" s="540"/>
      <c r="MS488" s="540"/>
      <c r="MT488" s="540"/>
      <c r="MU488" s="126" t="str">
        <f t="shared" ref="MU488" si="7840">ML488</f>
        <v>M</v>
      </c>
      <c r="MW488" s="127" t="str">
        <f t="shared" ref="MW488" si="7841">+MN488</f>
        <v>08-04-001</v>
      </c>
      <c r="MX488" s="540"/>
      <c r="MY488" s="540"/>
      <c r="MZ488" s="540"/>
      <c r="NA488" s="540"/>
      <c r="NB488" s="540"/>
      <c r="NC488" s="540"/>
      <c r="ND488" s="126" t="str">
        <f t="shared" ref="ND488" si="7842">MU488</f>
        <v>M</v>
      </c>
      <c r="NF488" s="127" t="str">
        <f t="shared" ref="NF488" si="7843">+MW488</f>
        <v>08-04-001</v>
      </c>
      <c r="NG488" s="540"/>
      <c r="NH488" s="540"/>
      <c r="NI488" s="540"/>
      <c r="NJ488" s="540"/>
      <c r="NK488" s="540"/>
      <c r="NL488" s="540"/>
      <c r="NM488" s="126" t="str">
        <f t="shared" ref="NM488" si="7844">ND488</f>
        <v>M</v>
      </c>
      <c r="NO488" s="127" t="str">
        <f t="shared" ref="NO488" si="7845">+NF488</f>
        <v>08-04-001</v>
      </c>
      <c r="NP488" s="540"/>
      <c r="NQ488" s="540"/>
      <c r="NR488" s="540"/>
      <c r="NS488" s="540"/>
      <c r="NT488" s="540"/>
      <c r="NU488" s="540"/>
      <c r="NV488" s="126" t="str">
        <f t="shared" ref="NV488" si="7846">NM488</f>
        <v>M</v>
      </c>
      <c r="NX488" s="127" t="str">
        <f t="shared" ref="NX488" si="7847">+NO488</f>
        <v>08-04-001</v>
      </c>
      <c r="NY488" s="540"/>
      <c r="NZ488" s="540"/>
      <c r="OA488" s="540"/>
      <c r="OB488" s="540"/>
      <c r="OC488" s="540"/>
      <c r="OD488" s="540"/>
      <c r="OE488" s="126" t="str">
        <f t="shared" ref="OE488" si="7848">NV488</f>
        <v>M</v>
      </c>
      <c r="OG488" s="127" t="str">
        <f t="shared" ref="OG488" si="7849">+NX488</f>
        <v>08-04-001</v>
      </c>
      <c r="OH488" s="540"/>
      <c r="OI488" s="540"/>
      <c r="OJ488" s="540"/>
      <c r="OK488" s="540"/>
      <c r="OL488" s="540"/>
      <c r="OM488" s="540"/>
      <c r="ON488" s="126" t="str">
        <f t="shared" ref="ON488" si="7850">OE488</f>
        <v>M</v>
      </c>
      <c r="OP488" s="127" t="str">
        <f t="shared" ref="OP488" si="7851">+OG488</f>
        <v>08-04-001</v>
      </c>
      <c r="OQ488" s="540"/>
      <c r="OR488" s="540"/>
      <c r="OS488" s="540"/>
      <c r="OT488" s="540"/>
      <c r="OU488" s="540"/>
      <c r="OV488" s="540"/>
      <c r="OW488" s="126" t="str">
        <f t="shared" ref="OW488" si="7852">ON488</f>
        <v>M</v>
      </c>
      <c r="OY488" s="127" t="str">
        <f t="shared" ref="OY488" si="7853">+OP488</f>
        <v>08-04-001</v>
      </c>
      <c r="OZ488" s="540"/>
      <c r="PA488" s="540"/>
      <c r="PB488" s="540"/>
      <c r="PC488" s="540"/>
      <c r="PD488" s="540"/>
      <c r="PE488" s="540"/>
      <c r="PF488" s="126" t="str">
        <f t="shared" ref="PF488" si="7854">OW488</f>
        <v>M</v>
      </c>
    </row>
    <row r="489" spans="1:422">
      <c r="A489" s="129" t="s">
        <v>314</v>
      </c>
      <c r="B489" s="130"/>
      <c r="C489" s="130" t="s">
        <v>315</v>
      </c>
      <c r="D489" s="130" t="s">
        <v>316</v>
      </c>
      <c r="E489" s="130" t="s">
        <v>317</v>
      </c>
      <c r="F489" s="130" t="s">
        <v>318</v>
      </c>
      <c r="G489" s="128" t="s">
        <v>319</v>
      </c>
      <c r="H489" s="131" t="s">
        <v>44</v>
      </c>
      <c r="J489" s="129" t="s">
        <v>314</v>
      </c>
      <c r="K489" s="130"/>
      <c r="L489" s="130" t="s">
        <v>315</v>
      </c>
      <c r="M489" s="130" t="s">
        <v>316</v>
      </c>
      <c r="N489" s="130" t="s">
        <v>317</v>
      </c>
      <c r="O489" s="130" t="s">
        <v>318</v>
      </c>
      <c r="P489" s="128" t="s">
        <v>319</v>
      </c>
      <c r="Q489" s="131" t="s">
        <v>44</v>
      </c>
      <c r="S489" s="129" t="s">
        <v>314</v>
      </c>
      <c r="T489" s="130"/>
      <c r="U489" s="130" t="s">
        <v>315</v>
      </c>
      <c r="V489" s="130" t="s">
        <v>316</v>
      </c>
      <c r="W489" s="130" t="s">
        <v>317</v>
      </c>
      <c r="X489" s="130" t="s">
        <v>318</v>
      </c>
      <c r="Y489" s="128" t="s">
        <v>319</v>
      </c>
      <c r="Z489" s="131" t="s">
        <v>44</v>
      </c>
      <c r="AB489" s="129" t="s">
        <v>314</v>
      </c>
      <c r="AC489" s="130"/>
      <c r="AD489" s="130" t="s">
        <v>315</v>
      </c>
      <c r="AE489" s="130" t="s">
        <v>316</v>
      </c>
      <c r="AF489" s="130" t="s">
        <v>317</v>
      </c>
      <c r="AG489" s="130" t="s">
        <v>318</v>
      </c>
      <c r="AH489" s="128" t="s">
        <v>319</v>
      </c>
      <c r="AI489" s="131" t="s">
        <v>44</v>
      </c>
      <c r="AK489" s="129" t="s">
        <v>314</v>
      </c>
      <c r="AL489" s="130"/>
      <c r="AM489" s="130" t="s">
        <v>315</v>
      </c>
      <c r="AN489" s="130" t="s">
        <v>316</v>
      </c>
      <c r="AO489" s="130" t="s">
        <v>317</v>
      </c>
      <c r="AP489" s="130" t="s">
        <v>318</v>
      </c>
      <c r="AQ489" s="128" t="s">
        <v>319</v>
      </c>
      <c r="AR489" s="131" t="s">
        <v>44</v>
      </c>
      <c r="AT489" s="129" t="s">
        <v>314</v>
      </c>
      <c r="AU489" s="130"/>
      <c r="AV489" s="130" t="s">
        <v>315</v>
      </c>
      <c r="AW489" s="130" t="s">
        <v>316</v>
      </c>
      <c r="AX489" s="130" t="s">
        <v>317</v>
      </c>
      <c r="AY489" s="130" t="s">
        <v>318</v>
      </c>
      <c r="AZ489" s="128" t="s">
        <v>319</v>
      </c>
      <c r="BA489" s="131" t="s">
        <v>44</v>
      </c>
      <c r="BC489" s="129" t="s">
        <v>314</v>
      </c>
      <c r="BD489" s="130"/>
      <c r="BE489" s="130" t="s">
        <v>315</v>
      </c>
      <c r="BF489" s="130" t="s">
        <v>316</v>
      </c>
      <c r="BG489" s="130" t="s">
        <v>317</v>
      </c>
      <c r="BH489" s="130" t="s">
        <v>318</v>
      </c>
      <c r="BI489" s="128" t="s">
        <v>319</v>
      </c>
      <c r="BJ489" s="131" t="s">
        <v>44</v>
      </c>
      <c r="BL489" s="129" t="s">
        <v>314</v>
      </c>
      <c r="BM489" s="130"/>
      <c r="BN489" s="130" t="s">
        <v>315</v>
      </c>
      <c r="BO489" s="130" t="s">
        <v>316</v>
      </c>
      <c r="BP489" s="130" t="s">
        <v>317</v>
      </c>
      <c r="BQ489" s="130" t="s">
        <v>318</v>
      </c>
      <c r="BR489" s="128" t="s">
        <v>319</v>
      </c>
      <c r="BS489" s="131" t="s">
        <v>44</v>
      </c>
      <c r="BU489" s="129" t="s">
        <v>314</v>
      </c>
      <c r="BV489" s="130"/>
      <c r="BW489" s="130" t="s">
        <v>315</v>
      </c>
      <c r="BX489" s="130" t="s">
        <v>316</v>
      </c>
      <c r="BY489" s="130" t="s">
        <v>317</v>
      </c>
      <c r="BZ489" s="130" t="s">
        <v>318</v>
      </c>
      <c r="CA489" s="128" t="s">
        <v>319</v>
      </c>
      <c r="CB489" s="131" t="s">
        <v>44</v>
      </c>
      <c r="CD489" s="129" t="s">
        <v>314</v>
      </c>
      <c r="CE489" s="130"/>
      <c r="CF489" s="130" t="s">
        <v>315</v>
      </c>
      <c r="CG489" s="130" t="s">
        <v>316</v>
      </c>
      <c r="CH489" s="130" t="s">
        <v>317</v>
      </c>
      <c r="CI489" s="130" t="s">
        <v>318</v>
      </c>
      <c r="CJ489" s="128" t="s">
        <v>319</v>
      </c>
      <c r="CK489" s="131" t="s">
        <v>44</v>
      </c>
      <c r="CM489" s="129" t="s">
        <v>314</v>
      </c>
      <c r="CN489" s="130"/>
      <c r="CO489" s="130" t="s">
        <v>315</v>
      </c>
      <c r="CP489" s="130" t="s">
        <v>316</v>
      </c>
      <c r="CQ489" s="130" t="s">
        <v>317</v>
      </c>
      <c r="CR489" s="130" t="s">
        <v>318</v>
      </c>
      <c r="CS489" s="128" t="s">
        <v>319</v>
      </c>
      <c r="CT489" s="131" t="s">
        <v>44</v>
      </c>
      <c r="CV489" s="129" t="s">
        <v>314</v>
      </c>
      <c r="CW489" s="130"/>
      <c r="CX489" s="130" t="s">
        <v>315</v>
      </c>
      <c r="CY489" s="130" t="s">
        <v>316</v>
      </c>
      <c r="CZ489" s="130" t="s">
        <v>317</v>
      </c>
      <c r="DA489" s="130" t="s">
        <v>318</v>
      </c>
      <c r="DB489" s="128" t="s">
        <v>319</v>
      </c>
      <c r="DC489" s="131" t="s">
        <v>44</v>
      </c>
      <c r="DE489" s="129" t="s">
        <v>314</v>
      </c>
      <c r="DF489" s="130"/>
      <c r="DG489" s="130" t="s">
        <v>315</v>
      </c>
      <c r="DH489" s="130" t="s">
        <v>316</v>
      </c>
      <c r="DI489" s="130" t="s">
        <v>317</v>
      </c>
      <c r="DJ489" s="130" t="s">
        <v>318</v>
      </c>
      <c r="DK489" s="128" t="s">
        <v>319</v>
      </c>
      <c r="DL489" s="131" t="s">
        <v>44</v>
      </c>
      <c r="DN489" s="129" t="s">
        <v>314</v>
      </c>
      <c r="DO489" s="130"/>
      <c r="DP489" s="130" t="s">
        <v>315</v>
      </c>
      <c r="DQ489" s="130" t="s">
        <v>316</v>
      </c>
      <c r="DR489" s="130" t="s">
        <v>317</v>
      </c>
      <c r="DS489" s="130" t="s">
        <v>318</v>
      </c>
      <c r="DT489" s="128" t="s">
        <v>319</v>
      </c>
      <c r="DU489" s="131" t="s">
        <v>44</v>
      </c>
      <c r="DW489" s="129" t="s">
        <v>314</v>
      </c>
      <c r="DX489" s="130"/>
      <c r="DY489" s="130" t="s">
        <v>315</v>
      </c>
      <c r="DZ489" s="130" t="s">
        <v>316</v>
      </c>
      <c r="EA489" s="130" t="s">
        <v>317</v>
      </c>
      <c r="EB489" s="130" t="s">
        <v>318</v>
      </c>
      <c r="EC489" s="128" t="s">
        <v>319</v>
      </c>
      <c r="ED489" s="131" t="s">
        <v>44</v>
      </c>
      <c r="EF489" s="129" t="s">
        <v>314</v>
      </c>
      <c r="EG489" s="130"/>
      <c r="EH489" s="130" t="s">
        <v>315</v>
      </c>
      <c r="EI489" s="130" t="s">
        <v>316</v>
      </c>
      <c r="EJ489" s="130" t="s">
        <v>317</v>
      </c>
      <c r="EK489" s="130" t="s">
        <v>318</v>
      </c>
      <c r="EL489" s="128" t="s">
        <v>319</v>
      </c>
      <c r="EM489" s="131" t="s">
        <v>44</v>
      </c>
      <c r="EO489" s="129" t="s">
        <v>314</v>
      </c>
      <c r="EP489" s="130"/>
      <c r="EQ489" s="130" t="s">
        <v>315</v>
      </c>
      <c r="ER489" s="130" t="s">
        <v>316</v>
      </c>
      <c r="ES489" s="130" t="s">
        <v>317</v>
      </c>
      <c r="ET489" s="130" t="s">
        <v>318</v>
      </c>
      <c r="EU489" s="128" t="s">
        <v>319</v>
      </c>
      <c r="EV489" s="131" t="s">
        <v>44</v>
      </c>
      <c r="EX489" s="129" t="s">
        <v>314</v>
      </c>
      <c r="EY489" s="130"/>
      <c r="EZ489" s="130" t="s">
        <v>315</v>
      </c>
      <c r="FA489" s="130" t="s">
        <v>316</v>
      </c>
      <c r="FB489" s="130" t="s">
        <v>317</v>
      </c>
      <c r="FC489" s="130" t="s">
        <v>318</v>
      </c>
      <c r="FD489" s="128" t="s">
        <v>319</v>
      </c>
      <c r="FE489" s="131" t="s">
        <v>44</v>
      </c>
      <c r="FG489" s="129" t="s">
        <v>314</v>
      </c>
      <c r="FH489" s="130"/>
      <c r="FI489" s="130" t="s">
        <v>315</v>
      </c>
      <c r="FJ489" s="130" t="s">
        <v>316</v>
      </c>
      <c r="FK489" s="130" t="s">
        <v>317</v>
      </c>
      <c r="FL489" s="130" t="s">
        <v>318</v>
      </c>
      <c r="FM489" s="128" t="s">
        <v>319</v>
      </c>
      <c r="FN489" s="131" t="s">
        <v>44</v>
      </c>
      <c r="FP489" s="129" t="s">
        <v>314</v>
      </c>
      <c r="FQ489" s="130"/>
      <c r="FR489" s="130" t="s">
        <v>315</v>
      </c>
      <c r="FS489" s="130" t="s">
        <v>316</v>
      </c>
      <c r="FT489" s="130" t="s">
        <v>317</v>
      </c>
      <c r="FU489" s="130" t="s">
        <v>318</v>
      </c>
      <c r="FV489" s="128" t="s">
        <v>319</v>
      </c>
      <c r="FW489" s="131" t="s">
        <v>44</v>
      </c>
      <c r="FY489" s="129" t="s">
        <v>314</v>
      </c>
      <c r="FZ489" s="130"/>
      <c r="GA489" s="130" t="s">
        <v>315</v>
      </c>
      <c r="GB489" s="130" t="s">
        <v>316</v>
      </c>
      <c r="GC489" s="130" t="s">
        <v>317</v>
      </c>
      <c r="GD489" s="130" t="s">
        <v>318</v>
      </c>
      <c r="GE489" s="128" t="s">
        <v>319</v>
      </c>
      <c r="GF489" s="131" t="s">
        <v>44</v>
      </c>
      <c r="GH489" s="129" t="s">
        <v>314</v>
      </c>
      <c r="GI489" s="130"/>
      <c r="GJ489" s="130" t="s">
        <v>315</v>
      </c>
      <c r="GK489" s="130" t="s">
        <v>316</v>
      </c>
      <c r="GL489" s="130" t="s">
        <v>317</v>
      </c>
      <c r="GM489" s="130" t="s">
        <v>318</v>
      </c>
      <c r="GN489" s="128" t="s">
        <v>319</v>
      </c>
      <c r="GO489" s="131" t="s">
        <v>44</v>
      </c>
      <c r="GQ489" s="129" t="s">
        <v>314</v>
      </c>
      <c r="GR489" s="130"/>
      <c r="GS489" s="130" t="s">
        <v>315</v>
      </c>
      <c r="GT489" s="130" t="s">
        <v>316</v>
      </c>
      <c r="GU489" s="130" t="s">
        <v>317</v>
      </c>
      <c r="GV489" s="130" t="s">
        <v>318</v>
      </c>
      <c r="GW489" s="128" t="s">
        <v>319</v>
      </c>
      <c r="GX489" s="131" t="s">
        <v>44</v>
      </c>
      <c r="GZ489" s="129" t="s">
        <v>314</v>
      </c>
      <c r="HA489" s="130"/>
      <c r="HB489" s="130" t="s">
        <v>315</v>
      </c>
      <c r="HC489" s="130" t="s">
        <v>316</v>
      </c>
      <c r="HD489" s="130" t="s">
        <v>317</v>
      </c>
      <c r="HE489" s="130" t="s">
        <v>318</v>
      </c>
      <c r="HF489" s="128" t="s">
        <v>319</v>
      </c>
      <c r="HG489" s="131" t="s">
        <v>44</v>
      </c>
      <c r="HI489" s="129" t="s">
        <v>314</v>
      </c>
      <c r="HJ489" s="130"/>
      <c r="HK489" s="130" t="s">
        <v>315</v>
      </c>
      <c r="HL489" s="130" t="s">
        <v>316</v>
      </c>
      <c r="HM489" s="130" t="s">
        <v>317</v>
      </c>
      <c r="HN489" s="130" t="s">
        <v>318</v>
      </c>
      <c r="HO489" s="128" t="s">
        <v>319</v>
      </c>
      <c r="HP489" s="131" t="s">
        <v>44</v>
      </c>
      <c r="HR489" s="129" t="s">
        <v>314</v>
      </c>
      <c r="HS489" s="130"/>
      <c r="HT489" s="130" t="s">
        <v>315</v>
      </c>
      <c r="HU489" s="130" t="s">
        <v>316</v>
      </c>
      <c r="HV489" s="130" t="s">
        <v>317</v>
      </c>
      <c r="HW489" s="130" t="s">
        <v>318</v>
      </c>
      <c r="HX489" s="128" t="s">
        <v>319</v>
      </c>
      <c r="HY489" s="131" t="s">
        <v>44</v>
      </c>
      <c r="IA489" s="129" t="s">
        <v>314</v>
      </c>
      <c r="IB489" s="130"/>
      <c r="IC489" s="130" t="s">
        <v>315</v>
      </c>
      <c r="ID489" s="130" t="s">
        <v>316</v>
      </c>
      <c r="IE489" s="130" t="s">
        <v>317</v>
      </c>
      <c r="IF489" s="130" t="s">
        <v>318</v>
      </c>
      <c r="IG489" s="128" t="s">
        <v>319</v>
      </c>
      <c r="IH489" s="131" t="s">
        <v>44</v>
      </c>
      <c r="IJ489" s="129" t="s">
        <v>314</v>
      </c>
      <c r="IK489" s="130"/>
      <c r="IL489" s="130" t="s">
        <v>315</v>
      </c>
      <c r="IM489" s="130" t="s">
        <v>316</v>
      </c>
      <c r="IN489" s="130" t="s">
        <v>317</v>
      </c>
      <c r="IO489" s="130" t="s">
        <v>318</v>
      </c>
      <c r="IP489" s="128" t="s">
        <v>319</v>
      </c>
      <c r="IQ489" s="131" t="s">
        <v>44</v>
      </c>
      <c r="IS489" s="129" t="s">
        <v>314</v>
      </c>
      <c r="IT489" s="130"/>
      <c r="IU489" s="130" t="s">
        <v>315</v>
      </c>
      <c r="IV489" s="130" t="s">
        <v>316</v>
      </c>
      <c r="IW489" s="130" t="s">
        <v>317</v>
      </c>
      <c r="IX489" s="130" t="s">
        <v>318</v>
      </c>
      <c r="IY489" s="128" t="s">
        <v>319</v>
      </c>
      <c r="IZ489" s="131" t="s">
        <v>44</v>
      </c>
      <c r="JB489" s="129" t="s">
        <v>314</v>
      </c>
      <c r="JC489" s="130"/>
      <c r="JD489" s="130" t="s">
        <v>315</v>
      </c>
      <c r="JE489" s="130" t="s">
        <v>316</v>
      </c>
      <c r="JF489" s="130" t="s">
        <v>317</v>
      </c>
      <c r="JG489" s="130" t="s">
        <v>318</v>
      </c>
      <c r="JH489" s="128" t="s">
        <v>319</v>
      </c>
      <c r="JI489" s="131" t="s">
        <v>44</v>
      </c>
      <c r="JK489" s="129" t="s">
        <v>314</v>
      </c>
      <c r="JL489" s="130"/>
      <c r="JM489" s="130" t="s">
        <v>315</v>
      </c>
      <c r="JN489" s="130" t="s">
        <v>316</v>
      </c>
      <c r="JO489" s="130" t="s">
        <v>317</v>
      </c>
      <c r="JP489" s="130" t="s">
        <v>318</v>
      </c>
      <c r="JQ489" s="128" t="s">
        <v>319</v>
      </c>
      <c r="JR489" s="131" t="s">
        <v>44</v>
      </c>
      <c r="JT489" s="129" t="s">
        <v>314</v>
      </c>
      <c r="JU489" s="130"/>
      <c r="JV489" s="130" t="s">
        <v>315</v>
      </c>
      <c r="JW489" s="130" t="s">
        <v>316</v>
      </c>
      <c r="JX489" s="130" t="s">
        <v>317</v>
      </c>
      <c r="JY489" s="130" t="s">
        <v>318</v>
      </c>
      <c r="JZ489" s="128" t="s">
        <v>319</v>
      </c>
      <c r="KA489" s="131" t="s">
        <v>44</v>
      </c>
      <c r="KC489" s="129" t="s">
        <v>314</v>
      </c>
      <c r="KD489" s="130"/>
      <c r="KE489" s="130" t="s">
        <v>315</v>
      </c>
      <c r="KF489" s="130" t="s">
        <v>316</v>
      </c>
      <c r="KG489" s="130" t="s">
        <v>317</v>
      </c>
      <c r="KH489" s="130" t="s">
        <v>318</v>
      </c>
      <c r="KI489" s="128" t="s">
        <v>319</v>
      </c>
      <c r="KJ489" s="131" t="s">
        <v>44</v>
      </c>
      <c r="KL489" s="129" t="s">
        <v>314</v>
      </c>
      <c r="KM489" s="130"/>
      <c r="KN489" s="130" t="s">
        <v>315</v>
      </c>
      <c r="KO489" s="130" t="s">
        <v>316</v>
      </c>
      <c r="KP489" s="130" t="s">
        <v>317</v>
      </c>
      <c r="KQ489" s="130" t="s">
        <v>318</v>
      </c>
      <c r="KR489" s="128" t="s">
        <v>319</v>
      </c>
      <c r="KS489" s="131" t="s">
        <v>44</v>
      </c>
      <c r="KU489" s="129" t="s">
        <v>314</v>
      </c>
      <c r="KV489" s="130"/>
      <c r="KW489" s="130" t="s">
        <v>315</v>
      </c>
      <c r="KX489" s="130" t="s">
        <v>316</v>
      </c>
      <c r="KY489" s="130" t="s">
        <v>317</v>
      </c>
      <c r="KZ489" s="130" t="s">
        <v>318</v>
      </c>
      <c r="LA489" s="128" t="s">
        <v>319</v>
      </c>
      <c r="LB489" s="131" t="s">
        <v>44</v>
      </c>
      <c r="LD489" s="129" t="s">
        <v>314</v>
      </c>
      <c r="LE489" s="130"/>
      <c r="LF489" s="130" t="s">
        <v>315</v>
      </c>
      <c r="LG489" s="130" t="s">
        <v>316</v>
      </c>
      <c r="LH489" s="130" t="s">
        <v>317</v>
      </c>
      <c r="LI489" s="130" t="s">
        <v>318</v>
      </c>
      <c r="LJ489" s="128" t="s">
        <v>319</v>
      </c>
      <c r="LK489" s="131" t="s">
        <v>44</v>
      </c>
      <c r="LM489" s="129" t="s">
        <v>314</v>
      </c>
      <c r="LN489" s="130"/>
      <c r="LO489" s="130" t="s">
        <v>315</v>
      </c>
      <c r="LP489" s="130" t="s">
        <v>316</v>
      </c>
      <c r="LQ489" s="130" t="s">
        <v>317</v>
      </c>
      <c r="LR489" s="130" t="s">
        <v>318</v>
      </c>
      <c r="LS489" s="128" t="s">
        <v>319</v>
      </c>
      <c r="LT489" s="131" t="s">
        <v>44</v>
      </c>
      <c r="LV489" s="129" t="s">
        <v>314</v>
      </c>
      <c r="LW489" s="130"/>
      <c r="LX489" s="130" t="s">
        <v>315</v>
      </c>
      <c r="LY489" s="130" t="s">
        <v>316</v>
      </c>
      <c r="LZ489" s="130" t="s">
        <v>317</v>
      </c>
      <c r="MA489" s="130" t="s">
        <v>318</v>
      </c>
      <c r="MB489" s="128" t="s">
        <v>319</v>
      </c>
      <c r="MC489" s="131" t="s">
        <v>44</v>
      </c>
      <c r="ME489" s="129" t="s">
        <v>314</v>
      </c>
      <c r="MF489" s="130"/>
      <c r="MG489" s="130" t="s">
        <v>315</v>
      </c>
      <c r="MH489" s="130" t="s">
        <v>316</v>
      </c>
      <c r="MI489" s="130" t="s">
        <v>317</v>
      </c>
      <c r="MJ489" s="130" t="s">
        <v>318</v>
      </c>
      <c r="MK489" s="128" t="s">
        <v>319</v>
      </c>
      <c r="ML489" s="131" t="s">
        <v>44</v>
      </c>
      <c r="MN489" s="129" t="s">
        <v>314</v>
      </c>
      <c r="MO489" s="130"/>
      <c r="MP489" s="130" t="s">
        <v>315</v>
      </c>
      <c r="MQ489" s="130" t="s">
        <v>316</v>
      </c>
      <c r="MR489" s="130" t="s">
        <v>317</v>
      </c>
      <c r="MS489" s="130" t="s">
        <v>318</v>
      </c>
      <c r="MT489" s="128" t="s">
        <v>319</v>
      </c>
      <c r="MU489" s="131" t="s">
        <v>44</v>
      </c>
      <c r="MW489" s="129" t="s">
        <v>314</v>
      </c>
      <c r="MX489" s="130"/>
      <c r="MY489" s="130" t="s">
        <v>315</v>
      </c>
      <c r="MZ489" s="130" t="s">
        <v>316</v>
      </c>
      <c r="NA489" s="130" t="s">
        <v>317</v>
      </c>
      <c r="NB489" s="130" t="s">
        <v>318</v>
      </c>
      <c r="NC489" s="128" t="s">
        <v>319</v>
      </c>
      <c r="ND489" s="131" t="s">
        <v>44</v>
      </c>
      <c r="NF489" s="129" t="s">
        <v>314</v>
      </c>
      <c r="NG489" s="130"/>
      <c r="NH489" s="130" t="s">
        <v>315</v>
      </c>
      <c r="NI489" s="130" t="s">
        <v>316</v>
      </c>
      <c r="NJ489" s="130" t="s">
        <v>317</v>
      </c>
      <c r="NK489" s="130" t="s">
        <v>318</v>
      </c>
      <c r="NL489" s="128" t="s">
        <v>319</v>
      </c>
      <c r="NM489" s="131" t="s">
        <v>44</v>
      </c>
      <c r="NO489" s="129" t="s">
        <v>314</v>
      </c>
      <c r="NP489" s="130"/>
      <c r="NQ489" s="130" t="s">
        <v>315</v>
      </c>
      <c r="NR489" s="130" t="s">
        <v>316</v>
      </c>
      <c r="NS489" s="130" t="s">
        <v>317</v>
      </c>
      <c r="NT489" s="130" t="s">
        <v>318</v>
      </c>
      <c r="NU489" s="128" t="s">
        <v>319</v>
      </c>
      <c r="NV489" s="131" t="s">
        <v>44</v>
      </c>
      <c r="NX489" s="129" t="s">
        <v>314</v>
      </c>
      <c r="NY489" s="130"/>
      <c r="NZ489" s="130" t="s">
        <v>315</v>
      </c>
      <c r="OA489" s="130" t="s">
        <v>316</v>
      </c>
      <c r="OB489" s="130" t="s">
        <v>317</v>
      </c>
      <c r="OC489" s="130" t="s">
        <v>318</v>
      </c>
      <c r="OD489" s="128" t="s">
        <v>319</v>
      </c>
      <c r="OE489" s="131" t="s">
        <v>44</v>
      </c>
      <c r="OG489" s="129" t="s">
        <v>314</v>
      </c>
      <c r="OH489" s="130"/>
      <c r="OI489" s="130" t="s">
        <v>315</v>
      </c>
      <c r="OJ489" s="130" t="s">
        <v>316</v>
      </c>
      <c r="OK489" s="130" t="s">
        <v>317</v>
      </c>
      <c r="OL489" s="130" t="s">
        <v>318</v>
      </c>
      <c r="OM489" s="128" t="s">
        <v>319</v>
      </c>
      <c r="ON489" s="131" t="s">
        <v>44</v>
      </c>
      <c r="OP489" s="129" t="s">
        <v>314</v>
      </c>
      <c r="OQ489" s="130"/>
      <c r="OR489" s="130" t="s">
        <v>315</v>
      </c>
      <c r="OS489" s="130" t="s">
        <v>316</v>
      </c>
      <c r="OT489" s="130" t="s">
        <v>317</v>
      </c>
      <c r="OU489" s="130" t="s">
        <v>318</v>
      </c>
      <c r="OV489" s="128" t="s">
        <v>319</v>
      </c>
      <c r="OW489" s="131" t="s">
        <v>44</v>
      </c>
      <c r="OY489" s="129" t="s">
        <v>314</v>
      </c>
      <c r="OZ489" s="130"/>
      <c r="PA489" s="130" t="s">
        <v>315</v>
      </c>
      <c r="PB489" s="130" t="s">
        <v>316</v>
      </c>
      <c r="PC489" s="130" t="s">
        <v>317</v>
      </c>
      <c r="PD489" s="130" t="s">
        <v>318</v>
      </c>
      <c r="PE489" s="128" t="s">
        <v>319</v>
      </c>
      <c r="PF489" s="131" t="s">
        <v>44</v>
      </c>
    </row>
    <row r="490" spans="1:422">
      <c r="A490" s="118"/>
      <c r="B490" s="118"/>
      <c r="C490" s="115"/>
      <c r="D490" s="115"/>
      <c r="E490" s="115"/>
      <c r="F490" s="115"/>
      <c r="G490" s="115"/>
      <c r="H490" s="115">
        <f t="shared" ref="H490:H497" si="7855">PRODUCT(C490:G490)</f>
        <v>0</v>
      </c>
      <c r="J490" s="118" t="s">
        <v>884</v>
      </c>
      <c r="K490" s="118"/>
      <c r="L490" s="115">
        <v>0.9</v>
      </c>
      <c r="M490" s="115"/>
      <c r="N490" s="115"/>
      <c r="O490" s="115">
        <v>1</v>
      </c>
      <c r="P490" s="115"/>
      <c r="Q490" s="115">
        <f t="shared" ref="Q490:Q497" si="7856">PRODUCT(L490:P490)</f>
        <v>0.9</v>
      </c>
      <c r="S490" s="118" t="s">
        <v>884</v>
      </c>
      <c r="T490" s="118"/>
      <c r="U490" s="115">
        <v>0.9</v>
      </c>
      <c r="V490" s="115"/>
      <c r="W490" s="115"/>
      <c r="X490" s="115">
        <v>1</v>
      </c>
      <c r="Y490" s="115"/>
      <c r="Z490" s="115">
        <f t="shared" ref="Z490:Z497" si="7857">PRODUCT(U490:Y490)</f>
        <v>0.9</v>
      </c>
      <c r="AB490" s="118" t="s">
        <v>884</v>
      </c>
      <c r="AC490" s="118"/>
      <c r="AD490" s="115">
        <v>0.9</v>
      </c>
      <c r="AE490" s="115"/>
      <c r="AF490" s="115"/>
      <c r="AG490" s="115">
        <v>1</v>
      </c>
      <c r="AH490" s="115"/>
      <c r="AI490" s="115">
        <f t="shared" ref="AI490:AI497" si="7858">PRODUCT(AD490:AH490)</f>
        <v>0.9</v>
      </c>
      <c r="AK490" s="118" t="s">
        <v>884</v>
      </c>
      <c r="AL490" s="118"/>
      <c r="AM490" s="115">
        <v>0.9</v>
      </c>
      <c r="AN490" s="115"/>
      <c r="AO490" s="115"/>
      <c r="AP490" s="115">
        <v>1</v>
      </c>
      <c r="AQ490" s="115"/>
      <c r="AR490" s="115">
        <f t="shared" ref="AR490:AR497" si="7859">PRODUCT(AM490:AQ490)</f>
        <v>0.9</v>
      </c>
      <c r="AT490" s="118" t="s">
        <v>884</v>
      </c>
      <c r="AU490" s="118"/>
      <c r="AV490" s="115">
        <v>0.8</v>
      </c>
      <c r="AW490" s="115"/>
      <c r="AX490" s="115"/>
      <c r="AY490" s="115">
        <v>1</v>
      </c>
      <c r="AZ490" s="115"/>
      <c r="BA490" s="115">
        <f t="shared" ref="BA490:BA497" si="7860">PRODUCT(AV490:AZ490)</f>
        <v>0.8</v>
      </c>
      <c r="BC490" s="118" t="s">
        <v>884</v>
      </c>
      <c r="BD490" s="118"/>
      <c r="BE490" s="115">
        <v>0.8</v>
      </c>
      <c r="BF490" s="115"/>
      <c r="BG490" s="115"/>
      <c r="BH490" s="115">
        <v>1</v>
      </c>
      <c r="BI490" s="115"/>
      <c r="BJ490" s="115">
        <f t="shared" ref="BJ490:BJ497" si="7861">PRODUCT(BE490:BI490)</f>
        <v>0.8</v>
      </c>
      <c r="BL490" s="118" t="s">
        <v>884</v>
      </c>
      <c r="BM490" s="118"/>
      <c r="BN490" s="115">
        <v>0.8</v>
      </c>
      <c r="BO490" s="115"/>
      <c r="BP490" s="115"/>
      <c r="BQ490" s="115">
        <v>1</v>
      </c>
      <c r="BR490" s="115"/>
      <c r="BS490" s="115">
        <f t="shared" ref="BS490:BS497" si="7862">PRODUCT(BN490:BR490)</f>
        <v>0.8</v>
      </c>
      <c r="BU490" s="118" t="s">
        <v>884</v>
      </c>
      <c r="BV490" s="118"/>
      <c r="BW490" s="115">
        <v>0.8</v>
      </c>
      <c r="BX490" s="115"/>
      <c r="BY490" s="115"/>
      <c r="BZ490" s="115">
        <v>1</v>
      </c>
      <c r="CA490" s="115"/>
      <c r="CB490" s="115">
        <f t="shared" ref="CB490:CB497" si="7863">PRODUCT(BW490:CA490)</f>
        <v>0.8</v>
      </c>
      <c r="CD490" s="118" t="s">
        <v>884</v>
      </c>
      <c r="CE490" s="118"/>
      <c r="CF490" s="115">
        <v>0.8</v>
      </c>
      <c r="CG490" s="115"/>
      <c r="CH490" s="115"/>
      <c r="CI490" s="115">
        <v>1</v>
      </c>
      <c r="CJ490" s="115"/>
      <c r="CK490" s="115">
        <f t="shared" ref="CK490:CK497" si="7864">PRODUCT(CF490:CJ490)</f>
        <v>0.8</v>
      </c>
      <c r="CM490" s="118" t="s">
        <v>884</v>
      </c>
      <c r="CN490" s="118"/>
      <c r="CO490" s="115">
        <v>0.8</v>
      </c>
      <c r="CP490" s="115"/>
      <c r="CQ490" s="115"/>
      <c r="CR490" s="115">
        <v>1</v>
      </c>
      <c r="CS490" s="115"/>
      <c r="CT490" s="115">
        <f t="shared" ref="CT490:CT497" si="7865">PRODUCT(CO490:CS490)</f>
        <v>0.8</v>
      </c>
      <c r="CV490" s="118" t="s">
        <v>884</v>
      </c>
      <c r="CW490" s="118"/>
      <c r="CX490" s="115">
        <v>0.8</v>
      </c>
      <c r="CY490" s="115"/>
      <c r="CZ490" s="115"/>
      <c r="DA490" s="115">
        <v>1</v>
      </c>
      <c r="DB490" s="115"/>
      <c r="DC490" s="115">
        <f t="shared" ref="DC490:DC497" si="7866">PRODUCT(CX490:DB490)</f>
        <v>0.8</v>
      </c>
      <c r="DE490" s="118" t="s">
        <v>884</v>
      </c>
      <c r="DF490" s="118"/>
      <c r="DG490" s="115">
        <v>0.9</v>
      </c>
      <c r="DH490" s="115"/>
      <c r="DI490" s="115"/>
      <c r="DJ490" s="115">
        <v>1</v>
      </c>
      <c r="DK490" s="115"/>
      <c r="DL490" s="115">
        <f t="shared" ref="DL490:DL497" si="7867">PRODUCT(DG490:DK490)</f>
        <v>0.9</v>
      </c>
      <c r="DN490" s="118" t="s">
        <v>884</v>
      </c>
      <c r="DO490" s="118"/>
      <c r="DP490" s="115">
        <v>0.8</v>
      </c>
      <c r="DQ490" s="115"/>
      <c r="DR490" s="115"/>
      <c r="DS490" s="115">
        <v>1</v>
      </c>
      <c r="DT490" s="115"/>
      <c r="DU490" s="115">
        <f t="shared" ref="DU490:DU492" si="7868">PRODUCT(DP490:DT490)</f>
        <v>0.8</v>
      </c>
      <c r="DW490" s="118" t="s">
        <v>884</v>
      </c>
      <c r="DX490" s="118"/>
      <c r="DY490" s="115">
        <v>0.9</v>
      </c>
      <c r="DZ490" s="115"/>
      <c r="EA490" s="115"/>
      <c r="EB490" s="115">
        <v>1</v>
      </c>
      <c r="EC490" s="115"/>
      <c r="ED490" s="115">
        <f t="shared" ref="ED490:ED497" si="7869">PRODUCT(DY490:EC490)</f>
        <v>0.9</v>
      </c>
      <c r="EF490" s="118" t="s">
        <v>884</v>
      </c>
      <c r="EG490" s="118"/>
      <c r="EH490" s="115">
        <v>0.9</v>
      </c>
      <c r="EI490" s="115"/>
      <c r="EJ490" s="115"/>
      <c r="EK490" s="115">
        <v>1</v>
      </c>
      <c r="EL490" s="115"/>
      <c r="EM490" s="115">
        <f t="shared" ref="EM490:EM497" si="7870">PRODUCT(EH490:EL490)</f>
        <v>0.9</v>
      </c>
      <c r="EO490" s="118" t="s">
        <v>884</v>
      </c>
      <c r="EP490" s="118"/>
      <c r="EQ490" s="115">
        <v>0.9</v>
      </c>
      <c r="ER490" s="115"/>
      <c r="ES490" s="115"/>
      <c r="ET490" s="115">
        <v>1</v>
      </c>
      <c r="EU490" s="115"/>
      <c r="EV490" s="115">
        <f t="shared" ref="EV490:EV497" si="7871">PRODUCT(EQ490:EU490)</f>
        <v>0.9</v>
      </c>
      <c r="EX490" s="118" t="s">
        <v>884</v>
      </c>
      <c r="EY490" s="118"/>
      <c r="EZ490" s="115">
        <v>0.9</v>
      </c>
      <c r="FA490" s="115"/>
      <c r="FB490" s="115"/>
      <c r="FC490" s="115">
        <v>1</v>
      </c>
      <c r="FD490" s="115"/>
      <c r="FE490" s="115">
        <f t="shared" ref="FE490:FE497" si="7872">PRODUCT(EZ490:FD490)</f>
        <v>0.9</v>
      </c>
      <c r="FG490" s="118" t="s">
        <v>884</v>
      </c>
      <c r="FH490" s="118"/>
      <c r="FI490" s="115">
        <v>0.9</v>
      </c>
      <c r="FJ490" s="115"/>
      <c r="FK490" s="115"/>
      <c r="FL490" s="115">
        <v>1</v>
      </c>
      <c r="FM490" s="115"/>
      <c r="FN490" s="115">
        <f t="shared" ref="FN490:FN497" si="7873">PRODUCT(FI490:FM490)</f>
        <v>0.9</v>
      </c>
      <c r="FP490" s="118" t="s">
        <v>884</v>
      </c>
      <c r="FQ490" s="118"/>
      <c r="FR490" s="115">
        <v>0.9</v>
      </c>
      <c r="FS490" s="115"/>
      <c r="FT490" s="115"/>
      <c r="FU490" s="115">
        <v>1</v>
      </c>
      <c r="FV490" s="115"/>
      <c r="FW490" s="115">
        <f t="shared" ref="FW490:FW497" si="7874">PRODUCT(FR490:FV490)</f>
        <v>0.9</v>
      </c>
      <c r="FY490" s="118"/>
      <c r="FZ490" s="118"/>
      <c r="GA490" s="115"/>
      <c r="GB490" s="115"/>
      <c r="GC490" s="115"/>
      <c r="GD490" s="115"/>
      <c r="GE490" s="115"/>
      <c r="GF490" s="115">
        <f t="shared" ref="GF490:GF497" si="7875">PRODUCT(GA490:GE490)</f>
        <v>0</v>
      </c>
      <c r="GH490" s="118" t="s">
        <v>851</v>
      </c>
      <c r="GI490" s="118"/>
      <c r="GJ490" s="115">
        <v>0.8</v>
      </c>
      <c r="GK490" s="115"/>
      <c r="GL490" s="115"/>
      <c r="GM490" s="115">
        <v>1</v>
      </c>
      <c r="GN490" s="115"/>
      <c r="GO490" s="115">
        <f t="shared" ref="GO490:GO497" si="7876">PRODUCT(GJ490:GN490)</f>
        <v>0.8</v>
      </c>
      <c r="GQ490" s="118"/>
      <c r="GR490" s="118"/>
      <c r="GS490" s="115"/>
      <c r="GT490" s="115"/>
      <c r="GU490" s="115"/>
      <c r="GV490" s="115"/>
      <c r="GW490" s="115"/>
      <c r="GX490" s="115">
        <f t="shared" ref="GX490:GX497" si="7877">PRODUCT(GS490:GW490)</f>
        <v>0</v>
      </c>
      <c r="GZ490" s="118" t="s">
        <v>884</v>
      </c>
      <c r="HA490" s="118"/>
      <c r="HB490" s="115">
        <v>0.8</v>
      </c>
      <c r="HC490" s="115"/>
      <c r="HD490" s="115"/>
      <c r="HE490" s="115">
        <v>1</v>
      </c>
      <c r="HF490" s="115"/>
      <c r="HG490" s="115">
        <f t="shared" ref="HG490:HG497" si="7878">PRODUCT(HB490:HF490)</f>
        <v>0.8</v>
      </c>
      <c r="HI490" s="118" t="s">
        <v>884</v>
      </c>
      <c r="HJ490" s="118"/>
      <c r="HK490" s="115">
        <v>0.8</v>
      </c>
      <c r="HL490" s="115"/>
      <c r="HM490" s="115"/>
      <c r="HN490" s="115">
        <v>1</v>
      </c>
      <c r="HO490" s="115"/>
      <c r="HP490" s="115">
        <f t="shared" ref="HP490:HP497" si="7879">PRODUCT(HK490:HO490)</f>
        <v>0.8</v>
      </c>
      <c r="HR490" s="118" t="s">
        <v>884</v>
      </c>
      <c r="HS490" s="118"/>
      <c r="HT490" s="115">
        <v>0.8</v>
      </c>
      <c r="HU490" s="115"/>
      <c r="HV490" s="115"/>
      <c r="HW490" s="115">
        <v>1</v>
      </c>
      <c r="HX490" s="115"/>
      <c r="HY490" s="115">
        <f t="shared" ref="HY490:HY497" si="7880">PRODUCT(HT490:HX490)</f>
        <v>0.8</v>
      </c>
      <c r="IA490" s="118" t="s">
        <v>884</v>
      </c>
      <c r="IB490" s="118"/>
      <c r="IC490" s="115">
        <v>0.8</v>
      </c>
      <c r="ID490" s="115"/>
      <c r="IE490" s="115"/>
      <c r="IF490" s="115">
        <v>1</v>
      </c>
      <c r="IG490" s="115"/>
      <c r="IH490" s="115">
        <f t="shared" ref="IH490:IH497" si="7881">PRODUCT(IC490:IG490)</f>
        <v>0.8</v>
      </c>
      <c r="IJ490" s="118"/>
      <c r="IK490" s="118"/>
      <c r="IL490" s="115"/>
      <c r="IM490" s="115"/>
      <c r="IN490" s="115"/>
      <c r="IO490" s="115"/>
      <c r="IP490" s="115"/>
      <c r="IQ490" s="115">
        <f t="shared" ref="IQ490:IQ497" si="7882">PRODUCT(IL490:IP490)</f>
        <v>0</v>
      </c>
      <c r="IS490" s="118" t="s">
        <v>884</v>
      </c>
      <c r="IT490" s="118"/>
      <c r="IU490" s="115">
        <v>0.8</v>
      </c>
      <c r="IV490" s="115"/>
      <c r="IW490" s="115"/>
      <c r="IX490" s="115">
        <v>1</v>
      </c>
      <c r="IY490" s="115"/>
      <c r="IZ490" s="115">
        <f t="shared" ref="IZ490:IZ497" si="7883">PRODUCT(IU490:IY490)</f>
        <v>0.8</v>
      </c>
      <c r="JB490" s="118" t="s">
        <v>884</v>
      </c>
      <c r="JC490" s="118"/>
      <c r="JD490" s="115">
        <v>0.8</v>
      </c>
      <c r="JE490" s="115"/>
      <c r="JF490" s="115"/>
      <c r="JG490" s="115">
        <v>1</v>
      </c>
      <c r="JH490" s="115"/>
      <c r="JI490" s="115">
        <f t="shared" ref="JI490:JI497" si="7884">PRODUCT(JD490:JH490)</f>
        <v>0.8</v>
      </c>
      <c r="JK490" s="118"/>
      <c r="JL490" s="118"/>
      <c r="JM490" s="115"/>
      <c r="JN490" s="115"/>
      <c r="JO490" s="115"/>
      <c r="JP490" s="115"/>
      <c r="JQ490" s="115"/>
      <c r="JR490" s="115">
        <f t="shared" ref="JR490:JR497" si="7885">PRODUCT(JM490:JQ490)</f>
        <v>0</v>
      </c>
      <c r="JS490" s="481"/>
      <c r="JT490" s="118" t="s">
        <v>884</v>
      </c>
      <c r="JU490" s="118"/>
      <c r="JV490" s="115">
        <v>0.8</v>
      </c>
      <c r="JW490" s="115"/>
      <c r="JX490" s="115"/>
      <c r="JY490" s="115">
        <v>1</v>
      </c>
      <c r="JZ490" s="115"/>
      <c r="KA490" s="115">
        <f t="shared" ref="KA490:KA497" si="7886">PRODUCT(JV490:JZ490)</f>
        <v>0.8</v>
      </c>
      <c r="KB490" s="481"/>
      <c r="KC490" s="118" t="s">
        <v>884</v>
      </c>
      <c r="KD490" s="118"/>
      <c r="KE490" s="115">
        <v>0.9</v>
      </c>
      <c r="KF490" s="115"/>
      <c r="KG490" s="115"/>
      <c r="KH490" s="115">
        <v>1</v>
      </c>
      <c r="KI490" s="115"/>
      <c r="KJ490" s="115">
        <f t="shared" ref="KJ490:KJ497" si="7887">PRODUCT(KE490:KI490)</f>
        <v>0.9</v>
      </c>
      <c r="KK490" s="481"/>
      <c r="KL490" s="118" t="s">
        <v>884</v>
      </c>
      <c r="KM490" s="118"/>
      <c r="KN490" s="115">
        <v>0.9</v>
      </c>
      <c r="KO490" s="115"/>
      <c r="KP490" s="115"/>
      <c r="KQ490" s="115">
        <v>1</v>
      </c>
      <c r="KR490" s="115"/>
      <c r="KS490" s="115">
        <f t="shared" ref="KS490:KS497" si="7888">PRODUCT(KN490:KR490)</f>
        <v>0.9</v>
      </c>
      <c r="KT490" s="481"/>
      <c r="KU490" s="118" t="s">
        <v>884</v>
      </c>
      <c r="KV490" s="118"/>
      <c r="KW490" s="115">
        <v>0.9</v>
      </c>
      <c r="KX490" s="115"/>
      <c r="KY490" s="115"/>
      <c r="KZ490" s="115">
        <v>1</v>
      </c>
      <c r="LA490" s="115"/>
      <c r="LB490" s="115">
        <f t="shared" ref="LB490:LB497" si="7889">PRODUCT(KW490:LA490)</f>
        <v>0.9</v>
      </c>
      <c r="LC490" s="481"/>
      <c r="LD490" s="118" t="s">
        <v>884</v>
      </c>
      <c r="LE490" s="118"/>
      <c r="LF490" s="115">
        <v>0.9</v>
      </c>
      <c r="LG490" s="115"/>
      <c r="LH490" s="115"/>
      <c r="LI490" s="115">
        <v>1</v>
      </c>
      <c r="LJ490" s="115"/>
      <c r="LK490" s="115">
        <f t="shared" ref="LK490:LK497" si="7890">PRODUCT(LF490:LJ490)</f>
        <v>0.9</v>
      </c>
      <c r="LL490" s="481"/>
      <c r="LM490" s="118" t="s">
        <v>884</v>
      </c>
      <c r="LN490" s="118"/>
      <c r="LO490" s="115">
        <v>0.9</v>
      </c>
      <c r="LP490" s="115"/>
      <c r="LQ490" s="115"/>
      <c r="LR490" s="115">
        <v>1</v>
      </c>
      <c r="LS490" s="115"/>
      <c r="LT490" s="115">
        <f t="shared" ref="LT490:LT497" si="7891">PRODUCT(LO490:LS490)</f>
        <v>0.9</v>
      </c>
      <c r="LU490" s="481"/>
      <c r="LV490" s="118" t="s">
        <v>884</v>
      </c>
      <c r="LW490" s="118"/>
      <c r="LX490" s="115">
        <v>0.9</v>
      </c>
      <c r="LY490" s="115"/>
      <c r="LZ490" s="115"/>
      <c r="MA490" s="115">
        <v>1</v>
      </c>
      <c r="MB490" s="115"/>
      <c r="MC490" s="115">
        <f t="shared" ref="MC490:MC497" si="7892">PRODUCT(LX490:MB490)</f>
        <v>0.9</v>
      </c>
      <c r="MD490" s="481"/>
      <c r="ME490" s="118" t="s">
        <v>884</v>
      </c>
      <c r="MF490" s="118"/>
      <c r="MG490" s="115">
        <v>0.9</v>
      </c>
      <c r="MH490" s="115"/>
      <c r="MI490" s="115"/>
      <c r="MJ490" s="115">
        <v>1</v>
      </c>
      <c r="MK490" s="115"/>
      <c r="ML490" s="115">
        <f t="shared" ref="ML490:ML497" si="7893">PRODUCT(MG490:MK490)</f>
        <v>0.9</v>
      </c>
      <c r="MM490" s="481"/>
      <c r="MN490" s="118" t="s">
        <v>884</v>
      </c>
      <c r="MO490" s="118"/>
      <c r="MP490" s="115">
        <v>0.8</v>
      </c>
      <c r="MQ490" s="115"/>
      <c r="MR490" s="115"/>
      <c r="MS490" s="115">
        <v>1</v>
      </c>
      <c r="MT490" s="115"/>
      <c r="MU490" s="115">
        <f t="shared" ref="MU490:MU497" si="7894">PRODUCT(MP490:MT490)</f>
        <v>0.8</v>
      </c>
      <c r="MV490" s="481"/>
      <c r="MW490" s="118" t="s">
        <v>884</v>
      </c>
      <c r="MX490" s="118"/>
      <c r="MY490" s="115">
        <v>0.8</v>
      </c>
      <c r="MZ490" s="115"/>
      <c r="NA490" s="115"/>
      <c r="NB490" s="115">
        <v>1</v>
      </c>
      <c r="NC490" s="115"/>
      <c r="ND490" s="115">
        <f t="shared" ref="ND490:ND497" si="7895">PRODUCT(MY490:NC490)</f>
        <v>0.8</v>
      </c>
      <c r="NE490" s="481"/>
      <c r="NF490" s="118" t="s">
        <v>884</v>
      </c>
      <c r="NG490" s="118"/>
      <c r="NH490" s="115">
        <v>0.8</v>
      </c>
      <c r="NI490" s="115"/>
      <c r="NJ490" s="115"/>
      <c r="NK490" s="115">
        <v>1</v>
      </c>
      <c r="NL490" s="115"/>
      <c r="NM490" s="115">
        <f t="shared" ref="NM490:NM497" si="7896">PRODUCT(NH490:NL490)</f>
        <v>0.8</v>
      </c>
      <c r="NN490" s="481"/>
      <c r="NO490" s="118"/>
      <c r="NP490" s="118"/>
      <c r="NQ490" s="115"/>
      <c r="NR490" s="115"/>
      <c r="NS490" s="115"/>
      <c r="NT490" s="115"/>
      <c r="NU490" s="115"/>
      <c r="NV490" s="115">
        <f t="shared" ref="NV490:NV497" si="7897">PRODUCT(NQ490:NU490)</f>
        <v>0</v>
      </c>
      <c r="NW490" s="481"/>
      <c r="NX490" s="118" t="s">
        <v>884</v>
      </c>
      <c r="NY490" s="118"/>
      <c r="NZ490" s="115">
        <v>0.8</v>
      </c>
      <c r="OA490" s="115"/>
      <c r="OB490" s="115"/>
      <c r="OC490" s="115">
        <v>1</v>
      </c>
      <c r="OD490" s="115"/>
      <c r="OE490" s="115">
        <f t="shared" ref="OE490:OE497" si="7898">PRODUCT(NZ490:OD490)</f>
        <v>0.8</v>
      </c>
      <c r="OF490" s="481"/>
      <c r="OG490" s="118" t="s">
        <v>884</v>
      </c>
      <c r="OH490" s="118"/>
      <c r="OI490" s="115">
        <v>0.8</v>
      </c>
      <c r="OJ490" s="115"/>
      <c r="OK490" s="115"/>
      <c r="OL490" s="115">
        <v>1</v>
      </c>
      <c r="OM490" s="115"/>
      <c r="ON490" s="115">
        <f t="shared" ref="ON490:ON497" si="7899">PRODUCT(OI490:OM490)</f>
        <v>0.8</v>
      </c>
      <c r="OO490" s="481"/>
      <c r="OP490" s="118"/>
      <c r="OQ490" s="118"/>
      <c r="OR490" s="115"/>
      <c r="OS490" s="115"/>
      <c r="OT490" s="115"/>
      <c r="OU490" s="115"/>
      <c r="OV490" s="115"/>
      <c r="OW490" s="115">
        <f t="shared" ref="OW490:OW497" si="7900">PRODUCT(OR490:OV490)</f>
        <v>0</v>
      </c>
      <c r="OY490" s="118"/>
      <c r="OZ490" s="118"/>
      <c r="PA490" s="115"/>
      <c r="PB490" s="115"/>
      <c r="PC490" s="115"/>
      <c r="PD490" s="115"/>
      <c r="PE490" s="115"/>
      <c r="PF490" s="115">
        <f t="shared" ref="PF490:PF497" si="7901">PRODUCT(PA490:PE490)</f>
        <v>0</v>
      </c>
    </row>
    <row r="491" spans="1:422">
      <c r="A491" s="118"/>
      <c r="B491" s="118"/>
      <c r="C491" s="115"/>
      <c r="D491" s="115"/>
      <c r="E491" s="115"/>
      <c r="F491" s="115"/>
      <c r="G491" s="115"/>
      <c r="H491" s="115">
        <f t="shared" si="7855"/>
        <v>0</v>
      </c>
      <c r="J491" s="118" t="s">
        <v>885</v>
      </c>
      <c r="K491" s="118"/>
      <c r="L491" s="115">
        <v>0.8</v>
      </c>
      <c r="M491" s="115"/>
      <c r="N491" s="115"/>
      <c r="O491" s="115">
        <v>1</v>
      </c>
      <c r="P491" s="115"/>
      <c r="Q491" s="115">
        <f t="shared" si="7856"/>
        <v>0.8</v>
      </c>
      <c r="S491" s="118" t="s">
        <v>885</v>
      </c>
      <c r="T491" s="118"/>
      <c r="U491" s="115">
        <v>0.8</v>
      </c>
      <c r="V491" s="115"/>
      <c r="W491" s="115"/>
      <c r="X491" s="115">
        <v>1</v>
      </c>
      <c r="Y491" s="115"/>
      <c r="Z491" s="115">
        <f t="shared" si="7857"/>
        <v>0.8</v>
      </c>
      <c r="AB491" s="118" t="s">
        <v>885</v>
      </c>
      <c r="AC491" s="118"/>
      <c r="AD491" s="115">
        <v>0.8</v>
      </c>
      <c r="AE491" s="115"/>
      <c r="AF491" s="115"/>
      <c r="AG491" s="115">
        <v>1</v>
      </c>
      <c r="AH491" s="115"/>
      <c r="AI491" s="115">
        <f t="shared" si="7858"/>
        <v>0.8</v>
      </c>
      <c r="AK491" s="118" t="s">
        <v>885</v>
      </c>
      <c r="AL491" s="118"/>
      <c r="AM491" s="115">
        <v>0.8</v>
      </c>
      <c r="AN491" s="115"/>
      <c r="AO491" s="115"/>
      <c r="AP491" s="115">
        <v>1</v>
      </c>
      <c r="AQ491" s="115"/>
      <c r="AR491" s="115">
        <f t="shared" si="7859"/>
        <v>0.8</v>
      </c>
      <c r="AT491" s="118" t="s">
        <v>885</v>
      </c>
      <c r="AU491" s="118"/>
      <c r="AV491" s="115">
        <v>0.8</v>
      </c>
      <c r="AW491" s="115"/>
      <c r="AX491" s="115"/>
      <c r="AY491" s="115">
        <v>1</v>
      </c>
      <c r="AZ491" s="115"/>
      <c r="BA491" s="115">
        <f t="shared" si="7860"/>
        <v>0.8</v>
      </c>
      <c r="BC491" s="118" t="s">
        <v>885</v>
      </c>
      <c r="BD491" s="118"/>
      <c r="BE491" s="115">
        <v>0.8</v>
      </c>
      <c r="BF491" s="115"/>
      <c r="BG491" s="115"/>
      <c r="BH491" s="115">
        <v>1</v>
      </c>
      <c r="BI491" s="115"/>
      <c r="BJ491" s="115">
        <f t="shared" si="7861"/>
        <v>0.8</v>
      </c>
      <c r="BL491" s="118" t="s">
        <v>885</v>
      </c>
      <c r="BM491" s="118"/>
      <c r="BN491" s="115">
        <v>0.8</v>
      </c>
      <c r="BO491" s="115"/>
      <c r="BP491" s="115"/>
      <c r="BQ491" s="115">
        <v>1</v>
      </c>
      <c r="BR491" s="115"/>
      <c r="BS491" s="115">
        <f t="shared" si="7862"/>
        <v>0.8</v>
      </c>
      <c r="BU491" s="118" t="s">
        <v>885</v>
      </c>
      <c r="BV491" s="118"/>
      <c r="BW491" s="115">
        <v>0.8</v>
      </c>
      <c r="BX491" s="115"/>
      <c r="BY491" s="115"/>
      <c r="BZ491" s="115">
        <v>1</v>
      </c>
      <c r="CA491" s="115"/>
      <c r="CB491" s="115">
        <f t="shared" si="7863"/>
        <v>0.8</v>
      </c>
      <c r="CD491" s="118" t="s">
        <v>885</v>
      </c>
      <c r="CE491" s="118"/>
      <c r="CF491" s="115">
        <v>0.8</v>
      </c>
      <c r="CG491" s="115"/>
      <c r="CH491" s="115"/>
      <c r="CI491" s="115">
        <v>1</v>
      </c>
      <c r="CJ491" s="115"/>
      <c r="CK491" s="115">
        <f t="shared" si="7864"/>
        <v>0.8</v>
      </c>
      <c r="CM491" s="118" t="s">
        <v>885</v>
      </c>
      <c r="CN491" s="118"/>
      <c r="CO491" s="115">
        <v>0.8</v>
      </c>
      <c r="CP491" s="115"/>
      <c r="CQ491" s="115"/>
      <c r="CR491" s="115">
        <v>1</v>
      </c>
      <c r="CS491" s="115"/>
      <c r="CT491" s="115">
        <f t="shared" si="7865"/>
        <v>0.8</v>
      </c>
      <c r="CV491" s="118" t="s">
        <v>885</v>
      </c>
      <c r="CW491" s="118"/>
      <c r="CX491" s="115">
        <v>0.8</v>
      </c>
      <c r="CY491" s="115"/>
      <c r="CZ491" s="115"/>
      <c r="DA491" s="115">
        <v>1</v>
      </c>
      <c r="DB491" s="115"/>
      <c r="DC491" s="115">
        <f t="shared" si="7866"/>
        <v>0.8</v>
      </c>
      <c r="DE491" s="118" t="s">
        <v>885</v>
      </c>
      <c r="DF491" s="118"/>
      <c r="DG491" s="115">
        <v>0.9</v>
      </c>
      <c r="DH491" s="115"/>
      <c r="DI491" s="115"/>
      <c r="DJ491" s="115">
        <v>1</v>
      </c>
      <c r="DK491" s="115"/>
      <c r="DL491" s="115">
        <f t="shared" si="7867"/>
        <v>0.9</v>
      </c>
      <c r="DN491" s="118" t="s">
        <v>885</v>
      </c>
      <c r="DO491" s="118"/>
      <c r="DP491" s="115">
        <v>0.8</v>
      </c>
      <c r="DQ491" s="115"/>
      <c r="DR491" s="115"/>
      <c r="DS491" s="115">
        <v>1</v>
      </c>
      <c r="DT491" s="115"/>
      <c r="DU491" s="115">
        <f t="shared" si="7868"/>
        <v>0.8</v>
      </c>
      <c r="DW491" s="118" t="s">
        <v>885</v>
      </c>
      <c r="DX491" s="118"/>
      <c r="DY491" s="115">
        <v>0.9</v>
      </c>
      <c r="DZ491" s="115"/>
      <c r="EA491" s="115"/>
      <c r="EB491" s="115">
        <v>1</v>
      </c>
      <c r="EC491" s="115"/>
      <c r="ED491" s="115">
        <f t="shared" si="7869"/>
        <v>0.9</v>
      </c>
      <c r="EF491" s="118" t="s">
        <v>885</v>
      </c>
      <c r="EG491" s="118"/>
      <c r="EH491" s="115">
        <v>0.9</v>
      </c>
      <c r="EI491" s="115"/>
      <c r="EJ491" s="115"/>
      <c r="EK491" s="115">
        <v>1</v>
      </c>
      <c r="EL491" s="115"/>
      <c r="EM491" s="115">
        <f t="shared" si="7870"/>
        <v>0.9</v>
      </c>
      <c r="EO491" s="118" t="s">
        <v>885</v>
      </c>
      <c r="EP491" s="118"/>
      <c r="EQ491" s="115">
        <v>0.9</v>
      </c>
      <c r="ER491" s="115"/>
      <c r="ES491" s="115"/>
      <c r="ET491" s="115">
        <v>1</v>
      </c>
      <c r="EU491" s="115"/>
      <c r="EV491" s="115">
        <f t="shared" si="7871"/>
        <v>0.9</v>
      </c>
      <c r="EX491" s="118" t="s">
        <v>885</v>
      </c>
      <c r="EY491" s="118"/>
      <c r="EZ491" s="115">
        <v>0.9</v>
      </c>
      <c r="FA491" s="115"/>
      <c r="FB491" s="115"/>
      <c r="FC491" s="115">
        <v>1</v>
      </c>
      <c r="FD491" s="115"/>
      <c r="FE491" s="115">
        <f t="shared" si="7872"/>
        <v>0.9</v>
      </c>
      <c r="FG491" s="118" t="s">
        <v>885</v>
      </c>
      <c r="FH491" s="118"/>
      <c r="FI491" s="115">
        <v>0.9</v>
      </c>
      <c r="FJ491" s="115"/>
      <c r="FK491" s="115"/>
      <c r="FL491" s="115">
        <v>1</v>
      </c>
      <c r="FM491" s="115"/>
      <c r="FN491" s="115">
        <f t="shared" si="7873"/>
        <v>0.9</v>
      </c>
      <c r="FP491" s="118" t="s">
        <v>885</v>
      </c>
      <c r="FQ491" s="118"/>
      <c r="FR491" s="115">
        <v>0.9</v>
      </c>
      <c r="FS491" s="115"/>
      <c r="FT491" s="115"/>
      <c r="FU491" s="115">
        <v>1</v>
      </c>
      <c r="FV491" s="115"/>
      <c r="FW491" s="115">
        <f t="shared" si="7874"/>
        <v>0.9</v>
      </c>
      <c r="FY491" s="118"/>
      <c r="FZ491" s="118"/>
      <c r="GA491" s="115"/>
      <c r="GB491" s="115"/>
      <c r="GC491" s="115"/>
      <c r="GD491" s="115"/>
      <c r="GE491" s="115"/>
      <c r="GF491" s="115">
        <f t="shared" si="7875"/>
        <v>0</v>
      </c>
      <c r="GH491" s="118"/>
      <c r="GI491" s="118"/>
      <c r="GJ491" s="115"/>
      <c r="GK491" s="115"/>
      <c r="GL491" s="115"/>
      <c r="GM491" s="115"/>
      <c r="GN491" s="115"/>
      <c r="GO491" s="115">
        <f t="shared" si="7876"/>
        <v>0</v>
      </c>
      <c r="GQ491" s="118"/>
      <c r="GR491" s="118"/>
      <c r="GS491" s="115"/>
      <c r="GT491" s="115"/>
      <c r="GU491" s="115"/>
      <c r="GV491" s="115"/>
      <c r="GW491" s="115"/>
      <c r="GX491" s="115">
        <f t="shared" si="7877"/>
        <v>0</v>
      </c>
      <c r="GZ491" s="118"/>
      <c r="HA491" s="118"/>
      <c r="HB491" s="115"/>
      <c r="HC491" s="115"/>
      <c r="HD491" s="115"/>
      <c r="HE491" s="115"/>
      <c r="HF491" s="115"/>
      <c r="HG491" s="115">
        <f t="shared" si="7878"/>
        <v>0</v>
      </c>
      <c r="HI491" s="118"/>
      <c r="HJ491" s="118"/>
      <c r="HK491" s="115"/>
      <c r="HL491" s="115"/>
      <c r="HM491" s="115"/>
      <c r="HN491" s="115"/>
      <c r="HO491" s="115"/>
      <c r="HP491" s="115">
        <f t="shared" si="7879"/>
        <v>0</v>
      </c>
      <c r="HR491" s="118"/>
      <c r="HS491" s="118"/>
      <c r="HT491" s="115"/>
      <c r="HU491" s="115"/>
      <c r="HV491" s="115"/>
      <c r="HW491" s="115"/>
      <c r="HX491" s="115"/>
      <c r="HY491" s="115">
        <f t="shared" si="7880"/>
        <v>0</v>
      </c>
      <c r="IA491" s="118"/>
      <c r="IB491" s="118"/>
      <c r="IC491" s="115"/>
      <c r="ID491" s="115"/>
      <c r="IE491" s="115"/>
      <c r="IF491" s="115"/>
      <c r="IG491" s="115"/>
      <c r="IH491" s="115">
        <f t="shared" si="7881"/>
        <v>0</v>
      </c>
      <c r="IJ491" s="118"/>
      <c r="IK491" s="118"/>
      <c r="IL491" s="115"/>
      <c r="IM491" s="115"/>
      <c r="IN491" s="115"/>
      <c r="IO491" s="115"/>
      <c r="IP491" s="115"/>
      <c r="IQ491" s="115">
        <f t="shared" si="7882"/>
        <v>0</v>
      </c>
      <c r="IS491" s="118"/>
      <c r="IT491" s="118"/>
      <c r="IU491" s="115"/>
      <c r="IV491" s="115"/>
      <c r="IW491" s="115"/>
      <c r="IX491" s="115"/>
      <c r="IY491" s="115"/>
      <c r="IZ491" s="115">
        <f t="shared" si="7883"/>
        <v>0</v>
      </c>
      <c r="JB491" s="118" t="s">
        <v>885</v>
      </c>
      <c r="JC491" s="118"/>
      <c r="JD491" s="115">
        <v>0.8</v>
      </c>
      <c r="JE491" s="115"/>
      <c r="JF491" s="115"/>
      <c r="JG491" s="115">
        <v>1</v>
      </c>
      <c r="JH491" s="115"/>
      <c r="JI491" s="115">
        <f t="shared" si="7884"/>
        <v>0.8</v>
      </c>
      <c r="JK491" s="118"/>
      <c r="JL491" s="118"/>
      <c r="JM491" s="115"/>
      <c r="JN491" s="115"/>
      <c r="JO491" s="115"/>
      <c r="JP491" s="115"/>
      <c r="JQ491" s="115"/>
      <c r="JR491" s="115">
        <f t="shared" si="7885"/>
        <v>0</v>
      </c>
      <c r="JS491" s="481"/>
      <c r="JT491" s="118"/>
      <c r="JU491" s="118"/>
      <c r="JV491" s="115"/>
      <c r="JW491" s="115"/>
      <c r="JX491" s="115"/>
      <c r="JY491" s="115"/>
      <c r="JZ491" s="115"/>
      <c r="KA491" s="115">
        <f t="shared" si="7886"/>
        <v>0</v>
      </c>
      <c r="KB491" s="481"/>
      <c r="KC491" s="118" t="s">
        <v>885</v>
      </c>
      <c r="KD491" s="118"/>
      <c r="KE491" s="115">
        <v>0.9</v>
      </c>
      <c r="KF491" s="115"/>
      <c r="KG491" s="115"/>
      <c r="KH491" s="115">
        <v>1</v>
      </c>
      <c r="KI491" s="115"/>
      <c r="KJ491" s="115">
        <f t="shared" si="7887"/>
        <v>0.9</v>
      </c>
      <c r="KK491" s="481"/>
      <c r="KL491" s="118" t="s">
        <v>885</v>
      </c>
      <c r="KM491" s="118"/>
      <c r="KN491" s="115">
        <v>0.9</v>
      </c>
      <c r="KO491" s="115"/>
      <c r="KP491" s="115"/>
      <c r="KQ491" s="115">
        <v>1</v>
      </c>
      <c r="KR491" s="115"/>
      <c r="KS491" s="115">
        <f t="shared" si="7888"/>
        <v>0.9</v>
      </c>
      <c r="KT491" s="481"/>
      <c r="KU491" s="118" t="s">
        <v>885</v>
      </c>
      <c r="KV491" s="118"/>
      <c r="KW491" s="115">
        <v>0.9</v>
      </c>
      <c r="KX491" s="115"/>
      <c r="KY491" s="115"/>
      <c r="KZ491" s="115">
        <v>1</v>
      </c>
      <c r="LA491" s="115"/>
      <c r="LB491" s="115">
        <f t="shared" si="7889"/>
        <v>0.9</v>
      </c>
      <c r="LC491" s="481"/>
      <c r="LD491" s="118" t="s">
        <v>885</v>
      </c>
      <c r="LE491" s="118"/>
      <c r="LF491" s="115">
        <v>0.9</v>
      </c>
      <c r="LG491" s="115"/>
      <c r="LH491" s="115"/>
      <c r="LI491" s="115">
        <v>1</v>
      </c>
      <c r="LJ491" s="115"/>
      <c r="LK491" s="115">
        <f t="shared" si="7890"/>
        <v>0.9</v>
      </c>
      <c r="LL491" s="481"/>
      <c r="LM491" s="118" t="s">
        <v>885</v>
      </c>
      <c r="LN491" s="118"/>
      <c r="LO491" s="115">
        <v>0.9</v>
      </c>
      <c r="LP491" s="115"/>
      <c r="LQ491" s="115"/>
      <c r="LR491" s="115">
        <v>1</v>
      </c>
      <c r="LS491" s="115"/>
      <c r="LT491" s="115">
        <f t="shared" si="7891"/>
        <v>0.9</v>
      </c>
      <c r="LU491" s="481"/>
      <c r="LV491" s="118" t="s">
        <v>885</v>
      </c>
      <c r="LW491" s="118"/>
      <c r="LX491" s="115">
        <v>0.9</v>
      </c>
      <c r="LY491" s="115"/>
      <c r="LZ491" s="115"/>
      <c r="MA491" s="115">
        <v>1</v>
      </c>
      <c r="MB491" s="115"/>
      <c r="MC491" s="115">
        <f t="shared" si="7892"/>
        <v>0.9</v>
      </c>
      <c r="MD491" s="481"/>
      <c r="ME491" s="118" t="s">
        <v>885</v>
      </c>
      <c r="MF491" s="118"/>
      <c r="MG491" s="115">
        <v>0.9</v>
      </c>
      <c r="MH491" s="115"/>
      <c r="MI491" s="115"/>
      <c r="MJ491" s="115">
        <v>1</v>
      </c>
      <c r="MK491" s="115"/>
      <c r="ML491" s="115">
        <f t="shared" si="7893"/>
        <v>0.9</v>
      </c>
      <c r="MM491" s="481"/>
      <c r="MN491" s="118"/>
      <c r="MO491" s="118"/>
      <c r="MP491" s="115"/>
      <c r="MQ491" s="115"/>
      <c r="MR491" s="115"/>
      <c r="MS491" s="115"/>
      <c r="MT491" s="115"/>
      <c r="MU491" s="115">
        <f t="shared" si="7894"/>
        <v>0</v>
      </c>
      <c r="MV491" s="481"/>
      <c r="MW491" s="118"/>
      <c r="MX491" s="118"/>
      <c r="MY491" s="115"/>
      <c r="MZ491" s="115"/>
      <c r="NA491" s="115"/>
      <c r="NB491" s="115"/>
      <c r="NC491" s="115"/>
      <c r="ND491" s="115">
        <f t="shared" si="7895"/>
        <v>0</v>
      </c>
      <c r="NE491" s="481"/>
      <c r="NF491" s="118"/>
      <c r="NG491" s="118"/>
      <c r="NH491" s="115"/>
      <c r="NI491" s="115"/>
      <c r="NJ491" s="115"/>
      <c r="NK491" s="115"/>
      <c r="NL491" s="115"/>
      <c r="NM491" s="115">
        <f t="shared" si="7896"/>
        <v>0</v>
      </c>
      <c r="NN491" s="481"/>
      <c r="NO491" s="118"/>
      <c r="NP491" s="118"/>
      <c r="NQ491" s="115"/>
      <c r="NR491" s="115"/>
      <c r="NS491" s="115"/>
      <c r="NT491" s="115"/>
      <c r="NU491" s="115"/>
      <c r="NV491" s="115">
        <f t="shared" si="7897"/>
        <v>0</v>
      </c>
      <c r="NW491" s="481"/>
      <c r="NX491" s="118"/>
      <c r="NY491" s="118"/>
      <c r="NZ491" s="115"/>
      <c r="OA491" s="115"/>
      <c r="OB491" s="115"/>
      <c r="OC491" s="115"/>
      <c r="OD491" s="115"/>
      <c r="OE491" s="115">
        <f t="shared" si="7898"/>
        <v>0</v>
      </c>
      <c r="OF491" s="481"/>
      <c r="OG491" s="118"/>
      <c r="OH491" s="118"/>
      <c r="OI491" s="115"/>
      <c r="OJ491" s="115"/>
      <c r="OK491" s="115"/>
      <c r="OL491" s="115"/>
      <c r="OM491" s="115"/>
      <c r="ON491" s="115">
        <f t="shared" si="7899"/>
        <v>0</v>
      </c>
      <c r="OO491" s="481"/>
      <c r="OP491" s="118"/>
      <c r="OQ491" s="118"/>
      <c r="OR491" s="115"/>
      <c r="OS491" s="115"/>
      <c r="OT491" s="115"/>
      <c r="OU491" s="115"/>
      <c r="OV491" s="115"/>
      <c r="OW491" s="115">
        <f t="shared" si="7900"/>
        <v>0</v>
      </c>
      <c r="OY491" s="118"/>
      <c r="OZ491" s="118"/>
      <c r="PA491" s="115"/>
      <c r="PB491" s="115"/>
      <c r="PC491" s="115"/>
      <c r="PD491" s="115"/>
      <c r="PE491" s="115"/>
      <c r="PF491" s="115">
        <f t="shared" si="7901"/>
        <v>0</v>
      </c>
    </row>
    <row r="492" spans="1:422">
      <c r="A492" s="118"/>
      <c r="B492" s="118"/>
      <c r="C492" s="115"/>
      <c r="D492" s="115"/>
      <c r="E492" s="115"/>
      <c r="F492" s="115"/>
      <c r="G492" s="115"/>
      <c r="H492" s="115">
        <f t="shared" si="7855"/>
        <v>0</v>
      </c>
      <c r="J492" s="118" t="s">
        <v>886</v>
      </c>
      <c r="K492" s="118"/>
      <c r="L492" s="115">
        <v>0.8</v>
      </c>
      <c r="M492" s="115"/>
      <c r="N492" s="115"/>
      <c r="O492" s="115">
        <v>1</v>
      </c>
      <c r="P492" s="115"/>
      <c r="Q492" s="115">
        <f t="shared" si="7856"/>
        <v>0.8</v>
      </c>
      <c r="S492" s="118" t="s">
        <v>886</v>
      </c>
      <c r="T492" s="118"/>
      <c r="U492" s="115">
        <v>0.8</v>
      </c>
      <c r="V492" s="115"/>
      <c r="W492" s="115"/>
      <c r="X492" s="115">
        <v>1</v>
      </c>
      <c r="Y492" s="115"/>
      <c r="Z492" s="115">
        <f t="shared" si="7857"/>
        <v>0.8</v>
      </c>
      <c r="AB492" s="118" t="s">
        <v>886</v>
      </c>
      <c r="AC492" s="118"/>
      <c r="AD492" s="115">
        <v>0.8</v>
      </c>
      <c r="AE492" s="115"/>
      <c r="AF492" s="115"/>
      <c r="AG492" s="115">
        <v>1</v>
      </c>
      <c r="AH492" s="115"/>
      <c r="AI492" s="115">
        <f t="shared" si="7858"/>
        <v>0.8</v>
      </c>
      <c r="AK492" s="118" t="s">
        <v>886</v>
      </c>
      <c r="AL492" s="118"/>
      <c r="AM492" s="115">
        <v>0.8</v>
      </c>
      <c r="AN492" s="115"/>
      <c r="AO492" s="115"/>
      <c r="AP492" s="115">
        <v>1</v>
      </c>
      <c r="AQ492" s="115"/>
      <c r="AR492" s="115">
        <f t="shared" si="7859"/>
        <v>0.8</v>
      </c>
      <c r="AT492" s="118" t="s">
        <v>886</v>
      </c>
      <c r="AU492" s="118"/>
      <c r="AV492" s="115">
        <v>0.8</v>
      </c>
      <c r="AW492" s="115"/>
      <c r="AX492" s="115"/>
      <c r="AY492" s="115">
        <v>1</v>
      </c>
      <c r="AZ492" s="115"/>
      <c r="BA492" s="115">
        <f t="shared" si="7860"/>
        <v>0.8</v>
      </c>
      <c r="BC492" s="118" t="s">
        <v>886</v>
      </c>
      <c r="BD492" s="118"/>
      <c r="BE492" s="115">
        <v>0.8</v>
      </c>
      <c r="BF492" s="115"/>
      <c r="BG492" s="115"/>
      <c r="BH492" s="115">
        <v>1</v>
      </c>
      <c r="BI492" s="115"/>
      <c r="BJ492" s="115">
        <f t="shared" si="7861"/>
        <v>0.8</v>
      </c>
      <c r="BL492" s="118" t="s">
        <v>886</v>
      </c>
      <c r="BM492" s="118"/>
      <c r="BN492" s="115">
        <v>0.8</v>
      </c>
      <c r="BO492" s="115"/>
      <c r="BP492" s="115"/>
      <c r="BQ492" s="115">
        <v>1</v>
      </c>
      <c r="BR492" s="115"/>
      <c r="BS492" s="115">
        <f t="shared" si="7862"/>
        <v>0.8</v>
      </c>
      <c r="BU492" s="118"/>
      <c r="BV492" s="118"/>
      <c r="BW492" s="115"/>
      <c r="BX492" s="115"/>
      <c r="BY492" s="115"/>
      <c r="BZ492" s="115"/>
      <c r="CA492" s="115"/>
      <c r="CB492" s="115"/>
      <c r="CD492" s="118" t="s">
        <v>886</v>
      </c>
      <c r="CE492" s="118"/>
      <c r="CF492" s="115">
        <v>0.8</v>
      </c>
      <c r="CG492" s="115"/>
      <c r="CH492" s="115"/>
      <c r="CI492" s="115">
        <v>1</v>
      </c>
      <c r="CJ492" s="115"/>
      <c r="CK492" s="115">
        <f t="shared" si="7864"/>
        <v>0.8</v>
      </c>
      <c r="CM492" s="118" t="s">
        <v>886</v>
      </c>
      <c r="CN492" s="118"/>
      <c r="CO492" s="115">
        <v>0.8</v>
      </c>
      <c r="CP492" s="115"/>
      <c r="CQ492" s="115"/>
      <c r="CR492" s="115">
        <v>1</v>
      </c>
      <c r="CS492" s="115"/>
      <c r="CT492" s="115">
        <f t="shared" si="7865"/>
        <v>0.8</v>
      </c>
      <c r="CV492" s="118" t="s">
        <v>886</v>
      </c>
      <c r="CW492" s="118"/>
      <c r="CX492" s="115">
        <v>0.8</v>
      </c>
      <c r="CY492" s="115"/>
      <c r="CZ492" s="115"/>
      <c r="DA492" s="115">
        <v>1</v>
      </c>
      <c r="DB492" s="115"/>
      <c r="DC492" s="115">
        <f t="shared" si="7866"/>
        <v>0.8</v>
      </c>
      <c r="DE492" s="118" t="s">
        <v>886</v>
      </c>
      <c r="DF492" s="118"/>
      <c r="DG492" s="115">
        <v>0.9</v>
      </c>
      <c r="DH492" s="115"/>
      <c r="DI492" s="115"/>
      <c r="DJ492" s="115">
        <v>1</v>
      </c>
      <c r="DK492" s="115"/>
      <c r="DL492" s="115">
        <f t="shared" si="7867"/>
        <v>0.9</v>
      </c>
      <c r="DN492" s="118" t="s">
        <v>886</v>
      </c>
      <c r="DO492" s="118"/>
      <c r="DP492" s="115">
        <v>0.8</v>
      </c>
      <c r="DQ492" s="115"/>
      <c r="DR492" s="115"/>
      <c r="DS492" s="115">
        <v>1</v>
      </c>
      <c r="DT492" s="115"/>
      <c r="DU492" s="115">
        <f t="shared" si="7868"/>
        <v>0.8</v>
      </c>
      <c r="DW492" s="118" t="s">
        <v>886</v>
      </c>
      <c r="DX492" s="118"/>
      <c r="DY492" s="115">
        <v>0.9</v>
      </c>
      <c r="DZ492" s="115"/>
      <c r="EA492" s="115"/>
      <c r="EB492" s="115">
        <v>1</v>
      </c>
      <c r="EC492" s="115"/>
      <c r="ED492" s="115">
        <f t="shared" si="7869"/>
        <v>0.9</v>
      </c>
      <c r="EF492" s="118" t="s">
        <v>886</v>
      </c>
      <c r="EG492" s="118"/>
      <c r="EH492" s="115">
        <v>0.9</v>
      </c>
      <c r="EI492" s="115"/>
      <c r="EJ492" s="115"/>
      <c r="EK492" s="115">
        <v>1</v>
      </c>
      <c r="EL492" s="115"/>
      <c r="EM492" s="115">
        <f t="shared" si="7870"/>
        <v>0.9</v>
      </c>
      <c r="EO492" s="118" t="s">
        <v>886</v>
      </c>
      <c r="EP492" s="118"/>
      <c r="EQ492" s="115">
        <v>0.9</v>
      </c>
      <c r="ER492" s="115"/>
      <c r="ES492" s="115"/>
      <c r="ET492" s="115">
        <v>1</v>
      </c>
      <c r="EU492" s="115"/>
      <c r="EV492" s="115">
        <f t="shared" si="7871"/>
        <v>0.9</v>
      </c>
      <c r="EX492" s="118" t="s">
        <v>886</v>
      </c>
      <c r="EY492" s="118"/>
      <c r="EZ492" s="115">
        <v>0.9</v>
      </c>
      <c r="FA492" s="115"/>
      <c r="FB492" s="115"/>
      <c r="FC492" s="115">
        <v>1</v>
      </c>
      <c r="FD492" s="115"/>
      <c r="FE492" s="115">
        <f t="shared" si="7872"/>
        <v>0.9</v>
      </c>
      <c r="FG492" s="118" t="s">
        <v>886</v>
      </c>
      <c r="FH492" s="118"/>
      <c r="FI492" s="115">
        <v>0.9</v>
      </c>
      <c r="FJ492" s="115"/>
      <c r="FK492" s="115"/>
      <c r="FL492" s="115">
        <v>1</v>
      </c>
      <c r="FM492" s="115"/>
      <c r="FN492" s="115">
        <f t="shared" si="7873"/>
        <v>0.9</v>
      </c>
      <c r="FP492" s="118" t="s">
        <v>886</v>
      </c>
      <c r="FQ492" s="118"/>
      <c r="FR492" s="115">
        <v>0.9</v>
      </c>
      <c r="FS492" s="115"/>
      <c r="FT492" s="115"/>
      <c r="FU492" s="115">
        <v>1</v>
      </c>
      <c r="FV492" s="115"/>
      <c r="FW492" s="115">
        <f t="shared" si="7874"/>
        <v>0.9</v>
      </c>
      <c r="FY492" s="118"/>
      <c r="FZ492" s="118"/>
      <c r="GA492" s="115"/>
      <c r="GB492" s="115"/>
      <c r="GC492" s="115"/>
      <c r="GD492" s="115"/>
      <c r="GE492" s="115"/>
      <c r="GF492" s="115">
        <f t="shared" si="7875"/>
        <v>0</v>
      </c>
      <c r="GH492" s="118"/>
      <c r="GI492" s="118"/>
      <c r="GJ492" s="115"/>
      <c r="GK492" s="115"/>
      <c r="GL492" s="115"/>
      <c r="GM492" s="115"/>
      <c r="GN492" s="115"/>
      <c r="GO492" s="115">
        <f t="shared" si="7876"/>
        <v>0</v>
      </c>
      <c r="GQ492" s="118"/>
      <c r="GR492" s="118"/>
      <c r="GS492" s="115"/>
      <c r="GT492" s="115"/>
      <c r="GU492" s="115"/>
      <c r="GV492" s="115"/>
      <c r="GW492" s="115"/>
      <c r="GX492" s="115">
        <f t="shared" si="7877"/>
        <v>0</v>
      </c>
      <c r="GZ492" s="118"/>
      <c r="HA492" s="118"/>
      <c r="HB492" s="115"/>
      <c r="HC492" s="115"/>
      <c r="HD492" s="115"/>
      <c r="HE492" s="115"/>
      <c r="HF492" s="115"/>
      <c r="HG492" s="115">
        <f t="shared" si="7878"/>
        <v>0</v>
      </c>
      <c r="HI492" s="118"/>
      <c r="HJ492" s="118"/>
      <c r="HK492" s="115"/>
      <c r="HL492" s="115"/>
      <c r="HM492" s="115"/>
      <c r="HN492" s="115"/>
      <c r="HO492" s="115"/>
      <c r="HP492" s="115">
        <f t="shared" si="7879"/>
        <v>0</v>
      </c>
      <c r="HR492" s="118"/>
      <c r="HS492" s="118"/>
      <c r="HT492" s="115"/>
      <c r="HU492" s="115"/>
      <c r="HV492" s="115"/>
      <c r="HW492" s="115"/>
      <c r="HX492" s="115"/>
      <c r="HY492" s="115">
        <f t="shared" si="7880"/>
        <v>0</v>
      </c>
      <c r="IA492" s="118"/>
      <c r="IB492" s="118"/>
      <c r="IC492" s="115"/>
      <c r="ID492" s="115"/>
      <c r="IE492" s="115"/>
      <c r="IF492" s="115"/>
      <c r="IG492" s="115"/>
      <c r="IH492" s="115">
        <f t="shared" si="7881"/>
        <v>0</v>
      </c>
      <c r="IJ492" s="118"/>
      <c r="IK492" s="118"/>
      <c r="IL492" s="115"/>
      <c r="IM492" s="115"/>
      <c r="IN492" s="115"/>
      <c r="IO492" s="115"/>
      <c r="IP492" s="115"/>
      <c r="IQ492" s="115">
        <f t="shared" si="7882"/>
        <v>0</v>
      </c>
      <c r="IS492" s="118"/>
      <c r="IT492" s="118"/>
      <c r="IU492" s="115"/>
      <c r="IV492" s="115"/>
      <c r="IW492" s="115"/>
      <c r="IX492" s="115"/>
      <c r="IY492" s="115"/>
      <c r="IZ492" s="115">
        <f t="shared" si="7883"/>
        <v>0</v>
      </c>
      <c r="JB492" s="118"/>
      <c r="JC492" s="118"/>
      <c r="JD492" s="115"/>
      <c r="JE492" s="115"/>
      <c r="JF492" s="115"/>
      <c r="JG492" s="115"/>
      <c r="JH492" s="115"/>
      <c r="JI492" s="115">
        <f t="shared" si="7884"/>
        <v>0</v>
      </c>
      <c r="JK492" s="118"/>
      <c r="JL492" s="118"/>
      <c r="JM492" s="115"/>
      <c r="JN492" s="115"/>
      <c r="JO492" s="115"/>
      <c r="JP492" s="115"/>
      <c r="JQ492" s="115"/>
      <c r="JR492" s="115">
        <f t="shared" si="7885"/>
        <v>0</v>
      </c>
      <c r="JS492" s="481"/>
      <c r="JT492" s="118"/>
      <c r="JU492" s="118"/>
      <c r="JV492" s="115"/>
      <c r="JW492" s="115"/>
      <c r="JX492" s="115"/>
      <c r="JY492" s="115"/>
      <c r="JZ492" s="115"/>
      <c r="KA492" s="115">
        <f t="shared" si="7886"/>
        <v>0</v>
      </c>
      <c r="KB492" s="481"/>
      <c r="KC492" s="118" t="s">
        <v>886</v>
      </c>
      <c r="KD492" s="118"/>
      <c r="KE492" s="115">
        <v>0.9</v>
      </c>
      <c r="KF492" s="115"/>
      <c r="KG492" s="115"/>
      <c r="KH492" s="115">
        <v>1</v>
      </c>
      <c r="KI492" s="115"/>
      <c r="KJ492" s="115">
        <f t="shared" si="7887"/>
        <v>0.9</v>
      </c>
      <c r="KK492" s="481"/>
      <c r="KL492" s="118"/>
      <c r="KM492" s="118"/>
      <c r="KN492" s="115"/>
      <c r="KO492" s="115"/>
      <c r="KP492" s="115"/>
      <c r="KQ492" s="115"/>
      <c r="KR492" s="115"/>
      <c r="KS492" s="115">
        <f t="shared" si="7888"/>
        <v>0</v>
      </c>
      <c r="KT492" s="481"/>
      <c r="KU492" s="118"/>
      <c r="KV492" s="118"/>
      <c r="KW492" s="115"/>
      <c r="KX492" s="115"/>
      <c r="KY492" s="115"/>
      <c r="KZ492" s="115"/>
      <c r="LA492" s="115"/>
      <c r="LB492" s="115">
        <f t="shared" si="7889"/>
        <v>0</v>
      </c>
      <c r="LC492" s="481"/>
      <c r="LD492" s="118"/>
      <c r="LE492" s="118"/>
      <c r="LF492" s="115"/>
      <c r="LG492" s="115"/>
      <c r="LH492" s="115"/>
      <c r="LI492" s="115"/>
      <c r="LJ492" s="115"/>
      <c r="LK492" s="115">
        <f t="shared" si="7890"/>
        <v>0</v>
      </c>
      <c r="LL492" s="481"/>
      <c r="LM492" s="118"/>
      <c r="LN492" s="118"/>
      <c r="LO492" s="115"/>
      <c r="LP492" s="115"/>
      <c r="LQ492" s="115"/>
      <c r="LR492" s="115"/>
      <c r="LS492" s="115"/>
      <c r="LT492" s="115">
        <f t="shared" si="7891"/>
        <v>0</v>
      </c>
      <c r="LU492" s="481"/>
      <c r="LV492" s="118"/>
      <c r="LW492" s="118"/>
      <c r="LX492" s="115"/>
      <c r="LY492" s="115"/>
      <c r="LZ492" s="115"/>
      <c r="MA492" s="115"/>
      <c r="MB492" s="115"/>
      <c r="MC492" s="115">
        <f t="shared" si="7892"/>
        <v>0</v>
      </c>
      <c r="MD492" s="481"/>
      <c r="ME492" s="118"/>
      <c r="MF492" s="118"/>
      <c r="MG492" s="115"/>
      <c r="MH492" s="115"/>
      <c r="MI492" s="115"/>
      <c r="MJ492" s="115"/>
      <c r="MK492" s="115"/>
      <c r="ML492" s="115">
        <f t="shared" si="7893"/>
        <v>0</v>
      </c>
      <c r="MM492" s="481"/>
      <c r="MN492" s="118"/>
      <c r="MO492" s="118"/>
      <c r="MP492" s="115"/>
      <c r="MQ492" s="115"/>
      <c r="MR492" s="115"/>
      <c r="MS492" s="115"/>
      <c r="MT492" s="115"/>
      <c r="MU492" s="115">
        <f t="shared" si="7894"/>
        <v>0</v>
      </c>
      <c r="MV492" s="481"/>
      <c r="MW492" s="118"/>
      <c r="MX492" s="118"/>
      <c r="MY492" s="115"/>
      <c r="MZ492" s="115"/>
      <c r="NA492" s="115"/>
      <c r="NB492" s="115"/>
      <c r="NC492" s="115"/>
      <c r="ND492" s="115">
        <f t="shared" si="7895"/>
        <v>0</v>
      </c>
      <c r="NE492" s="481"/>
      <c r="NF492" s="118"/>
      <c r="NG492" s="118"/>
      <c r="NH492" s="115"/>
      <c r="NI492" s="115"/>
      <c r="NJ492" s="115"/>
      <c r="NK492" s="115"/>
      <c r="NL492" s="115"/>
      <c r="NM492" s="115">
        <f t="shared" si="7896"/>
        <v>0</v>
      </c>
      <c r="NN492" s="481"/>
      <c r="NO492" s="118"/>
      <c r="NP492" s="118"/>
      <c r="NQ492" s="115"/>
      <c r="NR492" s="115"/>
      <c r="NS492" s="115"/>
      <c r="NT492" s="115"/>
      <c r="NU492" s="115"/>
      <c r="NV492" s="115">
        <f t="shared" si="7897"/>
        <v>0</v>
      </c>
      <c r="NW492" s="481"/>
      <c r="NX492" s="118"/>
      <c r="NY492" s="118"/>
      <c r="NZ492" s="115"/>
      <c r="OA492" s="115"/>
      <c r="OB492" s="115"/>
      <c r="OC492" s="115"/>
      <c r="OD492" s="115"/>
      <c r="OE492" s="115">
        <f t="shared" si="7898"/>
        <v>0</v>
      </c>
      <c r="OF492" s="481"/>
      <c r="OG492" s="118"/>
      <c r="OH492" s="118"/>
      <c r="OI492" s="115"/>
      <c r="OJ492" s="115"/>
      <c r="OK492" s="115"/>
      <c r="OL492" s="115"/>
      <c r="OM492" s="115"/>
      <c r="ON492" s="115">
        <f t="shared" si="7899"/>
        <v>0</v>
      </c>
      <c r="OO492" s="481"/>
      <c r="OP492" s="118"/>
      <c r="OQ492" s="118"/>
      <c r="OR492" s="115"/>
      <c r="OS492" s="115"/>
      <c r="OT492" s="115"/>
      <c r="OU492" s="115"/>
      <c r="OV492" s="115"/>
      <c r="OW492" s="115">
        <f t="shared" si="7900"/>
        <v>0</v>
      </c>
      <c r="OY492" s="118"/>
      <c r="OZ492" s="118"/>
      <c r="PA492" s="115"/>
      <c r="PB492" s="115"/>
      <c r="PC492" s="115"/>
      <c r="PD492" s="115"/>
      <c r="PE492" s="115"/>
      <c r="PF492" s="115">
        <f t="shared" si="7901"/>
        <v>0</v>
      </c>
    </row>
    <row r="493" spans="1:422">
      <c r="A493" s="118"/>
      <c r="B493" s="118"/>
      <c r="C493" s="115"/>
      <c r="D493" s="115"/>
      <c r="E493" s="115"/>
      <c r="F493" s="115"/>
      <c r="G493" s="115"/>
      <c r="H493" s="115">
        <f t="shared" si="7855"/>
        <v>0</v>
      </c>
      <c r="J493" s="118" t="s">
        <v>887</v>
      </c>
      <c r="K493" s="118"/>
      <c r="L493" s="115">
        <v>0.9</v>
      </c>
      <c r="M493" s="115"/>
      <c r="N493" s="115"/>
      <c r="O493" s="115">
        <v>1</v>
      </c>
      <c r="P493" s="115"/>
      <c r="Q493" s="115">
        <f t="shared" si="7856"/>
        <v>0.9</v>
      </c>
      <c r="S493" s="118" t="s">
        <v>887</v>
      </c>
      <c r="T493" s="118"/>
      <c r="U493" s="115">
        <v>0.9</v>
      </c>
      <c r="V493" s="115"/>
      <c r="W493" s="115"/>
      <c r="X493" s="115">
        <v>1</v>
      </c>
      <c r="Y493" s="115"/>
      <c r="Z493" s="115">
        <f t="shared" si="7857"/>
        <v>0.9</v>
      </c>
      <c r="AB493" s="118" t="s">
        <v>887</v>
      </c>
      <c r="AC493" s="118"/>
      <c r="AD493" s="115">
        <v>0.9</v>
      </c>
      <c r="AE493" s="115"/>
      <c r="AF493" s="115"/>
      <c r="AG493" s="115">
        <v>1</v>
      </c>
      <c r="AH493" s="115"/>
      <c r="AI493" s="115">
        <f t="shared" si="7858"/>
        <v>0.9</v>
      </c>
      <c r="AK493" s="118" t="s">
        <v>887</v>
      </c>
      <c r="AL493" s="118"/>
      <c r="AM493" s="115">
        <v>0.9</v>
      </c>
      <c r="AN493" s="115"/>
      <c r="AO493" s="115"/>
      <c r="AP493" s="115">
        <v>1</v>
      </c>
      <c r="AQ493" s="115"/>
      <c r="AR493" s="115">
        <f t="shared" si="7859"/>
        <v>0.9</v>
      </c>
      <c r="AT493" s="118"/>
      <c r="AU493" s="118"/>
      <c r="AV493" s="115"/>
      <c r="AW493" s="115"/>
      <c r="AX493" s="115"/>
      <c r="AY493" s="115"/>
      <c r="AZ493" s="115"/>
      <c r="BA493" s="115">
        <f t="shared" si="7860"/>
        <v>0</v>
      </c>
      <c r="BC493" s="118"/>
      <c r="BD493" s="118"/>
      <c r="BE493" s="115"/>
      <c r="BF493" s="115"/>
      <c r="BG493" s="115"/>
      <c r="BH493" s="115"/>
      <c r="BI493" s="115"/>
      <c r="BJ493" s="115">
        <f t="shared" si="7861"/>
        <v>0</v>
      </c>
      <c r="BL493" s="118"/>
      <c r="BM493" s="118"/>
      <c r="BN493" s="115"/>
      <c r="BO493" s="115"/>
      <c r="BP493" s="115"/>
      <c r="BQ493" s="115"/>
      <c r="BR493" s="115"/>
      <c r="BS493" s="115">
        <f t="shared" si="7862"/>
        <v>0</v>
      </c>
      <c r="BU493" s="118"/>
      <c r="BV493" s="118"/>
      <c r="BW493" s="115"/>
      <c r="BX493" s="115"/>
      <c r="BY493" s="115"/>
      <c r="BZ493" s="115"/>
      <c r="CA493" s="115"/>
      <c r="CB493" s="115"/>
      <c r="CD493" s="118"/>
      <c r="CE493" s="118"/>
      <c r="CF493" s="115"/>
      <c r="CG493" s="115"/>
      <c r="CH493" s="115"/>
      <c r="CI493" s="115"/>
      <c r="CJ493" s="115"/>
      <c r="CK493" s="115">
        <f t="shared" si="7864"/>
        <v>0</v>
      </c>
      <c r="CM493" s="118" t="s">
        <v>887</v>
      </c>
      <c r="CN493" s="118"/>
      <c r="CO493" s="115">
        <v>0.8</v>
      </c>
      <c r="CP493" s="115"/>
      <c r="CQ493" s="115"/>
      <c r="CR493" s="115">
        <v>1</v>
      </c>
      <c r="CS493" s="115"/>
      <c r="CT493" s="115">
        <f t="shared" si="7865"/>
        <v>0.8</v>
      </c>
      <c r="CV493" s="118" t="s">
        <v>887</v>
      </c>
      <c r="CW493" s="118"/>
      <c r="CX493" s="115">
        <v>0.8</v>
      </c>
      <c r="CY493" s="115"/>
      <c r="CZ493" s="115"/>
      <c r="DA493" s="115">
        <v>1</v>
      </c>
      <c r="DB493" s="115"/>
      <c r="DC493" s="115">
        <f t="shared" si="7866"/>
        <v>0.8</v>
      </c>
      <c r="DE493" s="118"/>
      <c r="DF493" s="118"/>
      <c r="DG493" s="115"/>
      <c r="DH493" s="115"/>
      <c r="DI493" s="115"/>
      <c r="DJ493" s="115"/>
      <c r="DK493" s="115"/>
      <c r="DL493" s="115">
        <f t="shared" si="7867"/>
        <v>0</v>
      </c>
      <c r="DN493" s="118"/>
      <c r="DO493" s="118"/>
      <c r="DP493" s="115"/>
      <c r="DQ493" s="115"/>
      <c r="DR493" s="115"/>
      <c r="DS493" s="115"/>
      <c r="DT493" s="115"/>
      <c r="DU493" s="115"/>
      <c r="DW493" s="118" t="s">
        <v>887</v>
      </c>
      <c r="DX493" s="118"/>
      <c r="DY493" s="115">
        <v>0.9</v>
      </c>
      <c r="DZ493" s="115"/>
      <c r="EA493" s="115"/>
      <c r="EB493" s="115">
        <v>1</v>
      </c>
      <c r="EC493" s="115"/>
      <c r="ED493" s="115">
        <f t="shared" si="7869"/>
        <v>0.9</v>
      </c>
      <c r="EF493" s="118"/>
      <c r="EG493" s="118"/>
      <c r="EH493" s="115"/>
      <c r="EI493" s="115"/>
      <c r="EJ493" s="115"/>
      <c r="EK493" s="115"/>
      <c r="EL493" s="115"/>
      <c r="EM493" s="115">
        <f t="shared" si="7870"/>
        <v>0</v>
      </c>
      <c r="EO493" s="118"/>
      <c r="EP493" s="118"/>
      <c r="EQ493" s="115"/>
      <c r="ER493" s="115"/>
      <c r="ES493" s="115"/>
      <c r="ET493" s="115"/>
      <c r="EU493" s="115"/>
      <c r="EV493" s="115">
        <f t="shared" si="7871"/>
        <v>0</v>
      </c>
      <c r="EX493" s="118"/>
      <c r="EY493" s="118"/>
      <c r="EZ493" s="115"/>
      <c r="FA493" s="115"/>
      <c r="FB493" s="115"/>
      <c r="FC493" s="115"/>
      <c r="FD493" s="115"/>
      <c r="FE493" s="115">
        <f t="shared" si="7872"/>
        <v>0</v>
      </c>
      <c r="FG493" s="118" t="s">
        <v>887</v>
      </c>
      <c r="FH493" s="118"/>
      <c r="FI493" s="115">
        <v>0.9</v>
      </c>
      <c r="FJ493" s="115"/>
      <c r="FK493" s="115"/>
      <c r="FL493" s="115">
        <v>1</v>
      </c>
      <c r="FM493" s="115"/>
      <c r="FN493" s="115">
        <f t="shared" si="7873"/>
        <v>0.9</v>
      </c>
      <c r="FP493" s="118" t="s">
        <v>887</v>
      </c>
      <c r="FQ493" s="118"/>
      <c r="FR493" s="115">
        <v>0.8</v>
      </c>
      <c r="FS493" s="115"/>
      <c r="FT493" s="115"/>
      <c r="FU493" s="115">
        <v>1</v>
      </c>
      <c r="FV493" s="115"/>
      <c r="FW493" s="115">
        <f t="shared" si="7874"/>
        <v>0.8</v>
      </c>
      <c r="FY493" s="118"/>
      <c r="FZ493" s="118"/>
      <c r="GA493" s="115"/>
      <c r="GB493" s="115"/>
      <c r="GC493" s="115"/>
      <c r="GD493" s="115"/>
      <c r="GE493" s="115"/>
      <c r="GF493" s="115">
        <f t="shared" si="7875"/>
        <v>0</v>
      </c>
      <c r="GH493" s="118"/>
      <c r="GI493" s="118"/>
      <c r="GJ493" s="115"/>
      <c r="GK493" s="115"/>
      <c r="GL493" s="115"/>
      <c r="GM493" s="115"/>
      <c r="GN493" s="115"/>
      <c r="GO493" s="115">
        <f t="shared" si="7876"/>
        <v>0</v>
      </c>
      <c r="GQ493" s="118"/>
      <c r="GR493" s="118"/>
      <c r="GS493" s="115"/>
      <c r="GT493" s="115"/>
      <c r="GU493" s="115"/>
      <c r="GV493" s="115"/>
      <c r="GW493" s="115"/>
      <c r="GX493" s="115">
        <f t="shared" si="7877"/>
        <v>0</v>
      </c>
      <c r="GZ493" s="118"/>
      <c r="HA493" s="118"/>
      <c r="HB493" s="115"/>
      <c r="HC493" s="115"/>
      <c r="HD493" s="115"/>
      <c r="HE493" s="115"/>
      <c r="HF493" s="115"/>
      <c r="HG493" s="115">
        <f t="shared" si="7878"/>
        <v>0</v>
      </c>
      <c r="HI493" s="118"/>
      <c r="HJ493" s="118"/>
      <c r="HK493" s="115"/>
      <c r="HL493" s="115"/>
      <c r="HM493" s="115"/>
      <c r="HN493" s="115"/>
      <c r="HO493" s="115"/>
      <c r="HP493" s="115">
        <f t="shared" si="7879"/>
        <v>0</v>
      </c>
      <c r="HR493" s="118"/>
      <c r="HS493" s="118"/>
      <c r="HT493" s="115"/>
      <c r="HU493" s="115"/>
      <c r="HV493" s="115"/>
      <c r="HW493" s="115"/>
      <c r="HX493" s="115"/>
      <c r="HY493" s="115">
        <f t="shared" si="7880"/>
        <v>0</v>
      </c>
      <c r="IA493" s="118"/>
      <c r="IB493" s="118"/>
      <c r="IC493" s="115"/>
      <c r="ID493" s="115"/>
      <c r="IE493" s="115"/>
      <c r="IF493" s="115"/>
      <c r="IG493" s="115"/>
      <c r="IH493" s="115">
        <f t="shared" si="7881"/>
        <v>0</v>
      </c>
      <c r="IJ493" s="118"/>
      <c r="IK493" s="118"/>
      <c r="IL493" s="115"/>
      <c r="IM493" s="115"/>
      <c r="IN493" s="115"/>
      <c r="IO493" s="115"/>
      <c r="IP493" s="115"/>
      <c r="IQ493" s="115">
        <f t="shared" si="7882"/>
        <v>0</v>
      </c>
      <c r="IS493" s="118"/>
      <c r="IT493" s="118"/>
      <c r="IU493" s="115"/>
      <c r="IV493" s="115"/>
      <c r="IW493" s="115"/>
      <c r="IX493" s="115"/>
      <c r="IY493" s="115"/>
      <c r="IZ493" s="115">
        <f t="shared" si="7883"/>
        <v>0</v>
      </c>
      <c r="JB493" s="118"/>
      <c r="JC493" s="118"/>
      <c r="JD493" s="115"/>
      <c r="JE493" s="115"/>
      <c r="JF493" s="115"/>
      <c r="JG493" s="115"/>
      <c r="JH493" s="115"/>
      <c r="JI493" s="115">
        <f t="shared" si="7884"/>
        <v>0</v>
      </c>
      <c r="JK493" s="118"/>
      <c r="JL493" s="118"/>
      <c r="JM493" s="115"/>
      <c r="JN493" s="115"/>
      <c r="JO493" s="115"/>
      <c r="JP493" s="115"/>
      <c r="JQ493" s="115"/>
      <c r="JR493" s="115">
        <f t="shared" si="7885"/>
        <v>0</v>
      </c>
      <c r="JS493" s="481"/>
      <c r="JT493" s="118"/>
      <c r="JU493" s="118"/>
      <c r="JV493" s="115"/>
      <c r="JW493" s="115"/>
      <c r="JX493" s="115"/>
      <c r="JY493" s="115"/>
      <c r="JZ493" s="115"/>
      <c r="KA493" s="115">
        <f t="shared" si="7886"/>
        <v>0</v>
      </c>
      <c r="KB493" s="481"/>
      <c r="KC493" s="118" t="s">
        <v>887</v>
      </c>
      <c r="KD493" s="118"/>
      <c r="KE493" s="115">
        <v>0.8</v>
      </c>
      <c r="KF493" s="115"/>
      <c r="KG493" s="115"/>
      <c r="KH493" s="115">
        <v>1</v>
      </c>
      <c r="KI493" s="115"/>
      <c r="KJ493" s="115">
        <f t="shared" si="7887"/>
        <v>0.8</v>
      </c>
      <c r="KK493" s="481"/>
      <c r="KL493" s="118"/>
      <c r="KM493" s="118"/>
      <c r="KN493" s="115"/>
      <c r="KO493" s="115"/>
      <c r="KP493" s="115"/>
      <c r="KQ493" s="115"/>
      <c r="KR493" s="115"/>
      <c r="KS493" s="115">
        <f t="shared" si="7888"/>
        <v>0</v>
      </c>
      <c r="KT493" s="481"/>
      <c r="KU493" s="118"/>
      <c r="KV493" s="118"/>
      <c r="KW493" s="115"/>
      <c r="KX493" s="115"/>
      <c r="KY493" s="115"/>
      <c r="KZ493" s="115"/>
      <c r="LA493" s="115"/>
      <c r="LB493" s="115">
        <f t="shared" si="7889"/>
        <v>0</v>
      </c>
      <c r="LC493" s="481"/>
      <c r="LD493" s="118"/>
      <c r="LE493" s="118"/>
      <c r="LF493" s="115"/>
      <c r="LG493" s="115"/>
      <c r="LH493" s="115"/>
      <c r="LI493" s="115"/>
      <c r="LJ493" s="115"/>
      <c r="LK493" s="115">
        <f t="shared" si="7890"/>
        <v>0</v>
      </c>
      <c r="LL493" s="481"/>
      <c r="LM493" s="118"/>
      <c r="LN493" s="118"/>
      <c r="LO493" s="115"/>
      <c r="LP493" s="115"/>
      <c r="LQ493" s="115"/>
      <c r="LR493" s="115"/>
      <c r="LS493" s="115"/>
      <c r="LT493" s="115">
        <f t="shared" si="7891"/>
        <v>0</v>
      </c>
      <c r="LU493" s="481"/>
      <c r="LV493" s="118"/>
      <c r="LW493" s="118"/>
      <c r="LX493" s="115"/>
      <c r="LY493" s="115"/>
      <c r="LZ493" s="115"/>
      <c r="MA493" s="115"/>
      <c r="MB493" s="115"/>
      <c r="MC493" s="115">
        <f t="shared" si="7892"/>
        <v>0</v>
      </c>
      <c r="MD493" s="481"/>
      <c r="ME493" s="118"/>
      <c r="MF493" s="118"/>
      <c r="MG493" s="115"/>
      <c r="MH493" s="115"/>
      <c r="MI493" s="115"/>
      <c r="MJ493" s="115"/>
      <c r="MK493" s="115"/>
      <c r="ML493" s="115">
        <f t="shared" si="7893"/>
        <v>0</v>
      </c>
      <c r="MM493" s="481"/>
      <c r="MN493" s="118"/>
      <c r="MO493" s="118"/>
      <c r="MP493" s="115"/>
      <c r="MQ493" s="115"/>
      <c r="MR493" s="115"/>
      <c r="MS493" s="115"/>
      <c r="MT493" s="115"/>
      <c r="MU493" s="115">
        <f t="shared" si="7894"/>
        <v>0</v>
      </c>
      <c r="MV493" s="481"/>
      <c r="MW493" s="118"/>
      <c r="MX493" s="118"/>
      <c r="MY493" s="115"/>
      <c r="MZ493" s="115"/>
      <c r="NA493" s="115"/>
      <c r="NB493" s="115"/>
      <c r="NC493" s="115"/>
      <c r="ND493" s="115">
        <f t="shared" si="7895"/>
        <v>0</v>
      </c>
      <c r="NE493" s="481"/>
      <c r="NF493" s="118"/>
      <c r="NG493" s="118"/>
      <c r="NH493" s="115"/>
      <c r="NI493" s="115"/>
      <c r="NJ493" s="115"/>
      <c r="NK493" s="115"/>
      <c r="NL493" s="115"/>
      <c r="NM493" s="115">
        <f t="shared" si="7896"/>
        <v>0</v>
      </c>
      <c r="NN493" s="481"/>
      <c r="NO493" s="118"/>
      <c r="NP493" s="118"/>
      <c r="NQ493" s="115"/>
      <c r="NR493" s="115"/>
      <c r="NS493" s="115"/>
      <c r="NT493" s="115"/>
      <c r="NU493" s="115"/>
      <c r="NV493" s="115">
        <f t="shared" si="7897"/>
        <v>0</v>
      </c>
      <c r="NW493" s="481"/>
      <c r="NX493" s="118"/>
      <c r="NY493" s="118"/>
      <c r="NZ493" s="115"/>
      <c r="OA493" s="115"/>
      <c r="OB493" s="115"/>
      <c r="OC493" s="115"/>
      <c r="OD493" s="115"/>
      <c r="OE493" s="115">
        <f t="shared" si="7898"/>
        <v>0</v>
      </c>
      <c r="OF493" s="481"/>
      <c r="OG493" s="118"/>
      <c r="OH493" s="118"/>
      <c r="OI493" s="115"/>
      <c r="OJ493" s="115"/>
      <c r="OK493" s="115"/>
      <c r="OL493" s="115"/>
      <c r="OM493" s="115"/>
      <c r="ON493" s="115">
        <f t="shared" si="7899"/>
        <v>0</v>
      </c>
      <c r="OO493" s="481"/>
      <c r="OP493" s="118"/>
      <c r="OQ493" s="118"/>
      <c r="OR493" s="115"/>
      <c r="OS493" s="115"/>
      <c r="OT493" s="115"/>
      <c r="OU493" s="115"/>
      <c r="OV493" s="115"/>
      <c r="OW493" s="115">
        <f t="shared" si="7900"/>
        <v>0</v>
      </c>
      <c r="OY493" s="118"/>
      <c r="OZ493" s="118"/>
      <c r="PA493" s="115"/>
      <c r="PB493" s="115"/>
      <c r="PC493" s="115"/>
      <c r="PD493" s="115"/>
      <c r="PE493" s="115"/>
      <c r="PF493" s="115">
        <f t="shared" si="7901"/>
        <v>0</v>
      </c>
    </row>
    <row r="494" spans="1:422">
      <c r="A494" s="118"/>
      <c r="B494" s="118"/>
      <c r="C494" s="115"/>
      <c r="D494" s="115"/>
      <c r="E494" s="115"/>
      <c r="F494" s="115"/>
      <c r="G494" s="115"/>
      <c r="H494" s="115">
        <f t="shared" si="7855"/>
        <v>0</v>
      </c>
      <c r="J494" s="118"/>
      <c r="K494" s="118"/>
      <c r="L494" s="115"/>
      <c r="M494" s="115"/>
      <c r="N494" s="115"/>
      <c r="O494" s="115"/>
      <c r="P494" s="115"/>
      <c r="Q494" s="115">
        <f t="shared" si="7856"/>
        <v>0</v>
      </c>
      <c r="S494" s="118"/>
      <c r="T494" s="118"/>
      <c r="U494" s="115"/>
      <c r="V494" s="115"/>
      <c r="W494" s="115"/>
      <c r="X494" s="115"/>
      <c r="Y494" s="115"/>
      <c r="Z494" s="115">
        <f t="shared" si="7857"/>
        <v>0</v>
      </c>
      <c r="AB494" s="118"/>
      <c r="AC494" s="118"/>
      <c r="AD494" s="115"/>
      <c r="AE494" s="115"/>
      <c r="AF494" s="115"/>
      <c r="AG494" s="115"/>
      <c r="AH494" s="115"/>
      <c r="AI494" s="115">
        <f t="shared" si="7858"/>
        <v>0</v>
      </c>
      <c r="AK494" s="118"/>
      <c r="AL494" s="118"/>
      <c r="AM494" s="115"/>
      <c r="AN494" s="115"/>
      <c r="AO494" s="115"/>
      <c r="AP494" s="115"/>
      <c r="AQ494" s="115"/>
      <c r="AR494" s="115">
        <f t="shared" si="7859"/>
        <v>0</v>
      </c>
      <c r="AT494" s="118"/>
      <c r="AU494" s="118"/>
      <c r="AV494" s="115"/>
      <c r="AW494" s="115"/>
      <c r="AX494" s="115"/>
      <c r="AY494" s="115"/>
      <c r="AZ494" s="115"/>
      <c r="BA494" s="115">
        <f t="shared" si="7860"/>
        <v>0</v>
      </c>
      <c r="BC494" s="118"/>
      <c r="BD494" s="118"/>
      <c r="BE494" s="115"/>
      <c r="BF494" s="115"/>
      <c r="BG494" s="115"/>
      <c r="BH494" s="115"/>
      <c r="BI494" s="115"/>
      <c r="BJ494" s="115">
        <f t="shared" si="7861"/>
        <v>0</v>
      </c>
      <c r="BL494" s="118"/>
      <c r="BM494" s="118"/>
      <c r="BN494" s="115"/>
      <c r="BO494" s="115"/>
      <c r="BP494" s="115"/>
      <c r="BQ494" s="115"/>
      <c r="BR494" s="115"/>
      <c r="BS494" s="115">
        <f t="shared" si="7862"/>
        <v>0</v>
      </c>
      <c r="BU494" s="118"/>
      <c r="BV494" s="118"/>
      <c r="BW494" s="115"/>
      <c r="BX494" s="115"/>
      <c r="BY494" s="115"/>
      <c r="BZ494" s="115"/>
      <c r="CA494" s="115"/>
      <c r="CB494" s="115">
        <f t="shared" si="7863"/>
        <v>0</v>
      </c>
      <c r="CD494" s="118"/>
      <c r="CE494" s="118"/>
      <c r="CF494" s="115"/>
      <c r="CG494" s="115"/>
      <c r="CH494" s="115"/>
      <c r="CI494" s="115"/>
      <c r="CJ494" s="115"/>
      <c r="CK494" s="115">
        <f t="shared" si="7864"/>
        <v>0</v>
      </c>
      <c r="CM494" s="118" t="s">
        <v>888</v>
      </c>
      <c r="CN494" s="118"/>
      <c r="CO494" s="115">
        <v>0.8</v>
      </c>
      <c r="CP494" s="115"/>
      <c r="CQ494" s="115"/>
      <c r="CR494" s="115">
        <v>1</v>
      </c>
      <c r="CS494" s="115"/>
      <c r="CT494" s="115">
        <f t="shared" si="7865"/>
        <v>0.8</v>
      </c>
      <c r="CV494" s="118"/>
      <c r="CW494" s="118"/>
      <c r="CX494" s="115"/>
      <c r="CY494" s="115"/>
      <c r="CZ494" s="115"/>
      <c r="DA494" s="115"/>
      <c r="DB494" s="115"/>
      <c r="DC494" s="115">
        <f t="shared" si="7866"/>
        <v>0</v>
      </c>
      <c r="DE494" s="118"/>
      <c r="DF494" s="118"/>
      <c r="DG494" s="115"/>
      <c r="DH494" s="115"/>
      <c r="DI494" s="115"/>
      <c r="DJ494" s="115"/>
      <c r="DK494" s="115"/>
      <c r="DL494" s="115">
        <f t="shared" si="7867"/>
        <v>0</v>
      </c>
      <c r="DN494" s="118"/>
      <c r="DO494" s="118"/>
      <c r="DP494" s="115"/>
      <c r="DQ494" s="115"/>
      <c r="DR494" s="115"/>
      <c r="DS494" s="115"/>
      <c r="DT494" s="115"/>
      <c r="DU494" s="115"/>
      <c r="DW494" s="118"/>
      <c r="DX494" s="118"/>
      <c r="DY494" s="115"/>
      <c r="DZ494" s="115"/>
      <c r="EA494" s="115"/>
      <c r="EB494" s="115"/>
      <c r="EC494" s="115"/>
      <c r="ED494" s="115">
        <f t="shared" si="7869"/>
        <v>0</v>
      </c>
      <c r="EF494" s="118"/>
      <c r="EG494" s="118"/>
      <c r="EH494" s="115"/>
      <c r="EI494" s="115"/>
      <c r="EJ494" s="115"/>
      <c r="EK494" s="115"/>
      <c r="EL494" s="115"/>
      <c r="EM494" s="115">
        <f t="shared" si="7870"/>
        <v>0</v>
      </c>
      <c r="EO494" s="118"/>
      <c r="EP494" s="118"/>
      <c r="EQ494" s="115"/>
      <c r="ER494" s="115"/>
      <c r="ES494" s="115"/>
      <c r="ET494" s="115"/>
      <c r="EU494" s="115"/>
      <c r="EV494" s="115">
        <f t="shared" si="7871"/>
        <v>0</v>
      </c>
      <c r="EX494" s="118"/>
      <c r="EY494" s="118"/>
      <c r="EZ494" s="115"/>
      <c r="FA494" s="115"/>
      <c r="FB494" s="115"/>
      <c r="FC494" s="115"/>
      <c r="FD494" s="115"/>
      <c r="FE494" s="115">
        <f t="shared" si="7872"/>
        <v>0</v>
      </c>
      <c r="FG494" s="118" t="s">
        <v>888</v>
      </c>
      <c r="FH494" s="118"/>
      <c r="FI494" s="115">
        <v>0.9</v>
      </c>
      <c r="FJ494" s="115"/>
      <c r="FK494" s="115"/>
      <c r="FL494" s="115">
        <v>1</v>
      </c>
      <c r="FM494" s="115"/>
      <c r="FN494" s="115">
        <f t="shared" si="7873"/>
        <v>0.9</v>
      </c>
      <c r="FP494" s="118" t="s">
        <v>888</v>
      </c>
      <c r="FQ494" s="118"/>
      <c r="FR494" s="115">
        <v>0.8</v>
      </c>
      <c r="FS494" s="115"/>
      <c r="FT494" s="115"/>
      <c r="FU494" s="115">
        <v>1</v>
      </c>
      <c r="FV494" s="115"/>
      <c r="FW494" s="115">
        <f t="shared" si="7874"/>
        <v>0.8</v>
      </c>
      <c r="FY494" s="118"/>
      <c r="FZ494" s="118"/>
      <c r="GA494" s="115"/>
      <c r="GB494" s="115"/>
      <c r="GC494" s="115"/>
      <c r="GD494" s="115"/>
      <c r="GE494" s="115"/>
      <c r="GF494" s="115">
        <f t="shared" si="7875"/>
        <v>0</v>
      </c>
      <c r="GH494" s="118"/>
      <c r="GI494" s="118"/>
      <c r="GJ494" s="115"/>
      <c r="GK494" s="115"/>
      <c r="GL494" s="115"/>
      <c r="GM494" s="115"/>
      <c r="GN494" s="115"/>
      <c r="GO494" s="115">
        <f t="shared" si="7876"/>
        <v>0</v>
      </c>
      <c r="GQ494" s="118"/>
      <c r="GR494" s="118"/>
      <c r="GS494" s="115"/>
      <c r="GT494" s="115"/>
      <c r="GU494" s="115"/>
      <c r="GV494" s="115"/>
      <c r="GW494" s="115"/>
      <c r="GX494" s="115">
        <f t="shared" si="7877"/>
        <v>0</v>
      </c>
      <c r="GZ494" s="118"/>
      <c r="HA494" s="118"/>
      <c r="HB494" s="115"/>
      <c r="HC494" s="115"/>
      <c r="HD494" s="115"/>
      <c r="HE494" s="115"/>
      <c r="HF494" s="115"/>
      <c r="HG494" s="115">
        <f t="shared" si="7878"/>
        <v>0</v>
      </c>
      <c r="HI494" s="118"/>
      <c r="HJ494" s="118"/>
      <c r="HK494" s="115"/>
      <c r="HL494" s="115"/>
      <c r="HM494" s="115"/>
      <c r="HN494" s="115"/>
      <c r="HO494" s="115"/>
      <c r="HP494" s="115">
        <f t="shared" si="7879"/>
        <v>0</v>
      </c>
      <c r="HR494" s="118"/>
      <c r="HS494" s="118"/>
      <c r="HT494" s="115"/>
      <c r="HU494" s="115"/>
      <c r="HV494" s="115"/>
      <c r="HW494" s="115"/>
      <c r="HX494" s="115"/>
      <c r="HY494" s="115">
        <f t="shared" si="7880"/>
        <v>0</v>
      </c>
      <c r="IA494" s="118"/>
      <c r="IB494" s="118"/>
      <c r="IC494" s="115"/>
      <c r="ID494" s="115"/>
      <c r="IE494" s="115"/>
      <c r="IF494" s="115"/>
      <c r="IG494" s="115"/>
      <c r="IH494" s="115">
        <f t="shared" si="7881"/>
        <v>0</v>
      </c>
      <c r="IJ494" s="118"/>
      <c r="IK494" s="118"/>
      <c r="IL494" s="115"/>
      <c r="IM494" s="115"/>
      <c r="IN494" s="115"/>
      <c r="IO494" s="115"/>
      <c r="IP494" s="115"/>
      <c r="IQ494" s="115">
        <f t="shared" si="7882"/>
        <v>0</v>
      </c>
      <c r="IS494" s="118"/>
      <c r="IT494" s="118"/>
      <c r="IU494" s="115"/>
      <c r="IV494" s="115"/>
      <c r="IW494" s="115"/>
      <c r="IX494" s="115"/>
      <c r="IY494" s="115"/>
      <c r="IZ494" s="115">
        <f t="shared" si="7883"/>
        <v>0</v>
      </c>
      <c r="JB494" s="118"/>
      <c r="JC494" s="118"/>
      <c r="JD494" s="115"/>
      <c r="JE494" s="115"/>
      <c r="JF494" s="115"/>
      <c r="JG494" s="115"/>
      <c r="JH494" s="115"/>
      <c r="JI494" s="115">
        <f t="shared" si="7884"/>
        <v>0</v>
      </c>
      <c r="JK494" s="118"/>
      <c r="JL494" s="118"/>
      <c r="JM494" s="115"/>
      <c r="JN494" s="115"/>
      <c r="JO494" s="115"/>
      <c r="JP494" s="115"/>
      <c r="JQ494" s="115"/>
      <c r="JR494" s="115">
        <f t="shared" si="7885"/>
        <v>0</v>
      </c>
      <c r="JS494" s="481"/>
      <c r="JT494" s="118"/>
      <c r="JU494" s="118"/>
      <c r="JV494" s="115"/>
      <c r="JW494" s="115"/>
      <c r="JX494" s="115"/>
      <c r="JY494" s="115"/>
      <c r="JZ494" s="115"/>
      <c r="KA494" s="115">
        <f t="shared" si="7886"/>
        <v>0</v>
      </c>
      <c r="KB494" s="481"/>
      <c r="KC494" s="118" t="s">
        <v>888</v>
      </c>
      <c r="KD494" s="118"/>
      <c r="KE494" s="115">
        <v>0.8</v>
      </c>
      <c r="KF494" s="115"/>
      <c r="KG494" s="115"/>
      <c r="KH494" s="115">
        <v>1</v>
      </c>
      <c r="KI494" s="115"/>
      <c r="KJ494" s="115">
        <f t="shared" si="7887"/>
        <v>0.8</v>
      </c>
      <c r="KK494" s="481"/>
      <c r="KL494" s="118"/>
      <c r="KM494" s="118"/>
      <c r="KN494" s="115"/>
      <c r="KO494" s="115"/>
      <c r="KP494" s="115"/>
      <c r="KQ494" s="115"/>
      <c r="KR494" s="115"/>
      <c r="KS494" s="115">
        <f t="shared" si="7888"/>
        <v>0</v>
      </c>
      <c r="KT494" s="481"/>
      <c r="KU494" s="118"/>
      <c r="KV494" s="118"/>
      <c r="KW494" s="115"/>
      <c r="KX494" s="115"/>
      <c r="KY494" s="115"/>
      <c r="KZ494" s="115"/>
      <c r="LA494" s="115"/>
      <c r="LB494" s="115">
        <f t="shared" si="7889"/>
        <v>0</v>
      </c>
      <c r="LC494" s="481"/>
      <c r="LD494" s="118"/>
      <c r="LE494" s="118"/>
      <c r="LF494" s="115"/>
      <c r="LG494" s="115"/>
      <c r="LH494" s="115"/>
      <c r="LI494" s="115"/>
      <c r="LJ494" s="115"/>
      <c r="LK494" s="115">
        <f t="shared" si="7890"/>
        <v>0</v>
      </c>
      <c r="LL494" s="481"/>
      <c r="LM494" s="118"/>
      <c r="LN494" s="118"/>
      <c r="LO494" s="115"/>
      <c r="LP494" s="115"/>
      <c r="LQ494" s="115"/>
      <c r="LR494" s="115"/>
      <c r="LS494" s="115"/>
      <c r="LT494" s="115">
        <f t="shared" si="7891"/>
        <v>0</v>
      </c>
      <c r="LU494" s="481"/>
      <c r="LV494" s="118"/>
      <c r="LW494" s="118"/>
      <c r="LX494" s="115"/>
      <c r="LY494" s="115"/>
      <c r="LZ494" s="115"/>
      <c r="MA494" s="115"/>
      <c r="MB494" s="115"/>
      <c r="MC494" s="115">
        <f t="shared" si="7892"/>
        <v>0</v>
      </c>
      <c r="MD494" s="481"/>
      <c r="ME494" s="118"/>
      <c r="MF494" s="118"/>
      <c r="MG494" s="115"/>
      <c r="MH494" s="115"/>
      <c r="MI494" s="115"/>
      <c r="MJ494" s="115"/>
      <c r="MK494" s="115"/>
      <c r="ML494" s="115">
        <f t="shared" si="7893"/>
        <v>0</v>
      </c>
      <c r="MM494" s="481"/>
      <c r="MN494" s="118"/>
      <c r="MO494" s="118"/>
      <c r="MP494" s="115"/>
      <c r="MQ494" s="115"/>
      <c r="MR494" s="115"/>
      <c r="MS494" s="115"/>
      <c r="MT494" s="115"/>
      <c r="MU494" s="115">
        <f t="shared" si="7894"/>
        <v>0</v>
      </c>
      <c r="MV494" s="481"/>
      <c r="MW494" s="118"/>
      <c r="MX494" s="118"/>
      <c r="MY494" s="115"/>
      <c r="MZ494" s="115"/>
      <c r="NA494" s="115"/>
      <c r="NB494" s="115"/>
      <c r="NC494" s="115"/>
      <c r="ND494" s="115">
        <f t="shared" si="7895"/>
        <v>0</v>
      </c>
      <c r="NE494" s="481"/>
      <c r="NF494" s="118"/>
      <c r="NG494" s="118"/>
      <c r="NH494" s="115"/>
      <c r="NI494" s="115"/>
      <c r="NJ494" s="115"/>
      <c r="NK494" s="115"/>
      <c r="NL494" s="115"/>
      <c r="NM494" s="115">
        <f t="shared" si="7896"/>
        <v>0</v>
      </c>
      <c r="NN494" s="481"/>
      <c r="NO494" s="118"/>
      <c r="NP494" s="118"/>
      <c r="NQ494" s="115"/>
      <c r="NR494" s="115"/>
      <c r="NS494" s="115"/>
      <c r="NT494" s="115"/>
      <c r="NU494" s="115"/>
      <c r="NV494" s="115">
        <f t="shared" si="7897"/>
        <v>0</v>
      </c>
      <c r="NW494" s="481"/>
      <c r="NX494" s="118"/>
      <c r="NY494" s="118"/>
      <c r="NZ494" s="115"/>
      <c r="OA494" s="115"/>
      <c r="OB494" s="115"/>
      <c r="OC494" s="115"/>
      <c r="OD494" s="115"/>
      <c r="OE494" s="115">
        <f t="shared" si="7898"/>
        <v>0</v>
      </c>
      <c r="OF494" s="481"/>
      <c r="OG494" s="118"/>
      <c r="OH494" s="118"/>
      <c r="OI494" s="115"/>
      <c r="OJ494" s="115"/>
      <c r="OK494" s="115"/>
      <c r="OL494" s="115"/>
      <c r="OM494" s="115"/>
      <c r="ON494" s="115">
        <f t="shared" si="7899"/>
        <v>0</v>
      </c>
      <c r="OO494" s="481"/>
      <c r="OP494" s="118"/>
      <c r="OQ494" s="118"/>
      <c r="OR494" s="115"/>
      <c r="OS494" s="115"/>
      <c r="OT494" s="115"/>
      <c r="OU494" s="115"/>
      <c r="OV494" s="115"/>
      <c r="OW494" s="115">
        <f t="shared" si="7900"/>
        <v>0</v>
      </c>
      <c r="OY494" s="118"/>
      <c r="OZ494" s="118"/>
      <c r="PA494" s="115"/>
      <c r="PB494" s="115"/>
      <c r="PC494" s="115"/>
      <c r="PD494" s="115"/>
      <c r="PE494" s="115"/>
      <c r="PF494" s="115">
        <f t="shared" si="7901"/>
        <v>0</v>
      </c>
    </row>
    <row r="495" spans="1:422">
      <c r="A495" s="118"/>
      <c r="B495" s="118"/>
      <c r="C495" s="115"/>
      <c r="D495" s="115"/>
      <c r="E495" s="115"/>
      <c r="F495" s="115"/>
      <c r="G495" s="115"/>
      <c r="H495" s="115">
        <f t="shared" si="7855"/>
        <v>0</v>
      </c>
      <c r="J495" s="118"/>
      <c r="K495" s="118"/>
      <c r="L495" s="115"/>
      <c r="M495" s="115"/>
      <c r="N495" s="115"/>
      <c r="O495" s="115"/>
      <c r="P495" s="115"/>
      <c r="Q495" s="115">
        <f t="shared" si="7856"/>
        <v>0</v>
      </c>
      <c r="S495" s="118"/>
      <c r="T495" s="118"/>
      <c r="U495" s="115"/>
      <c r="V495" s="115"/>
      <c r="W495" s="115"/>
      <c r="X495" s="115"/>
      <c r="Y495" s="115"/>
      <c r="Z495" s="115">
        <f t="shared" si="7857"/>
        <v>0</v>
      </c>
      <c r="AB495" s="118"/>
      <c r="AC495" s="118"/>
      <c r="AD495" s="115"/>
      <c r="AE495" s="115"/>
      <c r="AF495" s="115"/>
      <c r="AG495" s="115"/>
      <c r="AH495" s="115"/>
      <c r="AI495" s="115">
        <f t="shared" si="7858"/>
        <v>0</v>
      </c>
      <c r="AK495" s="118"/>
      <c r="AL495" s="118"/>
      <c r="AM495" s="115"/>
      <c r="AN495" s="115"/>
      <c r="AO495" s="115"/>
      <c r="AP495" s="115"/>
      <c r="AQ495" s="115"/>
      <c r="AR495" s="115">
        <f t="shared" si="7859"/>
        <v>0</v>
      </c>
      <c r="AT495" s="118"/>
      <c r="AU495" s="118"/>
      <c r="AV495" s="115"/>
      <c r="AW495" s="115"/>
      <c r="AX495" s="115"/>
      <c r="AY495" s="115"/>
      <c r="AZ495" s="115"/>
      <c r="BA495" s="115">
        <f t="shared" si="7860"/>
        <v>0</v>
      </c>
      <c r="BC495" s="118"/>
      <c r="BD495" s="118"/>
      <c r="BE495" s="115"/>
      <c r="BF495" s="115"/>
      <c r="BG495" s="115"/>
      <c r="BH495" s="115"/>
      <c r="BI495" s="115"/>
      <c r="BJ495" s="115">
        <f t="shared" si="7861"/>
        <v>0</v>
      </c>
      <c r="BL495" s="118"/>
      <c r="BM495" s="118"/>
      <c r="BN495" s="115"/>
      <c r="BO495" s="115"/>
      <c r="BP495" s="115"/>
      <c r="BQ495" s="115"/>
      <c r="BR495" s="115"/>
      <c r="BS495" s="115">
        <f t="shared" si="7862"/>
        <v>0</v>
      </c>
      <c r="BU495" s="118"/>
      <c r="BV495" s="118"/>
      <c r="BW495" s="115"/>
      <c r="BX495" s="115"/>
      <c r="BY495" s="115"/>
      <c r="BZ495" s="115"/>
      <c r="CA495" s="115"/>
      <c r="CB495" s="115">
        <f t="shared" si="7863"/>
        <v>0</v>
      </c>
      <c r="CD495" s="118"/>
      <c r="CE495" s="118"/>
      <c r="CF495" s="115"/>
      <c r="CG495" s="115"/>
      <c r="CH495" s="115"/>
      <c r="CI495" s="115"/>
      <c r="CJ495" s="115"/>
      <c r="CK495" s="115">
        <f t="shared" si="7864"/>
        <v>0</v>
      </c>
      <c r="CM495" s="118"/>
      <c r="CN495" s="118"/>
      <c r="CO495" s="115"/>
      <c r="CP495" s="115"/>
      <c r="CQ495" s="115"/>
      <c r="CR495" s="115"/>
      <c r="CS495" s="115"/>
      <c r="CT495" s="115">
        <f t="shared" si="7865"/>
        <v>0</v>
      </c>
      <c r="CV495" s="118"/>
      <c r="CW495" s="118"/>
      <c r="CX495" s="115"/>
      <c r="CY495" s="115"/>
      <c r="CZ495" s="115"/>
      <c r="DA495" s="115"/>
      <c r="DB495" s="115"/>
      <c r="DC495" s="115">
        <f t="shared" si="7866"/>
        <v>0</v>
      </c>
      <c r="DE495" s="118"/>
      <c r="DF495" s="118"/>
      <c r="DG495" s="115"/>
      <c r="DH495" s="115"/>
      <c r="DI495" s="115"/>
      <c r="DJ495" s="115"/>
      <c r="DK495" s="115"/>
      <c r="DL495" s="115">
        <f t="shared" si="7867"/>
        <v>0</v>
      </c>
      <c r="DN495" s="118"/>
      <c r="DO495" s="118"/>
      <c r="DP495" s="115"/>
      <c r="DQ495" s="115"/>
      <c r="DR495" s="115"/>
      <c r="DS495" s="115"/>
      <c r="DT495" s="115"/>
      <c r="DU495" s="115"/>
      <c r="DW495" s="118"/>
      <c r="DX495" s="118"/>
      <c r="DY495" s="115"/>
      <c r="DZ495" s="115"/>
      <c r="EA495" s="115"/>
      <c r="EB495" s="115"/>
      <c r="EC495" s="115"/>
      <c r="ED495" s="115">
        <f t="shared" si="7869"/>
        <v>0</v>
      </c>
      <c r="EF495" s="118"/>
      <c r="EG495" s="118"/>
      <c r="EH495" s="115"/>
      <c r="EI495" s="115"/>
      <c r="EJ495" s="115"/>
      <c r="EK495" s="115"/>
      <c r="EL495" s="115"/>
      <c r="EM495" s="115">
        <f t="shared" si="7870"/>
        <v>0</v>
      </c>
      <c r="EO495" s="118"/>
      <c r="EP495" s="118"/>
      <c r="EQ495" s="115"/>
      <c r="ER495" s="115"/>
      <c r="ES495" s="115"/>
      <c r="ET495" s="115"/>
      <c r="EU495" s="115"/>
      <c r="EV495" s="115">
        <f t="shared" si="7871"/>
        <v>0</v>
      </c>
      <c r="EX495" s="118"/>
      <c r="EY495" s="118"/>
      <c r="EZ495" s="115"/>
      <c r="FA495" s="115"/>
      <c r="FB495" s="115"/>
      <c r="FC495" s="115"/>
      <c r="FD495" s="115"/>
      <c r="FE495" s="115">
        <f t="shared" si="7872"/>
        <v>0</v>
      </c>
      <c r="FG495" s="118" t="s">
        <v>889</v>
      </c>
      <c r="FH495" s="118"/>
      <c r="FI495" s="115">
        <v>0.9</v>
      </c>
      <c r="FJ495" s="115"/>
      <c r="FK495" s="115"/>
      <c r="FL495" s="115">
        <v>1</v>
      </c>
      <c r="FM495" s="115"/>
      <c r="FN495" s="115">
        <f t="shared" si="7873"/>
        <v>0.9</v>
      </c>
      <c r="FP495" s="118"/>
      <c r="FQ495" s="118"/>
      <c r="FR495" s="115"/>
      <c r="FS495" s="115"/>
      <c r="FT495" s="115"/>
      <c r="FU495" s="115"/>
      <c r="FV495" s="115"/>
      <c r="FW495" s="115">
        <f t="shared" si="7874"/>
        <v>0</v>
      </c>
      <c r="FY495" s="118"/>
      <c r="FZ495" s="118"/>
      <c r="GA495" s="115"/>
      <c r="GB495" s="115"/>
      <c r="GC495" s="115"/>
      <c r="GD495" s="115"/>
      <c r="GE495" s="115"/>
      <c r="GF495" s="115">
        <f t="shared" si="7875"/>
        <v>0</v>
      </c>
      <c r="GH495" s="118"/>
      <c r="GI495" s="118"/>
      <c r="GJ495" s="115"/>
      <c r="GK495" s="115"/>
      <c r="GL495" s="115"/>
      <c r="GM495" s="115"/>
      <c r="GN495" s="115"/>
      <c r="GO495" s="115">
        <f t="shared" si="7876"/>
        <v>0</v>
      </c>
      <c r="GQ495" s="118"/>
      <c r="GR495" s="118"/>
      <c r="GS495" s="115"/>
      <c r="GT495" s="115"/>
      <c r="GU495" s="115"/>
      <c r="GV495" s="115"/>
      <c r="GW495" s="115"/>
      <c r="GX495" s="115">
        <f t="shared" si="7877"/>
        <v>0</v>
      </c>
      <c r="GZ495" s="118"/>
      <c r="HA495" s="118"/>
      <c r="HB495" s="115"/>
      <c r="HC495" s="115"/>
      <c r="HD495" s="115"/>
      <c r="HE495" s="115"/>
      <c r="HF495" s="115"/>
      <c r="HG495" s="115">
        <f t="shared" si="7878"/>
        <v>0</v>
      </c>
      <c r="HI495" s="118"/>
      <c r="HJ495" s="118"/>
      <c r="HK495" s="115"/>
      <c r="HL495" s="115"/>
      <c r="HM495" s="115"/>
      <c r="HN495" s="115"/>
      <c r="HO495" s="115"/>
      <c r="HP495" s="115">
        <f t="shared" si="7879"/>
        <v>0</v>
      </c>
      <c r="HR495" s="118"/>
      <c r="HS495" s="118"/>
      <c r="HT495" s="115"/>
      <c r="HU495" s="115"/>
      <c r="HV495" s="115"/>
      <c r="HW495" s="115"/>
      <c r="HX495" s="115"/>
      <c r="HY495" s="115">
        <f t="shared" si="7880"/>
        <v>0</v>
      </c>
      <c r="IA495" s="118"/>
      <c r="IB495" s="118"/>
      <c r="IC495" s="115"/>
      <c r="ID495" s="115"/>
      <c r="IE495" s="115"/>
      <c r="IF495" s="115"/>
      <c r="IG495" s="115"/>
      <c r="IH495" s="115">
        <f t="shared" si="7881"/>
        <v>0</v>
      </c>
      <c r="IJ495" s="118"/>
      <c r="IK495" s="118"/>
      <c r="IL495" s="115"/>
      <c r="IM495" s="115"/>
      <c r="IN495" s="115"/>
      <c r="IO495" s="115"/>
      <c r="IP495" s="115"/>
      <c r="IQ495" s="115">
        <f t="shared" si="7882"/>
        <v>0</v>
      </c>
      <c r="IS495" s="118"/>
      <c r="IT495" s="118"/>
      <c r="IU495" s="115"/>
      <c r="IV495" s="115"/>
      <c r="IW495" s="115"/>
      <c r="IX495" s="115"/>
      <c r="IY495" s="115"/>
      <c r="IZ495" s="115">
        <f t="shared" si="7883"/>
        <v>0</v>
      </c>
      <c r="JB495" s="118"/>
      <c r="JC495" s="118"/>
      <c r="JD495" s="115"/>
      <c r="JE495" s="115"/>
      <c r="JF495" s="115"/>
      <c r="JG495" s="115"/>
      <c r="JH495" s="115"/>
      <c r="JI495" s="115">
        <f t="shared" si="7884"/>
        <v>0</v>
      </c>
      <c r="JK495" s="118"/>
      <c r="JL495" s="118"/>
      <c r="JM495" s="115"/>
      <c r="JN495" s="115"/>
      <c r="JO495" s="115"/>
      <c r="JP495" s="115"/>
      <c r="JQ495" s="115"/>
      <c r="JR495" s="115">
        <f t="shared" si="7885"/>
        <v>0</v>
      </c>
      <c r="JS495" s="481"/>
      <c r="JT495" s="118"/>
      <c r="JU495" s="118"/>
      <c r="JV495" s="115"/>
      <c r="JW495" s="115"/>
      <c r="JX495" s="115"/>
      <c r="JY495" s="115"/>
      <c r="JZ495" s="115"/>
      <c r="KA495" s="115">
        <f t="shared" si="7886"/>
        <v>0</v>
      </c>
      <c r="KB495" s="481"/>
      <c r="KC495" s="118"/>
      <c r="KD495" s="118"/>
      <c r="KE495" s="115"/>
      <c r="KF495" s="115"/>
      <c r="KG495" s="115"/>
      <c r="KH495" s="115"/>
      <c r="KI495" s="115"/>
      <c r="KJ495" s="115">
        <f t="shared" si="7887"/>
        <v>0</v>
      </c>
      <c r="KK495" s="481"/>
      <c r="KL495" s="118"/>
      <c r="KM495" s="118"/>
      <c r="KN495" s="115"/>
      <c r="KO495" s="115"/>
      <c r="KP495" s="115"/>
      <c r="KQ495" s="115"/>
      <c r="KR495" s="115"/>
      <c r="KS495" s="115">
        <f t="shared" si="7888"/>
        <v>0</v>
      </c>
      <c r="KT495" s="481"/>
      <c r="KU495" s="118"/>
      <c r="KV495" s="118"/>
      <c r="KW495" s="115"/>
      <c r="KX495" s="115"/>
      <c r="KY495" s="115"/>
      <c r="KZ495" s="115"/>
      <c r="LA495" s="115"/>
      <c r="LB495" s="115">
        <f t="shared" si="7889"/>
        <v>0</v>
      </c>
      <c r="LC495" s="481"/>
      <c r="LD495" s="118"/>
      <c r="LE495" s="118"/>
      <c r="LF495" s="115"/>
      <c r="LG495" s="115"/>
      <c r="LH495" s="115"/>
      <c r="LI495" s="115"/>
      <c r="LJ495" s="115"/>
      <c r="LK495" s="115">
        <f t="shared" si="7890"/>
        <v>0</v>
      </c>
      <c r="LL495" s="481"/>
      <c r="LM495" s="118"/>
      <c r="LN495" s="118"/>
      <c r="LO495" s="115"/>
      <c r="LP495" s="115"/>
      <c r="LQ495" s="115"/>
      <c r="LR495" s="115"/>
      <c r="LS495" s="115"/>
      <c r="LT495" s="115">
        <f t="shared" si="7891"/>
        <v>0</v>
      </c>
      <c r="LU495" s="481"/>
      <c r="LV495" s="118"/>
      <c r="LW495" s="118"/>
      <c r="LX495" s="115"/>
      <c r="LY495" s="115"/>
      <c r="LZ495" s="115"/>
      <c r="MA495" s="115"/>
      <c r="MB495" s="115"/>
      <c r="MC495" s="115">
        <f t="shared" si="7892"/>
        <v>0</v>
      </c>
      <c r="MD495" s="481"/>
      <c r="ME495" s="118"/>
      <c r="MF495" s="118"/>
      <c r="MG495" s="115"/>
      <c r="MH495" s="115"/>
      <c r="MI495" s="115"/>
      <c r="MJ495" s="115"/>
      <c r="MK495" s="115"/>
      <c r="ML495" s="115">
        <f t="shared" si="7893"/>
        <v>0</v>
      </c>
      <c r="MM495" s="481"/>
      <c r="MN495" s="118"/>
      <c r="MO495" s="118"/>
      <c r="MP495" s="115"/>
      <c r="MQ495" s="115"/>
      <c r="MR495" s="115"/>
      <c r="MS495" s="115"/>
      <c r="MT495" s="115"/>
      <c r="MU495" s="115">
        <f t="shared" si="7894"/>
        <v>0</v>
      </c>
      <c r="MV495" s="481"/>
      <c r="MW495" s="118"/>
      <c r="MX495" s="118"/>
      <c r="MY495" s="115"/>
      <c r="MZ495" s="115"/>
      <c r="NA495" s="115"/>
      <c r="NB495" s="115"/>
      <c r="NC495" s="115"/>
      <c r="ND495" s="115">
        <f t="shared" si="7895"/>
        <v>0</v>
      </c>
      <c r="NE495" s="481"/>
      <c r="NF495" s="118"/>
      <c r="NG495" s="118"/>
      <c r="NH495" s="115"/>
      <c r="NI495" s="115"/>
      <c r="NJ495" s="115"/>
      <c r="NK495" s="115"/>
      <c r="NL495" s="115"/>
      <c r="NM495" s="115">
        <f t="shared" si="7896"/>
        <v>0</v>
      </c>
      <c r="NN495" s="481"/>
      <c r="NO495" s="118"/>
      <c r="NP495" s="118"/>
      <c r="NQ495" s="115"/>
      <c r="NR495" s="115"/>
      <c r="NS495" s="115"/>
      <c r="NT495" s="115"/>
      <c r="NU495" s="115"/>
      <c r="NV495" s="115">
        <f t="shared" si="7897"/>
        <v>0</v>
      </c>
      <c r="NW495" s="481"/>
      <c r="NX495" s="118"/>
      <c r="NY495" s="118"/>
      <c r="NZ495" s="115"/>
      <c r="OA495" s="115"/>
      <c r="OB495" s="115"/>
      <c r="OC495" s="115"/>
      <c r="OD495" s="115"/>
      <c r="OE495" s="115">
        <f t="shared" si="7898"/>
        <v>0</v>
      </c>
      <c r="OF495" s="481"/>
      <c r="OG495" s="118"/>
      <c r="OH495" s="118"/>
      <c r="OI495" s="115"/>
      <c r="OJ495" s="115"/>
      <c r="OK495" s="115"/>
      <c r="OL495" s="115"/>
      <c r="OM495" s="115"/>
      <c r="ON495" s="115">
        <f t="shared" si="7899"/>
        <v>0</v>
      </c>
      <c r="OO495" s="481"/>
      <c r="OP495" s="118"/>
      <c r="OQ495" s="118"/>
      <c r="OR495" s="115"/>
      <c r="OS495" s="115"/>
      <c r="OT495" s="115"/>
      <c r="OU495" s="115"/>
      <c r="OV495" s="115"/>
      <c r="OW495" s="115">
        <f t="shared" si="7900"/>
        <v>0</v>
      </c>
      <c r="OY495" s="118"/>
      <c r="OZ495" s="118"/>
      <c r="PA495" s="115"/>
      <c r="PB495" s="115"/>
      <c r="PC495" s="115"/>
      <c r="PD495" s="115"/>
      <c r="PE495" s="115"/>
      <c r="PF495" s="115">
        <f t="shared" si="7901"/>
        <v>0</v>
      </c>
    </row>
    <row r="496" spans="1:422">
      <c r="A496" s="118"/>
      <c r="B496" s="118"/>
      <c r="C496" s="115"/>
      <c r="D496" s="115"/>
      <c r="E496" s="115"/>
      <c r="F496" s="115"/>
      <c r="G496" s="115"/>
      <c r="H496" s="115">
        <f t="shared" si="7855"/>
        <v>0</v>
      </c>
      <c r="J496" s="118"/>
      <c r="K496" s="118"/>
      <c r="L496" s="115"/>
      <c r="M496" s="115"/>
      <c r="N496" s="115"/>
      <c r="O496" s="115"/>
      <c r="P496" s="115"/>
      <c r="Q496" s="115">
        <f t="shared" si="7856"/>
        <v>0</v>
      </c>
      <c r="S496" s="118"/>
      <c r="T496" s="118"/>
      <c r="U496" s="115"/>
      <c r="V496" s="115"/>
      <c r="W496" s="115"/>
      <c r="X496" s="115"/>
      <c r="Y496" s="115"/>
      <c r="Z496" s="115">
        <f t="shared" si="7857"/>
        <v>0</v>
      </c>
      <c r="AB496" s="118"/>
      <c r="AC496" s="118"/>
      <c r="AD496" s="115"/>
      <c r="AE496" s="115"/>
      <c r="AF496" s="115"/>
      <c r="AG496" s="115"/>
      <c r="AH496" s="115"/>
      <c r="AI496" s="115">
        <f t="shared" si="7858"/>
        <v>0</v>
      </c>
      <c r="AK496" s="118"/>
      <c r="AL496" s="118"/>
      <c r="AM496" s="115"/>
      <c r="AN496" s="115"/>
      <c r="AO496" s="115"/>
      <c r="AP496" s="115"/>
      <c r="AQ496" s="115"/>
      <c r="AR496" s="115">
        <f t="shared" si="7859"/>
        <v>0</v>
      </c>
      <c r="AT496" s="118"/>
      <c r="AU496" s="118"/>
      <c r="AV496" s="115"/>
      <c r="AW496" s="115"/>
      <c r="AX496" s="115"/>
      <c r="AY496" s="115"/>
      <c r="AZ496" s="115"/>
      <c r="BA496" s="115">
        <f t="shared" si="7860"/>
        <v>0</v>
      </c>
      <c r="BC496" s="118"/>
      <c r="BD496" s="118"/>
      <c r="BE496" s="115"/>
      <c r="BF496" s="115"/>
      <c r="BG496" s="115"/>
      <c r="BH496" s="115"/>
      <c r="BI496" s="115"/>
      <c r="BJ496" s="115">
        <f t="shared" si="7861"/>
        <v>0</v>
      </c>
      <c r="BL496" s="118"/>
      <c r="BM496" s="118"/>
      <c r="BN496" s="115"/>
      <c r="BO496" s="115"/>
      <c r="BP496" s="115"/>
      <c r="BQ496" s="115"/>
      <c r="BR496" s="115"/>
      <c r="BS496" s="115">
        <f t="shared" si="7862"/>
        <v>0</v>
      </c>
      <c r="BU496" s="118"/>
      <c r="BV496" s="118"/>
      <c r="BW496" s="115"/>
      <c r="BX496" s="115"/>
      <c r="BY496" s="115"/>
      <c r="BZ496" s="115"/>
      <c r="CA496" s="115"/>
      <c r="CB496" s="115">
        <f t="shared" si="7863"/>
        <v>0</v>
      </c>
      <c r="CD496" s="118"/>
      <c r="CE496" s="118"/>
      <c r="CF496" s="115"/>
      <c r="CG496" s="115"/>
      <c r="CH496" s="115"/>
      <c r="CI496" s="115"/>
      <c r="CJ496" s="115"/>
      <c r="CK496" s="115">
        <f t="shared" si="7864"/>
        <v>0</v>
      </c>
      <c r="CM496" s="118"/>
      <c r="CN496" s="118"/>
      <c r="CO496" s="115"/>
      <c r="CP496" s="115"/>
      <c r="CQ496" s="115"/>
      <c r="CR496" s="115"/>
      <c r="CS496" s="115"/>
      <c r="CT496" s="115">
        <f t="shared" si="7865"/>
        <v>0</v>
      </c>
      <c r="CV496" s="118"/>
      <c r="CW496" s="118"/>
      <c r="CX496" s="115"/>
      <c r="CY496" s="115"/>
      <c r="CZ496" s="115"/>
      <c r="DA496" s="115"/>
      <c r="DB496" s="115"/>
      <c r="DC496" s="115">
        <f t="shared" si="7866"/>
        <v>0</v>
      </c>
      <c r="DE496" s="118"/>
      <c r="DF496" s="118"/>
      <c r="DG496" s="115"/>
      <c r="DH496" s="115"/>
      <c r="DI496" s="115"/>
      <c r="DJ496" s="115"/>
      <c r="DK496" s="115"/>
      <c r="DL496" s="115">
        <f t="shared" si="7867"/>
        <v>0</v>
      </c>
      <c r="DN496" s="118"/>
      <c r="DO496" s="118"/>
      <c r="DP496" s="115"/>
      <c r="DQ496" s="115"/>
      <c r="DR496" s="115"/>
      <c r="DS496" s="115"/>
      <c r="DT496" s="115"/>
      <c r="DU496" s="115">
        <f t="shared" ref="DU496:DU497" si="7902">PRODUCT(DP496:DT496)</f>
        <v>0</v>
      </c>
      <c r="DW496" s="118"/>
      <c r="DX496" s="118"/>
      <c r="DY496" s="115"/>
      <c r="DZ496" s="115"/>
      <c r="EA496" s="115"/>
      <c r="EB496" s="115"/>
      <c r="EC496" s="115"/>
      <c r="ED496" s="115">
        <f t="shared" si="7869"/>
        <v>0</v>
      </c>
      <c r="EF496" s="118"/>
      <c r="EG496" s="118"/>
      <c r="EH496" s="115"/>
      <c r="EI496" s="115"/>
      <c r="EJ496" s="115"/>
      <c r="EK496" s="115"/>
      <c r="EL496" s="115"/>
      <c r="EM496" s="115">
        <f t="shared" si="7870"/>
        <v>0</v>
      </c>
      <c r="EO496" s="118"/>
      <c r="EP496" s="118"/>
      <c r="EQ496" s="115"/>
      <c r="ER496" s="115"/>
      <c r="ES496" s="115"/>
      <c r="ET496" s="115"/>
      <c r="EU496" s="115"/>
      <c r="EV496" s="115">
        <f t="shared" si="7871"/>
        <v>0</v>
      </c>
      <c r="EX496" s="118"/>
      <c r="EY496" s="118"/>
      <c r="EZ496" s="115"/>
      <c r="FA496" s="115"/>
      <c r="FB496" s="115"/>
      <c r="FC496" s="115"/>
      <c r="FD496" s="115"/>
      <c r="FE496" s="115">
        <f t="shared" si="7872"/>
        <v>0</v>
      </c>
      <c r="FG496" s="118"/>
      <c r="FH496" s="118"/>
      <c r="FI496" s="115"/>
      <c r="FJ496" s="115"/>
      <c r="FK496" s="115"/>
      <c r="FL496" s="115"/>
      <c r="FM496" s="115"/>
      <c r="FN496" s="115">
        <f t="shared" si="7873"/>
        <v>0</v>
      </c>
      <c r="FP496" s="118"/>
      <c r="FQ496" s="118"/>
      <c r="FR496" s="115"/>
      <c r="FS496" s="115"/>
      <c r="FT496" s="115"/>
      <c r="FU496" s="115"/>
      <c r="FV496" s="115"/>
      <c r="FW496" s="115">
        <f t="shared" si="7874"/>
        <v>0</v>
      </c>
      <c r="FY496" s="118"/>
      <c r="FZ496" s="118"/>
      <c r="GA496" s="115"/>
      <c r="GB496" s="115"/>
      <c r="GC496" s="115"/>
      <c r="GD496" s="115"/>
      <c r="GE496" s="115"/>
      <c r="GF496" s="115">
        <f t="shared" si="7875"/>
        <v>0</v>
      </c>
      <c r="GH496" s="118"/>
      <c r="GI496" s="118"/>
      <c r="GJ496" s="115"/>
      <c r="GK496" s="115"/>
      <c r="GL496" s="115"/>
      <c r="GM496" s="115"/>
      <c r="GN496" s="115"/>
      <c r="GO496" s="115">
        <f t="shared" si="7876"/>
        <v>0</v>
      </c>
      <c r="GQ496" s="118"/>
      <c r="GR496" s="118"/>
      <c r="GS496" s="115"/>
      <c r="GT496" s="115"/>
      <c r="GU496" s="115"/>
      <c r="GV496" s="115"/>
      <c r="GW496" s="115"/>
      <c r="GX496" s="115">
        <f t="shared" si="7877"/>
        <v>0</v>
      </c>
      <c r="GZ496" s="118"/>
      <c r="HA496" s="118"/>
      <c r="HB496" s="115"/>
      <c r="HC496" s="115"/>
      <c r="HD496" s="115"/>
      <c r="HE496" s="115"/>
      <c r="HF496" s="115"/>
      <c r="HG496" s="115">
        <f t="shared" si="7878"/>
        <v>0</v>
      </c>
      <c r="HI496" s="118"/>
      <c r="HJ496" s="118"/>
      <c r="HK496" s="115"/>
      <c r="HL496" s="115"/>
      <c r="HM496" s="115"/>
      <c r="HN496" s="115"/>
      <c r="HO496" s="115"/>
      <c r="HP496" s="115">
        <f t="shared" si="7879"/>
        <v>0</v>
      </c>
      <c r="HR496" s="118"/>
      <c r="HS496" s="118"/>
      <c r="HT496" s="115"/>
      <c r="HU496" s="115"/>
      <c r="HV496" s="115"/>
      <c r="HW496" s="115"/>
      <c r="HX496" s="115"/>
      <c r="HY496" s="115">
        <f t="shared" si="7880"/>
        <v>0</v>
      </c>
      <c r="IA496" s="118"/>
      <c r="IB496" s="118"/>
      <c r="IC496" s="115"/>
      <c r="ID496" s="115"/>
      <c r="IE496" s="115"/>
      <c r="IF496" s="115"/>
      <c r="IG496" s="115"/>
      <c r="IH496" s="115">
        <f t="shared" si="7881"/>
        <v>0</v>
      </c>
      <c r="IJ496" s="118"/>
      <c r="IK496" s="118"/>
      <c r="IL496" s="115"/>
      <c r="IM496" s="115"/>
      <c r="IN496" s="115"/>
      <c r="IO496" s="115"/>
      <c r="IP496" s="115"/>
      <c r="IQ496" s="115">
        <f t="shared" si="7882"/>
        <v>0</v>
      </c>
      <c r="IS496" s="118"/>
      <c r="IT496" s="118"/>
      <c r="IU496" s="115"/>
      <c r="IV496" s="115"/>
      <c r="IW496" s="115"/>
      <c r="IX496" s="115"/>
      <c r="IY496" s="115"/>
      <c r="IZ496" s="115">
        <f t="shared" si="7883"/>
        <v>0</v>
      </c>
      <c r="JB496" s="118"/>
      <c r="JC496" s="118"/>
      <c r="JD496" s="115"/>
      <c r="JE496" s="115"/>
      <c r="JF496" s="115"/>
      <c r="JG496" s="115"/>
      <c r="JH496" s="115"/>
      <c r="JI496" s="115">
        <f t="shared" si="7884"/>
        <v>0</v>
      </c>
      <c r="JK496" s="118"/>
      <c r="JL496" s="118"/>
      <c r="JM496" s="115"/>
      <c r="JN496" s="115"/>
      <c r="JO496" s="115"/>
      <c r="JP496" s="115"/>
      <c r="JQ496" s="115"/>
      <c r="JR496" s="115">
        <f t="shared" si="7885"/>
        <v>0</v>
      </c>
      <c r="JS496" s="481"/>
      <c r="JT496" s="118"/>
      <c r="JU496" s="118"/>
      <c r="JV496" s="115"/>
      <c r="JW496" s="115"/>
      <c r="JX496" s="115"/>
      <c r="JY496" s="115"/>
      <c r="JZ496" s="115"/>
      <c r="KA496" s="115">
        <f t="shared" si="7886"/>
        <v>0</v>
      </c>
      <c r="KB496" s="481"/>
      <c r="KC496" s="118"/>
      <c r="KD496" s="118"/>
      <c r="KE496" s="115"/>
      <c r="KF496" s="115"/>
      <c r="KG496" s="115"/>
      <c r="KH496" s="115"/>
      <c r="KI496" s="115"/>
      <c r="KJ496" s="115">
        <f t="shared" si="7887"/>
        <v>0</v>
      </c>
      <c r="KK496" s="481"/>
      <c r="KL496" s="118"/>
      <c r="KM496" s="118"/>
      <c r="KN496" s="115"/>
      <c r="KO496" s="115"/>
      <c r="KP496" s="115"/>
      <c r="KQ496" s="115"/>
      <c r="KR496" s="115"/>
      <c r="KS496" s="115">
        <f t="shared" si="7888"/>
        <v>0</v>
      </c>
      <c r="KT496" s="481"/>
      <c r="KU496" s="118"/>
      <c r="KV496" s="118"/>
      <c r="KW496" s="115"/>
      <c r="KX496" s="115"/>
      <c r="KY496" s="115"/>
      <c r="KZ496" s="115"/>
      <c r="LA496" s="115"/>
      <c r="LB496" s="115">
        <f t="shared" si="7889"/>
        <v>0</v>
      </c>
      <c r="LC496" s="481"/>
      <c r="LD496" s="118"/>
      <c r="LE496" s="118"/>
      <c r="LF496" s="115"/>
      <c r="LG496" s="115"/>
      <c r="LH496" s="115"/>
      <c r="LI496" s="115"/>
      <c r="LJ496" s="115"/>
      <c r="LK496" s="115">
        <f t="shared" si="7890"/>
        <v>0</v>
      </c>
      <c r="LL496" s="481"/>
      <c r="LM496" s="118"/>
      <c r="LN496" s="118"/>
      <c r="LO496" s="115"/>
      <c r="LP496" s="115"/>
      <c r="LQ496" s="115"/>
      <c r="LR496" s="115"/>
      <c r="LS496" s="115"/>
      <c r="LT496" s="115">
        <f t="shared" si="7891"/>
        <v>0</v>
      </c>
      <c r="LU496" s="481"/>
      <c r="LV496" s="118"/>
      <c r="LW496" s="118"/>
      <c r="LX496" s="115"/>
      <c r="LY496" s="115"/>
      <c r="LZ496" s="115"/>
      <c r="MA496" s="115"/>
      <c r="MB496" s="115"/>
      <c r="MC496" s="115">
        <f t="shared" si="7892"/>
        <v>0</v>
      </c>
      <c r="MD496" s="481"/>
      <c r="ME496" s="118"/>
      <c r="MF496" s="118"/>
      <c r="MG496" s="115"/>
      <c r="MH496" s="115"/>
      <c r="MI496" s="115"/>
      <c r="MJ496" s="115"/>
      <c r="MK496" s="115"/>
      <c r="ML496" s="115">
        <f t="shared" si="7893"/>
        <v>0</v>
      </c>
      <c r="MM496" s="481"/>
      <c r="MN496" s="118"/>
      <c r="MO496" s="118"/>
      <c r="MP496" s="115"/>
      <c r="MQ496" s="115"/>
      <c r="MR496" s="115"/>
      <c r="MS496" s="115"/>
      <c r="MT496" s="115"/>
      <c r="MU496" s="115">
        <f t="shared" si="7894"/>
        <v>0</v>
      </c>
      <c r="MV496" s="481"/>
      <c r="MW496" s="118"/>
      <c r="MX496" s="118"/>
      <c r="MY496" s="115"/>
      <c r="MZ496" s="115"/>
      <c r="NA496" s="115"/>
      <c r="NB496" s="115"/>
      <c r="NC496" s="115"/>
      <c r="ND496" s="115">
        <f t="shared" si="7895"/>
        <v>0</v>
      </c>
      <c r="NE496" s="481"/>
      <c r="NF496" s="118"/>
      <c r="NG496" s="118"/>
      <c r="NH496" s="115"/>
      <c r="NI496" s="115"/>
      <c r="NJ496" s="115"/>
      <c r="NK496" s="115"/>
      <c r="NL496" s="115"/>
      <c r="NM496" s="115">
        <f t="shared" si="7896"/>
        <v>0</v>
      </c>
      <c r="NN496" s="481"/>
      <c r="NO496" s="118"/>
      <c r="NP496" s="118"/>
      <c r="NQ496" s="115"/>
      <c r="NR496" s="115"/>
      <c r="NS496" s="115"/>
      <c r="NT496" s="115"/>
      <c r="NU496" s="115"/>
      <c r="NV496" s="115">
        <f t="shared" si="7897"/>
        <v>0</v>
      </c>
      <c r="NW496" s="481"/>
      <c r="NX496" s="118"/>
      <c r="NY496" s="118"/>
      <c r="NZ496" s="115"/>
      <c r="OA496" s="115"/>
      <c r="OB496" s="115"/>
      <c r="OC496" s="115"/>
      <c r="OD496" s="115"/>
      <c r="OE496" s="115">
        <f t="shared" si="7898"/>
        <v>0</v>
      </c>
      <c r="OF496" s="481"/>
      <c r="OG496" s="118"/>
      <c r="OH496" s="118"/>
      <c r="OI496" s="115"/>
      <c r="OJ496" s="115"/>
      <c r="OK496" s="115"/>
      <c r="OL496" s="115"/>
      <c r="OM496" s="115"/>
      <c r="ON496" s="115">
        <f t="shared" si="7899"/>
        <v>0</v>
      </c>
      <c r="OO496" s="481"/>
      <c r="OP496" s="118"/>
      <c r="OQ496" s="118"/>
      <c r="OR496" s="115"/>
      <c r="OS496" s="115"/>
      <c r="OT496" s="115"/>
      <c r="OU496" s="115"/>
      <c r="OV496" s="115"/>
      <c r="OW496" s="115">
        <f t="shared" si="7900"/>
        <v>0</v>
      </c>
      <c r="OY496" s="118"/>
      <c r="OZ496" s="118"/>
      <c r="PA496" s="115"/>
      <c r="PB496" s="115"/>
      <c r="PC496" s="115"/>
      <c r="PD496" s="115"/>
      <c r="PE496" s="115"/>
      <c r="PF496" s="115">
        <f t="shared" si="7901"/>
        <v>0</v>
      </c>
    </row>
    <row r="497" spans="1:422">
      <c r="A497" s="118"/>
      <c r="B497" s="118"/>
      <c r="C497" s="115"/>
      <c r="D497" s="115"/>
      <c r="E497" s="115"/>
      <c r="F497" s="115"/>
      <c r="G497" s="115"/>
      <c r="H497" s="115">
        <f t="shared" si="7855"/>
        <v>0</v>
      </c>
      <c r="J497" s="118"/>
      <c r="K497" s="118"/>
      <c r="L497" s="115"/>
      <c r="M497" s="115"/>
      <c r="N497" s="115"/>
      <c r="O497" s="115"/>
      <c r="P497" s="115"/>
      <c r="Q497" s="115">
        <f t="shared" si="7856"/>
        <v>0</v>
      </c>
      <c r="S497" s="118"/>
      <c r="T497" s="118"/>
      <c r="U497" s="115"/>
      <c r="V497" s="115"/>
      <c r="W497" s="115"/>
      <c r="X497" s="115"/>
      <c r="Y497" s="115"/>
      <c r="Z497" s="115">
        <f t="shared" si="7857"/>
        <v>0</v>
      </c>
      <c r="AB497" s="118"/>
      <c r="AC497" s="118"/>
      <c r="AD497" s="115"/>
      <c r="AE497" s="115"/>
      <c r="AF497" s="115"/>
      <c r="AG497" s="115"/>
      <c r="AH497" s="115"/>
      <c r="AI497" s="115">
        <f t="shared" si="7858"/>
        <v>0</v>
      </c>
      <c r="AK497" s="118"/>
      <c r="AL497" s="118"/>
      <c r="AM497" s="115"/>
      <c r="AN497" s="115"/>
      <c r="AO497" s="115"/>
      <c r="AP497" s="115"/>
      <c r="AQ497" s="115"/>
      <c r="AR497" s="115">
        <f t="shared" si="7859"/>
        <v>0</v>
      </c>
      <c r="AT497" s="118"/>
      <c r="AU497" s="118"/>
      <c r="AV497" s="115"/>
      <c r="AW497" s="115"/>
      <c r="AX497" s="115"/>
      <c r="AY497" s="115"/>
      <c r="AZ497" s="115"/>
      <c r="BA497" s="115">
        <f t="shared" si="7860"/>
        <v>0</v>
      </c>
      <c r="BC497" s="118"/>
      <c r="BD497" s="118"/>
      <c r="BE497" s="115"/>
      <c r="BF497" s="115"/>
      <c r="BG497" s="115"/>
      <c r="BH497" s="115"/>
      <c r="BI497" s="115"/>
      <c r="BJ497" s="115">
        <f t="shared" si="7861"/>
        <v>0</v>
      </c>
      <c r="BL497" s="118"/>
      <c r="BM497" s="118"/>
      <c r="BN497" s="115"/>
      <c r="BO497" s="115"/>
      <c r="BP497" s="115"/>
      <c r="BQ497" s="115"/>
      <c r="BR497" s="115"/>
      <c r="BS497" s="115">
        <f t="shared" si="7862"/>
        <v>0</v>
      </c>
      <c r="BU497" s="118"/>
      <c r="BV497" s="118"/>
      <c r="BW497" s="115"/>
      <c r="BX497" s="115"/>
      <c r="BY497" s="115"/>
      <c r="BZ497" s="115"/>
      <c r="CA497" s="115"/>
      <c r="CB497" s="115">
        <f t="shared" si="7863"/>
        <v>0</v>
      </c>
      <c r="CD497" s="118"/>
      <c r="CE497" s="118"/>
      <c r="CF497" s="115"/>
      <c r="CG497" s="115"/>
      <c r="CH497" s="115"/>
      <c r="CI497" s="115"/>
      <c r="CJ497" s="115"/>
      <c r="CK497" s="115">
        <f t="shared" si="7864"/>
        <v>0</v>
      </c>
      <c r="CM497" s="118"/>
      <c r="CN497" s="118"/>
      <c r="CO497" s="115"/>
      <c r="CP497" s="115"/>
      <c r="CQ497" s="115"/>
      <c r="CR497" s="115"/>
      <c r="CS497" s="115"/>
      <c r="CT497" s="115">
        <f t="shared" si="7865"/>
        <v>0</v>
      </c>
      <c r="CV497" s="118"/>
      <c r="CW497" s="118"/>
      <c r="CX497" s="115"/>
      <c r="CY497" s="115"/>
      <c r="CZ497" s="115"/>
      <c r="DA497" s="115"/>
      <c r="DB497" s="115"/>
      <c r="DC497" s="115">
        <f t="shared" si="7866"/>
        <v>0</v>
      </c>
      <c r="DE497" s="118"/>
      <c r="DF497" s="118"/>
      <c r="DG497" s="115"/>
      <c r="DH497" s="115"/>
      <c r="DI497" s="115"/>
      <c r="DJ497" s="115"/>
      <c r="DK497" s="115"/>
      <c r="DL497" s="115">
        <f t="shared" si="7867"/>
        <v>0</v>
      </c>
      <c r="DN497" s="118"/>
      <c r="DO497" s="118"/>
      <c r="DP497" s="115"/>
      <c r="DQ497" s="115"/>
      <c r="DR497" s="115"/>
      <c r="DS497" s="115"/>
      <c r="DT497" s="115"/>
      <c r="DU497" s="115">
        <f t="shared" si="7902"/>
        <v>0</v>
      </c>
      <c r="DW497" s="118"/>
      <c r="DX497" s="118"/>
      <c r="DY497" s="115"/>
      <c r="DZ497" s="115"/>
      <c r="EA497" s="115"/>
      <c r="EB497" s="115"/>
      <c r="EC497" s="115"/>
      <c r="ED497" s="115">
        <f t="shared" si="7869"/>
        <v>0</v>
      </c>
      <c r="EF497" s="118"/>
      <c r="EG497" s="118"/>
      <c r="EH497" s="115"/>
      <c r="EI497" s="115"/>
      <c r="EJ497" s="115"/>
      <c r="EK497" s="115"/>
      <c r="EL497" s="115"/>
      <c r="EM497" s="115">
        <f t="shared" si="7870"/>
        <v>0</v>
      </c>
      <c r="EO497" s="118"/>
      <c r="EP497" s="118"/>
      <c r="EQ497" s="115"/>
      <c r="ER497" s="115"/>
      <c r="ES497" s="115"/>
      <c r="ET497" s="115"/>
      <c r="EU497" s="115"/>
      <c r="EV497" s="115">
        <f t="shared" si="7871"/>
        <v>0</v>
      </c>
      <c r="EX497" s="118"/>
      <c r="EY497" s="118"/>
      <c r="EZ497" s="115"/>
      <c r="FA497" s="115"/>
      <c r="FB497" s="115"/>
      <c r="FC497" s="115"/>
      <c r="FD497" s="115"/>
      <c r="FE497" s="115">
        <f t="shared" si="7872"/>
        <v>0</v>
      </c>
      <c r="FG497" s="118"/>
      <c r="FH497" s="118"/>
      <c r="FI497" s="115"/>
      <c r="FJ497" s="115"/>
      <c r="FK497" s="115"/>
      <c r="FL497" s="115"/>
      <c r="FM497" s="115"/>
      <c r="FN497" s="115">
        <f t="shared" si="7873"/>
        <v>0</v>
      </c>
      <c r="FP497" s="118"/>
      <c r="FQ497" s="118"/>
      <c r="FR497" s="115"/>
      <c r="FS497" s="115"/>
      <c r="FT497" s="115"/>
      <c r="FU497" s="115"/>
      <c r="FV497" s="115"/>
      <c r="FW497" s="115">
        <f t="shared" si="7874"/>
        <v>0</v>
      </c>
      <c r="FY497" s="118"/>
      <c r="FZ497" s="118"/>
      <c r="GA497" s="115"/>
      <c r="GB497" s="115"/>
      <c r="GC497" s="115"/>
      <c r="GD497" s="115"/>
      <c r="GE497" s="115"/>
      <c r="GF497" s="115">
        <f t="shared" si="7875"/>
        <v>0</v>
      </c>
      <c r="GH497" s="118"/>
      <c r="GI497" s="118"/>
      <c r="GJ497" s="115"/>
      <c r="GK497" s="115"/>
      <c r="GL497" s="115"/>
      <c r="GM497" s="115"/>
      <c r="GN497" s="115"/>
      <c r="GO497" s="115">
        <f t="shared" si="7876"/>
        <v>0</v>
      </c>
      <c r="GQ497" s="118"/>
      <c r="GR497" s="118"/>
      <c r="GS497" s="115"/>
      <c r="GT497" s="115"/>
      <c r="GU497" s="115"/>
      <c r="GV497" s="115"/>
      <c r="GW497" s="115"/>
      <c r="GX497" s="115">
        <f t="shared" si="7877"/>
        <v>0</v>
      </c>
      <c r="GZ497" s="118"/>
      <c r="HA497" s="118"/>
      <c r="HB497" s="115"/>
      <c r="HC497" s="115"/>
      <c r="HD497" s="115"/>
      <c r="HE497" s="115"/>
      <c r="HF497" s="115"/>
      <c r="HG497" s="115">
        <f t="shared" si="7878"/>
        <v>0</v>
      </c>
      <c r="HI497" s="118"/>
      <c r="HJ497" s="118"/>
      <c r="HK497" s="115"/>
      <c r="HL497" s="115"/>
      <c r="HM497" s="115"/>
      <c r="HN497" s="115"/>
      <c r="HO497" s="115"/>
      <c r="HP497" s="115">
        <f t="shared" si="7879"/>
        <v>0</v>
      </c>
      <c r="HR497" s="118"/>
      <c r="HS497" s="118"/>
      <c r="HT497" s="115"/>
      <c r="HU497" s="115"/>
      <c r="HV497" s="115"/>
      <c r="HW497" s="115"/>
      <c r="HX497" s="115"/>
      <c r="HY497" s="115">
        <f t="shared" si="7880"/>
        <v>0</v>
      </c>
      <c r="IA497" s="118"/>
      <c r="IB497" s="118"/>
      <c r="IC497" s="115"/>
      <c r="ID497" s="115"/>
      <c r="IE497" s="115"/>
      <c r="IF497" s="115"/>
      <c r="IG497" s="115"/>
      <c r="IH497" s="115">
        <f t="shared" si="7881"/>
        <v>0</v>
      </c>
      <c r="IJ497" s="118"/>
      <c r="IK497" s="118"/>
      <c r="IL497" s="115"/>
      <c r="IM497" s="115"/>
      <c r="IN497" s="115"/>
      <c r="IO497" s="115"/>
      <c r="IP497" s="115"/>
      <c r="IQ497" s="115">
        <f t="shared" si="7882"/>
        <v>0</v>
      </c>
      <c r="IS497" s="118"/>
      <c r="IT497" s="118"/>
      <c r="IU497" s="115"/>
      <c r="IV497" s="115"/>
      <c r="IW497" s="115"/>
      <c r="IX497" s="115"/>
      <c r="IY497" s="115"/>
      <c r="IZ497" s="115">
        <f t="shared" si="7883"/>
        <v>0</v>
      </c>
      <c r="JB497" s="118"/>
      <c r="JC497" s="118"/>
      <c r="JD497" s="115"/>
      <c r="JE497" s="115"/>
      <c r="JF497" s="115"/>
      <c r="JG497" s="115"/>
      <c r="JH497" s="115"/>
      <c r="JI497" s="115">
        <f t="shared" si="7884"/>
        <v>0</v>
      </c>
      <c r="JK497" s="118"/>
      <c r="JL497" s="118"/>
      <c r="JM497" s="115"/>
      <c r="JN497" s="115"/>
      <c r="JO497" s="115"/>
      <c r="JP497" s="115"/>
      <c r="JQ497" s="115"/>
      <c r="JR497" s="115">
        <f t="shared" si="7885"/>
        <v>0</v>
      </c>
      <c r="JS497" s="481"/>
      <c r="JT497" s="118"/>
      <c r="JU497" s="118"/>
      <c r="JV497" s="115"/>
      <c r="JW497" s="115"/>
      <c r="JX497" s="115"/>
      <c r="JY497" s="115"/>
      <c r="JZ497" s="115"/>
      <c r="KA497" s="115">
        <f t="shared" si="7886"/>
        <v>0</v>
      </c>
      <c r="KB497" s="481"/>
      <c r="KC497" s="118"/>
      <c r="KD497" s="118"/>
      <c r="KE497" s="115"/>
      <c r="KF497" s="115"/>
      <c r="KG497" s="115"/>
      <c r="KH497" s="115"/>
      <c r="KI497" s="115"/>
      <c r="KJ497" s="115">
        <f t="shared" si="7887"/>
        <v>0</v>
      </c>
      <c r="KK497" s="481"/>
      <c r="KL497" s="118"/>
      <c r="KM497" s="118"/>
      <c r="KN497" s="115"/>
      <c r="KO497" s="115"/>
      <c r="KP497" s="115"/>
      <c r="KQ497" s="115"/>
      <c r="KR497" s="115"/>
      <c r="KS497" s="115">
        <f t="shared" si="7888"/>
        <v>0</v>
      </c>
      <c r="KT497" s="481"/>
      <c r="KU497" s="118"/>
      <c r="KV497" s="118"/>
      <c r="KW497" s="115"/>
      <c r="KX497" s="115"/>
      <c r="KY497" s="115"/>
      <c r="KZ497" s="115"/>
      <c r="LA497" s="115"/>
      <c r="LB497" s="115">
        <f t="shared" si="7889"/>
        <v>0</v>
      </c>
      <c r="LC497" s="481"/>
      <c r="LD497" s="118"/>
      <c r="LE497" s="118"/>
      <c r="LF497" s="115"/>
      <c r="LG497" s="115"/>
      <c r="LH497" s="115"/>
      <c r="LI497" s="115"/>
      <c r="LJ497" s="115"/>
      <c r="LK497" s="115">
        <f t="shared" si="7890"/>
        <v>0</v>
      </c>
      <c r="LL497" s="481"/>
      <c r="LM497" s="118"/>
      <c r="LN497" s="118"/>
      <c r="LO497" s="115"/>
      <c r="LP497" s="115"/>
      <c r="LQ497" s="115"/>
      <c r="LR497" s="115"/>
      <c r="LS497" s="115"/>
      <c r="LT497" s="115">
        <f t="shared" si="7891"/>
        <v>0</v>
      </c>
      <c r="LU497" s="481"/>
      <c r="LV497" s="118"/>
      <c r="LW497" s="118"/>
      <c r="LX497" s="115"/>
      <c r="LY497" s="115"/>
      <c r="LZ497" s="115"/>
      <c r="MA497" s="115"/>
      <c r="MB497" s="115"/>
      <c r="MC497" s="115">
        <f t="shared" si="7892"/>
        <v>0</v>
      </c>
      <c r="MD497" s="481"/>
      <c r="ME497" s="118"/>
      <c r="MF497" s="118"/>
      <c r="MG497" s="115"/>
      <c r="MH497" s="115"/>
      <c r="MI497" s="115"/>
      <c r="MJ497" s="115"/>
      <c r="MK497" s="115"/>
      <c r="ML497" s="115">
        <f t="shared" si="7893"/>
        <v>0</v>
      </c>
      <c r="MM497" s="481"/>
      <c r="MN497" s="118"/>
      <c r="MO497" s="118"/>
      <c r="MP497" s="115"/>
      <c r="MQ497" s="115"/>
      <c r="MR497" s="115"/>
      <c r="MS497" s="115"/>
      <c r="MT497" s="115"/>
      <c r="MU497" s="115">
        <f t="shared" si="7894"/>
        <v>0</v>
      </c>
      <c r="MV497" s="481"/>
      <c r="MW497" s="118"/>
      <c r="MX497" s="118"/>
      <c r="MY497" s="115"/>
      <c r="MZ497" s="115"/>
      <c r="NA497" s="115"/>
      <c r="NB497" s="115"/>
      <c r="NC497" s="115"/>
      <c r="ND497" s="115">
        <f t="shared" si="7895"/>
        <v>0</v>
      </c>
      <c r="NE497" s="481"/>
      <c r="NF497" s="118"/>
      <c r="NG497" s="118"/>
      <c r="NH497" s="115"/>
      <c r="NI497" s="115"/>
      <c r="NJ497" s="115"/>
      <c r="NK497" s="115"/>
      <c r="NL497" s="115"/>
      <c r="NM497" s="115">
        <f t="shared" si="7896"/>
        <v>0</v>
      </c>
      <c r="NN497" s="481"/>
      <c r="NO497" s="118"/>
      <c r="NP497" s="118"/>
      <c r="NQ497" s="115"/>
      <c r="NR497" s="115"/>
      <c r="NS497" s="115"/>
      <c r="NT497" s="115"/>
      <c r="NU497" s="115"/>
      <c r="NV497" s="115">
        <f t="shared" si="7897"/>
        <v>0</v>
      </c>
      <c r="NW497" s="481"/>
      <c r="NX497" s="118"/>
      <c r="NY497" s="118"/>
      <c r="NZ497" s="115"/>
      <c r="OA497" s="115"/>
      <c r="OB497" s="115"/>
      <c r="OC497" s="115"/>
      <c r="OD497" s="115"/>
      <c r="OE497" s="115">
        <f t="shared" si="7898"/>
        <v>0</v>
      </c>
      <c r="OF497" s="481"/>
      <c r="OG497" s="118"/>
      <c r="OH497" s="118"/>
      <c r="OI497" s="115"/>
      <c r="OJ497" s="115"/>
      <c r="OK497" s="115"/>
      <c r="OL497" s="115"/>
      <c r="OM497" s="115"/>
      <c r="ON497" s="115">
        <f t="shared" si="7899"/>
        <v>0</v>
      </c>
      <c r="OO497" s="481"/>
      <c r="OP497" s="118"/>
      <c r="OQ497" s="118"/>
      <c r="OR497" s="115"/>
      <c r="OS497" s="115"/>
      <c r="OT497" s="115"/>
      <c r="OU497" s="115"/>
      <c r="OV497" s="115"/>
      <c r="OW497" s="115">
        <f t="shared" si="7900"/>
        <v>0</v>
      </c>
      <c r="OY497" s="118"/>
      <c r="OZ497" s="118"/>
      <c r="PA497" s="115"/>
      <c r="PB497" s="115"/>
      <c r="PC497" s="115"/>
      <c r="PD497" s="115"/>
      <c r="PE497" s="115"/>
      <c r="PF497" s="115">
        <f t="shared" si="7901"/>
        <v>0</v>
      </c>
    </row>
    <row r="498" spans="1:422">
      <c r="A498" s="118"/>
      <c r="B498" s="118"/>
      <c r="C498" s="119"/>
      <c r="D498" s="119"/>
      <c r="E498" s="119"/>
      <c r="F498" s="119"/>
      <c r="G498" s="120" t="s">
        <v>44</v>
      </c>
      <c r="H498" s="132">
        <f t="shared" si="7674"/>
        <v>0</v>
      </c>
      <c r="J498" s="118"/>
      <c r="K498" s="118"/>
      <c r="L498" s="119"/>
      <c r="M498" s="119"/>
      <c r="N498" s="119"/>
      <c r="O498" s="119"/>
      <c r="P498" s="120" t="s">
        <v>44</v>
      </c>
      <c r="Q498" s="132">
        <f t="shared" si="7675"/>
        <v>3.4</v>
      </c>
      <c r="S498" s="118"/>
      <c r="T498" s="118"/>
      <c r="U498" s="119"/>
      <c r="V498" s="119"/>
      <c r="W498" s="119"/>
      <c r="X498" s="119"/>
      <c r="Y498" s="120" t="s">
        <v>44</v>
      </c>
      <c r="Z498" s="132">
        <f t="shared" si="7676"/>
        <v>3.4</v>
      </c>
      <c r="AB498" s="118"/>
      <c r="AC498" s="118"/>
      <c r="AD498" s="119"/>
      <c r="AE498" s="119"/>
      <c r="AF498" s="119"/>
      <c r="AG498" s="119"/>
      <c r="AH498" s="120" t="s">
        <v>44</v>
      </c>
      <c r="AI498" s="132">
        <f t="shared" si="7677"/>
        <v>3.4</v>
      </c>
      <c r="AK498" s="118"/>
      <c r="AL498" s="118"/>
      <c r="AM498" s="119"/>
      <c r="AN498" s="119"/>
      <c r="AO498" s="119"/>
      <c r="AP498" s="119"/>
      <c r="AQ498" s="120" t="s">
        <v>44</v>
      </c>
      <c r="AR498" s="132">
        <f t="shared" si="7678"/>
        <v>3.4</v>
      </c>
      <c r="AT498" s="118"/>
      <c r="AU498" s="118"/>
      <c r="AV498" s="119"/>
      <c r="AW498" s="119"/>
      <c r="AX498" s="119"/>
      <c r="AY498" s="119"/>
      <c r="AZ498" s="120" t="s">
        <v>44</v>
      </c>
      <c r="BA498" s="132">
        <f t="shared" si="7679"/>
        <v>2.4000000000000004</v>
      </c>
      <c r="BC498" s="118"/>
      <c r="BD498" s="118"/>
      <c r="BE498" s="119"/>
      <c r="BF498" s="119"/>
      <c r="BG498" s="119"/>
      <c r="BH498" s="119"/>
      <c r="BI498" s="120" t="s">
        <v>44</v>
      </c>
      <c r="BJ498" s="132">
        <f t="shared" ref="BJ498:DL498" si="7903">SUM(BJ490:BJ497)</f>
        <v>2.4000000000000004</v>
      </c>
      <c r="BL498" s="118"/>
      <c r="BM498" s="118"/>
      <c r="BN498" s="119"/>
      <c r="BO498" s="119"/>
      <c r="BP498" s="119"/>
      <c r="BQ498" s="119"/>
      <c r="BR498" s="120" t="s">
        <v>44</v>
      </c>
      <c r="BS498" s="132">
        <f t="shared" ref="BS498:DU498" si="7904">SUM(BS490:BS497)</f>
        <v>2.4000000000000004</v>
      </c>
      <c r="BU498" s="118"/>
      <c r="BV498" s="118"/>
      <c r="BW498" s="119"/>
      <c r="BX498" s="119"/>
      <c r="BY498" s="119"/>
      <c r="BZ498" s="119"/>
      <c r="CA498" s="120" t="s">
        <v>44</v>
      </c>
      <c r="CB498" s="132">
        <f t="shared" si="7903"/>
        <v>1.6</v>
      </c>
      <c r="CD498" s="118"/>
      <c r="CE498" s="118"/>
      <c r="CF498" s="119"/>
      <c r="CG498" s="119"/>
      <c r="CH498" s="119"/>
      <c r="CI498" s="119"/>
      <c r="CJ498" s="120" t="s">
        <v>44</v>
      </c>
      <c r="CK498" s="132">
        <f t="shared" si="7904"/>
        <v>2.4000000000000004</v>
      </c>
      <c r="CM498" s="118"/>
      <c r="CN498" s="118"/>
      <c r="CO498" s="119"/>
      <c r="CP498" s="119"/>
      <c r="CQ498" s="119"/>
      <c r="CR498" s="119"/>
      <c r="CS498" s="120" t="s">
        <v>44</v>
      </c>
      <c r="CT498" s="132">
        <f t="shared" si="7903"/>
        <v>4</v>
      </c>
      <c r="CV498" s="118"/>
      <c r="CW498" s="118"/>
      <c r="CX498" s="119"/>
      <c r="CY498" s="119"/>
      <c r="CZ498" s="119"/>
      <c r="DA498" s="119"/>
      <c r="DB498" s="120" t="s">
        <v>44</v>
      </c>
      <c r="DC498" s="132">
        <f t="shared" si="7904"/>
        <v>3.2</v>
      </c>
      <c r="DE498" s="118"/>
      <c r="DF498" s="118"/>
      <c r="DG498" s="119"/>
      <c r="DH498" s="119"/>
      <c r="DI498" s="119"/>
      <c r="DJ498" s="119"/>
      <c r="DK498" s="120" t="s">
        <v>44</v>
      </c>
      <c r="DL498" s="132">
        <f t="shared" si="7903"/>
        <v>2.7</v>
      </c>
      <c r="DN498" s="118"/>
      <c r="DO498" s="118"/>
      <c r="DP498" s="119"/>
      <c r="DQ498" s="119"/>
      <c r="DR498" s="119"/>
      <c r="DS498" s="119"/>
      <c r="DT498" s="120" t="s">
        <v>44</v>
      </c>
      <c r="DU498" s="132">
        <f t="shared" si="7904"/>
        <v>2.4000000000000004</v>
      </c>
      <c r="DW498" s="118"/>
      <c r="DX498" s="118"/>
      <c r="DY498" s="119"/>
      <c r="DZ498" s="119"/>
      <c r="EA498" s="119"/>
      <c r="EB498" s="119"/>
      <c r="EC498" s="120" t="s">
        <v>44</v>
      </c>
      <c r="ED498" s="132">
        <f t="shared" ref="ED498:GF498" si="7905">SUM(ED490:ED497)</f>
        <v>3.6</v>
      </c>
      <c r="EF498" s="118"/>
      <c r="EG498" s="118"/>
      <c r="EH498" s="119"/>
      <c r="EI498" s="119"/>
      <c r="EJ498" s="119"/>
      <c r="EK498" s="119"/>
      <c r="EL498" s="120" t="s">
        <v>44</v>
      </c>
      <c r="EM498" s="132">
        <f t="shared" ref="EM498:GO498" si="7906">SUM(EM490:EM497)</f>
        <v>2.7</v>
      </c>
      <c r="EO498" s="118"/>
      <c r="EP498" s="118"/>
      <c r="EQ498" s="119"/>
      <c r="ER498" s="119"/>
      <c r="ES498" s="119"/>
      <c r="ET498" s="119"/>
      <c r="EU498" s="120" t="s">
        <v>44</v>
      </c>
      <c r="EV498" s="132">
        <f t="shared" si="7905"/>
        <v>2.7</v>
      </c>
      <c r="EX498" s="118"/>
      <c r="EY498" s="118"/>
      <c r="EZ498" s="119"/>
      <c r="FA498" s="119"/>
      <c r="FB498" s="119"/>
      <c r="FC498" s="119"/>
      <c r="FD498" s="120" t="s">
        <v>44</v>
      </c>
      <c r="FE498" s="132">
        <f t="shared" si="7906"/>
        <v>2.7</v>
      </c>
      <c r="FG498" s="118"/>
      <c r="FH498" s="118"/>
      <c r="FI498" s="119"/>
      <c r="FJ498" s="119"/>
      <c r="FK498" s="119"/>
      <c r="FL498" s="119"/>
      <c r="FM498" s="120" t="s">
        <v>44</v>
      </c>
      <c r="FN498" s="132">
        <f t="shared" si="7905"/>
        <v>5.4</v>
      </c>
      <c r="FP498" s="118"/>
      <c r="FQ498" s="118"/>
      <c r="FR498" s="119"/>
      <c r="FS498" s="119"/>
      <c r="FT498" s="119"/>
      <c r="FU498" s="119"/>
      <c r="FV498" s="120" t="s">
        <v>44</v>
      </c>
      <c r="FW498" s="132">
        <f t="shared" si="7906"/>
        <v>4.3</v>
      </c>
      <c r="FY498" s="118"/>
      <c r="FZ498" s="118"/>
      <c r="GA498" s="119"/>
      <c r="GB498" s="119"/>
      <c r="GC498" s="119"/>
      <c r="GD498" s="119"/>
      <c r="GE498" s="120" t="s">
        <v>44</v>
      </c>
      <c r="GF498" s="132">
        <f t="shared" si="7905"/>
        <v>0</v>
      </c>
      <c r="GH498" s="118"/>
      <c r="GI498" s="118"/>
      <c r="GJ498" s="119"/>
      <c r="GK498" s="119"/>
      <c r="GL498" s="119"/>
      <c r="GM498" s="119"/>
      <c r="GN498" s="120" t="s">
        <v>44</v>
      </c>
      <c r="GO498" s="132">
        <f t="shared" si="7906"/>
        <v>0.8</v>
      </c>
      <c r="GQ498" s="118"/>
      <c r="GR498" s="118"/>
      <c r="GS498" s="119"/>
      <c r="GT498" s="119"/>
      <c r="GU498" s="119"/>
      <c r="GV498" s="119"/>
      <c r="GW498" s="120" t="s">
        <v>44</v>
      </c>
      <c r="GX498" s="132">
        <f t="shared" ref="GX498:IZ498" si="7907">SUM(GX490:GX497)</f>
        <v>0</v>
      </c>
      <c r="GZ498" s="118"/>
      <c r="HA498" s="118"/>
      <c r="HB498" s="119"/>
      <c r="HC498" s="119"/>
      <c r="HD498" s="119"/>
      <c r="HE498" s="119"/>
      <c r="HF498" s="120" t="s">
        <v>44</v>
      </c>
      <c r="HG498" s="132">
        <f t="shared" ref="HG498:JI498" si="7908">SUM(HG490:HG497)</f>
        <v>0.8</v>
      </c>
      <c r="HI498" s="118"/>
      <c r="HJ498" s="118"/>
      <c r="HK498" s="119"/>
      <c r="HL498" s="119"/>
      <c r="HM498" s="119"/>
      <c r="HN498" s="119"/>
      <c r="HO498" s="120" t="s">
        <v>44</v>
      </c>
      <c r="HP498" s="132">
        <f t="shared" si="7907"/>
        <v>0.8</v>
      </c>
      <c r="HR498" s="118"/>
      <c r="HS498" s="118"/>
      <c r="HT498" s="119"/>
      <c r="HU498" s="119"/>
      <c r="HV498" s="119"/>
      <c r="HW498" s="119"/>
      <c r="HX498" s="120" t="s">
        <v>44</v>
      </c>
      <c r="HY498" s="132">
        <f t="shared" si="7908"/>
        <v>0.8</v>
      </c>
      <c r="IA498" s="118"/>
      <c r="IB498" s="118"/>
      <c r="IC498" s="119"/>
      <c r="ID498" s="119"/>
      <c r="IE498" s="119"/>
      <c r="IF498" s="119"/>
      <c r="IG498" s="120" t="s">
        <v>44</v>
      </c>
      <c r="IH498" s="132">
        <f t="shared" si="7907"/>
        <v>0.8</v>
      </c>
      <c r="IJ498" s="118"/>
      <c r="IK498" s="118"/>
      <c r="IL498" s="119"/>
      <c r="IM498" s="119"/>
      <c r="IN498" s="119"/>
      <c r="IO498" s="119"/>
      <c r="IP498" s="120" t="s">
        <v>44</v>
      </c>
      <c r="IQ498" s="132">
        <f t="shared" si="7908"/>
        <v>0</v>
      </c>
      <c r="IS498" s="118"/>
      <c r="IT498" s="118"/>
      <c r="IU498" s="119"/>
      <c r="IV498" s="119"/>
      <c r="IW498" s="119"/>
      <c r="IX498" s="119"/>
      <c r="IY498" s="120" t="s">
        <v>44</v>
      </c>
      <c r="IZ498" s="132">
        <f t="shared" si="7907"/>
        <v>0.8</v>
      </c>
      <c r="JB498" s="118"/>
      <c r="JC498" s="118"/>
      <c r="JD498" s="119"/>
      <c r="JE498" s="119"/>
      <c r="JF498" s="119"/>
      <c r="JG498" s="119"/>
      <c r="JH498" s="120" t="s">
        <v>44</v>
      </c>
      <c r="JI498" s="132">
        <f t="shared" si="7908"/>
        <v>1.6</v>
      </c>
      <c r="JK498" s="118"/>
      <c r="JL498" s="118"/>
      <c r="JM498" s="119"/>
      <c r="JN498" s="119"/>
      <c r="JO498" s="119"/>
      <c r="JP498" s="119"/>
      <c r="JQ498" s="120" t="s">
        <v>44</v>
      </c>
      <c r="JR498" s="132">
        <f t="shared" ref="JR498:LT498" si="7909">SUM(JR490:JR497)</f>
        <v>0</v>
      </c>
      <c r="JT498" s="118"/>
      <c r="JU498" s="118"/>
      <c r="JV498" s="119"/>
      <c r="JW498" s="119"/>
      <c r="JX498" s="119"/>
      <c r="JY498" s="119"/>
      <c r="JZ498" s="120" t="s">
        <v>44</v>
      </c>
      <c r="KA498" s="132">
        <f t="shared" ref="KA498:MC498" si="7910">SUM(KA490:KA497)</f>
        <v>0.8</v>
      </c>
      <c r="KC498" s="118"/>
      <c r="KD498" s="118"/>
      <c r="KE498" s="119"/>
      <c r="KF498" s="119"/>
      <c r="KG498" s="119"/>
      <c r="KH498" s="119"/>
      <c r="KI498" s="120" t="s">
        <v>44</v>
      </c>
      <c r="KJ498" s="132">
        <f t="shared" si="7909"/>
        <v>4.3</v>
      </c>
      <c r="KL498" s="118"/>
      <c r="KM498" s="118"/>
      <c r="KN498" s="119"/>
      <c r="KO498" s="119"/>
      <c r="KP498" s="119"/>
      <c r="KQ498" s="119"/>
      <c r="KR498" s="120" t="s">
        <v>44</v>
      </c>
      <c r="KS498" s="132">
        <f t="shared" si="7910"/>
        <v>1.8</v>
      </c>
      <c r="KU498" s="118"/>
      <c r="KV498" s="118"/>
      <c r="KW498" s="119"/>
      <c r="KX498" s="119"/>
      <c r="KY498" s="119"/>
      <c r="KZ498" s="119"/>
      <c r="LA498" s="120" t="s">
        <v>44</v>
      </c>
      <c r="LB498" s="132">
        <f t="shared" si="7909"/>
        <v>1.8</v>
      </c>
      <c r="LD498" s="118"/>
      <c r="LE498" s="118"/>
      <c r="LF498" s="119"/>
      <c r="LG498" s="119"/>
      <c r="LH498" s="119"/>
      <c r="LI498" s="119"/>
      <c r="LJ498" s="120" t="s">
        <v>44</v>
      </c>
      <c r="LK498" s="132">
        <f t="shared" si="7910"/>
        <v>1.8</v>
      </c>
      <c r="LM498" s="118"/>
      <c r="LN498" s="118"/>
      <c r="LO498" s="119"/>
      <c r="LP498" s="119"/>
      <c r="LQ498" s="119"/>
      <c r="LR498" s="119"/>
      <c r="LS498" s="120" t="s">
        <v>44</v>
      </c>
      <c r="LT498" s="132">
        <f t="shared" si="7909"/>
        <v>1.8</v>
      </c>
      <c r="LV498" s="118"/>
      <c r="LW498" s="118"/>
      <c r="LX498" s="119"/>
      <c r="LY498" s="119"/>
      <c r="LZ498" s="119"/>
      <c r="MA498" s="119"/>
      <c r="MB498" s="120" t="s">
        <v>44</v>
      </c>
      <c r="MC498" s="132">
        <f t="shared" si="7910"/>
        <v>1.8</v>
      </c>
      <c r="ME498" s="118"/>
      <c r="MF498" s="118"/>
      <c r="MG498" s="119"/>
      <c r="MH498" s="119"/>
      <c r="MI498" s="119"/>
      <c r="MJ498" s="119"/>
      <c r="MK498" s="120" t="s">
        <v>44</v>
      </c>
      <c r="ML498" s="132">
        <f t="shared" ref="ML498:ON498" si="7911">SUM(ML490:ML497)</f>
        <v>1.8</v>
      </c>
      <c r="MN498" s="118"/>
      <c r="MO498" s="118"/>
      <c r="MP498" s="119"/>
      <c r="MQ498" s="119"/>
      <c r="MR498" s="119"/>
      <c r="MS498" s="119"/>
      <c r="MT498" s="120" t="s">
        <v>44</v>
      </c>
      <c r="MU498" s="132">
        <f t="shared" ref="MU498:OW498" si="7912">SUM(MU490:MU497)</f>
        <v>0.8</v>
      </c>
      <c r="MW498" s="118"/>
      <c r="MX498" s="118"/>
      <c r="MY498" s="119"/>
      <c r="MZ498" s="119"/>
      <c r="NA498" s="119"/>
      <c r="NB498" s="119"/>
      <c r="NC498" s="120" t="s">
        <v>44</v>
      </c>
      <c r="ND498" s="132">
        <f t="shared" si="7911"/>
        <v>0.8</v>
      </c>
      <c r="NF498" s="118"/>
      <c r="NG498" s="118"/>
      <c r="NH498" s="119"/>
      <c r="NI498" s="119"/>
      <c r="NJ498" s="119"/>
      <c r="NK498" s="119"/>
      <c r="NL498" s="120" t="s">
        <v>44</v>
      </c>
      <c r="NM498" s="132">
        <f t="shared" si="7912"/>
        <v>0.8</v>
      </c>
      <c r="NO498" s="118"/>
      <c r="NP498" s="118"/>
      <c r="NQ498" s="119"/>
      <c r="NR498" s="119"/>
      <c r="NS498" s="119"/>
      <c r="NT498" s="119"/>
      <c r="NU498" s="120" t="s">
        <v>44</v>
      </c>
      <c r="NV498" s="132">
        <f t="shared" si="7911"/>
        <v>0</v>
      </c>
      <c r="NX498" s="118"/>
      <c r="NY498" s="118"/>
      <c r="NZ498" s="119"/>
      <c r="OA498" s="119"/>
      <c r="OB498" s="119"/>
      <c r="OC498" s="119"/>
      <c r="OD498" s="120" t="s">
        <v>44</v>
      </c>
      <c r="OE498" s="132">
        <f t="shared" si="7912"/>
        <v>0.8</v>
      </c>
      <c r="OG498" s="118"/>
      <c r="OH498" s="118"/>
      <c r="OI498" s="119"/>
      <c r="OJ498" s="119"/>
      <c r="OK498" s="119"/>
      <c r="OL498" s="119"/>
      <c r="OM498" s="120" t="s">
        <v>44</v>
      </c>
      <c r="ON498" s="132">
        <f t="shared" si="7911"/>
        <v>0.8</v>
      </c>
      <c r="OP498" s="118"/>
      <c r="OQ498" s="118"/>
      <c r="OR498" s="119"/>
      <c r="OS498" s="119"/>
      <c r="OT498" s="119"/>
      <c r="OU498" s="119"/>
      <c r="OV498" s="120" t="s">
        <v>44</v>
      </c>
      <c r="OW498" s="132">
        <f t="shared" si="7912"/>
        <v>0</v>
      </c>
      <c r="OY498" s="118"/>
      <c r="OZ498" s="118"/>
      <c r="PA498" s="119"/>
      <c r="PB498" s="119"/>
      <c r="PC498" s="119"/>
      <c r="PD498" s="119"/>
      <c r="PE498" s="120" t="s">
        <v>44</v>
      </c>
      <c r="PF498" s="132">
        <f t="shared" ref="PF498" si="7913">SUM(PF490:PF497)</f>
        <v>0</v>
      </c>
    </row>
    <row r="499" spans="1:422" s="139" customFormat="1">
      <c r="A499" s="134"/>
      <c r="B499" s="135"/>
      <c r="C499" s="136"/>
      <c r="D499" s="136"/>
      <c r="E499" s="136"/>
      <c r="F499" s="136"/>
      <c r="G499" s="137"/>
      <c r="H499" s="138"/>
      <c r="J499" s="134"/>
      <c r="K499" s="135"/>
      <c r="L499" s="136"/>
      <c r="M499" s="136"/>
      <c r="N499" s="136"/>
      <c r="O499" s="136"/>
      <c r="P499" s="137"/>
      <c r="Q499" s="138"/>
      <c r="S499" s="134"/>
      <c r="T499" s="135"/>
      <c r="U499" s="136"/>
      <c r="V499" s="136"/>
      <c r="W499" s="136"/>
      <c r="X499" s="136"/>
      <c r="Y499" s="137"/>
      <c r="Z499" s="138"/>
      <c r="AB499" s="134"/>
      <c r="AC499" s="135"/>
      <c r="AD499" s="136"/>
      <c r="AE499" s="136"/>
      <c r="AF499" s="136"/>
      <c r="AG499" s="136"/>
      <c r="AH499" s="137"/>
      <c r="AI499" s="138"/>
      <c r="AK499" s="134"/>
      <c r="AL499" s="135"/>
      <c r="AM499" s="136"/>
      <c r="AN499" s="136"/>
      <c r="AO499" s="136"/>
      <c r="AP499" s="136"/>
      <c r="AQ499" s="137"/>
      <c r="AR499" s="138"/>
      <c r="AT499" s="134"/>
      <c r="AU499" s="135"/>
      <c r="AV499" s="136"/>
      <c r="AW499" s="136"/>
      <c r="AX499" s="136"/>
      <c r="AY499" s="136"/>
      <c r="AZ499" s="137"/>
      <c r="BA499" s="138"/>
      <c r="BC499" s="134"/>
      <c r="BD499" s="135"/>
      <c r="BE499" s="136"/>
      <c r="BF499" s="136"/>
      <c r="BG499" s="136"/>
      <c r="BH499" s="136"/>
      <c r="BI499" s="137"/>
      <c r="BJ499" s="138"/>
      <c r="BL499" s="134"/>
      <c r="BM499" s="135"/>
      <c r="BN499" s="136"/>
      <c r="BO499" s="136"/>
      <c r="BP499" s="136"/>
      <c r="BQ499" s="136"/>
      <c r="BR499" s="137"/>
      <c r="BS499" s="138"/>
      <c r="BU499" s="134"/>
      <c r="BV499" s="135"/>
      <c r="BW499" s="136"/>
      <c r="BX499" s="136"/>
      <c r="BY499" s="136"/>
      <c r="BZ499" s="136"/>
      <c r="CA499" s="137"/>
      <c r="CB499" s="138"/>
      <c r="CD499" s="134"/>
      <c r="CE499" s="135"/>
      <c r="CF499" s="136"/>
      <c r="CG499" s="136"/>
      <c r="CH499" s="136"/>
      <c r="CI499" s="136"/>
      <c r="CJ499" s="137"/>
      <c r="CK499" s="138"/>
      <c r="CM499" s="134"/>
      <c r="CN499" s="135"/>
      <c r="CO499" s="136"/>
      <c r="CP499" s="136"/>
      <c r="CQ499" s="136"/>
      <c r="CR499" s="136"/>
      <c r="CS499" s="137"/>
      <c r="CT499" s="138"/>
      <c r="CV499" s="134"/>
      <c r="CW499" s="135"/>
      <c r="CX499" s="136"/>
      <c r="CY499" s="136"/>
      <c r="CZ499" s="136"/>
      <c r="DA499" s="136"/>
      <c r="DB499" s="137"/>
      <c r="DC499" s="138"/>
      <c r="DE499" s="134"/>
      <c r="DF499" s="135"/>
      <c r="DG499" s="136"/>
      <c r="DH499" s="136"/>
      <c r="DI499" s="136"/>
      <c r="DJ499" s="136"/>
      <c r="DK499" s="137"/>
      <c r="DL499" s="138"/>
      <c r="DN499" s="134"/>
      <c r="DO499" s="135"/>
      <c r="DP499" s="136"/>
      <c r="DQ499" s="136"/>
      <c r="DR499" s="136"/>
      <c r="DS499" s="136"/>
      <c r="DT499" s="137"/>
      <c r="DU499" s="138"/>
      <c r="DW499" s="134"/>
      <c r="DX499" s="135"/>
      <c r="DY499" s="136"/>
      <c r="DZ499" s="136"/>
      <c r="EA499" s="136"/>
      <c r="EB499" s="136"/>
      <c r="EC499" s="137"/>
      <c r="ED499" s="138"/>
      <c r="EF499" s="134"/>
      <c r="EG499" s="135"/>
      <c r="EH499" s="136"/>
      <c r="EI499" s="136"/>
      <c r="EJ499" s="136"/>
      <c r="EK499" s="136"/>
      <c r="EL499" s="137"/>
      <c r="EM499" s="138"/>
      <c r="EO499" s="134"/>
      <c r="EP499" s="135"/>
      <c r="EQ499" s="136"/>
      <c r="ER499" s="136"/>
      <c r="ES499" s="136"/>
      <c r="ET499" s="136"/>
      <c r="EU499" s="137"/>
      <c r="EV499" s="138"/>
      <c r="EX499" s="134"/>
      <c r="EY499" s="135"/>
      <c r="EZ499" s="136"/>
      <c r="FA499" s="136"/>
      <c r="FB499" s="136"/>
      <c r="FC499" s="136"/>
      <c r="FD499" s="137"/>
      <c r="FE499" s="138"/>
      <c r="FG499" s="134"/>
      <c r="FH499" s="135"/>
      <c r="FI499" s="136"/>
      <c r="FJ499" s="136"/>
      <c r="FK499" s="136"/>
      <c r="FL499" s="136"/>
      <c r="FM499" s="137"/>
      <c r="FN499" s="138"/>
      <c r="FP499" s="134"/>
      <c r="FQ499" s="135"/>
      <c r="FR499" s="136"/>
      <c r="FS499" s="136"/>
      <c r="FT499" s="136"/>
      <c r="FU499" s="136"/>
      <c r="FV499" s="137"/>
      <c r="FW499" s="138"/>
      <c r="FY499" s="134"/>
      <c r="FZ499" s="135"/>
      <c r="GA499" s="136"/>
      <c r="GB499" s="136"/>
      <c r="GC499" s="136"/>
      <c r="GD499" s="136"/>
      <c r="GE499" s="137"/>
      <c r="GF499" s="138"/>
      <c r="GH499" s="134"/>
      <c r="GI499" s="135"/>
      <c r="GJ499" s="136"/>
      <c r="GK499" s="136"/>
      <c r="GL499" s="136"/>
      <c r="GM499" s="136"/>
      <c r="GN499" s="137"/>
      <c r="GO499" s="138"/>
      <c r="GQ499" s="134"/>
      <c r="GR499" s="135"/>
      <c r="GS499" s="136"/>
      <c r="GT499" s="136"/>
      <c r="GU499" s="136"/>
      <c r="GV499" s="136"/>
      <c r="GW499" s="137"/>
      <c r="GX499" s="138"/>
      <c r="GZ499" s="134"/>
      <c r="HA499" s="135"/>
      <c r="HB499" s="136"/>
      <c r="HC499" s="136"/>
      <c r="HD499" s="136"/>
      <c r="HE499" s="136"/>
      <c r="HF499" s="137"/>
      <c r="HG499" s="138"/>
      <c r="HI499" s="134"/>
      <c r="HJ499" s="135"/>
      <c r="HK499" s="136"/>
      <c r="HL499" s="136"/>
      <c r="HM499" s="136"/>
      <c r="HN499" s="136"/>
      <c r="HO499" s="137"/>
      <c r="HP499" s="138"/>
      <c r="HR499" s="134"/>
      <c r="HS499" s="135"/>
      <c r="HT499" s="136"/>
      <c r="HU499" s="136"/>
      <c r="HV499" s="136"/>
      <c r="HW499" s="136"/>
      <c r="HX499" s="137"/>
      <c r="HY499" s="138"/>
      <c r="IA499" s="134"/>
      <c r="IB499" s="135"/>
      <c r="IC499" s="136"/>
      <c r="ID499" s="136"/>
      <c r="IE499" s="136"/>
      <c r="IF499" s="136"/>
      <c r="IG499" s="137"/>
      <c r="IH499" s="138"/>
      <c r="IJ499" s="134"/>
      <c r="IK499" s="135"/>
      <c r="IL499" s="136"/>
      <c r="IM499" s="136"/>
      <c r="IN499" s="136"/>
      <c r="IO499" s="136"/>
      <c r="IP499" s="137"/>
      <c r="IQ499" s="138"/>
      <c r="IS499" s="134"/>
      <c r="IT499" s="135"/>
      <c r="IU499" s="136"/>
      <c r="IV499" s="136"/>
      <c r="IW499" s="136"/>
      <c r="IX499" s="136"/>
      <c r="IY499" s="137"/>
      <c r="IZ499" s="138"/>
      <c r="JB499" s="134"/>
      <c r="JC499" s="135"/>
      <c r="JD499" s="136"/>
      <c r="JE499" s="136"/>
      <c r="JF499" s="136"/>
      <c r="JG499" s="136"/>
      <c r="JH499" s="137"/>
      <c r="JI499" s="138"/>
      <c r="JK499" s="134"/>
      <c r="JL499" s="135"/>
      <c r="JM499" s="136"/>
      <c r="JN499" s="136"/>
      <c r="JO499" s="136"/>
      <c r="JP499" s="136"/>
      <c r="JQ499" s="137"/>
      <c r="JR499" s="138"/>
      <c r="JT499" s="134"/>
      <c r="JU499" s="135"/>
      <c r="JV499" s="136"/>
      <c r="JW499" s="136"/>
      <c r="JX499" s="136"/>
      <c r="JY499" s="136"/>
      <c r="JZ499" s="137"/>
      <c r="KA499" s="138"/>
      <c r="KC499" s="134"/>
      <c r="KD499" s="135"/>
      <c r="KE499" s="136"/>
      <c r="KF499" s="136"/>
      <c r="KG499" s="136"/>
      <c r="KH499" s="136"/>
      <c r="KI499" s="137"/>
      <c r="KJ499" s="138"/>
      <c r="KL499" s="134"/>
      <c r="KM499" s="135"/>
      <c r="KN499" s="136"/>
      <c r="KO499" s="136"/>
      <c r="KP499" s="136"/>
      <c r="KQ499" s="136"/>
      <c r="KR499" s="137"/>
      <c r="KS499" s="138"/>
      <c r="KU499" s="134"/>
      <c r="KV499" s="135"/>
      <c r="KW499" s="136"/>
      <c r="KX499" s="136"/>
      <c r="KY499" s="136"/>
      <c r="KZ499" s="136"/>
      <c r="LA499" s="137"/>
      <c r="LB499" s="138"/>
      <c r="LD499" s="134"/>
      <c r="LE499" s="135"/>
      <c r="LF499" s="136"/>
      <c r="LG499" s="136"/>
      <c r="LH499" s="136"/>
      <c r="LI499" s="136"/>
      <c r="LJ499" s="137"/>
      <c r="LK499" s="138"/>
      <c r="LM499" s="134"/>
      <c r="LN499" s="135"/>
      <c r="LO499" s="136"/>
      <c r="LP499" s="136"/>
      <c r="LQ499" s="136"/>
      <c r="LR499" s="136"/>
      <c r="LS499" s="137"/>
      <c r="LT499" s="138"/>
      <c r="LV499" s="134"/>
      <c r="LW499" s="135"/>
      <c r="LX499" s="136"/>
      <c r="LY499" s="136"/>
      <c r="LZ499" s="136"/>
      <c r="MA499" s="136"/>
      <c r="MB499" s="137"/>
      <c r="MC499" s="138"/>
      <c r="ME499" s="134"/>
      <c r="MF499" s="135"/>
      <c r="MG499" s="136"/>
      <c r="MH499" s="136"/>
      <c r="MI499" s="136"/>
      <c r="MJ499" s="136"/>
      <c r="MK499" s="137"/>
      <c r="ML499" s="138"/>
      <c r="MN499" s="134"/>
      <c r="MO499" s="135"/>
      <c r="MP499" s="136"/>
      <c r="MQ499" s="136"/>
      <c r="MR499" s="136"/>
      <c r="MS499" s="136"/>
      <c r="MT499" s="137"/>
      <c r="MU499" s="138"/>
      <c r="MW499" s="134"/>
      <c r="MX499" s="135"/>
      <c r="MY499" s="136"/>
      <c r="MZ499" s="136"/>
      <c r="NA499" s="136"/>
      <c r="NB499" s="136"/>
      <c r="NC499" s="137"/>
      <c r="ND499" s="138"/>
      <c r="NF499" s="134"/>
      <c r="NG499" s="135"/>
      <c r="NH499" s="136"/>
      <c r="NI499" s="136"/>
      <c r="NJ499" s="136"/>
      <c r="NK499" s="136"/>
      <c r="NL499" s="137"/>
      <c r="NM499" s="138"/>
      <c r="NO499" s="134"/>
      <c r="NP499" s="135"/>
      <c r="NQ499" s="136"/>
      <c r="NR499" s="136"/>
      <c r="NS499" s="136"/>
      <c r="NT499" s="136"/>
      <c r="NU499" s="137"/>
      <c r="NV499" s="138"/>
      <c r="NX499" s="134"/>
      <c r="NY499" s="135"/>
      <c r="NZ499" s="136"/>
      <c r="OA499" s="136"/>
      <c r="OB499" s="136"/>
      <c r="OC499" s="136"/>
      <c r="OD499" s="137"/>
      <c r="OE499" s="138"/>
      <c r="OG499" s="134"/>
      <c r="OH499" s="135"/>
      <c r="OI499" s="136"/>
      <c r="OJ499" s="136"/>
      <c r="OK499" s="136"/>
      <c r="OL499" s="136"/>
      <c r="OM499" s="137"/>
      <c r="ON499" s="138"/>
      <c r="OP499" s="134"/>
      <c r="OQ499" s="135"/>
      <c r="OR499" s="136"/>
      <c r="OS499" s="136"/>
      <c r="OT499" s="136"/>
      <c r="OU499" s="136"/>
      <c r="OV499" s="137"/>
      <c r="OW499" s="138"/>
      <c r="OY499" s="134"/>
      <c r="OZ499" s="135"/>
      <c r="PA499" s="136"/>
      <c r="PB499" s="136"/>
      <c r="PC499" s="136"/>
      <c r="PD499" s="136"/>
      <c r="PE499" s="137"/>
      <c r="PF499" s="138"/>
    </row>
    <row r="500" spans="1:422">
      <c r="A500" s="116" t="s">
        <v>312</v>
      </c>
      <c r="B500" s="533" t="str">
        <f>+APU!B279</f>
        <v>CARPINTERIA METALICA Y VIDRIOS</v>
      </c>
      <c r="C500" s="534"/>
      <c r="D500" s="534"/>
      <c r="E500" s="534"/>
      <c r="F500" s="534"/>
      <c r="G500" s="535"/>
      <c r="H500" s="116"/>
      <c r="J500" s="116" t="s">
        <v>312</v>
      </c>
      <c r="K500" s="533" t="str">
        <f>B500</f>
        <v>CARPINTERIA METALICA Y VIDRIOS</v>
      </c>
      <c r="L500" s="534"/>
      <c r="M500" s="534"/>
      <c r="N500" s="534"/>
      <c r="O500" s="534"/>
      <c r="P500" s="535"/>
      <c r="Q500" s="116"/>
      <c r="S500" s="116" t="s">
        <v>312</v>
      </c>
      <c r="T500" s="533" t="str">
        <f>K500</f>
        <v>CARPINTERIA METALICA Y VIDRIOS</v>
      </c>
      <c r="U500" s="534"/>
      <c r="V500" s="534"/>
      <c r="W500" s="534"/>
      <c r="X500" s="534"/>
      <c r="Y500" s="535"/>
      <c r="Z500" s="116"/>
      <c r="AB500" s="116" t="s">
        <v>312</v>
      </c>
      <c r="AC500" s="533" t="str">
        <f>T500</f>
        <v>CARPINTERIA METALICA Y VIDRIOS</v>
      </c>
      <c r="AD500" s="534"/>
      <c r="AE500" s="534"/>
      <c r="AF500" s="534"/>
      <c r="AG500" s="534"/>
      <c r="AH500" s="535"/>
      <c r="AI500" s="116"/>
      <c r="AK500" s="116" t="s">
        <v>312</v>
      </c>
      <c r="AL500" s="533" t="str">
        <f>AC500</f>
        <v>CARPINTERIA METALICA Y VIDRIOS</v>
      </c>
      <c r="AM500" s="534"/>
      <c r="AN500" s="534"/>
      <c r="AO500" s="534"/>
      <c r="AP500" s="534"/>
      <c r="AQ500" s="535"/>
      <c r="AR500" s="116"/>
      <c r="AT500" s="116" t="s">
        <v>312</v>
      </c>
      <c r="AU500" s="533" t="str">
        <f>AL500</f>
        <v>CARPINTERIA METALICA Y VIDRIOS</v>
      </c>
      <c r="AV500" s="534"/>
      <c r="AW500" s="534"/>
      <c r="AX500" s="534"/>
      <c r="AY500" s="534"/>
      <c r="AZ500" s="535"/>
      <c r="BA500" s="116"/>
      <c r="BC500" s="116" t="s">
        <v>312</v>
      </c>
      <c r="BD500" s="533" t="str">
        <f t="shared" ref="BD500" si="7914">AU500</f>
        <v>CARPINTERIA METALICA Y VIDRIOS</v>
      </c>
      <c r="BE500" s="534"/>
      <c r="BF500" s="534"/>
      <c r="BG500" s="534"/>
      <c r="BH500" s="534"/>
      <c r="BI500" s="535"/>
      <c r="BJ500" s="116"/>
      <c r="BL500" s="116" t="s">
        <v>312</v>
      </c>
      <c r="BM500" s="533" t="str">
        <f t="shared" ref="BM500" si="7915">BD500</f>
        <v>CARPINTERIA METALICA Y VIDRIOS</v>
      </c>
      <c r="BN500" s="534"/>
      <c r="BO500" s="534"/>
      <c r="BP500" s="534"/>
      <c r="BQ500" s="534"/>
      <c r="BR500" s="535"/>
      <c r="BS500" s="116"/>
      <c r="BU500" s="116" t="s">
        <v>312</v>
      </c>
      <c r="BV500" s="533" t="str">
        <f t="shared" ref="BV500" si="7916">BM500</f>
        <v>CARPINTERIA METALICA Y VIDRIOS</v>
      </c>
      <c r="BW500" s="534"/>
      <c r="BX500" s="534"/>
      <c r="BY500" s="534"/>
      <c r="BZ500" s="534"/>
      <c r="CA500" s="535"/>
      <c r="CB500" s="116"/>
      <c r="CD500" s="116" t="s">
        <v>312</v>
      </c>
      <c r="CE500" s="533" t="str">
        <f t="shared" ref="CE500" si="7917">BV500</f>
        <v>CARPINTERIA METALICA Y VIDRIOS</v>
      </c>
      <c r="CF500" s="534"/>
      <c r="CG500" s="534"/>
      <c r="CH500" s="534"/>
      <c r="CI500" s="534"/>
      <c r="CJ500" s="535"/>
      <c r="CK500" s="116"/>
      <c r="CM500" s="116" t="s">
        <v>312</v>
      </c>
      <c r="CN500" s="533" t="str">
        <f t="shared" ref="CN500" si="7918">CE500</f>
        <v>CARPINTERIA METALICA Y VIDRIOS</v>
      </c>
      <c r="CO500" s="534"/>
      <c r="CP500" s="534"/>
      <c r="CQ500" s="534"/>
      <c r="CR500" s="534"/>
      <c r="CS500" s="535"/>
      <c r="CT500" s="116"/>
      <c r="CV500" s="116" t="s">
        <v>312</v>
      </c>
      <c r="CW500" s="533" t="str">
        <f t="shared" ref="CW500" si="7919">CN500</f>
        <v>CARPINTERIA METALICA Y VIDRIOS</v>
      </c>
      <c r="CX500" s="534"/>
      <c r="CY500" s="534"/>
      <c r="CZ500" s="534"/>
      <c r="DA500" s="534"/>
      <c r="DB500" s="535"/>
      <c r="DC500" s="116"/>
      <c r="DE500" s="116" t="s">
        <v>312</v>
      </c>
      <c r="DF500" s="533" t="str">
        <f t="shared" ref="DF500" si="7920">CW500</f>
        <v>CARPINTERIA METALICA Y VIDRIOS</v>
      </c>
      <c r="DG500" s="534"/>
      <c r="DH500" s="534"/>
      <c r="DI500" s="534"/>
      <c r="DJ500" s="534"/>
      <c r="DK500" s="535"/>
      <c r="DL500" s="116"/>
      <c r="DN500" s="116" t="s">
        <v>312</v>
      </c>
      <c r="DO500" s="533" t="str">
        <f t="shared" ref="DO500" si="7921">DF500</f>
        <v>CARPINTERIA METALICA Y VIDRIOS</v>
      </c>
      <c r="DP500" s="534"/>
      <c r="DQ500" s="534"/>
      <c r="DR500" s="534"/>
      <c r="DS500" s="534"/>
      <c r="DT500" s="535"/>
      <c r="DU500" s="116"/>
      <c r="DW500" s="116" t="s">
        <v>312</v>
      </c>
      <c r="DX500" s="533" t="str">
        <f t="shared" ref="DX500" si="7922">DO500</f>
        <v>CARPINTERIA METALICA Y VIDRIOS</v>
      </c>
      <c r="DY500" s="534"/>
      <c r="DZ500" s="534"/>
      <c r="EA500" s="534"/>
      <c r="EB500" s="534"/>
      <c r="EC500" s="535"/>
      <c r="ED500" s="116"/>
      <c r="EF500" s="116" t="s">
        <v>312</v>
      </c>
      <c r="EG500" s="533" t="str">
        <f t="shared" ref="EG500" si="7923">DX500</f>
        <v>CARPINTERIA METALICA Y VIDRIOS</v>
      </c>
      <c r="EH500" s="534"/>
      <c r="EI500" s="534"/>
      <c r="EJ500" s="534"/>
      <c r="EK500" s="534"/>
      <c r="EL500" s="535"/>
      <c r="EM500" s="116"/>
      <c r="EO500" s="116" t="s">
        <v>312</v>
      </c>
      <c r="EP500" s="533" t="str">
        <f t="shared" ref="EP500" si="7924">EG500</f>
        <v>CARPINTERIA METALICA Y VIDRIOS</v>
      </c>
      <c r="EQ500" s="534"/>
      <c r="ER500" s="534"/>
      <c r="ES500" s="534"/>
      <c r="ET500" s="534"/>
      <c r="EU500" s="535"/>
      <c r="EV500" s="116"/>
      <c r="EX500" s="116" t="s">
        <v>312</v>
      </c>
      <c r="EY500" s="533" t="str">
        <f t="shared" ref="EY500" si="7925">EP500</f>
        <v>CARPINTERIA METALICA Y VIDRIOS</v>
      </c>
      <c r="EZ500" s="534"/>
      <c r="FA500" s="534"/>
      <c r="FB500" s="534"/>
      <c r="FC500" s="534"/>
      <c r="FD500" s="535"/>
      <c r="FE500" s="116"/>
      <c r="FG500" s="116" t="s">
        <v>312</v>
      </c>
      <c r="FH500" s="533" t="str">
        <f t="shared" ref="FH500" si="7926">EY500</f>
        <v>CARPINTERIA METALICA Y VIDRIOS</v>
      </c>
      <c r="FI500" s="534"/>
      <c r="FJ500" s="534"/>
      <c r="FK500" s="534"/>
      <c r="FL500" s="534"/>
      <c r="FM500" s="535"/>
      <c r="FN500" s="116"/>
      <c r="FP500" s="116" t="s">
        <v>312</v>
      </c>
      <c r="FQ500" s="533" t="str">
        <f t="shared" ref="FQ500" si="7927">FH500</f>
        <v>CARPINTERIA METALICA Y VIDRIOS</v>
      </c>
      <c r="FR500" s="534"/>
      <c r="FS500" s="534"/>
      <c r="FT500" s="534"/>
      <c r="FU500" s="534"/>
      <c r="FV500" s="535"/>
      <c r="FW500" s="116"/>
      <c r="FY500" s="116" t="s">
        <v>312</v>
      </c>
      <c r="FZ500" s="533" t="str">
        <f t="shared" ref="FZ500" si="7928">FQ500</f>
        <v>CARPINTERIA METALICA Y VIDRIOS</v>
      </c>
      <c r="GA500" s="534"/>
      <c r="GB500" s="534"/>
      <c r="GC500" s="534"/>
      <c r="GD500" s="534"/>
      <c r="GE500" s="535"/>
      <c r="GF500" s="116"/>
      <c r="GH500" s="116" t="s">
        <v>312</v>
      </c>
      <c r="GI500" s="533" t="str">
        <f t="shared" ref="GI500" si="7929">FZ500</f>
        <v>CARPINTERIA METALICA Y VIDRIOS</v>
      </c>
      <c r="GJ500" s="534"/>
      <c r="GK500" s="534"/>
      <c r="GL500" s="534"/>
      <c r="GM500" s="534"/>
      <c r="GN500" s="535"/>
      <c r="GO500" s="116"/>
      <c r="GQ500" s="116" t="s">
        <v>312</v>
      </c>
      <c r="GR500" s="533" t="str">
        <f t="shared" ref="GR500" si="7930">GI500</f>
        <v>CARPINTERIA METALICA Y VIDRIOS</v>
      </c>
      <c r="GS500" s="534"/>
      <c r="GT500" s="534"/>
      <c r="GU500" s="534"/>
      <c r="GV500" s="534"/>
      <c r="GW500" s="535"/>
      <c r="GX500" s="116"/>
      <c r="GZ500" s="116" t="s">
        <v>312</v>
      </c>
      <c r="HA500" s="533" t="str">
        <f t="shared" ref="HA500" si="7931">GR500</f>
        <v>CARPINTERIA METALICA Y VIDRIOS</v>
      </c>
      <c r="HB500" s="534"/>
      <c r="HC500" s="534"/>
      <c r="HD500" s="534"/>
      <c r="HE500" s="534"/>
      <c r="HF500" s="535"/>
      <c r="HG500" s="116"/>
      <c r="HI500" s="116" t="s">
        <v>312</v>
      </c>
      <c r="HJ500" s="533" t="str">
        <f t="shared" ref="HJ500" si="7932">HA500</f>
        <v>CARPINTERIA METALICA Y VIDRIOS</v>
      </c>
      <c r="HK500" s="534"/>
      <c r="HL500" s="534"/>
      <c r="HM500" s="534"/>
      <c r="HN500" s="534"/>
      <c r="HO500" s="535"/>
      <c r="HP500" s="116"/>
      <c r="HR500" s="116" t="s">
        <v>312</v>
      </c>
      <c r="HS500" s="533" t="str">
        <f t="shared" ref="HS500" si="7933">HJ500</f>
        <v>CARPINTERIA METALICA Y VIDRIOS</v>
      </c>
      <c r="HT500" s="534"/>
      <c r="HU500" s="534"/>
      <c r="HV500" s="534"/>
      <c r="HW500" s="534"/>
      <c r="HX500" s="535"/>
      <c r="HY500" s="116"/>
      <c r="IA500" s="116" t="s">
        <v>312</v>
      </c>
      <c r="IB500" s="533" t="str">
        <f t="shared" ref="IB500" si="7934">HS500</f>
        <v>CARPINTERIA METALICA Y VIDRIOS</v>
      </c>
      <c r="IC500" s="534"/>
      <c r="ID500" s="534"/>
      <c r="IE500" s="534"/>
      <c r="IF500" s="534"/>
      <c r="IG500" s="535"/>
      <c r="IH500" s="116"/>
      <c r="IJ500" s="116" t="s">
        <v>312</v>
      </c>
      <c r="IK500" s="533" t="str">
        <f t="shared" ref="IK500" si="7935">IB500</f>
        <v>CARPINTERIA METALICA Y VIDRIOS</v>
      </c>
      <c r="IL500" s="534"/>
      <c r="IM500" s="534"/>
      <c r="IN500" s="534"/>
      <c r="IO500" s="534"/>
      <c r="IP500" s="535"/>
      <c r="IQ500" s="116"/>
      <c r="IS500" s="116" t="s">
        <v>312</v>
      </c>
      <c r="IT500" s="533" t="str">
        <f t="shared" ref="IT500" si="7936">IK500</f>
        <v>CARPINTERIA METALICA Y VIDRIOS</v>
      </c>
      <c r="IU500" s="534"/>
      <c r="IV500" s="534"/>
      <c r="IW500" s="534"/>
      <c r="IX500" s="534"/>
      <c r="IY500" s="535"/>
      <c r="IZ500" s="116"/>
      <c r="JB500" s="116" t="s">
        <v>312</v>
      </c>
      <c r="JC500" s="533" t="str">
        <f t="shared" ref="JC500" si="7937">IT500</f>
        <v>CARPINTERIA METALICA Y VIDRIOS</v>
      </c>
      <c r="JD500" s="534"/>
      <c r="JE500" s="534"/>
      <c r="JF500" s="534"/>
      <c r="JG500" s="534"/>
      <c r="JH500" s="535"/>
      <c r="JI500" s="116"/>
      <c r="JK500" s="116" t="s">
        <v>312</v>
      </c>
      <c r="JL500" s="533" t="str">
        <f t="shared" ref="JL500" si="7938">JC500</f>
        <v>CARPINTERIA METALICA Y VIDRIOS</v>
      </c>
      <c r="JM500" s="534"/>
      <c r="JN500" s="534"/>
      <c r="JO500" s="534"/>
      <c r="JP500" s="534"/>
      <c r="JQ500" s="535"/>
      <c r="JR500" s="116"/>
      <c r="JT500" s="116" t="s">
        <v>312</v>
      </c>
      <c r="JU500" s="533" t="str">
        <f t="shared" ref="JU500" si="7939">JL500</f>
        <v>CARPINTERIA METALICA Y VIDRIOS</v>
      </c>
      <c r="JV500" s="534"/>
      <c r="JW500" s="534"/>
      <c r="JX500" s="534"/>
      <c r="JY500" s="534"/>
      <c r="JZ500" s="535"/>
      <c r="KA500" s="116"/>
      <c r="KC500" s="116" t="s">
        <v>312</v>
      </c>
      <c r="KD500" s="533" t="str">
        <f t="shared" ref="KD500" si="7940">JU500</f>
        <v>CARPINTERIA METALICA Y VIDRIOS</v>
      </c>
      <c r="KE500" s="534"/>
      <c r="KF500" s="534"/>
      <c r="KG500" s="534"/>
      <c r="KH500" s="534"/>
      <c r="KI500" s="535"/>
      <c r="KJ500" s="116"/>
      <c r="KL500" s="116" t="s">
        <v>312</v>
      </c>
      <c r="KM500" s="533" t="str">
        <f t="shared" ref="KM500" si="7941">KD500</f>
        <v>CARPINTERIA METALICA Y VIDRIOS</v>
      </c>
      <c r="KN500" s="534"/>
      <c r="KO500" s="534"/>
      <c r="KP500" s="534"/>
      <c r="KQ500" s="534"/>
      <c r="KR500" s="535"/>
      <c r="KS500" s="116"/>
      <c r="KU500" s="116" t="s">
        <v>312</v>
      </c>
      <c r="KV500" s="533" t="str">
        <f t="shared" ref="KV500" si="7942">KM500</f>
        <v>CARPINTERIA METALICA Y VIDRIOS</v>
      </c>
      <c r="KW500" s="534"/>
      <c r="KX500" s="534"/>
      <c r="KY500" s="534"/>
      <c r="KZ500" s="534"/>
      <c r="LA500" s="535"/>
      <c r="LB500" s="116"/>
      <c r="LD500" s="116" t="s">
        <v>312</v>
      </c>
      <c r="LE500" s="533" t="str">
        <f t="shared" ref="LE500" si="7943">KV500</f>
        <v>CARPINTERIA METALICA Y VIDRIOS</v>
      </c>
      <c r="LF500" s="534"/>
      <c r="LG500" s="534"/>
      <c r="LH500" s="534"/>
      <c r="LI500" s="534"/>
      <c r="LJ500" s="535"/>
      <c r="LK500" s="116"/>
      <c r="LM500" s="116" t="s">
        <v>312</v>
      </c>
      <c r="LN500" s="533" t="str">
        <f t="shared" ref="LN500" si="7944">LE500</f>
        <v>CARPINTERIA METALICA Y VIDRIOS</v>
      </c>
      <c r="LO500" s="534"/>
      <c r="LP500" s="534"/>
      <c r="LQ500" s="534"/>
      <c r="LR500" s="534"/>
      <c r="LS500" s="535"/>
      <c r="LT500" s="116"/>
      <c r="LV500" s="116" t="s">
        <v>312</v>
      </c>
      <c r="LW500" s="533" t="str">
        <f t="shared" ref="LW500" si="7945">LN500</f>
        <v>CARPINTERIA METALICA Y VIDRIOS</v>
      </c>
      <c r="LX500" s="534"/>
      <c r="LY500" s="534"/>
      <c r="LZ500" s="534"/>
      <c r="MA500" s="534"/>
      <c r="MB500" s="535"/>
      <c r="MC500" s="116"/>
      <c r="ME500" s="116" t="s">
        <v>312</v>
      </c>
      <c r="MF500" s="533" t="str">
        <f t="shared" ref="MF500" si="7946">LW500</f>
        <v>CARPINTERIA METALICA Y VIDRIOS</v>
      </c>
      <c r="MG500" s="534"/>
      <c r="MH500" s="534"/>
      <c r="MI500" s="534"/>
      <c r="MJ500" s="534"/>
      <c r="MK500" s="535"/>
      <c r="ML500" s="116"/>
      <c r="MN500" s="116" t="s">
        <v>312</v>
      </c>
      <c r="MO500" s="533" t="str">
        <f t="shared" ref="MO500" si="7947">MF500</f>
        <v>CARPINTERIA METALICA Y VIDRIOS</v>
      </c>
      <c r="MP500" s="534"/>
      <c r="MQ500" s="534"/>
      <c r="MR500" s="534"/>
      <c r="MS500" s="534"/>
      <c r="MT500" s="535"/>
      <c r="MU500" s="116"/>
      <c r="MW500" s="116" t="s">
        <v>312</v>
      </c>
      <c r="MX500" s="533" t="str">
        <f t="shared" ref="MX500" si="7948">MO500</f>
        <v>CARPINTERIA METALICA Y VIDRIOS</v>
      </c>
      <c r="MY500" s="534"/>
      <c r="MZ500" s="534"/>
      <c r="NA500" s="534"/>
      <c r="NB500" s="534"/>
      <c r="NC500" s="535"/>
      <c r="ND500" s="116"/>
      <c r="NF500" s="116" t="s">
        <v>312</v>
      </c>
      <c r="NG500" s="533" t="str">
        <f t="shared" ref="NG500" si="7949">MX500</f>
        <v>CARPINTERIA METALICA Y VIDRIOS</v>
      </c>
      <c r="NH500" s="534"/>
      <c r="NI500" s="534"/>
      <c r="NJ500" s="534"/>
      <c r="NK500" s="534"/>
      <c r="NL500" s="535"/>
      <c r="NM500" s="116"/>
      <c r="NO500" s="116" t="s">
        <v>312</v>
      </c>
      <c r="NP500" s="533" t="str">
        <f t="shared" ref="NP500" si="7950">NG500</f>
        <v>CARPINTERIA METALICA Y VIDRIOS</v>
      </c>
      <c r="NQ500" s="534"/>
      <c r="NR500" s="534"/>
      <c r="NS500" s="534"/>
      <c r="NT500" s="534"/>
      <c r="NU500" s="535"/>
      <c r="NV500" s="116"/>
      <c r="NX500" s="116" t="s">
        <v>312</v>
      </c>
      <c r="NY500" s="533" t="str">
        <f t="shared" ref="NY500" si="7951">NP500</f>
        <v>CARPINTERIA METALICA Y VIDRIOS</v>
      </c>
      <c r="NZ500" s="534"/>
      <c r="OA500" s="534"/>
      <c r="OB500" s="534"/>
      <c r="OC500" s="534"/>
      <c r="OD500" s="535"/>
      <c r="OE500" s="116"/>
      <c r="OG500" s="116" t="s">
        <v>312</v>
      </c>
      <c r="OH500" s="533" t="str">
        <f t="shared" ref="OH500" si="7952">NY500</f>
        <v>CARPINTERIA METALICA Y VIDRIOS</v>
      </c>
      <c r="OI500" s="534"/>
      <c r="OJ500" s="534"/>
      <c r="OK500" s="534"/>
      <c r="OL500" s="534"/>
      <c r="OM500" s="535"/>
      <c r="ON500" s="116"/>
      <c r="OP500" s="116" t="s">
        <v>312</v>
      </c>
      <c r="OQ500" s="533" t="str">
        <f t="shared" ref="OQ500" si="7953">OH500</f>
        <v>CARPINTERIA METALICA Y VIDRIOS</v>
      </c>
      <c r="OR500" s="534"/>
      <c r="OS500" s="534"/>
      <c r="OT500" s="534"/>
      <c r="OU500" s="534"/>
      <c r="OV500" s="535"/>
      <c r="OW500" s="116"/>
      <c r="OY500" s="116" t="s">
        <v>312</v>
      </c>
      <c r="OZ500" s="533" t="str">
        <f t="shared" ref="OZ500" si="7954">OQ500</f>
        <v>CARPINTERIA METALICA Y VIDRIOS</v>
      </c>
      <c r="PA500" s="534"/>
      <c r="PB500" s="534"/>
      <c r="PC500" s="534"/>
      <c r="PD500" s="534"/>
      <c r="PE500" s="535"/>
      <c r="PF500" s="116"/>
    </row>
    <row r="501" spans="1:422">
      <c r="A501" s="116"/>
      <c r="B501" s="536"/>
      <c r="C501" s="537"/>
      <c r="D501" s="537"/>
      <c r="E501" s="537"/>
      <c r="F501" s="537"/>
      <c r="G501" s="538"/>
      <c r="H501" s="116"/>
      <c r="J501" s="116"/>
      <c r="K501" s="536"/>
      <c r="L501" s="537"/>
      <c r="M501" s="537"/>
      <c r="N501" s="537"/>
      <c r="O501" s="537"/>
      <c r="P501" s="538"/>
      <c r="Q501" s="116"/>
      <c r="S501" s="116"/>
      <c r="T501" s="536"/>
      <c r="U501" s="537"/>
      <c r="V501" s="537"/>
      <c r="W501" s="537"/>
      <c r="X501" s="537"/>
      <c r="Y501" s="538"/>
      <c r="Z501" s="116"/>
      <c r="AB501" s="116"/>
      <c r="AC501" s="536"/>
      <c r="AD501" s="537"/>
      <c r="AE501" s="537"/>
      <c r="AF501" s="537"/>
      <c r="AG501" s="537"/>
      <c r="AH501" s="538"/>
      <c r="AI501" s="116"/>
      <c r="AK501" s="116"/>
      <c r="AL501" s="536"/>
      <c r="AM501" s="537"/>
      <c r="AN501" s="537"/>
      <c r="AO501" s="537"/>
      <c r="AP501" s="537"/>
      <c r="AQ501" s="538"/>
      <c r="AR501" s="116"/>
      <c r="AT501" s="116"/>
      <c r="AU501" s="536"/>
      <c r="AV501" s="537"/>
      <c r="AW501" s="537"/>
      <c r="AX501" s="537"/>
      <c r="AY501" s="537"/>
      <c r="AZ501" s="538"/>
      <c r="BA501" s="116"/>
      <c r="BC501" s="116"/>
      <c r="BD501" s="536"/>
      <c r="BE501" s="537"/>
      <c r="BF501" s="537"/>
      <c r="BG501" s="537"/>
      <c r="BH501" s="537"/>
      <c r="BI501" s="538"/>
      <c r="BJ501" s="116"/>
      <c r="BL501" s="116"/>
      <c r="BM501" s="536"/>
      <c r="BN501" s="537"/>
      <c r="BO501" s="537"/>
      <c r="BP501" s="537"/>
      <c r="BQ501" s="537"/>
      <c r="BR501" s="538"/>
      <c r="BS501" s="116"/>
      <c r="BU501" s="116"/>
      <c r="BV501" s="536"/>
      <c r="BW501" s="537"/>
      <c r="BX501" s="537"/>
      <c r="BY501" s="537"/>
      <c r="BZ501" s="537"/>
      <c r="CA501" s="538"/>
      <c r="CB501" s="116"/>
      <c r="CD501" s="116"/>
      <c r="CE501" s="536"/>
      <c r="CF501" s="537"/>
      <c r="CG501" s="537"/>
      <c r="CH501" s="537"/>
      <c r="CI501" s="537"/>
      <c r="CJ501" s="538"/>
      <c r="CK501" s="116"/>
      <c r="CM501" s="116"/>
      <c r="CN501" s="536"/>
      <c r="CO501" s="537"/>
      <c r="CP501" s="537"/>
      <c r="CQ501" s="537"/>
      <c r="CR501" s="537"/>
      <c r="CS501" s="538"/>
      <c r="CT501" s="116"/>
      <c r="CV501" s="116"/>
      <c r="CW501" s="536"/>
      <c r="CX501" s="537"/>
      <c r="CY501" s="537"/>
      <c r="CZ501" s="537"/>
      <c r="DA501" s="537"/>
      <c r="DB501" s="538"/>
      <c r="DC501" s="116"/>
      <c r="DE501" s="116"/>
      <c r="DF501" s="536"/>
      <c r="DG501" s="537"/>
      <c r="DH501" s="537"/>
      <c r="DI501" s="537"/>
      <c r="DJ501" s="537"/>
      <c r="DK501" s="538"/>
      <c r="DL501" s="116"/>
      <c r="DN501" s="116"/>
      <c r="DO501" s="536"/>
      <c r="DP501" s="537"/>
      <c r="DQ501" s="537"/>
      <c r="DR501" s="537"/>
      <c r="DS501" s="537"/>
      <c r="DT501" s="538"/>
      <c r="DU501" s="116"/>
      <c r="DW501" s="116"/>
      <c r="DX501" s="536"/>
      <c r="DY501" s="537"/>
      <c r="DZ501" s="537"/>
      <c r="EA501" s="537"/>
      <c r="EB501" s="537"/>
      <c r="EC501" s="538"/>
      <c r="ED501" s="116"/>
      <c r="EF501" s="116"/>
      <c r="EG501" s="536"/>
      <c r="EH501" s="537"/>
      <c r="EI501" s="537"/>
      <c r="EJ501" s="537"/>
      <c r="EK501" s="537"/>
      <c r="EL501" s="538"/>
      <c r="EM501" s="116"/>
      <c r="EO501" s="116"/>
      <c r="EP501" s="536"/>
      <c r="EQ501" s="537"/>
      <c r="ER501" s="537"/>
      <c r="ES501" s="537"/>
      <c r="ET501" s="537"/>
      <c r="EU501" s="538"/>
      <c r="EV501" s="116"/>
      <c r="EX501" s="116"/>
      <c r="EY501" s="536"/>
      <c r="EZ501" s="537"/>
      <c r="FA501" s="537"/>
      <c r="FB501" s="537"/>
      <c r="FC501" s="537"/>
      <c r="FD501" s="538"/>
      <c r="FE501" s="116"/>
      <c r="FG501" s="116"/>
      <c r="FH501" s="536"/>
      <c r="FI501" s="537"/>
      <c r="FJ501" s="537"/>
      <c r="FK501" s="537"/>
      <c r="FL501" s="537"/>
      <c r="FM501" s="538"/>
      <c r="FN501" s="116"/>
      <c r="FP501" s="116"/>
      <c r="FQ501" s="536"/>
      <c r="FR501" s="537"/>
      <c r="FS501" s="537"/>
      <c r="FT501" s="537"/>
      <c r="FU501" s="537"/>
      <c r="FV501" s="538"/>
      <c r="FW501" s="116"/>
      <c r="FY501" s="116"/>
      <c r="FZ501" s="536"/>
      <c r="GA501" s="537"/>
      <c r="GB501" s="537"/>
      <c r="GC501" s="537"/>
      <c r="GD501" s="537"/>
      <c r="GE501" s="538"/>
      <c r="GF501" s="116"/>
      <c r="GH501" s="116"/>
      <c r="GI501" s="536"/>
      <c r="GJ501" s="537"/>
      <c r="GK501" s="537"/>
      <c r="GL501" s="537"/>
      <c r="GM501" s="537"/>
      <c r="GN501" s="538"/>
      <c r="GO501" s="116"/>
      <c r="GQ501" s="116"/>
      <c r="GR501" s="536"/>
      <c r="GS501" s="537"/>
      <c r="GT501" s="537"/>
      <c r="GU501" s="537"/>
      <c r="GV501" s="537"/>
      <c r="GW501" s="538"/>
      <c r="GX501" s="116"/>
      <c r="GZ501" s="116"/>
      <c r="HA501" s="536"/>
      <c r="HB501" s="537"/>
      <c r="HC501" s="537"/>
      <c r="HD501" s="537"/>
      <c r="HE501" s="537"/>
      <c r="HF501" s="538"/>
      <c r="HG501" s="116"/>
      <c r="HI501" s="116"/>
      <c r="HJ501" s="536"/>
      <c r="HK501" s="537"/>
      <c r="HL501" s="537"/>
      <c r="HM501" s="537"/>
      <c r="HN501" s="537"/>
      <c r="HO501" s="538"/>
      <c r="HP501" s="116"/>
      <c r="HR501" s="116"/>
      <c r="HS501" s="536"/>
      <c r="HT501" s="537"/>
      <c r="HU501" s="537"/>
      <c r="HV501" s="537"/>
      <c r="HW501" s="537"/>
      <c r="HX501" s="538"/>
      <c r="HY501" s="116"/>
      <c r="IA501" s="116"/>
      <c r="IB501" s="536"/>
      <c r="IC501" s="537"/>
      <c r="ID501" s="537"/>
      <c r="IE501" s="537"/>
      <c r="IF501" s="537"/>
      <c r="IG501" s="538"/>
      <c r="IH501" s="116"/>
      <c r="IJ501" s="116"/>
      <c r="IK501" s="536"/>
      <c r="IL501" s="537"/>
      <c r="IM501" s="537"/>
      <c r="IN501" s="537"/>
      <c r="IO501" s="537"/>
      <c r="IP501" s="538"/>
      <c r="IQ501" s="116"/>
      <c r="IS501" s="116"/>
      <c r="IT501" s="536"/>
      <c r="IU501" s="537"/>
      <c r="IV501" s="537"/>
      <c r="IW501" s="537"/>
      <c r="IX501" s="537"/>
      <c r="IY501" s="538"/>
      <c r="IZ501" s="116"/>
      <c r="JB501" s="116"/>
      <c r="JC501" s="536"/>
      <c r="JD501" s="537"/>
      <c r="JE501" s="537"/>
      <c r="JF501" s="537"/>
      <c r="JG501" s="537"/>
      <c r="JH501" s="538"/>
      <c r="JI501" s="116"/>
      <c r="JK501" s="116"/>
      <c r="JL501" s="536"/>
      <c r="JM501" s="537"/>
      <c r="JN501" s="537"/>
      <c r="JO501" s="537"/>
      <c r="JP501" s="537"/>
      <c r="JQ501" s="538"/>
      <c r="JR501" s="116"/>
      <c r="JT501" s="116"/>
      <c r="JU501" s="536"/>
      <c r="JV501" s="537"/>
      <c r="JW501" s="537"/>
      <c r="JX501" s="537"/>
      <c r="JY501" s="537"/>
      <c r="JZ501" s="538"/>
      <c r="KA501" s="116"/>
      <c r="KC501" s="116"/>
      <c r="KD501" s="536"/>
      <c r="KE501" s="537"/>
      <c r="KF501" s="537"/>
      <c r="KG501" s="537"/>
      <c r="KH501" s="537"/>
      <c r="KI501" s="538"/>
      <c r="KJ501" s="116"/>
      <c r="KL501" s="116"/>
      <c r="KM501" s="536"/>
      <c r="KN501" s="537"/>
      <c r="KO501" s="537"/>
      <c r="KP501" s="537"/>
      <c r="KQ501" s="537"/>
      <c r="KR501" s="538"/>
      <c r="KS501" s="116"/>
      <c r="KU501" s="116"/>
      <c r="KV501" s="536"/>
      <c r="KW501" s="537"/>
      <c r="KX501" s="537"/>
      <c r="KY501" s="537"/>
      <c r="KZ501" s="537"/>
      <c r="LA501" s="538"/>
      <c r="LB501" s="116"/>
      <c r="LD501" s="116"/>
      <c r="LE501" s="536"/>
      <c r="LF501" s="537"/>
      <c r="LG501" s="537"/>
      <c r="LH501" s="537"/>
      <c r="LI501" s="537"/>
      <c r="LJ501" s="538"/>
      <c r="LK501" s="116"/>
      <c r="LM501" s="116"/>
      <c r="LN501" s="536"/>
      <c r="LO501" s="537"/>
      <c r="LP501" s="537"/>
      <c r="LQ501" s="537"/>
      <c r="LR501" s="537"/>
      <c r="LS501" s="538"/>
      <c r="LT501" s="116"/>
      <c r="LV501" s="116"/>
      <c r="LW501" s="536"/>
      <c r="LX501" s="537"/>
      <c r="LY501" s="537"/>
      <c r="LZ501" s="537"/>
      <c r="MA501" s="537"/>
      <c r="MB501" s="538"/>
      <c r="MC501" s="116"/>
      <c r="ME501" s="116"/>
      <c r="MF501" s="536"/>
      <c r="MG501" s="537"/>
      <c r="MH501" s="537"/>
      <c r="MI501" s="537"/>
      <c r="MJ501" s="537"/>
      <c r="MK501" s="538"/>
      <c r="ML501" s="116"/>
      <c r="MN501" s="116"/>
      <c r="MO501" s="536"/>
      <c r="MP501" s="537"/>
      <c r="MQ501" s="537"/>
      <c r="MR501" s="537"/>
      <c r="MS501" s="537"/>
      <c r="MT501" s="538"/>
      <c r="MU501" s="116"/>
      <c r="MW501" s="116"/>
      <c r="MX501" s="536"/>
      <c r="MY501" s="537"/>
      <c r="MZ501" s="537"/>
      <c r="NA501" s="537"/>
      <c r="NB501" s="537"/>
      <c r="NC501" s="538"/>
      <c r="ND501" s="116"/>
      <c r="NF501" s="116"/>
      <c r="NG501" s="536"/>
      <c r="NH501" s="537"/>
      <c r="NI501" s="537"/>
      <c r="NJ501" s="537"/>
      <c r="NK501" s="537"/>
      <c r="NL501" s="538"/>
      <c r="NM501" s="116"/>
      <c r="NO501" s="116"/>
      <c r="NP501" s="536"/>
      <c r="NQ501" s="537"/>
      <c r="NR501" s="537"/>
      <c r="NS501" s="537"/>
      <c r="NT501" s="537"/>
      <c r="NU501" s="538"/>
      <c r="NV501" s="116"/>
      <c r="NX501" s="116"/>
      <c r="NY501" s="536"/>
      <c r="NZ501" s="537"/>
      <c r="OA501" s="537"/>
      <c r="OB501" s="537"/>
      <c r="OC501" s="537"/>
      <c r="OD501" s="538"/>
      <c r="OE501" s="116"/>
      <c r="OG501" s="116"/>
      <c r="OH501" s="536"/>
      <c r="OI501" s="537"/>
      <c r="OJ501" s="537"/>
      <c r="OK501" s="537"/>
      <c r="OL501" s="537"/>
      <c r="OM501" s="538"/>
      <c r="ON501" s="116"/>
      <c r="OP501" s="116"/>
      <c r="OQ501" s="536"/>
      <c r="OR501" s="537"/>
      <c r="OS501" s="537"/>
      <c r="OT501" s="537"/>
      <c r="OU501" s="537"/>
      <c r="OV501" s="538"/>
      <c r="OW501" s="116"/>
      <c r="OY501" s="116"/>
      <c r="OZ501" s="536"/>
      <c r="PA501" s="537"/>
      <c r="PB501" s="537"/>
      <c r="PC501" s="537"/>
      <c r="PD501" s="537"/>
      <c r="PE501" s="538"/>
      <c r="PF501" s="116"/>
    </row>
    <row r="502" spans="1:422" ht="15" customHeight="1">
      <c r="A502" s="117" t="s">
        <v>1</v>
      </c>
      <c r="B502" s="544" t="str">
        <f>+APU!B280</f>
        <v>SUMINISTRO DE PUERTA METALICA TIPO ECONOMICA DE 0.80X2.20 M CAL 20. INCLUYE MARCO, CHAPA ECONOMICA TIPO BAÑO, BISAGRAS Y DEMAS ELEMENTOS PARA SU CORRECTO FUNCIONAMIENTO.</v>
      </c>
      <c r="C502" s="545"/>
      <c r="D502" s="545"/>
      <c r="E502" s="545"/>
      <c r="F502" s="545"/>
      <c r="G502" s="545"/>
      <c r="H502" s="117" t="s">
        <v>313</v>
      </c>
      <c r="J502" s="117" t="s">
        <v>1</v>
      </c>
      <c r="K502" s="539" t="str">
        <f>B502</f>
        <v>SUMINISTRO DE PUERTA METALICA TIPO ECONOMICA DE 0.80X2.20 M CAL 20. INCLUYE MARCO, CHAPA ECONOMICA TIPO BAÑO, BISAGRAS Y DEMAS ELEMENTOS PARA SU CORRECTO FUNCIONAMIENTO.</v>
      </c>
      <c r="L502" s="540"/>
      <c r="M502" s="540"/>
      <c r="N502" s="540"/>
      <c r="O502" s="540"/>
      <c r="P502" s="540"/>
      <c r="Q502" s="117" t="s">
        <v>313</v>
      </c>
      <c r="S502" s="117" t="s">
        <v>1</v>
      </c>
      <c r="T502" s="539" t="str">
        <f>K502</f>
        <v>SUMINISTRO DE PUERTA METALICA TIPO ECONOMICA DE 0.80X2.20 M CAL 20. INCLUYE MARCO, CHAPA ECONOMICA TIPO BAÑO, BISAGRAS Y DEMAS ELEMENTOS PARA SU CORRECTO FUNCIONAMIENTO.</v>
      </c>
      <c r="U502" s="540"/>
      <c r="V502" s="540"/>
      <c r="W502" s="540"/>
      <c r="X502" s="540"/>
      <c r="Y502" s="540"/>
      <c r="Z502" s="117" t="s">
        <v>313</v>
      </c>
      <c r="AB502" s="117" t="s">
        <v>1</v>
      </c>
      <c r="AC502" s="539" t="str">
        <f>T502</f>
        <v>SUMINISTRO DE PUERTA METALICA TIPO ECONOMICA DE 0.80X2.20 M CAL 20. INCLUYE MARCO, CHAPA ECONOMICA TIPO BAÑO, BISAGRAS Y DEMAS ELEMENTOS PARA SU CORRECTO FUNCIONAMIENTO.</v>
      </c>
      <c r="AD502" s="540"/>
      <c r="AE502" s="540"/>
      <c r="AF502" s="540"/>
      <c r="AG502" s="540"/>
      <c r="AH502" s="540"/>
      <c r="AI502" s="117" t="s">
        <v>313</v>
      </c>
      <c r="AK502" s="117" t="s">
        <v>1</v>
      </c>
      <c r="AL502" s="539" t="str">
        <f>AC502</f>
        <v>SUMINISTRO DE PUERTA METALICA TIPO ECONOMICA DE 0.80X2.20 M CAL 20. INCLUYE MARCO, CHAPA ECONOMICA TIPO BAÑO, BISAGRAS Y DEMAS ELEMENTOS PARA SU CORRECTO FUNCIONAMIENTO.</v>
      </c>
      <c r="AM502" s="540"/>
      <c r="AN502" s="540"/>
      <c r="AO502" s="540"/>
      <c r="AP502" s="540"/>
      <c r="AQ502" s="540"/>
      <c r="AR502" s="117" t="s">
        <v>313</v>
      </c>
      <c r="AT502" s="117" t="s">
        <v>1</v>
      </c>
      <c r="AU502" s="539" t="str">
        <f>AL502</f>
        <v>SUMINISTRO DE PUERTA METALICA TIPO ECONOMICA DE 0.80X2.20 M CAL 20. INCLUYE MARCO, CHAPA ECONOMICA TIPO BAÑO, BISAGRAS Y DEMAS ELEMENTOS PARA SU CORRECTO FUNCIONAMIENTO.</v>
      </c>
      <c r="AV502" s="540"/>
      <c r="AW502" s="540"/>
      <c r="AX502" s="540"/>
      <c r="AY502" s="540"/>
      <c r="AZ502" s="540"/>
      <c r="BA502" s="117" t="s">
        <v>313</v>
      </c>
      <c r="BC502" s="117" t="s">
        <v>1</v>
      </c>
      <c r="BD502" s="539" t="str">
        <f t="shared" ref="BD502" si="7955">AU502</f>
        <v>SUMINISTRO DE PUERTA METALICA TIPO ECONOMICA DE 0.80X2.20 M CAL 20. INCLUYE MARCO, CHAPA ECONOMICA TIPO BAÑO, BISAGRAS Y DEMAS ELEMENTOS PARA SU CORRECTO FUNCIONAMIENTO.</v>
      </c>
      <c r="BE502" s="540"/>
      <c r="BF502" s="540"/>
      <c r="BG502" s="540"/>
      <c r="BH502" s="540"/>
      <c r="BI502" s="540"/>
      <c r="BJ502" s="117" t="s">
        <v>313</v>
      </c>
      <c r="BL502" s="117" t="s">
        <v>1</v>
      </c>
      <c r="BM502" s="539" t="str">
        <f t="shared" ref="BM502" si="7956">BD502</f>
        <v>SUMINISTRO DE PUERTA METALICA TIPO ECONOMICA DE 0.80X2.20 M CAL 20. INCLUYE MARCO, CHAPA ECONOMICA TIPO BAÑO, BISAGRAS Y DEMAS ELEMENTOS PARA SU CORRECTO FUNCIONAMIENTO.</v>
      </c>
      <c r="BN502" s="540"/>
      <c r="BO502" s="540"/>
      <c r="BP502" s="540"/>
      <c r="BQ502" s="540"/>
      <c r="BR502" s="540"/>
      <c r="BS502" s="117" t="s">
        <v>313</v>
      </c>
      <c r="BU502" s="117" t="s">
        <v>1</v>
      </c>
      <c r="BV502" s="539" t="str">
        <f t="shared" ref="BV502" si="7957">BM502</f>
        <v>SUMINISTRO DE PUERTA METALICA TIPO ECONOMICA DE 0.80X2.20 M CAL 20. INCLUYE MARCO, CHAPA ECONOMICA TIPO BAÑO, BISAGRAS Y DEMAS ELEMENTOS PARA SU CORRECTO FUNCIONAMIENTO.</v>
      </c>
      <c r="BW502" s="540"/>
      <c r="BX502" s="540"/>
      <c r="BY502" s="540"/>
      <c r="BZ502" s="540"/>
      <c r="CA502" s="540"/>
      <c r="CB502" s="117" t="s">
        <v>313</v>
      </c>
      <c r="CD502" s="117" t="s">
        <v>1</v>
      </c>
      <c r="CE502" s="539" t="str">
        <f t="shared" ref="CE502" si="7958">BV502</f>
        <v>SUMINISTRO DE PUERTA METALICA TIPO ECONOMICA DE 0.80X2.20 M CAL 20. INCLUYE MARCO, CHAPA ECONOMICA TIPO BAÑO, BISAGRAS Y DEMAS ELEMENTOS PARA SU CORRECTO FUNCIONAMIENTO.</v>
      </c>
      <c r="CF502" s="540"/>
      <c r="CG502" s="540"/>
      <c r="CH502" s="540"/>
      <c r="CI502" s="540"/>
      <c r="CJ502" s="540"/>
      <c r="CK502" s="117" t="s">
        <v>313</v>
      </c>
      <c r="CM502" s="117" t="s">
        <v>1</v>
      </c>
      <c r="CN502" s="539" t="str">
        <f t="shared" ref="CN502" si="7959">CE502</f>
        <v>SUMINISTRO DE PUERTA METALICA TIPO ECONOMICA DE 0.80X2.20 M CAL 20. INCLUYE MARCO, CHAPA ECONOMICA TIPO BAÑO, BISAGRAS Y DEMAS ELEMENTOS PARA SU CORRECTO FUNCIONAMIENTO.</v>
      </c>
      <c r="CO502" s="540"/>
      <c r="CP502" s="540"/>
      <c r="CQ502" s="540"/>
      <c r="CR502" s="540"/>
      <c r="CS502" s="540"/>
      <c r="CT502" s="117" t="s">
        <v>313</v>
      </c>
      <c r="CV502" s="117" t="s">
        <v>1</v>
      </c>
      <c r="CW502" s="539" t="str">
        <f t="shared" ref="CW502" si="7960">CN502</f>
        <v>SUMINISTRO DE PUERTA METALICA TIPO ECONOMICA DE 0.80X2.20 M CAL 20. INCLUYE MARCO, CHAPA ECONOMICA TIPO BAÑO, BISAGRAS Y DEMAS ELEMENTOS PARA SU CORRECTO FUNCIONAMIENTO.</v>
      </c>
      <c r="CX502" s="540"/>
      <c r="CY502" s="540"/>
      <c r="CZ502" s="540"/>
      <c r="DA502" s="540"/>
      <c r="DB502" s="540"/>
      <c r="DC502" s="117" t="s">
        <v>313</v>
      </c>
      <c r="DE502" s="117" t="s">
        <v>1</v>
      </c>
      <c r="DF502" s="539" t="str">
        <f t="shared" ref="DF502" si="7961">CW502</f>
        <v>SUMINISTRO DE PUERTA METALICA TIPO ECONOMICA DE 0.80X2.20 M CAL 20. INCLUYE MARCO, CHAPA ECONOMICA TIPO BAÑO, BISAGRAS Y DEMAS ELEMENTOS PARA SU CORRECTO FUNCIONAMIENTO.</v>
      </c>
      <c r="DG502" s="540"/>
      <c r="DH502" s="540"/>
      <c r="DI502" s="540"/>
      <c r="DJ502" s="540"/>
      <c r="DK502" s="540"/>
      <c r="DL502" s="117" t="s">
        <v>313</v>
      </c>
      <c r="DN502" s="117" t="s">
        <v>1</v>
      </c>
      <c r="DO502" s="539" t="str">
        <f t="shared" ref="DO502" si="7962">DF502</f>
        <v>SUMINISTRO DE PUERTA METALICA TIPO ECONOMICA DE 0.80X2.20 M CAL 20. INCLUYE MARCO, CHAPA ECONOMICA TIPO BAÑO, BISAGRAS Y DEMAS ELEMENTOS PARA SU CORRECTO FUNCIONAMIENTO.</v>
      </c>
      <c r="DP502" s="540"/>
      <c r="DQ502" s="540"/>
      <c r="DR502" s="540"/>
      <c r="DS502" s="540"/>
      <c r="DT502" s="540"/>
      <c r="DU502" s="117" t="s">
        <v>313</v>
      </c>
      <c r="DW502" s="117" t="s">
        <v>1</v>
      </c>
      <c r="DX502" s="539" t="str">
        <f t="shared" ref="DX502" si="7963">DO502</f>
        <v>SUMINISTRO DE PUERTA METALICA TIPO ECONOMICA DE 0.80X2.20 M CAL 20. INCLUYE MARCO, CHAPA ECONOMICA TIPO BAÑO, BISAGRAS Y DEMAS ELEMENTOS PARA SU CORRECTO FUNCIONAMIENTO.</v>
      </c>
      <c r="DY502" s="540"/>
      <c r="DZ502" s="540"/>
      <c r="EA502" s="540"/>
      <c r="EB502" s="540"/>
      <c r="EC502" s="540"/>
      <c r="ED502" s="117" t="s">
        <v>313</v>
      </c>
      <c r="EF502" s="117" t="s">
        <v>1</v>
      </c>
      <c r="EG502" s="539" t="str">
        <f t="shared" ref="EG502" si="7964">DX502</f>
        <v>SUMINISTRO DE PUERTA METALICA TIPO ECONOMICA DE 0.80X2.20 M CAL 20. INCLUYE MARCO, CHAPA ECONOMICA TIPO BAÑO, BISAGRAS Y DEMAS ELEMENTOS PARA SU CORRECTO FUNCIONAMIENTO.</v>
      </c>
      <c r="EH502" s="540"/>
      <c r="EI502" s="540"/>
      <c r="EJ502" s="540"/>
      <c r="EK502" s="540"/>
      <c r="EL502" s="540"/>
      <c r="EM502" s="117" t="s">
        <v>313</v>
      </c>
      <c r="EO502" s="117" t="s">
        <v>1</v>
      </c>
      <c r="EP502" s="539" t="str">
        <f t="shared" ref="EP502" si="7965">EG502</f>
        <v>SUMINISTRO DE PUERTA METALICA TIPO ECONOMICA DE 0.80X2.20 M CAL 20. INCLUYE MARCO, CHAPA ECONOMICA TIPO BAÑO, BISAGRAS Y DEMAS ELEMENTOS PARA SU CORRECTO FUNCIONAMIENTO.</v>
      </c>
      <c r="EQ502" s="540"/>
      <c r="ER502" s="540"/>
      <c r="ES502" s="540"/>
      <c r="ET502" s="540"/>
      <c r="EU502" s="540"/>
      <c r="EV502" s="117" t="s">
        <v>313</v>
      </c>
      <c r="EX502" s="117" t="s">
        <v>1</v>
      </c>
      <c r="EY502" s="539" t="str">
        <f t="shared" ref="EY502" si="7966">EP502</f>
        <v>SUMINISTRO DE PUERTA METALICA TIPO ECONOMICA DE 0.80X2.20 M CAL 20. INCLUYE MARCO, CHAPA ECONOMICA TIPO BAÑO, BISAGRAS Y DEMAS ELEMENTOS PARA SU CORRECTO FUNCIONAMIENTO.</v>
      </c>
      <c r="EZ502" s="540"/>
      <c r="FA502" s="540"/>
      <c r="FB502" s="540"/>
      <c r="FC502" s="540"/>
      <c r="FD502" s="540"/>
      <c r="FE502" s="117" t="s">
        <v>313</v>
      </c>
      <c r="FG502" s="117" t="s">
        <v>1</v>
      </c>
      <c r="FH502" s="539" t="str">
        <f t="shared" ref="FH502" si="7967">EY502</f>
        <v>SUMINISTRO DE PUERTA METALICA TIPO ECONOMICA DE 0.80X2.20 M CAL 20. INCLUYE MARCO, CHAPA ECONOMICA TIPO BAÑO, BISAGRAS Y DEMAS ELEMENTOS PARA SU CORRECTO FUNCIONAMIENTO.</v>
      </c>
      <c r="FI502" s="540"/>
      <c r="FJ502" s="540"/>
      <c r="FK502" s="540"/>
      <c r="FL502" s="540"/>
      <c r="FM502" s="540"/>
      <c r="FN502" s="117" t="s">
        <v>313</v>
      </c>
      <c r="FP502" s="117" t="s">
        <v>1</v>
      </c>
      <c r="FQ502" s="539" t="str">
        <f t="shared" ref="FQ502" si="7968">FH502</f>
        <v>SUMINISTRO DE PUERTA METALICA TIPO ECONOMICA DE 0.80X2.20 M CAL 20. INCLUYE MARCO, CHAPA ECONOMICA TIPO BAÑO, BISAGRAS Y DEMAS ELEMENTOS PARA SU CORRECTO FUNCIONAMIENTO.</v>
      </c>
      <c r="FR502" s="540"/>
      <c r="FS502" s="540"/>
      <c r="FT502" s="540"/>
      <c r="FU502" s="540"/>
      <c r="FV502" s="540"/>
      <c r="FW502" s="117" t="s">
        <v>313</v>
      </c>
      <c r="FY502" s="117" t="s">
        <v>1</v>
      </c>
      <c r="FZ502" s="539" t="str">
        <f t="shared" ref="FZ502" si="7969">FQ502</f>
        <v>SUMINISTRO DE PUERTA METALICA TIPO ECONOMICA DE 0.80X2.20 M CAL 20. INCLUYE MARCO, CHAPA ECONOMICA TIPO BAÑO, BISAGRAS Y DEMAS ELEMENTOS PARA SU CORRECTO FUNCIONAMIENTO.</v>
      </c>
      <c r="GA502" s="540"/>
      <c r="GB502" s="540"/>
      <c r="GC502" s="540"/>
      <c r="GD502" s="540"/>
      <c r="GE502" s="540"/>
      <c r="GF502" s="117" t="s">
        <v>313</v>
      </c>
      <c r="GH502" s="117" t="s">
        <v>1</v>
      </c>
      <c r="GI502" s="539" t="str">
        <f t="shared" ref="GI502" si="7970">FZ502</f>
        <v>SUMINISTRO DE PUERTA METALICA TIPO ECONOMICA DE 0.80X2.20 M CAL 20. INCLUYE MARCO, CHAPA ECONOMICA TIPO BAÑO, BISAGRAS Y DEMAS ELEMENTOS PARA SU CORRECTO FUNCIONAMIENTO.</v>
      </c>
      <c r="GJ502" s="540"/>
      <c r="GK502" s="540"/>
      <c r="GL502" s="540"/>
      <c r="GM502" s="540"/>
      <c r="GN502" s="540"/>
      <c r="GO502" s="117" t="s">
        <v>313</v>
      </c>
      <c r="GQ502" s="117" t="s">
        <v>1</v>
      </c>
      <c r="GR502" s="539" t="str">
        <f t="shared" ref="GR502" si="7971">GI502</f>
        <v>SUMINISTRO DE PUERTA METALICA TIPO ECONOMICA DE 0.80X2.20 M CAL 20. INCLUYE MARCO, CHAPA ECONOMICA TIPO BAÑO, BISAGRAS Y DEMAS ELEMENTOS PARA SU CORRECTO FUNCIONAMIENTO.</v>
      </c>
      <c r="GS502" s="540"/>
      <c r="GT502" s="540"/>
      <c r="GU502" s="540"/>
      <c r="GV502" s="540"/>
      <c r="GW502" s="540"/>
      <c r="GX502" s="117" t="s">
        <v>313</v>
      </c>
      <c r="GZ502" s="117" t="s">
        <v>1</v>
      </c>
      <c r="HA502" s="539" t="str">
        <f t="shared" ref="HA502" si="7972">GR502</f>
        <v>SUMINISTRO DE PUERTA METALICA TIPO ECONOMICA DE 0.80X2.20 M CAL 20. INCLUYE MARCO, CHAPA ECONOMICA TIPO BAÑO, BISAGRAS Y DEMAS ELEMENTOS PARA SU CORRECTO FUNCIONAMIENTO.</v>
      </c>
      <c r="HB502" s="540"/>
      <c r="HC502" s="540"/>
      <c r="HD502" s="540"/>
      <c r="HE502" s="540"/>
      <c r="HF502" s="540"/>
      <c r="HG502" s="117" t="s">
        <v>313</v>
      </c>
      <c r="HI502" s="117" t="s">
        <v>1</v>
      </c>
      <c r="HJ502" s="539" t="str">
        <f t="shared" ref="HJ502" si="7973">HA502</f>
        <v>SUMINISTRO DE PUERTA METALICA TIPO ECONOMICA DE 0.80X2.20 M CAL 20. INCLUYE MARCO, CHAPA ECONOMICA TIPO BAÑO, BISAGRAS Y DEMAS ELEMENTOS PARA SU CORRECTO FUNCIONAMIENTO.</v>
      </c>
      <c r="HK502" s="540"/>
      <c r="HL502" s="540"/>
      <c r="HM502" s="540"/>
      <c r="HN502" s="540"/>
      <c r="HO502" s="540"/>
      <c r="HP502" s="117" t="s">
        <v>313</v>
      </c>
      <c r="HR502" s="117" t="s">
        <v>1</v>
      </c>
      <c r="HS502" s="539" t="str">
        <f t="shared" ref="HS502" si="7974">HJ502</f>
        <v>SUMINISTRO DE PUERTA METALICA TIPO ECONOMICA DE 0.80X2.20 M CAL 20. INCLUYE MARCO, CHAPA ECONOMICA TIPO BAÑO, BISAGRAS Y DEMAS ELEMENTOS PARA SU CORRECTO FUNCIONAMIENTO.</v>
      </c>
      <c r="HT502" s="540"/>
      <c r="HU502" s="540"/>
      <c r="HV502" s="540"/>
      <c r="HW502" s="540"/>
      <c r="HX502" s="540"/>
      <c r="HY502" s="117" t="s">
        <v>313</v>
      </c>
      <c r="IA502" s="117" t="s">
        <v>1</v>
      </c>
      <c r="IB502" s="539" t="str">
        <f t="shared" ref="IB502" si="7975">HS502</f>
        <v>SUMINISTRO DE PUERTA METALICA TIPO ECONOMICA DE 0.80X2.20 M CAL 20. INCLUYE MARCO, CHAPA ECONOMICA TIPO BAÑO, BISAGRAS Y DEMAS ELEMENTOS PARA SU CORRECTO FUNCIONAMIENTO.</v>
      </c>
      <c r="IC502" s="540"/>
      <c r="ID502" s="540"/>
      <c r="IE502" s="540"/>
      <c r="IF502" s="540"/>
      <c r="IG502" s="540"/>
      <c r="IH502" s="117" t="s">
        <v>313</v>
      </c>
      <c r="IJ502" s="117" t="s">
        <v>1</v>
      </c>
      <c r="IK502" s="539" t="str">
        <f t="shared" ref="IK502" si="7976">IB502</f>
        <v>SUMINISTRO DE PUERTA METALICA TIPO ECONOMICA DE 0.80X2.20 M CAL 20. INCLUYE MARCO, CHAPA ECONOMICA TIPO BAÑO, BISAGRAS Y DEMAS ELEMENTOS PARA SU CORRECTO FUNCIONAMIENTO.</v>
      </c>
      <c r="IL502" s="540"/>
      <c r="IM502" s="540"/>
      <c r="IN502" s="540"/>
      <c r="IO502" s="540"/>
      <c r="IP502" s="540"/>
      <c r="IQ502" s="117" t="s">
        <v>313</v>
      </c>
      <c r="IS502" s="117" t="s">
        <v>1</v>
      </c>
      <c r="IT502" s="539" t="str">
        <f t="shared" ref="IT502" si="7977">IK502</f>
        <v>SUMINISTRO DE PUERTA METALICA TIPO ECONOMICA DE 0.80X2.20 M CAL 20. INCLUYE MARCO, CHAPA ECONOMICA TIPO BAÑO, BISAGRAS Y DEMAS ELEMENTOS PARA SU CORRECTO FUNCIONAMIENTO.</v>
      </c>
      <c r="IU502" s="540"/>
      <c r="IV502" s="540"/>
      <c r="IW502" s="540"/>
      <c r="IX502" s="540"/>
      <c r="IY502" s="540"/>
      <c r="IZ502" s="117" t="s">
        <v>313</v>
      </c>
      <c r="JB502" s="117" t="s">
        <v>1</v>
      </c>
      <c r="JC502" s="539" t="str">
        <f t="shared" ref="JC502" si="7978">IT502</f>
        <v>SUMINISTRO DE PUERTA METALICA TIPO ECONOMICA DE 0.80X2.20 M CAL 20. INCLUYE MARCO, CHAPA ECONOMICA TIPO BAÑO, BISAGRAS Y DEMAS ELEMENTOS PARA SU CORRECTO FUNCIONAMIENTO.</v>
      </c>
      <c r="JD502" s="540"/>
      <c r="JE502" s="540"/>
      <c r="JF502" s="540"/>
      <c r="JG502" s="540"/>
      <c r="JH502" s="540"/>
      <c r="JI502" s="117" t="s">
        <v>313</v>
      </c>
      <c r="JK502" s="117" t="s">
        <v>1</v>
      </c>
      <c r="JL502" s="539" t="str">
        <f t="shared" ref="JL502" si="7979">JC502</f>
        <v>SUMINISTRO DE PUERTA METALICA TIPO ECONOMICA DE 0.80X2.20 M CAL 20. INCLUYE MARCO, CHAPA ECONOMICA TIPO BAÑO, BISAGRAS Y DEMAS ELEMENTOS PARA SU CORRECTO FUNCIONAMIENTO.</v>
      </c>
      <c r="JM502" s="540"/>
      <c r="JN502" s="540"/>
      <c r="JO502" s="540"/>
      <c r="JP502" s="540"/>
      <c r="JQ502" s="540"/>
      <c r="JR502" s="117" t="s">
        <v>313</v>
      </c>
      <c r="JT502" s="117" t="s">
        <v>1</v>
      </c>
      <c r="JU502" s="539" t="str">
        <f t="shared" ref="JU502" si="7980">JL502</f>
        <v>SUMINISTRO DE PUERTA METALICA TIPO ECONOMICA DE 0.80X2.20 M CAL 20. INCLUYE MARCO, CHAPA ECONOMICA TIPO BAÑO, BISAGRAS Y DEMAS ELEMENTOS PARA SU CORRECTO FUNCIONAMIENTO.</v>
      </c>
      <c r="JV502" s="540"/>
      <c r="JW502" s="540"/>
      <c r="JX502" s="540"/>
      <c r="JY502" s="540"/>
      <c r="JZ502" s="540"/>
      <c r="KA502" s="117" t="s">
        <v>313</v>
      </c>
      <c r="KC502" s="117" t="s">
        <v>1</v>
      </c>
      <c r="KD502" s="539" t="str">
        <f t="shared" ref="KD502" si="7981">JU502</f>
        <v>SUMINISTRO DE PUERTA METALICA TIPO ECONOMICA DE 0.80X2.20 M CAL 20. INCLUYE MARCO, CHAPA ECONOMICA TIPO BAÑO, BISAGRAS Y DEMAS ELEMENTOS PARA SU CORRECTO FUNCIONAMIENTO.</v>
      </c>
      <c r="KE502" s="540"/>
      <c r="KF502" s="540"/>
      <c r="KG502" s="540"/>
      <c r="KH502" s="540"/>
      <c r="KI502" s="540"/>
      <c r="KJ502" s="117" t="s">
        <v>313</v>
      </c>
      <c r="KL502" s="117" t="s">
        <v>1</v>
      </c>
      <c r="KM502" s="539" t="str">
        <f t="shared" ref="KM502" si="7982">KD502</f>
        <v>SUMINISTRO DE PUERTA METALICA TIPO ECONOMICA DE 0.80X2.20 M CAL 20. INCLUYE MARCO, CHAPA ECONOMICA TIPO BAÑO, BISAGRAS Y DEMAS ELEMENTOS PARA SU CORRECTO FUNCIONAMIENTO.</v>
      </c>
      <c r="KN502" s="540"/>
      <c r="KO502" s="540"/>
      <c r="KP502" s="540"/>
      <c r="KQ502" s="540"/>
      <c r="KR502" s="540"/>
      <c r="KS502" s="117" t="s">
        <v>313</v>
      </c>
      <c r="KU502" s="117" t="s">
        <v>1</v>
      </c>
      <c r="KV502" s="539" t="str">
        <f t="shared" ref="KV502" si="7983">KM502</f>
        <v>SUMINISTRO DE PUERTA METALICA TIPO ECONOMICA DE 0.80X2.20 M CAL 20. INCLUYE MARCO, CHAPA ECONOMICA TIPO BAÑO, BISAGRAS Y DEMAS ELEMENTOS PARA SU CORRECTO FUNCIONAMIENTO.</v>
      </c>
      <c r="KW502" s="540"/>
      <c r="KX502" s="540"/>
      <c r="KY502" s="540"/>
      <c r="KZ502" s="540"/>
      <c r="LA502" s="540"/>
      <c r="LB502" s="117" t="s">
        <v>313</v>
      </c>
      <c r="LD502" s="117" t="s">
        <v>1</v>
      </c>
      <c r="LE502" s="539" t="str">
        <f t="shared" ref="LE502" si="7984">KV502</f>
        <v>SUMINISTRO DE PUERTA METALICA TIPO ECONOMICA DE 0.80X2.20 M CAL 20. INCLUYE MARCO, CHAPA ECONOMICA TIPO BAÑO, BISAGRAS Y DEMAS ELEMENTOS PARA SU CORRECTO FUNCIONAMIENTO.</v>
      </c>
      <c r="LF502" s="540"/>
      <c r="LG502" s="540"/>
      <c r="LH502" s="540"/>
      <c r="LI502" s="540"/>
      <c r="LJ502" s="540"/>
      <c r="LK502" s="117" t="s">
        <v>313</v>
      </c>
      <c r="LM502" s="117" t="s">
        <v>1</v>
      </c>
      <c r="LN502" s="539" t="str">
        <f t="shared" ref="LN502" si="7985">LE502</f>
        <v>SUMINISTRO DE PUERTA METALICA TIPO ECONOMICA DE 0.80X2.20 M CAL 20. INCLUYE MARCO, CHAPA ECONOMICA TIPO BAÑO, BISAGRAS Y DEMAS ELEMENTOS PARA SU CORRECTO FUNCIONAMIENTO.</v>
      </c>
      <c r="LO502" s="540"/>
      <c r="LP502" s="540"/>
      <c r="LQ502" s="540"/>
      <c r="LR502" s="540"/>
      <c r="LS502" s="540"/>
      <c r="LT502" s="117" t="s">
        <v>313</v>
      </c>
      <c r="LV502" s="117" t="s">
        <v>1</v>
      </c>
      <c r="LW502" s="539" t="str">
        <f t="shared" ref="LW502" si="7986">LN502</f>
        <v>SUMINISTRO DE PUERTA METALICA TIPO ECONOMICA DE 0.80X2.20 M CAL 20. INCLUYE MARCO, CHAPA ECONOMICA TIPO BAÑO, BISAGRAS Y DEMAS ELEMENTOS PARA SU CORRECTO FUNCIONAMIENTO.</v>
      </c>
      <c r="LX502" s="540"/>
      <c r="LY502" s="540"/>
      <c r="LZ502" s="540"/>
      <c r="MA502" s="540"/>
      <c r="MB502" s="540"/>
      <c r="MC502" s="117" t="s">
        <v>313</v>
      </c>
      <c r="ME502" s="117" t="s">
        <v>1</v>
      </c>
      <c r="MF502" s="539" t="str">
        <f t="shared" ref="MF502" si="7987">LW502</f>
        <v>SUMINISTRO DE PUERTA METALICA TIPO ECONOMICA DE 0.80X2.20 M CAL 20. INCLUYE MARCO, CHAPA ECONOMICA TIPO BAÑO, BISAGRAS Y DEMAS ELEMENTOS PARA SU CORRECTO FUNCIONAMIENTO.</v>
      </c>
      <c r="MG502" s="540"/>
      <c r="MH502" s="540"/>
      <c r="MI502" s="540"/>
      <c r="MJ502" s="540"/>
      <c r="MK502" s="540"/>
      <c r="ML502" s="117" t="s">
        <v>313</v>
      </c>
      <c r="MN502" s="117" t="s">
        <v>1</v>
      </c>
      <c r="MO502" s="539" t="str">
        <f t="shared" ref="MO502" si="7988">MF502</f>
        <v>SUMINISTRO DE PUERTA METALICA TIPO ECONOMICA DE 0.80X2.20 M CAL 20. INCLUYE MARCO, CHAPA ECONOMICA TIPO BAÑO, BISAGRAS Y DEMAS ELEMENTOS PARA SU CORRECTO FUNCIONAMIENTO.</v>
      </c>
      <c r="MP502" s="540"/>
      <c r="MQ502" s="540"/>
      <c r="MR502" s="540"/>
      <c r="MS502" s="540"/>
      <c r="MT502" s="540"/>
      <c r="MU502" s="117" t="s">
        <v>313</v>
      </c>
      <c r="MW502" s="117" t="s">
        <v>1</v>
      </c>
      <c r="MX502" s="539" t="str">
        <f t="shared" ref="MX502" si="7989">MO502</f>
        <v>SUMINISTRO DE PUERTA METALICA TIPO ECONOMICA DE 0.80X2.20 M CAL 20. INCLUYE MARCO, CHAPA ECONOMICA TIPO BAÑO, BISAGRAS Y DEMAS ELEMENTOS PARA SU CORRECTO FUNCIONAMIENTO.</v>
      </c>
      <c r="MY502" s="540"/>
      <c r="MZ502" s="540"/>
      <c r="NA502" s="540"/>
      <c r="NB502" s="540"/>
      <c r="NC502" s="540"/>
      <c r="ND502" s="117" t="s">
        <v>313</v>
      </c>
      <c r="NF502" s="117" t="s">
        <v>1</v>
      </c>
      <c r="NG502" s="539" t="str">
        <f t="shared" ref="NG502" si="7990">MX502</f>
        <v>SUMINISTRO DE PUERTA METALICA TIPO ECONOMICA DE 0.80X2.20 M CAL 20. INCLUYE MARCO, CHAPA ECONOMICA TIPO BAÑO, BISAGRAS Y DEMAS ELEMENTOS PARA SU CORRECTO FUNCIONAMIENTO.</v>
      </c>
      <c r="NH502" s="540"/>
      <c r="NI502" s="540"/>
      <c r="NJ502" s="540"/>
      <c r="NK502" s="540"/>
      <c r="NL502" s="540"/>
      <c r="NM502" s="117" t="s">
        <v>313</v>
      </c>
      <c r="NO502" s="117" t="s">
        <v>1</v>
      </c>
      <c r="NP502" s="539" t="str">
        <f t="shared" ref="NP502" si="7991">NG502</f>
        <v>SUMINISTRO DE PUERTA METALICA TIPO ECONOMICA DE 0.80X2.20 M CAL 20. INCLUYE MARCO, CHAPA ECONOMICA TIPO BAÑO, BISAGRAS Y DEMAS ELEMENTOS PARA SU CORRECTO FUNCIONAMIENTO.</v>
      </c>
      <c r="NQ502" s="540"/>
      <c r="NR502" s="540"/>
      <c r="NS502" s="540"/>
      <c r="NT502" s="540"/>
      <c r="NU502" s="540"/>
      <c r="NV502" s="117" t="s">
        <v>313</v>
      </c>
      <c r="NX502" s="117" t="s">
        <v>1</v>
      </c>
      <c r="NY502" s="539" t="str">
        <f t="shared" ref="NY502" si="7992">NP502</f>
        <v>SUMINISTRO DE PUERTA METALICA TIPO ECONOMICA DE 0.80X2.20 M CAL 20. INCLUYE MARCO, CHAPA ECONOMICA TIPO BAÑO, BISAGRAS Y DEMAS ELEMENTOS PARA SU CORRECTO FUNCIONAMIENTO.</v>
      </c>
      <c r="NZ502" s="540"/>
      <c r="OA502" s="540"/>
      <c r="OB502" s="540"/>
      <c r="OC502" s="540"/>
      <c r="OD502" s="540"/>
      <c r="OE502" s="117" t="s">
        <v>313</v>
      </c>
      <c r="OG502" s="117" t="s">
        <v>1</v>
      </c>
      <c r="OH502" s="539" t="str">
        <f t="shared" ref="OH502" si="7993">NY502</f>
        <v>SUMINISTRO DE PUERTA METALICA TIPO ECONOMICA DE 0.80X2.20 M CAL 20. INCLUYE MARCO, CHAPA ECONOMICA TIPO BAÑO, BISAGRAS Y DEMAS ELEMENTOS PARA SU CORRECTO FUNCIONAMIENTO.</v>
      </c>
      <c r="OI502" s="540"/>
      <c r="OJ502" s="540"/>
      <c r="OK502" s="540"/>
      <c r="OL502" s="540"/>
      <c r="OM502" s="540"/>
      <c r="ON502" s="117" t="s">
        <v>313</v>
      </c>
      <c r="OP502" s="117" t="s">
        <v>1</v>
      </c>
      <c r="OQ502" s="539" t="str">
        <f t="shared" ref="OQ502" si="7994">OH502</f>
        <v>SUMINISTRO DE PUERTA METALICA TIPO ECONOMICA DE 0.80X2.20 M CAL 20. INCLUYE MARCO, CHAPA ECONOMICA TIPO BAÑO, BISAGRAS Y DEMAS ELEMENTOS PARA SU CORRECTO FUNCIONAMIENTO.</v>
      </c>
      <c r="OR502" s="540"/>
      <c r="OS502" s="540"/>
      <c r="OT502" s="540"/>
      <c r="OU502" s="540"/>
      <c r="OV502" s="540"/>
      <c r="OW502" s="117" t="s">
        <v>313</v>
      </c>
      <c r="OY502" s="117" t="s">
        <v>1</v>
      </c>
      <c r="OZ502" s="539" t="str">
        <f t="shared" ref="OZ502" si="7995">OQ502</f>
        <v>SUMINISTRO DE PUERTA METALICA TIPO ECONOMICA DE 0.80X2.20 M CAL 20. INCLUYE MARCO, CHAPA ECONOMICA TIPO BAÑO, BISAGRAS Y DEMAS ELEMENTOS PARA SU CORRECTO FUNCIONAMIENTO.</v>
      </c>
      <c r="PA502" s="540"/>
      <c r="PB502" s="540"/>
      <c r="PC502" s="540"/>
      <c r="PD502" s="540"/>
      <c r="PE502" s="540"/>
      <c r="PF502" s="117" t="s">
        <v>313</v>
      </c>
    </row>
    <row r="503" spans="1:422" ht="27" customHeight="1">
      <c r="A503" s="127" t="str">
        <f>+APU!A280</f>
        <v>09-01-001</v>
      </c>
      <c r="B503" s="545"/>
      <c r="C503" s="545"/>
      <c r="D503" s="545"/>
      <c r="E503" s="545"/>
      <c r="F503" s="545"/>
      <c r="G503" s="545"/>
      <c r="H503" s="133" t="str">
        <f>+APU!C280</f>
        <v>U</v>
      </c>
      <c r="J503" s="127" t="str">
        <f>+A503</f>
        <v>09-01-001</v>
      </c>
      <c r="K503" s="540"/>
      <c r="L503" s="540"/>
      <c r="M503" s="540"/>
      <c r="N503" s="540"/>
      <c r="O503" s="540"/>
      <c r="P503" s="540"/>
      <c r="Q503" s="126" t="str">
        <f>H503</f>
        <v>U</v>
      </c>
      <c r="S503" s="127" t="str">
        <f>+J503</f>
        <v>09-01-001</v>
      </c>
      <c r="T503" s="540"/>
      <c r="U503" s="540"/>
      <c r="V503" s="540"/>
      <c r="W503" s="540"/>
      <c r="X503" s="540"/>
      <c r="Y503" s="540"/>
      <c r="Z503" s="126" t="str">
        <f>Q503</f>
        <v>U</v>
      </c>
      <c r="AB503" s="127" t="str">
        <f>+S503</f>
        <v>09-01-001</v>
      </c>
      <c r="AC503" s="540"/>
      <c r="AD503" s="540"/>
      <c r="AE503" s="540"/>
      <c r="AF503" s="540"/>
      <c r="AG503" s="540"/>
      <c r="AH503" s="540"/>
      <c r="AI503" s="126" t="str">
        <f>Z503</f>
        <v>U</v>
      </c>
      <c r="AK503" s="127" t="str">
        <f>+AB503</f>
        <v>09-01-001</v>
      </c>
      <c r="AL503" s="540"/>
      <c r="AM503" s="540"/>
      <c r="AN503" s="540"/>
      <c r="AO503" s="540"/>
      <c r="AP503" s="540"/>
      <c r="AQ503" s="540"/>
      <c r="AR503" s="126" t="str">
        <f>AI503</f>
        <v>U</v>
      </c>
      <c r="AT503" s="127" t="str">
        <f>+AK503</f>
        <v>09-01-001</v>
      </c>
      <c r="AU503" s="540"/>
      <c r="AV503" s="540"/>
      <c r="AW503" s="540"/>
      <c r="AX503" s="540"/>
      <c r="AY503" s="540"/>
      <c r="AZ503" s="540"/>
      <c r="BA503" s="126" t="str">
        <f>AR503</f>
        <v>U</v>
      </c>
      <c r="BC503" s="127" t="str">
        <f t="shared" ref="BC503" si="7996">+AT503</f>
        <v>09-01-001</v>
      </c>
      <c r="BD503" s="540"/>
      <c r="BE503" s="540"/>
      <c r="BF503" s="540"/>
      <c r="BG503" s="540"/>
      <c r="BH503" s="540"/>
      <c r="BI503" s="540"/>
      <c r="BJ503" s="126" t="str">
        <f t="shared" ref="BJ503" si="7997">BA503</f>
        <v>U</v>
      </c>
      <c r="BL503" s="127" t="str">
        <f t="shared" ref="BL503" si="7998">+BC503</f>
        <v>09-01-001</v>
      </c>
      <c r="BM503" s="540"/>
      <c r="BN503" s="540"/>
      <c r="BO503" s="540"/>
      <c r="BP503" s="540"/>
      <c r="BQ503" s="540"/>
      <c r="BR503" s="540"/>
      <c r="BS503" s="126" t="str">
        <f t="shared" ref="BS503" si="7999">BJ503</f>
        <v>U</v>
      </c>
      <c r="BU503" s="127" t="str">
        <f t="shared" ref="BU503" si="8000">+BL503</f>
        <v>09-01-001</v>
      </c>
      <c r="BV503" s="540"/>
      <c r="BW503" s="540"/>
      <c r="BX503" s="540"/>
      <c r="BY503" s="540"/>
      <c r="BZ503" s="540"/>
      <c r="CA503" s="540"/>
      <c r="CB503" s="126" t="str">
        <f t="shared" ref="CB503" si="8001">BS503</f>
        <v>U</v>
      </c>
      <c r="CD503" s="127" t="str">
        <f t="shared" ref="CD503" si="8002">+BU503</f>
        <v>09-01-001</v>
      </c>
      <c r="CE503" s="540"/>
      <c r="CF503" s="540"/>
      <c r="CG503" s="540"/>
      <c r="CH503" s="540"/>
      <c r="CI503" s="540"/>
      <c r="CJ503" s="540"/>
      <c r="CK503" s="126" t="str">
        <f t="shared" ref="CK503" si="8003">CB503</f>
        <v>U</v>
      </c>
      <c r="CM503" s="127" t="str">
        <f t="shared" ref="CM503" si="8004">+CD503</f>
        <v>09-01-001</v>
      </c>
      <c r="CN503" s="540"/>
      <c r="CO503" s="540"/>
      <c r="CP503" s="540"/>
      <c r="CQ503" s="540"/>
      <c r="CR503" s="540"/>
      <c r="CS503" s="540"/>
      <c r="CT503" s="126" t="str">
        <f t="shared" ref="CT503" si="8005">CK503</f>
        <v>U</v>
      </c>
      <c r="CV503" s="127" t="str">
        <f t="shared" ref="CV503" si="8006">+CM503</f>
        <v>09-01-001</v>
      </c>
      <c r="CW503" s="540"/>
      <c r="CX503" s="540"/>
      <c r="CY503" s="540"/>
      <c r="CZ503" s="540"/>
      <c r="DA503" s="540"/>
      <c r="DB503" s="540"/>
      <c r="DC503" s="126" t="str">
        <f t="shared" ref="DC503" si="8007">CT503</f>
        <v>U</v>
      </c>
      <c r="DE503" s="127" t="str">
        <f t="shared" ref="DE503" si="8008">+CV503</f>
        <v>09-01-001</v>
      </c>
      <c r="DF503" s="540"/>
      <c r="DG503" s="540"/>
      <c r="DH503" s="540"/>
      <c r="DI503" s="540"/>
      <c r="DJ503" s="540"/>
      <c r="DK503" s="540"/>
      <c r="DL503" s="126" t="str">
        <f t="shared" ref="DL503" si="8009">DC503</f>
        <v>U</v>
      </c>
      <c r="DN503" s="127" t="str">
        <f t="shared" ref="DN503" si="8010">+DE503</f>
        <v>09-01-001</v>
      </c>
      <c r="DO503" s="540"/>
      <c r="DP503" s="540"/>
      <c r="DQ503" s="540"/>
      <c r="DR503" s="540"/>
      <c r="DS503" s="540"/>
      <c r="DT503" s="540"/>
      <c r="DU503" s="126" t="str">
        <f t="shared" ref="DU503" si="8011">DL503</f>
        <v>U</v>
      </c>
      <c r="DW503" s="127" t="str">
        <f t="shared" ref="DW503" si="8012">+DN503</f>
        <v>09-01-001</v>
      </c>
      <c r="DX503" s="540"/>
      <c r="DY503" s="540"/>
      <c r="DZ503" s="540"/>
      <c r="EA503" s="540"/>
      <c r="EB503" s="540"/>
      <c r="EC503" s="540"/>
      <c r="ED503" s="126" t="str">
        <f t="shared" ref="ED503" si="8013">DU503</f>
        <v>U</v>
      </c>
      <c r="EF503" s="127" t="str">
        <f t="shared" ref="EF503" si="8014">+DW503</f>
        <v>09-01-001</v>
      </c>
      <c r="EG503" s="540"/>
      <c r="EH503" s="540"/>
      <c r="EI503" s="540"/>
      <c r="EJ503" s="540"/>
      <c r="EK503" s="540"/>
      <c r="EL503" s="540"/>
      <c r="EM503" s="126" t="str">
        <f t="shared" ref="EM503" si="8015">ED503</f>
        <v>U</v>
      </c>
      <c r="EO503" s="127" t="str">
        <f t="shared" ref="EO503" si="8016">+EF503</f>
        <v>09-01-001</v>
      </c>
      <c r="EP503" s="540"/>
      <c r="EQ503" s="540"/>
      <c r="ER503" s="540"/>
      <c r="ES503" s="540"/>
      <c r="ET503" s="540"/>
      <c r="EU503" s="540"/>
      <c r="EV503" s="126" t="str">
        <f t="shared" ref="EV503" si="8017">EM503</f>
        <v>U</v>
      </c>
      <c r="EX503" s="127" t="str">
        <f t="shared" ref="EX503" si="8018">+EO503</f>
        <v>09-01-001</v>
      </c>
      <c r="EY503" s="540"/>
      <c r="EZ503" s="540"/>
      <c r="FA503" s="540"/>
      <c r="FB503" s="540"/>
      <c r="FC503" s="540"/>
      <c r="FD503" s="540"/>
      <c r="FE503" s="126" t="str">
        <f t="shared" ref="FE503" si="8019">EV503</f>
        <v>U</v>
      </c>
      <c r="FG503" s="127" t="str">
        <f t="shared" ref="FG503" si="8020">+EX503</f>
        <v>09-01-001</v>
      </c>
      <c r="FH503" s="540"/>
      <c r="FI503" s="540"/>
      <c r="FJ503" s="540"/>
      <c r="FK503" s="540"/>
      <c r="FL503" s="540"/>
      <c r="FM503" s="540"/>
      <c r="FN503" s="126" t="str">
        <f t="shared" ref="FN503" si="8021">FE503</f>
        <v>U</v>
      </c>
      <c r="FP503" s="127" t="str">
        <f t="shared" ref="FP503" si="8022">+FG503</f>
        <v>09-01-001</v>
      </c>
      <c r="FQ503" s="540"/>
      <c r="FR503" s="540"/>
      <c r="FS503" s="540"/>
      <c r="FT503" s="540"/>
      <c r="FU503" s="540"/>
      <c r="FV503" s="540"/>
      <c r="FW503" s="126" t="str">
        <f t="shared" ref="FW503" si="8023">FN503</f>
        <v>U</v>
      </c>
      <c r="FY503" s="127" t="str">
        <f t="shared" ref="FY503" si="8024">+FP503</f>
        <v>09-01-001</v>
      </c>
      <c r="FZ503" s="540"/>
      <c r="GA503" s="540"/>
      <c r="GB503" s="540"/>
      <c r="GC503" s="540"/>
      <c r="GD503" s="540"/>
      <c r="GE503" s="540"/>
      <c r="GF503" s="126" t="str">
        <f t="shared" ref="GF503" si="8025">FW503</f>
        <v>U</v>
      </c>
      <c r="GH503" s="127" t="str">
        <f t="shared" ref="GH503" si="8026">+FY503</f>
        <v>09-01-001</v>
      </c>
      <c r="GI503" s="540"/>
      <c r="GJ503" s="540"/>
      <c r="GK503" s="540"/>
      <c r="GL503" s="540"/>
      <c r="GM503" s="540"/>
      <c r="GN503" s="540"/>
      <c r="GO503" s="126" t="str">
        <f t="shared" ref="GO503" si="8027">GF503</f>
        <v>U</v>
      </c>
      <c r="GQ503" s="127" t="str">
        <f t="shared" ref="GQ503" si="8028">+GH503</f>
        <v>09-01-001</v>
      </c>
      <c r="GR503" s="540"/>
      <c r="GS503" s="540"/>
      <c r="GT503" s="540"/>
      <c r="GU503" s="540"/>
      <c r="GV503" s="540"/>
      <c r="GW503" s="540"/>
      <c r="GX503" s="126" t="str">
        <f t="shared" ref="GX503" si="8029">GO503</f>
        <v>U</v>
      </c>
      <c r="GZ503" s="127" t="str">
        <f t="shared" ref="GZ503" si="8030">+GQ503</f>
        <v>09-01-001</v>
      </c>
      <c r="HA503" s="540"/>
      <c r="HB503" s="540"/>
      <c r="HC503" s="540"/>
      <c r="HD503" s="540"/>
      <c r="HE503" s="540"/>
      <c r="HF503" s="540"/>
      <c r="HG503" s="126" t="str">
        <f t="shared" ref="HG503" si="8031">GX503</f>
        <v>U</v>
      </c>
      <c r="HI503" s="127" t="str">
        <f t="shared" ref="HI503" si="8032">+GZ503</f>
        <v>09-01-001</v>
      </c>
      <c r="HJ503" s="540"/>
      <c r="HK503" s="540"/>
      <c r="HL503" s="540"/>
      <c r="HM503" s="540"/>
      <c r="HN503" s="540"/>
      <c r="HO503" s="540"/>
      <c r="HP503" s="126" t="str">
        <f t="shared" ref="HP503" si="8033">HG503</f>
        <v>U</v>
      </c>
      <c r="HR503" s="127" t="str">
        <f t="shared" ref="HR503" si="8034">+HI503</f>
        <v>09-01-001</v>
      </c>
      <c r="HS503" s="540"/>
      <c r="HT503" s="540"/>
      <c r="HU503" s="540"/>
      <c r="HV503" s="540"/>
      <c r="HW503" s="540"/>
      <c r="HX503" s="540"/>
      <c r="HY503" s="126" t="str">
        <f t="shared" ref="HY503" si="8035">HP503</f>
        <v>U</v>
      </c>
      <c r="IA503" s="127" t="str">
        <f t="shared" ref="IA503" si="8036">+HR503</f>
        <v>09-01-001</v>
      </c>
      <c r="IB503" s="540"/>
      <c r="IC503" s="540"/>
      <c r="ID503" s="540"/>
      <c r="IE503" s="540"/>
      <c r="IF503" s="540"/>
      <c r="IG503" s="540"/>
      <c r="IH503" s="126" t="str">
        <f t="shared" ref="IH503" si="8037">HY503</f>
        <v>U</v>
      </c>
      <c r="IJ503" s="127" t="str">
        <f t="shared" ref="IJ503" si="8038">+IA503</f>
        <v>09-01-001</v>
      </c>
      <c r="IK503" s="540"/>
      <c r="IL503" s="540"/>
      <c r="IM503" s="540"/>
      <c r="IN503" s="540"/>
      <c r="IO503" s="540"/>
      <c r="IP503" s="540"/>
      <c r="IQ503" s="126" t="str">
        <f t="shared" ref="IQ503" si="8039">IH503</f>
        <v>U</v>
      </c>
      <c r="IS503" s="127" t="str">
        <f t="shared" ref="IS503" si="8040">+IJ503</f>
        <v>09-01-001</v>
      </c>
      <c r="IT503" s="540"/>
      <c r="IU503" s="540"/>
      <c r="IV503" s="540"/>
      <c r="IW503" s="540"/>
      <c r="IX503" s="540"/>
      <c r="IY503" s="540"/>
      <c r="IZ503" s="126" t="str">
        <f t="shared" ref="IZ503" si="8041">IQ503</f>
        <v>U</v>
      </c>
      <c r="JB503" s="127" t="str">
        <f t="shared" ref="JB503" si="8042">+IS503</f>
        <v>09-01-001</v>
      </c>
      <c r="JC503" s="540"/>
      <c r="JD503" s="540"/>
      <c r="JE503" s="540"/>
      <c r="JF503" s="540"/>
      <c r="JG503" s="540"/>
      <c r="JH503" s="540"/>
      <c r="JI503" s="126" t="str">
        <f t="shared" ref="JI503" si="8043">IZ503</f>
        <v>U</v>
      </c>
      <c r="JK503" s="127" t="str">
        <f t="shared" ref="JK503" si="8044">+JB503</f>
        <v>09-01-001</v>
      </c>
      <c r="JL503" s="540"/>
      <c r="JM503" s="540"/>
      <c r="JN503" s="540"/>
      <c r="JO503" s="540"/>
      <c r="JP503" s="540"/>
      <c r="JQ503" s="540"/>
      <c r="JR503" s="126" t="str">
        <f t="shared" ref="JR503" si="8045">JI503</f>
        <v>U</v>
      </c>
      <c r="JT503" s="127" t="str">
        <f t="shared" ref="JT503" si="8046">+JK503</f>
        <v>09-01-001</v>
      </c>
      <c r="JU503" s="540"/>
      <c r="JV503" s="540"/>
      <c r="JW503" s="540"/>
      <c r="JX503" s="540"/>
      <c r="JY503" s="540"/>
      <c r="JZ503" s="540"/>
      <c r="KA503" s="126" t="str">
        <f t="shared" ref="KA503" si="8047">JR503</f>
        <v>U</v>
      </c>
      <c r="KC503" s="127" t="str">
        <f t="shared" ref="KC503" si="8048">+JT503</f>
        <v>09-01-001</v>
      </c>
      <c r="KD503" s="540"/>
      <c r="KE503" s="540"/>
      <c r="KF503" s="540"/>
      <c r="KG503" s="540"/>
      <c r="KH503" s="540"/>
      <c r="KI503" s="540"/>
      <c r="KJ503" s="126" t="str">
        <f t="shared" ref="KJ503" si="8049">KA503</f>
        <v>U</v>
      </c>
      <c r="KL503" s="127" t="str">
        <f t="shared" ref="KL503" si="8050">+KC503</f>
        <v>09-01-001</v>
      </c>
      <c r="KM503" s="540"/>
      <c r="KN503" s="540"/>
      <c r="KO503" s="540"/>
      <c r="KP503" s="540"/>
      <c r="KQ503" s="540"/>
      <c r="KR503" s="540"/>
      <c r="KS503" s="126" t="str">
        <f t="shared" ref="KS503" si="8051">KJ503</f>
        <v>U</v>
      </c>
      <c r="KU503" s="127" t="str">
        <f t="shared" ref="KU503" si="8052">+KL503</f>
        <v>09-01-001</v>
      </c>
      <c r="KV503" s="540"/>
      <c r="KW503" s="540"/>
      <c r="KX503" s="540"/>
      <c r="KY503" s="540"/>
      <c r="KZ503" s="540"/>
      <c r="LA503" s="540"/>
      <c r="LB503" s="126" t="str">
        <f t="shared" ref="LB503" si="8053">KS503</f>
        <v>U</v>
      </c>
      <c r="LD503" s="127" t="str">
        <f t="shared" ref="LD503" si="8054">+KU503</f>
        <v>09-01-001</v>
      </c>
      <c r="LE503" s="540"/>
      <c r="LF503" s="540"/>
      <c r="LG503" s="540"/>
      <c r="LH503" s="540"/>
      <c r="LI503" s="540"/>
      <c r="LJ503" s="540"/>
      <c r="LK503" s="126" t="str">
        <f t="shared" ref="LK503" si="8055">LB503</f>
        <v>U</v>
      </c>
      <c r="LM503" s="127" t="str">
        <f t="shared" ref="LM503" si="8056">+LD503</f>
        <v>09-01-001</v>
      </c>
      <c r="LN503" s="540"/>
      <c r="LO503" s="540"/>
      <c r="LP503" s="540"/>
      <c r="LQ503" s="540"/>
      <c r="LR503" s="540"/>
      <c r="LS503" s="540"/>
      <c r="LT503" s="126" t="str">
        <f t="shared" ref="LT503" si="8057">LK503</f>
        <v>U</v>
      </c>
      <c r="LV503" s="127" t="str">
        <f t="shared" ref="LV503" si="8058">+LM503</f>
        <v>09-01-001</v>
      </c>
      <c r="LW503" s="540"/>
      <c r="LX503" s="540"/>
      <c r="LY503" s="540"/>
      <c r="LZ503" s="540"/>
      <c r="MA503" s="540"/>
      <c r="MB503" s="540"/>
      <c r="MC503" s="126" t="str">
        <f t="shared" ref="MC503" si="8059">LT503</f>
        <v>U</v>
      </c>
      <c r="ME503" s="127" t="str">
        <f t="shared" ref="ME503" si="8060">+LV503</f>
        <v>09-01-001</v>
      </c>
      <c r="MF503" s="540"/>
      <c r="MG503" s="540"/>
      <c r="MH503" s="540"/>
      <c r="MI503" s="540"/>
      <c r="MJ503" s="540"/>
      <c r="MK503" s="540"/>
      <c r="ML503" s="126" t="str">
        <f t="shared" ref="ML503" si="8061">MC503</f>
        <v>U</v>
      </c>
      <c r="MN503" s="127" t="str">
        <f t="shared" ref="MN503" si="8062">+ME503</f>
        <v>09-01-001</v>
      </c>
      <c r="MO503" s="540"/>
      <c r="MP503" s="540"/>
      <c r="MQ503" s="540"/>
      <c r="MR503" s="540"/>
      <c r="MS503" s="540"/>
      <c r="MT503" s="540"/>
      <c r="MU503" s="126" t="str">
        <f t="shared" ref="MU503" si="8063">ML503</f>
        <v>U</v>
      </c>
      <c r="MW503" s="127" t="str">
        <f t="shared" ref="MW503" si="8064">+MN503</f>
        <v>09-01-001</v>
      </c>
      <c r="MX503" s="540"/>
      <c r="MY503" s="540"/>
      <c r="MZ503" s="540"/>
      <c r="NA503" s="540"/>
      <c r="NB503" s="540"/>
      <c r="NC503" s="540"/>
      <c r="ND503" s="126" t="str">
        <f t="shared" ref="ND503" si="8065">MU503</f>
        <v>U</v>
      </c>
      <c r="NF503" s="127" t="str">
        <f t="shared" ref="NF503" si="8066">+MW503</f>
        <v>09-01-001</v>
      </c>
      <c r="NG503" s="540"/>
      <c r="NH503" s="540"/>
      <c r="NI503" s="540"/>
      <c r="NJ503" s="540"/>
      <c r="NK503" s="540"/>
      <c r="NL503" s="540"/>
      <c r="NM503" s="126" t="str">
        <f t="shared" ref="NM503" si="8067">ND503</f>
        <v>U</v>
      </c>
      <c r="NO503" s="127" t="str">
        <f t="shared" ref="NO503" si="8068">+NF503</f>
        <v>09-01-001</v>
      </c>
      <c r="NP503" s="540"/>
      <c r="NQ503" s="540"/>
      <c r="NR503" s="540"/>
      <c r="NS503" s="540"/>
      <c r="NT503" s="540"/>
      <c r="NU503" s="540"/>
      <c r="NV503" s="126" t="str">
        <f t="shared" ref="NV503" si="8069">NM503</f>
        <v>U</v>
      </c>
      <c r="NX503" s="127" t="str">
        <f t="shared" ref="NX503" si="8070">+NO503</f>
        <v>09-01-001</v>
      </c>
      <c r="NY503" s="540"/>
      <c r="NZ503" s="540"/>
      <c r="OA503" s="540"/>
      <c r="OB503" s="540"/>
      <c r="OC503" s="540"/>
      <c r="OD503" s="540"/>
      <c r="OE503" s="126" t="str">
        <f t="shared" ref="OE503" si="8071">NV503</f>
        <v>U</v>
      </c>
      <c r="OG503" s="127" t="str">
        <f t="shared" ref="OG503" si="8072">+NX503</f>
        <v>09-01-001</v>
      </c>
      <c r="OH503" s="540"/>
      <c r="OI503" s="540"/>
      <c r="OJ503" s="540"/>
      <c r="OK503" s="540"/>
      <c r="OL503" s="540"/>
      <c r="OM503" s="540"/>
      <c r="ON503" s="126" t="str">
        <f t="shared" ref="ON503" si="8073">OE503</f>
        <v>U</v>
      </c>
      <c r="OP503" s="127" t="str">
        <f t="shared" ref="OP503" si="8074">+OG503</f>
        <v>09-01-001</v>
      </c>
      <c r="OQ503" s="540"/>
      <c r="OR503" s="540"/>
      <c r="OS503" s="540"/>
      <c r="OT503" s="540"/>
      <c r="OU503" s="540"/>
      <c r="OV503" s="540"/>
      <c r="OW503" s="126" t="str">
        <f t="shared" ref="OW503" si="8075">ON503</f>
        <v>U</v>
      </c>
      <c r="OY503" s="127" t="str">
        <f t="shared" ref="OY503" si="8076">+OP503</f>
        <v>09-01-001</v>
      </c>
      <c r="OZ503" s="540"/>
      <c r="PA503" s="540"/>
      <c r="PB503" s="540"/>
      <c r="PC503" s="540"/>
      <c r="PD503" s="540"/>
      <c r="PE503" s="540"/>
      <c r="PF503" s="126" t="str">
        <f t="shared" ref="PF503" si="8077">OW503</f>
        <v>U</v>
      </c>
    </row>
    <row r="504" spans="1:422">
      <c r="A504" s="129" t="s">
        <v>314</v>
      </c>
      <c r="B504" s="130"/>
      <c r="C504" s="130" t="s">
        <v>315</v>
      </c>
      <c r="D504" s="130" t="s">
        <v>316</v>
      </c>
      <c r="E504" s="130" t="s">
        <v>317</v>
      </c>
      <c r="F504" s="130" t="s">
        <v>318</v>
      </c>
      <c r="G504" s="128" t="s">
        <v>319</v>
      </c>
      <c r="H504" s="131" t="s">
        <v>44</v>
      </c>
      <c r="J504" s="129" t="s">
        <v>314</v>
      </c>
      <c r="K504" s="130"/>
      <c r="L504" s="130" t="s">
        <v>315</v>
      </c>
      <c r="M504" s="130" t="s">
        <v>316</v>
      </c>
      <c r="N504" s="130" t="s">
        <v>317</v>
      </c>
      <c r="O504" s="130" t="s">
        <v>318</v>
      </c>
      <c r="P504" s="128" t="s">
        <v>319</v>
      </c>
      <c r="Q504" s="131" t="s">
        <v>44</v>
      </c>
      <c r="S504" s="129" t="s">
        <v>314</v>
      </c>
      <c r="T504" s="130"/>
      <c r="U504" s="130" t="s">
        <v>315</v>
      </c>
      <c r="V504" s="130" t="s">
        <v>316</v>
      </c>
      <c r="W504" s="130" t="s">
        <v>317</v>
      </c>
      <c r="X504" s="130" t="s">
        <v>318</v>
      </c>
      <c r="Y504" s="128" t="s">
        <v>319</v>
      </c>
      <c r="Z504" s="131" t="s">
        <v>44</v>
      </c>
      <c r="AB504" s="129" t="s">
        <v>314</v>
      </c>
      <c r="AC504" s="130"/>
      <c r="AD504" s="130" t="s">
        <v>315</v>
      </c>
      <c r="AE504" s="130" t="s">
        <v>316</v>
      </c>
      <c r="AF504" s="130" t="s">
        <v>317</v>
      </c>
      <c r="AG504" s="130" t="s">
        <v>318</v>
      </c>
      <c r="AH504" s="128" t="s">
        <v>319</v>
      </c>
      <c r="AI504" s="131" t="s">
        <v>44</v>
      </c>
      <c r="AK504" s="129" t="s">
        <v>314</v>
      </c>
      <c r="AL504" s="130"/>
      <c r="AM504" s="130" t="s">
        <v>315</v>
      </c>
      <c r="AN504" s="130" t="s">
        <v>316</v>
      </c>
      <c r="AO504" s="130" t="s">
        <v>317</v>
      </c>
      <c r="AP504" s="130" t="s">
        <v>318</v>
      </c>
      <c r="AQ504" s="128" t="s">
        <v>319</v>
      </c>
      <c r="AR504" s="131" t="s">
        <v>44</v>
      </c>
      <c r="AT504" s="129" t="s">
        <v>314</v>
      </c>
      <c r="AU504" s="130"/>
      <c r="AV504" s="130" t="s">
        <v>315</v>
      </c>
      <c r="AW504" s="130" t="s">
        <v>316</v>
      </c>
      <c r="AX504" s="130" t="s">
        <v>317</v>
      </c>
      <c r="AY504" s="130" t="s">
        <v>318</v>
      </c>
      <c r="AZ504" s="128" t="s">
        <v>319</v>
      </c>
      <c r="BA504" s="131" t="s">
        <v>44</v>
      </c>
      <c r="BC504" s="129" t="s">
        <v>314</v>
      </c>
      <c r="BD504" s="130"/>
      <c r="BE504" s="130" t="s">
        <v>315</v>
      </c>
      <c r="BF504" s="130" t="s">
        <v>316</v>
      </c>
      <c r="BG504" s="130" t="s">
        <v>317</v>
      </c>
      <c r="BH504" s="130" t="s">
        <v>318</v>
      </c>
      <c r="BI504" s="128" t="s">
        <v>319</v>
      </c>
      <c r="BJ504" s="131" t="s">
        <v>44</v>
      </c>
      <c r="BL504" s="129" t="s">
        <v>314</v>
      </c>
      <c r="BM504" s="130"/>
      <c r="BN504" s="130" t="s">
        <v>315</v>
      </c>
      <c r="BO504" s="130" t="s">
        <v>316</v>
      </c>
      <c r="BP504" s="130" t="s">
        <v>317</v>
      </c>
      <c r="BQ504" s="130" t="s">
        <v>318</v>
      </c>
      <c r="BR504" s="128" t="s">
        <v>319</v>
      </c>
      <c r="BS504" s="131" t="s">
        <v>44</v>
      </c>
      <c r="BU504" s="129" t="s">
        <v>314</v>
      </c>
      <c r="BV504" s="130"/>
      <c r="BW504" s="130" t="s">
        <v>315</v>
      </c>
      <c r="BX504" s="130" t="s">
        <v>316</v>
      </c>
      <c r="BY504" s="130" t="s">
        <v>317</v>
      </c>
      <c r="BZ504" s="130" t="s">
        <v>318</v>
      </c>
      <c r="CA504" s="128" t="s">
        <v>319</v>
      </c>
      <c r="CB504" s="131" t="s">
        <v>44</v>
      </c>
      <c r="CD504" s="129" t="s">
        <v>314</v>
      </c>
      <c r="CE504" s="130"/>
      <c r="CF504" s="130" t="s">
        <v>315</v>
      </c>
      <c r="CG504" s="130" t="s">
        <v>316</v>
      </c>
      <c r="CH504" s="130" t="s">
        <v>317</v>
      </c>
      <c r="CI504" s="130" t="s">
        <v>318</v>
      </c>
      <c r="CJ504" s="128" t="s">
        <v>319</v>
      </c>
      <c r="CK504" s="131" t="s">
        <v>44</v>
      </c>
      <c r="CM504" s="129" t="s">
        <v>314</v>
      </c>
      <c r="CN504" s="130"/>
      <c r="CO504" s="130" t="s">
        <v>315</v>
      </c>
      <c r="CP504" s="130" t="s">
        <v>316</v>
      </c>
      <c r="CQ504" s="130" t="s">
        <v>317</v>
      </c>
      <c r="CR504" s="130" t="s">
        <v>318</v>
      </c>
      <c r="CS504" s="128" t="s">
        <v>319</v>
      </c>
      <c r="CT504" s="131" t="s">
        <v>44</v>
      </c>
      <c r="CV504" s="129" t="s">
        <v>314</v>
      </c>
      <c r="CW504" s="130"/>
      <c r="CX504" s="130" t="s">
        <v>315</v>
      </c>
      <c r="CY504" s="130" t="s">
        <v>316</v>
      </c>
      <c r="CZ504" s="130" t="s">
        <v>317</v>
      </c>
      <c r="DA504" s="130" t="s">
        <v>318</v>
      </c>
      <c r="DB504" s="128" t="s">
        <v>319</v>
      </c>
      <c r="DC504" s="131" t="s">
        <v>44</v>
      </c>
      <c r="DE504" s="129" t="s">
        <v>314</v>
      </c>
      <c r="DF504" s="130"/>
      <c r="DG504" s="130" t="s">
        <v>315</v>
      </c>
      <c r="DH504" s="130" t="s">
        <v>316</v>
      </c>
      <c r="DI504" s="130" t="s">
        <v>317</v>
      </c>
      <c r="DJ504" s="130" t="s">
        <v>318</v>
      </c>
      <c r="DK504" s="128" t="s">
        <v>319</v>
      </c>
      <c r="DL504" s="131" t="s">
        <v>44</v>
      </c>
      <c r="DN504" s="129" t="s">
        <v>314</v>
      </c>
      <c r="DO504" s="130"/>
      <c r="DP504" s="130" t="s">
        <v>315</v>
      </c>
      <c r="DQ504" s="130" t="s">
        <v>316</v>
      </c>
      <c r="DR504" s="130" t="s">
        <v>317</v>
      </c>
      <c r="DS504" s="130" t="s">
        <v>318</v>
      </c>
      <c r="DT504" s="128" t="s">
        <v>319</v>
      </c>
      <c r="DU504" s="131" t="s">
        <v>44</v>
      </c>
      <c r="DW504" s="129" t="s">
        <v>314</v>
      </c>
      <c r="DX504" s="130"/>
      <c r="DY504" s="130" t="s">
        <v>315</v>
      </c>
      <c r="DZ504" s="130" t="s">
        <v>316</v>
      </c>
      <c r="EA504" s="130" t="s">
        <v>317</v>
      </c>
      <c r="EB504" s="130" t="s">
        <v>318</v>
      </c>
      <c r="EC504" s="128" t="s">
        <v>319</v>
      </c>
      <c r="ED504" s="131" t="s">
        <v>44</v>
      </c>
      <c r="EF504" s="129" t="s">
        <v>314</v>
      </c>
      <c r="EG504" s="130"/>
      <c r="EH504" s="130" t="s">
        <v>315</v>
      </c>
      <c r="EI504" s="130" t="s">
        <v>316</v>
      </c>
      <c r="EJ504" s="130" t="s">
        <v>317</v>
      </c>
      <c r="EK504" s="130" t="s">
        <v>318</v>
      </c>
      <c r="EL504" s="128" t="s">
        <v>319</v>
      </c>
      <c r="EM504" s="131" t="s">
        <v>44</v>
      </c>
      <c r="EO504" s="129" t="s">
        <v>314</v>
      </c>
      <c r="EP504" s="130"/>
      <c r="EQ504" s="130" t="s">
        <v>315</v>
      </c>
      <c r="ER504" s="130" t="s">
        <v>316</v>
      </c>
      <c r="ES504" s="130" t="s">
        <v>317</v>
      </c>
      <c r="ET504" s="130" t="s">
        <v>318</v>
      </c>
      <c r="EU504" s="128" t="s">
        <v>319</v>
      </c>
      <c r="EV504" s="131" t="s">
        <v>44</v>
      </c>
      <c r="EX504" s="129" t="s">
        <v>314</v>
      </c>
      <c r="EY504" s="130"/>
      <c r="EZ504" s="130" t="s">
        <v>315</v>
      </c>
      <c r="FA504" s="130" t="s">
        <v>316</v>
      </c>
      <c r="FB504" s="130" t="s">
        <v>317</v>
      </c>
      <c r="FC504" s="130" t="s">
        <v>318</v>
      </c>
      <c r="FD504" s="128" t="s">
        <v>319</v>
      </c>
      <c r="FE504" s="131" t="s">
        <v>44</v>
      </c>
      <c r="FG504" s="129" t="s">
        <v>314</v>
      </c>
      <c r="FH504" s="130"/>
      <c r="FI504" s="130" t="s">
        <v>315</v>
      </c>
      <c r="FJ504" s="130" t="s">
        <v>316</v>
      </c>
      <c r="FK504" s="130" t="s">
        <v>317</v>
      </c>
      <c r="FL504" s="130" t="s">
        <v>318</v>
      </c>
      <c r="FM504" s="128" t="s">
        <v>319</v>
      </c>
      <c r="FN504" s="131" t="s">
        <v>44</v>
      </c>
      <c r="FP504" s="129" t="s">
        <v>314</v>
      </c>
      <c r="FQ504" s="130"/>
      <c r="FR504" s="130" t="s">
        <v>315</v>
      </c>
      <c r="FS504" s="130" t="s">
        <v>316</v>
      </c>
      <c r="FT504" s="130" t="s">
        <v>317</v>
      </c>
      <c r="FU504" s="130" t="s">
        <v>318</v>
      </c>
      <c r="FV504" s="128" t="s">
        <v>319</v>
      </c>
      <c r="FW504" s="131" t="s">
        <v>44</v>
      </c>
      <c r="FY504" s="129" t="s">
        <v>314</v>
      </c>
      <c r="FZ504" s="130"/>
      <c r="GA504" s="130" t="s">
        <v>315</v>
      </c>
      <c r="GB504" s="130" t="s">
        <v>316</v>
      </c>
      <c r="GC504" s="130" t="s">
        <v>317</v>
      </c>
      <c r="GD504" s="130" t="s">
        <v>318</v>
      </c>
      <c r="GE504" s="128" t="s">
        <v>319</v>
      </c>
      <c r="GF504" s="131" t="s">
        <v>44</v>
      </c>
      <c r="GH504" s="129" t="s">
        <v>314</v>
      </c>
      <c r="GI504" s="130"/>
      <c r="GJ504" s="130" t="s">
        <v>315</v>
      </c>
      <c r="GK504" s="130" t="s">
        <v>316</v>
      </c>
      <c r="GL504" s="130" t="s">
        <v>317</v>
      </c>
      <c r="GM504" s="130" t="s">
        <v>318</v>
      </c>
      <c r="GN504" s="128" t="s">
        <v>319</v>
      </c>
      <c r="GO504" s="131" t="s">
        <v>44</v>
      </c>
      <c r="GQ504" s="129" t="s">
        <v>314</v>
      </c>
      <c r="GR504" s="130"/>
      <c r="GS504" s="130" t="s">
        <v>315</v>
      </c>
      <c r="GT504" s="130" t="s">
        <v>316</v>
      </c>
      <c r="GU504" s="130" t="s">
        <v>317</v>
      </c>
      <c r="GV504" s="130" t="s">
        <v>318</v>
      </c>
      <c r="GW504" s="128" t="s">
        <v>319</v>
      </c>
      <c r="GX504" s="131" t="s">
        <v>44</v>
      </c>
      <c r="GZ504" s="129" t="s">
        <v>314</v>
      </c>
      <c r="HA504" s="130"/>
      <c r="HB504" s="130" t="s">
        <v>315</v>
      </c>
      <c r="HC504" s="130" t="s">
        <v>316</v>
      </c>
      <c r="HD504" s="130" t="s">
        <v>317</v>
      </c>
      <c r="HE504" s="130" t="s">
        <v>318</v>
      </c>
      <c r="HF504" s="128" t="s">
        <v>319</v>
      </c>
      <c r="HG504" s="131" t="s">
        <v>44</v>
      </c>
      <c r="HI504" s="129" t="s">
        <v>314</v>
      </c>
      <c r="HJ504" s="130"/>
      <c r="HK504" s="130" t="s">
        <v>315</v>
      </c>
      <c r="HL504" s="130" t="s">
        <v>316</v>
      </c>
      <c r="HM504" s="130" t="s">
        <v>317</v>
      </c>
      <c r="HN504" s="130" t="s">
        <v>318</v>
      </c>
      <c r="HO504" s="128" t="s">
        <v>319</v>
      </c>
      <c r="HP504" s="131" t="s">
        <v>44</v>
      </c>
      <c r="HR504" s="129" t="s">
        <v>314</v>
      </c>
      <c r="HS504" s="130"/>
      <c r="HT504" s="130" t="s">
        <v>315</v>
      </c>
      <c r="HU504" s="130" t="s">
        <v>316</v>
      </c>
      <c r="HV504" s="130" t="s">
        <v>317</v>
      </c>
      <c r="HW504" s="130" t="s">
        <v>318</v>
      </c>
      <c r="HX504" s="128" t="s">
        <v>319</v>
      </c>
      <c r="HY504" s="131" t="s">
        <v>44</v>
      </c>
      <c r="IA504" s="129" t="s">
        <v>314</v>
      </c>
      <c r="IB504" s="130"/>
      <c r="IC504" s="130" t="s">
        <v>315</v>
      </c>
      <c r="ID504" s="130" t="s">
        <v>316</v>
      </c>
      <c r="IE504" s="130" t="s">
        <v>317</v>
      </c>
      <c r="IF504" s="130" t="s">
        <v>318</v>
      </c>
      <c r="IG504" s="128" t="s">
        <v>319</v>
      </c>
      <c r="IH504" s="131" t="s">
        <v>44</v>
      </c>
      <c r="IJ504" s="129" t="s">
        <v>314</v>
      </c>
      <c r="IK504" s="130"/>
      <c r="IL504" s="130" t="s">
        <v>315</v>
      </c>
      <c r="IM504" s="130" t="s">
        <v>316</v>
      </c>
      <c r="IN504" s="130" t="s">
        <v>317</v>
      </c>
      <c r="IO504" s="130" t="s">
        <v>318</v>
      </c>
      <c r="IP504" s="128" t="s">
        <v>319</v>
      </c>
      <c r="IQ504" s="131" t="s">
        <v>44</v>
      </c>
      <c r="IS504" s="129" t="s">
        <v>314</v>
      </c>
      <c r="IT504" s="130"/>
      <c r="IU504" s="130" t="s">
        <v>315</v>
      </c>
      <c r="IV504" s="130" t="s">
        <v>316</v>
      </c>
      <c r="IW504" s="130" t="s">
        <v>317</v>
      </c>
      <c r="IX504" s="130" t="s">
        <v>318</v>
      </c>
      <c r="IY504" s="128" t="s">
        <v>319</v>
      </c>
      <c r="IZ504" s="131" t="s">
        <v>44</v>
      </c>
      <c r="JB504" s="129" t="s">
        <v>314</v>
      </c>
      <c r="JC504" s="130"/>
      <c r="JD504" s="130" t="s">
        <v>315</v>
      </c>
      <c r="JE504" s="130" t="s">
        <v>316</v>
      </c>
      <c r="JF504" s="130" t="s">
        <v>317</v>
      </c>
      <c r="JG504" s="130" t="s">
        <v>318</v>
      </c>
      <c r="JH504" s="128" t="s">
        <v>319</v>
      </c>
      <c r="JI504" s="131" t="s">
        <v>44</v>
      </c>
      <c r="JK504" s="129" t="s">
        <v>314</v>
      </c>
      <c r="JL504" s="130"/>
      <c r="JM504" s="130" t="s">
        <v>315</v>
      </c>
      <c r="JN504" s="130" t="s">
        <v>316</v>
      </c>
      <c r="JO504" s="130" t="s">
        <v>317</v>
      </c>
      <c r="JP504" s="130" t="s">
        <v>318</v>
      </c>
      <c r="JQ504" s="128" t="s">
        <v>319</v>
      </c>
      <c r="JR504" s="131" t="s">
        <v>44</v>
      </c>
      <c r="JT504" s="129" t="s">
        <v>314</v>
      </c>
      <c r="JU504" s="130"/>
      <c r="JV504" s="130" t="s">
        <v>315</v>
      </c>
      <c r="JW504" s="130" t="s">
        <v>316</v>
      </c>
      <c r="JX504" s="130" t="s">
        <v>317</v>
      </c>
      <c r="JY504" s="130" t="s">
        <v>318</v>
      </c>
      <c r="JZ504" s="128" t="s">
        <v>319</v>
      </c>
      <c r="KA504" s="131" t="s">
        <v>44</v>
      </c>
      <c r="KC504" s="129" t="s">
        <v>314</v>
      </c>
      <c r="KD504" s="130"/>
      <c r="KE504" s="130" t="s">
        <v>315</v>
      </c>
      <c r="KF504" s="130" t="s">
        <v>316</v>
      </c>
      <c r="KG504" s="130" t="s">
        <v>317</v>
      </c>
      <c r="KH504" s="130" t="s">
        <v>318</v>
      </c>
      <c r="KI504" s="128" t="s">
        <v>319</v>
      </c>
      <c r="KJ504" s="131" t="s">
        <v>44</v>
      </c>
      <c r="KL504" s="129" t="s">
        <v>314</v>
      </c>
      <c r="KM504" s="130"/>
      <c r="KN504" s="130" t="s">
        <v>315</v>
      </c>
      <c r="KO504" s="130" t="s">
        <v>316</v>
      </c>
      <c r="KP504" s="130" t="s">
        <v>317</v>
      </c>
      <c r="KQ504" s="130" t="s">
        <v>318</v>
      </c>
      <c r="KR504" s="128" t="s">
        <v>319</v>
      </c>
      <c r="KS504" s="131" t="s">
        <v>44</v>
      </c>
      <c r="KU504" s="129" t="s">
        <v>314</v>
      </c>
      <c r="KV504" s="130"/>
      <c r="KW504" s="130" t="s">
        <v>315</v>
      </c>
      <c r="KX504" s="130" t="s">
        <v>316</v>
      </c>
      <c r="KY504" s="130" t="s">
        <v>317</v>
      </c>
      <c r="KZ504" s="130" t="s">
        <v>318</v>
      </c>
      <c r="LA504" s="128" t="s">
        <v>319</v>
      </c>
      <c r="LB504" s="131" t="s">
        <v>44</v>
      </c>
      <c r="LD504" s="129" t="s">
        <v>314</v>
      </c>
      <c r="LE504" s="130"/>
      <c r="LF504" s="130" t="s">
        <v>315</v>
      </c>
      <c r="LG504" s="130" t="s">
        <v>316</v>
      </c>
      <c r="LH504" s="130" t="s">
        <v>317</v>
      </c>
      <c r="LI504" s="130" t="s">
        <v>318</v>
      </c>
      <c r="LJ504" s="128" t="s">
        <v>319</v>
      </c>
      <c r="LK504" s="131" t="s">
        <v>44</v>
      </c>
      <c r="LM504" s="129" t="s">
        <v>314</v>
      </c>
      <c r="LN504" s="130"/>
      <c r="LO504" s="130" t="s">
        <v>315</v>
      </c>
      <c r="LP504" s="130" t="s">
        <v>316</v>
      </c>
      <c r="LQ504" s="130" t="s">
        <v>317</v>
      </c>
      <c r="LR504" s="130" t="s">
        <v>318</v>
      </c>
      <c r="LS504" s="128" t="s">
        <v>319</v>
      </c>
      <c r="LT504" s="131" t="s">
        <v>44</v>
      </c>
      <c r="LV504" s="129" t="s">
        <v>314</v>
      </c>
      <c r="LW504" s="130"/>
      <c r="LX504" s="130" t="s">
        <v>315</v>
      </c>
      <c r="LY504" s="130" t="s">
        <v>316</v>
      </c>
      <c r="LZ504" s="130" t="s">
        <v>317</v>
      </c>
      <c r="MA504" s="130" t="s">
        <v>318</v>
      </c>
      <c r="MB504" s="128" t="s">
        <v>319</v>
      </c>
      <c r="MC504" s="131" t="s">
        <v>44</v>
      </c>
      <c r="ME504" s="129" t="s">
        <v>314</v>
      </c>
      <c r="MF504" s="130"/>
      <c r="MG504" s="130" t="s">
        <v>315</v>
      </c>
      <c r="MH504" s="130" t="s">
        <v>316</v>
      </c>
      <c r="MI504" s="130" t="s">
        <v>317</v>
      </c>
      <c r="MJ504" s="130" t="s">
        <v>318</v>
      </c>
      <c r="MK504" s="128" t="s">
        <v>319</v>
      </c>
      <c r="ML504" s="131" t="s">
        <v>44</v>
      </c>
      <c r="MN504" s="129" t="s">
        <v>314</v>
      </c>
      <c r="MO504" s="130"/>
      <c r="MP504" s="130" t="s">
        <v>315</v>
      </c>
      <c r="MQ504" s="130" t="s">
        <v>316</v>
      </c>
      <c r="MR504" s="130" t="s">
        <v>317</v>
      </c>
      <c r="MS504" s="130" t="s">
        <v>318</v>
      </c>
      <c r="MT504" s="128" t="s">
        <v>319</v>
      </c>
      <c r="MU504" s="131" t="s">
        <v>44</v>
      </c>
      <c r="MW504" s="129" t="s">
        <v>314</v>
      </c>
      <c r="MX504" s="130"/>
      <c r="MY504" s="130" t="s">
        <v>315</v>
      </c>
      <c r="MZ504" s="130" t="s">
        <v>316</v>
      </c>
      <c r="NA504" s="130" t="s">
        <v>317</v>
      </c>
      <c r="NB504" s="130" t="s">
        <v>318</v>
      </c>
      <c r="NC504" s="128" t="s">
        <v>319</v>
      </c>
      <c r="ND504" s="131" t="s">
        <v>44</v>
      </c>
      <c r="NF504" s="129" t="s">
        <v>314</v>
      </c>
      <c r="NG504" s="130"/>
      <c r="NH504" s="130" t="s">
        <v>315</v>
      </c>
      <c r="NI504" s="130" t="s">
        <v>316</v>
      </c>
      <c r="NJ504" s="130" t="s">
        <v>317</v>
      </c>
      <c r="NK504" s="130" t="s">
        <v>318</v>
      </c>
      <c r="NL504" s="128" t="s">
        <v>319</v>
      </c>
      <c r="NM504" s="131" t="s">
        <v>44</v>
      </c>
      <c r="NO504" s="129" t="s">
        <v>314</v>
      </c>
      <c r="NP504" s="130"/>
      <c r="NQ504" s="130" t="s">
        <v>315</v>
      </c>
      <c r="NR504" s="130" t="s">
        <v>316</v>
      </c>
      <c r="NS504" s="130" t="s">
        <v>317</v>
      </c>
      <c r="NT504" s="130" t="s">
        <v>318</v>
      </c>
      <c r="NU504" s="128" t="s">
        <v>319</v>
      </c>
      <c r="NV504" s="131" t="s">
        <v>44</v>
      </c>
      <c r="NX504" s="129" t="s">
        <v>314</v>
      </c>
      <c r="NY504" s="130"/>
      <c r="NZ504" s="130" t="s">
        <v>315</v>
      </c>
      <c r="OA504" s="130" t="s">
        <v>316</v>
      </c>
      <c r="OB504" s="130" t="s">
        <v>317</v>
      </c>
      <c r="OC504" s="130" t="s">
        <v>318</v>
      </c>
      <c r="OD504" s="128" t="s">
        <v>319</v>
      </c>
      <c r="OE504" s="131" t="s">
        <v>44</v>
      </c>
      <c r="OG504" s="129" t="s">
        <v>314</v>
      </c>
      <c r="OH504" s="130"/>
      <c r="OI504" s="130" t="s">
        <v>315</v>
      </c>
      <c r="OJ504" s="130" t="s">
        <v>316</v>
      </c>
      <c r="OK504" s="130" t="s">
        <v>317</v>
      </c>
      <c r="OL504" s="130" t="s">
        <v>318</v>
      </c>
      <c r="OM504" s="128" t="s">
        <v>319</v>
      </c>
      <c r="ON504" s="131" t="s">
        <v>44</v>
      </c>
      <c r="OP504" s="129" t="s">
        <v>314</v>
      </c>
      <c r="OQ504" s="130"/>
      <c r="OR504" s="130" t="s">
        <v>315</v>
      </c>
      <c r="OS504" s="130" t="s">
        <v>316</v>
      </c>
      <c r="OT504" s="130" t="s">
        <v>317</v>
      </c>
      <c r="OU504" s="130" t="s">
        <v>318</v>
      </c>
      <c r="OV504" s="128" t="s">
        <v>319</v>
      </c>
      <c r="OW504" s="131" t="s">
        <v>44</v>
      </c>
      <c r="OY504" s="129" t="s">
        <v>314</v>
      </c>
      <c r="OZ504" s="130"/>
      <c r="PA504" s="130" t="s">
        <v>315</v>
      </c>
      <c r="PB504" s="130" t="s">
        <v>316</v>
      </c>
      <c r="PC504" s="130" t="s">
        <v>317</v>
      </c>
      <c r="PD504" s="130" t="s">
        <v>318</v>
      </c>
      <c r="PE504" s="128" t="s">
        <v>319</v>
      </c>
      <c r="PF504" s="131" t="s">
        <v>44</v>
      </c>
    </row>
    <row r="505" spans="1:422">
      <c r="A505" s="118"/>
      <c r="B505" s="118"/>
      <c r="C505" s="115"/>
      <c r="D505" s="115"/>
      <c r="E505" s="115"/>
      <c r="F505" s="115"/>
      <c r="G505" s="115"/>
      <c r="H505" s="115">
        <f t="shared" ref="H505:H512" si="8078">PRODUCT(C505:G505)</f>
        <v>0</v>
      </c>
      <c r="J505" s="118"/>
      <c r="K505" s="118"/>
      <c r="L505" s="115"/>
      <c r="M505" s="115"/>
      <c r="N505" s="115"/>
      <c r="O505" s="115"/>
      <c r="P505" s="115"/>
      <c r="Q505" s="115">
        <f t="shared" ref="Q505:Q512" si="8079">PRODUCT(L505:P505)</f>
        <v>0</v>
      </c>
      <c r="S505" s="118"/>
      <c r="T505" s="118"/>
      <c r="U505" s="115"/>
      <c r="V505" s="115"/>
      <c r="W505" s="115"/>
      <c r="X505" s="115"/>
      <c r="Y505" s="115"/>
      <c r="Z505" s="115"/>
      <c r="AB505" s="118"/>
      <c r="AC505" s="118"/>
      <c r="AD505" s="115"/>
      <c r="AE505" s="115"/>
      <c r="AF505" s="115"/>
      <c r="AG505" s="115"/>
      <c r="AH505" s="115"/>
      <c r="AI505" s="115"/>
      <c r="AK505" s="118"/>
      <c r="AL505" s="118"/>
      <c r="AM505" s="115"/>
      <c r="AN505" s="115"/>
      <c r="AO505" s="115"/>
      <c r="AP505" s="115"/>
      <c r="AQ505" s="115"/>
      <c r="AR505" s="115"/>
      <c r="AT505" s="118"/>
      <c r="AU505" s="118"/>
      <c r="AV505" s="115"/>
      <c r="AW505" s="115"/>
      <c r="AX505" s="115"/>
      <c r="AY505" s="115"/>
      <c r="AZ505" s="115"/>
      <c r="BA505" s="115"/>
      <c r="BC505" s="118"/>
      <c r="BD505" s="118"/>
      <c r="BE505" s="115"/>
      <c r="BF505" s="115"/>
      <c r="BG505" s="115"/>
      <c r="BH505" s="115"/>
      <c r="BI505" s="115"/>
      <c r="BJ505" s="115"/>
      <c r="BL505" s="118"/>
      <c r="BM505" s="118"/>
      <c r="BN505" s="115"/>
      <c r="BO505" s="115"/>
      <c r="BP505" s="115"/>
      <c r="BQ505" s="115"/>
      <c r="BR505" s="115"/>
      <c r="BS505" s="115"/>
      <c r="BU505" s="118"/>
      <c r="BV505" s="118"/>
      <c r="BW505" s="115"/>
      <c r="BX505" s="115"/>
      <c r="BY505" s="115"/>
      <c r="BZ505" s="115"/>
      <c r="CA505" s="115"/>
      <c r="CB505" s="115"/>
      <c r="CD505" s="118"/>
      <c r="CE505" s="118"/>
      <c r="CF505" s="115"/>
      <c r="CG505" s="115"/>
      <c r="CH505" s="115"/>
      <c r="CI505" s="115"/>
      <c r="CJ505" s="115"/>
      <c r="CK505" s="115"/>
      <c r="CM505" s="118"/>
      <c r="CN505" s="118"/>
      <c r="CO505" s="115"/>
      <c r="CP505" s="115"/>
      <c r="CQ505" s="115"/>
      <c r="CR505" s="115"/>
      <c r="CS505" s="115"/>
      <c r="CT505" s="115"/>
      <c r="CV505" s="118"/>
      <c r="CW505" s="118"/>
      <c r="CX505" s="115"/>
      <c r="CY505" s="115"/>
      <c r="CZ505" s="115"/>
      <c r="DA505" s="115"/>
      <c r="DB505" s="115"/>
      <c r="DC505" s="115"/>
      <c r="DE505" s="118"/>
      <c r="DF505" s="118"/>
      <c r="DG505" s="115"/>
      <c r="DH505" s="115"/>
      <c r="DI505" s="115"/>
      <c r="DJ505" s="115"/>
      <c r="DK505" s="115"/>
      <c r="DL505" s="115"/>
      <c r="DN505" s="118"/>
      <c r="DO505" s="118"/>
      <c r="DP505" s="115"/>
      <c r="DQ505" s="115"/>
      <c r="DR505" s="115"/>
      <c r="DS505" s="115"/>
      <c r="DT505" s="115"/>
      <c r="DU505" s="115"/>
      <c r="DW505" s="118"/>
      <c r="DX505" s="118"/>
      <c r="DY505" s="115"/>
      <c r="DZ505" s="115"/>
      <c r="EA505" s="115"/>
      <c r="EB505" s="115"/>
      <c r="EC505" s="115"/>
      <c r="ED505" s="115"/>
      <c r="EF505" s="118"/>
      <c r="EG505" s="118"/>
      <c r="EH505" s="115"/>
      <c r="EI505" s="115"/>
      <c r="EJ505" s="115"/>
      <c r="EK505" s="115"/>
      <c r="EL505" s="115"/>
      <c r="EM505" s="115"/>
      <c r="EO505" s="118"/>
      <c r="EP505" s="118"/>
      <c r="EQ505" s="115"/>
      <c r="ER505" s="115"/>
      <c r="ES505" s="115"/>
      <c r="ET505" s="115"/>
      <c r="EU505" s="115"/>
      <c r="EV505" s="115"/>
      <c r="EX505" s="118"/>
      <c r="EY505" s="118"/>
      <c r="EZ505" s="115"/>
      <c r="FA505" s="115"/>
      <c r="FB505" s="115"/>
      <c r="FC505" s="115"/>
      <c r="FD505" s="115"/>
      <c r="FE505" s="115"/>
      <c r="FG505" s="118"/>
      <c r="FH505" s="118"/>
      <c r="FI505" s="115"/>
      <c r="FJ505" s="115"/>
      <c r="FK505" s="115"/>
      <c r="FL505" s="115"/>
      <c r="FM505" s="115"/>
      <c r="FN505" s="115"/>
      <c r="FP505" s="118"/>
      <c r="FQ505" s="118"/>
      <c r="FR505" s="115"/>
      <c r="FS505" s="115"/>
      <c r="FT505" s="115"/>
      <c r="FU505" s="115"/>
      <c r="FV505" s="115"/>
      <c r="FW505" s="115"/>
      <c r="FY505" s="118"/>
      <c r="FZ505" s="118"/>
      <c r="GA505" s="115"/>
      <c r="GB505" s="115"/>
      <c r="GC505" s="115"/>
      <c r="GD505" s="115"/>
      <c r="GE505" s="115"/>
      <c r="GF505" s="115">
        <f t="shared" ref="GF505:GF512" si="8080">PRODUCT(GA505:GE505)</f>
        <v>0</v>
      </c>
      <c r="GH505" s="118"/>
      <c r="GI505" s="118"/>
      <c r="GJ505" s="115"/>
      <c r="GK505" s="115"/>
      <c r="GL505" s="115"/>
      <c r="GM505" s="115"/>
      <c r="GN505" s="115"/>
      <c r="GO505" s="115">
        <f t="shared" ref="GO505:GO512" si="8081">PRODUCT(GJ505:GN505)</f>
        <v>0</v>
      </c>
      <c r="GQ505" s="118"/>
      <c r="GR505" s="118"/>
      <c r="GS505" s="115"/>
      <c r="GT505" s="115"/>
      <c r="GU505" s="115"/>
      <c r="GV505" s="115"/>
      <c r="GW505" s="115"/>
      <c r="GX505" s="115"/>
      <c r="GZ505" s="118" t="s">
        <v>839</v>
      </c>
      <c r="HA505" s="118"/>
      <c r="HB505" s="115"/>
      <c r="HC505" s="115"/>
      <c r="HD505" s="115"/>
      <c r="HE505" s="115">
        <v>1</v>
      </c>
      <c r="HF505" s="115"/>
      <c r="HG505" s="115">
        <f t="shared" ref="HG505:HG512" si="8082">PRODUCT(HB505:HF505)</f>
        <v>1</v>
      </c>
      <c r="HI505" s="118" t="s">
        <v>839</v>
      </c>
      <c r="HJ505" s="118"/>
      <c r="HK505" s="115"/>
      <c r="HL505" s="115"/>
      <c r="HM505" s="115"/>
      <c r="HN505" s="115">
        <v>1</v>
      </c>
      <c r="HO505" s="115"/>
      <c r="HP505" s="115">
        <f t="shared" ref="HP505:HP512" si="8083">PRODUCT(HK505:HO505)</f>
        <v>1</v>
      </c>
      <c r="HR505" s="118" t="s">
        <v>839</v>
      </c>
      <c r="HS505" s="118"/>
      <c r="HT505" s="115"/>
      <c r="HU505" s="115"/>
      <c r="HV505" s="115"/>
      <c r="HW505" s="115">
        <v>1</v>
      </c>
      <c r="HX505" s="115"/>
      <c r="HY505" s="115">
        <f t="shared" ref="HY505:HY512" si="8084">PRODUCT(HT505:HX505)</f>
        <v>1</v>
      </c>
      <c r="IA505" s="118" t="s">
        <v>839</v>
      </c>
      <c r="IB505" s="118"/>
      <c r="IC505" s="115"/>
      <c r="ID505" s="115"/>
      <c r="IE505" s="115"/>
      <c r="IF505" s="115">
        <v>1</v>
      </c>
      <c r="IG505" s="115"/>
      <c r="IH505" s="115">
        <f t="shared" ref="IH505:IH512" si="8085">PRODUCT(IC505:IG505)</f>
        <v>1</v>
      </c>
      <c r="IJ505" s="118"/>
      <c r="IK505" s="118"/>
      <c r="IL505" s="115"/>
      <c r="IM505" s="115"/>
      <c r="IN505" s="115"/>
      <c r="IO505" s="115"/>
      <c r="IP505" s="115"/>
      <c r="IQ505" s="115">
        <f t="shared" ref="IQ505:IQ512" si="8086">PRODUCT(IL505:IP505)</f>
        <v>0</v>
      </c>
      <c r="IS505" s="118" t="s">
        <v>839</v>
      </c>
      <c r="IT505" s="118"/>
      <c r="IU505" s="115"/>
      <c r="IV505" s="115"/>
      <c r="IW505" s="115"/>
      <c r="IX505" s="115">
        <v>1</v>
      </c>
      <c r="IY505" s="115"/>
      <c r="IZ505" s="115">
        <f t="shared" ref="IZ505:IZ512" si="8087">PRODUCT(IU505:IY505)</f>
        <v>1</v>
      </c>
      <c r="JB505" s="118" t="s">
        <v>839</v>
      </c>
      <c r="JC505" s="118"/>
      <c r="JD505" s="115"/>
      <c r="JE505" s="115"/>
      <c r="JF505" s="115"/>
      <c r="JG505" s="115">
        <v>1</v>
      </c>
      <c r="JH505" s="115"/>
      <c r="JI505" s="115">
        <f t="shared" ref="JI505:JI512" si="8088">PRODUCT(JD505:JH505)</f>
        <v>1</v>
      </c>
      <c r="JK505" s="118"/>
      <c r="JL505" s="118"/>
      <c r="JM505" s="115"/>
      <c r="JN505" s="115"/>
      <c r="JO505" s="115"/>
      <c r="JP505" s="115"/>
      <c r="JQ505" s="115"/>
      <c r="JR505" s="115">
        <f t="shared" ref="JR505:JR512" si="8089">PRODUCT(JM505:JQ505)</f>
        <v>0</v>
      </c>
      <c r="JS505" s="481"/>
      <c r="JT505" s="118" t="s">
        <v>839</v>
      </c>
      <c r="JU505" s="118"/>
      <c r="JV505" s="115"/>
      <c r="JW505" s="115"/>
      <c r="JX505" s="115"/>
      <c r="JY505" s="115">
        <v>1</v>
      </c>
      <c r="JZ505" s="115"/>
      <c r="KA505" s="115">
        <f t="shared" ref="KA505:KA512" si="8090">PRODUCT(JV505:JZ505)</f>
        <v>1</v>
      </c>
      <c r="KB505" s="481"/>
      <c r="KC505" s="118"/>
      <c r="KD505" s="118"/>
      <c r="KE505" s="115"/>
      <c r="KF505" s="115"/>
      <c r="KG505" s="115"/>
      <c r="KH505" s="115"/>
      <c r="KI505" s="115"/>
      <c r="KJ505" s="115"/>
      <c r="KK505" s="481"/>
      <c r="KL505" s="118"/>
      <c r="KM505" s="118"/>
      <c r="KN505" s="115"/>
      <c r="KO505" s="115"/>
      <c r="KP505" s="115"/>
      <c r="KQ505" s="115"/>
      <c r="KR505" s="115"/>
      <c r="KS505" s="115"/>
      <c r="KT505" s="481"/>
      <c r="KU505" s="118"/>
      <c r="KV505" s="118"/>
      <c r="KW505" s="115"/>
      <c r="KX505" s="115"/>
      <c r="KY505" s="115"/>
      <c r="KZ505" s="115"/>
      <c r="LA505" s="115"/>
      <c r="LB505" s="115">
        <f t="shared" ref="LB505:LB512" si="8091">PRODUCT(KW505:LA505)</f>
        <v>0</v>
      </c>
      <c r="LC505" s="481"/>
      <c r="LD505" s="118"/>
      <c r="LE505" s="118"/>
      <c r="LF505" s="115"/>
      <c r="LG505" s="115"/>
      <c r="LH505" s="115"/>
      <c r="LI505" s="115"/>
      <c r="LJ505" s="115"/>
      <c r="LK505" s="115">
        <f t="shared" ref="LK505:LK512" si="8092">PRODUCT(LF505:LJ505)</f>
        <v>0</v>
      </c>
      <c r="LL505" s="481"/>
      <c r="LM505" s="118"/>
      <c r="LN505" s="118"/>
      <c r="LO505" s="115"/>
      <c r="LP505" s="115"/>
      <c r="LQ505" s="115"/>
      <c r="LR505" s="115"/>
      <c r="LS505" s="115"/>
      <c r="LT505" s="115">
        <f t="shared" ref="LT505:LT512" si="8093">PRODUCT(LO505:LS505)</f>
        <v>0</v>
      </c>
      <c r="LU505" s="481"/>
      <c r="LV505" s="118"/>
      <c r="LW505" s="118"/>
      <c r="LX505" s="115"/>
      <c r="LY505" s="115"/>
      <c r="LZ505" s="115"/>
      <c r="MA505" s="115"/>
      <c r="MB505" s="115"/>
      <c r="MC505" s="115">
        <f t="shared" ref="MC505:MC512" si="8094">PRODUCT(LX505:MB505)</f>
        <v>0</v>
      </c>
      <c r="MD505" s="481"/>
      <c r="ME505" s="118"/>
      <c r="MF505" s="118"/>
      <c r="MG505" s="115"/>
      <c r="MH505" s="115"/>
      <c r="MI505" s="115"/>
      <c r="MJ505" s="115"/>
      <c r="MK505" s="115"/>
      <c r="ML505" s="115">
        <f t="shared" ref="ML505:ML512" si="8095">PRODUCT(MG505:MK505)</f>
        <v>0</v>
      </c>
      <c r="MM505" s="481"/>
      <c r="MN505" s="118" t="s">
        <v>839</v>
      </c>
      <c r="MO505" s="118"/>
      <c r="MP505" s="115"/>
      <c r="MQ505" s="115"/>
      <c r="MR505" s="115"/>
      <c r="MS505" s="115">
        <v>1</v>
      </c>
      <c r="MT505" s="115"/>
      <c r="MU505" s="115">
        <f t="shared" ref="MU505:MU512" si="8096">PRODUCT(MP505:MT505)</f>
        <v>1</v>
      </c>
      <c r="MV505" s="481"/>
      <c r="MW505" s="118" t="s">
        <v>839</v>
      </c>
      <c r="MX505" s="118"/>
      <c r="MY505" s="115"/>
      <c r="MZ505" s="115"/>
      <c r="NA505" s="115"/>
      <c r="NB505" s="115">
        <v>1</v>
      </c>
      <c r="NC505" s="115"/>
      <c r="ND505" s="115">
        <f t="shared" ref="ND505:ND512" si="8097">PRODUCT(MY505:NC505)</f>
        <v>1</v>
      </c>
      <c r="NE505" s="481"/>
      <c r="NF505" s="118" t="s">
        <v>839</v>
      </c>
      <c r="NG505" s="118"/>
      <c r="NH505" s="115"/>
      <c r="NI505" s="115"/>
      <c r="NJ505" s="115"/>
      <c r="NK505" s="115">
        <v>1</v>
      </c>
      <c r="NL505" s="115"/>
      <c r="NM505" s="115">
        <f t="shared" ref="NM505:NM512" si="8098">PRODUCT(NH505:NL505)</f>
        <v>1</v>
      </c>
      <c r="NN505" s="481"/>
      <c r="NO505" s="118"/>
      <c r="NP505" s="118"/>
      <c r="NQ505" s="115"/>
      <c r="NR505" s="115"/>
      <c r="NS505" s="115"/>
      <c r="NT505" s="115"/>
      <c r="NU505" s="115"/>
      <c r="NV505" s="115"/>
      <c r="NW505" s="481"/>
      <c r="NX505" s="118" t="s">
        <v>839</v>
      </c>
      <c r="NY505" s="118"/>
      <c r="NZ505" s="115"/>
      <c r="OA505" s="115"/>
      <c r="OB505" s="115"/>
      <c r="OC505" s="115">
        <v>1</v>
      </c>
      <c r="OD505" s="115"/>
      <c r="OE505" s="115">
        <f t="shared" ref="OE505:OE512" si="8099">PRODUCT(NZ505:OD505)</f>
        <v>1</v>
      </c>
      <c r="OF505" s="481"/>
      <c r="OG505" s="118" t="s">
        <v>839</v>
      </c>
      <c r="OH505" s="118"/>
      <c r="OI505" s="115"/>
      <c r="OJ505" s="115"/>
      <c r="OK505" s="115"/>
      <c r="OL505" s="115">
        <v>1</v>
      </c>
      <c r="OM505" s="115"/>
      <c r="ON505" s="115">
        <f t="shared" ref="ON505:ON512" si="8100">PRODUCT(OI505:OM505)</f>
        <v>1</v>
      </c>
      <c r="OO505" s="481"/>
      <c r="OP505" s="118"/>
      <c r="OQ505" s="118"/>
      <c r="OR505" s="115"/>
      <c r="OS505" s="115"/>
      <c r="OT505" s="115"/>
      <c r="OU505" s="115"/>
      <c r="OV505" s="115"/>
      <c r="OW505" s="115">
        <f t="shared" ref="OW505:OW512" si="8101">PRODUCT(OR505:OV505)</f>
        <v>0</v>
      </c>
      <c r="OY505" s="118"/>
      <c r="OZ505" s="118"/>
      <c r="PA505" s="115"/>
      <c r="PB505" s="115"/>
      <c r="PC505" s="115"/>
      <c r="PD505" s="115"/>
      <c r="PE505" s="115"/>
      <c r="PF505" s="115"/>
    </row>
    <row r="506" spans="1:422">
      <c r="A506" s="118"/>
      <c r="B506" s="118"/>
      <c r="C506" s="115"/>
      <c r="D506" s="115"/>
      <c r="E506" s="115"/>
      <c r="F506" s="115"/>
      <c r="G506" s="115"/>
      <c r="H506" s="115">
        <f t="shared" si="8078"/>
        <v>0</v>
      </c>
      <c r="J506" s="118"/>
      <c r="K506" s="118"/>
      <c r="L506" s="115"/>
      <c r="M506" s="115"/>
      <c r="N506" s="115"/>
      <c r="O506" s="115"/>
      <c r="P506" s="115"/>
      <c r="Q506" s="115">
        <f t="shared" si="8079"/>
        <v>0</v>
      </c>
      <c r="S506" s="118"/>
      <c r="T506" s="118"/>
      <c r="U506" s="115"/>
      <c r="V506" s="115"/>
      <c r="W506" s="115"/>
      <c r="X506" s="115"/>
      <c r="Y506" s="115"/>
      <c r="Z506" s="115"/>
      <c r="AB506" s="118"/>
      <c r="AC506" s="118"/>
      <c r="AD506" s="115"/>
      <c r="AE506" s="115"/>
      <c r="AF506" s="115"/>
      <c r="AG506" s="115"/>
      <c r="AH506" s="115"/>
      <c r="AI506" s="115"/>
      <c r="AK506" s="118"/>
      <c r="AL506" s="118"/>
      <c r="AM506" s="115"/>
      <c r="AN506" s="115"/>
      <c r="AO506" s="115"/>
      <c r="AP506" s="115"/>
      <c r="AQ506" s="115"/>
      <c r="AR506" s="115"/>
      <c r="AT506" s="118"/>
      <c r="AU506" s="118"/>
      <c r="AV506" s="115"/>
      <c r="AW506" s="115"/>
      <c r="AX506" s="115"/>
      <c r="AY506" s="115"/>
      <c r="AZ506" s="115"/>
      <c r="BA506" s="115"/>
      <c r="BC506" s="118"/>
      <c r="BD506" s="118"/>
      <c r="BE506" s="115"/>
      <c r="BF506" s="115"/>
      <c r="BG506" s="115"/>
      <c r="BH506" s="115"/>
      <c r="BI506" s="115"/>
      <c r="BJ506" s="115"/>
      <c r="BL506" s="118"/>
      <c r="BM506" s="118"/>
      <c r="BN506" s="115"/>
      <c r="BO506" s="115"/>
      <c r="BP506" s="115"/>
      <c r="BQ506" s="115"/>
      <c r="BR506" s="115"/>
      <c r="BS506" s="115"/>
      <c r="BU506" s="118"/>
      <c r="BV506" s="118"/>
      <c r="BW506" s="115"/>
      <c r="BX506" s="115"/>
      <c r="BY506" s="115"/>
      <c r="BZ506" s="115"/>
      <c r="CA506" s="115"/>
      <c r="CB506" s="115"/>
      <c r="CD506" s="118"/>
      <c r="CE506" s="118"/>
      <c r="CF506" s="115"/>
      <c r="CG506" s="115"/>
      <c r="CH506" s="115"/>
      <c r="CI506" s="115"/>
      <c r="CJ506" s="115"/>
      <c r="CK506" s="115"/>
      <c r="CM506" s="118"/>
      <c r="CN506" s="118"/>
      <c r="CO506" s="115"/>
      <c r="CP506" s="115"/>
      <c r="CQ506" s="115"/>
      <c r="CR506" s="115"/>
      <c r="CS506" s="115"/>
      <c r="CT506" s="115"/>
      <c r="CV506" s="118"/>
      <c r="CW506" s="118"/>
      <c r="CX506" s="115"/>
      <c r="CY506" s="115"/>
      <c r="CZ506" s="115"/>
      <c r="DA506" s="115"/>
      <c r="DB506" s="115"/>
      <c r="DC506" s="115"/>
      <c r="DE506" s="118"/>
      <c r="DF506" s="118"/>
      <c r="DG506" s="115"/>
      <c r="DH506" s="115"/>
      <c r="DI506" s="115"/>
      <c r="DJ506" s="115"/>
      <c r="DK506" s="115"/>
      <c r="DL506" s="115"/>
      <c r="DN506" s="118"/>
      <c r="DO506" s="118"/>
      <c r="DP506" s="115"/>
      <c r="DQ506" s="115"/>
      <c r="DR506" s="115"/>
      <c r="DS506" s="115"/>
      <c r="DT506" s="115"/>
      <c r="DU506" s="115"/>
      <c r="DW506" s="118"/>
      <c r="DX506" s="118"/>
      <c r="DY506" s="115"/>
      <c r="DZ506" s="115"/>
      <c r="EA506" s="115"/>
      <c r="EB506" s="115"/>
      <c r="EC506" s="115"/>
      <c r="ED506" s="115"/>
      <c r="EF506" s="118"/>
      <c r="EG506" s="118"/>
      <c r="EH506" s="115"/>
      <c r="EI506" s="115"/>
      <c r="EJ506" s="115"/>
      <c r="EK506" s="115"/>
      <c r="EL506" s="115"/>
      <c r="EM506" s="115"/>
      <c r="EO506" s="118"/>
      <c r="EP506" s="118"/>
      <c r="EQ506" s="115"/>
      <c r="ER506" s="115"/>
      <c r="ES506" s="115"/>
      <c r="ET506" s="115"/>
      <c r="EU506" s="115"/>
      <c r="EV506" s="115"/>
      <c r="EX506" s="118"/>
      <c r="EY506" s="118"/>
      <c r="EZ506" s="115"/>
      <c r="FA506" s="115"/>
      <c r="FB506" s="115"/>
      <c r="FC506" s="115"/>
      <c r="FD506" s="115"/>
      <c r="FE506" s="115"/>
      <c r="FG506" s="118"/>
      <c r="FH506" s="118"/>
      <c r="FI506" s="115"/>
      <c r="FJ506" s="115"/>
      <c r="FK506" s="115"/>
      <c r="FL506" s="115"/>
      <c r="FM506" s="115"/>
      <c r="FN506" s="115"/>
      <c r="FP506" s="118"/>
      <c r="FQ506" s="118"/>
      <c r="FR506" s="115"/>
      <c r="FS506" s="115"/>
      <c r="FT506" s="115"/>
      <c r="FU506" s="115"/>
      <c r="FV506" s="115"/>
      <c r="FW506" s="115"/>
      <c r="FY506" s="118"/>
      <c r="FZ506" s="118"/>
      <c r="GA506" s="115"/>
      <c r="GB506" s="115"/>
      <c r="GC506" s="115"/>
      <c r="GD506" s="115"/>
      <c r="GE506" s="115"/>
      <c r="GF506" s="115">
        <f t="shared" si="8080"/>
        <v>0</v>
      </c>
      <c r="GH506" s="118"/>
      <c r="GI506" s="118"/>
      <c r="GJ506" s="115"/>
      <c r="GK506" s="115"/>
      <c r="GL506" s="115"/>
      <c r="GM506" s="115"/>
      <c r="GN506" s="115"/>
      <c r="GO506" s="115">
        <f t="shared" si="8081"/>
        <v>0</v>
      </c>
      <c r="GQ506" s="118"/>
      <c r="GR506" s="118"/>
      <c r="GS506" s="115"/>
      <c r="GT506" s="115"/>
      <c r="GU506" s="115"/>
      <c r="GV506" s="115"/>
      <c r="GW506" s="115"/>
      <c r="GX506" s="115"/>
      <c r="GZ506" s="118"/>
      <c r="HA506" s="118"/>
      <c r="HB506" s="115"/>
      <c r="HC506" s="115"/>
      <c r="HD506" s="115"/>
      <c r="HE506" s="115"/>
      <c r="HF506" s="115"/>
      <c r="HG506" s="115">
        <f t="shared" si="8082"/>
        <v>0</v>
      </c>
      <c r="HI506" s="118"/>
      <c r="HJ506" s="118"/>
      <c r="HK506" s="115"/>
      <c r="HL506" s="115"/>
      <c r="HM506" s="115"/>
      <c r="HN506" s="115"/>
      <c r="HO506" s="115"/>
      <c r="HP506" s="115">
        <f t="shared" si="8083"/>
        <v>0</v>
      </c>
      <c r="HR506" s="118"/>
      <c r="HS506" s="118"/>
      <c r="HT506" s="115"/>
      <c r="HU506" s="115"/>
      <c r="HV506" s="115"/>
      <c r="HW506" s="115"/>
      <c r="HX506" s="115"/>
      <c r="HY506" s="115">
        <f t="shared" si="8084"/>
        <v>0</v>
      </c>
      <c r="IA506" s="118"/>
      <c r="IB506" s="118"/>
      <c r="IC506" s="115"/>
      <c r="ID506" s="115"/>
      <c r="IE506" s="115"/>
      <c r="IF506" s="115"/>
      <c r="IG506" s="115"/>
      <c r="IH506" s="115">
        <f t="shared" si="8085"/>
        <v>0</v>
      </c>
      <c r="IJ506" s="118"/>
      <c r="IK506" s="118"/>
      <c r="IL506" s="115"/>
      <c r="IM506" s="115"/>
      <c r="IN506" s="115"/>
      <c r="IO506" s="115"/>
      <c r="IP506" s="115"/>
      <c r="IQ506" s="115">
        <f t="shared" si="8086"/>
        <v>0</v>
      </c>
      <c r="IS506" s="118"/>
      <c r="IT506" s="118"/>
      <c r="IU506" s="115"/>
      <c r="IV506" s="115"/>
      <c r="IW506" s="115"/>
      <c r="IX506" s="115"/>
      <c r="IY506" s="115"/>
      <c r="IZ506" s="115">
        <f t="shared" si="8087"/>
        <v>0</v>
      </c>
      <c r="JB506" s="118" t="s">
        <v>874</v>
      </c>
      <c r="JC506" s="118"/>
      <c r="JD506" s="115"/>
      <c r="JE506" s="115"/>
      <c r="JF506" s="115"/>
      <c r="JG506" s="115">
        <v>1</v>
      </c>
      <c r="JH506" s="115"/>
      <c r="JI506" s="115">
        <f t="shared" si="8088"/>
        <v>1</v>
      </c>
      <c r="JK506" s="118"/>
      <c r="JL506" s="118"/>
      <c r="JM506" s="115"/>
      <c r="JN506" s="115"/>
      <c r="JO506" s="115"/>
      <c r="JP506" s="115"/>
      <c r="JQ506" s="115"/>
      <c r="JR506" s="115">
        <f t="shared" si="8089"/>
        <v>0</v>
      </c>
      <c r="JS506" s="481"/>
      <c r="JT506" s="118"/>
      <c r="JU506" s="118"/>
      <c r="JV506" s="115"/>
      <c r="JW506" s="115"/>
      <c r="JX506" s="115"/>
      <c r="JY506" s="115"/>
      <c r="JZ506" s="115"/>
      <c r="KA506" s="115">
        <f t="shared" si="8090"/>
        <v>0</v>
      </c>
      <c r="KB506" s="481"/>
      <c r="KC506" s="118"/>
      <c r="KD506" s="118"/>
      <c r="KE506" s="115"/>
      <c r="KF506" s="115"/>
      <c r="KG506" s="115"/>
      <c r="KH506" s="115"/>
      <c r="KI506" s="115"/>
      <c r="KJ506" s="115"/>
      <c r="KK506" s="481"/>
      <c r="KL506" s="118"/>
      <c r="KM506" s="118"/>
      <c r="KN506" s="115"/>
      <c r="KO506" s="115"/>
      <c r="KP506" s="115"/>
      <c r="KQ506" s="115"/>
      <c r="KR506" s="115"/>
      <c r="KS506" s="115"/>
      <c r="KT506" s="481"/>
      <c r="KU506" s="118"/>
      <c r="KV506" s="118"/>
      <c r="KW506" s="115"/>
      <c r="KX506" s="115"/>
      <c r="KY506" s="115"/>
      <c r="KZ506" s="115"/>
      <c r="LA506" s="115"/>
      <c r="LB506" s="115">
        <f t="shared" si="8091"/>
        <v>0</v>
      </c>
      <c r="LC506" s="481"/>
      <c r="LD506" s="118"/>
      <c r="LE506" s="118"/>
      <c r="LF506" s="115"/>
      <c r="LG506" s="115"/>
      <c r="LH506" s="115"/>
      <c r="LI506" s="115"/>
      <c r="LJ506" s="115"/>
      <c r="LK506" s="115">
        <f t="shared" si="8092"/>
        <v>0</v>
      </c>
      <c r="LL506" s="481"/>
      <c r="LM506" s="118"/>
      <c r="LN506" s="118"/>
      <c r="LO506" s="115"/>
      <c r="LP506" s="115"/>
      <c r="LQ506" s="115"/>
      <c r="LR506" s="115"/>
      <c r="LS506" s="115"/>
      <c r="LT506" s="115">
        <f t="shared" si="8093"/>
        <v>0</v>
      </c>
      <c r="LU506" s="481"/>
      <c r="LV506" s="118"/>
      <c r="LW506" s="118"/>
      <c r="LX506" s="115"/>
      <c r="LY506" s="115"/>
      <c r="LZ506" s="115"/>
      <c r="MA506" s="115"/>
      <c r="MB506" s="115"/>
      <c r="MC506" s="115">
        <f t="shared" si="8094"/>
        <v>0</v>
      </c>
      <c r="MD506" s="481"/>
      <c r="ME506" s="118"/>
      <c r="MF506" s="118"/>
      <c r="MG506" s="115"/>
      <c r="MH506" s="115"/>
      <c r="MI506" s="115"/>
      <c r="MJ506" s="115"/>
      <c r="MK506" s="115"/>
      <c r="ML506" s="115">
        <f t="shared" si="8095"/>
        <v>0</v>
      </c>
      <c r="MM506" s="481"/>
      <c r="MN506" s="118"/>
      <c r="MO506" s="118"/>
      <c r="MP506" s="115"/>
      <c r="MQ506" s="115"/>
      <c r="MR506" s="115"/>
      <c r="MS506" s="115"/>
      <c r="MT506" s="115"/>
      <c r="MU506" s="115">
        <f t="shared" si="8096"/>
        <v>0</v>
      </c>
      <c r="MV506" s="481"/>
      <c r="MW506" s="118"/>
      <c r="MX506" s="118"/>
      <c r="MY506" s="115"/>
      <c r="MZ506" s="115"/>
      <c r="NA506" s="115"/>
      <c r="NB506" s="115"/>
      <c r="NC506" s="115"/>
      <c r="ND506" s="115">
        <f t="shared" si="8097"/>
        <v>0</v>
      </c>
      <c r="NE506" s="481"/>
      <c r="NF506" s="118"/>
      <c r="NG506" s="118"/>
      <c r="NH506" s="115"/>
      <c r="NI506" s="115"/>
      <c r="NJ506" s="115"/>
      <c r="NK506" s="115"/>
      <c r="NL506" s="115"/>
      <c r="NM506" s="115">
        <f t="shared" si="8098"/>
        <v>0</v>
      </c>
      <c r="NN506" s="481"/>
      <c r="NO506" s="118"/>
      <c r="NP506" s="118"/>
      <c r="NQ506" s="115"/>
      <c r="NR506" s="115"/>
      <c r="NS506" s="115"/>
      <c r="NT506" s="115"/>
      <c r="NU506" s="115"/>
      <c r="NV506" s="115"/>
      <c r="NW506" s="481"/>
      <c r="NX506" s="118"/>
      <c r="NY506" s="118"/>
      <c r="NZ506" s="115"/>
      <c r="OA506" s="115"/>
      <c r="OB506" s="115"/>
      <c r="OC506" s="115"/>
      <c r="OD506" s="115"/>
      <c r="OE506" s="115">
        <f t="shared" si="8099"/>
        <v>0</v>
      </c>
      <c r="OF506" s="481"/>
      <c r="OG506" s="118"/>
      <c r="OH506" s="118"/>
      <c r="OI506" s="115"/>
      <c r="OJ506" s="115"/>
      <c r="OK506" s="115"/>
      <c r="OL506" s="115"/>
      <c r="OM506" s="115"/>
      <c r="ON506" s="115">
        <f t="shared" si="8100"/>
        <v>0</v>
      </c>
      <c r="OO506" s="481"/>
      <c r="OP506" s="118"/>
      <c r="OQ506" s="118"/>
      <c r="OR506" s="115"/>
      <c r="OS506" s="115"/>
      <c r="OT506" s="115"/>
      <c r="OU506" s="115"/>
      <c r="OV506" s="115"/>
      <c r="OW506" s="115">
        <f t="shared" si="8101"/>
        <v>0</v>
      </c>
      <c r="OY506" s="118"/>
      <c r="OZ506" s="118"/>
      <c r="PA506" s="115"/>
      <c r="PB506" s="115"/>
      <c r="PC506" s="115"/>
      <c r="PD506" s="115"/>
      <c r="PE506" s="115"/>
      <c r="PF506" s="115">
        <f t="shared" ref="PF506:PF512" si="8102">PRODUCT(PA506:PE506)</f>
        <v>0</v>
      </c>
    </row>
    <row r="507" spans="1:422">
      <c r="A507" s="118"/>
      <c r="B507" s="118"/>
      <c r="C507" s="115"/>
      <c r="D507" s="115"/>
      <c r="E507" s="115"/>
      <c r="F507" s="115"/>
      <c r="G507" s="115"/>
      <c r="H507" s="115">
        <f t="shared" si="8078"/>
        <v>0</v>
      </c>
      <c r="J507" s="118"/>
      <c r="K507" s="118"/>
      <c r="L507" s="115"/>
      <c r="M507" s="115"/>
      <c r="N507" s="115"/>
      <c r="O507" s="115"/>
      <c r="P507" s="115"/>
      <c r="Q507" s="115">
        <f t="shared" si="8079"/>
        <v>0</v>
      </c>
      <c r="S507" s="118"/>
      <c r="T507" s="118"/>
      <c r="U507" s="115"/>
      <c r="V507" s="115"/>
      <c r="W507" s="115"/>
      <c r="X507" s="115"/>
      <c r="Y507" s="115"/>
      <c r="Z507" s="115"/>
      <c r="AB507" s="118"/>
      <c r="AC507" s="118"/>
      <c r="AD507" s="115"/>
      <c r="AE507" s="115"/>
      <c r="AF507" s="115"/>
      <c r="AG507" s="115"/>
      <c r="AH507" s="115"/>
      <c r="AI507" s="115"/>
      <c r="AK507" s="118"/>
      <c r="AL507" s="118"/>
      <c r="AM507" s="115"/>
      <c r="AN507" s="115"/>
      <c r="AO507" s="115"/>
      <c r="AP507" s="115"/>
      <c r="AQ507" s="115"/>
      <c r="AR507" s="115"/>
      <c r="AT507" s="118"/>
      <c r="AU507" s="118"/>
      <c r="AV507" s="115"/>
      <c r="AW507" s="115"/>
      <c r="AX507" s="115"/>
      <c r="AY507" s="115"/>
      <c r="AZ507" s="115"/>
      <c r="BA507" s="115"/>
      <c r="BC507" s="118"/>
      <c r="BD507" s="118"/>
      <c r="BE507" s="115"/>
      <c r="BF507" s="115"/>
      <c r="BG507" s="115"/>
      <c r="BH507" s="115"/>
      <c r="BI507" s="115"/>
      <c r="BJ507" s="115"/>
      <c r="BL507" s="118"/>
      <c r="BM507" s="118"/>
      <c r="BN507" s="115"/>
      <c r="BO507" s="115"/>
      <c r="BP507" s="115"/>
      <c r="BQ507" s="115"/>
      <c r="BR507" s="115"/>
      <c r="BS507" s="115"/>
      <c r="BU507" s="118"/>
      <c r="BV507" s="118"/>
      <c r="BW507" s="115"/>
      <c r="BX507" s="115"/>
      <c r="BY507" s="115"/>
      <c r="BZ507" s="115"/>
      <c r="CA507" s="115"/>
      <c r="CB507" s="115"/>
      <c r="CD507" s="118"/>
      <c r="CE507" s="118"/>
      <c r="CF507" s="115"/>
      <c r="CG507" s="115"/>
      <c r="CH507" s="115"/>
      <c r="CI507" s="115"/>
      <c r="CJ507" s="115"/>
      <c r="CK507" s="115"/>
      <c r="CM507" s="118"/>
      <c r="CN507" s="118"/>
      <c r="CO507" s="115"/>
      <c r="CP507" s="115"/>
      <c r="CQ507" s="115"/>
      <c r="CR507" s="115"/>
      <c r="CS507" s="115"/>
      <c r="CT507" s="115"/>
      <c r="CV507" s="118"/>
      <c r="CW507" s="118"/>
      <c r="CX507" s="115"/>
      <c r="CY507" s="115"/>
      <c r="CZ507" s="115"/>
      <c r="DA507" s="115"/>
      <c r="DB507" s="115"/>
      <c r="DC507" s="115"/>
      <c r="DE507" s="118"/>
      <c r="DF507" s="118"/>
      <c r="DG507" s="115"/>
      <c r="DH507" s="115"/>
      <c r="DI507" s="115"/>
      <c r="DJ507" s="115"/>
      <c r="DK507" s="115"/>
      <c r="DL507" s="115"/>
      <c r="DN507" s="118"/>
      <c r="DO507" s="118"/>
      <c r="DP507" s="115"/>
      <c r="DQ507" s="115"/>
      <c r="DR507" s="115"/>
      <c r="DS507" s="115"/>
      <c r="DT507" s="115"/>
      <c r="DU507" s="115"/>
      <c r="DW507" s="118"/>
      <c r="DX507" s="118"/>
      <c r="DY507" s="115"/>
      <c r="DZ507" s="115"/>
      <c r="EA507" s="115"/>
      <c r="EB507" s="115"/>
      <c r="EC507" s="115"/>
      <c r="ED507" s="115"/>
      <c r="EF507" s="118"/>
      <c r="EG507" s="118"/>
      <c r="EH507" s="115"/>
      <c r="EI507" s="115"/>
      <c r="EJ507" s="115"/>
      <c r="EK507" s="115"/>
      <c r="EL507" s="115"/>
      <c r="EM507" s="115"/>
      <c r="EO507" s="118"/>
      <c r="EP507" s="118"/>
      <c r="EQ507" s="115"/>
      <c r="ER507" s="115"/>
      <c r="ES507" s="115"/>
      <c r="ET507" s="115"/>
      <c r="EU507" s="115"/>
      <c r="EV507" s="115"/>
      <c r="EX507" s="118"/>
      <c r="EY507" s="118"/>
      <c r="EZ507" s="115"/>
      <c r="FA507" s="115"/>
      <c r="FB507" s="115"/>
      <c r="FC507" s="115"/>
      <c r="FD507" s="115"/>
      <c r="FE507" s="115"/>
      <c r="FG507" s="118"/>
      <c r="FH507" s="118"/>
      <c r="FI507" s="115"/>
      <c r="FJ507" s="115"/>
      <c r="FK507" s="115"/>
      <c r="FL507" s="115"/>
      <c r="FM507" s="115"/>
      <c r="FN507" s="115"/>
      <c r="FP507" s="118"/>
      <c r="FQ507" s="118"/>
      <c r="FR507" s="115"/>
      <c r="FS507" s="115"/>
      <c r="FT507" s="115"/>
      <c r="FU507" s="115"/>
      <c r="FV507" s="115"/>
      <c r="FW507" s="115"/>
      <c r="FY507" s="118"/>
      <c r="FZ507" s="118"/>
      <c r="GA507" s="115"/>
      <c r="GB507" s="115"/>
      <c r="GC507" s="115"/>
      <c r="GD507" s="115"/>
      <c r="GE507" s="115"/>
      <c r="GF507" s="115">
        <f t="shared" si="8080"/>
        <v>0</v>
      </c>
      <c r="GH507" s="118"/>
      <c r="GI507" s="118"/>
      <c r="GJ507" s="115"/>
      <c r="GK507" s="115"/>
      <c r="GL507" s="115"/>
      <c r="GM507" s="115"/>
      <c r="GN507" s="115"/>
      <c r="GO507" s="115">
        <f t="shared" si="8081"/>
        <v>0</v>
      </c>
      <c r="GQ507" s="118"/>
      <c r="GR507" s="118"/>
      <c r="GS507" s="115"/>
      <c r="GT507" s="115"/>
      <c r="GU507" s="115"/>
      <c r="GV507" s="115"/>
      <c r="GW507" s="115"/>
      <c r="GX507" s="115"/>
      <c r="GZ507" s="118"/>
      <c r="HA507" s="118"/>
      <c r="HB507" s="115"/>
      <c r="HC507" s="115"/>
      <c r="HD507" s="115"/>
      <c r="HE507" s="115"/>
      <c r="HF507" s="115"/>
      <c r="HG507" s="115">
        <f t="shared" si="8082"/>
        <v>0</v>
      </c>
      <c r="HI507" s="118"/>
      <c r="HJ507" s="118"/>
      <c r="HK507" s="115"/>
      <c r="HL507" s="115"/>
      <c r="HM507" s="115"/>
      <c r="HN507" s="115"/>
      <c r="HO507" s="115"/>
      <c r="HP507" s="115">
        <f t="shared" si="8083"/>
        <v>0</v>
      </c>
      <c r="HR507" s="118"/>
      <c r="HS507" s="118"/>
      <c r="HT507" s="115"/>
      <c r="HU507" s="115"/>
      <c r="HV507" s="115"/>
      <c r="HW507" s="115"/>
      <c r="HX507" s="115"/>
      <c r="HY507" s="115">
        <f t="shared" si="8084"/>
        <v>0</v>
      </c>
      <c r="IA507" s="118"/>
      <c r="IB507" s="118"/>
      <c r="IC507" s="115"/>
      <c r="ID507" s="115"/>
      <c r="IE507" s="115"/>
      <c r="IF507" s="115"/>
      <c r="IG507" s="115"/>
      <c r="IH507" s="115">
        <f t="shared" si="8085"/>
        <v>0</v>
      </c>
      <c r="IJ507" s="118"/>
      <c r="IK507" s="118"/>
      <c r="IL507" s="115"/>
      <c r="IM507" s="115"/>
      <c r="IN507" s="115"/>
      <c r="IO507" s="115"/>
      <c r="IP507" s="115"/>
      <c r="IQ507" s="115">
        <f t="shared" si="8086"/>
        <v>0</v>
      </c>
      <c r="IS507" s="118"/>
      <c r="IT507" s="118"/>
      <c r="IU507" s="115"/>
      <c r="IV507" s="115"/>
      <c r="IW507" s="115"/>
      <c r="IX507" s="115"/>
      <c r="IY507" s="115"/>
      <c r="IZ507" s="115">
        <f t="shared" si="8087"/>
        <v>0</v>
      </c>
      <c r="JB507" s="118"/>
      <c r="JC507" s="118"/>
      <c r="JD507" s="115"/>
      <c r="JE507" s="115"/>
      <c r="JF507" s="115"/>
      <c r="JG507" s="115"/>
      <c r="JH507" s="115"/>
      <c r="JI507" s="115">
        <f t="shared" si="8088"/>
        <v>0</v>
      </c>
      <c r="JK507" s="118"/>
      <c r="JL507" s="118"/>
      <c r="JM507" s="115"/>
      <c r="JN507" s="115"/>
      <c r="JO507" s="115"/>
      <c r="JP507" s="115"/>
      <c r="JQ507" s="115"/>
      <c r="JR507" s="115">
        <f t="shared" si="8089"/>
        <v>0</v>
      </c>
      <c r="JS507" s="481"/>
      <c r="JT507" s="118"/>
      <c r="JU507" s="118"/>
      <c r="JV507" s="115"/>
      <c r="JW507" s="115"/>
      <c r="JX507" s="115"/>
      <c r="JY507" s="115"/>
      <c r="JZ507" s="115"/>
      <c r="KA507" s="115">
        <f t="shared" si="8090"/>
        <v>0</v>
      </c>
      <c r="KB507" s="481"/>
      <c r="KC507" s="118"/>
      <c r="KD507" s="118"/>
      <c r="KE507" s="115"/>
      <c r="KF507" s="115"/>
      <c r="KG507" s="115"/>
      <c r="KH507" s="115"/>
      <c r="KI507" s="115"/>
      <c r="KJ507" s="115"/>
      <c r="KK507" s="481"/>
      <c r="KL507" s="118"/>
      <c r="KM507" s="118"/>
      <c r="KN507" s="115"/>
      <c r="KO507" s="115"/>
      <c r="KP507" s="115"/>
      <c r="KQ507" s="115"/>
      <c r="KR507" s="115"/>
      <c r="KS507" s="115"/>
      <c r="KT507" s="481"/>
      <c r="KU507" s="118"/>
      <c r="KV507" s="118"/>
      <c r="KW507" s="115"/>
      <c r="KX507" s="115"/>
      <c r="KY507" s="115"/>
      <c r="KZ507" s="115"/>
      <c r="LA507" s="115"/>
      <c r="LB507" s="115">
        <f t="shared" si="8091"/>
        <v>0</v>
      </c>
      <c r="LC507" s="481"/>
      <c r="LD507" s="118"/>
      <c r="LE507" s="118"/>
      <c r="LF507" s="115"/>
      <c r="LG507" s="115"/>
      <c r="LH507" s="115"/>
      <c r="LI507" s="115"/>
      <c r="LJ507" s="115"/>
      <c r="LK507" s="115">
        <f t="shared" si="8092"/>
        <v>0</v>
      </c>
      <c r="LL507" s="481"/>
      <c r="LM507" s="118"/>
      <c r="LN507" s="118"/>
      <c r="LO507" s="115"/>
      <c r="LP507" s="115"/>
      <c r="LQ507" s="115"/>
      <c r="LR507" s="115"/>
      <c r="LS507" s="115"/>
      <c r="LT507" s="115">
        <f t="shared" si="8093"/>
        <v>0</v>
      </c>
      <c r="LU507" s="481"/>
      <c r="LV507" s="118"/>
      <c r="LW507" s="118"/>
      <c r="LX507" s="115"/>
      <c r="LY507" s="115"/>
      <c r="LZ507" s="115"/>
      <c r="MA507" s="115"/>
      <c r="MB507" s="115"/>
      <c r="MC507" s="115">
        <f t="shared" si="8094"/>
        <v>0</v>
      </c>
      <c r="MD507" s="481"/>
      <c r="ME507" s="118"/>
      <c r="MF507" s="118"/>
      <c r="MG507" s="115"/>
      <c r="MH507" s="115"/>
      <c r="MI507" s="115"/>
      <c r="MJ507" s="115"/>
      <c r="MK507" s="115"/>
      <c r="ML507" s="115">
        <f t="shared" si="8095"/>
        <v>0</v>
      </c>
      <c r="MM507" s="481"/>
      <c r="MN507" s="118"/>
      <c r="MO507" s="118"/>
      <c r="MP507" s="115"/>
      <c r="MQ507" s="115"/>
      <c r="MR507" s="115"/>
      <c r="MS507" s="115"/>
      <c r="MT507" s="115"/>
      <c r="MU507" s="115">
        <f t="shared" si="8096"/>
        <v>0</v>
      </c>
      <c r="MV507" s="481"/>
      <c r="MW507" s="118"/>
      <c r="MX507" s="118"/>
      <c r="MY507" s="115"/>
      <c r="MZ507" s="115"/>
      <c r="NA507" s="115"/>
      <c r="NB507" s="115"/>
      <c r="NC507" s="115"/>
      <c r="ND507" s="115">
        <f t="shared" si="8097"/>
        <v>0</v>
      </c>
      <c r="NE507" s="481"/>
      <c r="NF507" s="118"/>
      <c r="NG507" s="118"/>
      <c r="NH507" s="115"/>
      <c r="NI507" s="115"/>
      <c r="NJ507" s="115"/>
      <c r="NK507" s="115"/>
      <c r="NL507" s="115"/>
      <c r="NM507" s="115">
        <f t="shared" si="8098"/>
        <v>0</v>
      </c>
      <c r="NN507" s="481"/>
      <c r="NO507" s="118"/>
      <c r="NP507" s="118"/>
      <c r="NQ507" s="115"/>
      <c r="NR507" s="115"/>
      <c r="NS507" s="115"/>
      <c r="NT507" s="115"/>
      <c r="NU507" s="115"/>
      <c r="NV507" s="115"/>
      <c r="NW507" s="481"/>
      <c r="NX507" s="118"/>
      <c r="NY507" s="118"/>
      <c r="NZ507" s="115"/>
      <c r="OA507" s="115"/>
      <c r="OB507" s="115"/>
      <c r="OC507" s="115"/>
      <c r="OD507" s="115"/>
      <c r="OE507" s="115">
        <f t="shared" si="8099"/>
        <v>0</v>
      </c>
      <c r="OF507" s="481"/>
      <c r="OG507" s="118"/>
      <c r="OH507" s="118"/>
      <c r="OI507" s="115"/>
      <c r="OJ507" s="115"/>
      <c r="OK507" s="115"/>
      <c r="OL507" s="115"/>
      <c r="OM507" s="115"/>
      <c r="ON507" s="115">
        <f t="shared" si="8100"/>
        <v>0</v>
      </c>
      <c r="OO507" s="481"/>
      <c r="OP507" s="118"/>
      <c r="OQ507" s="118"/>
      <c r="OR507" s="115"/>
      <c r="OS507" s="115"/>
      <c r="OT507" s="115"/>
      <c r="OU507" s="115"/>
      <c r="OV507" s="115"/>
      <c r="OW507" s="115">
        <f t="shared" si="8101"/>
        <v>0</v>
      </c>
      <c r="OY507" s="118"/>
      <c r="OZ507" s="118"/>
      <c r="PA507" s="115"/>
      <c r="PB507" s="115"/>
      <c r="PC507" s="115"/>
      <c r="PD507" s="115"/>
      <c r="PE507" s="115"/>
      <c r="PF507" s="115">
        <f t="shared" si="8102"/>
        <v>0</v>
      </c>
    </row>
    <row r="508" spans="1:422">
      <c r="A508" s="118"/>
      <c r="B508" s="118"/>
      <c r="C508" s="115"/>
      <c r="D508" s="115"/>
      <c r="E508" s="115"/>
      <c r="F508" s="115"/>
      <c r="G508" s="115"/>
      <c r="H508" s="115">
        <f t="shared" si="8078"/>
        <v>0</v>
      </c>
      <c r="J508" s="118"/>
      <c r="K508" s="118"/>
      <c r="L508" s="115"/>
      <c r="M508" s="115"/>
      <c r="N508" s="115"/>
      <c r="O508" s="115"/>
      <c r="P508" s="115"/>
      <c r="Q508" s="115">
        <f t="shared" si="8079"/>
        <v>0</v>
      </c>
      <c r="S508" s="118"/>
      <c r="T508" s="118"/>
      <c r="U508" s="115"/>
      <c r="V508" s="115"/>
      <c r="W508" s="115"/>
      <c r="X508" s="115"/>
      <c r="Y508" s="115"/>
      <c r="Z508" s="115"/>
      <c r="AB508" s="118"/>
      <c r="AC508" s="118"/>
      <c r="AD508" s="115"/>
      <c r="AE508" s="115"/>
      <c r="AF508" s="115"/>
      <c r="AG508" s="115"/>
      <c r="AH508" s="115"/>
      <c r="AI508" s="115"/>
      <c r="AK508" s="118"/>
      <c r="AL508" s="118"/>
      <c r="AM508" s="115"/>
      <c r="AN508" s="115"/>
      <c r="AO508" s="115"/>
      <c r="AP508" s="115"/>
      <c r="AQ508" s="115"/>
      <c r="AR508" s="115"/>
      <c r="AT508" s="118"/>
      <c r="AU508" s="118"/>
      <c r="AV508" s="115"/>
      <c r="AW508" s="115"/>
      <c r="AX508" s="115"/>
      <c r="AY508" s="115"/>
      <c r="AZ508" s="115"/>
      <c r="BA508" s="115"/>
      <c r="BC508" s="118"/>
      <c r="BD508" s="118"/>
      <c r="BE508" s="115"/>
      <c r="BF508" s="115"/>
      <c r="BG508" s="115"/>
      <c r="BH508" s="115"/>
      <c r="BI508" s="115"/>
      <c r="BJ508" s="115"/>
      <c r="BL508" s="118"/>
      <c r="BM508" s="118"/>
      <c r="BN508" s="115"/>
      <c r="BO508" s="115"/>
      <c r="BP508" s="115"/>
      <c r="BQ508" s="115"/>
      <c r="BR508" s="115"/>
      <c r="BS508" s="115"/>
      <c r="BU508" s="118"/>
      <c r="BV508" s="118"/>
      <c r="BW508" s="115"/>
      <c r="BX508" s="115"/>
      <c r="BY508" s="115"/>
      <c r="BZ508" s="115"/>
      <c r="CA508" s="115"/>
      <c r="CB508" s="115"/>
      <c r="CD508" s="118"/>
      <c r="CE508" s="118"/>
      <c r="CF508" s="115"/>
      <c r="CG508" s="115"/>
      <c r="CH508" s="115"/>
      <c r="CI508" s="115"/>
      <c r="CJ508" s="115"/>
      <c r="CK508" s="115"/>
      <c r="CM508" s="118"/>
      <c r="CN508" s="118"/>
      <c r="CO508" s="115"/>
      <c r="CP508" s="115"/>
      <c r="CQ508" s="115"/>
      <c r="CR508" s="115"/>
      <c r="CS508" s="115"/>
      <c r="CT508" s="115"/>
      <c r="CV508" s="118"/>
      <c r="CW508" s="118"/>
      <c r="CX508" s="115"/>
      <c r="CY508" s="115"/>
      <c r="CZ508" s="115"/>
      <c r="DA508" s="115"/>
      <c r="DB508" s="115"/>
      <c r="DC508" s="115"/>
      <c r="DE508" s="118"/>
      <c r="DF508" s="118"/>
      <c r="DG508" s="115"/>
      <c r="DH508" s="115"/>
      <c r="DI508" s="115"/>
      <c r="DJ508" s="115"/>
      <c r="DK508" s="115"/>
      <c r="DL508" s="115"/>
      <c r="DN508" s="118"/>
      <c r="DO508" s="118"/>
      <c r="DP508" s="115"/>
      <c r="DQ508" s="115"/>
      <c r="DR508" s="115"/>
      <c r="DS508" s="115"/>
      <c r="DT508" s="115"/>
      <c r="DU508" s="115"/>
      <c r="DW508" s="118"/>
      <c r="DX508" s="118"/>
      <c r="DY508" s="115"/>
      <c r="DZ508" s="115"/>
      <c r="EA508" s="115"/>
      <c r="EB508" s="115"/>
      <c r="EC508" s="115"/>
      <c r="ED508" s="115"/>
      <c r="EF508" s="118"/>
      <c r="EG508" s="118"/>
      <c r="EH508" s="115"/>
      <c r="EI508" s="115"/>
      <c r="EJ508" s="115"/>
      <c r="EK508" s="115"/>
      <c r="EL508" s="115"/>
      <c r="EM508" s="115"/>
      <c r="EO508" s="118"/>
      <c r="EP508" s="118"/>
      <c r="EQ508" s="115"/>
      <c r="ER508" s="115"/>
      <c r="ES508" s="115"/>
      <c r="ET508" s="115"/>
      <c r="EU508" s="115"/>
      <c r="EV508" s="115"/>
      <c r="EX508" s="118"/>
      <c r="EY508" s="118"/>
      <c r="EZ508" s="115"/>
      <c r="FA508" s="115"/>
      <c r="FB508" s="115"/>
      <c r="FC508" s="115"/>
      <c r="FD508" s="115"/>
      <c r="FE508" s="115"/>
      <c r="FG508" s="118"/>
      <c r="FH508" s="118"/>
      <c r="FI508" s="115"/>
      <c r="FJ508" s="115"/>
      <c r="FK508" s="115"/>
      <c r="FL508" s="115"/>
      <c r="FM508" s="115"/>
      <c r="FN508" s="115"/>
      <c r="FP508" s="118"/>
      <c r="FQ508" s="118"/>
      <c r="FR508" s="115"/>
      <c r="FS508" s="115"/>
      <c r="FT508" s="115"/>
      <c r="FU508" s="115"/>
      <c r="FV508" s="115"/>
      <c r="FW508" s="115"/>
      <c r="FY508" s="118"/>
      <c r="FZ508" s="118"/>
      <c r="GA508" s="115"/>
      <c r="GB508" s="115"/>
      <c r="GC508" s="115"/>
      <c r="GD508" s="115"/>
      <c r="GE508" s="115"/>
      <c r="GF508" s="115">
        <f t="shared" si="8080"/>
        <v>0</v>
      </c>
      <c r="GH508" s="118"/>
      <c r="GI508" s="118"/>
      <c r="GJ508" s="115"/>
      <c r="GK508" s="115"/>
      <c r="GL508" s="115"/>
      <c r="GM508" s="115"/>
      <c r="GN508" s="115"/>
      <c r="GO508" s="115">
        <f t="shared" si="8081"/>
        <v>0</v>
      </c>
      <c r="GQ508" s="118"/>
      <c r="GR508" s="118"/>
      <c r="GS508" s="115"/>
      <c r="GT508" s="115"/>
      <c r="GU508" s="115"/>
      <c r="GV508" s="115"/>
      <c r="GW508" s="115"/>
      <c r="GX508" s="115"/>
      <c r="GZ508" s="118"/>
      <c r="HA508" s="118"/>
      <c r="HB508" s="115"/>
      <c r="HC508" s="115"/>
      <c r="HD508" s="115"/>
      <c r="HE508" s="115"/>
      <c r="HF508" s="115"/>
      <c r="HG508" s="115">
        <f t="shared" si="8082"/>
        <v>0</v>
      </c>
      <c r="HI508" s="118"/>
      <c r="HJ508" s="118"/>
      <c r="HK508" s="115"/>
      <c r="HL508" s="115"/>
      <c r="HM508" s="115"/>
      <c r="HN508" s="115"/>
      <c r="HO508" s="115"/>
      <c r="HP508" s="115">
        <f t="shared" si="8083"/>
        <v>0</v>
      </c>
      <c r="HR508" s="118"/>
      <c r="HS508" s="118"/>
      <c r="HT508" s="115"/>
      <c r="HU508" s="115"/>
      <c r="HV508" s="115"/>
      <c r="HW508" s="115"/>
      <c r="HX508" s="115"/>
      <c r="HY508" s="115">
        <f t="shared" si="8084"/>
        <v>0</v>
      </c>
      <c r="IA508" s="118"/>
      <c r="IB508" s="118"/>
      <c r="IC508" s="115"/>
      <c r="ID508" s="115"/>
      <c r="IE508" s="115"/>
      <c r="IF508" s="115"/>
      <c r="IG508" s="115"/>
      <c r="IH508" s="115">
        <f t="shared" si="8085"/>
        <v>0</v>
      </c>
      <c r="IJ508" s="118"/>
      <c r="IK508" s="118"/>
      <c r="IL508" s="115"/>
      <c r="IM508" s="115"/>
      <c r="IN508" s="115"/>
      <c r="IO508" s="115"/>
      <c r="IP508" s="115"/>
      <c r="IQ508" s="115">
        <f t="shared" si="8086"/>
        <v>0</v>
      </c>
      <c r="IS508" s="118"/>
      <c r="IT508" s="118"/>
      <c r="IU508" s="115"/>
      <c r="IV508" s="115"/>
      <c r="IW508" s="115"/>
      <c r="IX508" s="115"/>
      <c r="IY508" s="115"/>
      <c r="IZ508" s="115">
        <f t="shared" si="8087"/>
        <v>0</v>
      </c>
      <c r="JB508" s="118"/>
      <c r="JC508" s="118"/>
      <c r="JD508" s="115"/>
      <c r="JE508" s="115"/>
      <c r="JF508" s="115"/>
      <c r="JG508" s="115"/>
      <c r="JH508" s="115"/>
      <c r="JI508" s="115">
        <f t="shared" si="8088"/>
        <v>0</v>
      </c>
      <c r="JK508" s="118"/>
      <c r="JL508" s="118"/>
      <c r="JM508" s="115"/>
      <c r="JN508" s="115"/>
      <c r="JO508" s="115"/>
      <c r="JP508" s="115"/>
      <c r="JQ508" s="115"/>
      <c r="JR508" s="115">
        <f t="shared" si="8089"/>
        <v>0</v>
      </c>
      <c r="JS508" s="481"/>
      <c r="JT508" s="118"/>
      <c r="JU508" s="118"/>
      <c r="JV508" s="115"/>
      <c r="JW508" s="115"/>
      <c r="JX508" s="115"/>
      <c r="JY508" s="115"/>
      <c r="JZ508" s="115"/>
      <c r="KA508" s="115">
        <f t="shared" si="8090"/>
        <v>0</v>
      </c>
      <c r="KB508" s="481"/>
      <c r="KC508" s="118"/>
      <c r="KD508" s="118"/>
      <c r="KE508" s="115"/>
      <c r="KF508" s="115"/>
      <c r="KG508" s="115"/>
      <c r="KH508" s="115"/>
      <c r="KI508" s="115"/>
      <c r="KJ508" s="115"/>
      <c r="KK508" s="481"/>
      <c r="KL508" s="118"/>
      <c r="KM508" s="118"/>
      <c r="KN508" s="115"/>
      <c r="KO508" s="115"/>
      <c r="KP508" s="115"/>
      <c r="KQ508" s="115"/>
      <c r="KR508" s="115"/>
      <c r="KS508" s="115"/>
      <c r="KT508" s="481"/>
      <c r="KU508" s="118"/>
      <c r="KV508" s="118"/>
      <c r="KW508" s="115"/>
      <c r="KX508" s="115"/>
      <c r="KY508" s="115"/>
      <c r="KZ508" s="115"/>
      <c r="LA508" s="115"/>
      <c r="LB508" s="115">
        <f t="shared" si="8091"/>
        <v>0</v>
      </c>
      <c r="LC508" s="481"/>
      <c r="LD508" s="118"/>
      <c r="LE508" s="118"/>
      <c r="LF508" s="115"/>
      <c r="LG508" s="115"/>
      <c r="LH508" s="115"/>
      <c r="LI508" s="115"/>
      <c r="LJ508" s="115"/>
      <c r="LK508" s="115">
        <f t="shared" si="8092"/>
        <v>0</v>
      </c>
      <c r="LL508" s="481"/>
      <c r="LM508" s="118"/>
      <c r="LN508" s="118"/>
      <c r="LO508" s="115"/>
      <c r="LP508" s="115"/>
      <c r="LQ508" s="115"/>
      <c r="LR508" s="115"/>
      <c r="LS508" s="115"/>
      <c r="LT508" s="115">
        <f t="shared" si="8093"/>
        <v>0</v>
      </c>
      <c r="LU508" s="481"/>
      <c r="LV508" s="118"/>
      <c r="LW508" s="118"/>
      <c r="LX508" s="115"/>
      <c r="LY508" s="115"/>
      <c r="LZ508" s="115"/>
      <c r="MA508" s="115"/>
      <c r="MB508" s="115"/>
      <c r="MC508" s="115">
        <f t="shared" si="8094"/>
        <v>0</v>
      </c>
      <c r="MD508" s="481"/>
      <c r="ME508" s="118"/>
      <c r="MF508" s="118"/>
      <c r="MG508" s="115"/>
      <c r="MH508" s="115"/>
      <c r="MI508" s="115"/>
      <c r="MJ508" s="115"/>
      <c r="MK508" s="115"/>
      <c r="ML508" s="115">
        <f t="shared" si="8095"/>
        <v>0</v>
      </c>
      <c r="MM508" s="481"/>
      <c r="MN508" s="118"/>
      <c r="MO508" s="118"/>
      <c r="MP508" s="115"/>
      <c r="MQ508" s="115"/>
      <c r="MR508" s="115"/>
      <c r="MS508" s="115"/>
      <c r="MT508" s="115"/>
      <c r="MU508" s="115">
        <f t="shared" si="8096"/>
        <v>0</v>
      </c>
      <c r="MV508" s="481"/>
      <c r="MW508" s="118"/>
      <c r="MX508" s="118"/>
      <c r="MY508" s="115"/>
      <c r="MZ508" s="115"/>
      <c r="NA508" s="115"/>
      <c r="NB508" s="115"/>
      <c r="NC508" s="115"/>
      <c r="ND508" s="115">
        <f t="shared" si="8097"/>
        <v>0</v>
      </c>
      <c r="NE508" s="481"/>
      <c r="NF508" s="118"/>
      <c r="NG508" s="118"/>
      <c r="NH508" s="115"/>
      <c r="NI508" s="115"/>
      <c r="NJ508" s="115"/>
      <c r="NK508" s="115"/>
      <c r="NL508" s="115"/>
      <c r="NM508" s="115">
        <f t="shared" si="8098"/>
        <v>0</v>
      </c>
      <c r="NN508" s="481"/>
      <c r="NO508" s="118"/>
      <c r="NP508" s="118"/>
      <c r="NQ508" s="115"/>
      <c r="NR508" s="115"/>
      <c r="NS508" s="115"/>
      <c r="NT508" s="115"/>
      <c r="NU508" s="115"/>
      <c r="NV508" s="115"/>
      <c r="NW508" s="481"/>
      <c r="NX508" s="118"/>
      <c r="NY508" s="118"/>
      <c r="NZ508" s="115"/>
      <c r="OA508" s="115"/>
      <c r="OB508" s="115"/>
      <c r="OC508" s="115"/>
      <c r="OD508" s="115"/>
      <c r="OE508" s="115">
        <f t="shared" si="8099"/>
        <v>0</v>
      </c>
      <c r="OF508" s="481"/>
      <c r="OG508" s="118"/>
      <c r="OH508" s="118"/>
      <c r="OI508" s="115"/>
      <c r="OJ508" s="115"/>
      <c r="OK508" s="115"/>
      <c r="OL508" s="115"/>
      <c r="OM508" s="115"/>
      <c r="ON508" s="115">
        <f t="shared" si="8100"/>
        <v>0</v>
      </c>
      <c r="OO508" s="481"/>
      <c r="OP508" s="118"/>
      <c r="OQ508" s="118"/>
      <c r="OR508" s="115"/>
      <c r="OS508" s="115"/>
      <c r="OT508" s="115"/>
      <c r="OU508" s="115"/>
      <c r="OV508" s="115"/>
      <c r="OW508" s="115">
        <f t="shared" si="8101"/>
        <v>0</v>
      </c>
      <c r="OY508" s="118"/>
      <c r="OZ508" s="118"/>
      <c r="PA508" s="115"/>
      <c r="PB508" s="115"/>
      <c r="PC508" s="115"/>
      <c r="PD508" s="115"/>
      <c r="PE508" s="115"/>
      <c r="PF508" s="115">
        <f t="shared" si="8102"/>
        <v>0</v>
      </c>
    </row>
    <row r="509" spans="1:422">
      <c r="A509" s="118"/>
      <c r="B509" s="118"/>
      <c r="C509" s="115"/>
      <c r="D509" s="115"/>
      <c r="E509" s="115"/>
      <c r="F509" s="115"/>
      <c r="G509" s="115"/>
      <c r="H509" s="115">
        <f t="shared" si="8078"/>
        <v>0</v>
      </c>
      <c r="J509" s="118"/>
      <c r="K509" s="118"/>
      <c r="L509" s="115"/>
      <c r="M509" s="115"/>
      <c r="N509" s="115"/>
      <c r="O509" s="115"/>
      <c r="P509" s="115"/>
      <c r="Q509" s="115">
        <f t="shared" si="8079"/>
        <v>0</v>
      </c>
      <c r="S509" s="118"/>
      <c r="T509" s="118"/>
      <c r="U509" s="115"/>
      <c r="V509" s="115"/>
      <c r="W509" s="115"/>
      <c r="X509" s="115"/>
      <c r="Y509" s="115"/>
      <c r="Z509" s="115">
        <f t="shared" ref="Z509:Z512" si="8103">PRODUCT(U509:Y509)</f>
        <v>0</v>
      </c>
      <c r="AB509" s="118"/>
      <c r="AC509" s="118"/>
      <c r="AD509" s="115"/>
      <c r="AE509" s="115"/>
      <c r="AF509" s="115"/>
      <c r="AG509" s="115"/>
      <c r="AH509" s="115"/>
      <c r="AI509" s="115">
        <f t="shared" ref="AI509:AI512" si="8104">PRODUCT(AD509:AH509)</f>
        <v>0</v>
      </c>
      <c r="AK509" s="118"/>
      <c r="AL509" s="118"/>
      <c r="AM509" s="115"/>
      <c r="AN509" s="115"/>
      <c r="AO509" s="115"/>
      <c r="AP509" s="115"/>
      <c r="AQ509" s="115"/>
      <c r="AR509" s="115">
        <f t="shared" ref="AR509:AR512" si="8105">PRODUCT(AM509:AQ509)</f>
        <v>0</v>
      </c>
      <c r="AT509" s="118"/>
      <c r="AU509" s="118"/>
      <c r="AV509" s="115"/>
      <c r="AW509" s="115"/>
      <c r="AX509" s="115"/>
      <c r="AY509" s="115"/>
      <c r="AZ509" s="115"/>
      <c r="BA509" s="115">
        <f t="shared" ref="BA509:BA512" si="8106">PRODUCT(AV509:AZ509)</f>
        <v>0</v>
      </c>
      <c r="BC509" s="118"/>
      <c r="BD509" s="118"/>
      <c r="BE509" s="115"/>
      <c r="BF509" s="115"/>
      <c r="BG509" s="115"/>
      <c r="BH509" s="115"/>
      <c r="BI509" s="115"/>
      <c r="BJ509" s="115">
        <f t="shared" ref="BJ509:BJ512" si="8107">PRODUCT(BE509:BI509)</f>
        <v>0</v>
      </c>
      <c r="BL509" s="118"/>
      <c r="BM509" s="118"/>
      <c r="BN509" s="115"/>
      <c r="BO509" s="115"/>
      <c r="BP509" s="115"/>
      <c r="BQ509" s="115"/>
      <c r="BR509" s="115"/>
      <c r="BS509" s="115">
        <f t="shared" ref="BS509:BS512" si="8108">PRODUCT(BN509:BR509)</f>
        <v>0</v>
      </c>
      <c r="BU509" s="118"/>
      <c r="BV509" s="118"/>
      <c r="BW509" s="115"/>
      <c r="BX509" s="115"/>
      <c r="BY509" s="115"/>
      <c r="BZ509" s="115"/>
      <c r="CA509" s="115"/>
      <c r="CB509" s="115">
        <f t="shared" ref="CB509:CB512" si="8109">PRODUCT(BW509:CA509)</f>
        <v>0</v>
      </c>
      <c r="CD509" s="118"/>
      <c r="CE509" s="118"/>
      <c r="CF509" s="115"/>
      <c r="CG509" s="115"/>
      <c r="CH509" s="115"/>
      <c r="CI509" s="115"/>
      <c r="CJ509" s="115"/>
      <c r="CK509" s="115">
        <f t="shared" ref="CK509:CK512" si="8110">PRODUCT(CF509:CJ509)</f>
        <v>0</v>
      </c>
      <c r="CM509" s="118"/>
      <c r="CN509" s="118"/>
      <c r="CO509" s="115"/>
      <c r="CP509" s="115"/>
      <c r="CQ509" s="115"/>
      <c r="CR509" s="115"/>
      <c r="CS509" s="115"/>
      <c r="CT509" s="115">
        <f t="shared" ref="CT509:CT512" si="8111">PRODUCT(CO509:CS509)</f>
        <v>0</v>
      </c>
      <c r="CV509" s="118"/>
      <c r="CW509" s="118"/>
      <c r="CX509" s="115"/>
      <c r="CY509" s="115"/>
      <c r="CZ509" s="115"/>
      <c r="DA509" s="115"/>
      <c r="DB509" s="115"/>
      <c r="DC509" s="115">
        <f t="shared" ref="DC509:DC512" si="8112">PRODUCT(CX509:DB509)</f>
        <v>0</v>
      </c>
      <c r="DE509" s="118"/>
      <c r="DF509" s="118"/>
      <c r="DG509" s="115"/>
      <c r="DH509" s="115"/>
      <c r="DI509" s="115"/>
      <c r="DJ509" s="115"/>
      <c r="DK509" s="115"/>
      <c r="DL509" s="115">
        <f t="shared" ref="DL509:DL512" si="8113">PRODUCT(DG509:DK509)</f>
        <v>0</v>
      </c>
      <c r="DN509" s="118"/>
      <c r="DO509" s="118"/>
      <c r="DP509" s="115"/>
      <c r="DQ509" s="115"/>
      <c r="DR509" s="115"/>
      <c r="DS509" s="115"/>
      <c r="DT509" s="115"/>
      <c r="DU509" s="115">
        <f t="shared" ref="DU509:DU512" si="8114">PRODUCT(DP509:DT509)</f>
        <v>0</v>
      </c>
      <c r="DW509" s="118"/>
      <c r="DX509" s="118"/>
      <c r="DY509" s="115"/>
      <c r="DZ509" s="115"/>
      <c r="EA509" s="115"/>
      <c r="EB509" s="115"/>
      <c r="EC509" s="115"/>
      <c r="ED509" s="115">
        <f t="shared" ref="ED509:ED512" si="8115">PRODUCT(DY509:EC509)</f>
        <v>0</v>
      </c>
      <c r="EF509" s="118"/>
      <c r="EG509" s="118"/>
      <c r="EH509" s="115"/>
      <c r="EI509" s="115"/>
      <c r="EJ509" s="115"/>
      <c r="EK509" s="115"/>
      <c r="EL509" s="115"/>
      <c r="EM509" s="115">
        <f t="shared" ref="EM509:EM512" si="8116">PRODUCT(EH509:EL509)</f>
        <v>0</v>
      </c>
      <c r="EO509" s="118"/>
      <c r="EP509" s="118"/>
      <c r="EQ509" s="115"/>
      <c r="ER509" s="115"/>
      <c r="ES509" s="115"/>
      <c r="ET509" s="115"/>
      <c r="EU509" s="115"/>
      <c r="EV509" s="115">
        <f t="shared" ref="EV509:EV512" si="8117">PRODUCT(EQ509:EU509)</f>
        <v>0</v>
      </c>
      <c r="EX509" s="118"/>
      <c r="EY509" s="118"/>
      <c r="EZ509" s="115"/>
      <c r="FA509" s="115"/>
      <c r="FB509" s="115"/>
      <c r="FC509" s="115"/>
      <c r="FD509" s="115"/>
      <c r="FE509" s="115">
        <f t="shared" ref="FE509:FE512" si="8118">PRODUCT(EZ509:FD509)</f>
        <v>0</v>
      </c>
      <c r="FG509" s="118"/>
      <c r="FH509" s="118"/>
      <c r="FI509" s="115"/>
      <c r="FJ509" s="115"/>
      <c r="FK509" s="115"/>
      <c r="FL509" s="115"/>
      <c r="FM509" s="115"/>
      <c r="FN509" s="115">
        <f t="shared" ref="FN509:FN512" si="8119">PRODUCT(FI509:FM509)</f>
        <v>0</v>
      </c>
      <c r="FP509" s="118"/>
      <c r="FQ509" s="118"/>
      <c r="FR509" s="115"/>
      <c r="FS509" s="115"/>
      <c r="FT509" s="115"/>
      <c r="FU509" s="115"/>
      <c r="FV509" s="115"/>
      <c r="FW509" s="115">
        <f t="shared" ref="FW509:FW512" si="8120">PRODUCT(FR509:FV509)</f>
        <v>0</v>
      </c>
      <c r="FY509" s="118"/>
      <c r="FZ509" s="118"/>
      <c r="GA509" s="115"/>
      <c r="GB509" s="115"/>
      <c r="GC509" s="115"/>
      <c r="GD509" s="115"/>
      <c r="GE509" s="115"/>
      <c r="GF509" s="115">
        <f t="shared" si="8080"/>
        <v>0</v>
      </c>
      <c r="GH509" s="118"/>
      <c r="GI509" s="118"/>
      <c r="GJ509" s="115"/>
      <c r="GK509" s="115"/>
      <c r="GL509" s="115"/>
      <c r="GM509" s="115"/>
      <c r="GN509" s="115"/>
      <c r="GO509" s="115">
        <f t="shared" si="8081"/>
        <v>0</v>
      </c>
      <c r="GQ509" s="118"/>
      <c r="GR509" s="118"/>
      <c r="GS509" s="115"/>
      <c r="GT509" s="115"/>
      <c r="GU509" s="115"/>
      <c r="GV509" s="115"/>
      <c r="GW509" s="115"/>
      <c r="GX509" s="115">
        <f t="shared" ref="GX509:GX512" si="8121">PRODUCT(GS509:GW509)</f>
        <v>0</v>
      </c>
      <c r="GZ509" s="118"/>
      <c r="HA509" s="118"/>
      <c r="HB509" s="115"/>
      <c r="HC509" s="115"/>
      <c r="HD509" s="115"/>
      <c r="HE509" s="115"/>
      <c r="HF509" s="115"/>
      <c r="HG509" s="115">
        <f t="shared" si="8082"/>
        <v>0</v>
      </c>
      <c r="HI509" s="118"/>
      <c r="HJ509" s="118"/>
      <c r="HK509" s="115"/>
      <c r="HL509" s="115"/>
      <c r="HM509" s="115"/>
      <c r="HN509" s="115"/>
      <c r="HO509" s="115"/>
      <c r="HP509" s="115">
        <f t="shared" si="8083"/>
        <v>0</v>
      </c>
      <c r="HR509" s="118"/>
      <c r="HS509" s="118"/>
      <c r="HT509" s="115"/>
      <c r="HU509" s="115"/>
      <c r="HV509" s="115"/>
      <c r="HW509" s="115"/>
      <c r="HX509" s="115"/>
      <c r="HY509" s="115">
        <f t="shared" si="8084"/>
        <v>0</v>
      </c>
      <c r="IA509" s="118"/>
      <c r="IB509" s="118"/>
      <c r="IC509" s="115"/>
      <c r="ID509" s="115"/>
      <c r="IE509" s="115"/>
      <c r="IF509" s="115"/>
      <c r="IG509" s="115"/>
      <c r="IH509" s="115">
        <f t="shared" si="8085"/>
        <v>0</v>
      </c>
      <c r="IJ509" s="118"/>
      <c r="IK509" s="118"/>
      <c r="IL509" s="115"/>
      <c r="IM509" s="115"/>
      <c r="IN509" s="115"/>
      <c r="IO509" s="115"/>
      <c r="IP509" s="115"/>
      <c r="IQ509" s="115">
        <f t="shared" si="8086"/>
        <v>0</v>
      </c>
      <c r="IS509" s="118"/>
      <c r="IT509" s="118"/>
      <c r="IU509" s="115"/>
      <c r="IV509" s="115"/>
      <c r="IW509" s="115"/>
      <c r="IX509" s="115"/>
      <c r="IY509" s="115"/>
      <c r="IZ509" s="115">
        <f t="shared" si="8087"/>
        <v>0</v>
      </c>
      <c r="JB509" s="118"/>
      <c r="JC509" s="118"/>
      <c r="JD509" s="115"/>
      <c r="JE509" s="115"/>
      <c r="JF509" s="115"/>
      <c r="JG509" s="115"/>
      <c r="JH509" s="115"/>
      <c r="JI509" s="115">
        <f t="shared" si="8088"/>
        <v>0</v>
      </c>
      <c r="JK509" s="118"/>
      <c r="JL509" s="118"/>
      <c r="JM509" s="115"/>
      <c r="JN509" s="115"/>
      <c r="JO509" s="115"/>
      <c r="JP509" s="115"/>
      <c r="JQ509" s="115"/>
      <c r="JR509" s="115">
        <f t="shared" si="8089"/>
        <v>0</v>
      </c>
      <c r="JS509" s="481"/>
      <c r="JT509" s="118"/>
      <c r="JU509" s="118"/>
      <c r="JV509" s="115"/>
      <c r="JW509" s="115"/>
      <c r="JX509" s="115"/>
      <c r="JY509" s="115"/>
      <c r="JZ509" s="115"/>
      <c r="KA509" s="115">
        <f t="shared" si="8090"/>
        <v>0</v>
      </c>
      <c r="KB509" s="481"/>
      <c r="KC509" s="118"/>
      <c r="KD509" s="118"/>
      <c r="KE509" s="115"/>
      <c r="KF509" s="115"/>
      <c r="KG509" s="115"/>
      <c r="KH509" s="115"/>
      <c r="KI509" s="115"/>
      <c r="KJ509" s="115">
        <f t="shared" ref="KJ509:KJ512" si="8122">PRODUCT(KE509:KI509)</f>
        <v>0</v>
      </c>
      <c r="KK509" s="481"/>
      <c r="KL509" s="118"/>
      <c r="KM509" s="118"/>
      <c r="KN509" s="115"/>
      <c r="KO509" s="115"/>
      <c r="KP509" s="115"/>
      <c r="KQ509" s="115"/>
      <c r="KR509" s="115"/>
      <c r="KS509" s="115">
        <f t="shared" ref="KS509:KS512" si="8123">PRODUCT(KN509:KR509)</f>
        <v>0</v>
      </c>
      <c r="KT509" s="481"/>
      <c r="KU509" s="118"/>
      <c r="KV509" s="118"/>
      <c r="KW509" s="115"/>
      <c r="KX509" s="115"/>
      <c r="KY509" s="115"/>
      <c r="KZ509" s="115"/>
      <c r="LA509" s="115"/>
      <c r="LB509" s="115">
        <f t="shared" si="8091"/>
        <v>0</v>
      </c>
      <c r="LC509" s="481"/>
      <c r="LD509" s="118"/>
      <c r="LE509" s="118"/>
      <c r="LF509" s="115"/>
      <c r="LG509" s="115"/>
      <c r="LH509" s="115"/>
      <c r="LI509" s="115"/>
      <c r="LJ509" s="115"/>
      <c r="LK509" s="115">
        <f t="shared" si="8092"/>
        <v>0</v>
      </c>
      <c r="LL509" s="481"/>
      <c r="LM509" s="118"/>
      <c r="LN509" s="118"/>
      <c r="LO509" s="115"/>
      <c r="LP509" s="115"/>
      <c r="LQ509" s="115"/>
      <c r="LR509" s="115"/>
      <c r="LS509" s="115"/>
      <c r="LT509" s="115">
        <f t="shared" si="8093"/>
        <v>0</v>
      </c>
      <c r="LU509" s="481"/>
      <c r="LV509" s="118"/>
      <c r="LW509" s="118"/>
      <c r="LX509" s="115"/>
      <c r="LY509" s="115"/>
      <c r="LZ509" s="115"/>
      <c r="MA509" s="115"/>
      <c r="MB509" s="115"/>
      <c r="MC509" s="115">
        <f t="shared" si="8094"/>
        <v>0</v>
      </c>
      <c r="MD509" s="481"/>
      <c r="ME509" s="118"/>
      <c r="MF509" s="118"/>
      <c r="MG509" s="115"/>
      <c r="MH509" s="115"/>
      <c r="MI509" s="115"/>
      <c r="MJ509" s="115"/>
      <c r="MK509" s="115"/>
      <c r="ML509" s="115">
        <f t="shared" si="8095"/>
        <v>0</v>
      </c>
      <c r="MM509" s="481"/>
      <c r="MN509" s="118"/>
      <c r="MO509" s="118"/>
      <c r="MP509" s="115"/>
      <c r="MQ509" s="115"/>
      <c r="MR509" s="115"/>
      <c r="MS509" s="115"/>
      <c r="MT509" s="115"/>
      <c r="MU509" s="115">
        <f t="shared" si="8096"/>
        <v>0</v>
      </c>
      <c r="MV509" s="481"/>
      <c r="MW509" s="118"/>
      <c r="MX509" s="118"/>
      <c r="MY509" s="115"/>
      <c r="MZ509" s="115"/>
      <c r="NA509" s="115"/>
      <c r="NB509" s="115"/>
      <c r="NC509" s="115"/>
      <c r="ND509" s="115">
        <f t="shared" si="8097"/>
        <v>0</v>
      </c>
      <c r="NE509" s="481"/>
      <c r="NF509" s="118"/>
      <c r="NG509" s="118"/>
      <c r="NH509" s="115"/>
      <c r="NI509" s="115"/>
      <c r="NJ509" s="115"/>
      <c r="NK509" s="115"/>
      <c r="NL509" s="115"/>
      <c r="NM509" s="115">
        <f t="shared" si="8098"/>
        <v>0</v>
      </c>
      <c r="NN509" s="481"/>
      <c r="NO509" s="118"/>
      <c r="NP509" s="118"/>
      <c r="NQ509" s="115"/>
      <c r="NR509" s="115"/>
      <c r="NS509" s="115"/>
      <c r="NT509" s="115"/>
      <c r="NU509" s="115"/>
      <c r="NV509" s="115">
        <f t="shared" ref="NV509:NV512" si="8124">PRODUCT(NQ509:NU509)</f>
        <v>0</v>
      </c>
      <c r="NW509" s="481"/>
      <c r="NX509" s="118"/>
      <c r="NY509" s="118"/>
      <c r="NZ509" s="115"/>
      <c r="OA509" s="115"/>
      <c r="OB509" s="115"/>
      <c r="OC509" s="115"/>
      <c r="OD509" s="115"/>
      <c r="OE509" s="115">
        <f t="shared" si="8099"/>
        <v>0</v>
      </c>
      <c r="OF509" s="481"/>
      <c r="OG509" s="118"/>
      <c r="OH509" s="118"/>
      <c r="OI509" s="115"/>
      <c r="OJ509" s="115"/>
      <c r="OK509" s="115"/>
      <c r="OL509" s="115"/>
      <c r="OM509" s="115"/>
      <c r="ON509" s="115">
        <f t="shared" si="8100"/>
        <v>0</v>
      </c>
      <c r="OO509" s="481"/>
      <c r="OP509" s="118"/>
      <c r="OQ509" s="118"/>
      <c r="OR509" s="115"/>
      <c r="OS509" s="115"/>
      <c r="OT509" s="115"/>
      <c r="OU509" s="115"/>
      <c r="OV509" s="115"/>
      <c r="OW509" s="115">
        <f t="shared" si="8101"/>
        <v>0</v>
      </c>
      <c r="OY509" s="118"/>
      <c r="OZ509" s="118"/>
      <c r="PA509" s="115"/>
      <c r="PB509" s="115"/>
      <c r="PC509" s="115"/>
      <c r="PD509" s="115"/>
      <c r="PE509" s="115"/>
      <c r="PF509" s="115">
        <f t="shared" si="8102"/>
        <v>0</v>
      </c>
    </row>
    <row r="510" spans="1:422">
      <c r="A510" s="118"/>
      <c r="B510" s="118"/>
      <c r="C510" s="115"/>
      <c r="D510" s="115"/>
      <c r="E510" s="115"/>
      <c r="F510" s="115"/>
      <c r="G510" s="115"/>
      <c r="H510" s="115">
        <f t="shared" si="8078"/>
        <v>0</v>
      </c>
      <c r="J510" s="118"/>
      <c r="K510" s="118"/>
      <c r="L510" s="115"/>
      <c r="M510" s="115"/>
      <c r="N510" s="115"/>
      <c r="O510" s="115"/>
      <c r="P510" s="115"/>
      <c r="Q510" s="115">
        <f t="shared" si="8079"/>
        <v>0</v>
      </c>
      <c r="S510" s="118"/>
      <c r="T510" s="118"/>
      <c r="U510" s="115"/>
      <c r="V510" s="115"/>
      <c r="W510" s="115"/>
      <c r="X510" s="115"/>
      <c r="Y510" s="115"/>
      <c r="Z510" s="115">
        <f t="shared" si="8103"/>
        <v>0</v>
      </c>
      <c r="AB510" s="118"/>
      <c r="AC510" s="118"/>
      <c r="AD510" s="115"/>
      <c r="AE510" s="115"/>
      <c r="AF510" s="115"/>
      <c r="AG510" s="115"/>
      <c r="AH510" s="115"/>
      <c r="AI510" s="115">
        <f t="shared" si="8104"/>
        <v>0</v>
      </c>
      <c r="AK510" s="118"/>
      <c r="AL510" s="118"/>
      <c r="AM510" s="115"/>
      <c r="AN510" s="115"/>
      <c r="AO510" s="115"/>
      <c r="AP510" s="115"/>
      <c r="AQ510" s="115"/>
      <c r="AR510" s="115">
        <f t="shared" si="8105"/>
        <v>0</v>
      </c>
      <c r="AT510" s="118"/>
      <c r="AU510" s="118"/>
      <c r="AV510" s="115"/>
      <c r="AW510" s="115"/>
      <c r="AX510" s="115"/>
      <c r="AY510" s="115"/>
      <c r="AZ510" s="115"/>
      <c r="BA510" s="115">
        <f t="shared" si="8106"/>
        <v>0</v>
      </c>
      <c r="BC510" s="118"/>
      <c r="BD510" s="118"/>
      <c r="BE510" s="115"/>
      <c r="BF510" s="115"/>
      <c r="BG510" s="115"/>
      <c r="BH510" s="115"/>
      <c r="BI510" s="115"/>
      <c r="BJ510" s="115">
        <f t="shared" si="8107"/>
        <v>0</v>
      </c>
      <c r="BL510" s="118"/>
      <c r="BM510" s="118"/>
      <c r="BN510" s="115"/>
      <c r="BO510" s="115"/>
      <c r="BP510" s="115"/>
      <c r="BQ510" s="115"/>
      <c r="BR510" s="115"/>
      <c r="BS510" s="115">
        <f t="shared" si="8108"/>
        <v>0</v>
      </c>
      <c r="BU510" s="118"/>
      <c r="BV510" s="118"/>
      <c r="BW510" s="115"/>
      <c r="BX510" s="115"/>
      <c r="BY510" s="115"/>
      <c r="BZ510" s="115"/>
      <c r="CA510" s="115"/>
      <c r="CB510" s="115">
        <f t="shared" si="8109"/>
        <v>0</v>
      </c>
      <c r="CD510" s="118"/>
      <c r="CE510" s="118"/>
      <c r="CF510" s="115"/>
      <c r="CG510" s="115"/>
      <c r="CH510" s="115"/>
      <c r="CI510" s="115"/>
      <c r="CJ510" s="115"/>
      <c r="CK510" s="115">
        <f t="shared" si="8110"/>
        <v>0</v>
      </c>
      <c r="CM510" s="118"/>
      <c r="CN510" s="118"/>
      <c r="CO510" s="115"/>
      <c r="CP510" s="115"/>
      <c r="CQ510" s="115"/>
      <c r="CR510" s="115"/>
      <c r="CS510" s="115"/>
      <c r="CT510" s="115">
        <f t="shared" si="8111"/>
        <v>0</v>
      </c>
      <c r="CV510" s="118"/>
      <c r="CW510" s="118"/>
      <c r="CX510" s="115"/>
      <c r="CY510" s="115"/>
      <c r="CZ510" s="115"/>
      <c r="DA510" s="115"/>
      <c r="DB510" s="115"/>
      <c r="DC510" s="115">
        <f t="shared" si="8112"/>
        <v>0</v>
      </c>
      <c r="DE510" s="118"/>
      <c r="DF510" s="118"/>
      <c r="DG510" s="115"/>
      <c r="DH510" s="115"/>
      <c r="DI510" s="115"/>
      <c r="DJ510" s="115"/>
      <c r="DK510" s="115"/>
      <c r="DL510" s="115">
        <f t="shared" si="8113"/>
        <v>0</v>
      </c>
      <c r="DN510" s="118"/>
      <c r="DO510" s="118"/>
      <c r="DP510" s="115"/>
      <c r="DQ510" s="115"/>
      <c r="DR510" s="115"/>
      <c r="DS510" s="115"/>
      <c r="DT510" s="115"/>
      <c r="DU510" s="115">
        <f t="shared" si="8114"/>
        <v>0</v>
      </c>
      <c r="DW510" s="118"/>
      <c r="DX510" s="118"/>
      <c r="DY510" s="115"/>
      <c r="DZ510" s="115"/>
      <c r="EA510" s="115"/>
      <c r="EB510" s="115"/>
      <c r="EC510" s="115"/>
      <c r="ED510" s="115">
        <f t="shared" si="8115"/>
        <v>0</v>
      </c>
      <c r="EF510" s="118"/>
      <c r="EG510" s="118"/>
      <c r="EH510" s="115"/>
      <c r="EI510" s="115"/>
      <c r="EJ510" s="115"/>
      <c r="EK510" s="115"/>
      <c r="EL510" s="115"/>
      <c r="EM510" s="115">
        <f t="shared" si="8116"/>
        <v>0</v>
      </c>
      <c r="EO510" s="118"/>
      <c r="EP510" s="118"/>
      <c r="EQ510" s="115"/>
      <c r="ER510" s="115"/>
      <c r="ES510" s="115"/>
      <c r="ET510" s="115"/>
      <c r="EU510" s="115"/>
      <c r="EV510" s="115">
        <f t="shared" si="8117"/>
        <v>0</v>
      </c>
      <c r="EX510" s="118"/>
      <c r="EY510" s="118"/>
      <c r="EZ510" s="115"/>
      <c r="FA510" s="115"/>
      <c r="FB510" s="115"/>
      <c r="FC510" s="115"/>
      <c r="FD510" s="115"/>
      <c r="FE510" s="115">
        <f t="shared" si="8118"/>
        <v>0</v>
      </c>
      <c r="FG510" s="118"/>
      <c r="FH510" s="118"/>
      <c r="FI510" s="115"/>
      <c r="FJ510" s="115"/>
      <c r="FK510" s="115"/>
      <c r="FL510" s="115"/>
      <c r="FM510" s="115"/>
      <c r="FN510" s="115">
        <f t="shared" si="8119"/>
        <v>0</v>
      </c>
      <c r="FP510" s="118"/>
      <c r="FQ510" s="118"/>
      <c r="FR510" s="115"/>
      <c r="FS510" s="115"/>
      <c r="FT510" s="115"/>
      <c r="FU510" s="115"/>
      <c r="FV510" s="115"/>
      <c r="FW510" s="115">
        <f t="shared" si="8120"/>
        <v>0</v>
      </c>
      <c r="FY510" s="118"/>
      <c r="FZ510" s="118"/>
      <c r="GA510" s="115"/>
      <c r="GB510" s="115"/>
      <c r="GC510" s="115"/>
      <c r="GD510" s="115"/>
      <c r="GE510" s="115"/>
      <c r="GF510" s="115">
        <f t="shared" si="8080"/>
        <v>0</v>
      </c>
      <c r="GH510" s="118"/>
      <c r="GI510" s="118"/>
      <c r="GJ510" s="115"/>
      <c r="GK510" s="115"/>
      <c r="GL510" s="115"/>
      <c r="GM510" s="115"/>
      <c r="GN510" s="115"/>
      <c r="GO510" s="115">
        <f t="shared" si="8081"/>
        <v>0</v>
      </c>
      <c r="GQ510" s="118"/>
      <c r="GR510" s="118"/>
      <c r="GS510" s="115"/>
      <c r="GT510" s="115"/>
      <c r="GU510" s="115"/>
      <c r="GV510" s="115"/>
      <c r="GW510" s="115"/>
      <c r="GX510" s="115">
        <f t="shared" si="8121"/>
        <v>0</v>
      </c>
      <c r="GZ510" s="118"/>
      <c r="HA510" s="118"/>
      <c r="HB510" s="115"/>
      <c r="HC510" s="115"/>
      <c r="HD510" s="115"/>
      <c r="HE510" s="115"/>
      <c r="HF510" s="115"/>
      <c r="HG510" s="115">
        <f t="shared" si="8082"/>
        <v>0</v>
      </c>
      <c r="HI510" s="118"/>
      <c r="HJ510" s="118"/>
      <c r="HK510" s="115"/>
      <c r="HL510" s="115"/>
      <c r="HM510" s="115"/>
      <c r="HN510" s="115"/>
      <c r="HO510" s="115"/>
      <c r="HP510" s="115">
        <f t="shared" si="8083"/>
        <v>0</v>
      </c>
      <c r="HR510" s="118"/>
      <c r="HS510" s="118"/>
      <c r="HT510" s="115"/>
      <c r="HU510" s="115"/>
      <c r="HV510" s="115"/>
      <c r="HW510" s="115"/>
      <c r="HX510" s="115"/>
      <c r="HY510" s="115">
        <f t="shared" si="8084"/>
        <v>0</v>
      </c>
      <c r="IA510" s="118"/>
      <c r="IB510" s="118"/>
      <c r="IC510" s="115"/>
      <c r="ID510" s="115"/>
      <c r="IE510" s="115"/>
      <c r="IF510" s="115"/>
      <c r="IG510" s="115"/>
      <c r="IH510" s="115">
        <f t="shared" si="8085"/>
        <v>0</v>
      </c>
      <c r="IJ510" s="118"/>
      <c r="IK510" s="118"/>
      <c r="IL510" s="115"/>
      <c r="IM510" s="115"/>
      <c r="IN510" s="115"/>
      <c r="IO510" s="115"/>
      <c r="IP510" s="115"/>
      <c r="IQ510" s="115">
        <f t="shared" si="8086"/>
        <v>0</v>
      </c>
      <c r="IS510" s="118"/>
      <c r="IT510" s="118"/>
      <c r="IU510" s="115"/>
      <c r="IV510" s="115"/>
      <c r="IW510" s="115"/>
      <c r="IX510" s="115"/>
      <c r="IY510" s="115"/>
      <c r="IZ510" s="115">
        <f t="shared" si="8087"/>
        <v>0</v>
      </c>
      <c r="JB510" s="118"/>
      <c r="JC510" s="118"/>
      <c r="JD510" s="115"/>
      <c r="JE510" s="115"/>
      <c r="JF510" s="115"/>
      <c r="JG510" s="115"/>
      <c r="JH510" s="115"/>
      <c r="JI510" s="115">
        <f t="shared" si="8088"/>
        <v>0</v>
      </c>
      <c r="JK510" s="118"/>
      <c r="JL510" s="118"/>
      <c r="JM510" s="115"/>
      <c r="JN510" s="115"/>
      <c r="JO510" s="115"/>
      <c r="JP510" s="115"/>
      <c r="JQ510" s="115"/>
      <c r="JR510" s="115">
        <f t="shared" si="8089"/>
        <v>0</v>
      </c>
      <c r="JS510" s="481"/>
      <c r="JT510" s="118"/>
      <c r="JU510" s="118"/>
      <c r="JV510" s="115"/>
      <c r="JW510" s="115"/>
      <c r="JX510" s="115"/>
      <c r="JY510" s="115"/>
      <c r="JZ510" s="115"/>
      <c r="KA510" s="115">
        <f t="shared" si="8090"/>
        <v>0</v>
      </c>
      <c r="KB510" s="481"/>
      <c r="KC510" s="118"/>
      <c r="KD510" s="118"/>
      <c r="KE510" s="115"/>
      <c r="KF510" s="115"/>
      <c r="KG510" s="115"/>
      <c r="KH510" s="115"/>
      <c r="KI510" s="115"/>
      <c r="KJ510" s="115">
        <f t="shared" si="8122"/>
        <v>0</v>
      </c>
      <c r="KK510" s="481"/>
      <c r="KL510" s="118"/>
      <c r="KM510" s="118"/>
      <c r="KN510" s="115"/>
      <c r="KO510" s="115"/>
      <c r="KP510" s="115"/>
      <c r="KQ510" s="115"/>
      <c r="KR510" s="115"/>
      <c r="KS510" s="115">
        <f t="shared" si="8123"/>
        <v>0</v>
      </c>
      <c r="KT510" s="481"/>
      <c r="KU510" s="118"/>
      <c r="KV510" s="118"/>
      <c r="KW510" s="115"/>
      <c r="KX510" s="115"/>
      <c r="KY510" s="115"/>
      <c r="KZ510" s="115"/>
      <c r="LA510" s="115"/>
      <c r="LB510" s="115">
        <f t="shared" si="8091"/>
        <v>0</v>
      </c>
      <c r="LC510" s="481"/>
      <c r="LD510" s="118"/>
      <c r="LE510" s="118"/>
      <c r="LF510" s="115"/>
      <c r="LG510" s="115"/>
      <c r="LH510" s="115"/>
      <c r="LI510" s="115"/>
      <c r="LJ510" s="115"/>
      <c r="LK510" s="115">
        <f t="shared" si="8092"/>
        <v>0</v>
      </c>
      <c r="LL510" s="481"/>
      <c r="LM510" s="118"/>
      <c r="LN510" s="118"/>
      <c r="LO510" s="115"/>
      <c r="LP510" s="115"/>
      <c r="LQ510" s="115"/>
      <c r="LR510" s="115"/>
      <c r="LS510" s="115"/>
      <c r="LT510" s="115">
        <f t="shared" si="8093"/>
        <v>0</v>
      </c>
      <c r="LU510" s="481"/>
      <c r="LV510" s="118"/>
      <c r="LW510" s="118"/>
      <c r="LX510" s="115"/>
      <c r="LY510" s="115"/>
      <c r="LZ510" s="115"/>
      <c r="MA510" s="115"/>
      <c r="MB510" s="115"/>
      <c r="MC510" s="115">
        <f t="shared" si="8094"/>
        <v>0</v>
      </c>
      <c r="MD510" s="481"/>
      <c r="ME510" s="118"/>
      <c r="MF510" s="118"/>
      <c r="MG510" s="115"/>
      <c r="MH510" s="115"/>
      <c r="MI510" s="115"/>
      <c r="MJ510" s="115"/>
      <c r="MK510" s="115"/>
      <c r="ML510" s="115">
        <f t="shared" si="8095"/>
        <v>0</v>
      </c>
      <c r="MM510" s="481"/>
      <c r="MN510" s="118"/>
      <c r="MO510" s="118"/>
      <c r="MP510" s="115"/>
      <c r="MQ510" s="115"/>
      <c r="MR510" s="115"/>
      <c r="MS510" s="115"/>
      <c r="MT510" s="115"/>
      <c r="MU510" s="115">
        <f t="shared" si="8096"/>
        <v>0</v>
      </c>
      <c r="MV510" s="481"/>
      <c r="MW510" s="118"/>
      <c r="MX510" s="118"/>
      <c r="MY510" s="115"/>
      <c r="MZ510" s="115"/>
      <c r="NA510" s="115"/>
      <c r="NB510" s="115"/>
      <c r="NC510" s="115"/>
      <c r="ND510" s="115">
        <f t="shared" si="8097"/>
        <v>0</v>
      </c>
      <c r="NE510" s="481"/>
      <c r="NF510" s="118"/>
      <c r="NG510" s="118"/>
      <c r="NH510" s="115"/>
      <c r="NI510" s="115"/>
      <c r="NJ510" s="115"/>
      <c r="NK510" s="115"/>
      <c r="NL510" s="115"/>
      <c r="NM510" s="115">
        <f t="shared" si="8098"/>
        <v>0</v>
      </c>
      <c r="NN510" s="481"/>
      <c r="NO510" s="118"/>
      <c r="NP510" s="118"/>
      <c r="NQ510" s="115"/>
      <c r="NR510" s="115"/>
      <c r="NS510" s="115"/>
      <c r="NT510" s="115"/>
      <c r="NU510" s="115"/>
      <c r="NV510" s="115">
        <f t="shared" si="8124"/>
        <v>0</v>
      </c>
      <c r="NW510" s="481"/>
      <c r="NX510" s="118"/>
      <c r="NY510" s="118"/>
      <c r="NZ510" s="115"/>
      <c r="OA510" s="115"/>
      <c r="OB510" s="115"/>
      <c r="OC510" s="115"/>
      <c r="OD510" s="115"/>
      <c r="OE510" s="115">
        <f t="shared" si="8099"/>
        <v>0</v>
      </c>
      <c r="OF510" s="481"/>
      <c r="OG510" s="118"/>
      <c r="OH510" s="118"/>
      <c r="OI510" s="115"/>
      <c r="OJ510" s="115"/>
      <c r="OK510" s="115"/>
      <c r="OL510" s="115"/>
      <c r="OM510" s="115"/>
      <c r="ON510" s="115">
        <f t="shared" si="8100"/>
        <v>0</v>
      </c>
      <c r="OO510" s="481"/>
      <c r="OP510" s="118"/>
      <c r="OQ510" s="118"/>
      <c r="OR510" s="115"/>
      <c r="OS510" s="115"/>
      <c r="OT510" s="115"/>
      <c r="OU510" s="115"/>
      <c r="OV510" s="115"/>
      <c r="OW510" s="115">
        <f t="shared" si="8101"/>
        <v>0</v>
      </c>
      <c r="OY510" s="118"/>
      <c r="OZ510" s="118"/>
      <c r="PA510" s="115"/>
      <c r="PB510" s="115"/>
      <c r="PC510" s="115"/>
      <c r="PD510" s="115"/>
      <c r="PE510" s="115"/>
      <c r="PF510" s="115">
        <f t="shared" si="8102"/>
        <v>0</v>
      </c>
    </row>
    <row r="511" spans="1:422">
      <c r="A511" s="118"/>
      <c r="B511" s="118"/>
      <c r="C511" s="115"/>
      <c r="D511" s="115"/>
      <c r="E511" s="115"/>
      <c r="F511" s="115"/>
      <c r="G511" s="115"/>
      <c r="H511" s="115">
        <f t="shared" si="8078"/>
        <v>0</v>
      </c>
      <c r="J511" s="118"/>
      <c r="K511" s="118"/>
      <c r="L511" s="115"/>
      <c r="M511" s="115"/>
      <c r="N511" s="115"/>
      <c r="O511" s="115"/>
      <c r="P511" s="115"/>
      <c r="Q511" s="115">
        <f t="shared" si="8079"/>
        <v>0</v>
      </c>
      <c r="S511" s="118"/>
      <c r="T511" s="118"/>
      <c r="U511" s="115"/>
      <c r="V511" s="115"/>
      <c r="W511" s="115"/>
      <c r="X511" s="115"/>
      <c r="Y511" s="115"/>
      <c r="Z511" s="115">
        <f t="shared" si="8103"/>
        <v>0</v>
      </c>
      <c r="AB511" s="118"/>
      <c r="AC511" s="118"/>
      <c r="AD511" s="115"/>
      <c r="AE511" s="115"/>
      <c r="AF511" s="115"/>
      <c r="AG511" s="115"/>
      <c r="AH511" s="115"/>
      <c r="AI511" s="115">
        <f t="shared" si="8104"/>
        <v>0</v>
      </c>
      <c r="AK511" s="118"/>
      <c r="AL511" s="118"/>
      <c r="AM511" s="115"/>
      <c r="AN511" s="115"/>
      <c r="AO511" s="115"/>
      <c r="AP511" s="115"/>
      <c r="AQ511" s="115"/>
      <c r="AR511" s="115">
        <f t="shared" si="8105"/>
        <v>0</v>
      </c>
      <c r="AT511" s="118"/>
      <c r="AU511" s="118"/>
      <c r="AV511" s="115"/>
      <c r="AW511" s="115"/>
      <c r="AX511" s="115"/>
      <c r="AY511" s="115"/>
      <c r="AZ511" s="115"/>
      <c r="BA511" s="115">
        <f t="shared" si="8106"/>
        <v>0</v>
      </c>
      <c r="BC511" s="118"/>
      <c r="BD511" s="118"/>
      <c r="BE511" s="115"/>
      <c r="BF511" s="115"/>
      <c r="BG511" s="115"/>
      <c r="BH511" s="115"/>
      <c r="BI511" s="115"/>
      <c r="BJ511" s="115">
        <f t="shared" si="8107"/>
        <v>0</v>
      </c>
      <c r="BL511" s="118"/>
      <c r="BM511" s="118"/>
      <c r="BN511" s="115"/>
      <c r="BO511" s="115"/>
      <c r="BP511" s="115"/>
      <c r="BQ511" s="115"/>
      <c r="BR511" s="115"/>
      <c r="BS511" s="115">
        <f t="shared" si="8108"/>
        <v>0</v>
      </c>
      <c r="BU511" s="118"/>
      <c r="BV511" s="118"/>
      <c r="BW511" s="115"/>
      <c r="BX511" s="115"/>
      <c r="BY511" s="115"/>
      <c r="BZ511" s="115"/>
      <c r="CA511" s="115"/>
      <c r="CB511" s="115">
        <f t="shared" si="8109"/>
        <v>0</v>
      </c>
      <c r="CD511" s="118"/>
      <c r="CE511" s="118"/>
      <c r="CF511" s="115"/>
      <c r="CG511" s="115"/>
      <c r="CH511" s="115"/>
      <c r="CI511" s="115"/>
      <c r="CJ511" s="115"/>
      <c r="CK511" s="115">
        <f t="shared" si="8110"/>
        <v>0</v>
      </c>
      <c r="CM511" s="118"/>
      <c r="CN511" s="118"/>
      <c r="CO511" s="115"/>
      <c r="CP511" s="115"/>
      <c r="CQ511" s="115"/>
      <c r="CR511" s="115"/>
      <c r="CS511" s="115"/>
      <c r="CT511" s="115">
        <f t="shared" si="8111"/>
        <v>0</v>
      </c>
      <c r="CV511" s="118"/>
      <c r="CW511" s="118"/>
      <c r="CX511" s="115"/>
      <c r="CY511" s="115"/>
      <c r="CZ511" s="115"/>
      <c r="DA511" s="115"/>
      <c r="DB511" s="115"/>
      <c r="DC511" s="115">
        <f t="shared" si="8112"/>
        <v>0</v>
      </c>
      <c r="DE511" s="118"/>
      <c r="DF511" s="118"/>
      <c r="DG511" s="115"/>
      <c r="DH511" s="115"/>
      <c r="DI511" s="115"/>
      <c r="DJ511" s="115"/>
      <c r="DK511" s="115"/>
      <c r="DL511" s="115">
        <f t="shared" si="8113"/>
        <v>0</v>
      </c>
      <c r="DN511" s="118"/>
      <c r="DO511" s="118"/>
      <c r="DP511" s="115"/>
      <c r="DQ511" s="115"/>
      <c r="DR511" s="115"/>
      <c r="DS511" s="115"/>
      <c r="DT511" s="115"/>
      <c r="DU511" s="115">
        <f t="shared" si="8114"/>
        <v>0</v>
      </c>
      <c r="DW511" s="118"/>
      <c r="DX511" s="118"/>
      <c r="DY511" s="115"/>
      <c r="DZ511" s="115"/>
      <c r="EA511" s="115"/>
      <c r="EB511" s="115"/>
      <c r="EC511" s="115"/>
      <c r="ED511" s="115">
        <f t="shared" si="8115"/>
        <v>0</v>
      </c>
      <c r="EF511" s="118"/>
      <c r="EG511" s="118"/>
      <c r="EH511" s="115"/>
      <c r="EI511" s="115"/>
      <c r="EJ511" s="115"/>
      <c r="EK511" s="115"/>
      <c r="EL511" s="115"/>
      <c r="EM511" s="115">
        <f t="shared" si="8116"/>
        <v>0</v>
      </c>
      <c r="EO511" s="118"/>
      <c r="EP511" s="118"/>
      <c r="EQ511" s="115"/>
      <c r="ER511" s="115"/>
      <c r="ES511" s="115"/>
      <c r="ET511" s="115"/>
      <c r="EU511" s="115"/>
      <c r="EV511" s="115">
        <f t="shared" si="8117"/>
        <v>0</v>
      </c>
      <c r="EX511" s="118"/>
      <c r="EY511" s="118"/>
      <c r="EZ511" s="115"/>
      <c r="FA511" s="115"/>
      <c r="FB511" s="115"/>
      <c r="FC511" s="115"/>
      <c r="FD511" s="115"/>
      <c r="FE511" s="115">
        <f t="shared" si="8118"/>
        <v>0</v>
      </c>
      <c r="FG511" s="118"/>
      <c r="FH511" s="118"/>
      <c r="FI511" s="115"/>
      <c r="FJ511" s="115"/>
      <c r="FK511" s="115"/>
      <c r="FL511" s="115"/>
      <c r="FM511" s="115"/>
      <c r="FN511" s="115">
        <f t="shared" si="8119"/>
        <v>0</v>
      </c>
      <c r="FP511" s="118"/>
      <c r="FQ511" s="118"/>
      <c r="FR511" s="115"/>
      <c r="FS511" s="115"/>
      <c r="FT511" s="115"/>
      <c r="FU511" s="115"/>
      <c r="FV511" s="115"/>
      <c r="FW511" s="115">
        <f t="shared" si="8120"/>
        <v>0</v>
      </c>
      <c r="FY511" s="118"/>
      <c r="FZ511" s="118"/>
      <c r="GA511" s="115"/>
      <c r="GB511" s="115"/>
      <c r="GC511" s="115"/>
      <c r="GD511" s="115"/>
      <c r="GE511" s="115"/>
      <c r="GF511" s="115">
        <f t="shared" si="8080"/>
        <v>0</v>
      </c>
      <c r="GH511" s="118"/>
      <c r="GI511" s="118"/>
      <c r="GJ511" s="115"/>
      <c r="GK511" s="115"/>
      <c r="GL511" s="115"/>
      <c r="GM511" s="115"/>
      <c r="GN511" s="115"/>
      <c r="GO511" s="115">
        <f t="shared" si="8081"/>
        <v>0</v>
      </c>
      <c r="GQ511" s="118"/>
      <c r="GR511" s="118"/>
      <c r="GS511" s="115"/>
      <c r="GT511" s="115"/>
      <c r="GU511" s="115"/>
      <c r="GV511" s="115"/>
      <c r="GW511" s="115"/>
      <c r="GX511" s="115">
        <f t="shared" si="8121"/>
        <v>0</v>
      </c>
      <c r="GZ511" s="118"/>
      <c r="HA511" s="118"/>
      <c r="HB511" s="115"/>
      <c r="HC511" s="115"/>
      <c r="HD511" s="115"/>
      <c r="HE511" s="115"/>
      <c r="HF511" s="115"/>
      <c r="HG511" s="115">
        <f t="shared" si="8082"/>
        <v>0</v>
      </c>
      <c r="HI511" s="118"/>
      <c r="HJ511" s="118"/>
      <c r="HK511" s="115"/>
      <c r="HL511" s="115"/>
      <c r="HM511" s="115"/>
      <c r="HN511" s="115"/>
      <c r="HO511" s="115"/>
      <c r="HP511" s="115">
        <f t="shared" si="8083"/>
        <v>0</v>
      </c>
      <c r="HR511" s="118"/>
      <c r="HS511" s="118"/>
      <c r="HT511" s="115"/>
      <c r="HU511" s="115"/>
      <c r="HV511" s="115"/>
      <c r="HW511" s="115"/>
      <c r="HX511" s="115"/>
      <c r="HY511" s="115">
        <f t="shared" si="8084"/>
        <v>0</v>
      </c>
      <c r="IA511" s="118"/>
      <c r="IB511" s="118"/>
      <c r="IC511" s="115"/>
      <c r="ID511" s="115"/>
      <c r="IE511" s="115"/>
      <c r="IF511" s="115"/>
      <c r="IG511" s="115"/>
      <c r="IH511" s="115">
        <f t="shared" si="8085"/>
        <v>0</v>
      </c>
      <c r="IJ511" s="118"/>
      <c r="IK511" s="118"/>
      <c r="IL511" s="115"/>
      <c r="IM511" s="115"/>
      <c r="IN511" s="115"/>
      <c r="IO511" s="115"/>
      <c r="IP511" s="115"/>
      <c r="IQ511" s="115">
        <f t="shared" si="8086"/>
        <v>0</v>
      </c>
      <c r="IS511" s="118"/>
      <c r="IT511" s="118"/>
      <c r="IU511" s="115"/>
      <c r="IV511" s="115"/>
      <c r="IW511" s="115"/>
      <c r="IX511" s="115"/>
      <c r="IY511" s="115"/>
      <c r="IZ511" s="115">
        <f t="shared" si="8087"/>
        <v>0</v>
      </c>
      <c r="JB511" s="118"/>
      <c r="JC511" s="118"/>
      <c r="JD511" s="115"/>
      <c r="JE511" s="115"/>
      <c r="JF511" s="115"/>
      <c r="JG511" s="115"/>
      <c r="JH511" s="115"/>
      <c r="JI511" s="115">
        <f t="shared" si="8088"/>
        <v>0</v>
      </c>
      <c r="JK511" s="118"/>
      <c r="JL511" s="118"/>
      <c r="JM511" s="115"/>
      <c r="JN511" s="115"/>
      <c r="JO511" s="115"/>
      <c r="JP511" s="115"/>
      <c r="JQ511" s="115"/>
      <c r="JR511" s="115">
        <f t="shared" si="8089"/>
        <v>0</v>
      </c>
      <c r="JS511" s="481"/>
      <c r="JT511" s="118"/>
      <c r="JU511" s="118"/>
      <c r="JV511" s="115"/>
      <c r="JW511" s="115"/>
      <c r="JX511" s="115"/>
      <c r="JY511" s="115"/>
      <c r="JZ511" s="115"/>
      <c r="KA511" s="115">
        <f t="shared" si="8090"/>
        <v>0</v>
      </c>
      <c r="KB511" s="481"/>
      <c r="KC511" s="118"/>
      <c r="KD511" s="118"/>
      <c r="KE511" s="115"/>
      <c r="KF511" s="115"/>
      <c r="KG511" s="115"/>
      <c r="KH511" s="115"/>
      <c r="KI511" s="115"/>
      <c r="KJ511" s="115">
        <f t="shared" si="8122"/>
        <v>0</v>
      </c>
      <c r="KK511" s="481"/>
      <c r="KL511" s="118"/>
      <c r="KM511" s="118"/>
      <c r="KN511" s="115"/>
      <c r="KO511" s="115"/>
      <c r="KP511" s="115"/>
      <c r="KQ511" s="115"/>
      <c r="KR511" s="115"/>
      <c r="KS511" s="115">
        <f t="shared" si="8123"/>
        <v>0</v>
      </c>
      <c r="KT511" s="481"/>
      <c r="KU511" s="118"/>
      <c r="KV511" s="118"/>
      <c r="KW511" s="115"/>
      <c r="KX511" s="115"/>
      <c r="KY511" s="115"/>
      <c r="KZ511" s="115"/>
      <c r="LA511" s="115"/>
      <c r="LB511" s="115">
        <f t="shared" si="8091"/>
        <v>0</v>
      </c>
      <c r="LC511" s="481"/>
      <c r="LD511" s="118"/>
      <c r="LE511" s="118"/>
      <c r="LF511" s="115"/>
      <c r="LG511" s="115"/>
      <c r="LH511" s="115"/>
      <c r="LI511" s="115"/>
      <c r="LJ511" s="115"/>
      <c r="LK511" s="115">
        <f t="shared" si="8092"/>
        <v>0</v>
      </c>
      <c r="LL511" s="481"/>
      <c r="LM511" s="118"/>
      <c r="LN511" s="118"/>
      <c r="LO511" s="115"/>
      <c r="LP511" s="115"/>
      <c r="LQ511" s="115"/>
      <c r="LR511" s="115"/>
      <c r="LS511" s="115"/>
      <c r="LT511" s="115">
        <f t="shared" si="8093"/>
        <v>0</v>
      </c>
      <c r="LU511" s="481"/>
      <c r="LV511" s="118"/>
      <c r="LW511" s="118"/>
      <c r="LX511" s="115"/>
      <c r="LY511" s="115"/>
      <c r="LZ511" s="115"/>
      <c r="MA511" s="115"/>
      <c r="MB511" s="115"/>
      <c r="MC511" s="115">
        <f t="shared" si="8094"/>
        <v>0</v>
      </c>
      <c r="MD511" s="481"/>
      <c r="ME511" s="118"/>
      <c r="MF511" s="118"/>
      <c r="MG511" s="115"/>
      <c r="MH511" s="115"/>
      <c r="MI511" s="115"/>
      <c r="MJ511" s="115"/>
      <c r="MK511" s="115"/>
      <c r="ML511" s="115">
        <f t="shared" si="8095"/>
        <v>0</v>
      </c>
      <c r="MM511" s="481"/>
      <c r="MN511" s="118"/>
      <c r="MO511" s="118"/>
      <c r="MP511" s="115"/>
      <c r="MQ511" s="115"/>
      <c r="MR511" s="115"/>
      <c r="MS511" s="115"/>
      <c r="MT511" s="115"/>
      <c r="MU511" s="115">
        <f t="shared" si="8096"/>
        <v>0</v>
      </c>
      <c r="MV511" s="481"/>
      <c r="MW511" s="118"/>
      <c r="MX511" s="118"/>
      <c r="MY511" s="115"/>
      <c r="MZ511" s="115"/>
      <c r="NA511" s="115"/>
      <c r="NB511" s="115"/>
      <c r="NC511" s="115"/>
      <c r="ND511" s="115">
        <f t="shared" si="8097"/>
        <v>0</v>
      </c>
      <c r="NE511" s="481"/>
      <c r="NF511" s="118"/>
      <c r="NG511" s="118"/>
      <c r="NH511" s="115"/>
      <c r="NI511" s="115"/>
      <c r="NJ511" s="115"/>
      <c r="NK511" s="115"/>
      <c r="NL511" s="115"/>
      <c r="NM511" s="115">
        <f t="shared" si="8098"/>
        <v>0</v>
      </c>
      <c r="NN511" s="481"/>
      <c r="NO511" s="118"/>
      <c r="NP511" s="118"/>
      <c r="NQ511" s="115"/>
      <c r="NR511" s="115"/>
      <c r="NS511" s="115"/>
      <c r="NT511" s="115"/>
      <c r="NU511" s="115"/>
      <c r="NV511" s="115">
        <f t="shared" si="8124"/>
        <v>0</v>
      </c>
      <c r="NW511" s="481"/>
      <c r="NX511" s="118"/>
      <c r="NY511" s="118"/>
      <c r="NZ511" s="115"/>
      <c r="OA511" s="115"/>
      <c r="OB511" s="115"/>
      <c r="OC511" s="115"/>
      <c r="OD511" s="115"/>
      <c r="OE511" s="115">
        <f t="shared" si="8099"/>
        <v>0</v>
      </c>
      <c r="OF511" s="481"/>
      <c r="OG511" s="118"/>
      <c r="OH511" s="118"/>
      <c r="OI511" s="115"/>
      <c r="OJ511" s="115"/>
      <c r="OK511" s="115"/>
      <c r="OL511" s="115"/>
      <c r="OM511" s="115"/>
      <c r="ON511" s="115">
        <f t="shared" si="8100"/>
        <v>0</v>
      </c>
      <c r="OO511" s="481"/>
      <c r="OP511" s="118"/>
      <c r="OQ511" s="118"/>
      <c r="OR511" s="115"/>
      <c r="OS511" s="115"/>
      <c r="OT511" s="115"/>
      <c r="OU511" s="115"/>
      <c r="OV511" s="115"/>
      <c r="OW511" s="115">
        <f t="shared" si="8101"/>
        <v>0</v>
      </c>
      <c r="OY511" s="118"/>
      <c r="OZ511" s="118"/>
      <c r="PA511" s="115"/>
      <c r="PB511" s="115"/>
      <c r="PC511" s="115"/>
      <c r="PD511" s="115"/>
      <c r="PE511" s="115"/>
      <c r="PF511" s="115">
        <f t="shared" si="8102"/>
        <v>0</v>
      </c>
    </row>
    <row r="512" spans="1:422">
      <c r="A512" s="118"/>
      <c r="B512" s="118"/>
      <c r="C512" s="115"/>
      <c r="D512" s="115"/>
      <c r="E512" s="115"/>
      <c r="F512" s="115"/>
      <c r="G512" s="115"/>
      <c r="H512" s="115">
        <f t="shared" si="8078"/>
        <v>0</v>
      </c>
      <c r="J512" s="118"/>
      <c r="K512" s="118"/>
      <c r="L512" s="115"/>
      <c r="M512" s="115"/>
      <c r="N512" s="115"/>
      <c r="O512" s="115"/>
      <c r="P512" s="115"/>
      <c r="Q512" s="115">
        <f t="shared" si="8079"/>
        <v>0</v>
      </c>
      <c r="S512" s="118"/>
      <c r="T512" s="118"/>
      <c r="U512" s="115"/>
      <c r="V512" s="115"/>
      <c r="W512" s="115"/>
      <c r="X512" s="115"/>
      <c r="Y512" s="115"/>
      <c r="Z512" s="115">
        <f t="shared" si="8103"/>
        <v>0</v>
      </c>
      <c r="AB512" s="118"/>
      <c r="AC512" s="118"/>
      <c r="AD512" s="115"/>
      <c r="AE512" s="115"/>
      <c r="AF512" s="115"/>
      <c r="AG512" s="115"/>
      <c r="AH512" s="115"/>
      <c r="AI512" s="115">
        <f t="shared" si="8104"/>
        <v>0</v>
      </c>
      <c r="AK512" s="118"/>
      <c r="AL512" s="118"/>
      <c r="AM512" s="115"/>
      <c r="AN512" s="115"/>
      <c r="AO512" s="115"/>
      <c r="AP512" s="115"/>
      <c r="AQ512" s="115"/>
      <c r="AR512" s="115">
        <f t="shared" si="8105"/>
        <v>0</v>
      </c>
      <c r="AT512" s="118"/>
      <c r="AU512" s="118"/>
      <c r="AV512" s="115"/>
      <c r="AW512" s="115"/>
      <c r="AX512" s="115"/>
      <c r="AY512" s="115"/>
      <c r="AZ512" s="115"/>
      <c r="BA512" s="115">
        <f t="shared" si="8106"/>
        <v>0</v>
      </c>
      <c r="BC512" s="118"/>
      <c r="BD512" s="118"/>
      <c r="BE512" s="115"/>
      <c r="BF512" s="115"/>
      <c r="BG512" s="115"/>
      <c r="BH512" s="115"/>
      <c r="BI512" s="115"/>
      <c r="BJ512" s="115">
        <f t="shared" si="8107"/>
        <v>0</v>
      </c>
      <c r="BL512" s="118"/>
      <c r="BM512" s="118"/>
      <c r="BN512" s="115"/>
      <c r="BO512" s="115"/>
      <c r="BP512" s="115"/>
      <c r="BQ512" s="115"/>
      <c r="BR512" s="115"/>
      <c r="BS512" s="115">
        <f t="shared" si="8108"/>
        <v>0</v>
      </c>
      <c r="BU512" s="118"/>
      <c r="BV512" s="118"/>
      <c r="BW512" s="115"/>
      <c r="BX512" s="115"/>
      <c r="BY512" s="115"/>
      <c r="BZ512" s="115"/>
      <c r="CA512" s="115"/>
      <c r="CB512" s="115">
        <f t="shared" si="8109"/>
        <v>0</v>
      </c>
      <c r="CD512" s="118"/>
      <c r="CE512" s="118"/>
      <c r="CF512" s="115"/>
      <c r="CG512" s="115"/>
      <c r="CH512" s="115"/>
      <c r="CI512" s="115"/>
      <c r="CJ512" s="115"/>
      <c r="CK512" s="115">
        <f t="shared" si="8110"/>
        <v>0</v>
      </c>
      <c r="CM512" s="118"/>
      <c r="CN512" s="118"/>
      <c r="CO512" s="115"/>
      <c r="CP512" s="115"/>
      <c r="CQ512" s="115"/>
      <c r="CR512" s="115"/>
      <c r="CS512" s="115"/>
      <c r="CT512" s="115">
        <f t="shared" si="8111"/>
        <v>0</v>
      </c>
      <c r="CV512" s="118"/>
      <c r="CW512" s="118"/>
      <c r="CX512" s="115"/>
      <c r="CY512" s="115"/>
      <c r="CZ512" s="115"/>
      <c r="DA512" s="115"/>
      <c r="DB512" s="115"/>
      <c r="DC512" s="115">
        <f t="shared" si="8112"/>
        <v>0</v>
      </c>
      <c r="DE512" s="118"/>
      <c r="DF512" s="118"/>
      <c r="DG512" s="115"/>
      <c r="DH512" s="115"/>
      <c r="DI512" s="115"/>
      <c r="DJ512" s="115"/>
      <c r="DK512" s="115"/>
      <c r="DL512" s="115">
        <f t="shared" si="8113"/>
        <v>0</v>
      </c>
      <c r="DN512" s="118"/>
      <c r="DO512" s="118"/>
      <c r="DP512" s="115"/>
      <c r="DQ512" s="115"/>
      <c r="DR512" s="115"/>
      <c r="DS512" s="115"/>
      <c r="DT512" s="115"/>
      <c r="DU512" s="115">
        <f t="shared" si="8114"/>
        <v>0</v>
      </c>
      <c r="DW512" s="118"/>
      <c r="DX512" s="118"/>
      <c r="DY512" s="115"/>
      <c r="DZ512" s="115"/>
      <c r="EA512" s="115"/>
      <c r="EB512" s="115"/>
      <c r="EC512" s="115"/>
      <c r="ED512" s="115">
        <f t="shared" si="8115"/>
        <v>0</v>
      </c>
      <c r="EF512" s="118"/>
      <c r="EG512" s="118"/>
      <c r="EH512" s="115"/>
      <c r="EI512" s="115"/>
      <c r="EJ512" s="115"/>
      <c r="EK512" s="115"/>
      <c r="EL512" s="115"/>
      <c r="EM512" s="115">
        <f t="shared" si="8116"/>
        <v>0</v>
      </c>
      <c r="EO512" s="118"/>
      <c r="EP512" s="118"/>
      <c r="EQ512" s="115"/>
      <c r="ER512" s="115"/>
      <c r="ES512" s="115"/>
      <c r="ET512" s="115"/>
      <c r="EU512" s="115"/>
      <c r="EV512" s="115">
        <f t="shared" si="8117"/>
        <v>0</v>
      </c>
      <c r="EX512" s="118"/>
      <c r="EY512" s="118"/>
      <c r="EZ512" s="115"/>
      <c r="FA512" s="115"/>
      <c r="FB512" s="115"/>
      <c r="FC512" s="115"/>
      <c r="FD512" s="115"/>
      <c r="FE512" s="115">
        <f t="shared" si="8118"/>
        <v>0</v>
      </c>
      <c r="FG512" s="118"/>
      <c r="FH512" s="118"/>
      <c r="FI512" s="115"/>
      <c r="FJ512" s="115"/>
      <c r="FK512" s="115"/>
      <c r="FL512" s="115"/>
      <c r="FM512" s="115"/>
      <c r="FN512" s="115">
        <f t="shared" si="8119"/>
        <v>0</v>
      </c>
      <c r="FP512" s="118"/>
      <c r="FQ512" s="118"/>
      <c r="FR512" s="115"/>
      <c r="FS512" s="115"/>
      <c r="FT512" s="115"/>
      <c r="FU512" s="115"/>
      <c r="FV512" s="115"/>
      <c r="FW512" s="115">
        <f t="shared" si="8120"/>
        <v>0</v>
      </c>
      <c r="FY512" s="118"/>
      <c r="FZ512" s="118"/>
      <c r="GA512" s="115"/>
      <c r="GB512" s="115"/>
      <c r="GC512" s="115"/>
      <c r="GD512" s="115"/>
      <c r="GE512" s="115"/>
      <c r="GF512" s="115">
        <f t="shared" si="8080"/>
        <v>0</v>
      </c>
      <c r="GH512" s="118"/>
      <c r="GI512" s="118"/>
      <c r="GJ512" s="115"/>
      <c r="GK512" s="115"/>
      <c r="GL512" s="115"/>
      <c r="GM512" s="115"/>
      <c r="GN512" s="115"/>
      <c r="GO512" s="115">
        <f t="shared" si="8081"/>
        <v>0</v>
      </c>
      <c r="GQ512" s="118"/>
      <c r="GR512" s="118"/>
      <c r="GS512" s="115"/>
      <c r="GT512" s="115"/>
      <c r="GU512" s="115"/>
      <c r="GV512" s="115"/>
      <c r="GW512" s="115"/>
      <c r="GX512" s="115">
        <f t="shared" si="8121"/>
        <v>0</v>
      </c>
      <c r="GZ512" s="118"/>
      <c r="HA512" s="118"/>
      <c r="HB512" s="115"/>
      <c r="HC512" s="115"/>
      <c r="HD512" s="115"/>
      <c r="HE512" s="115"/>
      <c r="HF512" s="115"/>
      <c r="HG512" s="115">
        <f t="shared" si="8082"/>
        <v>0</v>
      </c>
      <c r="HI512" s="118"/>
      <c r="HJ512" s="118"/>
      <c r="HK512" s="115"/>
      <c r="HL512" s="115"/>
      <c r="HM512" s="115"/>
      <c r="HN512" s="115"/>
      <c r="HO512" s="115"/>
      <c r="HP512" s="115">
        <f t="shared" si="8083"/>
        <v>0</v>
      </c>
      <c r="HR512" s="118"/>
      <c r="HS512" s="118"/>
      <c r="HT512" s="115"/>
      <c r="HU512" s="115"/>
      <c r="HV512" s="115"/>
      <c r="HW512" s="115"/>
      <c r="HX512" s="115"/>
      <c r="HY512" s="115">
        <f t="shared" si="8084"/>
        <v>0</v>
      </c>
      <c r="IA512" s="118"/>
      <c r="IB512" s="118"/>
      <c r="IC512" s="115"/>
      <c r="ID512" s="115"/>
      <c r="IE512" s="115"/>
      <c r="IF512" s="115"/>
      <c r="IG512" s="115"/>
      <c r="IH512" s="115">
        <f t="shared" si="8085"/>
        <v>0</v>
      </c>
      <c r="IJ512" s="118"/>
      <c r="IK512" s="118"/>
      <c r="IL512" s="115"/>
      <c r="IM512" s="115"/>
      <c r="IN512" s="115"/>
      <c r="IO512" s="115"/>
      <c r="IP512" s="115"/>
      <c r="IQ512" s="115">
        <f t="shared" si="8086"/>
        <v>0</v>
      </c>
      <c r="IS512" s="118"/>
      <c r="IT512" s="118"/>
      <c r="IU512" s="115"/>
      <c r="IV512" s="115"/>
      <c r="IW512" s="115"/>
      <c r="IX512" s="115"/>
      <c r="IY512" s="115"/>
      <c r="IZ512" s="115">
        <f t="shared" si="8087"/>
        <v>0</v>
      </c>
      <c r="JB512" s="118"/>
      <c r="JC512" s="118"/>
      <c r="JD512" s="115"/>
      <c r="JE512" s="115"/>
      <c r="JF512" s="115"/>
      <c r="JG512" s="115"/>
      <c r="JH512" s="115"/>
      <c r="JI512" s="115">
        <f t="shared" si="8088"/>
        <v>0</v>
      </c>
      <c r="JK512" s="118"/>
      <c r="JL512" s="118"/>
      <c r="JM512" s="115"/>
      <c r="JN512" s="115"/>
      <c r="JO512" s="115"/>
      <c r="JP512" s="115"/>
      <c r="JQ512" s="115"/>
      <c r="JR512" s="115">
        <f t="shared" si="8089"/>
        <v>0</v>
      </c>
      <c r="JS512" s="481"/>
      <c r="JT512" s="118"/>
      <c r="JU512" s="118"/>
      <c r="JV512" s="115"/>
      <c r="JW512" s="115"/>
      <c r="JX512" s="115"/>
      <c r="JY512" s="115"/>
      <c r="JZ512" s="115"/>
      <c r="KA512" s="115">
        <f t="shared" si="8090"/>
        <v>0</v>
      </c>
      <c r="KB512" s="481"/>
      <c r="KC512" s="118"/>
      <c r="KD512" s="118"/>
      <c r="KE512" s="115"/>
      <c r="KF512" s="115"/>
      <c r="KG512" s="115"/>
      <c r="KH512" s="115"/>
      <c r="KI512" s="115"/>
      <c r="KJ512" s="115">
        <f t="shared" si="8122"/>
        <v>0</v>
      </c>
      <c r="KK512" s="481"/>
      <c r="KL512" s="118"/>
      <c r="KM512" s="118"/>
      <c r="KN512" s="115"/>
      <c r="KO512" s="115"/>
      <c r="KP512" s="115"/>
      <c r="KQ512" s="115"/>
      <c r="KR512" s="115"/>
      <c r="KS512" s="115">
        <f t="shared" si="8123"/>
        <v>0</v>
      </c>
      <c r="KT512" s="481"/>
      <c r="KU512" s="118"/>
      <c r="KV512" s="118"/>
      <c r="KW512" s="115"/>
      <c r="KX512" s="115"/>
      <c r="KY512" s="115"/>
      <c r="KZ512" s="115"/>
      <c r="LA512" s="115"/>
      <c r="LB512" s="115">
        <f t="shared" si="8091"/>
        <v>0</v>
      </c>
      <c r="LC512" s="481"/>
      <c r="LD512" s="118"/>
      <c r="LE512" s="118"/>
      <c r="LF512" s="115"/>
      <c r="LG512" s="115"/>
      <c r="LH512" s="115"/>
      <c r="LI512" s="115"/>
      <c r="LJ512" s="115"/>
      <c r="LK512" s="115">
        <f t="shared" si="8092"/>
        <v>0</v>
      </c>
      <c r="LL512" s="481"/>
      <c r="LM512" s="118"/>
      <c r="LN512" s="118"/>
      <c r="LO512" s="115"/>
      <c r="LP512" s="115"/>
      <c r="LQ512" s="115"/>
      <c r="LR512" s="115"/>
      <c r="LS512" s="115"/>
      <c r="LT512" s="115">
        <f t="shared" si="8093"/>
        <v>0</v>
      </c>
      <c r="LU512" s="481"/>
      <c r="LV512" s="118"/>
      <c r="LW512" s="118"/>
      <c r="LX512" s="115"/>
      <c r="LY512" s="115"/>
      <c r="LZ512" s="115"/>
      <c r="MA512" s="115"/>
      <c r="MB512" s="115"/>
      <c r="MC512" s="115">
        <f t="shared" si="8094"/>
        <v>0</v>
      </c>
      <c r="MD512" s="481"/>
      <c r="ME512" s="118"/>
      <c r="MF512" s="118"/>
      <c r="MG512" s="115"/>
      <c r="MH512" s="115"/>
      <c r="MI512" s="115"/>
      <c r="MJ512" s="115"/>
      <c r="MK512" s="115"/>
      <c r="ML512" s="115">
        <f t="shared" si="8095"/>
        <v>0</v>
      </c>
      <c r="MM512" s="481"/>
      <c r="MN512" s="118"/>
      <c r="MO512" s="118"/>
      <c r="MP512" s="115"/>
      <c r="MQ512" s="115"/>
      <c r="MR512" s="115"/>
      <c r="MS512" s="115"/>
      <c r="MT512" s="115"/>
      <c r="MU512" s="115">
        <f t="shared" si="8096"/>
        <v>0</v>
      </c>
      <c r="MV512" s="481"/>
      <c r="MW512" s="118"/>
      <c r="MX512" s="118"/>
      <c r="MY512" s="115"/>
      <c r="MZ512" s="115"/>
      <c r="NA512" s="115"/>
      <c r="NB512" s="115"/>
      <c r="NC512" s="115"/>
      <c r="ND512" s="115">
        <f t="shared" si="8097"/>
        <v>0</v>
      </c>
      <c r="NE512" s="481"/>
      <c r="NF512" s="118"/>
      <c r="NG512" s="118"/>
      <c r="NH512" s="115"/>
      <c r="NI512" s="115"/>
      <c r="NJ512" s="115"/>
      <c r="NK512" s="115"/>
      <c r="NL512" s="115"/>
      <c r="NM512" s="115">
        <f t="shared" si="8098"/>
        <v>0</v>
      </c>
      <c r="NN512" s="481"/>
      <c r="NO512" s="118"/>
      <c r="NP512" s="118"/>
      <c r="NQ512" s="115"/>
      <c r="NR512" s="115"/>
      <c r="NS512" s="115"/>
      <c r="NT512" s="115"/>
      <c r="NU512" s="115"/>
      <c r="NV512" s="115">
        <f t="shared" si="8124"/>
        <v>0</v>
      </c>
      <c r="NW512" s="481"/>
      <c r="NX512" s="118"/>
      <c r="NY512" s="118"/>
      <c r="NZ512" s="115"/>
      <c r="OA512" s="115"/>
      <c r="OB512" s="115"/>
      <c r="OC512" s="115"/>
      <c r="OD512" s="115"/>
      <c r="OE512" s="115">
        <f t="shared" si="8099"/>
        <v>0</v>
      </c>
      <c r="OF512" s="481"/>
      <c r="OG512" s="118"/>
      <c r="OH512" s="118"/>
      <c r="OI512" s="115"/>
      <c r="OJ512" s="115"/>
      <c r="OK512" s="115"/>
      <c r="OL512" s="115"/>
      <c r="OM512" s="115"/>
      <c r="ON512" s="115">
        <f t="shared" si="8100"/>
        <v>0</v>
      </c>
      <c r="OO512" s="481"/>
      <c r="OP512" s="118"/>
      <c r="OQ512" s="118"/>
      <c r="OR512" s="115"/>
      <c r="OS512" s="115"/>
      <c r="OT512" s="115"/>
      <c r="OU512" s="115"/>
      <c r="OV512" s="115"/>
      <c r="OW512" s="115">
        <f t="shared" si="8101"/>
        <v>0</v>
      </c>
      <c r="OY512" s="118"/>
      <c r="OZ512" s="118"/>
      <c r="PA512" s="115"/>
      <c r="PB512" s="115"/>
      <c r="PC512" s="115"/>
      <c r="PD512" s="115"/>
      <c r="PE512" s="115"/>
      <c r="PF512" s="115">
        <f t="shared" si="8102"/>
        <v>0</v>
      </c>
    </row>
    <row r="513" spans="1:422">
      <c r="A513" s="118"/>
      <c r="B513" s="118"/>
      <c r="C513" s="119"/>
      <c r="D513" s="119"/>
      <c r="E513" s="119"/>
      <c r="F513" s="119"/>
      <c r="G513" s="120" t="s">
        <v>44</v>
      </c>
      <c r="H513" s="132">
        <f t="shared" si="7674"/>
        <v>0</v>
      </c>
      <c r="J513" s="118"/>
      <c r="K513" s="118"/>
      <c r="L513" s="119"/>
      <c r="M513" s="119"/>
      <c r="N513" s="119"/>
      <c r="O513" s="119"/>
      <c r="P513" s="120" t="s">
        <v>44</v>
      </c>
      <c r="Q513" s="132">
        <f t="shared" si="7675"/>
        <v>0</v>
      </c>
      <c r="S513" s="118"/>
      <c r="T513" s="118"/>
      <c r="U513" s="119"/>
      <c r="V513" s="119"/>
      <c r="W513" s="119"/>
      <c r="X513" s="119"/>
      <c r="Y513" s="120" t="s">
        <v>44</v>
      </c>
      <c r="Z513" s="132">
        <f t="shared" si="7676"/>
        <v>0</v>
      </c>
      <c r="AB513" s="118"/>
      <c r="AC513" s="118"/>
      <c r="AD513" s="119"/>
      <c r="AE513" s="119"/>
      <c r="AF513" s="119"/>
      <c r="AG513" s="119"/>
      <c r="AH513" s="120" t="s">
        <v>44</v>
      </c>
      <c r="AI513" s="132">
        <f t="shared" si="7677"/>
        <v>0</v>
      </c>
      <c r="AK513" s="118"/>
      <c r="AL513" s="118"/>
      <c r="AM513" s="119"/>
      <c r="AN513" s="119"/>
      <c r="AO513" s="119"/>
      <c r="AP513" s="119"/>
      <c r="AQ513" s="120" t="s">
        <v>44</v>
      </c>
      <c r="AR513" s="132">
        <f t="shared" si="7678"/>
        <v>0</v>
      </c>
      <c r="AT513" s="118"/>
      <c r="AU513" s="118"/>
      <c r="AV513" s="119"/>
      <c r="AW513" s="119"/>
      <c r="AX513" s="119"/>
      <c r="AY513" s="119"/>
      <c r="AZ513" s="120" t="s">
        <v>44</v>
      </c>
      <c r="BA513" s="132">
        <f t="shared" si="7679"/>
        <v>0</v>
      </c>
      <c r="BC513" s="118"/>
      <c r="BD513" s="118"/>
      <c r="BE513" s="119"/>
      <c r="BF513" s="119"/>
      <c r="BG513" s="119"/>
      <c r="BH513" s="119"/>
      <c r="BI513" s="120" t="s">
        <v>44</v>
      </c>
      <c r="BJ513" s="132">
        <f t="shared" ref="BJ513:DL513" si="8125">SUM(BJ505:BJ512)</f>
        <v>0</v>
      </c>
      <c r="BL513" s="118"/>
      <c r="BM513" s="118"/>
      <c r="BN513" s="119"/>
      <c r="BO513" s="119"/>
      <c r="BP513" s="119"/>
      <c r="BQ513" s="119"/>
      <c r="BR513" s="120" t="s">
        <v>44</v>
      </c>
      <c r="BS513" s="132">
        <f t="shared" ref="BS513:DU513" si="8126">SUM(BS505:BS512)</f>
        <v>0</v>
      </c>
      <c r="BU513" s="118"/>
      <c r="BV513" s="118"/>
      <c r="BW513" s="119"/>
      <c r="BX513" s="119"/>
      <c r="BY513" s="119"/>
      <c r="BZ513" s="119"/>
      <c r="CA513" s="120" t="s">
        <v>44</v>
      </c>
      <c r="CB513" s="132">
        <f t="shared" si="8125"/>
        <v>0</v>
      </c>
      <c r="CD513" s="118"/>
      <c r="CE513" s="118"/>
      <c r="CF513" s="119"/>
      <c r="CG513" s="119"/>
      <c r="CH513" s="119"/>
      <c r="CI513" s="119"/>
      <c r="CJ513" s="120" t="s">
        <v>44</v>
      </c>
      <c r="CK513" s="132">
        <f t="shared" si="8126"/>
        <v>0</v>
      </c>
      <c r="CM513" s="118"/>
      <c r="CN513" s="118"/>
      <c r="CO513" s="119"/>
      <c r="CP513" s="119"/>
      <c r="CQ513" s="119"/>
      <c r="CR513" s="119"/>
      <c r="CS513" s="120" t="s">
        <v>44</v>
      </c>
      <c r="CT513" s="132">
        <f t="shared" si="8125"/>
        <v>0</v>
      </c>
      <c r="CV513" s="118"/>
      <c r="CW513" s="118"/>
      <c r="CX513" s="119"/>
      <c r="CY513" s="119"/>
      <c r="CZ513" s="119"/>
      <c r="DA513" s="119"/>
      <c r="DB513" s="120" t="s">
        <v>44</v>
      </c>
      <c r="DC513" s="132">
        <f t="shared" si="8126"/>
        <v>0</v>
      </c>
      <c r="DE513" s="118"/>
      <c r="DF513" s="118"/>
      <c r="DG513" s="119"/>
      <c r="DH513" s="119"/>
      <c r="DI513" s="119"/>
      <c r="DJ513" s="119"/>
      <c r="DK513" s="120" t="s">
        <v>44</v>
      </c>
      <c r="DL513" s="132">
        <f t="shared" si="8125"/>
        <v>0</v>
      </c>
      <c r="DN513" s="118"/>
      <c r="DO513" s="118"/>
      <c r="DP513" s="119"/>
      <c r="DQ513" s="119"/>
      <c r="DR513" s="119"/>
      <c r="DS513" s="119"/>
      <c r="DT513" s="120" t="s">
        <v>44</v>
      </c>
      <c r="DU513" s="132">
        <f t="shared" si="8126"/>
        <v>0</v>
      </c>
      <c r="DW513" s="118"/>
      <c r="DX513" s="118"/>
      <c r="DY513" s="119"/>
      <c r="DZ513" s="119"/>
      <c r="EA513" s="119"/>
      <c r="EB513" s="119"/>
      <c r="EC513" s="120" t="s">
        <v>44</v>
      </c>
      <c r="ED513" s="132">
        <f t="shared" ref="ED513:GF513" si="8127">SUM(ED505:ED512)</f>
        <v>0</v>
      </c>
      <c r="EF513" s="118"/>
      <c r="EG513" s="118"/>
      <c r="EH513" s="119"/>
      <c r="EI513" s="119"/>
      <c r="EJ513" s="119"/>
      <c r="EK513" s="119"/>
      <c r="EL513" s="120" t="s">
        <v>44</v>
      </c>
      <c r="EM513" s="132">
        <f t="shared" ref="EM513:GO513" si="8128">SUM(EM505:EM512)</f>
        <v>0</v>
      </c>
      <c r="EO513" s="118"/>
      <c r="EP513" s="118"/>
      <c r="EQ513" s="119"/>
      <c r="ER513" s="119"/>
      <c r="ES513" s="119"/>
      <c r="ET513" s="119"/>
      <c r="EU513" s="120" t="s">
        <v>44</v>
      </c>
      <c r="EV513" s="132">
        <f t="shared" si="8127"/>
        <v>0</v>
      </c>
      <c r="EX513" s="118"/>
      <c r="EY513" s="118"/>
      <c r="EZ513" s="119"/>
      <c r="FA513" s="119"/>
      <c r="FB513" s="119"/>
      <c r="FC513" s="119"/>
      <c r="FD513" s="120" t="s">
        <v>44</v>
      </c>
      <c r="FE513" s="132">
        <f t="shared" si="8128"/>
        <v>0</v>
      </c>
      <c r="FG513" s="118"/>
      <c r="FH513" s="118"/>
      <c r="FI513" s="119"/>
      <c r="FJ513" s="119"/>
      <c r="FK513" s="119"/>
      <c r="FL513" s="119"/>
      <c r="FM513" s="120" t="s">
        <v>44</v>
      </c>
      <c r="FN513" s="132">
        <f t="shared" si="8127"/>
        <v>0</v>
      </c>
      <c r="FP513" s="118"/>
      <c r="FQ513" s="118"/>
      <c r="FR513" s="119"/>
      <c r="FS513" s="119"/>
      <c r="FT513" s="119"/>
      <c r="FU513" s="119"/>
      <c r="FV513" s="120" t="s">
        <v>44</v>
      </c>
      <c r="FW513" s="132">
        <f t="shared" si="8128"/>
        <v>0</v>
      </c>
      <c r="FY513" s="118"/>
      <c r="FZ513" s="118"/>
      <c r="GA513" s="119"/>
      <c r="GB513" s="119"/>
      <c r="GC513" s="119"/>
      <c r="GD513" s="119"/>
      <c r="GE513" s="120" t="s">
        <v>44</v>
      </c>
      <c r="GF513" s="132">
        <f t="shared" si="8127"/>
        <v>0</v>
      </c>
      <c r="GH513" s="118"/>
      <c r="GI513" s="118"/>
      <c r="GJ513" s="119"/>
      <c r="GK513" s="119"/>
      <c r="GL513" s="119"/>
      <c r="GM513" s="119"/>
      <c r="GN513" s="120" t="s">
        <v>44</v>
      </c>
      <c r="GO513" s="132">
        <f t="shared" si="8128"/>
        <v>0</v>
      </c>
      <c r="GQ513" s="118"/>
      <c r="GR513" s="118"/>
      <c r="GS513" s="119"/>
      <c r="GT513" s="119"/>
      <c r="GU513" s="119"/>
      <c r="GV513" s="119"/>
      <c r="GW513" s="120" t="s">
        <v>44</v>
      </c>
      <c r="GX513" s="132">
        <f t="shared" ref="GX513:IZ513" si="8129">SUM(GX505:GX512)</f>
        <v>0</v>
      </c>
      <c r="GZ513" s="118"/>
      <c r="HA513" s="118"/>
      <c r="HB513" s="119"/>
      <c r="HC513" s="119"/>
      <c r="HD513" s="119"/>
      <c r="HE513" s="119"/>
      <c r="HF513" s="120" t="s">
        <v>44</v>
      </c>
      <c r="HG513" s="132">
        <f t="shared" ref="HG513:JI513" si="8130">SUM(HG505:HG512)</f>
        <v>1</v>
      </c>
      <c r="HI513" s="118"/>
      <c r="HJ513" s="118"/>
      <c r="HK513" s="119"/>
      <c r="HL513" s="119"/>
      <c r="HM513" s="119"/>
      <c r="HN513" s="119"/>
      <c r="HO513" s="120" t="s">
        <v>44</v>
      </c>
      <c r="HP513" s="132">
        <f t="shared" si="8129"/>
        <v>1</v>
      </c>
      <c r="HR513" s="118"/>
      <c r="HS513" s="118"/>
      <c r="HT513" s="119"/>
      <c r="HU513" s="119"/>
      <c r="HV513" s="119"/>
      <c r="HW513" s="119"/>
      <c r="HX513" s="120" t="s">
        <v>44</v>
      </c>
      <c r="HY513" s="132">
        <v>1</v>
      </c>
      <c r="IA513" s="118"/>
      <c r="IB513" s="118"/>
      <c r="IC513" s="119"/>
      <c r="ID513" s="119"/>
      <c r="IE513" s="119"/>
      <c r="IF513" s="119"/>
      <c r="IG513" s="120" t="s">
        <v>44</v>
      </c>
      <c r="IH513" s="132">
        <f t="shared" si="8129"/>
        <v>1</v>
      </c>
      <c r="IJ513" s="118"/>
      <c r="IK513" s="118"/>
      <c r="IL513" s="119"/>
      <c r="IM513" s="119"/>
      <c r="IN513" s="119"/>
      <c r="IO513" s="119"/>
      <c r="IP513" s="120" t="s">
        <v>44</v>
      </c>
      <c r="IQ513" s="132">
        <f t="shared" si="8130"/>
        <v>0</v>
      </c>
      <c r="IS513" s="118"/>
      <c r="IT513" s="118"/>
      <c r="IU513" s="119"/>
      <c r="IV513" s="119"/>
      <c r="IW513" s="119"/>
      <c r="IX513" s="119"/>
      <c r="IY513" s="120" t="s">
        <v>44</v>
      </c>
      <c r="IZ513" s="132">
        <f t="shared" si="8129"/>
        <v>1</v>
      </c>
      <c r="JB513" s="118"/>
      <c r="JC513" s="118"/>
      <c r="JD513" s="119"/>
      <c r="JE513" s="119"/>
      <c r="JF513" s="119"/>
      <c r="JG513" s="119"/>
      <c r="JH513" s="120" t="s">
        <v>44</v>
      </c>
      <c r="JI513" s="132">
        <f t="shared" si="8130"/>
        <v>2</v>
      </c>
      <c r="JK513" s="118"/>
      <c r="JL513" s="118"/>
      <c r="JM513" s="119"/>
      <c r="JN513" s="119"/>
      <c r="JO513" s="119"/>
      <c r="JP513" s="119"/>
      <c r="JQ513" s="120" t="s">
        <v>44</v>
      </c>
      <c r="JR513" s="132">
        <f t="shared" ref="JR513:LT513" si="8131">SUM(JR505:JR512)</f>
        <v>0</v>
      </c>
      <c r="JT513" s="118"/>
      <c r="JU513" s="118"/>
      <c r="JV513" s="119"/>
      <c r="JW513" s="119"/>
      <c r="JX513" s="119"/>
      <c r="JY513" s="119"/>
      <c r="JZ513" s="120" t="s">
        <v>44</v>
      </c>
      <c r="KA513" s="132">
        <f t="shared" ref="KA513:MC513" si="8132">SUM(KA505:KA512)</f>
        <v>1</v>
      </c>
      <c r="KC513" s="118"/>
      <c r="KD513" s="118"/>
      <c r="KE513" s="119"/>
      <c r="KF513" s="119"/>
      <c r="KG513" s="119"/>
      <c r="KH513" s="119"/>
      <c r="KI513" s="120" t="s">
        <v>44</v>
      </c>
      <c r="KJ513" s="132">
        <f t="shared" si="8131"/>
        <v>0</v>
      </c>
      <c r="KL513" s="118"/>
      <c r="KM513" s="118"/>
      <c r="KN513" s="119"/>
      <c r="KO513" s="119"/>
      <c r="KP513" s="119"/>
      <c r="KQ513" s="119"/>
      <c r="KR513" s="120" t="s">
        <v>44</v>
      </c>
      <c r="KS513" s="132">
        <f t="shared" si="8132"/>
        <v>0</v>
      </c>
      <c r="KU513" s="118"/>
      <c r="KV513" s="118"/>
      <c r="KW513" s="119"/>
      <c r="KX513" s="119"/>
      <c r="KY513" s="119"/>
      <c r="KZ513" s="119"/>
      <c r="LA513" s="120" t="s">
        <v>44</v>
      </c>
      <c r="LB513" s="132">
        <f t="shared" si="8131"/>
        <v>0</v>
      </c>
      <c r="LD513" s="118"/>
      <c r="LE513" s="118"/>
      <c r="LF513" s="119"/>
      <c r="LG513" s="119"/>
      <c r="LH513" s="119"/>
      <c r="LI513" s="119"/>
      <c r="LJ513" s="120" t="s">
        <v>44</v>
      </c>
      <c r="LK513" s="132">
        <f t="shared" si="8132"/>
        <v>0</v>
      </c>
      <c r="LM513" s="118"/>
      <c r="LN513" s="118"/>
      <c r="LO513" s="119"/>
      <c r="LP513" s="119"/>
      <c r="LQ513" s="119"/>
      <c r="LR513" s="119"/>
      <c r="LS513" s="120" t="s">
        <v>44</v>
      </c>
      <c r="LT513" s="132">
        <f t="shared" si="8131"/>
        <v>0</v>
      </c>
      <c r="LV513" s="118"/>
      <c r="LW513" s="118"/>
      <c r="LX513" s="119"/>
      <c r="LY513" s="119"/>
      <c r="LZ513" s="119"/>
      <c r="MA513" s="119"/>
      <c r="MB513" s="120" t="s">
        <v>44</v>
      </c>
      <c r="MC513" s="132">
        <f t="shared" si="8132"/>
        <v>0</v>
      </c>
      <c r="ME513" s="118"/>
      <c r="MF513" s="118"/>
      <c r="MG513" s="119"/>
      <c r="MH513" s="119"/>
      <c r="MI513" s="119"/>
      <c r="MJ513" s="119"/>
      <c r="MK513" s="120" t="s">
        <v>44</v>
      </c>
      <c r="ML513" s="132">
        <f t="shared" ref="ML513:ON513" si="8133">SUM(ML505:ML512)</f>
        <v>0</v>
      </c>
      <c r="MN513" s="118"/>
      <c r="MO513" s="118"/>
      <c r="MP513" s="119"/>
      <c r="MQ513" s="119"/>
      <c r="MR513" s="119"/>
      <c r="MS513" s="119"/>
      <c r="MT513" s="120" t="s">
        <v>44</v>
      </c>
      <c r="MU513" s="132">
        <f t="shared" ref="MU513:OW513" si="8134">SUM(MU505:MU512)</f>
        <v>1</v>
      </c>
      <c r="MW513" s="118"/>
      <c r="MX513" s="118"/>
      <c r="MY513" s="119"/>
      <c r="MZ513" s="119"/>
      <c r="NA513" s="119"/>
      <c r="NB513" s="119"/>
      <c r="NC513" s="120" t="s">
        <v>44</v>
      </c>
      <c r="ND513" s="132">
        <f t="shared" si="8133"/>
        <v>1</v>
      </c>
      <c r="NF513" s="118"/>
      <c r="NG513" s="118"/>
      <c r="NH513" s="119"/>
      <c r="NI513" s="119"/>
      <c r="NJ513" s="119"/>
      <c r="NK513" s="119"/>
      <c r="NL513" s="120" t="s">
        <v>44</v>
      </c>
      <c r="NM513" s="132">
        <f t="shared" si="8134"/>
        <v>1</v>
      </c>
      <c r="NO513" s="118"/>
      <c r="NP513" s="118"/>
      <c r="NQ513" s="119"/>
      <c r="NR513" s="119"/>
      <c r="NS513" s="119"/>
      <c r="NT513" s="119"/>
      <c r="NU513" s="120" t="s">
        <v>44</v>
      </c>
      <c r="NV513" s="132">
        <f t="shared" si="8133"/>
        <v>0</v>
      </c>
      <c r="NX513" s="118"/>
      <c r="NY513" s="118"/>
      <c r="NZ513" s="119"/>
      <c r="OA513" s="119"/>
      <c r="OB513" s="119"/>
      <c r="OC513" s="119"/>
      <c r="OD513" s="120" t="s">
        <v>44</v>
      </c>
      <c r="OE513" s="132">
        <f t="shared" si="8134"/>
        <v>1</v>
      </c>
      <c r="OG513" s="118"/>
      <c r="OH513" s="118"/>
      <c r="OI513" s="119"/>
      <c r="OJ513" s="119"/>
      <c r="OK513" s="119"/>
      <c r="OL513" s="119"/>
      <c r="OM513" s="120" t="s">
        <v>44</v>
      </c>
      <c r="ON513" s="132">
        <f t="shared" si="8133"/>
        <v>1</v>
      </c>
      <c r="OP513" s="118"/>
      <c r="OQ513" s="118"/>
      <c r="OR513" s="119"/>
      <c r="OS513" s="119"/>
      <c r="OT513" s="119"/>
      <c r="OU513" s="119"/>
      <c r="OV513" s="120" t="s">
        <v>44</v>
      </c>
      <c r="OW513" s="132">
        <f t="shared" si="8134"/>
        <v>0</v>
      </c>
      <c r="OY513" s="118"/>
      <c r="OZ513" s="118"/>
      <c r="PA513" s="119"/>
      <c r="PB513" s="119"/>
      <c r="PC513" s="119"/>
      <c r="PD513" s="119"/>
      <c r="PE513" s="120" t="s">
        <v>44</v>
      </c>
      <c r="PF513" s="132">
        <f t="shared" ref="PF513" si="8135">SUM(PF505:PF512)</f>
        <v>0</v>
      </c>
    </row>
    <row r="514" spans="1:422" s="139" customFormat="1">
      <c r="A514" s="134"/>
      <c r="B514" s="135"/>
      <c r="C514" s="136"/>
      <c r="D514" s="136"/>
      <c r="E514" s="136"/>
      <c r="F514" s="136"/>
      <c r="G514" s="137"/>
      <c r="H514" s="138"/>
      <c r="J514" s="134"/>
      <c r="K514" s="135"/>
      <c r="L514" s="136"/>
      <c r="M514" s="136"/>
      <c r="N514" s="136"/>
      <c r="O514" s="136"/>
      <c r="P514" s="137"/>
      <c r="Q514" s="138"/>
      <c r="S514" s="134"/>
      <c r="T514" s="135"/>
      <c r="U514" s="136"/>
      <c r="V514" s="136"/>
      <c r="W514" s="136"/>
      <c r="X514" s="136"/>
      <c r="Y514" s="137"/>
      <c r="Z514" s="138"/>
      <c r="AB514" s="134"/>
      <c r="AC514" s="135"/>
      <c r="AD514" s="136"/>
      <c r="AE514" s="136"/>
      <c r="AF514" s="136"/>
      <c r="AG514" s="136"/>
      <c r="AH514" s="137"/>
      <c r="AI514" s="138"/>
      <c r="AK514" s="134"/>
      <c r="AL514" s="135"/>
      <c r="AM514" s="136"/>
      <c r="AN514" s="136"/>
      <c r="AO514" s="136"/>
      <c r="AP514" s="136"/>
      <c r="AQ514" s="137"/>
      <c r="AR514" s="138"/>
      <c r="AT514" s="134"/>
      <c r="AU514" s="135"/>
      <c r="AV514" s="136"/>
      <c r="AW514" s="136"/>
      <c r="AX514" s="136"/>
      <c r="AY514" s="136"/>
      <c r="AZ514" s="137"/>
      <c r="BA514" s="138"/>
      <c r="BC514" s="134"/>
      <c r="BD514" s="135"/>
      <c r="BE514" s="136"/>
      <c r="BF514" s="136"/>
      <c r="BG514" s="136"/>
      <c r="BH514" s="136"/>
      <c r="BI514" s="137"/>
      <c r="BJ514" s="138"/>
      <c r="BL514" s="134"/>
      <c r="BM514" s="135"/>
      <c r="BN514" s="136"/>
      <c r="BO514" s="136"/>
      <c r="BP514" s="136"/>
      <c r="BQ514" s="136"/>
      <c r="BR514" s="137"/>
      <c r="BS514" s="138"/>
      <c r="BU514" s="134"/>
      <c r="BV514" s="135"/>
      <c r="BW514" s="136"/>
      <c r="BX514" s="136"/>
      <c r="BY514" s="136"/>
      <c r="BZ514" s="136"/>
      <c r="CA514" s="137"/>
      <c r="CB514" s="138"/>
      <c r="CD514" s="134"/>
      <c r="CE514" s="135"/>
      <c r="CF514" s="136"/>
      <c r="CG514" s="136"/>
      <c r="CH514" s="136"/>
      <c r="CI514" s="136"/>
      <c r="CJ514" s="137"/>
      <c r="CK514" s="138"/>
      <c r="CM514" s="134"/>
      <c r="CN514" s="135"/>
      <c r="CO514" s="136"/>
      <c r="CP514" s="136"/>
      <c r="CQ514" s="136"/>
      <c r="CR514" s="136"/>
      <c r="CS514" s="137"/>
      <c r="CT514" s="138"/>
      <c r="CV514" s="134"/>
      <c r="CW514" s="135"/>
      <c r="CX514" s="136"/>
      <c r="CY514" s="136"/>
      <c r="CZ514" s="136"/>
      <c r="DA514" s="136"/>
      <c r="DB514" s="137"/>
      <c r="DC514" s="138"/>
      <c r="DE514" s="134"/>
      <c r="DF514" s="135"/>
      <c r="DG514" s="136"/>
      <c r="DH514" s="136"/>
      <c r="DI514" s="136"/>
      <c r="DJ514" s="136"/>
      <c r="DK514" s="137"/>
      <c r="DL514" s="138"/>
      <c r="DN514" s="134"/>
      <c r="DO514" s="135"/>
      <c r="DP514" s="136"/>
      <c r="DQ514" s="136"/>
      <c r="DR514" s="136"/>
      <c r="DS514" s="136"/>
      <c r="DT514" s="137"/>
      <c r="DU514" s="138"/>
      <c r="DW514" s="134"/>
      <c r="DX514" s="135"/>
      <c r="DY514" s="136"/>
      <c r="DZ514" s="136"/>
      <c r="EA514" s="136"/>
      <c r="EB514" s="136"/>
      <c r="EC514" s="137"/>
      <c r="ED514" s="138"/>
      <c r="EF514" s="134"/>
      <c r="EG514" s="135"/>
      <c r="EH514" s="136"/>
      <c r="EI514" s="136"/>
      <c r="EJ514" s="136"/>
      <c r="EK514" s="136"/>
      <c r="EL514" s="137"/>
      <c r="EM514" s="138"/>
      <c r="EO514" s="134"/>
      <c r="EP514" s="135"/>
      <c r="EQ514" s="136"/>
      <c r="ER514" s="136"/>
      <c r="ES514" s="136"/>
      <c r="ET514" s="136"/>
      <c r="EU514" s="137"/>
      <c r="EV514" s="138"/>
      <c r="EX514" s="134"/>
      <c r="EY514" s="135"/>
      <c r="EZ514" s="136"/>
      <c r="FA514" s="136"/>
      <c r="FB514" s="136"/>
      <c r="FC514" s="136"/>
      <c r="FD514" s="137"/>
      <c r="FE514" s="138"/>
      <c r="FG514" s="134"/>
      <c r="FH514" s="135"/>
      <c r="FI514" s="136"/>
      <c r="FJ514" s="136"/>
      <c r="FK514" s="136"/>
      <c r="FL514" s="136"/>
      <c r="FM514" s="137"/>
      <c r="FN514" s="138"/>
      <c r="FP514" s="134"/>
      <c r="FQ514" s="135"/>
      <c r="FR514" s="136"/>
      <c r="FS514" s="136"/>
      <c r="FT514" s="136"/>
      <c r="FU514" s="136"/>
      <c r="FV514" s="137"/>
      <c r="FW514" s="138"/>
      <c r="FY514" s="134"/>
      <c r="FZ514" s="135"/>
      <c r="GA514" s="136"/>
      <c r="GB514" s="136"/>
      <c r="GC514" s="136"/>
      <c r="GD514" s="136"/>
      <c r="GE514" s="137"/>
      <c r="GF514" s="138"/>
      <c r="GH514" s="134"/>
      <c r="GI514" s="135"/>
      <c r="GJ514" s="136"/>
      <c r="GK514" s="136"/>
      <c r="GL514" s="136"/>
      <c r="GM514" s="136"/>
      <c r="GN514" s="137"/>
      <c r="GO514" s="138"/>
      <c r="GQ514" s="134"/>
      <c r="GR514" s="135"/>
      <c r="GS514" s="136"/>
      <c r="GT514" s="136"/>
      <c r="GU514" s="136"/>
      <c r="GV514" s="136"/>
      <c r="GW514" s="137"/>
      <c r="GX514" s="138"/>
      <c r="GZ514" s="134"/>
      <c r="HA514" s="135"/>
      <c r="HB514" s="136"/>
      <c r="HC514" s="136"/>
      <c r="HD514" s="136"/>
      <c r="HE514" s="136"/>
      <c r="HF514" s="137"/>
      <c r="HG514" s="138"/>
      <c r="HI514" s="134"/>
      <c r="HJ514" s="135"/>
      <c r="HK514" s="136"/>
      <c r="HL514" s="136"/>
      <c r="HM514" s="136"/>
      <c r="HN514" s="136"/>
      <c r="HO514" s="137"/>
      <c r="HP514" s="138"/>
      <c r="HR514" s="134"/>
      <c r="HS514" s="135"/>
      <c r="HT514" s="136"/>
      <c r="HU514" s="136"/>
      <c r="HV514" s="136"/>
      <c r="HW514" s="136"/>
      <c r="HX514" s="137"/>
      <c r="HY514" s="138"/>
      <c r="IA514" s="134"/>
      <c r="IB514" s="135"/>
      <c r="IC514" s="136"/>
      <c r="ID514" s="136"/>
      <c r="IE514" s="136"/>
      <c r="IF514" s="136"/>
      <c r="IG514" s="137"/>
      <c r="IH514" s="138"/>
      <c r="IJ514" s="134"/>
      <c r="IK514" s="135"/>
      <c r="IL514" s="136"/>
      <c r="IM514" s="136"/>
      <c r="IN514" s="136"/>
      <c r="IO514" s="136"/>
      <c r="IP514" s="137"/>
      <c r="IQ514" s="138"/>
      <c r="IS514" s="134"/>
      <c r="IT514" s="135"/>
      <c r="IU514" s="136"/>
      <c r="IV514" s="136"/>
      <c r="IW514" s="136"/>
      <c r="IX514" s="136"/>
      <c r="IY514" s="137"/>
      <c r="IZ514" s="138"/>
      <c r="JB514" s="134"/>
      <c r="JC514" s="135"/>
      <c r="JD514" s="136"/>
      <c r="JE514" s="136"/>
      <c r="JF514" s="136"/>
      <c r="JG514" s="136"/>
      <c r="JH514" s="137"/>
      <c r="JI514" s="138"/>
      <c r="JK514" s="134"/>
      <c r="JL514" s="135"/>
      <c r="JM514" s="136"/>
      <c r="JN514" s="136"/>
      <c r="JO514" s="136"/>
      <c r="JP514" s="136"/>
      <c r="JQ514" s="137"/>
      <c r="JR514" s="138"/>
      <c r="JT514" s="134"/>
      <c r="JU514" s="135"/>
      <c r="JV514" s="136"/>
      <c r="JW514" s="136"/>
      <c r="JX514" s="136"/>
      <c r="JY514" s="136"/>
      <c r="JZ514" s="137"/>
      <c r="KA514" s="138"/>
      <c r="KC514" s="134"/>
      <c r="KD514" s="135"/>
      <c r="KE514" s="136"/>
      <c r="KF514" s="136"/>
      <c r="KG514" s="136"/>
      <c r="KH514" s="136"/>
      <c r="KI514" s="137"/>
      <c r="KJ514" s="138"/>
      <c r="KL514" s="134"/>
      <c r="KM514" s="135"/>
      <c r="KN514" s="136"/>
      <c r="KO514" s="136"/>
      <c r="KP514" s="136"/>
      <c r="KQ514" s="136"/>
      <c r="KR514" s="137"/>
      <c r="KS514" s="138"/>
      <c r="KU514" s="134"/>
      <c r="KV514" s="135"/>
      <c r="KW514" s="136"/>
      <c r="KX514" s="136"/>
      <c r="KY514" s="136"/>
      <c r="KZ514" s="136"/>
      <c r="LA514" s="137"/>
      <c r="LB514" s="138"/>
      <c r="LD514" s="134"/>
      <c r="LE514" s="135"/>
      <c r="LF514" s="136"/>
      <c r="LG514" s="136"/>
      <c r="LH514" s="136"/>
      <c r="LI514" s="136"/>
      <c r="LJ514" s="137"/>
      <c r="LK514" s="138"/>
      <c r="LM514" s="134"/>
      <c r="LN514" s="135"/>
      <c r="LO514" s="136"/>
      <c r="LP514" s="136"/>
      <c r="LQ514" s="136"/>
      <c r="LR514" s="136"/>
      <c r="LS514" s="137"/>
      <c r="LT514" s="138"/>
      <c r="LV514" s="134"/>
      <c r="LW514" s="135"/>
      <c r="LX514" s="136"/>
      <c r="LY514" s="136"/>
      <c r="LZ514" s="136"/>
      <c r="MA514" s="136"/>
      <c r="MB514" s="137"/>
      <c r="MC514" s="138"/>
      <c r="ME514" s="134"/>
      <c r="MF514" s="135"/>
      <c r="MG514" s="136"/>
      <c r="MH514" s="136"/>
      <c r="MI514" s="136"/>
      <c r="MJ514" s="136"/>
      <c r="MK514" s="137"/>
      <c r="ML514" s="138"/>
      <c r="MN514" s="134"/>
      <c r="MO514" s="135"/>
      <c r="MP514" s="136"/>
      <c r="MQ514" s="136"/>
      <c r="MR514" s="136"/>
      <c r="MS514" s="136"/>
      <c r="MT514" s="137"/>
      <c r="MU514" s="138"/>
      <c r="MW514" s="134"/>
      <c r="MX514" s="135"/>
      <c r="MY514" s="136"/>
      <c r="MZ514" s="136"/>
      <c r="NA514" s="136"/>
      <c r="NB514" s="136"/>
      <c r="NC514" s="137"/>
      <c r="ND514" s="138"/>
      <c r="NF514" s="134"/>
      <c r="NG514" s="135"/>
      <c r="NH514" s="136"/>
      <c r="NI514" s="136"/>
      <c r="NJ514" s="136"/>
      <c r="NK514" s="136"/>
      <c r="NL514" s="137"/>
      <c r="NM514" s="138"/>
      <c r="NO514" s="134"/>
      <c r="NP514" s="135"/>
      <c r="NQ514" s="136"/>
      <c r="NR514" s="136"/>
      <c r="NS514" s="136"/>
      <c r="NT514" s="136"/>
      <c r="NU514" s="137"/>
      <c r="NV514" s="138"/>
      <c r="NX514" s="134"/>
      <c r="NY514" s="135"/>
      <c r="NZ514" s="136"/>
      <c r="OA514" s="136"/>
      <c r="OB514" s="136"/>
      <c r="OC514" s="136"/>
      <c r="OD514" s="137"/>
      <c r="OE514" s="138"/>
      <c r="OG514" s="134"/>
      <c r="OH514" s="135"/>
      <c r="OI514" s="136"/>
      <c r="OJ514" s="136"/>
      <c r="OK514" s="136"/>
      <c r="OL514" s="136"/>
      <c r="OM514" s="137"/>
      <c r="ON514" s="138"/>
      <c r="OP514" s="134"/>
      <c r="OQ514" s="135"/>
      <c r="OR514" s="136"/>
      <c r="OS514" s="136"/>
      <c r="OT514" s="136"/>
      <c r="OU514" s="136"/>
      <c r="OV514" s="137"/>
      <c r="OW514" s="138"/>
      <c r="OY514" s="134"/>
      <c r="OZ514" s="135"/>
      <c r="PA514" s="136"/>
      <c r="PB514" s="136"/>
      <c r="PC514" s="136"/>
      <c r="PD514" s="136"/>
      <c r="PE514" s="137"/>
      <c r="PF514" s="138"/>
    </row>
    <row r="515" spans="1:422" s="161" customFormat="1">
      <c r="A515" s="116" t="s">
        <v>312</v>
      </c>
      <c r="B515" s="533" t="str">
        <f>+B500</f>
        <v>CARPINTERIA METALICA Y VIDRIOS</v>
      </c>
      <c r="C515" s="534"/>
      <c r="D515" s="534"/>
      <c r="E515" s="534"/>
      <c r="F515" s="534"/>
      <c r="G515" s="535"/>
      <c r="H515" s="116"/>
      <c r="J515" s="116" t="s">
        <v>312</v>
      </c>
      <c r="K515" s="533" t="str">
        <f>B515</f>
        <v>CARPINTERIA METALICA Y VIDRIOS</v>
      </c>
      <c r="L515" s="534"/>
      <c r="M515" s="534"/>
      <c r="N515" s="534"/>
      <c r="O515" s="534"/>
      <c r="P515" s="535"/>
      <c r="Q515" s="116"/>
      <c r="S515" s="116" t="s">
        <v>312</v>
      </c>
      <c r="T515" s="533" t="str">
        <f t="shared" ref="T515" si="8136">K515</f>
        <v>CARPINTERIA METALICA Y VIDRIOS</v>
      </c>
      <c r="U515" s="534"/>
      <c r="V515" s="534"/>
      <c r="W515" s="534"/>
      <c r="X515" s="534"/>
      <c r="Y515" s="535"/>
      <c r="Z515" s="116"/>
      <c r="AB515" s="116" t="s">
        <v>312</v>
      </c>
      <c r="AC515" s="533" t="str">
        <f t="shared" ref="AC515" si="8137">T515</f>
        <v>CARPINTERIA METALICA Y VIDRIOS</v>
      </c>
      <c r="AD515" s="534"/>
      <c r="AE515" s="534"/>
      <c r="AF515" s="534"/>
      <c r="AG515" s="534"/>
      <c r="AH515" s="535"/>
      <c r="AI515" s="116"/>
      <c r="AK515" s="116" t="s">
        <v>312</v>
      </c>
      <c r="AL515" s="533" t="str">
        <f t="shared" ref="AL515" si="8138">AC515</f>
        <v>CARPINTERIA METALICA Y VIDRIOS</v>
      </c>
      <c r="AM515" s="534"/>
      <c r="AN515" s="534"/>
      <c r="AO515" s="534"/>
      <c r="AP515" s="534"/>
      <c r="AQ515" s="535"/>
      <c r="AR515" s="116"/>
      <c r="AT515" s="116" t="s">
        <v>312</v>
      </c>
      <c r="AU515" s="533" t="str">
        <f t="shared" ref="AU515" si="8139">AL515</f>
        <v>CARPINTERIA METALICA Y VIDRIOS</v>
      </c>
      <c r="AV515" s="534"/>
      <c r="AW515" s="534"/>
      <c r="AX515" s="534"/>
      <c r="AY515" s="534"/>
      <c r="AZ515" s="535"/>
      <c r="BA515" s="116"/>
      <c r="BC515" s="116" t="s">
        <v>312</v>
      </c>
      <c r="BD515" s="533" t="str">
        <f t="shared" ref="BD515" si="8140">AU515</f>
        <v>CARPINTERIA METALICA Y VIDRIOS</v>
      </c>
      <c r="BE515" s="534"/>
      <c r="BF515" s="534"/>
      <c r="BG515" s="534"/>
      <c r="BH515" s="534"/>
      <c r="BI515" s="535"/>
      <c r="BJ515" s="116"/>
      <c r="BL515" s="116" t="s">
        <v>312</v>
      </c>
      <c r="BM515" s="533" t="str">
        <f t="shared" ref="BM515" si="8141">BD515</f>
        <v>CARPINTERIA METALICA Y VIDRIOS</v>
      </c>
      <c r="BN515" s="534"/>
      <c r="BO515" s="534"/>
      <c r="BP515" s="534"/>
      <c r="BQ515" s="534"/>
      <c r="BR515" s="535"/>
      <c r="BS515" s="116"/>
      <c r="BU515" s="116" t="s">
        <v>312</v>
      </c>
      <c r="BV515" s="533" t="str">
        <f t="shared" ref="BV515" si="8142">BM515</f>
        <v>CARPINTERIA METALICA Y VIDRIOS</v>
      </c>
      <c r="BW515" s="534"/>
      <c r="BX515" s="534"/>
      <c r="BY515" s="534"/>
      <c r="BZ515" s="534"/>
      <c r="CA515" s="535"/>
      <c r="CB515" s="116"/>
      <c r="CD515" s="116" t="s">
        <v>312</v>
      </c>
      <c r="CE515" s="533" t="str">
        <f t="shared" ref="CE515" si="8143">BV515</f>
        <v>CARPINTERIA METALICA Y VIDRIOS</v>
      </c>
      <c r="CF515" s="534"/>
      <c r="CG515" s="534"/>
      <c r="CH515" s="534"/>
      <c r="CI515" s="534"/>
      <c r="CJ515" s="535"/>
      <c r="CK515" s="116"/>
      <c r="CM515" s="116" t="s">
        <v>312</v>
      </c>
      <c r="CN515" s="533" t="str">
        <f t="shared" ref="CN515" si="8144">CE515</f>
        <v>CARPINTERIA METALICA Y VIDRIOS</v>
      </c>
      <c r="CO515" s="534"/>
      <c r="CP515" s="534"/>
      <c r="CQ515" s="534"/>
      <c r="CR515" s="534"/>
      <c r="CS515" s="535"/>
      <c r="CT515" s="116"/>
      <c r="CV515" s="116" t="s">
        <v>312</v>
      </c>
      <c r="CW515" s="533" t="str">
        <f t="shared" ref="CW515" si="8145">CN515</f>
        <v>CARPINTERIA METALICA Y VIDRIOS</v>
      </c>
      <c r="CX515" s="534"/>
      <c r="CY515" s="534"/>
      <c r="CZ515" s="534"/>
      <c r="DA515" s="534"/>
      <c r="DB515" s="535"/>
      <c r="DC515" s="116"/>
      <c r="DE515" s="116" t="s">
        <v>312</v>
      </c>
      <c r="DF515" s="533" t="str">
        <f t="shared" ref="DF515" si="8146">CW515</f>
        <v>CARPINTERIA METALICA Y VIDRIOS</v>
      </c>
      <c r="DG515" s="534"/>
      <c r="DH515" s="534"/>
      <c r="DI515" s="534"/>
      <c r="DJ515" s="534"/>
      <c r="DK515" s="535"/>
      <c r="DL515" s="116"/>
      <c r="DN515" s="116" t="s">
        <v>312</v>
      </c>
      <c r="DO515" s="533" t="str">
        <f t="shared" ref="DO515" si="8147">DF515</f>
        <v>CARPINTERIA METALICA Y VIDRIOS</v>
      </c>
      <c r="DP515" s="534"/>
      <c r="DQ515" s="534"/>
      <c r="DR515" s="534"/>
      <c r="DS515" s="534"/>
      <c r="DT515" s="535"/>
      <c r="DU515" s="116"/>
      <c r="DW515" s="116" t="s">
        <v>312</v>
      </c>
      <c r="DX515" s="533" t="str">
        <f t="shared" ref="DX515" si="8148">DO515</f>
        <v>CARPINTERIA METALICA Y VIDRIOS</v>
      </c>
      <c r="DY515" s="534"/>
      <c r="DZ515" s="534"/>
      <c r="EA515" s="534"/>
      <c r="EB515" s="534"/>
      <c r="EC515" s="535"/>
      <c r="ED515" s="116"/>
      <c r="EF515" s="116" t="s">
        <v>312</v>
      </c>
      <c r="EG515" s="533" t="str">
        <f t="shared" ref="EG515" si="8149">DX515</f>
        <v>CARPINTERIA METALICA Y VIDRIOS</v>
      </c>
      <c r="EH515" s="534"/>
      <c r="EI515" s="534"/>
      <c r="EJ515" s="534"/>
      <c r="EK515" s="534"/>
      <c r="EL515" s="535"/>
      <c r="EM515" s="116"/>
      <c r="EO515" s="116" t="s">
        <v>312</v>
      </c>
      <c r="EP515" s="533" t="str">
        <f t="shared" ref="EP515" si="8150">EG515</f>
        <v>CARPINTERIA METALICA Y VIDRIOS</v>
      </c>
      <c r="EQ515" s="534"/>
      <c r="ER515" s="534"/>
      <c r="ES515" s="534"/>
      <c r="ET515" s="534"/>
      <c r="EU515" s="535"/>
      <c r="EV515" s="116"/>
      <c r="EX515" s="116" t="s">
        <v>312</v>
      </c>
      <c r="EY515" s="533" t="str">
        <f t="shared" ref="EY515" si="8151">EP515</f>
        <v>CARPINTERIA METALICA Y VIDRIOS</v>
      </c>
      <c r="EZ515" s="534"/>
      <c r="FA515" s="534"/>
      <c r="FB515" s="534"/>
      <c r="FC515" s="534"/>
      <c r="FD515" s="535"/>
      <c r="FE515" s="116"/>
      <c r="FG515" s="116" t="s">
        <v>312</v>
      </c>
      <c r="FH515" s="533" t="str">
        <f t="shared" ref="FH515" si="8152">EY515</f>
        <v>CARPINTERIA METALICA Y VIDRIOS</v>
      </c>
      <c r="FI515" s="534"/>
      <c r="FJ515" s="534"/>
      <c r="FK515" s="534"/>
      <c r="FL515" s="534"/>
      <c r="FM515" s="535"/>
      <c r="FN515" s="116"/>
      <c r="FP515" s="116" t="s">
        <v>312</v>
      </c>
      <c r="FQ515" s="533" t="str">
        <f t="shared" ref="FQ515" si="8153">FH515</f>
        <v>CARPINTERIA METALICA Y VIDRIOS</v>
      </c>
      <c r="FR515" s="534"/>
      <c r="FS515" s="534"/>
      <c r="FT515" s="534"/>
      <c r="FU515" s="534"/>
      <c r="FV515" s="535"/>
      <c r="FW515" s="116"/>
      <c r="FY515" s="116" t="s">
        <v>312</v>
      </c>
      <c r="FZ515" s="533" t="str">
        <f t="shared" ref="FZ515" si="8154">FQ515</f>
        <v>CARPINTERIA METALICA Y VIDRIOS</v>
      </c>
      <c r="GA515" s="534"/>
      <c r="GB515" s="534"/>
      <c r="GC515" s="534"/>
      <c r="GD515" s="534"/>
      <c r="GE515" s="535"/>
      <c r="GF515" s="116"/>
      <c r="GH515" s="116" t="s">
        <v>312</v>
      </c>
      <c r="GI515" s="533" t="str">
        <f t="shared" ref="GI515" si="8155">FZ515</f>
        <v>CARPINTERIA METALICA Y VIDRIOS</v>
      </c>
      <c r="GJ515" s="534"/>
      <c r="GK515" s="534"/>
      <c r="GL515" s="534"/>
      <c r="GM515" s="534"/>
      <c r="GN515" s="535"/>
      <c r="GO515" s="116"/>
      <c r="GQ515" s="116" t="s">
        <v>312</v>
      </c>
      <c r="GR515" s="533" t="str">
        <f t="shared" ref="GR515" si="8156">GI515</f>
        <v>CARPINTERIA METALICA Y VIDRIOS</v>
      </c>
      <c r="GS515" s="534"/>
      <c r="GT515" s="534"/>
      <c r="GU515" s="534"/>
      <c r="GV515" s="534"/>
      <c r="GW515" s="535"/>
      <c r="GX515" s="116"/>
      <c r="GZ515" s="116" t="s">
        <v>312</v>
      </c>
      <c r="HA515" s="533" t="str">
        <f t="shared" ref="HA515" si="8157">GR515</f>
        <v>CARPINTERIA METALICA Y VIDRIOS</v>
      </c>
      <c r="HB515" s="534"/>
      <c r="HC515" s="534"/>
      <c r="HD515" s="534"/>
      <c r="HE515" s="534"/>
      <c r="HF515" s="535"/>
      <c r="HG515" s="116"/>
      <c r="HI515" s="116" t="s">
        <v>312</v>
      </c>
      <c r="HJ515" s="533" t="str">
        <f t="shared" ref="HJ515" si="8158">HA515</f>
        <v>CARPINTERIA METALICA Y VIDRIOS</v>
      </c>
      <c r="HK515" s="534"/>
      <c r="HL515" s="534"/>
      <c r="HM515" s="534"/>
      <c r="HN515" s="534"/>
      <c r="HO515" s="535"/>
      <c r="HP515" s="116"/>
      <c r="HR515" s="116" t="s">
        <v>312</v>
      </c>
      <c r="HS515" s="533" t="str">
        <f t="shared" ref="HS515" si="8159">HJ515</f>
        <v>CARPINTERIA METALICA Y VIDRIOS</v>
      </c>
      <c r="HT515" s="534"/>
      <c r="HU515" s="534"/>
      <c r="HV515" s="534"/>
      <c r="HW515" s="534"/>
      <c r="HX515" s="535"/>
      <c r="HY515" s="116"/>
      <c r="IA515" s="116" t="s">
        <v>312</v>
      </c>
      <c r="IB515" s="533" t="str">
        <f t="shared" ref="IB515" si="8160">HS515</f>
        <v>CARPINTERIA METALICA Y VIDRIOS</v>
      </c>
      <c r="IC515" s="534"/>
      <c r="ID515" s="534"/>
      <c r="IE515" s="534"/>
      <c r="IF515" s="534"/>
      <c r="IG515" s="535"/>
      <c r="IH515" s="116"/>
      <c r="IJ515" s="116" t="s">
        <v>312</v>
      </c>
      <c r="IK515" s="533" t="str">
        <f t="shared" ref="IK515" si="8161">IB515</f>
        <v>CARPINTERIA METALICA Y VIDRIOS</v>
      </c>
      <c r="IL515" s="534"/>
      <c r="IM515" s="534"/>
      <c r="IN515" s="534"/>
      <c r="IO515" s="534"/>
      <c r="IP515" s="535"/>
      <c r="IQ515" s="116"/>
      <c r="IS515" s="116" t="s">
        <v>312</v>
      </c>
      <c r="IT515" s="533" t="str">
        <f t="shared" ref="IT515" si="8162">IK515</f>
        <v>CARPINTERIA METALICA Y VIDRIOS</v>
      </c>
      <c r="IU515" s="534"/>
      <c r="IV515" s="534"/>
      <c r="IW515" s="534"/>
      <c r="IX515" s="534"/>
      <c r="IY515" s="535"/>
      <c r="IZ515" s="116"/>
      <c r="JB515" s="116" t="s">
        <v>312</v>
      </c>
      <c r="JC515" s="533" t="str">
        <f t="shared" ref="JC515" si="8163">IT515</f>
        <v>CARPINTERIA METALICA Y VIDRIOS</v>
      </c>
      <c r="JD515" s="534"/>
      <c r="JE515" s="534"/>
      <c r="JF515" s="534"/>
      <c r="JG515" s="534"/>
      <c r="JH515" s="535"/>
      <c r="JI515" s="116"/>
      <c r="JK515" s="116" t="s">
        <v>312</v>
      </c>
      <c r="JL515" s="533" t="str">
        <f t="shared" ref="JL515" si="8164">JC515</f>
        <v>CARPINTERIA METALICA Y VIDRIOS</v>
      </c>
      <c r="JM515" s="534"/>
      <c r="JN515" s="534"/>
      <c r="JO515" s="534"/>
      <c r="JP515" s="534"/>
      <c r="JQ515" s="535"/>
      <c r="JR515" s="116"/>
      <c r="JT515" s="116" t="s">
        <v>312</v>
      </c>
      <c r="JU515" s="533" t="str">
        <f t="shared" ref="JU515" si="8165">JL515</f>
        <v>CARPINTERIA METALICA Y VIDRIOS</v>
      </c>
      <c r="JV515" s="534"/>
      <c r="JW515" s="534"/>
      <c r="JX515" s="534"/>
      <c r="JY515" s="534"/>
      <c r="JZ515" s="535"/>
      <c r="KA515" s="116"/>
      <c r="KC515" s="116" t="s">
        <v>312</v>
      </c>
      <c r="KD515" s="533" t="str">
        <f t="shared" ref="KD515" si="8166">JU515</f>
        <v>CARPINTERIA METALICA Y VIDRIOS</v>
      </c>
      <c r="KE515" s="534"/>
      <c r="KF515" s="534"/>
      <c r="KG515" s="534"/>
      <c r="KH515" s="534"/>
      <c r="KI515" s="535"/>
      <c r="KJ515" s="116"/>
      <c r="KL515" s="116" t="s">
        <v>312</v>
      </c>
      <c r="KM515" s="533" t="str">
        <f t="shared" ref="KM515" si="8167">KD515</f>
        <v>CARPINTERIA METALICA Y VIDRIOS</v>
      </c>
      <c r="KN515" s="534"/>
      <c r="KO515" s="534"/>
      <c r="KP515" s="534"/>
      <c r="KQ515" s="534"/>
      <c r="KR515" s="535"/>
      <c r="KS515" s="116"/>
      <c r="KU515" s="116" t="s">
        <v>312</v>
      </c>
      <c r="KV515" s="533" t="str">
        <f t="shared" ref="KV515" si="8168">KM515</f>
        <v>CARPINTERIA METALICA Y VIDRIOS</v>
      </c>
      <c r="KW515" s="534"/>
      <c r="KX515" s="534"/>
      <c r="KY515" s="534"/>
      <c r="KZ515" s="534"/>
      <c r="LA515" s="535"/>
      <c r="LB515" s="116"/>
      <c r="LD515" s="116" t="s">
        <v>312</v>
      </c>
      <c r="LE515" s="533" t="str">
        <f t="shared" ref="LE515" si="8169">KV515</f>
        <v>CARPINTERIA METALICA Y VIDRIOS</v>
      </c>
      <c r="LF515" s="534"/>
      <c r="LG515" s="534"/>
      <c r="LH515" s="534"/>
      <c r="LI515" s="534"/>
      <c r="LJ515" s="535"/>
      <c r="LK515" s="116"/>
      <c r="LM515" s="116" t="s">
        <v>312</v>
      </c>
      <c r="LN515" s="533" t="str">
        <f t="shared" ref="LN515" si="8170">LE515</f>
        <v>CARPINTERIA METALICA Y VIDRIOS</v>
      </c>
      <c r="LO515" s="534"/>
      <c r="LP515" s="534"/>
      <c r="LQ515" s="534"/>
      <c r="LR515" s="534"/>
      <c r="LS515" s="535"/>
      <c r="LT515" s="116"/>
      <c r="LV515" s="116" t="s">
        <v>312</v>
      </c>
      <c r="LW515" s="533" t="str">
        <f t="shared" ref="LW515" si="8171">LN515</f>
        <v>CARPINTERIA METALICA Y VIDRIOS</v>
      </c>
      <c r="LX515" s="534"/>
      <c r="LY515" s="534"/>
      <c r="LZ515" s="534"/>
      <c r="MA515" s="534"/>
      <c r="MB515" s="535"/>
      <c r="MC515" s="116"/>
      <c r="ME515" s="116" t="s">
        <v>312</v>
      </c>
      <c r="MF515" s="533" t="str">
        <f t="shared" ref="MF515" si="8172">LW515</f>
        <v>CARPINTERIA METALICA Y VIDRIOS</v>
      </c>
      <c r="MG515" s="534"/>
      <c r="MH515" s="534"/>
      <c r="MI515" s="534"/>
      <c r="MJ515" s="534"/>
      <c r="MK515" s="535"/>
      <c r="ML515" s="116"/>
      <c r="MN515" s="116" t="s">
        <v>312</v>
      </c>
      <c r="MO515" s="533" t="str">
        <f t="shared" ref="MO515" si="8173">MF515</f>
        <v>CARPINTERIA METALICA Y VIDRIOS</v>
      </c>
      <c r="MP515" s="534"/>
      <c r="MQ515" s="534"/>
      <c r="MR515" s="534"/>
      <c r="MS515" s="534"/>
      <c r="MT515" s="535"/>
      <c r="MU515" s="116"/>
      <c r="MW515" s="116" t="s">
        <v>312</v>
      </c>
      <c r="MX515" s="533" t="str">
        <f t="shared" ref="MX515" si="8174">MO515</f>
        <v>CARPINTERIA METALICA Y VIDRIOS</v>
      </c>
      <c r="MY515" s="534"/>
      <c r="MZ515" s="534"/>
      <c r="NA515" s="534"/>
      <c r="NB515" s="534"/>
      <c r="NC515" s="535"/>
      <c r="ND515" s="116"/>
      <c r="NF515" s="116" t="s">
        <v>312</v>
      </c>
      <c r="NG515" s="533" t="str">
        <f t="shared" ref="NG515" si="8175">MX515</f>
        <v>CARPINTERIA METALICA Y VIDRIOS</v>
      </c>
      <c r="NH515" s="534"/>
      <c r="NI515" s="534"/>
      <c r="NJ515" s="534"/>
      <c r="NK515" s="534"/>
      <c r="NL515" s="535"/>
      <c r="NM515" s="116"/>
      <c r="NO515" s="116" t="s">
        <v>312</v>
      </c>
      <c r="NP515" s="533" t="str">
        <f t="shared" ref="NP515" si="8176">NG515</f>
        <v>CARPINTERIA METALICA Y VIDRIOS</v>
      </c>
      <c r="NQ515" s="534"/>
      <c r="NR515" s="534"/>
      <c r="NS515" s="534"/>
      <c r="NT515" s="534"/>
      <c r="NU515" s="535"/>
      <c r="NV515" s="116"/>
      <c r="NX515" s="116" t="s">
        <v>312</v>
      </c>
      <c r="NY515" s="533" t="str">
        <f t="shared" ref="NY515" si="8177">NP515</f>
        <v>CARPINTERIA METALICA Y VIDRIOS</v>
      </c>
      <c r="NZ515" s="534"/>
      <c r="OA515" s="534"/>
      <c r="OB515" s="534"/>
      <c r="OC515" s="534"/>
      <c r="OD515" s="535"/>
      <c r="OE515" s="116"/>
      <c r="OG515" s="116" t="s">
        <v>312</v>
      </c>
      <c r="OH515" s="533" t="str">
        <f t="shared" ref="OH515" si="8178">NY515</f>
        <v>CARPINTERIA METALICA Y VIDRIOS</v>
      </c>
      <c r="OI515" s="534"/>
      <c r="OJ515" s="534"/>
      <c r="OK515" s="534"/>
      <c r="OL515" s="534"/>
      <c r="OM515" s="535"/>
      <c r="ON515" s="116"/>
      <c r="OP515" s="116" t="s">
        <v>312</v>
      </c>
      <c r="OQ515" s="533" t="str">
        <f t="shared" ref="OQ515" si="8179">OH515</f>
        <v>CARPINTERIA METALICA Y VIDRIOS</v>
      </c>
      <c r="OR515" s="534"/>
      <c r="OS515" s="534"/>
      <c r="OT515" s="534"/>
      <c r="OU515" s="534"/>
      <c r="OV515" s="535"/>
      <c r="OW515" s="116"/>
      <c r="OY515" s="116" t="s">
        <v>312</v>
      </c>
      <c r="OZ515" s="533" t="str">
        <f t="shared" ref="OZ515" si="8180">OQ515</f>
        <v>CARPINTERIA METALICA Y VIDRIOS</v>
      </c>
      <c r="PA515" s="534"/>
      <c r="PB515" s="534"/>
      <c r="PC515" s="534"/>
      <c r="PD515" s="534"/>
      <c r="PE515" s="535"/>
      <c r="PF515" s="116"/>
    </row>
    <row r="516" spans="1:422" s="161" customFormat="1">
      <c r="A516" s="116"/>
      <c r="B516" s="536"/>
      <c r="C516" s="537"/>
      <c r="D516" s="537"/>
      <c r="E516" s="537"/>
      <c r="F516" s="537"/>
      <c r="G516" s="538"/>
      <c r="H516" s="116"/>
      <c r="J516" s="116"/>
      <c r="K516" s="536"/>
      <c r="L516" s="537"/>
      <c r="M516" s="537"/>
      <c r="N516" s="537"/>
      <c r="O516" s="537"/>
      <c r="P516" s="538"/>
      <c r="Q516" s="116"/>
      <c r="S516" s="116"/>
      <c r="T516" s="536"/>
      <c r="U516" s="537"/>
      <c r="V516" s="537"/>
      <c r="W516" s="537"/>
      <c r="X516" s="537"/>
      <c r="Y516" s="538"/>
      <c r="Z516" s="116"/>
      <c r="AB516" s="116"/>
      <c r="AC516" s="536"/>
      <c r="AD516" s="537"/>
      <c r="AE516" s="537"/>
      <c r="AF516" s="537"/>
      <c r="AG516" s="537"/>
      <c r="AH516" s="538"/>
      <c r="AI516" s="116"/>
      <c r="AK516" s="116"/>
      <c r="AL516" s="536"/>
      <c r="AM516" s="537"/>
      <c r="AN516" s="537"/>
      <c r="AO516" s="537"/>
      <c r="AP516" s="537"/>
      <c r="AQ516" s="538"/>
      <c r="AR516" s="116"/>
      <c r="AT516" s="116"/>
      <c r="AU516" s="536"/>
      <c r="AV516" s="537"/>
      <c r="AW516" s="537"/>
      <c r="AX516" s="537"/>
      <c r="AY516" s="537"/>
      <c r="AZ516" s="538"/>
      <c r="BA516" s="116"/>
      <c r="BC516" s="116"/>
      <c r="BD516" s="536"/>
      <c r="BE516" s="537"/>
      <c r="BF516" s="537"/>
      <c r="BG516" s="537"/>
      <c r="BH516" s="537"/>
      <c r="BI516" s="538"/>
      <c r="BJ516" s="116"/>
      <c r="BL516" s="116"/>
      <c r="BM516" s="536"/>
      <c r="BN516" s="537"/>
      <c r="BO516" s="537"/>
      <c r="BP516" s="537"/>
      <c r="BQ516" s="537"/>
      <c r="BR516" s="538"/>
      <c r="BS516" s="116"/>
      <c r="BU516" s="116"/>
      <c r="BV516" s="536"/>
      <c r="BW516" s="537"/>
      <c r="BX516" s="537"/>
      <c r="BY516" s="537"/>
      <c r="BZ516" s="537"/>
      <c r="CA516" s="538"/>
      <c r="CB516" s="116"/>
      <c r="CD516" s="116"/>
      <c r="CE516" s="536"/>
      <c r="CF516" s="537"/>
      <c r="CG516" s="537"/>
      <c r="CH516" s="537"/>
      <c r="CI516" s="537"/>
      <c r="CJ516" s="538"/>
      <c r="CK516" s="116"/>
      <c r="CM516" s="116"/>
      <c r="CN516" s="536"/>
      <c r="CO516" s="537"/>
      <c r="CP516" s="537"/>
      <c r="CQ516" s="537"/>
      <c r="CR516" s="537"/>
      <c r="CS516" s="538"/>
      <c r="CT516" s="116"/>
      <c r="CV516" s="116"/>
      <c r="CW516" s="536"/>
      <c r="CX516" s="537"/>
      <c r="CY516" s="537"/>
      <c r="CZ516" s="537"/>
      <c r="DA516" s="537"/>
      <c r="DB516" s="538"/>
      <c r="DC516" s="116"/>
      <c r="DE516" s="116"/>
      <c r="DF516" s="536"/>
      <c r="DG516" s="537"/>
      <c r="DH516" s="537"/>
      <c r="DI516" s="537"/>
      <c r="DJ516" s="537"/>
      <c r="DK516" s="538"/>
      <c r="DL516" s="116"/>
      <c r="DN516" s="116"/>
      <c r="DO516" s="536"/>
      <c r="DP516" s="537"/>
      <c r="DQ516" s="537"/>
      <c r="DR516" s="537"/>
      <c r="DS516" s="537"/>
      <c r="DT516" s="538"/>
      <c r="DU516" s="116"/>
      <c r="DW516" s="116"/>
      <c r="DX516" s="536"/>
      <c r="DY516" s="537"/>
      <c r="DZ516" s="537"/>
      <c r="EA516" s="537"/>
      <c r="EB516" s="537"/>
      <c r="EC516" s="538"/>
      <c r="ED516" s="116"/>
      <c r="EF516" s="116"/>
      <c r="EG516" s="536"/>
      <c r="EH516" s="537"/>
      <c r="EI516" s="537"/>
      <c r="EJ516" s="537"/>
      <c r="EK516" s="537"/>
      <c r="EL516" s="538"/>
      <c r="EM516" s="116"/>
      <c r="EO516" s="116"/>
      <c r="EP516" s="536"/>
      <c r="EQ516" s="537"/>
      <c r="ER516" s="537"/>
      <c r="ES516" s="537"/>
      <c r="ET516" s="537"/>
      <c r="EU516" s="538"/>
      <c r="EV516" s="116"/>
      <c r="EX516" s="116"/>
      <c r="EY516" s="536"/>
      <c r="EZ516" s="537"/>
      <c r="FA516" s="537"/>
      <c r="FB516" s="537"/>
      <c r="FC516" s="537"/>
      <c r="FD516" s="538"/>
      <c r="FE516" s="116"/>
      <c r="FG516" s="116"/>
      <c r="FH516" s="536"/>
      <c r="FI516" s="537"/>
      <c r="FJ516" s="537"/>
      <c r="FK516" s="537"/>
      <c r="FL516" s="537"/>
      <c r="FM516" s="538"/>
      <c r="FN516" s="116"/>
      <c r="FP516" s="116"/>
      <c r="FQ516" s="536"/>
      <c r="FR516" s="537"/>
      <c r="FS516" s="537"/>
      <c r="FT516" s="537"/>
      <c r="FU516" s="537"/>
      <c r="FV516" s="538"/>
      <c r="FW516" s="116"/>
      <c r="FY516" s="116"/>
      <c r="FZ516" s="536"/>
      <c r="GA516" s="537"/>
      <c r="GB516" s="537"/>
      <c r="GC516" s="537"/>
      <c r="GD516" s="537"/>
      <c r="GE516" s="538"/>
      <c r="GF516" s="116"/>
      <c r="GH516" s="116"/>
      <c r="GI516" s="536"/>
      <c r="GJ516" s="537"/>
      <c r="GK516" s="537"/>
      <c r="GL516" s="537"/>
      <c r="GM516" s="537"/>
      <c r="GN516" s="538"/>
      <c r="GO516" s="116"/>
      <c r="GQ516" s="116"/>
      <c r="GR516" s="536"/>
      <c r="GS516" s="537"/>
      <c r="GT516" s="537"/>
      <c r="GU516" s="537"/>
      <c r="GV516" s="537"/>
      <c r="GW516" s="538"/>
      <c r="GX516" s="116"/>
      <c r="GZ516" s="116"/>
      <c r="HA516" s="536"/>
      <c r="HB516" s="537"/>
      <c r="HC516" s="537"/>
      <c r="HD516" s="537"/>
      <c r="HE516" s="537"/>
      <c r="HF516" s="538"/>
      <c r="HG516" s="116"/>
      <c r="HI516" s="116"/>
      <c r="HJ516" s="536"/>
      <c r="HK516" s="537"/>
      <c r="HL516" s="537"/>
      <c r="HM516" s="537"/>
      <c r="HN516" s="537"/>
      <c r="HO516" s="538"/>
      <c r="HP516" s="116"/>
      <c r="HR516" s="116"/>
      <c r="HS516" s="536"/>
      <c r="HT516" s="537"/>
      <c r="HU516" s="537"/>
      <c r="HV516" s="537"/>
      <c r="HW516" s="537"/>
      <c r="HX516" s="538"/>
      <c r="HY516" s="116"/>
      <c r="IA516" s="116"/>
      <c r="IB516" s="536"/>
      <c r="IC516" s="537"/>
      <c r="ID516" s="537"/>
      <c r="IE516" s="537"/>
      <c r="IF516" s="537"/>
      <c r="IG516" s="538"/>
      <c r="IH516" s="116"/>
      <c r="IJ516" s="116"/>
      <c r="IK516" s="536"/>
      <c r="IL516" s="537"/>
      <c r="IM516" s="537"/>
      <c r="IN516" s="537"/>
      <c r="IO516" s="537"/>
      <c r="IP516" s="538"/>
      <c r="IQ516" s="116"/>
      <c r="IS516" s="116"/>
      <c r="IT516" s="536"/>
      <c r="IU516" s="537"/>
      <c r="IV516" s="537"/>
      <c r="IW516" s="537"/>
      <c r="IX516" s="537"/>
      <c r="IY516" s="538"/>
      <c r="IZ516" s="116"/>
      <c r="JB516" s="116"/>
      <c r="JC516" s="536"/>
      <c r="JD516" s="537"/>
      <c r="JE516" s="537"/>
      <c r="JF516" s="537"/>
      <c r="JG516" s="537"/>
      <c r="JH516" s="538"/>
      <c r="JI516" s="116"/>
      <c r="JK516" s="116"/>
      <c r="JL516" s="536"/>
      <c r="JM516" s="537"/>
      <c r="JN516" s="537"/>
      <c r="JO516" s="537"/>
      <c r="JP516" s="537"/>
      <c r="JQ516" s="538"/>
      <c r="JR516" s="116"/>
      <c r="JT516" s="116"/>
      <c r="JU516" s="536"/>
      <c r="JV516" s="537"/>
      <c r="JW516" s="537"/>
      <c r="JX516" s="537"/>
      <c r="JY516" s="537"/>
      <c r="JZ516" s="538"/>
      <c r="KA516" s="116"/>
      <c r="KC516" s="116"/>
      <c r="KD516" s="536"/>
      <c r="KE516" s="537"/>
      <c r="KF516" s="537"/>
      <c r="KG516" s="537"/>
      <c r="KH516" s="537"/>
      <c r="KI516" s="538"/>
      <c r="KJ516" s="116"/>
      <c r="KL516" s="116"/>
      <c r="KM516" s="536"/>
      <c r="KN516" s="537"/>
      <c r="KO516" s="537"/>
      <c r="KP516" s="537"/>
      <c r="KQ516" s="537"/>
      <c r="KR516" s="538"/>
      <c r="KS516" s="116"/>
      <c r="KU516" s="116"/>
      <c r="KV516" s="536"/>
      <c r="KW516" s="537"/>
      <c r="KX516" s="537"/>
      <c r="KY516" s="537"/>
      <c r="KZ516" s="537"/>
      <c r="LA516" s="538"/>
      <c r="LB516" s="116"/>
      <c r="LD516" s="116"/>
      <c r="LE516" s="536"/>
      <c r="LF516" s="537"/>
      <c r="LG516" s="537"/>
      <c r="LH516" s="537"/>
      <c r="LI516" s="537"/>
      <c r="LJ516" s="538"/>
      <c r="LK516" s="116"/>
      <c r="LM516" s="116"/>
      <c r="LN516" s="536"/>
      <c r="LO516" s="537"/>
      <c r="LP516" s="537"/>
      <c r="LQ516" s="537"/>
      <c r="LR516" s="537"/>
      <c r="LS516" s="538"/>
      <c r="LT516" s="116"/>
      <c r="LV516" s="116"/>
      <c r="LW516" s="536"/>
      <c r="LX516" s="537"/>
      <c r="LY516" s="537"/>
      <c r="LZ516" s="537"/>
      <c r="MA516" s="537"/>
      <c r="MB516" s="538"/>
      <c r="MC516" s="116"/>
      <c r="ME516" s="116"/>
      <c r="MF516" s="536"/>
      <c r="MG516" s="537"/>
      <c r="MH516" s="537"/>
      <c r="MI516" s="537"/>
      <c r="MJ516" s="537"/>
      <c r="MK516" s="538"/>
      <c r="ML516" s="116"/>
      <c r="MN516" s="116"/>
      <c r="MO516" s="536"/>
      <c r="MP516" s="537"/>
      <c r="MQ516" s="537"/>
      <c r="MR516" s="537"/>
      <c r="MS516" s="537"/>
      <c r="MT516" s="538"/>
      <c r="MU516" s="116"/>
      <c r="MW516" s="116"/>
      <c r="MX516" s="536"/>
      <c r="MY516" s="537"/>
      <c r="MZ516" s="537"/>
      <c r="NA516" s="537"/>
      <c r="NB516" s="537"/>
      <c r="NC516" s="538"/>
      <c r="ND516" s="116"/>
      <c r="NF516" s="116"/>
      <c r="NG516" s="536"/>
      <c r="NH516" s="537"/>
      <c r="NI516" s="537"/>
      <c r="NJ516" s="537"/>
      <c r="NK516" s="537"/>
      <c r="NL516" s="538"/>
      <c r="NM516" s="116"/>
      <c r="NO516" s="116"/>
      <c r="NP516" s="536"/>
      <c r="NQ516" s="537"/>
      <c r="NR516" s="537"/>
      <c r="NS516" s="537"/>
      <c r="NT516" s="537"/>
      <c r="NU516" s="538"/>
      <c r="NV516" s="116"/>
      <c r="NX516" s="116"/>
      <c r="NY516" s="536"/>
      <c r="NZ516" s="537"/>
      <c r="OA516" s="537"/>
      <c r="OB516" s="537"/>
      <c r="OC516" s="537"/>
      <c r="OD516" s="538"/>
      <c r="OE516" s="116"/>
      <c r="OG516" s="116"/>
      <c r="OH516" s="536"/>
      <c r="OI516" s="537"/>
      <c r="OJ516" s="537"/>
      <c r="OK516" s="537"/>
      <c r="OL516" s="537"/>
      <c r="OM516" s="538"/>
      <c r="ON516" s="116"/>
      <c r="OP516" s="116"/>
      <c r="OQ516" s="536"/>
      <c r="OR516" s="537"/>
      <c r="OS516" s="537"/>
      <c r="OT516" s="537"/>
      <c r="OU516" s="537"/>
      <c r="OV516" s="538"/>
      <c r="OW516" s="116"/>
      <c r="OY516" s="116"/>
      <c r="OZ516" s="536"/>
      <c r="PA516" s="537"/>
      <c r="PB516" s="537"/>
      <c r="PC516" s="537"/>
      <c r="PD516" s="537"/>
      <c r="PE516" s="538"/>
      <c r="PF516" s="116"/>
    </row>
    <row r="517" spans="1:422" s="161" customFormat="1" ht="15" customHeight="1">
      <c r="A517" s="117" t="s">
        <v>1</v>
      </c>
      <c r="B517" s="544" t="str">
        <f>+APU!B287</f>
        <v>SUMINISTRO DE BARRA DE SEGURIDAD DE BAÑO PARA MOVILIDAD REDUCIDA. INCLUYE ACCESORIOS DE ANCLAJE DEMAS ELEMENTOS PARA SU CORRECTO FUNCIONAMIENTO.</v>
      </c>
      <c r="C517" s="545"/>
      <c r="D517" s="545"/>
      <c r="E517" s="545"/>
      <c r="F517" s="545"/>
      <c r="G517" s="545"/>
      <c r="H517" s="117" t="s">
        <v>313</v>
      </c>
      <c r="J517" s="117" t="s">
        <v>1</v>
      </c>
      <c r="K517" s="539" t="str">
        <f>B517</f>
        <v>SUMINISTRO DE BARRA DE SEGURIDAD DE BAÑO PARA MOVILIDAD REDUCIDA. INCLUYE ACCESORIOS DE ANCLAJE DEMAS ELEMENTOS PARA SU CORRECTO FUNCIONAMIENTO.</v>
      </c>
      <c r="L517" s="540"/>
      <c r="M517" s="540"/>
      <c r="N517" s="540"/>
      <c r="O517" s="540"/>
      <c r="P517" s="540"/>
      <c r="Q517" s="117" t="s">
        <v>313</v>
      </c>
      <c r="S517" s="117" t="s">
        <v>1</v>
      </c>
      <c r="T517" s="539" t="str">
        <f t="shared" ref="T517" si="8181">K517</f>
        <v>SUMINISTRO DE BARRA DE SEGURIDAD DE BAÑO PARA MOVILIDAD REDUCIDA. INCLUYE ACCESORIOS DE ANCLAJE DEMAS ELEMENTOS PARA SU CORRECTO FUNCIONAMIENTO.</v>
      </c>
      <c r="U517" s="540"/>
      <c r="V517" s="540"/>
      <c r="W517" s="540"/>
      <c r="X517" s="540"/>
      <c r="Y517" s="540"/>
      <c r="Z517" s="117" t="s">
        <v>313</v>
      </c>
      <c r="AB517" s="117" t="s">
        <v>1</v>
      </c>
      <c r="AC517" s="539" t="str">
        <f t="shared" ref="AC517" si="8182">T517</f>
        <v>SUMINISTRO DE BARRA DE SEGURIDAD DE BAÑO PARA MOVILIDAD REDUCIDA. INCLUYE ACCESORIOS DE ANCLAJE DEMAS ELEMENTOS PARA SU CORRECTO FUNCIONAMIENTO.</v>
      </c>
      <c r="AD517" s="540"/>
      <c r="AE517" s="540"/>
      <c r="AF517" s="540"/>
      <c r="AG517" s="540"/>
      <c r="AH517" s="540"/>
      <c r="AI517" s="117" t="s">
        <v>313</v>
      </c>
      <c r="AK517" s="117" t="s">
        <v>1</v>
      </c>
      <c r="AL517" s="539" t="str">
        <f t="shared" ref="AL517" si="8183">AC517</f>
        <v>SUMINISTRO DE BARRA DE SEGURIDAD DE BAÑO PARA MOVILIDAD REDUCIDA. INCLUYE ACCESORIOS DE ANCLAJE DEMAS ELEMENTOS PARA SU CORRECTO FUNCIONAMIENTO.</v>
      </c>
      <c r="AM517" s="540"/>
      <c r="AN517" s="540"/>
      <c r="AO517" s="540"/>
      <c r="AP517" s="540"/>
      <c r="AQ517" s="540"/>
      <c r="AR517" s="117" t="s">
        <v>313</v>
      </c>
      <c r="AT517" s="117" t="s">
        <v>1</v>
      </c>
      <c r="AU517" s="539" t="str">
        <f t="shared" ref="AU517" si="8184">AL517</f>
        <v>SUMINISTRO DE BARRA DE SEGURIDAD DE BAÑO PARA MOVILIDAD REDUCIDA. INCLUYE ACCESORIOS DE ANCLAJE DEMAS ELEMENTOS PARA SU CORRECTO FUNCIONAMIENTO.</v>
      </c>
      <c r="AV517" s="540"/>
      <c r="AW517" s="540"/>
      <c r="AX517" s="540"/>
      <c r="AY517" s="540"/>
      <c r="AZ517" s="540"/>
      <c r="BA517" s="117" t="s">
        <v>313</v>
      </c>
      <c r="BC517" s="117" t="s">
        <v>1</v>
      </c>
      <c r="BD517" s="539" t="str">
        <f t="shared" ref="BD517" si="8185">AU517</f>
        <v>SUMINISTRO DE BARRA DE SEGURIDAD DE BAÑO PARA MOVILIDAD REDUCIDA. INCLUYE ACCESORIOS DE ANCLAJE DEMAS ELEMENTOS PARA SU CORRECTO FUNCIONAMIENTO.</v>
      </c>
      <c r="BE517" s="540"/>
      <c r="BF517" s="540"/>
      <c r="BG517" s="540"/>
      <c r="BH517" s="540"/>
      <c r="BI517" s="540"/>
      <c r="BJ517" s="117" t="s">
        <v>313</v>
      </c>
      <c r="BL517" s="117" t="s">
        <v>1</v>
      </c>
      <c r="BM517" s="539" t="str">
        <f t="shared" ref="BM517" si="8186">BD517</f>
        <v>SUMINISTRO DE BARRA DE SEGURIDAD DE BAÑO PARA MOVILIDAD REDUCIDA. INCLUYE ACCESORIOS DE ANCLAJE DEMAS ELEMENTOS PARA SU CORRECTO FUNCIONAMIENTO.</v>
      </c>
      <c r="BN517" s="540"/>
      <c r="BO517" s="540"/>
      <c r="BP517" s="540"/>
      <c r="BQ517" s="540"/>
      <c r="BR517" s="540"/>
      <c r="BS517" s="117" t="s">
        <v>313</v>
      </c>
      <c r="BU517" s="117" t="s">
        <v>1</v>
      </c>
      <c r="BV517" s="539" t="str">
        <f t="shared" ref="BV517" si="8187">BM517</f>
        <v>SUMINISTRO DE BARRA DE SEGURIDAD DE BAÑO PARA MOVILIDAD REDUCIDA. INCLUYE ACCESORIOS DE ANCLAJE DEMAS ELEMENTOS PARA SU CORRECTO FUNCIONAMIENTO.</v>
      </c>
      <c r="BW517" s="540"/>
      <c r="BX517" s="540"/>
      <c r="BY517" s="540"/>
      <c r="BZ517" s="540"/>
      <c r="CA517" s="540"/>
      <c r="CB517" s="117" t="s">
        <v>313</v>
      </c>
      <c r="CD517" s="117" t="s">
        <v>1</v>
      </c>
      <c r="CE517" s="539" t="str">
        <f t="shared" ref="CE517" si="8188">BV517</f>
        <v>SUMINISTRO DE BARRA DE SEGURIDAD DE BAÑO PARA MOVILIDAD REDUCIDA. INCLUYE ACCESORIOS DE ANCLAJE DEMAS ELEMENTOS PARA SU CORRECTO FUNCIONAMIENTO.</v>
      </c>
      <c r="CF517" s="540"/>
      <c r="CG517" s="540"/>
      <c r="CH517" s="540"/>
      <c r="CI517" s="540"/>
      <c r="CJ517" s="540"/>
      <c r="CK517" s="117" t="s">
        <v>313</v>
      </c>
      <c r="CM517" s="117" t="s">
        <v>1</v>
      </c>
      <c r="CN517" s="539" t="str">
        <f t="shared" ref="CN517" si="8189">CE517</f>
        <v>SUMINISTRO DE BARRA DE SEGURIDAD DE BAÑO PARA MOVILIDAD REDUCIDA. INCLUYE ACCESORIOS DE ANCLAJE DEMAS ELEMENTOS PARA SU CORRECTO FUNCIONAMIENTO.</v>
      </c>
      <c r="CO517" s="540"/>
      <c r="CP517" s="540"/>
      <c r="CQ517" s="540"/>
      <c r="CR517" s="540"/>
      <c r="CS517" s="540"/>
      <c r="CT517" s="117" t="s">
        <v>313</v>
      </c>
      <c r="CV517" s="117" t="s">
        <v>1</v>
      </c>
      <c r="CW517" s="539" t="str">
        <f t="shared" ref="CW517" si="8190">CN517</f>
        <v>SUMINISTRO DE BARRA DE SEGURIDAD DE BAÑO PARA MOVILIDAD REDUCIDA. INCLUYE ACCESORIOS DE ANCLAJE DEMAS ELEMENTOS PARA SU CORRECTO FUNCIONAMIENTO.</v>
      </c>
      <c r="CX517" s="540"/>
      <c r="CY517" s="540"/>
      <c r="CZ517" s="540"/>
      <c r="DA517" s="540"/>
      <c r="DB517" s="540"/>
      <c r="DC517" s="117" t="s">
        <v>313</v>
      </c>
      <c r="DE517" s="117" t="s">
        <v>1</v>
      </c>
      <c r="DF517" s="539" t="str">
        <f t="shared" ref="DF517" si="8191">CW517</f>
        <v>SUMINISTRO DE BARRA DE SEGURIDAD DE BAÑO PARA MOVILIDAD REDUCIDA. INCLUYE ACCESORIOS DE ANCLAJE DEMAS ELEMENTOS PARA SU CORRECTO FUNCIONAMIENTO.</v>
      </c>
      <c r="DG517" s="540"/>
      <c r="DH517" s="540"/>
      <c r="DI517" s="540"/>
      <c r="DJ517" s="540"/>
      <c r="DK517" s="540"/>
      <c r="DL517" s="117" t="s">
        <v>313</v>
      </c>
      <c r="DN517" s="117" t="s">
        <v>1</v>
      </c>
      <c r="DO517" s="539" t="str">
        <f t="shared" ref="DO517" si="8192">DF517</f>
        <v>SUMINISTRO DE BARRA DE SEGURIDAD DE BAÑO PARA MOVILIDAD REDUCIDA. INCLUYE ACCESORIOS DE ANCLAJE DEMAS ELEMENTOS PARA SU CORRECTO FUNCIONAMIENTO.</v>
      </c>
      <c r="DP517" s="540"/>
      <c r="DQ517" s="540"/>
      <c r="DR517" s="540"/>
      <c r="DS517" s="540"/>
      <c r="DT517" s="540"/>
      <c r="DU517" s="117" t="s">
        <v>313</v>
      </c>
      <c r="DW517" s="117" t="s">
        <v>1</v>
      </c>
      <c r="DX517" s="539" t="str">
        <f t="shared" ref="DX517" si="8193">DO517</f>
        <v>SUMINISTRO DE BARRA DE SEGURIDAD DE BAÑO PARA MOVILIDAD REDUCIDA. INCLUYE ACCESORIOS DE ANCLAJE DEMAS ELEMENTOS PARA SU CORRECTO FUNCIONAMIENTO.</v>
      </c>
      <c r="DY517" s="540"/>
      <c r="DZ517" s="540"/>
      <c r="EA517" s="540"/>
      <c r="EB517" s="540"/>
      <c r="EC517" s="540"/>
      <c r="ED517" s="117" t="s">
        <v>313</v>
      </c>
      <c r="EF517" s="117" t="s">
        <v>1</v>
      </c>
      <c r="EG517" s="539" t="str">
        <f t="shared" ref="EG517" si="8194">DX517</f>
        <v>SUMINISTRO DE BARRA DE SEGURIDAD DE BAÑO PARA MOVILIDAD REDUCIDA. INCLUYE ACCESORIOS DE ANCLAJE DEMAS ELEMENTOS PARA SU CORRECTO FUNCIONAMIENTO.</v>
      </c>
      <c r="EH517" s="540"/>
      <c r="EI517" s="540"/>
      <c r="EJ517" s="540"/>
      <c r="EK517" s="540"/>
      <c r="EL517" s="540"/>
      <c r="EM517" s="117" t="s">
        <v>313</v>
      </c>
      <c r="EO517" s="117" t="s">
        <v>1</v>
      </c>
      <c r="EP517" s="539" t="str">
        <f t="shared" ref="EP517" si="8195">EG517</f>
        <v>SUMINISTRO DE BARRA DE SEGURIDAD DE BAÑO PARA MOVILIDAD REDUCIDA. INCLUYE ACCESORIOS DE ANCLAJE DEMAS ELEMENTOS PARA SU CORRECTO FUNCIONAMIENTO.</v>
      </c>
      <c r="EQ517" s="540"/>
      <c r="ER517" s="540"/>
      <c r="ES517" s="540"/>
      <c r="ET517" s="540"/>
      <c r="EU517" s="540"/>
      <c r="EV517" s="117" t="s">
        <v>313</v>
      </c>
      <c r="EX517" s="117" t="s">
        <v>1</v>
      </c>
      <c r="EY517" s="539" t="str">
        <f t="shared" ref="EY517" si="8196">EP517</f>
        <v>SUMINISTRO DE BARRA DE SEGURIDAD DE BAÑO PARA MOVILIDAD REDUCIDA. INCLUYE ACCESORIOS DE ANCLAJE DEMAS ELEMENTOS PARA SU CORRECTO FUNCIONAMIENTO.</v>
      </c>
      <c r="EZ517" s="540"/>
      <c r="FA517" s="540"/>
      <c r="FB517" s="540"/>
      <c r="FC517" s="540"/>
      <c r="FD517" s="540"/>
      <c r="FE517" s="117" t="s">
        <v>313</v>
      </c>
      <c r="FG517" s="117" t="s">
        <v>1</v>
      </c>
      <c r="FH517" s="539" t="str">
        <f t="shared" ref="FH517" si="8197">EY517</f>
        <v>SUMINISTRO DE BARRA DE SEGURIDAD DE BAÑO PARA MOVILIDAD REDUCIDA. INCLUYE ACCESORIOS DE ANCLAJE DEMAS ELEMENTOS PARA SU CORRECTO FUNCIONAMIENTO.</v>
      </c>
      <c r="FI517" s="540"/>
      <c r="FJ517" s="540"/>
      <c r="FK517" s="540"/>
      <c r="FL517" s="540"/>
      <c r="FM517" s="540"/>
      <c r="FN517" s="117" t="s">
        <v>313</v>
      </c>
      <c r="FP517" s="117" t="s">
        <v>1</v>
      </c>
      <c r="FQ517" s="539" t="str">
        <f t="shared" ref="FQ517" si="8198">FH517</f>
        <v>SUMINISTRO DE BARRA DE SEGURIDAD DE BAÑO PARA MOVILIDAD REDUCIDA. INCLUYE ACCESORIOS DE ANCLAJE DEMAS ELEMENTOS PARA SU CORRECTO FUNCIONAMIENTO.</v>
      </c>
      <c r="FR517" s="540"/>
      <c r="FS517" s="540"/>
      <c r="FT517" s="540"/>
      <c r="FU517" s="540"/>
      <c r="FV517" s="540"/>
      <c r="FW517" s="117" t="s">
        <v>313</v>
      </c>
      <c r="FY517" s="117" t="s">
        <v>1</v>
      </c>
      <c r="FZ517" s="539" t="str">
        <f t="shared" ref="FZ517" si="8199">FQ517</f>
        <v>SUMINISTRO DE BARRA DE SEGURIDAD DE BAÑO PARA MOVILIDAD REDUCIDA. INCLUYE ACCESORIOS DE ANCLAJE DEMAS ELEMENTOS PARA SU CORRECTO FUNCIONAMIENTO.</v>
      </c>
      <c r="GA517" s="540"/>
      <c r="GB517" s="540"/>
      <c r="GC517" s="540"/>
      <c r="GD517" s="540"/>
      <c r="GE517" s="540"/>
      <c r="GF517" s="117" t="s">
        <v>313</v>
      </c>
      <c r="GH517" s="117" t="s">
        <v>1</v>
      </c>
      <c r="GI517" s="539" t="str">
        <f t="shared" ref="GI517" si="8200">FZ517</f>
        <v>SUMINISTRO DE BARRA DE SEGURIDAD DE BAÑO PARA MOVILIDAD REDUCIDA. INCLUYE ACCESORIOS DE ANCLAJE DEMAS ELEMENTOS PARA SU CORRECTO FUNCIONAMIENTO.</v>
      </c>
      <c r="GJ517" s="540"/>
      <c r="GK517" s="540"/>
      <c r="GL517" s="540"/>
      <c r="GM517" s="540"/>
      <c r="GN517" s="540"/>
      <c r="GO517" s="117" t="s">
        <v>313</v>
      </c>
      <c r="GQ517" s="117" t="s">
        <v>1</v>
      </c>
      <c r="GR517" s="539" t="str">
        <f t="shared" ref="GR517" si="8201">GI517</f>
        <v>SUMINISTRO DE BARRA DE SEGURIDAD DE BAÑO PARA MOVILIDAD REDUCIDA. INCLUYE ACCESORIOS DE ANCLAJE DEMAS ELEMENTOS PARA SU CORRECTO FUNCIONAMIENTO.</v>
      </c>
      <c r="GS517" s="540"/>
      <c r="GT517" s="540"/>
      <c r="GU517" s="540"/>
      <c r="GV517" s="540"/>
      <c r="GW517" s="540"/>
      <c r="GX517" s="117" t="s">
        <v>313</v>
      </c>
      <c r="GZ517" s="117" t="s">
        <v>1</v>
      </c>
      <c r="HA517" s="539" t="str">
        <f t="shared" ref="HA517" si="8202">GR517</f>
        <v>SUMINISTRO DE BARRA DE SEGURIDAD DE BAÑO PARA MOVILIDAD REDUCIDA. INCLUYE ACCESORIOS DE ANCLAJE DEMAS ELEMENTOS PARA SU CORRECTO FUNCIONAMIENTO.</v>
      </c>
      <c r="HB517" s="540"/>
      <c r="HC517" s="540"/>
      <c r="HD517" s="540"/>
      <c r="HE517" s="540"/>
      <c r="HF517" s="540"/>
      <c r="HG517" s="117" t="s">
        <v>313</v>
      </c>
      <c r="HI517" s="117" t="s">
        <v>1</v>
      </c>
      <c r="HJ517" s="539" t="str">
        <f t="shared" ref="HJ517" si="8203">HA517</f>
        <v>SUMINISTRO DE BARRA DE SEGURIDAD DE BAÑO PARA MOVILIDAD REDUCIDA. INCLUYE ACCESORIOS DE ANCLAJE DEMAS ELEMENTOS PARA SU CORRECTO FUNCIONAMIENTO.</v>
      </c>
      <c r="HK517" s="540"/>
      <c r="HL517" s="540"/>
      <c r="HM517" s="540"/>
      <c r="HN517" s="540"/>
      <c r="HO517" s="540"/>
      <c r="HP517" s="117" t="s">
        <v>313</v>
      </c>
      <c r="HR517" s="117" t="s">
        <v>1</v>
      </c>
      <c r="HS517" s="539" t="str">
        <f t="shared" ref="HS517" si="8204">HJ517</f>
        <v>SUMINISTRO DE BARRA DE SEGURIDAD DE BAÑO PARA MOVILIDAD REDUCIDA. INCLUYE ACCESORIOS DE ANCLAJE DEMAS ELEMENTOS PARA SU CORRECTO FUNCIONAMIENTO.</v>
      </c>
      <c r="HT517" s="540"/>
      <c r="HU517" s="540"/>
      <c r="HV517" s="540"/>
      <c r="HW517" s="540"/>
      <c r="HX517" s="540"/>
      <c r="HY517" s="117" t="s">
        <v>313</v>
      </c>
      <c r="IA517" s="117" t="s">
        <v>1</v>
      </c>
      <c r="IB517" s="539" t="str">
        <f t="shared" ref="IB517" si="8205">HS517</f>
        <v>SUMINISTRO DE BARRA DE SEGURIDAD DE BAÑO PARA MOVILIDAD REDUCIDA. INCLUYE ACCESORIOS DE ANCLAJE DEMAS ELEMENTOS PARA SU CORRECTO FUNCIONAMIENTO.</v>
      </c>
      <c r="IC517" s="540"/>
      <c r="ID517" s="540"/>
      <c r="IE517" s="540"/>
      <c r="IF517" s="540"/>
      <c r="IG517" s="540"/>
      <c r="IH517" s="117" t="s">
        <v>313</v>
      </c>
      <c r="IJ517" s="117" t="s">
        <v>1</v>
      </c>
      <c r="IK517" s="539" t="str">
        <f t="shared" ref="IK517" si="8206">IB517</f>
        <v>SUMINISTRO DE BARRA DE SEGURIDAD DE BAÑO PARA MOVILIDAD REDUCIDA. INCLUYE ACCESORIOS DE ANCLAJE DEMAS ELEMENTOS PARA SU CORRECTO FUNCIONAMIENTO.</v>
      </c>
      <c r="IL517" s="540"/>
      <c r="IM517" s="540"/>
      <c r="IN517" s="540"/>
      <c r="IO517" s="540"/>
      <c r="IP517" s="540"/>
      <c r="IQ517" s="117" t="s">
        <v>313</v>
      </c>
      <c r="IS517" s="117" t="s">
        <v>1</v>
      </c>
      <c r="IT517" s="539" t="str">
        <f t="shared" ref="IT517" si="8207">IK517</f>
        <v>SUMINISTRO DE BARRA DE SEGURIDAD DE BAÑO PARA MOVILIDAD REDUCIDA. INCLUYE ACCESORIOS DE ANCLAJE DEMAS ELEMENTOS PARA SU CORRECTO FUNCIONAMIENTO.</v>
      </c>
      <c r="IU517" s="540"/>
      <c r="IV517" s="540"/>
      <c r="IW517" s="540"/>
      <c r="IX517" s="540"/>
      <c r="IY517" s="540"/>
      <c r="IZ517" s="117" t="s">
        <v>313</v>
      </c>
      <c r="JB517" s="117" t="s">
        <v>1</v>
      </c>
      <c r="JC517" s="539" t="str">
        <f t="shared" ref="JC517" si="8208">IT517</f>
        <v>SUMINISTRO DE BARRA DE SEGURIDAD DE BAÑO PARA MOVILIDAD REDUCIDA. INCLUYE ACCESORIOS DE ANCLAJE DEMAS ELEMENTOS PARA SU CORRECTO FUNCIONAMIENTO.</v>
      </c>
      <c r="JD517" s="540"/>
      <c r="JE517" s="540"/>
      <c r="JF517" s="540"/>
      <c r="JG517" s="540"/>
      <c r="JH517" s="540"/>
      <c r="JI517" s="117" t="s">
        <v>313</v>
      </c>
      <c r="JK517" s="117" t="s">
        <v>1</v>
      </c>
      <c r="JL517" s="539" t="str">
        <f t="shared" ref="JL517" si="8209">JC517</f>
        <v>SUMINISTRO DE BARRA DE SEGURIDAD DE BAÑO PARA MOVILIDAD REDUCIDA. INCLUYE ACCESORIOS DE ANCLAJE DEMAS ELEMENTOS PARA SU CORRECTO FUNCIONAMIENTO.</v>
      </c>
      <c r="JM517" s="540"/>
      <c r="JN517" s="540"/>
      <c r="JO517" s="540"/>
      <c r="JP517" s="540"/>
      <c r="JQ517" s="540"/>
      <c r="JR517" s="117" t="s">
        <v>313</v>
      </c>
      <c r="JT517" s="117" t="s">
        <v>1</v>
      </c>
      <c r="JU517" s="539" t="str">
        <f t="shared" ref="JU517" si="8210">JL517</f>
        <v>SUMINISTRO DE BARRA DE SEGURIDAD DE BAÑO PARA MOVILIDAD REDUCIDA. INCLUYE ACCESORIOS DE ANCLAJE DEMAS ELEMENTOS PARA SU CORRECTO FUNCIONAMIENTO.</v>
      </c>
      <c r="JV517" s="540"/>
      <c r="JW517" s="540"/>
      <c r="JX517" s="540"/>
      <c r="JY517" s="540"/>
      <c r="JZ517" s="540"/>
      <c r="KA517" s="117" t="s">
        <v>313</v>
      </c>
      <c r="KC517" s="117" t="s">
        <v>1</v>
      </c>
      <c r="KD517" s="539" t="str">
        <f t="shared" ref="KD517" si="8211">JU517</f>
        <v>SUMINISTRO DE BARRA DE SEGURIDAD DE BAÑO PARA MOVILIDAD REDUCIDA. INCLUYE ACCESORIOS DE ANCLAJE DEMAS ELEMENTOS PARA SU CORRECTO FUNCIONAMIENTO.</v>
      </c>
      <c r="KE517" s="540"/>
      <c r="KF517" s="540"/>
      <c r="KG517" s="540"/>
      <c r="KH517" s="540"/>
      <c r="KI517" s="540"/>
      <c r="KJ517" s="117" t="s">
        <v>313</v>
      </c>
      <c r="KL517" s="117" t="s">
        <v>1</v>
      </c>
      <c r="KM517" s="539" t="str">
        <f t="shared" ref="KM517" si="8212">KD517</f>
        <v>SUMINISTRO DE BARRA DE SEGURIDAD DE BAÑO PARA MOVILIDAD REDUCIDA. INCLUYE ACCESORIOS DE ANCLAJE DEMAS ELEMENTOS PARA SU CORRECTO FUNCIONAMIENTO.</v>
      </c>
      <c r="KN517" s="540"/>
      <c r="KO517" s="540"/>
      <c r="KP517" s="540"/>
      <c r="KQ517" s="540"/>
      <c r="KR517" s="540"/>
      <c r="KS517" s="117" t="s">
        <v>313</v>
      </c>
      <c r="KU517" s="117" t="s">
        <v>1</v>
      </c>
      <c r="KV517" s="539" t="str">
        <f t="shared" ref="KV517" si="8213">KM517</f>
        <v>SUMINISTRO DE BARRA DE SEGURIDAD DE BAÑO PARA MOVILIDAD REDUCIDA. INCLUYE ACCESORIOS DE ANCLAJE DEMAS ELEMENTOS PARA SU CORRECTO FUNCIONAMIENTO.</v>
      </c>
      <c r="KW517" s="540"/>
      <c r="KX517" s="540"/>
      <c r="KY517" s="540"/>
      <c r="KZ517" s="540"/>
      <c r="LA517" s="540"/>
      <c r="LB517" s="117" t="s">
        <v>313</v>
      </c>
      <c r="LD517" s="117" t="s">
        <v>1</v>
      </c>
      <c r="LE517" s="539" t="str">
        <f t="shared" ref="LE517" si="8214">KV517</f>
        <v>SUMINISTRO DE BARRA DE SEGURIDAD DE BAÑO PARA MOVILIDAD REDUCIDA. INCLUYE ACCESORIOS DE ANCLAJE DEMAS ELEMENTOS PARA SU CORRECTO FUNCIONAMIENTO.</v>
      </c>
      <c r="LF517" s="540"/>
      <c r="LG517" s="540"/>
      <c r="LH517" s="540"/>
      <c r="LI517" s="540"/>
      <c r="LJ517" s="540"/>
      <c r="LK517" s="117" t="s">
        <v>313</v>
      </c>
      <c r="LM517" s="117" t="s">
        <v>1</v>
      </c>
      <c r="LN517" s="539" t="str">
        <f t="shared" ref="LN517" si="8215">LE517</f>
        <v>SUMINISTRO DE BARRA DE SEGURIDAD DE BAÑO PARA MOVILIDAD REDUCIDA. INCLUYE ACCESORIOS DE ANCLAJE DEMAS ELEMENTOS PARA SU CORRECTO FUNCIONAMIENTO.</v>
      </c>
      <c r="LO517" s="540"/>
      <c r="LP517" s="540"/>
      <c r="LQ517" s="540"/>
      <c r="LR517" s="540"/>
      <c r="LS517" s="540"/>
      <c r="LT517" s="117" t="s">
        <v>313</v>
      </c>
      <c r="LV517" s="117" t="s">
        <v>1</v>
      </c>
      <c r="LW517" s="539" t="str">
        <f t="shared" ref="LW517" si="8216">LN517</f>
        <v>SUMINISTRO DE BARRA DE SEGURIDAD DE BAÑO PARA MOVILIDAD REDUCIDA. INCLUYE ACCESORIOS DE ANCLAJE DEMAS ELEMENTOS PARA SU CORRECTO FUNCIONAMIENTO.</v>
      </c>
      <c r="LX517" s="540"/>
      <c r="LY517" s="540"/>
      <c r="LZ517" s="540"/>
      <c r="MA517" s="540"/>
      <c r="MB517" s="540"/>
      <c r="MC517" s="117" t="s">
        <v>313</v>
      </c>
      <c r="ME517" s="117" t="s">
        <v>1</v>
      </c>
      <c r="MF517" s="539" t="str">
        <f t="shared" ref="MF517" si="8217">LW517</f>
        <v>SUMINISTRO DE BARRA DE SEGURIDAD DE BAÑO PARA MOVILIDAD REDUCIDA. INCLUYE ACCESORIOS DE ANCLAJE DEMAS ELEMENTOS PARA SU CORRECTO FUNCIONAMIENTO.</v>
      </c>
      <c r="MG517" s="540"/>
      <c r="MH517" s="540"/>
      <c r="MI517" s="540"/>
      <c r="MJ517" s="540"/>
      <c r="MK517" s="540"/>
      <c r="ML517" s="117" t="s">
        <v>313</v>
      </c>
      <c r="MN517" s="117" t="s">
        <v>1</v>
      </c>
      <c r="MO517" s="539" t="str">
        <f t="shared" ref="MO517" si="8218">MF517</f>
        <v>SUMINISTRO DE BARRA DE SEGURIDAD DE BAÑO PARA MOVILIDAD REDUCIDA. INCLUYE ACCESORIOS DE ANCLAJE DEMAS ELEMENTOS PARA SU CORRECTO FUNCIONAMIENTO.</v>
      </c>
      <c r="MP517" s="540"/>
      <c r="MQ517" s="540"/>
      <c r="MR517" s="540"/>
      <c r="MS517" s="540"/>
      <c r="MT517" s="540"/>
      <c r="MU517" s="117" t="s">
        <v>313</v>
      </c>
      <c r="MW517" s="117" t="s">
        <v>1</v>
      </c>
      <c r="MX517" s="539" t="str">
        <f t="shared" ref="MX517" si="8219">MO517</f>
        <v>SUMINISTRO DE BARRA DE SEGURIDAD DE BAÑO PARA MOVILIDAD REDUCIDA. INCLUYE ACCESORIOS DE ANCLAJE DEMAS ELEMENTOS PARA SU CORRECTO FUNCIONAMIENTO.</v>
      </c>
      <c r="MY517" s="540"/>
      <c r="MZ517" s="540"/>
      <c r="NA517" s="540"/>
      <c r="NB517" s="540"/>
      <c r="NC517" s="540"/>
      <c r="ND517" s="117" t="s">
        <v>313</v>
      </c>
      <c r="NF517" s="117" t="s">
        <v>1</v>
      </c>
      <c r="NG517" s="539" t="str">
        <f t="shared" ref="NG517" si="8220">MX517</f>
        <v>SUMINISTRO DE BARRA DE SEGURIDAD DE BAÑO PARA MOVILIDAD REDUCIDA. INCLUYE ACCESORIOS DE ANCLAJE DEMAS ELEMENTOS PARA SU CORRECTO FUNCIONAMIENTO.</v>
      </c>
      <c r="NH517" s="540"/>
      <c r="NI517" s="540"/>
      <c r="NJ517" s="540"/>
      <c r="NK517" s="540"/>
      <c r="NL517" s="540"/>
      <c r="NM517" s="117" t="s">
        <v>313</v>
      </c>
      <c r="NO517" s="117" t="s">
        <v>1</v>
      </c>
      <c r="NP517" s="539" t="str">
        <f t="shared" ref="NP517" si="8221">NG517</f>
        <v>SUMINISTRO DE BARRA DE SEGURIDAD DE BAÑO PARA MOVILIDAD REDUCIDA. INCLUYE ACCESORIOS DE ANCLAJE DEMAS ELEMENTOS PARA SU CORRECTO FUNCIONAMIENTO.</v>
      </c>
      <c r="NQ517" s="540"/>
      <c r="NR517" s="540"/>
      <c r="NS517" s="540"/>
      <c r="NT517" s="540"/>
      <c r="NU517" s="540"/>
      <c r="NV517" s="117" t="s">
        <v>313</v>
      </c>
      <c r="NX517" s="117" t="s">
        <v>1</v>
      </c>
      <c r="NY517" s="539" t="str">
        <f t="shared" ref="NY517" si="8222">NP517</f>
        <v>SUMINISTRO DE BARRA DE SEGURIDAD DE BAÑO PARA MOVILIDAD REDUCIDA. INCLUYE ACCESORIOS DE ANCLAJE DEMAS ELEMENTOS PARA SU CORRECTO FUNCIONAMIENTO.</v>
      </c>
      <c r="NZ517" s="540"/>
      <c r="OA517" s="540"/>
      <c r="OB517" s="540"/>
      <c r="OC517" s="540"/>
      <c r="OD517" s="540"/>
      <c r="OE517" s="117" t="s">
        <v>313</v>
      </c>
      <c r="OG517" s="117" t="s">
        <v>1</v>
      </c>
      <c r="OH517" s="539" t="str">
        <f t="shared" ref="OH517" si="8223">NY517</f>
        <v>SUMINISTRO DE BARRA DE SEGURIDAD DE BAÑO PARA MOVILIDAD REDUCIDA. INCLUYE ACCESORIOS DE ANCLAJE DEMAS ELEMENTOS PARA SU CORRECTO FUNCIONAMIENTO.</v>
      </c>
      <c r="OI517" s="540"/>
      <c r="OJ517" s="540"/>
      <c r="OK517" s="540"/>
      <c r="OL517" s="540"/>
      <c r="OM517" s="540"/>
      <c r="ON517" s="117" t="s">
        <v>313</v>
      </c>
      <c r="OP517" s="117" t="s">
        <v>1</v>
      </c>
      <c r="OQ517" s="539" t="str">
        <f t="shared" ref="OQ517" si="8224">OH517</f>
        <v>SUMINISTRO DE BARRA DE SEGURIDAD DE BAÑO PARA MOVILIDAD REDUCIDA. INCLUYE ACCESORIOS DE ANCLAJE DEMAS ELEMENTOS PARA SU CORRECTO FUNCIONAMIENTO.</v>
      </c>
      <c r="OR517" s="540"/>
      <c r="OS517" s="540"/>
      <c r="OT517" s="540"/>
      <c r="OU517" s="540"/>
      <c r="OV517" s="540"/>
      <c r="OW517" s="117" t="s">
        <v>313</v>
      </c>
      <c r="OY517" s="117" t="s">
        <v>1</v>
      </c>
      <c r="OZ517" s="539" t="str">
        <f t="shared" ref="OZ517" si="8225">OQ517</f>
        <v>SUMINISTRO DE BARRA DE SEGURIDAD DE BAÑO PARA MOVILIDAD REDUCIDA. INCLUYE ACCESORIOS DE ANCLAJE DEMAS ELEMENTOS PARA SU CORRECTO FUNCIONAMIENTO.</v>
      </c>
      <c r="PA517" s="540"/>
      <c r="PB517" s="540"/>
      <c r="PC517" s="540"/>
      <c r="PD517" s="540"/>
      <c r="PE517" s="540"/>
      <c r="PF517" s="117" t="s">
        <v>313</v>
      </c>
    </row>
    <row r="518" spans="1:422" s="161" customFormat="1" ht="22.5" customHeight="1">
      <c r="A518" s="127" t="str">
        <f>+APU!A287</f>
        <v>09-01-002</v>
      </c>
      <c r="B518" s="545"/>
      <c r="C518" s="545"/>
      <c r="D518" s="545"/>
      <c r="E518" s="545"/>
      <c r="F518" s="545"/>
      <c r="G518" s="545"/>
      <c r="H518" s="133" t="s">
        <v>283</v>
      </c>
      <c r="J518" s="127" t="str">
        <f>+A518</f>
        <v>09-01-002</v>
      </c>
      <c r="K518" s="540"/>
      <c r="L518" s="540"/>
      <c r="M518" s="540"/>
      <c r="N518" s="540"/>
      <c r="O518" s="540"/>
      <c r="P518" s="540"/>
      <c r="Q518" s="126" t="str">
        <f>H518</f>
        <v>U</v>
      </c>
      <c r="S518" s="127" t="str">
        <f t="shared" ref="S518" si="8226">+J518</f>
        <v>09-01-002</v>
      </c>
      <c r="T518" s="540"/>
      <c r="U518" s="540"/>
      <c r="V518" s="540"/>
      <c r="W518" s="540"/>
      <c r="X518" s="540"/>
      <c r="Y518" s="540"/>
      <c r="Z518" s="126" t="str">
        <f t="shared" ref="Z518" si="8227">Q518</f>
        <v>U</v>
      </c>
      <c r="AB518" s="127" t="str">
        <f t="shared" ref="AB518" si="8228">+S518</f>
        <v>09-01-002</v>
      </c>
      <c r="AC518" s="540"/>
      <c r="AD518" s="540"/>
      <c r="AE518" s="540"/>
      <c r="AF518" s="540"/>
      <c r="AG518" s="540"/>
      <c r="AH518" s="540"/>
      <c r="AI518" s="126" t="str">
        <f t="shared" ref="AI518" si="8229">Z518</f>
        <v>U</v>
      </c>
      <c r="AK518" s="127" t="str">
        <f t="shared" ref="AK518" si="8230">+AB518</f>
        <v>09-01-002</v>
      </c>
      <c r="AL518" s="540"/>
      <c r="AM518" s="540"/>
      <c r="AN518" s="540"/>
      <c r="AO518" s="540"/>
      <c r="AP518" s="540"/>
      <c r="AQ518" s="540"/>
      <c r="AR518" s="126" t="str">
        <f t="shared" ref="AR518" si="8231">AI518</f>
        <v>U</v>
      </c>
      <c r="AT518" s="127" t="str">
        <f t="shared" ref="AT518" si="8232">+AK518</f>
        <v>09-01-002</v>
      </c>
      <c r="AU518" s="540"/>
      <c r="AV518" s="540"/>
      <c r="AW518" s="540"/>
      <c r="AX518" s="540"/>
      <c r="AY518" s="540"/>
      <c r="AZ518" s="540"/>
      <c r="BA518" s="126" t="str">
        <f t="shared" ref="BA518" si="8233">AR518</f>
        <v>U</v>
      </c>
      <c r="BC518" s="127" t="str">
        <f t="shared" ref="BC518" si="8234">+AT518</f>
        <v>09-01-002</v>
      </c>
      <c r="BD518" s="540"/>
      <c r="BE518" s="540"/>
      <c r="BF518" s="540"/>
      <c r="BG518" s="540"/>
      <c r="BH518" s="540"/>
      <c r="BI518" s="540"/>
      <c r="BJ518" s="126" t="str">
        <f t="shared" ref="BJ518" si="8235">BA518</f>
        <v>U</v>
      </c>
      <c r="BL518" s="127" t="str">
        <f t="shared" ref="BL518" si="8236">+BC518</f>
        <v>09-01-002</v>
      </c>
      <c r="BM518" s="540"/>
      <c r="BN518" s="540"/>
      <c r="BO518" s="540"/>
      <c r="BP518" s="540"/>
      <c r="BQ518" s="540"/>
      <c r="BR518" s="540"/>
      <c r="BS518" s="126" t="str">
        <f t="shared" ref="BS518" si="8237">BJ518</f>
        <v>U</v>
      </c>
      <c r="BU518" s="127" t="str">
        <f t="shared" ref="BU518" si="8238">+BL518</f>
        <v>09-01-002</v>
      </c>
      <c r="BV518" s="540"/>
      <c r="BW518" s="540"/>
      <c r="BX518" s="540"/>
      <c r="BY518" s="540"/>
      <c r="BZ518" s="540"/>
      <c r="CA518" s="540"/>
      <c r="CB518" s="126" t="str">
        <f t="shared" ref="CB518" si="8239">BS518</f>
        <v>U</v>
      </c>
      <c r="CD518" s="127" t="str">
        <f t="shared" ref="CD518" si="8240">+BU518</f>
        <v>09-01-002</v>
      </c>
      <c r="CE518" s="540"/>
      <c r="CF518" s="540"/>
      <c r="CG518" s="540"/>
      <c r="CH518" s="540"/>
      <c r="CI518" s="540"/>
      <c r="CJ518" s="540"/>
      <c r="CK518" s="126" t="str">
        <f t="shared" ref="CK518" si="8241">CB518</f>
        <v>U</v>
      </c>
      <c r="CM518" s="127" t="str">
        <f t="shared" ref="CM518" si="8242">+CD518</f>
        <v>09-01-002</v>
      </c>
      <c r="CN518" s="540"/>
      <c r="CO518" s="540"/>
      <c r="CP518" s="540"/>
      <c r="CQ518" s="540"/>
      <c r="CR518" s="540"/>
      <c r="CS518" s="540"/>
      <c r="CT518" s="126" t="str">
        <f t="shared" ref="CT518" si="8243">CK518</f>
        <v>U</v>
      </c>
      <c r="CV518" s="127" t="str">
        <f t="shared" ref="CV518" si="8244">+CM518</f>
        <v>09-01-002</v>
      </c>
      <c r="CW518" s="540"/>
      <c r="CX518" s="540"/>
      <c r="CY518" s="540"/>
      <c r="CZ518" s="540"/>
      <c r="DA518" s="540"/>
      <c r="DB518" s="540"/>
      <c r="DC518" s="126" t="str">
        <f t="shared" ref="DC518" si="8245">CT518</f>
        <v>U</v>
      </c>
      <c r="DE518" s="127" t="str">
        <f t="shared" ref="DE518" si="8246">+CV518</f>
        <v>09-01-002</v>
      </c>
      <c r="DF518" s="540"/>
      <c r="DG518" s="540"/>
      <c r="DH518" s="540"/>
      <c r="DI518" s="540"/>
      <c r="DJ518" s="540"/>
      <c r="DK518" s="540"/>
      <c r="DL518" s="126" t="str">
        <f t="shared" ref="DL518" si="8247">DC518</f>
        <v>U</v>
      </c>
      <c r="DN518" s="127" t="str">
        <f t="shared" ref="DN518" si="8248">+DE518</f>
        <v>09-01-002</v>
      </c>
      <c r="DO518" s="540"/>
      <c r="DP518" s="540"/>
      <c r="DQ518" s="540"/>
      <c r="DR518" s="540"/>
      <c r="DS518" s="540"/>
      <c r="DT518" s="540"/>
      <c r="DU518" s="126" t="str">
        <f t="shared" ref="DU518" si="8249">DL518</f>
        <v>U</v>
      </c>
      <c r="DW518" s="127" t="str">
        <f t="shared" ref="DW518" si="8250">+DN518</f>
        <v>09-01-002</v>
      </c>
      <c r="DX518" s="540"/>
      <c r="DY518" s="540"/>
      <c r="DZ518" s="540"/>
      <c r="EA518" s="540"/>
      <c r="EB518" s="540"/>
      <c r="EC518" s="540"/>
      <c r="ED518" s="126" t="str">
        <f t="shared" ref="ED518" si="8251">DU518</f>
        <v>U</v>
      </c>
      <c r="EF518" s="127" t="str">
        <f t="shared" ref="EF518" si="8252">+DW518</f>
        <v>09-01-002</v>
      </c>
      <c r="EG518" s="540"/>
      <c r="EH518" s="540"/>
      <c r="EI518" s="540"/>
      <c r="EJ518" s="540"/>
      <c r="EK518" s="540"/>
      <c r="EL518" s="540"/>
      <c r="EM518" s="126" t="str">
        <f t="shared" ref="EM518" si="8253">ED518</f>
        <v>U</v>
      </c>
      <c r="EO518" s="127" t="str">
        <f t="shared" ref="EO518" si="8254">+EF518</f>
        <v>09-01-002</v>
      </c>
      <c r="EP518" s="540"/>
      <c r="EQ518" s="540"/>
      <c r="ER518" s="540"/>
      <c r="ES518" s="540"/>
      <c r="ET518" s="540"/>
      <c r="EU518" s="540"/>
      <c r="EV518" s="126" t="str">
        <f t="shared" ref="EV518" si="8255">EM518</f>
        <v>U</v>
      </c>
      <c r="EX518" s="127" t="str">
        <f t="shared" ref="EX518" si="8256">+EO518</f>
        <v>09-01-002</v>
      </c>
      <c r="EY518" s="540"/>
      <c r="EZ518" s="540"/>
      <c r="FA518" s="540"/>
      <c r="FB518" s="540"/>
      <c r="FC518" s="540"/>
      <c r="FD518" s="540"/>
      <c r="FE518" s="126" t="str">
        <f t="shared" ref="FE518" si="8257">EV518</f>
        <v>U</v>
      </c>
      <c r="FG518" s="127" t="str">
        <f t="shared" ref="FG518" si="8258">+EX518</f>
        <v>09-01-002</v>
      </c>
      <c r="FH518" s="540"/>
      <c r="FI518" s="540"/>
      <c r="FJ518" s="540"/>
      <c r="FK518" s="540"/>
      <c r="FL518" s="540"/>
      <c r="FM518" s="540"/>
      <c r="FN518" s="126" t="str">
        <f t="shared" ref="FN518" si="8259">FE518</f>
        <v>U</v>
      </c>
      <c r="FP518" s="127" t="str">
        <f t="shared" ref="FP518" si="8260">+FG518</f>
        <v>09-01-002</v>
      </c>
      <c r="FQ518" s="540"/>
      <c r="FR518" s="540"/>
      <c r="FS518" s="540"/>
      <c r="FT518" s="540"/>
      <c r="FU518" s="540"/>
      <c r="FV518" s="540"/>
      <c r="FW518" s="126" t="str">
        <f t="shared" ref="FW518" si="8261">FN518</f>
        <v>U</v>
      </c>
      <c r="FY518" s="127" t="str">
        <f t="shared" ref="FY518" si="8262">+FP518</f>
        <v>09-01-002</v>
      </c>
      <c r="FZ518" s="540"/>
      <c r="GA518" s="540"/>
      <c r="GB518" s="540"/>
      <c r="GC518" s="540"/>
      <c r="GD518" s="540"/>
      <c r="GE518" s="540"/>
      <c r="GF518" s="126" t="str">
        <f t="shared" ref="GF518" si="8263">FW518</f>
        <v>U</v>
      </c>
      <c r="GH518" s="127" t="str">
        <f t="shared" ref="GH518" si="8264">+FY518</f>
        <v>09-01-002</v>
      </c>
      <c r="GI518" s="540"/>
      <c r="GJ518" s="540"/>
      <c r="GK518" s="540"/>
      <c r="GL518" s="540"/>
      <c r="GM518" s="540"/>
      <c r="GN518" s="540"/>
      <c r="GO518" s="126" t="str">
        <f t="shared" ref="GO518" si="8265">GF518</f>
        <v>U</v>
      </c>
      <c r="GQ518" s="127" t="str">
        <f t="shared" ref="GQ518" si="8266">+GH518</f>
        <v>09-01-002</v>
      </c>
      <c r="GR518" s="540"/>
      <c r="GS518" s="540"/>
      <c r="GT518" s="540"/>
      <c r="GU518" s="540"/>
      <c r="GV518" s="540"/>
      <c r="GW518" s="540"/>
      <c r="GX518" s="126" t="str">
        <f t="shared" ref="GX518" si="8267">GO518</f>
        <v>U</v>
      </c>
      <c r="GZ518" s="127" t="str">
        <f t="shared" ref="GZ518" si="8268">+GQ518</f>
        <v>09-01-002</v>
      </c>
      <c r="HA518" s="540"/>
      <c r="HB518" s="540"/>
      <c r="HC518" s="540"/>
      <c r="HD518" s="540"/>
      <c r="HE518" s="540"/>
      <c r="HF518" s="540"/>
      <c r="HG518" s="126" t="str">
        <f t="shared" ref="HG518" si="8269">GX518</f>
        <v>U</v>
      </c>
      <c r="HI518" s="127" t="str">
        <f t="shared" ref="HI518" si="8270">+GZ518</f>
        <v>09-01-002</v>
      </c>
      <c r="HJ518" s="540"/>
      <c r="HK518" s="540"/>
      <c r="HL518" s="540"/>
      <c r="HM518" s="540"/>
      <c r="HN518" s="540"/>
      <c r="HO518" s="540"/>
      <c r="HP518" s="126" t="str">
        <f t="shared" ref="HP518" si="8271">HG518</f>
        <v>U</v>
      </c>
      <c r="HR518" s="127" t="str">
        <f t="shared" ref="HR518" si="8272">+HI518</f>
        <v>09-01-002</v>
      </c>
      <c r="HS518" s="540"/>
      <c r="HT518" s="540"/>
      <c r="HU518" s="540"/>
      <c r="HV518" s="540"/>
      <c r="HW518" s="540"/>
      <c r="HX518" s="540"/>
      <c r="HY518" s="126" t="str">
        <f t="shared" ref="HY518" si="8273">HP518</f>
        <v>U</v>
      </c>
      <c r="IA518" s="127" t="str">
        <f t="shared" ref="IA518" si="8274">+HR518</f>
        <v>09-01-002</v>
      </c>
      <c r="IB518" s="540"/>
      <c r="IC518" s="540"/>
      <c r="ID518" s="540"/>
      <c r="IE518" s="540"/>
      <c r="IF518" s="540"/>
      <c r="IG518" s="540"/>
      <c r="IH518" s="126" t="str">
        <f t="shared" ref="IH518" si="8275">HY518</f>
        <v>U</v>
      </c>
      <c r="IJ518" s="127" t="str">
        <f t="shared" ref="IJ518" si="8276">+IA518</f>
        <v>09-01-002</v>
      </c>
      <c r="IK518" s="540"/>
      <c r="IL518" s="540"/>
      <c r="IM518" s="540"/>
      <c r="IN518" s="540"/>
      <c r="IO518" s="540"/>
      <c r="IP518" s="540"/>
      <c r="IQ518" s="126" t="str">
        <f t="shared" ref="IQ518" si="8277">IH518</f>
        <v>U</v>
      </c>
      <c r="IS518" s="127" t="str">
        <f t="shared" ref="IS518" si="8278">+IJ518</f>
        <v>09-01-002</v>
      </c>
      <c r="IT518" s="540"/>
      <c r="IU518" s="540"/>
      <c r="IV518" s="540"/>
      <c r="IW518" s="540"/>
      <c r="IX518" s="540"/>
      <c r="IY518" s="540"/>
      <c r="IZ518" s="126" t="str">
        <f t="shared" ref="IZ518" si="8279">IQ518</f>
        <v>U</v>
      </c>
      <c r="JB518" s="127" t="str">
        <f t="shared" ref="JB518" si="8280">+IS518</f>
        <v>09-01-002</v>
      </c>
      <c r="JC518" s="540"/>
      <c r="JD518" s="540"/>
      <c r="JE518" s="540"/>
      <c r="JF518" s="540"/>
      <c r="JG518" s="540"/>
      <c r="JH518" s="540"/>
      <c r="JI518" s="126" t="str">
        <f t="shared" ref="JI518" si="8281">IZ518</f>
        <v>U</v>
      </c>
      <c r="JK518" s="127" t="str">
        <f t="shared" ref="JK518" si="8282">+JB518</f>
        <v>09-01-002</v>
      </c>
      <c r="JL518" s="540"/>
      <c r="JM518" s="540"/>
      <c r="JN518" s="540"/>
      <c r="JO518" s="540"/>
      <c r="JP518" s="540"/>
      <c r="JQ518" s="540"/>
      <c r="JR518" s="126" t="str">
        <f t="shared" ref="JR518" si="8283">JI518</f>
        <v>U</v>
      </c>
      <c r="JT518" s="127" t="str">
        <f t="shared" ref="JT518" si="8284">+JK518</f>
        <v>09-01-002</v>
      </c>
      <c r="JU518" s="540"/>
      <c r="JV518" s="540"/>
      <c r="JW518" s="540"/>
      <c r="JX518" s="540"/>
      <c r="JY518" s="540"/>
      <c r="JZ518" s="540"/>
      <c r="KA518" s="126" t="str">
        <f t="shared" ref="KA518" si="8285">JR518</f>
        <v>U</v>
      </c>
      <c r="KC518" s="127" t="str">
        <f t="shared" ref="KC518" si="8286">+JT518</f>
        <v>09-01-002</v>
      </c>
      <c r="KD518" s="540"/>
      <c r="KE518" s="540"/>
      <c r="KF518" s="540"/>
      <c r="KG518" s="540"/>
      <c r="KH518" s="540"/>
      <c r="KI518" s="540"/>
      <c r="KJ518" s="126" t="str">
        <f t="shared" ref="KJ518" si="8287">KA518</f>
        <v>U</v>
      </c>
      <c r="KL518" s="127" t="str">
        <f t="shared" ref="KL518" si="8288">+KC518</f>
        <v>09-01-002</v>
      </c>
      <c r="KM518" s="540"/>
      <c r="KN518" s="540"/>
      <c r="KO518" s="540"/>
      <c r="KP518" s="540"/>
      <c r="KQ518" s="540"/>
      <c r="KR518" s="540"/>
      <c r="KS518" s="126" t="str">
        <f t="shared" ref="KS518" si="8289">KJ518</f>
        <v>U</v>
      </c>
      <c r="KU518" s="127" t="str">
        <f t="shared" ref="KU518" si="8290">+KL518</f>
        <v>09-01-002</v>
      </c>
      <c r="KV518" s="540"/>
      <c r="KW518" s="540"/>
      <c r="KX518" s="540"/>
      <c r="KY518" s="540"/>
      <c r="KZ518" s="540"/>
      <c r="LA518" s="540"/>
      <c r="LB518" s="126" t="str">
        <f t="shared" ref="LB518" si="8291">KS518</f>
        <v>U</v>
      </c>
      <c r="LD518" s="127" t="str">
        <f t="shared" ref="LD518" si="8292">+KU518</f>
        <v>09-01-002</v>
      </c>
      <c r="LE518" s="540"/>
      <c r="LF518" s="540"/>
      <c r="LG518" s="540"/>
      <c r="LH518" s="540"/>
      <c r="LI518" s="540"/>
      <c r="LJ518" s="540"/>
      <c r="LK518" s="126" t="str">
        <f t="shared" ref="LK518" si="8293">LB518</f>
        <v>U</v>
      </c>
      <c r="LM518" s="127" t="str">
        <f t="shared" ref="LM518" si="8294">+LD518</f>
        <v>09-01-002</v>
      </c>
      <c r="LN518" s="540"/>
      <c r="LO518" s="540"/>
      <c r="LP518" s="540"/>
      <c r="LQ518" s="540"/>
      <c r="LR518" s="540"/>
      <c r="LS518" s="540"/>
      <c r="LT518" s="126" t="str">
        <f t="shared" ref="LT518" si="8295">LK518</f>
        <v>U</v>
      </c>
      <c r="LV518" s="127" t="str">
        <f t="shared" ref="LV518" si="8296">+LM518</f>
        <v>09-01-002</v>
      </c>
      <c r="LW518" s="540"/>
      <c r="LX518" s="540"/>
      <c r="LY518" s="540"/>
      <c r="LZ518" s="540"/>
      <c r="MA518" s="540"/>
      <c r="MB518" s="540"/>
      <c r="MC518" s="126" t="str">
        <f t="shared" ref="MC518" si="8297">LT518</f>
        <v>U</v>
      </c>
      <c r="ME518" s="127" t="str">
        <f t="shared" ref="ME518" si="8298">+LV518</f>
        <v>09-01-002</v>
      </c>
      <c r="MF518" s="540"/>
      <c r="MG518" s="540"/>
      <c r="MH518" s="540"/>
      <c r="MI518" s="540"/>
      <c r="MJ518" s="540"/>
      <c r="MK518" s="540"/>
      <c r="ML518" s="126" t="str">
        <f t="shared" ref="ML518" si="8299">MC518</f>
        <v>U</v>
      </c>
      <c r="MN518" s="127" t="str">
        <f t="shared" ref="MN518" si="8300">+ME518</f>
        <v>09-01-002</v>
      </c>
      <c r="MO518" s="540"/>
      <c r="MP518" s="540"/>
      <c r="MQ518" s="540"/>
      <c r="MR518" s="540"/>
      <c r="MS518" s="540"/>
      <c r="MT518" s="540"/>
      <c r="MU518" s="126" t="str">
        <f t="shared" ref="MU518" si="8301">ML518</f>
        <v>U</v>
      </c>
      <c r="MW518" s="127" t="str">
        <f t="shared" ref="MW518" si="8302">+MN518</f>
        <v>09-01-002</v>
      </c>
      <c r="MX518" s="540"/>
      <c r="MY518" s="540"/>
      <c r="MZ518" s="540"/>
      <c r="NA518" s="540"/>
      <c r="NB518" s="540"/>
      <c r="NC518" s="540"/>
      <c r="ND518" s="126" t="str">
        <f t="shared" ref="ND518" si="8303">MU518</f>
        <v>U</v>
      </c>
      <c r="NF518" s="127" t="str">
        <f t="shared" ref="NF518" si="8304">+MW518</f>
        <v>09-01-002</v>
      </c>
      <c r="NG518" s="540"/>
      <c r="NH518" s="540"/>
      <c r="NI518" s="540"/>
      <c r="NJ518" s="540"/>
      <c r="NK518" s="540"/>
      <c r="NL518" s="540"/>
      <c r="NM518" s="126" t="str">
        <f t="shared" ref="NM518" si="8305">ND518</f>
        <v>U</v>
      </c>
      <c r="NO518" s="127" t="str">
        <f t="shared" ref="NO518" si="8306">+NF518</f>
        <v>09-01-002</v>
      </c>
      <c r="NP518" s="540"/>
      <c r="NQ518" s="540"/>
      <c r="NR518" s="540"/>
      <c r="NS518" s="540"/>
      <c r="NT518" s="540"/>
      <c r="NU518" s="540"/>
      <c r="NV518" s="126" t="str">
        <f t="shared" ref="NV518" si="8307">NM518</f>
        <v>U</v>
      </c>
      <c r="NX518" s="127" t="str">
        <f t="shared" ref="NX518" si="8308">+NO518</f>
        <v>09-01-002</v>
      </c>
      <c r="NY518" s="540"/>
      <c r="NZ518" s="540"/>
      <c r="OA518" s="540"/>
      <c r="OB518" s="540"/>
      <c r="OC518" s="540"/>
      <c r="OD518" s="540"/>
      <c r="OE518" s="126" t="str">
        <f t="shared" ref="OE518" si="8309">NV518</f>
        <v>U</v>
      </c>
      <c r="OG518" s="127" t="str">
        <f t="shared" ref="OG518" si="8310">+NX518</f>
        <v>09-01-002</v>
      </c>
      <c r="OH518" s="540"/>
      <c r="OI518" s="540"/>
      <c r="OJ518" s="540"/>
      <c r="OK518" s="540"/>
      <c r="OL518" s="540"/>
      <c r="OM518" s="540"/>
      <c r="ON518" s="126" t="str">
        <f t="shared" ref="ON518" si="8311">OE518</f>
        <v>U</v>
      </c>
      <c r="OP518" s="127" t="str">
        <f t="shared" ref="OP518" si="8312">+OG518</f>
        <v>09-01-002</v>
      </c>
      <c r="OQ518" s="540"/>
      <c r="OR518" s="540"/>
      <c r="OS518" s="540"/>
      <c r="OT518" s="540"/>
      <c r="OU518" s="540"/>
      <c r="OV518" s="540"/>
      <c r="OW518" s="126" t="str">
        <f t="shared" ref="OW518" si="8313">ON518</f>
        <v>U</v>
      </c>
      <c r="OY518" s="127" t="str">
        <f t="shared" ref="OY518" si="8314">+OP518</f>
        <v>09-01-002</v>
      </c>
      <c r="OZ518" s="540"/>
      <c r="PA518" s="540"/>
      <c r="PB518" s="540"/>
      <c r="PC518" s="540"/>
      <c r="PD518" s="540"/>
      <c r="PE518" s="540"/>
      <c r="PF518" s="126" t="str">
        <f t="shared" ref="PF518" si="8315">OW518</f>
        <v>U</v>
      </c>
    </row>
    <row r="519" spans="1:422" s="161" customFormat="1">
      <c r="A519" s="129" t="s">
        <v>314</v>
      </c>
      <c r="B519" s="130"/>
      <c r="C519" s="130" t="s">
        <v>315</v>
      </c>
      <c r="D519" s="130" t="s">
        <v>316</v>
      </c>
      <c r="E519" s="130" t="s">
        <v>317</v>
      </c>
      <c r="F519" s="130" t="s">
        <v>318</v>
      </c>
      <c r="G519" s="128" t="s">
        <v>319</v>
      </c>
      <c r="H519" s="131" t="s">
        <v>44</v>
      </c>
      <c r="J519" s="129" t="s">
        <v>314</v>
      </c>
      <c r="K519" s="130"/>
      <c r="L519" s="130" t="s">
        <v>315</v>
      </c>
      <c r="M519" s="130" t="s">
        <v>316</v>
      </c>
      <c r="N519" s="130" t="s">
        <v>317</v>
      </c>
      <c r="O519" s="130" t="s">
        <v>318</v>
      </c>
      <c r="P519" s="128" t="s">
        <v>319</v>
      </c>
      <c r="Q519" s="131" t="s">
        <v>44</v>
      </c>
      <c r="S519" s="129" t="s">
        <v>314</v>
      </c>
      <c r="T519" s="130"/>
      <c r="U519" s="130" t="s">
        <v>315</v>
      </c>
      <c r="V519" s="130" t="s">
        <v>316</v>
      </c>
      <c r="W519" s="130" t="s">
        <v>317</v>
      </c>
      <c r="X519" s="130" t="s">
        <v>318</v>
      </c>
      <c r="Y519" s="128" t="s">
        <v>319</v>
      </c>
      <c r="Z519" s="131" t="s">
        <v>44</v>
      </c>
      <c r="AB519" s="129" t="s">
        <v>314</v>
      </c>
      <c r="AC519" s="130"/>
      <c r="AD519" s="130" t="s">
        <v>315</v>
      </c>
      <c r="AE519" s="130" t="s">
        <v>316</v>
      </c>
      <c r="AF519" s="130" t="s">
        <v>317</v>
      </c>
      <c r="AG519" s="130" t="s">
        <v>318</v>
      </c>
      <c r="AH519" s="128" t="s">
        <v>319</v>
      </c>
      <c r="AI519" s="131" t="s">
        <v>44</v>
      </c>
      <c r="AK519" s="129" t="s">
        <v>314</v>
      </c>
      <c r="AL519" s="130"/>
      <c r="AM519" s="130" t="s">
        <v>315</v>
      </c>
      <c r="AN519" s="130" t="s">
        <v>316</v>
      </c>
      <c r="AO519" s="130" t="s">
        <v>317</v>
      </c>
      <c r="AP519" s="130" t="s">
        <v>318</v>
      </c>
      <c r="AQ519" s="128" t="s">
        <v>319</v>
      </c>
      <c r="AR519" s="131" t="s">
        <v>44</v>
      </c>
      <c r="AT519" s="129" t="s">
        <v>314</v>
      </c>
      <c r="AU519" s="130"/>
      <c r="AV519" s="130" t="s">
        <v>315</v>
      </c>
      <c r="AW519" s="130" t="s">
        <v>316</v>
      </c>
      <c r="AX519" s="130" t="s">
        <v>317</v>
      </c>
      <c r="AY519" s="130" t="s">
        <v>318</v>
      </c>
      <c r="AZ519" s="128" t="s">
        <v>319</v>
      </c>
      <c r="BA519" s="131" t="s">
        <v>44</v>
      </c>
      <c r="BC519" s="129" t="s">
        <v>314</v>
      </c>
      <c r="BD519" s="130"/>
      <c r="BE519" s="130" t="s">
        <v>315</v>
      </c>
      <c r="BF519" s="130" t="s">
        <v>316</v>
      </c>
      <c r="BG519" s="130" t="s">
        <v>317</v>
      </c>
      <c r="BH519" s="130" t="s">
        <v>318</v>
      </c>
      <c r="BI519" s="128" t="s">
        <v>319</v>
      </c>
      <c r="BJ519" s="131" t="s">
        <v>44</v>
      </c>
      <c r="BL519" s="129" t="s">
        <v>314</v>
      </c>
      <c r="BM519" s="130"/>
      <c r="BN519" s="130" t="s">
        <v>315</v>
      </c>
      <c r="BO519" s="130" t="s">
        <v>316</v>
      </c>
      <c r="BP519" s="130" t="s">
        <v>317</v>
      </c>
      <c r="BQ519" s="130" t="s">
        <v>318</v>
      </c>
      <c r="BR519" s="128" t="s">
        <v>319</v>
      </c>
      <c r="BS519" s="131" t="s">
        <v>44</v>
      </c>
      <c r="BU519" s="129" t="s">
        <v>314</v>
      </c>
      <c r="BV519" s="130"/>
      <c r="BW519" s="130" t="s">
        <v>315</v>
      </c>
      <c r="BX519" s="130" t="s">
        <v>316</v>
      </c>
      <c r="BY519" s="130" t="s">
        <v>317</v>
      </c>
      <c r="BZ519" s="130" t="s">
        <v>318</v>
      </c>
      <c r="CA519" s="128" t="s">
        <v>319</v>
      </c>
      <c r="CB519" s="131" t="s">
        <v>44</v>
      </c>
      <c r="CD519" s="129" t="s">
        <v>314</v>
      </c>
      <c r="CE519" s="130"/>
      <c r="CF519" s="130" t="s">
        <v>315</v>
      </c>
      <c r="CG519" s="130" t="s">
        <v>316</v>
      </c>
      <c r="CH519" s="130" t="s">
        <v>317</v>
      </c>
      <c r="CI519" s="130" t="s">
        <v>318</v>
      </c>
      <c r="CJ519" s="128" t="s">
        <v>319</v>
      </c>
      <c r="CK519" s="131" t="s">
        <v>44</v>
      </c>
      <c r="CM519" s="129" t="s">
        <v>314</v>
      </c>
      <c r="CN519" s="130"/>
      <c r="CO519" s="130" t="s">
        <v>315</v>
      </c>
      <c r="CP519" s="130" t="s">
        <v>316</v>
      </c>
      <c r="CQ519" s="130" t="s">
        <v>317</v>
      </c>
      <c r="CR519" s="130" t="s">
        <v>318</v>
      </c>
      <c r="CS519" s="128" t="s">
        <v>319</v>
      </c>
      <c r="CT519" s="131" t="s">
        <v>44</v>
      </c>
      <c r="CV519" s="129" t="s">
        <v>314</v>
      </c>
      <c r="CW519" s="130"/>
      <c r="CX519" s="130" t="s">
        <v>315</v>
      </c>
      <c r="CY519" s="130" t="s">
        <v>316</v>
      </c>
      <c r="CZ519" s="130" t="s">
        <v>317</v>
      </c>
      <c r="DA519" s="130" t="s">
        <v>318</v>
      </c>
      <c r="DB519" s="128" t="s">
        <v>319</v>
      </c>
      <c r="DC519" s="131" t="s">
        <v>44</v>
      </c>
      <c r="DE519" s="129" t="s">
        <v>314</v>
      </c>
      <c r="DF519" s="130"/>
      <c r="DG519" s="130" t="s">
        <v>315</v>
      </c>
      <c r="DH519" s="130" t="s">
        <v>316</v>
      </c>
      <c r="DI519" s="130" t="s">
        <v>317</v>
      </c>
      <c r="DJ519" s="130" t="s">
        <v>318</v>
      </c>
      <c r="DK519" s="128" t="s">
        <v>319</v>
      </c>
      <c r="DL519" s="131" t="s">
        <v>44</v>
      </c>
      <c r="DN519" s="129" t="s">
        <v>314</v>
      </c>
      <c r="DO519" s="130"/>
      <c r="DP519" s="130" t="s">
        <v>315</v>
      </c>
      <c r="DQ519" s="130" t="s">
        <v>316</v>
      </c>
      <c r="DR519" s="130" t="s">
        <v>317</v>
      </c>
      <c r="DS519" s="130" t="s">
        <v>318</v>
      </c>
      <c r="DT519" s="128" t="s">
        <v>319</v>
      </c>
      <c r="DU519" s="131" t="s">
        <v>44</v>
      </c>
      <c r="DW519" s="129" t="s">
        <v>314</v>
      </c>
      <c r="DX519" s="130"/>
      <c r="DY519" s="130" t="s">
        <v>315</v>
      </c>
      <c r="DZ519" s="130" t="s">
        <v>316</v>
      </c>
      <c r="EA519" s="130" t="s">
        <v>317</v>
      </c>
      <c r="EB519" s="130" t="s">
        <v>318</v>
      </c>
      <c r="EC519" s="128" t="s">
        <v>319</v>
      </c>
      <c r="ED519" s="131" t="s">
        <v>44</v>
      </c>
      <c r="EF519" s="129" t="s">
        <v>314</v>
      </c>
      <c r="EG519" s="130"/>
      <c r="EH519" s="130" t="s">
        <v>315</v>
      </c>
      <c r="EI519" s="130" t="s">
        <v>316</v>
      </c>
      <c r="EJ519" s="130" t="s">
        <v>317</v>
      </c>
      <c r="EK519" s="130" t="s">
        <v>318</v>
      </c>
      <c r="EL519" s="128" t="s">
        <v>319</v>
      </c>
      <c r="EM519" s="131" t="s">
        <v>44</v>
      </c>
      <c r="EO519" s="129" t="s">
        <v>314</v>
      </c>
      <c r="EP519" s="130"/>
      <c r="EQ519" s="130" t="s">
        <v>315</v>
      </c>
      <c r="ER519" s="130" t="s">
        <v>316</v>
      </c>
      <c r="ES519" s="130" t="s">
        <v>317</v>
      </c>
      <c r="ET519" s="130" t="s">
        <v>318</v>
      </c>
      <c r="EU519" s="128" t="s">
        <v>319</v>
      </c>
      <c r="EV519" s="131" t="s">
        <v>44</v>
      </c>
      <c r="EX519" s="129" t="s">
        <v>314</v>
      </c>
      <c r="EY519" s="130"/>
      <c r="EZ519" s="130" t="s">
        <v>315</v>
      </c>
      <c r="FA519" s="130" t="s">
        <v>316</v>
      </c>
      <c r="FB519" s="130" t="s">
        <v>317</v>
      </c>
      <c r="FC519" s="130" t="s">
        <v>318</v>
      </c>
      <c r="FD519" s="128" t="s">
        <v>319</v>
      </c>
      <c r="FE519" s="131" t="s">
        <v>44</v>
      </c>
      <c r="FG519" s="129" t="s">
        <v>314</v>
      </c>
      <c r="FH519" s="130"/>
      <c r="FI519" s="130" t="s">
        <v>315</v>
      </c>
      <c r="FJ519" s="130" t="s">
        <v>316</v>
      </c>
      <c r="FK519" s="130" t="s">
        <v>317</v>
      </c>
      <c r="FL519" s="130" t="s">
        <v>318</v>
      </c>
      <c r="FM519" s="128" t="s">
        <v>319</v>
      </c>
      <c r="FN519" s="131" t="s">
        <v>44</v>
      </c>
      <c r="FP519" s="129" t="s">
        <v>314</v>
      </c>
      <c r="FQ519" s="130"/>
      <c r="FR519" s="130" t="s">
        <v>315</v>
      </c>
      <c r="FS519" s="130" t="s">
        <v>316</v>
      </c>
      <c r="FT519" s="130" t="s">
        <v>317</v>
      </c>
      <c r="FU519" s="130" t="s">
        <v>318</v>
      </c>
      <c r="FV519" s="128" t="s">
        <v>319</v>
      </c>
      <c r="FW519" s="131" t="s">
        <v>44</v>
      </c>
      <c r="FY519" s="129" t="s">
        <v>314</v>
      </c>
      <c r="FZ519" s="130"/>
      <c r="GA519" s="130" t="s">
        <v>315</v>
      </c>
      <c r="GB519" s="130" t="s">
        <v>316</v>
      </c>
      <c r="GC519" s="130" t="s">
        <v>317</v>
      </c>
      <c r="GD519" s="130" t="s">
        <v>318</v>
      </c>
      <c r="GE519" s="128" t="s">
        <v>319</v>
      </c>
      <c r="GF519" s="131" t="s">
        <v>44</v>
      </c>
      <c r="GH519" s="129" t="s">
        <v>314</v>
      </c>
      <c r="GI519" s="130"/>
      <c r="GJ519" s="130" t="s">
        <v>315</v>
      </c>
      <c r="GK519" s="130" t="s">
        <v>316</v>
      </c>
      <c r="GL519" s="130" t="s">
        <v>317</v>
      </c>
      <c r="GM519" s="130" t="s">
        <v>318</v>
      </c>
      <c r="GN519" s="128" t="s">
        <v>319</v>
      </c>
      <c r="GO519" s="131" t="s">
        <v>44</v>
      </c>
      <c r="GQ519" s="129" t="s">
        <v>314</v>
      </c>
      <c r="GR519" s="130"/>
      <c r="GS519" s="130" t="s">
        <v>315</v>
      </c>
      <c r="GT519" s="130" t="s">
        <v>316</v>
      </c>
      <c r="GU519" s="130" t="s">
        <v>317</v>
      </c>
      <c r="GV519" s="130" t="s">
        <v>318</v>
      </c>
      <c r="GW519" s="128" t="s">
        <v>319</v>
      </c>
      <c r="GX519" s="131" t="s">
        <v>44</v>
      </c>
      <c r="GZ519" s="129" t="s">
        <v>314</v>
      </c>
      <c r="HA519" s="130"/>
      <c r="HB519" s="130" t="s">
        <v>315</v>
      </c>
      <c r="HC519" s="130" t="s">
        <v>316</v>
      </c>
      <c r="HD519" s="130" t="s">
        <v>317</v>
      </c>
      <c r="HE519" s="130" t="s">
        <v>318</v>
      </c>
      <c r="HF519" s="128" t="s">
        <v>319</v>
      </c>
      <c r="HG519" s="131" t="s">
        <v>44</v>
      </c>
      <c r="HI519" s="129" t="s">
        <v>314</v>
      </c>
      <c r="HJ519" s="130"/>
      <c r="HK519" s="130" t="s">
        <v>315</v>
      </c>
      <c r="HL519" s="130" t="s">
        <v>316</v>
      </c>
      <c r="HM519" s="130" t="s">
        <v>317</v>
      </c>
      <c r="HN519" s="130" t="s">
        <v>318</v>
      </c>
      <c r="HO519" s="128" t="s">
        <v>319</v>
      </c>
      <c r="HP519" s="131" t="s">
        <v>44</v>
      </c>
      <c r="HR519" s="129" t="s">
        <v>314</v>
      </c>
      <c r="HS519" s="130"/>
      <c r="HT519" s="130" t="s">
        <v>315</v>
      </c>
      <c r="HU519" s="130" t="s">
        <v>316</v>
      </c>
      <c r="HV519" s="130" t="s">
        <v>317</v>
      </c>
      <c r="HW519" s="130" t="s">
        <v>318</v>
      </c>
      <c r="HX519" s="128" t="s">
        <v>319</v>
      </c>
      <c r="HY519" s="131" t="s">
        <v>44</v>
      </c>
      <c r="IA519" s="129" t="s">
        <v>314</v>
      </c>
      <c r="IB519" s="130"/>
      <c r="IC519" s="130" t="s">
        <v>315</v>
      </c>
      <c r="ID519" s="130" t="s">
        <v>316</v>
      </c>
      <c r="IE519" s="130" t="s">
        <v>317</v>
      </c>
      <c r="IF519" s="130" t="s">
        <v>318</v>
      </c>
      <c r="IG519" s="128" t="s">
        <v>319</v>
      </c>
      <c r="IH519" s="131" t="s">
        <v>44</v>
      </c>
      <c r="IJ519" s="129" t="s">
        <v>314</v>
      </c>
      <c r="IK519" s="130"/>
      <c r="IL519" s="130" t="s">
        <v>315</v>
      </c>
      <c r="IM519" s="130" t="s">
        <v>316</v>
      </c>
      <c r="IN519" s="130" t="s">
        <v>317</v>
      </c>
      <c r="IO519" s="130" t="s">
        <v>318</v>
      </c>
      <c r="IP519" s="128" t="s">
        <v>319</v>
      </c>
      <c r="IQ519" s="131" t="s">
        <v>44</v>
      </c>
      <c r="IS519" s="129" t="s">
        <v>314</v>
      </c>
      <c r="IT519" s="130"/>
      <c r="IU519" s="130" t="s">
        <v>315</v>
      </c>
      <c r="IV519" s="130" t="s">
        <v>316</v>
      </c>
      <c r="IW519" s="130" t="s">
        <v>317</v>
      </c>
      <c r="IX519" s="130" t="s">
        <v>318</v>
      </c>
      <c r="IY519" s="128" t="s">
        <v>319</v>
      </c>
      <c r="IZ519" s="131" t="s">
        <v>44</v>
      </c>
      <c r="JB519" s="129" t="s">
        <v>314</v>
      </c>
      <c r="JC519" s="130"/>
      <c r="JD519" s="130" t="s">
        <v>315</v>
      </c>
      <c r="JE519" s="130" t="s">
        <v>316</v>
      </c>
      <c r="JF519" s="130" t="s">
        <v>317</v>
      </c>
      <c r="JG519" s="130" t="s">
        <v>318</v>
      </c>
      <c r="JH519" s="128" t="s">
        <v>319</v>
      </c>
      <c r="JI519" s="131" t="s">
        <v>44</v>
      </c>
      <c r="JK519" s="129" t="s">
        <v>314</v>
      </c>
      <c r="JL519" s="130"/>
      <c r="JM519" s="130" t="s">
        <v>315</v>
      </c>
      <c r="JN519" s="130" t="s">
        <v>316</v>
      </c>
      <c r="JO519" s="130" t="s">
        <v>317</v>
      </c>
      <c r="JP519" s="130" t="s">
        <v>318</v>
      </c>
      <c r="JQ519" s="128" t="s">
        <v>319</v>
      </c>
      <c r="JR519" s="131" t="s">
        <v>44</v>
      </c>
      <c r="JT519" s="129" t="s">
        <v>314</v>
      </c>
      <c r="JU519" s="130"/>
      <c r="JV519" s="130" t="s">
        <v>315</v>
      </c>
      <c r="JW519" s="130" t="s">
        <v>316</v>
      </c>
      <c r="JX519" s="130" t="s">
        <v>317</v>
      </c>
      <c r="JY519" s="130" t="s">
        <v>318</v>
      </c>
      <c r="JZ519" s="128" t="s">
        <v>319</v>
      </c>
      <c r="KA519" s="131" t="s">
        <v>44</v>
      </c>
      <c r="KC519" s="129" t="s">
        <v>314</v>
      </c>
      <c r="KD519" s="130"/>
      <c r="KE519" s="130" t="s">
        <v>315</v>
      </c>
      <c r="KF519" s="130" t="s">
        <v>316</v>
      </c>
      <c r="KG519" s="130" t="s">
        <v>317</v>
      </c>
      <c r="KH519" s="130" t="s">
        <v>318</v>
      </c>
      <c r="KI519" s="128" t="s">
        <v>319</v>
      </c>
      <c r="KJ519" s="131" t="s">
        <v>44</v>
      </c>
      <c r="KL519" s="129" t="s">
        <v>314</v>
      </c>
      <c r="KM519" s="130"/>
      <c r="KN519" s="130" t="s">
        <v>315</v>
      </c>
      <c r="KO519" s="130" t="s">
        <v>316</v>
      </c>
      <c r="KP519" s="130" t="s">
        <v>317</v>
      </c>
      <c r="KQ519" s="130" t="s">
        <v>318</v>
      </c>
      <c r="KR519" s="128" t="s">
        <v>319</v>
      </c>
      <c r="KS519" s="131" t="s">
        <v>44</v>
      </c>
      <c r="KU519" s="129" t="s">
        <v>314</v>
      </c>
      <c r="KV519" s="130"/>
      <c r="KW519" s="130" t="s">
        <v>315</v>
      </c>
      <c r="KX519" s="130" t="s">
        <v>316</v>
      </c>
      <c r="KY519" s="130" t="s">
        <v>317</v>
      </c>
      <c r="KZ519" s="130" t="s">
        <v>318</v>
      </c>
      <c r="LA519" s="128" t="s">
        <v>319</v>
      </c>
      <c r="LB519" s="131" t="s">
        <v>44</v>
      </c>
      <c r="LD519" s="129" t="s">
        <v>314</v>
      </c>
      <c r="LE519" s="130"/>
      <c r="LF519" s="130" t="s">
        <v>315</v>
      </c>
      <c r="LG519" s="130" t="s">
        <v>316</v>
      </c>
      <c r="LH519" s="130" t="s">
        <v>317</v>
      </c>
      <c r="LI519" s="130" t="s">
        <v>318</v>
      </c>
      <c r="LJ519" s="128" t="s">
        <v>319</v>
      </c>
      <c r="LK519" s="131" t="s">
        <v>44</v>
      </c>
      <c r="LM519" s="129" t="s">
        <v>314</v>
      </c>
      <c r="LN519" s="130"/>
      <c r="LO519" s="130" t="s">
        <v>315</v>
      </c>
      <c r="LP519" s="130" t="s">
        <v>316</v>
      </c>
      <c r="LQ519" s="130" t="s">
        <v>317</v>
      </c>
      <c r="LR519" s="130" t="s">
        <v>318</v>
      </c>
      <c r="LS519" s="128" t="s">
        <v>319</v>
      </c>
      <c r="LT519" s="131" t="s">
        <v>44</v>
      </c>
      <c r="LV519" s="129" t="s">
        <v>314</v>
      </c>
      <c r="LW519" s="130"/>
      <c r="LX519" s="130" t="s">
        <v>315</v>
      </c>
      <c r="LY519" s="130" t="s">
        <v>316</v>
      </c>
      <c r="LZ519" s="130" t="s">
        <v>317</v>
      </c>
      <c r="MA519" s="130" t="s">
        <v>318</v>
      </c>
      <c r="MB519" s="128" t="s">
        <v>319</v>
      </c>
      <c r="MC519" s="131" t="s">
        <v>44</v>
      </c>
      <c r="ME519" s="129" t="s">
        <v>314</v>
      </c>
      <c r="MF519" s="130"/>
      <c r="MG519" s="130" t="s">
        <v>315</v>
      </c>
      <c r="MH519" s="130" t="s">
        <v>316</v>
      </c>
      <c r="MI519" s="130" t="s">
        <v>317</v>
      </c>
      <c r="MJ519" s="130" t="s">
        <v>318</v>
      </c>
      <c r="MK519" s="128" t="s">
        <v>319</v>
      </c>
      <c r="ML519" s="131" t="s">
        <v>44</v>
      </c>
      <c r="MN519" s="129" t="s">
        <v>314</v>
      </c>
      <c r="MO519" s="130"/>
      <c r="MP519" s="130" t="s">
        <v>315</v>
      </c>
      <c r="MQ519" s="130" t="s">
        <v>316</v>
      </c>
      <c r="MR519" s="130" t="s">
        <v>317</v>
      </c>
      <c r="MS519" s="130" t="s">
        <v>318</v>
      </c>
      <c r="MT519" s="128" t="s">
        <v>319</v>
      </c>
      <c r="MU519" s="131" t="s">
        <v>44</v>
      </c>
      <c r="MW519" s="129" t="s">
        <v>314</v>
      </c>
      <c r="MX519" s="130"/>
      <c r="MY519" s="130" t="s">
        <v>315</v>
      </c>
      <c r="MZ519" s="130" t="s">
        <v>316</v>
      </c>
      <c r="NA519" s="130" t="s">
        <v>317</v>
      </c>
      <c r="NB519" s="130" t="s">
        <v>318</v>
      </c>
      <c r="NC519" s="128" t="s">
        <v>319</v>
      </c>
      <c r="ND519" s="131" t="s">
        <v>44</v>
      </c>
      <c r="NF519" s="129" t="s">
        <v>314</v>
      </c>
      <c r="NG519" s="130"/>
      <c r="NH519" s="130" t="s">
        <v>315</v>
      </c>
      <c r="NI519" s="130" t="s">
        <v>316</v>
      </c>
      <c r="NJ519" s="130" t="s">
        <v>317</v>
      </c>
      <c r="NK519" s="130" t="s">
        <v>318</v>
      </c>
      <c r="NL519" s="128" t="s">
        <v>319</v>
      </c>
      <c r="NM519" s="131" t="s">
        <v>44</v>
      </c>
      <c r="NO519" s="129" t="s">
        <v>314</v>
      </c>
      <c r="NP519" s="130"/>
      <c r="NQ519" s="130" t="s">
        <v>315</v>
      </c>
      <c r="NR519" s="130" t="s">
        <v>316</v>
      </c>
      <c r="NS519" s="130" t="s">
        <v>317</v>
      </c>
      <c r="NT519" s="130" t="s">
        <v>318</v>
      </c>
      <c r="NU519" s="128" t="s">
        <v>319</v>
      </c>
      <c r="NV519" s="131" t="s">
        <v>44</v>
      </c>
      <c r="NX519" s="129" t="s">
        <v>314</v>
      </c>
      <c r="NY519" s="130"/>
      <c r="NZ519" s="130" t="s">
        <v>315</v>
      </c>
      <c r="OA519" s="130" t="s">
        <v>316</v>
      </c>
      <c r="OB519" s="130" t="s">
        <v>317</v>
      </c>
      <c r="OC519" s="130" t="s">
        <v>318</v>
      </c>
      <c r="OD519" s="128" t="s">
        <v>319</v>
      </c>
      <c r="OE519" s="131" t="s">
        <v>44</v>
      </c>
      <c r="OG519" s="129" t="s">
        <v>314</v>
      </c>
      <c r="OH519" s="130"/>
      <c r="OI519" s="130" t="s">
        <v>315</v>
      </c>
      <c r="OJ519" s="130" t="s">
        <v>316</v>
      </c>
      <c r="OK519" s="130" t="s">
        <v>317</v>
      </c>
      <c r="OL519" s="130" t="s">
        <v>318</v>
      </c>
      <c r="OM519" s="128" t="s">
        <v>319</v>
      </c>
      <c r="ON519" s="131" t="s">
        <v>44</v>
      </c>
      <c r="OP519" s="129" t="s">
        <v>314</v>
      </c>
      <c r="OQ519" s="130"/>
      <c r="OR519" s="130" t="s">
        <v>315</v>
      </c>
      <c r="OS519" s="130" t="s">
        <v>316</v>
      </c>
      <c r="OT519" s="130" t="s">
        <v>317</v>
      </c>
      <c r="OU519" s="130" t="s">
        <v>318</v>
      </c>
      <c r="OV519" s="128" t="s">
        <v>319</v>
      </c>
      <c r="OW519" s="131" t="s">
        <v>44</v>
      </c>
      <c r="OY519" s="129" t="s">
        <v>314</v>
      </c>
      <c r="OZ519" s="130"/>
      <c r="PA519" s="130" t="s">
        <v>315</v>
      </c>
      <c r="PB519" s="130" t="s">
        <v>316</v>
      </c>
      <c r="PC519" s="130" t="s">
        <v>317</v>
      </c>
      <c r="PD519" s="130" t="s">
        <v>318</v>
      </c>
      <c r="PE519" s="128" t="s">
        <v>319</v>
      </c>
      <c r="PF519" s="131" t="s">
        <v>44</v>
      </c>
    </row>
    <row r="520" spans="1:422" s="161" customFormat="1">
      <c r="A520" s="118"/>
      <c r="B520" s="118"/>
      <c r="C520" s="115"/>
      <c r="D520" s="115"/>
      <c r="E520" s="115"/>
      <c r="F520" s="115"/>
      <c r="G520" s="115"/>
      <c r="H520" s="115">
        <f t="shared" ref="H520:H527" si="8316">PRODUCT(C520:G520)</f>
        <v>0</v>
      </c>
      <c r="J520" s="118"/>
      <c r="K520" s="118"/>
      <c r="L520" s="115"/>
      <c r="M520" s="115"/>
      <c r="N520" s="115"/>
      <c r="O520" s="115"/>
      <c r="P520" s="115"/>
      <c r="Q520" s="115">
        <f t="shared" ref="Q520:Q527" si="8317">PRODUCT(L520:P520)</f>
        <v>0</v>
      </c>
      <c r="S520" s="118"/>
      <c r="T520" s="118"/>
      <c r="U520" s="115"/>
      <c r="V520" s="115"/>
      <c r="W520" s="115"/>
      <c r="X520" s="115"/>
      <c r="Y520" s="115"/>
      <c r="Z520" s="115">
        <f t="shared" ref="Z520:Z527" si="8318">PRODUCT(U520:Y520)</f>
        <v>0</v>
      </c>
      <c r="AB520" s="118"/>
      <c r="AC520" s="118"/>
      <c r="AD520" s="115"/>
      <c r="AE520" s="115"/>
      <c r="AF520" s="115"/>
      <c r="AG520" s="115"/>
      <c r="AH520" s="115"/>
      <c r="AI520" s="115">
        <f t="shared" ref="AI520:AI527" si="8319">PRODUCT(AD520:AH520)</f>
        <v>0</v>
      </c>
      <c r="AK520" s="118"/>
      <c r="AL520" s="118"/>
      <c r="AM520" s="115"/>
      <c r="AN520" s="115"/>
      <c r="AO520" s="115"/>
      <c r="AP520" s="115"/>
      <c r="AQ520" s="115"/>
      <c r="AR520" s="115">
        <f t="shared" ref="AR520:AR527" si="8320">PRODUCT(AM520:AQ520)</f>
        <v>0</v>
      </c>
      <c r="AT520" s="118"/>
      <c r="AU520" s="118"/>
      <c r="AV520" s="115"/>
      <c r="AW520" s="115"/>
      <c r="AX520" s="115"/>
      <c r="AY520" s="115"/>
      <c r="AZ520" s="115"/>
      <c r="BA520" s="115">
        <f t="shared" ref="BA520:BA527" si="8321">PRODUCT(AV520:AZ520)</f>
        <v>0</v>
      </c>
      <c r="BC520" s="118"/>
      <c r="BD520" s="118"/>
      <c r="BE520" s="115"/>
      <c r="BF520" s="115"/>
      <c r="BG520" s="115"/>
      <c r="BH520" s="115"/>
      <c r="BI520" s="115"/>
      <c r="BJ520" s="115">
        <f t="shared" ref="BJ520:BJ527" si="8322">PRODUCT(BE520:BI520)</f>
        <v>0</v>
      </c>
      <c r="BL520" s="118"/>
      <c r="BM520" s="118"/>
      <c r="BN520" s="115"/>
      <c r="BO520" s="115"/>
      <c r="BP520" s="115"/>
      <c r="BQ520" s="115"/>
      <c r="BR520" s="115"/>
      <c r="BS520" s="115">
        <f t="shared" ref="BS520:BS527" si="8323">PRODUCT(BN520:BR520)</f>
        <v>0</v>
      </c>
      <c r="BU520" s="118"/>
      <c r="BV520" s="118"/>
      <c r="BW520" s="115"/>
      <c r="BX520" s="115"/>
      <c r="BY520" s="115"/>
      <c r="BZ520" s="115"/>
      <c r="CA520" s="115"/>
      <c r="CB520" s="115">
        <f t="shared" ref="CB520:CB527" si="8324">PRODUCT(BW520:CA520)</f>
        <v>0</v>
      </c>
      <c r="CD520" s="118"/>
      <c r="CE520" s="118"/>
      <c r="CF520" s="115"/>
      <c r="CG520" s="115"/>
      <c r="CH520" s="115"/>
      <c r="CI520" s="115"/>
      <c r="CJ520" s="115"/>
      <c r="CK520" s="115">
        <f t="shared" ref="CK520:CK527" si="8325">PRODUCT(CF520:CJ520)</f>
        <v>0</v>
      </c>
      <c r="CM520" s="118"/>
      <c r="CN520" s="118"/>
      <c r="CO520" s="115"/>
      <c r="CP520" s="115"/>
      <c r="CQ520" s="115"/>
      <c r="CR520" s="115"/>
      <c r="CS520" s="115"/>
      <c r="CT520" s="115">
        <f t="shared" ref="CT520:CT527" si="8326">PRODUCT(CO520:CS520)</f>
        <v>0</v>
      </c>
      <c r="CV520" s="118"/>
      <c r="CW520" s="118"/>
      <c r="CX520" s="115"/>
      <c r="CY520" s="115"/>
      <c r="CZ520" s="115"/>
      <c r="DA520" s="115"/>
      <c r="DB520" s="115"/>
      <c r="DC520" s="115">
        <f t="shared" ref="DC520:DC527" si="8327">PRODUCT(CX520:DB520)</f>
        <v>0</v>
      </c>
      <c r="DE520" s="118"/>
      <c r="DF520" s="118"/>
      <c r="DG520" s="115"/>
      <c r="DH520" s="115"/>
      <c r="DI520" s="115"/>
      <c r="DJ520" s="115"/>
      <c r="DK520" s="115"/>
      <c r="DL520" s="115">
        <f t="shared" ref="DL520:DL527" si="8328">PRODUCT(DG520:DK520)</f>
        <v>0</v>
      </c>
      <c r="DN520" s="118"/>
      <c r="DO520" s="118"/>
      <c r="DP520" s="115"/>
      <c r="DQ520" s="115"/>
      <c r="DR520" s="115"/>
      <c r="DS520" s="115"/>
      <c r="DT520" s="115"/>
      <c r="DU520" s="115">
        <f t="shared" ref="DU520:DU527" si="8329">PRODUCT(DP520:DT520)</f>
        <v>0</v>
      </c>
      <c r="DW520" s="118"/>
      <c r="DX520" s="118"/>
      <c r="DY520" s="115"/>
      <c r="DZ520" s="115"/>
      <c r="EA520" s="115"/>
      <c r="EB520" s="115"/>
      <c r="EC520" s="115"/>
      <c r="ED520" s="115">
        <f t="shared" ref="ED520:ED527" si="8330">PRODUCT(DY520:EC520)</f>
        <v>0</v>
      </c>
      <c r="EF520" s="118"/>
      <c r="EG520" s="118"/>
      <c r="EH520" s="115"/>
      <c r="EI520" s="115"/>
      <c r="EJ520" s="115"/>
      <c r="EK520" s="115"/>
      <c r="EL520" s="115"/>
      <c r="EM520" s="115">
        <f t="shared" ref="EM520:EM527" si="8331">PRODUCT(EH520:EL520)</f>
        <v>0</v>
      </c>
      <c r="EO520" s="118"/>
      <c r="EP520" s="118"/>
      <c r="EQ520" s="115"/>
      <c r="ER520" s="115"/>
      <c r="ES520" s="115"/>
      <c r="ET520" s="115"/>
      <c r="EU520" s="115"/>
      <c r="EV520" s="115">
        <f t="shared" ref="EV520:EV527" si="8332">PRODUCT(EQ520:EU520)</f>
        <v>0</v>
      </c>
      <c r="EX520" s="118"/>
      <c r="EY520" s="118"/>
      <c r="EZ520" s="115"/>
      <c r="FA520" s="115"/>
      <c r="FB520" s="115"/>
      <c r="FC520" s="115"/>
      <c r="FD520" s="115"/>
      <c r="FE520" s="115">
        <f t="shared" ref="FE520:FE527" si="8333">PRODUCT(EZ520:FD520)</f>
        <v>0</v>
      </c>
      <c r="FG520" s="118"/>
      <c r="FH520" s="118"/>
      <c r="FI520" s="115"/>
      <c r="FJ520" s="115"/>
      <c r="FK520" s="115"/>
      <c r="FL520" s="115"/>
      <c r="FM520" s="115"/>
      <c r="FN520" s="115">
        <f t="shared" ref="FN520:FN527" si="8334">PRODUCT(FI520:FM520)</f>
        <v>0</v>
      </c>
      <c r="FP520" s="118"/>
      <c r="FQ520" s="118"/>
      <c r="FR520" s="115"/>
      <c r="FS520" s="115"/>
      <c r="FT520" s="115"/>
      <c r="FU520" s="115"/>
      <c r="FV520" s="115"/>
      <c r="FW520" s="115">
        <f t="shared" ref="FW520:FW527" si="8335">PRODUCT(FR520:FV520)</f>
        <v>0</v>
      </c>
      <c r="FY520" s="118"/>
      <c r="FZ520" s="118"/>
      <c r="GA520" s="115"/>
      <c r="GB520" s="115"/>
      <c r="GC520" s="115"/>
      <c r="GD520" s="115"/>
      <c r="GE520" s="115"/>
      <c r="GF520" s="115">
        <f t="shared" ref="GF520:GF527" si="8336">PRODUCT(GA520:GE520)</f>
        <v>0</v>
      </c>
      <c r="GH520" s="118"/>
      <c r="GI520" s="118"/>
      <c r="GJ520" s="115"/>
      <c r="GK520" s="115"/>
      <c r="GL520" s="115"/>
      <c r="GM520" s="115"/>
      <c r="GN520" s="115"/>
      <c r="GO520" s="115">
        <f t="shared" ref="GO520:GO527" si="8337">PRODUCT(GJ520:GN520)</f>
        <v>0</v>
      </c>
      <c r="GQ520" s="118"/>
      <c r="GR520" s="118"/>
      <c r="GS520" s="115"/>
      <c r="GT520" s="115"/>
      <c r="GU520" s="115"/>
      <c r="GV520" s="115"/>
      <c r="GW520" s="115"/>
      <c r="GX520" s="115">
        <f t="shared" ref="GX520:GX527" si="8338">PRODUCT(GS520:GW520)</f>
        <v>0</v>
      </c>
      <c r="GZ520" s="118"/>
      <c r="HA520" s="118"/>
      <c r="HB520" s="115"/>
      <c r="HC520" s="115"/>
      <c r="HD520" s="115"/>
      <c r="HE520" s="115"/>
      <c r="HF520" s="115"/>
      <c r="HG520" s="115">
        <f t="shared" ref="HG520:HG527" si="8339">PRODUCT(HB520:HF520)</f>
        <v>0</v>
      </c>
      <c r="HI520" s="118"/>
      <c r="HJ520" s="118"/>
      <c r="HK520" s="115"/>
      <c r="HL520" s="115"/>
      <c r="HM520" s="115"/>
      <c r="HN520" s="115"/>
      <c r="HO520" s="115"/>
      <c r="HP520" s="115">
        <f t="shared" ref="HP520:HP527" si="8340">PRODUCT(HK520:HO520)</f>
        <v>0</v>
      </c>
      <c r="HR520" s="118"/>
      <c r="HS520" s="118"/>
      <c r="HT520" s="115"/>
      <c r="HU520" s="115"/>
      <c r="HV520" s="115"/>
      <c r="HW520" s="115"/>
      <c r="HX520" s="115"/>
      <c r="HY520" s="115">
        <f t="shared" ref="HY520:HY527" si="8341">PRODUCT(HT520:HX520)</f>
        <v>0</v>
      </c>
      <c r="IA520" s="118"/>
      <c r="IB520" s="118"/>
      <c r="IC520" s="115"/>
      <c r="ID520" s="115"/>
      <c r="IE520" s="115"/>
      <c r="IF520" s="115"/>
      <c r="IG520" s="115"/>
      <c r="IH520" s="115">
        <f t="shared" ref="IH520:IH527" si="8342">PRODUCT(IC520:IG520)</f>
        <v>0</v>
      </c>
      <c r="IJ520" s="118"/>
      <c r="IK520" s="118"/>
      <c r="IL520" s="115"/>
      <c r="IM520" s="115"/>
      <c r="IN520" s="115"/>
      <c r="IO520" s="115"/>
      <c r="IP520" s="115"/>
      <c r="IQ520" s="115">
        <f t="shared" ref="IQ520:IQ527" si="8343">PRODUCT(IL520:IP520)</f>
        <v>0</v>
      </c>
      <c r="IS520" s="118"/>
      <c r="IT520" s="118"/>
      <c r="IU520" s="115"/>
      <c r="IV520" s="115"/>
      <c r="IW520" s="115"/>
      <c r="IX520" s="115"/>
      <c r="IY520" s="115"/>
      <c r="IZ520" s="115">
        <f t="shared" ref="IZ520:IZ527" si="8344">PRODUCT(IU520:IY520)</f>
        <v>0</v>
      </c>
      <c r="JB520" s="118"/>
      <c r="JC520" s="118"/>
      <c r="JD520" s="115"/>
      <c r="JE520" s="115"/>
      <c r="JF520" s="115"/>
      <c r="JG520" s="115"/>
      <c r="JH520" s="115"/>
      <c r="JI520" s="115">
        <f t="shared" ref="JI520:JI527" si="8345">PRODUCT(JD520:JH520)</f>
        <v>0</v>
      </c>
      <c r="JK520" s="118"/>
      <c r="JL520" s="118"/>
      <c r="JM520" s="115"/>
      <c r="JN520" s="115"/>
      <c r="JO520" s="115"/>
      <c r="JP520" s="115"/>
      <c r="JQ520" s="115"/>
      <c r="JR520" s="115">
        <f t="shared" ref="JR520:JR527" si="8346">PRODUCT(JM520:JQ520)</f>
        <v>0</v>
      </c>
      <c r="JT520" s="118"/>
      <c r="JU520" s="118"/>
      <c r="JV520" s="115"/>
      <c r="JW520" s="115"/>
      <c r="JX520" s="115"/>
      <c r="JY520" s="115"/>
      <c r="JZ520" s="115"/>
      <c r="KA520" s="115">
        <f t="shared" ref="KA520:KA527" si="8347">PRODUCT(JV520:JZ520)</f>
        <v>0</v>
      </c>
      <c r="KC520" s="118"/>
      <c r="KD520" s="118"/>
      <c r="KE520" s="115"/>
      <c r="KF520" s="115"/>
      <c r="KG520" s="115"/>
      <c r="KH520" s="115"/>
      <c r="KI520" s="115"/>
      <c r="KJ520" s="115">
        <f t="shared" ref="KJ520:KJ527" si="8348">PRODUCT(KE520:KI520)</f>
        <v>0</v>
      </c>
      <c r="KL520" s="118"/>
      <c r="KM520" s="118"/>
      <c r="KN520" s="115"/>
      <c r="KO520" s="115"/>
      <c r="KP520" s="115"/>
      <c r="KQ520" s="115"/>
      <c r="KR520" s="115"/>
      <c r="KS520" s="115">
        <f t="shared" ref="KS520:KS527" si="8349">PRODUCT(KN520:KR520)</f>
        <v>0</v>
      </c>
      <c r="KU520" s="118"/>
      <c r="KV520" s="118"/>
      <c r="KW520" s="115"/>
      <c r="KX520" s="115"/>
      <c r="KY520" s="115"/>
      <c r="KZ520" s="115"/>
      <c r="LA520" s="115"/>
      <c r="LB520" s="115">
        <f t="shared" ref="LB520:LB527" si="8350">PRODUCT(KW520:LA520)</f>
        <v>0</v>
      </c>
      <c r="LD520" s="118"/>
      <c r="LE520" s="118"/>
      <c r="LF520" s="115"/>
      <c r="LG520" s="115"/>
      <c r="LH520" s="115"/>
      <c r="LI520" s="115"/>
      <c r="LJ520" s="115"/>
      <c r="LK520" s="115">
        <f t="shared" ref="LK520:LK527" si="8351">PRODUCT(LF520:LJ520)</f>
        <v>0</v>
      </c>
      <c r="LM520" s="118"/>
      <c r="LN520" s="118"/>
      <c r="LO520" s="115"/>
      <c r="LP520" s="115"/>
      <c r="LQ520" s="115"/>
      <c r="LR520" s="115"/>
      <c r="LS520" s="115"/>
      <c r="LT520" s="115">
        <f t="shared" ref="LT520:LT527" si="8352">PRODUCT(LO520:LS520)</f>
        <v>0</v>
      </c>
      <c r="LV520" s="118"/>
      <c r="LW520" s="118"/>
      <c r="LX520" s="115"/>
      <c r="LY520" s="115"/>
      <c r="LZ520" s="115"/>
      <c r="MA520" s="115"/>
      <c r="MB520" s="115"/>
      <c r="MC520" s="115">
        <f t="shared" ref="MC520:MC527" si="8353">PRODUCT(LX520:MB520)</f>
        <v>0</v>
      </c>
      <c r="ME520" s="118"/>
      <c r="MF520" s="118"/>
      <c r="MG520" s="115"/>
      <c r="MH520" s="115"/>
      <c r="MI520" s="115"/>
      <c r="MJ520" s="115"/>
      <c r="MK520" s="115"/>
      <c r="ML520" s="115">
        <f t="shared" ref="ML520:ML527" si="8354">PRODUCT(MG520:MK520)</f>
        <v>0</v>
      </c>
      <c r="MN520" s="118"/>
      <c r="MO520" s="118"/>
      <c r="MP520" s="115"/>
      <c r="MQ520" s="115"/>
      <c r="MR520" s="115"/>
      <c r="MS520" s="115"/>
      <c r="MT520" s="115"/>
      <c r="MU520" s="115">
        <f t="shared" ref="MU520:MU527" si="8355">PRODUCT(MP520:MT520)</f>
        <v>0</v>
      </c>
      <c r="MW520" s="118"/>
      <c r="MX520" s="118"/>
      <c r="MY520" s="115"/>
      <c r="MZ520" s="115"/>
      <c r="NA520" s="115"/>
      <c r="NB520" s="115"/>
      <c r="NC520" s="115"/>
      <c r="ND520" s="115">
        <f t="shared" ref="ND520:ND527" si="8356">PRODUCT(MY520:NC520)</f>
        <v>0</v>
      </c>
      <c r="NF520" s="118"/>
      <c r="NG520" s="118"/>
      <c r="NH520" s="115"/>
      <c r="NI520" s="115"/>
      <c r="NJ520" s="115"/>
      <c r="NK520" s="115"/>
      <c r="NL520" s="115"/>
      <c r="NM520" s="115">
        <f t="shared" ref="NM520:NM527" si="8357">PRODUCT(NH520:NL520)</f>
        <v>0</v>
      </c>
      <c r="NO520" s="118"/>
      <c r="NP520" s="118"/>
      <c r="NQ520" s="115"/>
      <c r="NR520" s="115"/>
      <c r="NS520" s="115"/>
      <c r="NT520" s="115"/>
      <c r="NU520" s="115"/>
      <c r="NV520" s="115">
        <f t="shared" ref="NV520:NV527" si="8358">PRODUCT(NQ520:NU520)</f>
        <v>0</v>
      </c>
      <c r="NX520" s="118" t="s">
        <v>446</v>
      </c>
      <c r="NY520" s="118"/>
      <c r="NZ520" s="115"/>
      <c r="OA520" s="115"/>
      <c r="OB520" s="115"/>
      <c r="OC520" s="115">
        <v>3</v>
      </c>
      <c r="OD520" s="115"/>
      <c r="OE520" s="115">
        <f t="shared" ref="OE520:OE527" si="8359">PRODUCT(NZ520:OD520)</f>
        <v>3</v>
      </c>
      <c r="OG520" s="118"/>
      <c r="OH520" s="118"/>
      <c r="OI520" s="115"/>
      <c r="OJ520" s="115"/>
      <c r="OK520" s="115"/>
      <c r="OL520" s="115"/>
      <c r="OM520" s="115"/>
      <c r="ON520" s="115">
        <f t="shared" ref="ON520:ON527" si="8360">PRODUCT(OI520:OM520)</f>
        <v>0</v>
      </c>
      <c r="OP520" s="118"/>
      <c r="OQ520" s="118"/>
      <c r="OR520" s="115"/>
      <c r="OS520" s="115"/>
      <c r="OT520" s="115"/>
      <c r="OU520" s="115"/>
      <c r="OV520" s="115"/>
      <c r="OW520" s="115">
        <f t="shared" ref="OW520:OW527" si="8361">PRODUCT(OR520:OV520)</f>
        <v>0</v>
      </c>
      <c r="OY520" s="118"/>
      <c r="OZ520" s="118"/>
      <c r="PA520" s="115"/>
      <c r="PB520" s="115"/>
      <c r="PC520" s="115"/>
      <c r="PD520" s="115"/>
      <c r="PE520" s="115"/>
      <c r="PF520" s="115">
        <f t="shared" ref="PF520:PF527" si="8362">PRODUCT(PA520:PE520)</f>
        <v>0</v>
      </c>
    </row>
    <row r="521" spans="1:422" s="161" customFormat="1">
      <c r="A521" s="118"/>
      <c r="B521" s="118"/>
      <c r="C521" s="115"/>
      <c r="D521" s="115"/>
      <c r="E521" s="115"/>
      <c r="F521" s="115"/>
      <c r="G521" s="115"/>
      <c r="H521" s="115">
        <f t="shared" si="8316"/>
        <v>0</v>
      </c>
      <c r="J521" s="118"/>
      <c r="K521" s="118"/>
      <c r="L521" s="115"/>
      <c r="M521" s="115"/>
      <c r="N521" s="115"/>
      <c r="O521" s="115"/>
      <c r="P521" s="115"/>
      <c r="Q521" s="115">
        <f t="shared" si="8317"/>
        <v>0</v>
      </c>
      <c r="S521" s="118"/>
      <c r="T521" s="118"/>
      <c r="U521" s="115"/>
      <c r="V521" s="115"/>
      <c r="W521" s="115"/>
      <c r="X521" s="115"/>
      <c r="Y521" s="115"/>
      <c r="Z521" s="115">
        <f t="shared" si="8318"/>
        <v>0</v>
      </c>
      <c r="AB521" s="118"/>
      <c r="AC521" s="118"/>
      <c r="AD521" s="115"/>
      <c r="AE521" s="115"/>
      <c r="AF521" s="115"/>
      <c r="AG521" s="115"/>
      <c r="AH521" s="115"/>
      <c r="AI521" s="115">
        <f t="shared" si="8319"/>
        <v>0</v>
      </c>
      <c r="AK521" s="118"/>
      <c r="AL521" s="118"/>
      <c r="AM521" s="115"/>
      <c r="AN521" s="115"/>
      <c r="AO521" s="115"/>
      <c r="AP521" s="115"/>
      <c r="AQ521" s="115"/>
      <c r="AR521" s="115">
        <f t="shared" si="8320"/>
        <v>0</v>
      </c>
      <c r="AT521" s="118"/>
      <c r="AU521" s="118"/>
      <c r="AV521" s="115"/>
      <c r="AW521" s="115"/>
      <c r="AX521" s="115"/>
      <c r="AY521" s="115"/>
      <c r="AZ521" s="115"/>
      <c r="BA521" s="115">
        <f t="shared" si="8321"/>
        <v>0</v>
      </c>
      <c r="BC521" s="118"/>
      <c r="BD521" s="118"/>
      <c r="BE521" s="115"/>
      <c r="BF521" s="115"/>
      <c r="BG521" s="115"/>
      <c r="BH521" s="115"/>
      <c r="BI521" s="115"/>
      <c r="BJ521" s="115">
        <f t="shared" si="8322"/>
        <v>0</v>
      </c>
      <c r="BL521" s="118"/>
      <c r="BM521" s="118"/>
      <c r="BN521" s="115"/>
      <c r="BO521" s="115"/>
      <c r="BP521" s="115"/>
      <c r="BQ521" s="115"/>
      <c r="BR521" s="115"/>
      <c r="BS521" s="115">
        <f t="shared" si="8323"/>
        <v>0</v>
      </c>
      <c r="BU521" s="118"/>
      <c r="BV521" s="118"/>
      <c r="BW521" s="115"/>
      <c r="BX521" s="115"/>
      <c r="BY521" s="115"/>
      <c r="BZ521" s="115"/>
      <c r="CA521" s="115"/>
      <c r="CB521" s="115">
        <f t="shared" si="8324"/>
        <v>0</v>
      </c>
      <c r="CD521" s="118"/>
      <c r="CE521" s="118"/>
      <c r="CF521" s="115"/>
      <c r="CG521" s="115"/>
      <c r="CH521" s="115"/>
      <c r="CI521" s="115"/>
      <c r="CJ521" s="115"/>
      <c r="CK521" s="115">
        <f t="shared" si="8325"/>
        <v>0</v>
      </c>
      <c r="CM521" s="118"/>
      <c r="CN521" s="118"/>
      <c r="CO521" s="115"/>
      <c r="CP521" s="115"/>
      <c r="CQ521" s="115"/>
      <c r="CR521" s="115"/>
      <c r="CS521" s="115"/>
      <c r="CT521" s="115">
        <f t="shared" si="8326"/>
        <v>0</v>
      </c>
      <c r="CV521" s="118"/>
      <c r="CW521" s="118"/>
      <c r="CX521" s="115"/>
      <c r="CY521" s="115"/>
      <c r="CZ521" s="115"/>
      <c r="DA521" s="115"/>
      <c r="DB521" s="115"/>
      <c r="DC521" s="115">
        <f t="shared" si="8327"/>
        <v>0</v>
      </c>
      <c r="DE521" s="118"/>
      <c r="DF521" s="118"/>
      <c r="DG521" s="115"/>
      <c r="DH521" s="115"/>
      <c r="DI521" s="115"/>
      <c r="DJ521" s="115"/>
      <c r="DK521" s="115"/>
      <c r="DL521" s="115">
        <f t="shared" si="8328"/>
        <v>0</v>
      </c>
      <c r="DN521" s="118"/>
      <c r="DO521" s="118"/>
      <c r="DP521" s="115"/>
      <c r="DQ521" s="115"/>
      <c r="DR521" s="115"/>
      <c r="DS521" s="115"/>
      <c r="DT521" s="115"/>
      <c r="DU521" s="115">
        <f t="shared" si="8329"/>
        <v>0</v>
      </c>
      <c r="DW521" s="118"/>
      <c r="DX521" s="118"/>
      <c r="DY521" s="115"/>
      <c r="DZ521" s="115"/>
      <c r="EA521" s="115"/>
      <c r="EB521" s="115"/>
      <c r="EC521" s="115"/>
      <c r="ED521" s="115">
        <f t="shared" si="8330"/>
        <v>0</v>
      </c>
      <c r="EF521" s="118"/>
      <c r="EG521" s="118"/>
      <c r="EH521" s="115"/>
      <c r="EI521" s="115"/>
      <c r="EJ521" s="115"/>
      <c r="EK521" s="115"/>
      <c r="EL521" s="115"/>
      <c r="EM521" s="115">
        <f t="shared" si="8331"/>
        <v>0</v>
      </c>
      <c r="EO521" s="118"/>
      <c r="EP521" s="118"/>
      <c r="EQ521" s="115"/>
      <c r="ER521" s="115"/>
      <c r="ES521" s="115"/>
      <c r="ET521" s="115"/>
      <c r="EU521" s="115"/>
      <c r="EV521" s="115">
        <f t="shared" si="8332"/>
        <v>0</v>
      </c>
      <c r="EX521" s="118"/>
      <c r="EY521" s="118"/>
      <c r="EZ521" s="115"/>
      <c r="FA521" s="115"/>
      <c r="FB521" s="115"/>
      <c r="FC521" s="115"/>
      <c r="FD521" s="115"/>
      <c r="FE521" s="115">
        <f t="shared" si="8333"/>
        <v>0</v>
      </c>
      <c r="FG521" s="118"/>
      <c r="FH521" s="118"/>
      <c r="FI521" s="115"/>
      <c r="FJ521" s="115"/>
      <c r="FK521" s="115"/>
      <c r="FL521" s="115"/>
      <c r="FM521" s="115"/>
      <c r="FN521" s="115">
        <f t="shared" si="8334"/>
        <v>0</v>
      </c>
      <c r="FP521" s="118"/>
      <c r="FQ521" s="118"/>
      <c r="FR521" s="115"/>
      <c r="FS521" s="115"/>
      <c r="FT521" s="115"/>
      <c r="FU521" s="115"/>
      <c r="FV521" s="115"/>
      <c r="FW521" s="115">
        <f t="shared" si="8335"/>
        <v>0</v>
      </c>
      <c r="FY521" s="118"/>
      <c r="FZ521" s="118"/>
      <c r="GA521" s="115"/>
      <c r="GB521" s="115"/>
      <c r="GC521" s="115"/>
      <c r="GD521" s="115"/>
      <c r="GE521" s="115"/>
      <c r="GF521" s="115">
        <f t="shared" si="8336"/>
        <v>0</v>
      </c>
      <c r="GH521" s="118"/>
      <c r="GI521" s="118"/>
      <c r="GJ521" s="115"/>
      <c r="GK521" s="115"/>
      <c r="GL521" s="115"/>
      <c r="GM521" s="115"/>
      <c r="GN521" s="115"/>
      <c r="GO521" s="115">
        <f t="shared" si="8337"/>
        <v>0</v>
      </c>
      <c r="GQ521" s="118"/>
      <c r="GR521" s="118"/>
      <c r="GS521" s="115"/>
      <c r="GT521" s="115"/>
      <c r="GU521" s="115"/>
      <c r="GV521" s="115"/>
      <c r="GW521" s="115"/>
      <c r="GX521" s="115">
        <f t="shared" si="8338"/>
        <v>0</v>
      </c>
      <c r="GZ521" s="118"/>
      <c r="HA521" s="118"/>
      <c r="HB521" s="115"/>
      <c r="HC521" s="115"/>
      <c r="HD521" s="115"/>
      <c r="HE521" s="115"/>
      <c r="HF521" s="115"/>
      <c r="HG521" s="115">
        <f t="shared" si="8339"/>
        <v>0</v>
      </c>
      <c r="HI521" s="118"/>
      <c r="HJ521" s="118"/>
      <c r="HK521" s="115"/>
      <c r="HL521" s="115"/>
      <c r="HM521" s="115"/>
      <c r="HN521" s="115"/>
      <c r="HO521" s="115"/>
      <c r="HP521" s="115">
        <f t="shared" si="8340"/>
        <v>0</v>
      </c>
      <c r="HR521" s="118"/>
      <c r="HS521" s="118"/>
      <c r="HT521" s="115"/>
      <c r="HU521" s="115"/>
      <c r="HV521" s="115"/>
      <c r="HW521" s="115"/>
      <c r="HX521" s="115"/>
      <c r="HY521" s="115">
        <f t="shared" si="8341"/>
        <v>0</v>
      </c>
      <c r="IA521" s="118"/>
      <c r="IB521" s="118"/>
      <c r="IC521" s="115"/>
      <c r="ID521" s="115"/>
      <c r="IE521" s="115"/>
      <c r="IF521" s="115"/>
      <c r="IG521" s="115"/>
      <c r="IH521" s="115">
        <f t="shared" si="8342"/>
        <v>0</v>
      </c>
      <c r="IJ521" s="118"/>
      <c r="IK521" s="118"/>
      <c r="IL521" s="115"/>
      <c r="IM521" s="115"/>
      <c r="IN521" s="115"/>
      <c r="IO521" s="115"/>
      <c r="IP521" s="115"/>
      <c r="IQ521" s="115">
        <f t="shared" si="8343"/>
        <v>0</v>
      </c>
      <c r="IS521" s="118"/>
      <c r="IT521" s="118"/>
      <c r="IU521" s="115"/>
      <c r="IV521" s="115"/>
      <c r="IW521" s="115"/>
      <c r="IX521" s="115"/>
      <c r="IY521" s="115"/>
      <c r="IZ521" s="115">
        <f t="shared" si="8344"/>
        <v>0</v>
      </c>
      <c r="JB521" s="118"/>
      <c r="JC521" s="118"/>
      <c r="JD521" s="115"/>
      <c r="JE521" s="115"/>
      <c r="JF521" s="115"/>
      <c r="JG521" s="115"/>
      <c r="JH521" s="115"/>
      <c r="JI521" s="115">
        <f t="shared" si="8345"/>
        <v>0</v>
      </c>
      <c r="JK521" s="118"/>
      <c r="JL521" s="118"/>
      <c r="JM521" s="115"/>
      <c r="JN521" s="115"/>
      <c r="JO521" s="115"/>
      <c r="JP521" s="115"/>
      <c r="JQ521" s="115"/>
      <c r="JR521" s="115">
        <f t="shared" si="8346"/>
        <v>0</v>
      </c>
      <c r="JT521" s="118"/>
      <c r="JU521" s="118"/>
      <c r="JV521" s="115"/>
      <c r="JW521" s="115"/>
      <c r="JX521" s="115"/>
      <c r="JY521" s="115"/>
      <c r="JZ521" s="115"/>
      <c r="KA521" s="115">
        <f t="shared" si="8347"/>
        <v>0</v>
      </c>
      <c r="KC521" s="118"/>
      <c r="KD521" s="118"/>
      <c r="KE521" s="115"/>
      <c r="KF521" s="115"/>
      <c r="KG521" s="115"/>
      <c r="KH521" s="115"/>
      <c r="KI521" s="115"/>
      <c r="KJ521" s="115">
        <f t="shared" si="8348"/>
        <v>0</v>
      </c>
      <c r="KL521" s="118"/>
      <c r="KM521" s="118"/>
      <c r="KN521" s="115"/>
      <c r="KO521" s="115"/>
      <c r="KP521" s="115"/>
      <c r="KQ521" s="115"/>
      <c r="KR521" s="115"/>
      <c r="KS521" s="115">
        <f t="shared" si="8349"/>
        <v>0</v>
      </c>
      <c r="KU521" s="118"/>
      <c r="KV521" s="118"/>
      <c r="KW521" s="115"/>
      <c r="KX521" s="115"/>
      <c r="KY521" s="115"/>
      <c r="KZ521" s="115"/>
      <c r="LA521" s="115"/>
      <c r="LB521" s="115">
        <f t="shared" si="8350"/>
        <v>0</v>
      </c>
      <c r="LD521" s="118"/>
      <c r="LE521" s="118"/>
      <c r="LF521" s="115"/>
      <c r="LG521" s="115"/>
      <c r="LH521" s="115"/>
      <c r="LI521" s="115"/>
      <c r="LJ521" s="115"/>
      <c r="LK521" s="115">
        <f t="shared" si="8351"/>
        <v>0</v>
      </c>
      <c r="LM521" s="118"/>
      <c r="LN521" s="118"/>
      <c r="LO521" s="115"/>
      <c r="LP521" s="115"/>
      <c r="LQ521" s="115"/>
      <c r="LR521" s="115"/>
      <c r="LS521" s="115"/>
      <c r="LT521" s="115">
        <f t="shared" si="8352"/>
        <v>0</v>
      </c>
      <c r="LV521" s="118"/>
      <c r="LW521" s="118"/>
      <c r="LX521" s="115"/>
      <c r="LY521" s="115"/>
      <c r="LZ521" s="115"/>
      <c r="MA521" s="115"/>
      <c r="MB521" s="115"/>
      <c r="MC521" s="115">
        <f t="shared" si="8353"/>
        <v>0</v>
      </c>
      <c r="ME521" s="118"/>
      <c r="MF521" s="118"/>
      <c r="MG521" s="115"/>
      <c r="MH521" s="115"/>
      <c r="MI521" s="115"/>
      <c r="MJ521" s="115"/>
      <c r="MK521" s="115"/>
      <c r="ML521" s="115">
        <f t="shared" si="8354"/>
        <v>0</v>
      </c>
      <c r="MN521" s="118"/>
      <c r="MO521" s="118"/>
      <c r="MP521" s="115"/>
      <c r="MQ521" s="115"/>
      <c r="MR521" s="115"/>
      <c r="MS521" s="115"/>
      <c r="MT521" s="115"/>
      <c r="MU521" s="115">
        <f t="shared" si="8355"/>
        <v>0</v>
      </c>
      <c r="MW521" s="118"/>
      <c r="MX521" s="118"/>
      <c r="MY521" s="115"/>
      <c r="MZ521" s="115"/>
      <c r="NA521" s="115"/>
      <c r="NB521" s="115"/>
      <c r="NC521" s="115"/>
      <c r="ND521" s="115">
        <f t="shared" si="8356"/>
        <v>0</v>
      </c>
      <c r="NF521" s="118"/>
      <c r="NG521" s="118"/>
      <c r="NH521" s="115"/>
      <c r="NI521" s="115"/>
      <c r="NJ521" s="115"/>
      <c r="NK521" s="115"/>
      <c r="NL521" s="115"/>
      <c r="NM521" s="115">
        <f t="shared" si="8357"/>
        <v>0</v>
      </c>
      <c r="NO521" s="118"/>
      <c r="NP521" s="118"/>
      <c r="NQ521" s="115"/>
      <c r="NR521" s="115"/>
      <c r="NS521" s="115"/>
      <c r="NT521" s="115"/>
      <c r="NU521" s="115"/>
      <c r="NV521" s="115">
        <f t="shared" si="8358"/>
        <v>0</v>
      </c>
      <c r="NX521" s="118"/>
      <c r="NY521" s="118"/>
      <c r="NZ521" s="115"/>
      <c r="OA521" s="115"/>
      <c r="OB521" s="115"/>
      <c r="OC521" s="115"/>
      <c r="OD521" s="115"/>
      <c r="OE521" s="115">
        <f t="shared" si="8359"/>
        <v>0</v>
      </c>
      <c r="OG521" s="118"/>
      <c r="OH521" s="118"/>
      <c r="OI521" s="115"/>
      <c r="OJ521" s="115"/>
      <c r="OK521" s="115"/>
      <c r="OL521" s="115"/>
      <c r="OM521" s="115"/>
      <c r="ON521" s="115">
        <f t="shared" si="8360"/>
        <v>0</v>
      </c>
      <c r="OP521" s="118"/>
      <c r="OQ521" s="118"/>
      <c r="OR521" s="115"/>
      <c r="OS521" s="115"/>
      <c r="OT521" s="115"/>
      <c r="OU521" s="115"/>
      <c r="OV521" s="115"/>
      <c r="OW521" s="115">
        <f t="shared" si="8361"/>
        <v>0</v>
      </c>
      <c r="OY521" s="118"/>
      <c r="OZ521" s="118"/>
      <c r="PA521" s="115"/>
      <c r="PB521" s="115"/>
      <c r="PC521" s="115"/>
      <c r="PD521" s="115"/>
      <c r="PE521" s="115"/>
      <c r="PF521" s="115">
        <f t="shared" si="8362"/>
        <v>0</v>
      </c>
    </row>
    <row r="522" spans="1:422" s="161" customFormat="1">
      <c r="A522" s="118"/>
      <c r="B522" s="118"/>
      <c r="C522" s="115"/>
      <c r="D522" s="115"/>
      <c r="E522" s="115"/>
      <c r="F522" s="115"/>
      <c r="G522" s="115"/>
      <c r="H522" s="115">
        <f t="shared" si="8316"/>
        <v>0</v>
      </c>
      <c r="J522" s="118"/>
      <c r="K522" s="118"/>
      <c r="L522" s="115"/>
      <c r="M522" s="115"/>
      <c r="N522" s="115"/>
      <c r="O522" s="115"/>
      <c r="P522" s="115"/>
      <c r="Q522" s="115">
        <f t="shared" si="8317"/>
        <v>0</v>
      </c>
      <c r="S522" s="118"/>
      <c r="T522" s="118"/>
      <c r="U522" s="115"/>
      <c r="V522" s="115"/>
      <c r="W522" s="115"/>
      <c r="X522" s="115"/>
      <c r="Y522" s="115"/>
      <c r="Z522" s="115">
        <f t="shared" si="8318"/>
        <v>0</v>
      </c>
      <c r="AB522" s="118"/>
      <c r="AC522" s="118"/>
      <c r="AD522" s="115"/>
      <c r="AE522" s="115"/>
      <c r="AF522" s="115"/>
      <c r="AG522" s="115"/>
      <c r="AH522" s="115"/>
      <c r="AI522" s="115">
        <f t="shared" si="8319"/>
        <v>0</v>
      </c>
      <c r="AK522" s="118"/>
      <c r="AL522" s="118"/>
      <c r="AM522" s="115"/>
      <c r="AN522" s="115"/>
      <c r="AO522" s="115"/>
      <c r="AP522" s="115"/>
      <c r="AQ522" s="115"/>
      <c r="AR522" s="115">
        <f t="shared" si="8320"/>
        <v>0</v>
      </c>
      <c r="AT522" s="118"/>
      <c r="AU522" s="118"/>
      <c r="AV522" s="115"/>
      <c r="AW522" s="115"/>
      <c r="AX522" s="115"/>
      <c r="AY522" s="115"/>
      <c r="AZ522" s="115"/>
      <c r="BA522" s="115">
        <f t="shared" si="8321"/>
        <v>0</v>
      </c>
      <c r="BC522" s="118"/>
      <c r="BD522" s="118"/>
      <c r="BE522" s="115"/>
      <c r="BF522" s="115"/>
      <c r="BG522" s="115"/>
      <c r="BH522" s="115"/>
      <c r="BI522" s="115"/>
      <c r="BJ522" s="115">
        <f t="shared" si="8322"/>
        <v>0</v>
      </c>
      <c r="BL522" s="118"/>
      <c r="BM522" s="118"/>
      <c r="BN522" s="115"/>
      <c r="BO522" s="115"/>
      <c r="BP522" s="115"/>
      <c r="BQ522" s="115"/>
      <c r="BR522" s="115"/>
      <c r="BS522" s="115">
        <f t="shared" si="8323"/>
        <v>0</v>
      </c>
      <c r="BU522" s="118"/>
      <c r="BV522" s="118"/>
      <c r="BW522" s="115"/>
      <c r="BX522" s="115"/>
      <c r="BY522" s="115"/>
      <c r="BZ522" s="115"/>
      <c r="CA522" s="115"/>
      <c r="CB522" s="115">
        <f t="shared" si="8324"/>
        <v>0</v>
      </c>
      <c r="CD522" s="118"/>
      <c r="CE522" s="118"/>
      <c r="CF522" s="115"/>
      <c r="CG522" s="115"/>
      <c r="CH522" s="115"/>
      <c r="CI522" s="115"/>
      <c r="CJ522" s="115"/>
      <c r="CK522" s="115">
        <f t="shared" si="8325"/>
        <v>0</v>
      </c>
      <c r="CM522" s="118"/>
      <c r="CN522" s="118"/>
      <c r="CO522" s="115"/>
      <c r="CP522" s="115"/>
      <c r="CQ522" s="115"/>
      <c r="CR522" s="115"/>
      <c r="CS522" s="115"/>
      <c r="CT522" s="115">
        <f t="shared" si="8326"/>
        <v>0</v>
      </c>
      <c r="CV522" s="118"/>
      <c r="CW522" s="118"/>
      <c r="CX522" s="115"/>
      <c r="CY522" s="115"/>
      <c r="CZ522" s="115"/>
      <c r="DA522" s="115"/>
      <c r="DB522" s="115"/>
      <c r="DC522" s="115">
        <f t="shared" si="8327"/>
        <v>0</v>
      </c>
      <c r="DE522" s="118"/>
      <c r="DF522" s="118"/>
      <c r="DG522" s="115"/>
      <c r="DH522" s="115"/>
      <c r="DI522" s="115"/>
      <c r="DJ522" s="115"/>
      <c r="DK522" s="115"/>
      <c r="DL522" s="115">
        <f t="shared" si="8328"/>
        <v>0</v>
      </c>
      <c r="DN522" s="118"/>
      <c r="DO522" s="118"/>
      <c r="DP522" s="115"/>
      <c r="DQ522" s="115"/>
      <c r="DR522" s="115"/>
      <c r="DS522" s="115"/>
      <c r="DT522" s="115"/>
      <c r="DU522" s="115">
        <f t="shared" si="8329"/>
        <v>0</v>
      </c>
      <c r="DW522" s="118"/>
      <c r="DX522" s="118"/>
      <c r="DY522" s="115"/>
      <c r="DZ522" s="115"/>
      <c r="EA522" s="115"/>
      <c r="EB522" s="115"/>
      <c r="EC522" s="115"/>
      <c r="ED522" s="115">
        <f t="shared" si="8330"/>
        <v>0</v>
      </c>
      <c r="EF522" s="118"/>
      <c r="EG522" s="118"/>
      <c r="EH522" s="115"/>
      <c r="EI522" s="115"/>
      <c r="EJ522" s="115"/>
      <c r="EK522" s="115"/>
      <c r="EL522" s="115"/>
      <c r="EM522" s="115">
        <f t="shared" si="8331"/>
        <v>0</v>
      </c>
      <c r="EO522" s="118"/>
      <c r="EP522" s="118"/>
      <c r="EQ522" s="115"/>
      <c r="ER522" s="115"/>
      <c r="ES522" s="115"/>
      <c r="ET522" s="115"/>
      <c r="EU522" s="115"/>
      <c r="EV522" s="115">
        <f t="shared" si="8332"/>
        <v>0</v>
      </c>
      <c r="EX522" s="118"/>
      <c r="EY522" s="118"/>
      <c r="EZ522" s="115"/>
      <c r="FA522" s="115"/>
      <c r="FB522" s="115"/>
      <c r="FC522" s="115"/>
      <c r="FD522" s="115"/>
      <c r="FE522" s="115">
        <f t="shared" si="8333"/>
        <v>0</v>
      </c>
      <c r="FG522" s="118"/>
      <c r="FH522" s="118"/>
      <c r="FI522" s="115"/>
      <c r="FJ522" s="115"/>
      <c r="FK522" s="115"/>
      <c r="FL522" s="115"/>
      <c r="FM522" s="115"/>
      <c r="FN522" s="115">
        <f t="shared" si="8334"/>
        <v>0</v>
      </c>
      <c r="FP522" s="118"/>
      <c r="FQ522" s="118"/>
      <c r="FR522" s="115"/>
      <c r="FS522" s="115"/>
      <c r="FT522" s="115"/>
      <c r="FU522" s="115"/>
      <c r="FV522" s="115"/>
      <c r="FW522" s="115">
        <f t="shared" si="8335"/>
        <v>0</v>
      </c>
      <c r="FY522" s="118"/>
      <c r="FZ522" s="118"/>
      <c r="GA522" s="115"/>
      <c r="GB522" s="115"/>
      <c r="GC522" s="115"/>
      <c r="GD522" s="115"/>
      <c r="GE522" s="115"/>
      <c r="GF522" s="115">
        <f t="shared" si="8336"/>
        <v>0</v>
      </c>
      <c r="GH522" s="118"/>
      <c r="GI522" s="118"/>
      <c r="GJ522" s="115"/>
      <c r="GK522" s="115"/>
      <c r="GL522" s="115"/>
      <c r="GM522" s="115"/>
      <c r="GN522" s="115"/>
      <c r="GO522" s="115">
        <f t="shared" si="8337"/>
        <v>0</v>
      </c>
      <c r="GQ522" s="118"/>
      <c r="GR522" s="118"/>
      <c r="GS522" s="115"/>
      <c r="GT522" s="115"/>
      <c r="GU522" s="115"/>
      <c r="GV522" s="115"/>
      <c r="GW522" s="115"/>
      <c r="GX522" s="115">
        <f t="shared" si="8338"/>
        <v>0</v>
      </c>
      <c r="GZ522" s="118"/>
      <c r="HA522" s="118"/>
      <c r="HB522" s="115"/>
      <c r="HC522" s="115"/>
      <c r="HD522" s="115"/>
      <c r="HE522" s="115"/>
      <c r="HF522" s="115"/>
      <c r="HG522" s="115">
        <f t="shared" si="8339"/>
        <v>0</v>
      </c>
      <c r="HI522" s="118"/>
      <c r="HJ522" s="118"/>
      <c r="HK522" s="115"/>
      <c r="HL522" s="115"/>
      <c r="HM522" s="115"/>
      <c r="HN522" s="115"/>
      <c r="HO522" s="115"/>
      <c r="HP522" s="115">
        <f t="shared" si="8340"/>
        <v>0</v>
      </c>
      <c r="HR522" s="118"/>
      <c r="HS522" s="118"/>
      <c r="HT522" s="115"/>
      <c r="HU522" s="115"/>
      <c r="HV522" s="115"/>
      <c r="HW522" s="115"/>
      <c r="HX522" s="115"/>
      <c r="HY522" s="115">
        <f t="shared" si="8341"/>
        <v>0</v>
      </c>
      <c r="IA522" s="118"/>
      <c r="IB522" s="118"/>
      <c r="IC522" s="115"/>
      <c r="ID522" s="115"/>
      <c r="IE522" s="115"/>
      <c r="IF522" s="115"/>
      <c r="IG522" s="115"/>
      <c r="IH522" s="115">
        <f t="shared" si="8342"/>
        <v>0</v>
      </c>
      <c r="IJ522" s="118"/>
      <c r="IK522" s="118"/>
      <c r="IL522" s="115"/>
      <c r="IM522" s="115"/>
      <c r="IN522" s="115"/>
      <c r="IO522" s="115"/>
      <c r="IP522" s="115"/>
      <c r="IQ522" s="115">
        <f t="shared" si="8343"/>
        <v>0</v>
      </c>
      <c r="IS522" s="118"/>
      <c r="IT522" s="118"/>
      <c r="IU522" s="115"/>
      <c r="IV522" s="115"/>
      <c r="IW522" s="115"/>
      <c r="IX522" s="115"/>
      <c r="IY522" s="115"/>
      <c r="IZ522" s="115">
        <f t="shared" si="8344"/>
        <v>0</v>
      </c>
      <c r="JB522" s="118"/>
      <c r="JC522" s="118"/>
      <c r="JD522" s="115"/>
      <c r="JE522" s="115"/>
      <c r="JF522" s="115"/>
      <c r="JG522" s="115"/>
      <c r="JH522" s="115"/>
      <c r="JI522" s="115">
        <f t="shared" si="8345"/>
        <v>0</v>
      </c>
      <c r="JK522" s="118"/>
      <c r="JL522" s="118"/>
      <c r="JM522" s="115"/>
      <c r="JN522" s="115"/>
      <c r="JO522" s="115"/>
      <c r="JP522" s="115"/>
      <c r="JQ522" s="115"/>
      <c r="JR522" s="115">
        <f t="shared" si="8346"/>
        <v>0</v>
      </c>
      <c r="JT522" s="118"/>
      <c r="JU522" s="118"/>
      <c r="JV522" s="115"/>
      <c r="JW522" s="115"/>
      <c r="JX522" s="115"/>
      <c r="JY522" s="115"/>
      <c r="JZ522" s="115"/>
      <c r="KA522" s="115">
        <f t="shared" si="8347"/>
        <v>0</v>
      </c>
      <c r="KC522" s="118"/>
      <c r="KD522" s="118"/>
      <c r="KE522" s="115"/>
      <c r="KF522" s="115"/>
      <c r="KG522" s="115"/>
      <c r="KH522" s="115"/>
      <c r="KI522" s="115"/>
      <c r="KJ522" s="115">
        <f t="shared" si="8348"/>
        <v>0</v>
      </c>
      <c r="KL522" s="118"/>
      <c r="KM522" s="118"/>
      <c r="KN522" s="115"/>
      <c r="KO522" s="115"/>
      <c r="KP522" s="115"/>
      <c r="KQ522" s="115"/>
      <c r="KR522" s="115"/>
      <c r="KS522" s="115">
        <f t="shared" si="8349"/>
        <v>0</v>
      </c>
      <c r="KU522" s="118"/>
      <c r="KV522" s="118"/>
      <c r="KW522" s="115"/>
      <c r="KX522" s="115"/>
      <c r="KY522" s="115"/>
      <c r="KZ522" s="115"/>
      <c r="LA522" s="115"/>
      <c r="LB522" s="115">
        <f t="shared" si="8350"/>
        <v>0</v>
      </c>
      <c r="LD522" s="118"/>
      <c r="LE522" s="118"/>
      <c r="LF522" s="115"/>
      <c r="LG522" s="115"/>
      <c r="LH522" s="115"/>
      <c r="LI522" s="115"/>
      <c r="LJ522" s="115"/>
      <c r="LK522" s="115">
        <f t="shared" si="8351"/>
        <v>0</v>
      </c>
      <c r="LM522" s="118"/>
      <c r="LN522" s="118"/>
      <c r="LO522" s="115"/>
      <c r="LP522" s="115"/>
      <c r="LQ522" s="115"/>
      <c r="LR522" s="115"/>
      <c r="LS522" s="115"/>
      <c r="LT522" s="115">
        <f t="shared" si="8352"/>
        <v>0</v>
      </c>
      <c r="LV522" s="118"/>
      <c r="LW522" s="118"/>
      <c r="LX522" s="115"/>
      <c r="LY522" s="115"/>
      <c r="LZ522" s="115"/>
      <c r="MA522" s="115"/>
      <c r="MB522" s="115"/>
      <c r="MC522" s="115">
        <f t="shared" si="8353"/>
        <v>0</v>
      </c>
      <c r="ME522" s="118"/>
      <c r="MF522" s="118"/>
      <c r="MG522" s="115"/>
      <c r="MH522" s="115"/>
      <c r="MI522" s="115"/>
      <c r="MJ522" s="115"/>
      <c r="MK522" s="115"/>
      <c r="ML522" s="115">
        <f t="shared" si="8354"/>
        <v>0</v>
      </c>
      <c r="MN522" s="118"/>
      <c r="MO522" s="118"/>
      <c r="MP522" s="115"/>
      <c r="MQ522" s="115"/>
      <c r="MR522" s="115"/>
      <c r="MS522" s="115"/>
      <c r="MT522" s="115"/>
      <c r="MU522" s="115">
        <f t="shared" si="8355"/>
        <v>0</v>
      </c>
      <c r="MW522" s="118"/>
      <c r="MX522" s="118"/>
      <c r="MY522" s="115"/>
      <c r="MZ522" s="115"/>
      <c r="NA522" s="115"/>
      <c r="NB522" s="115"/>
      <c r="NC522" s="115"/>
      <c r="ND522" s="115">
        <f t="shared" si="8356"/>
        <v>0</v>
      </c>
      <c r="NF522" s="118"/>
      <c r="NG522" s="118"/>
      <c r="NH522" s="115"/>
      <c r="NI522" s="115"/>
      <c r="NJ522" s="115"/>
      <c r="NK522" s="115"/>
      <c r="NL522" s="115"/>
      <c r="NM522" s="115">
        <f t="shared" si="8357"/>
        <v>0</v>
      </c>
      <c r="NO522" s="118"/>
      <c r="NP522" s="118"/>
      <c r="NQ522" s="115"/>
      <c r="NR522" s="115"/>
      <c r="NS522" s="115"/>
      <c r="NT522" s="115"/>
      <c r="NU522" s="115"/>
      <c r="NV522" s="115">
        <f t="shared" si="8358"/>
        <v>0</v>
      </c>
      <c r="NX522" s="118"/>
      <c r="NY522" s="118"/>
      <c r="NZ522" s="115"/>
      <c r="OA522" s="115"/>
      <c r="OB522" s="115"/>
      <c r="OC522" s="115"/>
      <c r="OD522" s="115"/>
      <c r="OE522" s="115">
        <f t="shared" si="8359"/>
        <v>0</v>
      </c>
      <c r="OG522" s="118"/>
      <c r="OH522" s="118"/>
      <c r="OI522" s="115"/>
      <c r="OJ522" s="115"/>
      <c r="OK522" s="115"/>
      <c r="OL522" s="115"/>
      <c r="OM522" s="115"/>
      <c r="ON522" s="115">
        <f t="shared" si="8360"/>
        <v>0</v>
      </c>
      <c r="OP522" s="118"/>
      <c r="OQ522" s="118"/>
      <c r="OR522" s="115"/>
      <c r="OS522" s="115"/>
      <c r="OT522" s="115"/>
      <c r="OU522" s="115"/>
      <c r="OV522" s="115"/>
      <c r="OW522" s="115">
        <f t="shared" si="8361"/>
        <v>0</v>
      </c>
      <c r="OY522" s="118"/>
      <c r="OZ522" s="118"/>
      <c r="PA522" s="115"/>
      <c r="PB522" s="115"/>
      <c r="PC522" s="115"/>
      <c r="PD522" s="115"/>
      <c r="PE522" s="115"/>
      <c r="PF522" s="115">
        <f t="shared" si="8362"/>
        <v>0</v>
      </c>
    </row>
    <row r="523" spans="1:422" s="161" customFormat="1">
      <c r="A523" s="118"/>
      <c r="B523" s="118"/>
      <c r="C523" s="115"/>
      <c r="D523" s="115"/>
      <c r="E523" s="115"/>
      <c r="F523" s="115"/>
      <c r="G523" s="115"/>
      <c r="H523" s="115">
        <f t="shared" si="8316"/>
        <v>0</v>
      </c>
      <c r="J523" s="118"/>
      <c r="K523" s="118"/>
      <c r="L523" s="115"/>
      <c r="M523" s="115"/>
      <c r="N523" s="115"/>
      <c r="O523" s="115"/>
      <c r="P523" s="115"/>
      <c r="Q523" s="115">
        <f t="shared" si="8317"/>
        <v>0</v>
      </c>
      <c r="S523" s="118"/>
      <c r="T523" s="118"/>
      <c r="U523" s="115"/>
      <c r="V523" s="115"/>
      <c r="W523" s="115"/>
      <c r="X523" s="115"/>
      <c r="Y523" s="115"/>
      <c r="Z523" s="115">
        <f t="shared" si="8318"/>
        <v>0</v>
      </c>
      <c r="AB523" s="118"/>
      <c r="AC523" s="118"/>
      <c r="AD523" s="115"/>
      <c r="AE523" s="115"/>
      <c r="AF523" s="115"/>
      <c r="AG523" s="115"/>
      <c r="AH523" s="115"/>
      <c r="AI523" s="115">
        <f t="shared" si="8319"/>
        <v>0</v>
      </c>
      <c r="AK523" s="118"/>
      <c r="AL523" s="118"/>
      <c r="AM523" s="115"/>
      <c r="AN523" s="115"/>
      <c r="AO523" s="115"/>
      <c r="AP523" s="115"/>
      <c r="AQ523" s="115"/>
      <c r="AR523" s="115">
        <f t="shared" si="8320"/>
        <v>0</v>
      </c>
      <c r="AT523" s="118"/>
      <c r="AU523" s="118"/>
      <c r="AV523" s="115"/>
      <c r="AW523" s="115"/>
      <c r="AX523" s="115"/>
      <c r="AY523" s="115"/>
      <c r="AZ523" s="115"/>
      <c r="BA523" s="115">
        <f t="shared" si="8321"/>
        <v>0</v>
      </c>
      <c r="BC523" s="118"/>
      <c r="BD523" s="118"/>
      <c r="BE523" s="115"/>
      <c r="BF523" s="115"/>
      <c r="BG523" s="115"/>
      <c r="BH523" s="115"/>
      <c r="BI523" s="115"/>
      <c r="BJ523" s="115">
        <f t="shared" si="8322"/>
        <v>0</v>
      </c>
      <c r="BL523" s="118"/>
      <c r="BM523" s="118"/>
      <c r="BN523" s="115"/>
      <c r="BO523" s="115"/>
      <c r="BP523" s="115"/>
      <c r="BQ523" s="115"/>
      <c r="BR523" s="115"/>
      <c r="BS523" s="115">
        <f t="shared" si="8323"/>
        <v>0</v>
      </c>
      <c r="BU523" s="118"/>
      <c r="BV523" s="118"/>
      <c r="BW523" s="115"/>
      <c r="BX523" s="115"/>
      <c r="BY523" s="115"/>
      <c r="BZ523" s="115"/>
      <c r="CA523" s="115"/>
      <c r="CB523" s="115">
        <f t="shared" si="8324"/>
        <v>0</v>
      </c>
      <c r="CD523" s="118"/>
      <c r="CE523" s="118"/>
      <c r="CF523" s="115"/>
      <c r="CG523" s="115"/>
      <c r="CH523" s="115"/>
      <c r="CI523" s="115"/>
      <c r="CJ523" s="115"/>
      <c r="CK523" s="115">
        <f t="shared" si="8325"/>
        <v>0</v>
      </c>
      <c r="CM523" s="118"/>
      <c r="CN523" s="118"/>
      <c r="CO523" s="115"/>
      <c r="CP523" s="115"/>
      <c r="CQ523" s="115"/>
      <c r="CR523" s="115"/>
      <c r="CS523" s="115"/>
      <c r="CT523" s="115">
        <f t="shared" si="8326"/>
        <v>0</v>
      </c>
      <c r="CV523" s="118"/>
      <c r="CW523" s="118"/>
      <c r="CX523" s="115"/>
      <c r="CY523" s="115"/>
      <c r="CZ523" s="115"/>
      <c r="DA523" s="115"/>
      <c r="DB523" s="115"/>
      <c r="DC523" s="115">
        <f t="shared" si="8327"/>
        <v>0</v>
      </c>
      <c r="DE523" s="118"/>
      <c r="DF523" s="118"/>
      <c r="DG523" s="115"/>
      <c r="DH523" s="115"/>
      <c r="DI523" s="115"/>
      <c r="DJ523" s="115"/>
      <c r="DK523" s="115"/>
      <c r="DL523" s="115">
        <f t="shared" si="8328"/>
        <v>0</v>
      </c>
      <c r="DN523" s="118"/>
      <c r="DO523" s="118"/>
      <c r="DP523" s="115"/>
      <c r="DQ523" s="115"/>
      <c r="DR523" s="115"/>
      <c r="DS523" s="115"/>
      <c r="DT523" s="115"/>
      <c r="DU523" s="115">
        <f t="shared" si="8329"/>
        <v>0</v>
      </c>
      <c r="DW523" s="118"/>
      <c r="DX523" s="118"/>
      <c r="DY523" s="115"/>
      <c r="DZ523" s="115"/>
      <c r="EA523" s="115"/>
      <c r="EB523" s="115"/>
      <c r="EC523" s="115"/>
      <c r="ED523" s="115">
        <f t="shared" si="8330"/>
        <v>0</v>
      </c>
      <c r="EF523" s="118"/>
      <c r="EG523" s="118"/>
      <c r="EH523" s="115"/>
      <c r="EI523" s="115"/>
      <c r="EJ523" s="115"/>
      <c r="EK523" s="115"/>
      <c r="EL523" s="115"/>
      <c r="EM523" s="115">
        <f t="shared" si="8331"/>
        <v>0</v>
      </c>
      <c r="EO523" s="118"/>
      <c r="EP523" s="118"/>
      <c r="EQ523" s="115"/>
      <c r="ER523" s="115"/>
      <c r="ES523" s="115"/>
      <c r="ET523" s="115"/>
      <c r="EU523" s="115"/>
      <c r="EV523" s="115">
        <f t="shared" si="8332"/>
        <v>0</v>
      </c>
      <c r="EX523" s="118"/>
      <c r="EY523" s="118"/>
      <c r="EZ523" s="115"/>
      <c r="FA523" s="115"/>
      <c r="FB523" s="115"/>
      <c r="FC523" s="115"/>
      <c r="FD523" s="115"/>
      <c r="FE523" s="115">
        <f t="shared" si="8333"/>
        <v>0</v>
      </c>
      <c r="FG523" s="118"/>
      <c r="FH523" s="118"/>
      <c r="FI523" s="115"/>
      <c r="FJ523" s="115"/>
      <c r="FK523" s="115"/>
      <c r="FL523" s="115"/>
      <c r="FM523" s="115"/>
      <c r="FN523" s="115">
        <f t="shared" si="8334"/>
        <v>0</v>
      </c>
      <c r="FP523" s="118"/>
      <c r="FQ523" s="118"/>
      <c r="FR523" s="115"/>
      <c r="FS523" s="115"/>
      <c r="FT523" s="115"/>
      <c r="FU523" s="115"/>
      <c r="FV523" s="115"/>
      <c r="FW523" s="115">
        <f t="shared" si="8335"/>
        <v>0</v>
      </c>
      <c r="FY523" s="118"/>
      <c r="FZ523" s="118"/>
      <c r="GA523" s="115"/>
      <c r="GB523" s="115"/>
      <c r="GC523" s="115"/>
      <c r="GD523" s="115"/>
      <c r="GE523" s="115"/>
      <c r="GF523" s="115">
        <f t="shared" si="8336"/>
        <v>0</v>
      </c>
      <c r="GH523" s="118"/>
      <c r="GI523" s="118"/>
      <c r="GJ523" s="115"/>
      <c r="GK523" s="115"/>
      <c r="GL523" s="115"/>
      <c r="GM523" s="115"/>
      <c r="GN523" s="115"/>
      <c r="GO523" s="115">
        <f t="shared" si="8337"/>
        <v>0</v>
      </c>
      <c r="GQ523" s="118"/>
      <c r="GR523" s="118"/>
      <c r="GS523" s="115"/>
      <c r="GT523" s="115"/>
      <c r="GU523" s="115"/>
      <c r="GV523" s="115"/>
      <c r="GW523" s="115"/>
      <c r="GX523" s="115">
        <f t="shared" si="8338"/>
        <v>0</v>
      </c>
      <c r="GZ523" s="118"/>
      <c r="HA523" s="118"/>
      <c r="HB523" s="115"/>
      <c r="HC523" s="115"/>
      <c r="HD523" s="115"/>
      <c r="HE523" s="115"/>
      <c r="HF523" s="115"/>
      <c r="HG523" s="115">
        <f t="shared" si="8339"/>
        <v>0</v>
      </c>
      <c r="HI523" s="118"/>
      <c r="HJ523" s="118"/>
      <c r="HK523" s="115"/>
      <c r="HL523" s="115"/>
      <c r="HM523" s="115"/>
      <c r="HN523" s="115"/>
      <c r="HO523" s="115"/>
      <c r="HP523" s="115">
        <f t="shared" si="8340"/>
        <v>0</v>
      </c>
      <c r="HR523" s="118"/>
      <c r="HS523" s="118"/>
      <c r="HT523" s="115"/>
      <c r="HU523" s="115"/>
      <c r="HV523" s="115"/>
      <c r="HW523" s="115"/>
      <c r="HX523" s="115"/>
      <c r="HY523" s="115">
        <f t="shared" si="8341"/>
        <v>0</v>
      </c>
      <c r="IA523" s="118"/>
      <c r="IB523" s="118"/>
      <c r="IC523" s="115"/>
      <c r="ID523" s="115"/>
      <c r="IE523" s="115"/>
      <c r="IF523" s="115"/>
      <c r="IG523" s="115"/>
      <c r="IH523" s="115">
        <f t="shared" si="8342"/>
        <v>0</v>
      </c>
      <c r="IJ523" s="118"/>
      <c r="IK523" s="118"/>
      <c r="IL523" s="115"/>
      <c r="IM523" s="115"/>
      <c r="IN523" s="115"/>
      <c r="IO523" s="115"/>
      <c r="IP523" s="115"/>
      <c r="IQ523" s="115">
        <f t="shared" si="8343"/>
        <v>0</v>
      </c>
      <c r="IS523" s="118"/>
      <c r="IT523" s="118"/>
      <c r="IU523" s="115"/>
      <c r="IV523" s="115"/>
      <c r="IW523" s="115"/>
      <c r="IX523" s="115"/>
      <c r="IY523" s="115"/>
      <c r="IZ523" s="115">
        <f t="shared" si="8344"/>
        <v>0</v>
      </c>
      <c r="JB523" s="118"/>
      <c r="JC523" s="118"/>
      <c r="JD523" s="115"/>
      <c r="JE523" s="115"/>
      <c r="JF523" s="115"/>
      <c r="JG523" s="115"/>
      <c r="JH523" s="115"/>
      <c r="JI523" s="115">
        <f t="shared" si="8345"/>
        <v>0</v>
      </c>
      <c r="JK523" s="118"/>
      <c r="JL523" s="118"/>
      <c r="JM523" s="115"/>
      <c r="JN523" s="115"/>
      <c r="JO523" s="115"/>
      <c r="JP523" s="115"/>
      <c r="JQ523" s="115"/>
      <c r="JR523" s="115">
        <f t="shared" si="8346"/>
        <v>0</v>
      </c>
      <c r="JT523" s="118"/>
      <c r="JU523" s="118"/>
      <c r="JV523" s="115"/>
      <c r="JW523" s="115"/>
      <c r="JX523" s="115"/>
      <c r="JY523" s="115"/>
      <c r="JZ523" s="115"/>
      <c r="KA523" s="115">
        <f t="shared" si="8347"/>
        <v>0</v>
      </c>
      <c r="KC523" s="118"/>
      <c r="KD523" s="118"/>
      <c r="KE523" s="115"/>
      <c r="KF523" s="115"/>
      <c r="KG523" s="115"/>
      <c r="KH523" s="115"/>
      <c r="KI523" s="115"/>
      <c r="KJ523" s="115">
        <f t="shared" si="8348"/>
        <v>0</v>
      </c>
      <c r="KL523" s="118"/>
      <c r="KM523" s="118"/>
      <c r="KN523" s="115"/>
      <c r="KO523" s="115"/>
      <c r="KP523" s="115"/>
      <c r="KQ523" s="115"/>
      <c r="KR523" s="115"/>
      <c r="KS523" s="115">
        <f t="shared" si="8349"/>
        <v>0</v>
      </c>
      <c r="KU523" s="118"/>
      <c r="KV523" s="118"/>
      <c r="KW523" s="115"/>
      <c r="KX523" s="115"/>
      <c r="KY523" s="115"/>
      <c r="KZ523" s="115"/>
      <c r="LA523" s="115"/>
      <c r="LB523" s="115">
        <f t="shared" si="8350"/>
        <v>0</v>
      </c>
      <c r="LD523" s="118"/>
      <c r="LE523" s="118"/>
      <c r="LF523" s="115"/>
      <c r="LG523" s="115"/>
      <c r="LH523" s="115"/>
      <c r="LI523" s="115"/>
      <c r="LJ523" s="115"/>
      <c r="LK523" s="115">
        <f t="shared" si="8351"/>
        <v>0</v>
      </c>
      <c r="LM523" s="118"/>
      <c r="LN523" s="118"/>
      <c r="LO523" s="115"/>
      <c r="LP523" s="115"/>
      <c r="LQ523" s="115"/>
      <c r="LR523" s="115"/>
      <c r="LS523" s="115"/>
      <c r="LT523" s="115">
        <f t="shared" si="8352"/>
        <v>0</v>
      </c>
      <c r="LV523" s="118"/>
      <c r="LW523" s="118"/>
      <c r="LX523" s="115"/>
      <c r="LY523" s="115"/>
      <c r="LZ523" s="115"/>
      <c r="MA523" s="115"/>
      <c r="MB523" s="115"/>
      <c r="MC523" s="115">
        <f t="shared" si="8353"/>
        <v>0</v>
      </c>
      <c r="ME523" s="118"/>
      <c r="MF523" s="118"/>
      <c r="MG523" s="115"/>
      <c r="MH523" s="115"/>
      <c r="MI523" s="115"/>
      <c r="MJ523" s="115"/>
      <c r="MK523" s="115"/>
      <c r="ML523" s="115">
        <f t="shared" si="8354"/>
        <v>0</v>
      </c>
      <c r="MN523" s="118"/>
      <c r="MO523" s="118"/>
      <c r="MP523" s="115"/>
      <c r="MQ523" s="115"/>
      <c r="MR523" s="115"/>
      <c r="MS523" s="115"/>
      <c r="MT523" s="115"/>
      <c r="MU523" s="115">
        <f t="shared" si="8355"/>
        <v>0</v>
      </c>
      <c r="MW523" s="118"/>
      <c r="MX523" s="118"/>
      <c r="MY523" s="115"/>
      <c r="MZ523" s="115"/>
      <c r="NA523" s="115"/>
      <c r="NB523" s="115"/>
      <c r="NC523" s="115"/>
      <c r="ND523" s="115">
        <f t="shared" si="8356"/>
        <v>0</v>
      </c>
      <c r="NF523" s="118"/>
      <c r="NG523" s="118"/>
      <c r="NH523" s="115"/>
      <c r="NI523" s="115"/>
      <c r="NJ523" s="115"/>
      <c r="NK523" s="115"/>
      <c r="NL523" s="115"/>
      <c r="NM523" s="115">
        <f t="shared" si="8357"/>
        <v>0</v>
      </c>
      <c r="NO523" s="118"/>
      <c r="NP523" s="118"/>
      <c r="NQ523" s="115"/>
      <c r="NR523" s="115"/>
      <c r="NS523" s="115"/>
      <c r="NT523" s="115"/>
      <c r="NU523" s="115"/>
      <c r="NV523" s="115">
        <f t="shared" si="8358"/>
        <v>0</v>
      </c>
      <c r="NX523" s="118"/>
      <c r="NY523" s="118"/>
      <c r="NZ523" s="115"/>
      <c r="OA523" s="115"/>
      <c r="OB523" s="115"/>
      <c r="OC523" s="115"/>
      <c r="OD523" s="115"/>
      <c r="OE523" s="115">
        <f t="shared" si="8359"/>
        <v>0</v>
      </c>
      <c r="OG523" s="118"/>
      <c r="OH523" s="118"/>
      <c r="OI523" s="115"/>
      <c r="OJ523" s="115"/>
      <c r="OK523" s="115"/>
      <c r="OL523" s="115"/>
      <c r="OM523" s="115"/>
      <c r="ON523" s="115">
        <f t="shared" si="8360"/>
        <v>0</v>
      </c>
      <c r="OP523" s="118"/>
      <c r="OQ523" s="118"/>
      <c r="OR523" s="115"/>
      <c r="OS523" s="115"/>
      <c r="OT523" s="115"/>
      <c r="OU523" s="115"/>
      <c r="OV523" s="115"/>
      <c r="OW523" s="115">
        <f t="shared" si="8361"/>
        <v>0</v>
      </c>
      <c r="OY523" s="118"/>
      <c r="OZ523" s="118"/>
      <c r="PA523" s="115"/>
      <c r="PB523" s="115"/>
      <c r="PC523" s="115"/>
      <c r="PD523" s="115"/>
      <c r="PE523" s="115"/>
      <c r="PF523" s="115">
        <f t="shared" si="8362"/>
        <v>0</v>
      </c>
    </row>
    <row r="524" spans="1:422" s="161" customFormat="1">
      <c r="A524" s="118"/>
      <c r="B524" s="118"/>
      <c r="C524" s="115"/>
      <c r="D524" s="115"/>
      <c r="E524" s="115"/>
      <c r="F524" s="115"/>
      <c r="G524" s="115"/>
      <c r="H524" s="115">
        <f t="shared" si="8316"/>
        <v>0</v>
      </c>
      <c r="J524" s="118"/>
      <c r="K524" s="118"/>
      <c r="L524" s="115"/>
      <c r="M524" s="115"/>
      <c r="N524" s="115"/>
      <c r="O524" s="115"/>
      <c r="P524" s="115"/>
      <c r="Q524" s="115">
        <f t="shared" si="8317"/>
        <v>0</v>
      </c>
      <c r="S524" s="118"/>
      <c r="T524" s="118"/>
      <c r="U524" s="115"/>
      <c r="V524" s="115"/>
      <c r="W524" s="115"/>
      <c r="X524" s="115"/>
      <c r="Y524" s="115"/>
      <c r="Z524" s="115">
        <f t="shared" si="8318"/>
        <v>0</v>
      </c>
      <c r="AB524" s="118"/>
      <c r="AC524" s="118"/>
      <c r="AD524" s="115"/>
      <c r="AE524" s="115"/>
      <c r="AF524" s="115"/>
      <c r="AG524" s="115"/>
      <c r="AH524" s="115"/>
      <c r="AI524" s="115">
        <f t="shared" si="8319"/>
        <v>0</v>
      </c>
      <c r="AK524" s="118"/>
      <c r="AL524" s="118"/>
      <c r="AM524" s="115"/>
      <c r="AN524" s="115"/>
      <c r="AO524" s="115"/>
      <c r="AP524" s="115"/>
      <c r="AQ524" s="115"/>
      <c r="AR524" s="115">
        <f t="shared" si="8320"/>
        <v>0</v>
      </c>
      <c r="AT524" s="118"/>
      <c r="AU524" s="118"/>
      <c r="AV524" s="115"/>
      <c r="AW524" s="115"/>
      <c r="AX524" s="115"/>
      <c r="AY524" s="115"/>
      <c r="AZ524" s="115"/>
      <c r="BA524" s="115">
        <f t="shared" si="8321"/>
        <v>0</v>
      </c>
      <c r="BC524" s="118"/>
      <c r="BD524" s="118"/>
      <c r="BE524" s="115"/>
      <c r="BF524" s="115"/>
      <c r="BG524" s="115"/>
      <c r="BH524" s="115"/>
      <c r="BI524" s="115"/>
      <c r="BJ524" s="115">
        <f t="shared" si="8322"/>
        <v>0</v>
      </c>
      <c r="BL524" s="118"/>
      <c r="BM524" s="118"/>
      <c r="BN524" s="115"/>
      <c r="BO524" s="115"/>
      <c r="BP524" s="115"/>
      <c r="BQ524" s="115"/>
      <c r="BR524" s="115"/>
      <c r="BS524" s="115">
        <f t="shared" si="8323"/>
        <v>0</v>
      </c>
      <c r="BU524" s="118"/>
      <c r="BV524" s="118"/>
      <c r="BW524" s="115"/>
      <c r="BX524" s="115"/>
      <c r="BY524" s="115"/>
      <c r="BZ524" s="115"/>
      <c r="CA524" s="115"/>
      <c r="CB524" s="115">
        <f t="shared" si="8324"/>
        <v>0</v>
      </c>
      <c r="CD524" s="118"/>
      <c r="CE524" s="118"/>
      <c r="CF524" s="115"/>
      <c r="CG524" s="115"/>
      <c r="CH524" s="115"/>
      <c r="CI524" s="115"/>
      <c r="CJ524" s="115"/>
      <c r="CK524" s="115">
        <f t="shared" si="8325"/>
        <v>0</v>
      </c>
      <c r="CM524" s="118"/>
      <c r="CN524" s="118"/>
      <c r="CO524" s="115"/>
      <c r="CP524" s="115"/>
      <c r="CQ524" s="115"/>
      <c r="CR524" s="115"/>
      <c r="CS524" s="115"/>
      <c r="CT524" s="115">
        <f t="shared" si="8326"/>
        <v>0</v>
      </c>
      <c r="CV524" s="118"/>
      <c r="CW524" s="118"/>
      <c r="CX524" s="115"/>
      <c r="CY524" s="115"/>
      <c r="CZ524" s="115"/>
      <c r="DA524" s="115"/>
      <c r="DB524" s="115"/>
      <c r="DC524" s="115">
        <f t="shared" si="8327"/>
        <v>0</v>
      </c>
      <c r="DE524" s="118"/>
      <c r="DF524" s="118"/>
      <c r="DG524" s="115"/>
      <c r="DH524" s="115"/>
      <c r="DI524" s="115"/>
      <c r="DJ524" s="115"/>
      <c r="DK524" s="115"/>
      <c r="DL524" s="115">
        <f t="shared" si="8328"/>
        <v>0</v>
      </c>
      <c r="DN524" s="118"/>
      <c r="DO524" s="118"/>
      <c r="DP524" s="115"/>
      <c r="DQ524" s="115"/>
      <c r="DR524" s="115"/>
      <c r="DS524" s="115"/>
      <c r="DT524" s="115"/>
      <c r="DU524" s="115">
        <f t="shared" si="8329"/>
        <v>0</v>
      </c>
      <c r="DW524" s="118"/>
      <c r="DX524" s="118"/>
      <c r="DY524" s="115"/>
      <c r="DZ524" s="115"/>
      <c r="EA524" s="115"/>
      <c r="EB524" s="115"/>
      <c r="EC524" s="115"/>
      <c r="ED524" s="115">
        <f t="shared" si="8330"/>
        <v>0</v>
      </c>
      <c r="EF524" s="118"/>
      <c r="EG524" s="118"/>
      <c r="EH524" s="115"/>
      <c r="EI524" s="115"/>
      <c r="EJ524" s="115"/>
      <c r="EK524" s="115"/>
      <c r="EL524" s="115"/>
      <c r="EM524" s="115">
        <f t="shared" si="8331"/>
        <v>0</v>
      </c>
      <c r="EO524" s="118"/>
      <c r="EP524" s="118"/>
      <c r="EQ524" s="115"/>
      <c r="ER524" s="115"/>
      <c r="ES524" s="115"/>
      <c r="ET524" s="115"/>
      <c r="EU524" s="115"/>
      <c r="EV524" s="115">
        <f t="shared" si="8332"/>
        <v>0</v>
      </c>
      <c r="EX524" s="118"/>
      <c r="EY524" s="118"/>
      <c r="EZ524" s="115"/>
      <c r="FA524" s="115"/>
      <c r="FB524" s="115"/>
      <c r="FC524" s="115"/>
      <c r="FD524" s="115"/>
      <c r="FE524" s="115">
        <f t="shared" si="8333"/>
        <v>0</v>
      </c>
      <c r="FG524" s="118"/>
      <c r="FH524" s="118"/>
      <c r="FI524" s="115"/>
      <c r="FJ524" s="115"/>
      <c r="FK524" s="115"/>
      <c r="FL524" s="115"/>
      <c r="FM524" s="115"/>
      <c r="FN524" s="115">
        <f t="shared" si="8334"/>
        <v>0</v>
      </c>
      <c r="FP524" s="118"/>
      <c r="FQ524" s="118"/>
      <c r="FR524" s="115"/>
      <c r="FS524" s="115"/>
      <c r="FT524" s="115"/>
      <c r="FU524" s="115"/>
      <c r="FV524" s="115"/>
      <c r="FW524" s="115">
        <f t="shared" si="8335"/>
        <v>0</v>
      </c>
      <c r="FY524" s="118"/>
      <c r="FZ524" s="118"/>
      <c r="GA524" s="115"/>
      <c r="GB524" s="115"/>
      <c r="GC524" s="115"/>
      <c r="GD524" s="115"/>
      <c r="GE524" s="115"/>
      <c r="GF524" s="115">
        <f t="shared" si="8336"/>
        <v>0</v>
      </c>
      <c r="GH524" s="118"/>
      <c r="GI524" s="118"/>
      <c r="GJ524" s="115"/>
      <c r="GK524" s="115"/>
      <c r="GL524" s="115"/>
      <c r="GM524" s="115"/>
      <c r="GN524" s="115"/>
      <c r="GO524" s="115">
        <f t="shared" si="8337"/>
        <v>0</v>
      </c>
      <c r="GQ524" s="118"/>
      <c r="GR524" s="118"/>
      <c r="GS524" s="115"/>
      <c r="GT524" s="115"/>
      <c r="GU524" s="115"/>
      <c r="GV524" s="115"/>
      <c r="GW524" s="115"/>
      <c r="GX524" s="115">
        <f t="shared" si="8338"/>
        <v>0</v>
      </c>
      <c r="GZ524" s="118"/>
      <c r="HA524" s="118"/>
      <c r="HB524" s="115"/>
      <c r="HC524" s="115"/>
      <c r="HD524" s="115"/>
      <c r="HE524" s="115"/>
      <c r="HF524" s="115"/>
      <c r="HG524" s="115">
        <f t="shared" si="8339"/>
        <v>0</v>
      </c>
      <c r="HI524" s="118"/>
      <c r="HJ524" s="118"/>
      <c r="HK524" s="115"/>
      <c r="HL524" s="115"/>
      <c r="HM524" s="115"/>
      <c r="HN524" s="115"/>
      <c r="HO524" s="115"/>
      <c r="HP524" s="115">
        <f t="shared" si="8340"/>
        <v>0</v>
      </c>
      <c r="HR524" s="118"/>
      <c r="HS524" s="118"/>
      <c r="HT524" s="115"/>
      <c r="HU524" s="115"/>
      <c r="HV524" s="115"/>
      <c r="HW524" s="115"/>
      <c r="HX524" s="115"/>
      <c r="HY524" s="115">
        <f t="shared" si="8341"/>
        <v>0</v>
      </c>
      <c r="IA524" s="118"/>
      <c r="IB524" s="118"/>
      <c r="IC524" s="115"/>
      <c r="ID524" s="115"/>
      <c r="IE524" s="115"/>
      <c r="IF524" s="115"/>
      <c r="IG524" s="115"/>
      <c r="IH524" s="115">
        <f t="shared" si="8342"/>
        <v>0</v>
      </c>
      <c r="IJ524" s="118"/>
      <c r="IK524" s="118"/>
      <c r="IL524" s="115"/>
      <c r="IM524" s="115"/>
      <c r="IN524" s="115"/>
      <c r="IO524" s="115"/>
      <c r="IP524" s="115"/>
      <c r="IQ524" s="115">
        <f t="shared" si="8343"/>
        <v>0</v>
      </c>
      <c r="IS524" s="118"/>
      <c r="IT524" s="118"/>
      <c r="IU524" s="115"/>
      <c r="IV524" s="115"/>
      <c r="IW524" s="115"/>
      <c r="IX524" s="115"/>
      <c r="IY524" s="115"/>
      <c r="IZ524" s="115">
        <f t="shared" si="8344"/>
        <v>0</v>
      </c>
      <c r="JB524" s="118"/>
      <c r="JC524" s="118"/>
      <c r="JD524" s="115"/>
      <c r="JE524" s="115"/>
      <c r="JF524" s="115"/>
      <c r="JG524" s="115"/>
      <c r="JH524" s="115"/>
      <c r="JI524" s="115">
        <f t="shared" si="8345"/>
        <v>0</v>
      </c>
      <c r="JK524" s="118"/>
      <c r="JL524" s="118"/>
      <c r="JM524" s="115"/>
      <c r="JN524" s="115"/>
      <c r="JO524" s="115"/>
      <c r="JP524" s="115"/>
      <c r="JQ524" s="115"/>
      <c r="JR524" s="115">
        <f t="shared" si="8346"/>
        <v>0</v>
      </c>
      <c r="JT524" s="118"/>
      <c r="JU524" s="118"/>
      <c r="JV524" s="115"/>
      <c r="JW524" s="115"/>
      <c r="JX524" s="115"/>
      <c r="JY524" s="115"/>
      <c r="JZ524" s="115"/>
      <c r="KA524" s="115">
        <f t="shared" si="8347"/>
        <v>0</v>
      </c>
      <c r="KC524" s="118"/>
      <c r="KD524" s="118"/>
      <c r="KE524" s="115"/>
      <c r="KF524" s="115"/>
      <c r="KG524" s="115"/>
      <c r="KH524" s="115"/>
      <c r="KI524" s="115"/>
      <c r="KJ524" s="115">
        <f t="shared" si="8348"/>
        <v>0</v>
      </c>
      <c r="KL524" s="118"/>
      <c r="KM524" s="118"/>
      <c r="KN524" s="115"/>
      <c r="KO524" s="115"/>
      <c r="KP524" s="115"/>
      <c r="KQ524" s="115"/>
      <c r="KR524" s="115"/>
      <c r="KS524" s="115">
        <f t="shared" si="8349"/>
        <v>0</v>
      </c>
      <c r="KU524" s="118"/>
      <c r="KV524" s="118"/>
      <c r="KW524" s="115"/>
      <c r="KX524" s="115"/>
      <c r="KY524" s="115"/>
      <c r="KZ524" s="115"/>
      <c r="LA524" s="115"/>
      <c r="LB524" s="115">
        <f t="shared" si="8350"/>
        <v>0</v>
      </c>
      <c r="LD524" s="118"/>
      <c r="LE524" s="118"/>
      <c r="LF524" s="115"/>
      <c r="LG524" s="115"/>
      <c r="LH524" s="115"/>
      <c r="LI524" s="115"/>
      <c r="LJ524" s="115"/>
      <c r="LK524" s="115">
        <f t="shared" si="8351"/>
        <v>0</v>
      </c>
      <c r="LM524" s="118"/>
      <c r="LN524" s="118"/>
      <c r="LO524" s="115"/>
      <c r="LP524" s="115"/>
      <c r="LQ524" s="115"/>
      <c r="LR524" s="115"/>
      <c r="LS524" s="115"/>
      <c r="LT524" s="115">
        <f t="shared" si="8352"/>
        <v>0</v>
      </c>
      <c r="LV524" s="118"/>
      <c r="LW524" s="118"/>
      <c r="LX524" s="115"/>
      <c r="LY524" s="115"/>
      <c r="LZ524" s="115"/>
      <c r="MA524" s="115"/>
      <c r="MB524" s="115"/>
      <c r="MC524" s="115">
        <f t="shared" si="8353"/>
        <v>0</v>
      </c>
      <c r="ME524" s="118"/>
      <c r="MF524" s="118"/>
      <c r="MG524" s="115"/>
      <c r="MH524" s="115"/>
      <c r="MI524" s="115"/>
      <c r="MJ524" s="115"/>
      <c r="MK524" s="115"/>
      <c r="ML524" s="115">
        <f t="shared" si="8354"/>
        <v>0</v>
      </c>
      <c r="MN524" s="118"/>
      <c r="MO524" s="118"/>
      <c r="MP524" s="115"/>
      <c r="MQ524" s="115"/>
      <c r="MR524" s="115"/>
      <c r="MS524" s="115"/>
      <c r="MT524" s="115"/>
      <c r="MU524" s="115">
        <f t="shared" si="8355"/>
        <v>0</v>
      </c>
      <c r="MW524" s="118"/>
      <c r="MX524" s="118"/>
      <c r="MY524" s="115"/>
      <c r="MZ524" s="115"/>
      <c r="NA524" s="115"/>
      <c r="NB524" s="115"/>
      <c r="NC524" s="115"/>
      <c r="ND524" s="115">
        <f t="shared" si="8356"/>
        <v>0</v>
      </c>
      <c r="NF524" s="118"/>
      <c r="NG524" s="118"/>
      <c r="NH524" s="115"/>
      <c r="NI524" s="115"/>
      <c r="NJ524" s="115"/>
      <c r="NK524" s="115"/>
      <c r="NL524" s="115"/>
      <c r="NM524" s="115">
        <f t="shared" si="8357"/>
        <v>0</v>
      </c>
      <c r="NO524" s="118"/>
      <c r="NP524" s="118"/>
      <c r="NQ524" s="115"/>
      <c r="NR524" s="115"/>
      <c r="NS524" s="115"/>
      <c r="NT524" s="115"/>
      <c r="NU524" s="115"/>
      <c r="NV524" s="115">
        <f t="shared" si="8358"/>
        <v>0</v>
      </c>
      <c r="NX524" s="118"/>
      <c r="NY524" s="118"/>
      <c r="NZ524" s="115"/>
      <c r="OA524" s="115"/>
      <c r="OB524" s="115"/>
      <c r="OC524" s="115"/>
      <c r="OD524" s="115"/>
      <c r="OE524" s="115">
        <f t="shared" si="8359"/>
        <v>0</v>
      </c>
      <c r="OG524" s="118"/>
      <c r="OH524" s="118"/>
      <c r="OI524" s="115"/>
      <c r="OJ524" s="115"/>
      <c r="OK524" s="115"/>
      <c r="OL524" s="115"/>
      <c r="OM524" s="115"/>
      <c r="ON524" s="115">
        <f t="shared" si="8360"/>
        <v>0</v>
      </c>
      <c r="OP524" s="118"/>
      <c r="OQ524" s="118"/>
      <c r="OR524" s="115"/>
      <c r="OS524" s="115"/>
      <c r="OT524" s="115"/>
      <c r="OU524" s="115"/>
      <c r="OV524" s="115"/>
      <c r="OW524" s="115">
        <f t="shared" si="8361"/>
        <v>0</v>
      </c>
      <c r="OY524" s="118"/>
      <c r="OZ524" s="118"/>
      <c r="PA524" s="115"/>
      <c r="PB524" s="115"/>
      <c r="PC524" s="115"/>
      <c r="PD524" s="115"/>
      <c r="PE524" s="115"/>
      <c r="PF524" s="115">
        <f t="shared" si="8362"/>
        <v>0</v>
      </c>
    </row>
    <row r="525" spans="1:422" s="161" customFormat="1">
      <c r="A525" s="118"/>
      <c r="B525" s="118"/>
      <c r="C525" s="115"/>
      <c r="D525" s="115"/>
      <c r="E525" s="115"/>
      <c r="F525" s="115"/>
      <c r="G525" s="115"/>
      <c r="H525" s="115">
        <f t="shared" si="8316"/>
        <v>0</v>
      </c>
      <c r="J525" s="118"/>
      <c r="K525" s="118"/>
      <c r="L525" s="115"/>
      <c r="M525" s="115"/>
      <c r="N525" s="115"/>
      <c r="O525" s="115"/>
      <c r="P525" s="115"/>
      <c r="Q525" s="115">
        <f t="shared" si="8317"/>
        <v>0</v>
      </c>
      <c r="S525" s="118"/>
      <c r="T525" s="118"/>
      <c r="U525" s="115"/>
      <c r="V525" s="115"/>
      <c r="W525" s="115"/>
      <c r="X525" s="115"/>
      <c r="Y525" s="115"/>
      <c r="Z525" s="115">
        <f t="shared" si="8318"/>
        <v>0</v>
      </c>
      <c r="AB525" s="118"/>
      <c r="AC525" s="118"/>
      <c r="AD525" s="115"/>
      <c r="AE525" s="115"/>
      <c r="AF525" s="115"/>
      <c r="AG525" s="115"/>
      <c r="AH525" s="115"/>
      <c r="AI525" s="115">
        <f t="shared" si="8319"/>
        <v>0</v>
      </c>
      <c r="AK525" s="118"/>
      <c r="AL525" s="118"/>
      <c r="AM525" s="115"/>
      <c r="AN525" s="115"/>
      <c r="AO525" s="115"/>
      <c r="AP525" s="115"/>
      <c r="AQ525" s="115"/>
      <c r="AR525" s="115">
        <f t="shared" si="8320"/>
        <v>0</v>
      </c>
      <c r="AT525" s="118"/>
      <c r="AU525" s="118"/>
      <c r="AV525" s="115"/>
      <c r="AW525" s="115"/>
      <c r="AX525" s="115"/>
      <c r="AY525" s="115"/>
      <c r="AZ525" s="115"/>
      <c r="BA525" s="115">
        <f t="shared" si="8321"/>
        <v>0</v>
      </c>
      <c r="BC525" s="118"/>
      <c r="BD525" s="118"/>
      <c r="BE525" s="115"/>
      <c r="BF525" s="115"/>
      <c r="BG525" s="115"/>
      <c r="BH525" s="115"/>
      <c r="BI525" s="115"/>
      <c r="BJ525" s="115">
        <f t="shared" si="8322"/>
        <v>0</v>
      </c>
      <c r="BL525" s="118"/>
      <c r="BM525" s="118"/>
      <c r="BN525" s="115"/>
      <c r="BO525" s="115"/>
      <c r="BP525" s="115"/>
      <c r="BQ525" s="115"/>
      <c r="BR525" s="115"/>
      <c r="BS525" s="115">
        <f t="shared" si="8323"/>
        <v>0</v>
      </c>
      <c r="BU525" s="118"/>
      <c r="BV525" s="118"/>
      <c r="BW525" s="115"/>
      <c r="BX525" s="115"/>
      <c r="BY525" s="115"/>
      <c r="BZ525" s="115"/>
      <c r="CA525" s="115"/>
      <c r="CB525" s="115">
        <f t="shared" si="8324"/>
        <v>0</v>
      </c>
      <c r="CD525" s="118"/>
      <c r="CE525" s="118"/>
      <c r="CF525" s="115"/>
      <c r="CG525" s="115"/>
      <c r="CH525" s="115"/>
      <c r="CI525" s="115"/>
      <c r="CJ525" s="115"/>
      <c r="CK525" s="115">
        <f t="shared" si="8325"/>
        <v>0</v>
      </c>
      <c r="CM525" s="118"/>
      <c r="CN525" s="118"/>
      <c r="CO525" s="115"/>
      <c r="CP525" s="115"/>
      <c r="CQ525" s="115"/>
      <c r="CR525" s="115"/>
      <c r="CS525" s="115"/>
      <c r="CT525" s="115">
        <f t="shared" si="8326"/>
        <v>0</v>
      </c>
      <c r="CV525" s="118"/>
      <c r="CW525" s="118"/>
      <c r="CX525" s="115"/>
      <c r="CY525" s="115"/>
      <c r="CZ525" s="115"/>
      <c r="DA525" s="115"/>
      <c r="DB525" s="115"/>
      <c r="DC525" s="115">
        <f t="shared" si="8327"/>
        <v>0</v>
      </c>
      <c r="DE525" s="118"/>
      <c r="DF525" s="118"/>
      <c r="DG525" s="115"/>
      <c r="DH525" s="115"/>
      <c r="DI525" s="115"/>
      <c r="DJ525" s="115"/>
      <c r="DK525" s="115"/>
      <c r="DL525" s="115">
        <f t="shared" si="8328"/>
        <v>0</v>
      </c>
      <c r="DN525" s="118"/>
      <c r="DO525" s="118"/>
      <c r="DP525" s="115"/>
      <c r="DQ525" s="115"/>
      <c r="DR525" s="115"/>
      <c r="DS525" s="115"/>
      <c r="DT525" s="115"/>
      <c r="DU525" s="115">
        <f t="shared" si="8329"/>
        <v>0</v>
      </c>
      <c r="DW525" s="118"/>
      <c r="DX525" s="118"/>
      <c r="DY525" s="115"/>
      <c r="DZ525" s="115"/>
      <c r="EA525" s="115"/>
      <c r="EB525" s="115"/>
      <c r="EC525" s="115"/>
      <c r="ED525" s="115">
        <f t="shared" si="8330"/>
        <v>0</v>
      </c>
      <c r="EF525" s="118"/>
      <c r="EG525" s="118"/>
      <c r="EH525" s="115"/>
      <c r="EI525" s="115"/>
      <c r="EJ525" s="115"/>
      <c r="EK525" s="115"/>
      <c r="EL525" s="115"/>
      <c r="EM525" s="115">
        <f t="shared" si="8331"/>
        <v>0</v>
      </c>
      <c r="EO525" s="118"/>
      <c r="EP525" s="118"/>
      <c r="EQ525" s="115"/>
      <c r="ER525" s="115"/>
      <c r="ES525" s="115"/>
      <c r="ET525" s="115"/>
      <c r="EU525" s="115"/>
      <c r="EV525" s="115">
        <f t="shared" si="8332"/>
        <v>0</v>
      </c>
      <c r="EX525" s="118"/>
      <c r="EY525" s="118"/>
      <c r="EZ525" s="115"/>
      <c r="FA525" s="115"/>
      <c r="FB525" s="115"/>
      <c r="FC525" s="115"/>
      <c r="FD525" s="115"/>
      <c r="FE525" s="115">
        <f t="shared" si="8333"/>
        <v>0</v>
      </c>
      <c r="FG525" s="118"/>
      <c r="FH525" s="118"/>
      <c r="FI525" s="115"/>
      <c r="FJ525" s="115"/>
      <c r="FK525" s="115"/>
      <c r="FL525" s="115"/>
      <c r="FM525" s="115"/>
      <c r="FN525" s="115">
        <f t="shared" si="8334"/>
        <v>0</v>
      </c>
      <c r="FP525" s="118"/>
      <c r="FQ525" s="118"/>
      <c r="FR525" s="115"/>
      <c r="FS525" s="115"/>
      <c r="FT525" s="115"/>
      <c r="FU525" s="115"/>
      <c r="FV525" s="115"/>
      <c r="FW525" s="115">
        <f t="shared" si="8335"/>
        <v>0</v>
      </c>
      <c r="FY525" s="118"/>
      <c r="FZ525" s="118"/>
      <c r="GA525" s="115"/>
      <c r="GB525" s="115"/>
      <c r="GC525" s="115"/>
      <c r="GD525" s="115"/>
      <c r="GE525" s="115"/>
      <c r="GF525" s="115">
        <f t="shared" si="8336"/>
        <v>0</v>
      </c>
      <c r="GH525" s="118"/>
      <c r="GI525" s="118"/>
      <c r="GJ525" s="115"/>
      <c r="GK525" s="115"/>
      <c r="GL525" s="115"/>
      <c r="GM525" s="115"/>
      <c r="GN525" s="115"/>
      <c r="GO525" s="115">
        <f t="shared" si="8337"/>
        <v>0</v>
      </c>
      <c r="GQ525" s="118"/>
      <c r="GR525" s="118"/>
      <c r="GS525" s="115"/>
      <c r="GT525" s="115"/>
      <c r="GU525" s="115"/>
      <c r="GV525" s="115"/>
      <c r="GW525" s="115"/>
      <c r="GX525" s="115">
        <f t="shared" si="8338"/>
        <v>0</v>
      </c>
      <c r="GZ525" s="118"/>
      <c r="HA525" s="118"/>
      <c r="HB525" s="115"/>
      <c r="HC525" s="115"/>
      <c r="HD525" s="115"/>
      <c r="HE525" s="115"/>
      <c r="HF525" s="115"/>
      <c r="HG525" s="115">
        <f t="shared" si="8339"/>
        <v>0</v>
      </c>
      <c r="HI525" s="118"/>
      <c r="HJ525" s="118"/>
      <c r="HK525" s="115"/>
      <c r="HL525" s="115"/>
      <c r="HM525" s="115"/>
      <c r="HN525" s="115"/>
      <c r="HO525" s="115"/>
      <c r="HP525" s="115">
        <f t="shared" si="8340"/>
        <v>0</v>
      </c>
      <c r="HR525" s="118"/>
      <c r="HS525" s="118"/>
      <c r="HT525" s="115"/>
      <c r="HU525" s="115"/>
      <c r="HV525" s="115"/>
      <c r="HW525" s="115"/>
      <c r="HX525" s="115"/>
      <c r="HY525" s="115">
        <f t="shared" si="8341"/>
        <v>0</v>
      </c>
      <c r="IA525" s="118"/>
      <c r="IB525" s="118"/>
      <c r="IC525" s="115"/>
      <c r="ID525" s="115"/>
      <c r="IE525" s="115"/>
      <c r="IF525" s="115"/>
      <c r="IG525" s="115"/>
      <c r="IH525" s="115">
        <f t="shared" si="8342"/>
        <v>0</v>
      </c>
      <c r="IJ525" s="118"/>
      <c r="IK525" s="118"/>
      <c r="IL525" s="115"/>
      <c r="IM525" s="115"/>
      <c r="IN525" s="115"/>
      <c r="IO525" s="115"/>
      <c r="IP525" s="115"/>
      <c r="IQ525" s="115">
        <f t="shared" si="8343"/>
        <v>0</v>
      </c>
      <c r="IS525" s="118"/>
      <c r="IT525" s="118"/>
      <c r="IU525" s="115"/>
      <c r="IV525" s="115"/>
      <c r="IW525" s="115"/>
      <c r="IX525" s="115"/>
      <c r="IY525" s="115"/>
      <c r="IZ525" s="115">
        <f t="shared" si="8344"/>
        <v>0</v>
      </c>
      <c r="JB525" s="118"/>
      <c r="JC525" s="118"/>
      <c r="JD525" s="115"/>
      <c r="JE525" s="115"/>
      <c r="JF525" s="115"/>
      <c r="JG525" s="115"/>
      <c r="JH525" s="115"/>
      <c r="JI525" s="115">
        <f t="shared" si="8345"/>
        <v>0</v>
      </c>
      <c r="JK525" s="118"/>
      <c r="JL525" s="118"/>
      <c r="JM525" s="115"/>
      <c r="JN525" s="115"/>
      <c r="JO525" s="115"/>
      <c r="JP525" s="115"/>
      <c r="JQ525" s="115"/>
      <c r="JR525" s="115">
        <f t="shared" si="8346"/>
        <v>0</v>
      </c>
      <c r="JT525" s="118"/>
      <c r="JU525" s="118"/>
      <c r="JV525" s="115"/>
      <c r="JW525" s="115"/>
      <c r="JX525" s="115"/>
      <c r="JY525" s="115"/>
      <c r="JZ525" s="115"/>
      <c r="KA525" s="115">
        <f t="shared" si="8347"/>
        <v>0</v>
      </c>
      <c r="KC525" s="118"/>
      <c r="KD525" s="118"/>
      <c r="KE525" s="115"/>
      <c r="KF525" s="115"/>
      <c r="KG525" s="115"/>
      <c r="KH525" s="115"/>
      <c r="KI525" s="115"/>
      <c r="KJ525" s="115">
        <f t="shared" si="8348"/>
        <v>0</v>
      </c>
      <c r="KL525" s="118"/>
      <c r="KM525" s="118"/>
      <c r="KN525" s="115"/>
      <c r="KO525" s="115"/>
      <c r="KP525" s="115"/>
      <c r="KQ525" s="115"/>
      <c r="KR525" s="115"/>
      <c r="KS525" s="115">
        <f t="shared" si="8349"/>
        <v>0</v>
      </c>
      <c r="KU525" s="118"/>
      <c r="KV525" s="118"/>
      <c r="KW525" s="115"/>
      <c r="KX525" s="115"/>
      <c r="KY525" s="115"/>
      <c r="KZ525" s="115"/>
      <c r="LA525" s="115"/>
      <c r="LB525" s="115">
        <f t="shared" si="8350"/>
        <v>0</v>
      </c>
      <c r="LD525" s="118"/>
      <c r="LE525" s="118"/>
      <c r="LF525" s="115"/>
      <c r="LG525" s="115"/>
      <c r="LH525" s="115"/>
      <c r="LI525" s="115"/>
      <c r="LJ525" s="115"/>
      <c r="LK525" s="115">
        <f t="shared" si="8351"/>
        <v>0</v>
      </c>
      <c r="LM525" s="118"/>
      <c r="LN525" s="118"/>
      <c r="LO525" s="115"/>
      <c r="LP525" s="115"/>
      <c r="LQ525" s="115"/>
      <c r="LR525" s="115"/>
      <c r="LS525" s="115"/>
      <c r="LT525" s="115">
        <f t="shared" si="8352"/>
        <v>0</v>
      </c>
      <c r="LV525" s="118"/>
      <c r="LW525" s="118"/>
      <c r="LX525" s="115"/>
      <c r="LY525" s="115"/>
      <c r="LZ525" s="115"/>
      <c r="MA525" s="115"/>
      <c r="MB525" s="115"/>
      <c r="MC525" s="115">
        <f t="shared" si="8353"/>
        <v>0</v>
      </c>
      <c r="ME525" s="118"/>
      <c r="MF525" s="118"/>
      <c r="MG525" s="115"/>
      <c r="MH525" s="115"/>
      <c r="MI525" s="115"/>
      <c r="MJ525" s="115"/>
      <c r="MK525" s="115"/>
      <c r="ML525" s="115">
        <f t="shared" si="8354"/>
        <v>0</v>
      </c>
      <c r="MN525" s="118"/>
      <c r="MO525" s="118"/>
      <c r="MP525" s="115"/>
      <c r="MQ525" s="115"/>
      <c r="MR525" s="115"/>
      <c r="MS525" s="115"/>
      <c r="MT525" s="115"/>
      <c r="MU525" s="115">
        <f t="shared" si="8355"/>
        <v>0</v>
      </c>
      <c r="MW525" s="118"/>
      <c r="MX525" s="118"/>
      <c r="MY525" s="115"/>
      <c r="MZ525" s="115"/>
      <c r="NA525" s="115"/>
      <c r="NB525" s="115"/>
      <c r="NC525" s="115"/>
      <c r="ND525" s="115">
        <f t="shared" si="8356"/>
        <v>0</v>
      </c>
      <c r="NF525" s="118"/>
      <c r="NG525" s="118"/>
      <c r="NH525" s="115"/>
      <c r="NI525" s="115"/>
      <c r="NJ525" s="115"/>
      <c r="NK525" s="115"/>
      <c r="NL525" s="115"/>
      <c r="NM525" s="115">
        <f t="shared" si="8357"/>
        <v>0</v>
      </c>
      <c r="NO525" s="118"/>
      <c r="NP525" s="118"/>
      <c r="NQ525" s="115"/>
      <c r="NR525" s="115"/>
      <c r="NS525" s="115"/>
      <c r="NT525" s="115"/>
      <c r="NU525" s="115"/>
      <c r="NV525" s="115">
        <f t="shared" si="8358"/>
        <v>0</v>
      </c>
      <c r="NX525" s="118"/>
      <c r="NY525" s="118"/>
      <c r="NZ525" s="115"/>
      <c r="OA525" s="115"/>
      <c r="OB525" s="115"/>
      <c r="OC525" s="115"/>
      <c r="OD525" s="115"/>
      <c r="OE525" s="115">
        <f t="shared" si="8359"/>
        <v>0</v>
      </c>
      <c r="OG525" s="118"/>
      <c r="OH525" s="118"/>
      <c r="OI525" s="115"/>
      <c r="OJ525" s="115"/>
      <c r="OK525" s="115"/>
      <c r="OL525" s="115"/>
      <c r="OM525" s="115"/>
      <c r="ON525" s="115">
        <f t="shared" si="8360"/>
        <v>0</v>
      </c>
      <c r="OP525" s="118"/>
      <c r="OQ525" s="118"/>
      <c r="OR525" s="115"/>
      <c r="OS525" s="115"/>
      <c r="OT525" s="115"/>
      <c r="OU525" s="115"/>
      <c r="OV525" s="115"/>
      <c r="OW525" s="115">
        <f t="shared" si="8361"/>
        <v>0</v>
      </c>
      <c r="OY525" s="118"/>
      <c r="OZ525" s="118"/>
      <c r="PA525" s="115"/>
      <c r="PB525" s="115"/>
      <c r="PC525" s="115"/>
      <c r="PD525" s="115"/>
      <c r="PE525" s="115"/>
      <c r="PF525" s="115">
        <f t="shared" si="8362"/>
        <v>0</v>
      </c>
    </row>
    <row r="526" spans="1:422" s="161" customFormat="1">
      <c r="A526" s="118"/>
      <c r="B526" s="118"/>
      <c r="C526" s="115"/>
      <c r="D526" s="115"/>
      <c r="E526" s="115"/>
      <c r="F526" s="115"/>
      <c r="G526" s="115"/>
      <c r="H526" s="115">
        <f t="shared" si="8316"/>
        <v>0</v>
      </c>
      <c r="J526" s="118"/>
      <c r="K526" s="118"/>
      <c r="L526" s="115"/>
      <c r="M526" s="115"/>
      <c r="N526" s="115"/>
      <c r="O526" s="115"/>
      <c r="P526" s="115"/>
      <c r="Q526" s="115">
        <f t="shared" si="8317"/>
        <v>0</v>
      </c>
      <c r="S526" s="118"/>
      <c r="T526" s="118"/>
      <c r="U526" s="115"/>
      <c r="V526" s="115"/>
      <c r="W526" s="115"/>
      <c r="X526" s="115"/>
      <c r="Y526" s="115"/>
      <c r="Z526" s="115">
        <f t="shared" si="8318"/>
        <v>0</v>
      </c>
      <c r="AB526" s="118"/>
      <c r="AC526" s="118"/>
      <c r="AD526" s="115"/>
      <c r="AE526" s="115"/>
      <c r="AF526" s="115"/>
      <c r="AG526" s="115"/>
      <c r="AH526" s="115"/>
      <c r="AI526" s="115">
        <f t="shared" si="8319"/>
        <v>0</v>
      </c>
      <c r="AK526" s="118"/>
      <c r="AL526" s="118"/>
      <c r="AM526" s="115"/>
      <c r="AN526" s="115"/>
      <c r="AO526" s="115"/>
      <c r="AP526" s="115"/>
      <c r="AQ526" s="115"/>
      <c r="AR526" s="115">
        <f t="shared" si="8320"/>
        <v>0</v>
      </c>
      <c r="AT526" s="118"/>
      <c r="AU526" s="118"/>
      <c r="AV526" s="115"/>
      <c r="AW526" s="115"/>
      <c r="AX526" s="115"/>
      <c r="AY526" s="115"/>
      <c r="AZ526" s="115"/>
      <c r="BA526" s="115">
        <f t="shared" si="8321"/>
        <v>0</v>
      </c>
      <c r="BC526" s="118"/>
      <c r="BD526" s="118"/>
      <c r="BE526" s="115"/>
      <c r="BF526" s="115"/>
      <c r="BG526" s="115"/>
      <c r="BH526" s="115"/>
      <c r="BI526" s="115"/>
      <c r="BJ526" s="115">
        <f t="shared" si="8322"/>
        <v>0</v>
      </c>
      <c r="BL526" s="118"/>
      <c r="BM526" s="118"/>
      <c r="BN526" s="115"/>
      <c r="BO526" s="115"/>
      <c r="BP526" s="115"/>
      <c r="BQ526" s="115"/>
      <c r="BR526" s="115"/>
      <c r="BS526" s="115">
        <f t="shared" si="8323"/>
        <v>0</v>
      </c>
      <c r="BU526" s="118"/>
      <c r="BV526" s="118"/>
      <c r="BW526" s="115"/>
      <c r="BX526" s="115"/>
      <c r="BY526" s="115"/>
      <c r="BZ526" s="115"/>
      <c r="CA526" s="115"/>
      <c r="CB526" s="115">
        <f t="shared" si="8324"/>
        <v>0</v>
      </c>
      <c r="CD526" s="118"/>
      <c r="CE526" s="118"/>
      <c r="CF526" s="115"/>
      <c r="CG526" s="115"/>
      <c r="CH526" s="115"/>
      <c r="CI526" s="115"/>
      <c r="CJ526" s="115"/>
      <c r="CK526" s="115">
        <f t="shared" si="8325"/>
        <v>0</v>
      </c>
      <c r="CM526" s="118"/>
      <c r="CN526" s="118"/>
      <c r="CO526" s="115"/>
      <c r="CP526" s="115"/>
      <c r="CQ526" s="115"/>
      <c r="CR526" s="115"/>
      <c r="CS526" s="115"/>
      <c r="CT526" s="115">
        <f t="shared" si="8326"/>
        <v>0</v>
      </c>
      <c r="CV526" s="118"/>
      <c r="CW526" s="118"/>
      <c r="CX526" s="115"/>
      <c r="CY526" s="115"/>
      <c r="CZ526" s="115"/>
      <c r="DA526" s="115"/>
      <c r="DB526" s="115"/>
      <c r="DC526" s="115">
        <f t="shared" si="8327"/>
        <v>0</v>
      </c>
      <c r="DE526" s="118"/>
      <c r="DF526" s="118"/>
      <c r="DG526" s="115"/>
      <c r="DH526" s="115"/>
      <c r="DI526" s="115"/>
      <c r="DJ526" s="115"/>
      <c r="DK526" s="115"/>
      <c r="DL526" s="115">
        <f t="shared" si="8328"/>
        <v>0</v>
      </c>
      <c r="DN526" s="118"/>
      <c r="DO526" s="118"/>
      <c r="DP526" s="115"/>
      <c r="DQ526" s="115"/>
      <c r="DR526" s="115"/>
      <c r="DS526" s="115"/>
      <c r="DT526" s="115"/>
      <c r="DU526" s="115">
        <f t="shared" si="8329"/>
        <v>0</v>
      </c>
      <c r="DW526" s="118"/>
      <c r="DX526" s="118"/>
      <c r="DY526" s="115"/>
      <c r="DZ526" s="115"/>
      <c r="EA526" s="115"/>
      <c r="EB526" s="115"/>
      <c r="EC526" s="115"/>
      <c r="ED526" s="115">
        <f t="shared" si="8330"/>
        <v>0</v>
      </c>
      <c r="EF526" s="118"/>
      <c r="EG526" s="118"/>
      <c r="EH526" s="115"/>
      <c r="EI526" s="115"/>
      <c r="EJ526" s="115"/>
      <c r="EK526" s="115"/>
      <c r="EL526" s="115"/>
      <c r="EM526" s="115">
        <f t="shared" si="8331"/>
        <v>0</v>
      </c>
      <c r="EO526" s="118"/>
      <c r="EP526" s="118"/>
      <c r="EQ526" s="115"/>
      <c r="ER526" s="115"/>
      <c r="ES526" s="115"/>
      <c r="ET526" s="115"/>
      <c r="EU526" s="115"/>
      <c r="EV526" s="115">
        <f t="shared" si="8332"/>
        <v>0</v>
      </c>
      <c r="EX526" s="118"/>
      <c r="EY526" s="118"/>
      <c r="EZ526" s="115"/>
      <c r="FA526" s="115"/>
      <c r="FB526" s="115"/>
      <c r="FC526" s="115"/>
      <c r="FD526" s="115"/>
      <c r="FE526" s="115">
        <f t="shared" si="8333"/>
        <v>0</v>
      </c>
      <c r="FG526" s="118"/>
      <c r="FH526" s="118"/>
      <c r="FI526" s="115"/>
      <c r="FJ526" s="115"/>
      <c r="FK526" s="115"/>
      <c r="FL526" s="115"/>
      <c r="FM526" s="115"/>
      <c r="FN526" s="115">
        <f t="shared" si="8334"/>
        <v>0</v>
      </c>
      <c r="FP526" s="118"/>
      <c r="FQ526" s="118"/>
      <c r="FR526" s="115"/>
      <c r="FS526" s="115"/>
      <c r="FT526" s="115"/>
      <c r="FU526" s="115"/>
      <c r="FV526" s="115"/>
      <c r="FW526" s="115">
        <f t="shared" si="8335"/>
        <v>0</v>
      </c>
      <c r="FY526" s="118"/>
      <c r="FZ526" s="118"/>
      <c r="GA526" s="115"/>
      <c r="GB526" s="115"/>
      <c r="GC526" s="115"/>
      <c r="GD526" s="115"/>
      <c r="GE526" s="115"/>
      <c r="GF526" s="115">
        <f t="shared" si="8336"/>
        <v>0</v>
      </c>
      <c r="GH526" s="118"/>
      <c r="GI526" s="118"/>
      <c r="GJ526" s="115"/>
      <c r="GK526" s="115"/>
      <c r="GL526" s="115"/>
      <c r="GM526" s="115"/>
      <c r="GN526" s="115"/>
      <c r="GO526" s="115">
        <f t="shared" si="8337"/>
        <v>0</v>
      </c>
      <c r="GQ526" s="118"/>
      <c r="GR526" s="118"/>
      <c r="GS526" s="115"/>
      <c r="GT526" s="115"/>
      <c r="GU526" s="115"/>
      <c r="GV526" s="115"/>
      <c r="GW526" s="115"/>
      <c r="GX526" s="115">
        <f t="shared" si="8338"/>
        <v>0</v>
      </c>
      <c r="GZ526" s="118"/>
      <c r="HA526" s="118"/>
      <c r="HB526" s="115"/>
      <c r="HC526" s="115"/>
      <c r="HD526" s="115"/>
      <c r="HE526" s="115"/>
      <c r="HF526" s="115"/>
      <c r="HG526" s="115">
        <f t="shared" si="8339"/>
        <v>0</v>
      </c>
      <c r="HI526" s="118"/>
      <c r="HJ526" s="118"/>
      <c r="HK526" s="115"/>
      <c r="HL526" s="115"/>
      <c r="HM526" s="115"/>
      <c r="HN526" s="115"/>
      <c r="HO526" s="115"/>
      <c r="HP526" s="115">
        <f t="shared" si="8340"/>
        <v>0</v>
      </c>
      <c r="HR526" s="118"/>
      <c r="HS526" s="118"/>
      <c r="HT526" s="115"/>
      <c r="HU526" s="115"/>
      <c r="HV526" s="115"/>
      <c r="HW526" s="115"/>
      <c r="HX526" s="115"/>
      <c r="HY526" s="115">
        <f t="shared" si="8341"/>
        <v>0</v>
      </c>
      <c r="IA526" s="118"/>
      <c r="IB526" s="118"/>
      <c r="IC526" s="115"/>
      <c r="ID526" s="115"/>
      <c r="IE526" s="115"/>
      <c r="IF526" s="115"/>
      <c r="IG526" s="115"/>
      <c r="IH526" s="115">
        <f t="shared" si="8342"/>
        <v>0</v>
      </c>
      <c r="IJ526" s="118"/>
      <c r="IK526" s="118"/>
      <c r="IL526" s="115"/>
      <c r="IM526" s="115"/>
      <c r="IN526" s="115"/>
      <c r="IO526" s="115"/>
      <c r="IP526" s="115"/>
      <c r="IQ526" s="115">
        <f t="shared" si="8343"/>
        <v>0</v>
      </c>
      <c r="IS526" s="118"/>
      <c r="IT526" s="118"/>
      <c r="IU526" s="115"/>
      <c r="IV526" s="115"/>
      <c r="IW526" s="115"/>
      <c r="IX526" s="115"/>
      <c r="IY526" s="115"/>
      <c r="IZ526" s="115">
        <f t="shared" si="8344"/>
        <v>0</v>
      </c>
      <c r="JB526" s="118"/>
      <c r="JC526" s="118"/>
      <c r="JD526" s="115"/>
      <c r="JE526" s="115"/>
      <c r="JF526" s="115"/>
      <c r="JG526" s="115"/>
      <c r="JH526" s="115"/>
      <c r="JI526" s="115">
        <f t="shared" si="8345"/>
        <v>0</v>
      </c>
      <c r="JK526" s="118"/>
      <c r="JL526" s="118"/>
      <c r="JM526" s="115"/>
      <c r="JN526" s="115"/>
      <c r="JO526" s="115"/>
      <c r="JP526" s="115"/>
      <c r="JQ526" s="115"/>
      <c r="JR526" s="115">
        <f t="shared" si="8346"/>
        <v>0</v>
      </c>
      <c r="JT526" s="118"/>
      <c r="JU526" s="118"/>
      <c r="JV526" s="115"/>
      <c r="JW526" s="115"/>
      <c r="JX526" s="115"/>
      <c r="JY526" s="115"/>
      <c r="JZ526" s="115"/>
      <c r="KA526" s="115">
        <f t="shared" si="8347"/>
        <v>0</v>
      </c>
      <c r="KC526" s="118"/>
      <c r="KD526" s="118"/>
      <c r="KE526" s="115"/>
      <c r="KF526" s="115"/>
      <c r="KG526" s="115"/>
      <c r="KH526" s="115"/>
      <c r="KI526" s="115"/>
      <c r="KJ526" s="115">
        <f t="shared" si="8348"/>
        <v>0</v>
      </c>
      <c r="KL526" s="118"/>
      <c r="KM526" s="118"/>
      <c r="KN526" s="115"/>
      <c r="KO526" s="115"/>
      <c r="KP526" s="115"/>
      <c r="KQ526" s="115"/>
      <c r="KR526" s="115"/>
      <c r="KS526" s="115">
        <f t="shared" si="8349"/>
        <v>0</v>
      </c>
      <c r="KU526" s="118"/>
      <c r="KV526" s="118"/>
      <c r="KW526" s="115"/>
      <c r="KX526" s="115"/>
      <c r="KY526" s="115"/>
      <c r="KZ526" s="115"/>
      <c r="LA526" s="115"/>
      <c r="LB526" s="115">
        <f t="shared" si="8350"/>
        <v>0</v>
      </c>
      <c r="LD526" s="118"/>
      <c r="LE526" s="118"/>
      <c r="LF526" s="115"/>
      <c r="LG526" s="115"/>
      <c r="LH526" s="115"/>
      <c r="LI526" s="115"/>
      <c r="LJ526" s="115"/>
      <c r="LK526" s="115">
        <f t="shared" si="8351"/>
        <v>0</v>
      </c>
      <c r="LM526" s="118"/>
      <c r="LN526" s="118"/>
      <c r="LO526" s="115"/>
      <c r="LP526" s="115"/>
      <c r="LQ526" s="115"/>
      <c r="LR526" s="115"/>
      <c r="LS526" s="115"/>
      <c r="LT526" s="115">
        <f t="shared" si="8352"/>
        <v>0</v>
      </c>
      <c r="LV526" s="118"/>
      <c r="LW526" s="118"/>
      <c r="LX526" s="115"/>
      <c r="LY526" s="115"/>
      <c r="LZ526" s="115"/>
      <c r="MA526" s="115"/>
      <c r="MB526" s="115"/>
      <c r="MC526" s="115">
        <f t="shared" si="8353"/>
        <v>0</v>
      </c>
      <c r="ME526" s="118"/>
      <c r="MF526" s="118"/>
      <c r="MG526" s="115"/>
      <c r="MH526" s="115"/>
      <c r="MI526" s="115"/>
      <c r="MJ526" s="115"/>
      <c r="MK526" s="115"/>
      <c r="ML526" s="115">
        <f t="shared" si="8354"/>
        <v>0</v>
      </c>
      <c r="MN526" s="118"/>
      <c r="MO526" s="118"/>
      <c r="MP526" s="115"/>
      <c r="MQ526" s="115"/>
      <c r="MR526" s="115"/>
      <c r="MS526" s="115"/>
      <c r="MT526" s="115"/>
      <c r="MU526" s="115">
        <f t="shared" si="8355"/>
        <v>0</v>
      </c>
      <c r="MW526" s="118"/>
      <c r="MX526" s="118"/>
      <c r="MY526" s="115"/>
      <c r="MZ526" s="115"/>
      <c r="NA526" s="115"/>
      <c r="NB526" s="115"/>
      <c r="NC526" s="115"/>
      <c r="ND526" s="115">
        <f t="shared" si="8356"/>
        <v>0</v>
      </c>
      <c r="NF526" s="118"/>
      <c r="NG526" s="118"/>
      <c r="NH526" s="115"/>
      <c r="NI526" s="115"/>
      <c r="NJ526" s="115"/>
      <c r="NK526" s="115"/>
      <c r="NL526" s="115"/>
      <c r="NM526" s="115">
        <f t="shared" si="8357"/>
        <v>0</v>
      </c>
      <c r="NO526" s="118"/>
      <c r="NP526" s="118"/>
      <c r="NQ526" s="115"/>
      <c r="NR526" s="115"/>
      <c r="NS526" s="115"/>
      <c r="NT526" s="115"/>
      <c r="NU526" s="115"/>
      <c r="NV526" s="115">
        <f t="shared" si="8358"/>
        <v>0</v>
      </c>
      <c r="NX526" s="118"/>
      <c r="NY526" s="118"/>
      <c r="NZ526" s="115"/>
      <c r="OA526" s="115"/>
      <c r="OB526" s="115"/>
      <c r="OC526" s="115"/>
      <c r="OD526" s="115"/>
      <c r="OE526" s="115">
        <f t="shared" si="8359"/>
        <v>0</v>
      </c>
      <c r="OG526" s="118"/>
      <c r="OH526" s="118"/>
      <c r="OI526" s="115"/>
      <c r="OJ526" s="115"/>
      <c r="OK526" s="115"/>
      <c r="OL526" s="115"/>
      <c r="OM526" s="115"/>
      <c r="ON526" s="115">
        <f t="shared" si="8360"/>
        <v>0</v>
      </c>
      <c r="OP526" s="118"/>
      <c r="OQ526" s="118"/>
      <c r="OR526" s="115"/>
      <c r="OS526" s="115"/>
      <c r="OT526" s="115"/>
      <c r="OU526" s="115"/>
      <c r="OV526" s="115"/>
      <c r="OW526" s="115">
        <f t="shared" si="8361"/>
        <v>0</v>
      </c>
      <c r="OY526" s="118"/>
      <c r="OZ526" s="118"/>
      <c r="PA526" s="115"/>
      <c r="PB526" s="115"/>
      <c r="PC526" s="115"/>
      <c r="PD526" s="115"/>
      <c r="PE526" s="115"/>
      <c r="PF526" s="115">
        <f t="shared" si="8362"/>
        <v>0</v>
      </c>
    </row>
    <row r="527" spans="1:422" s="161" customFormat="1">
      <c r="A527" s="118"/>
      <c r="B527" s="118"/>
      <c r="C527" s="115"/>
      <c r="D527" s="115"/>
      <c r="E527" s="115"/>
      <c r="F527" s="115"/>
      <c r="G527" s="115"/>
      <c r="H527" s="115">
        <f t="shared" si="8316"/>
        <v>0</v>
      </c>
      <c r="J527" s="118"/>
      <c r="K527" s="118"/>
      <c r="L527" s="115"/>
      <c r="M527" s="115"/>
      <c r="N527" s="115"/>
      <c r="O527" s="115"/>
      <c r="P527" s="115"/>
      <c r="Q527" s="115">
        <f t="shared" si="8317"/>
        <v>0</v>
      </c>
      <c r="S527" s="118"/>
      <c r="T527" s="118"/>
      <c r="U527" s="115"/>
      <c r="V527" s="115"/>
      <c r="W527" s="115"/>
      <c r="X527" s="115"/>
      <c r="Y527" s="115"/>
      <c r="Z527" s="115">
        <f t="shared" si="8318"/>
        <v>0</v>
      </c>
      <c r="AB527" s="118"/>
      <c r="AC527" s="118"/>
      <c r="AD527" s="115"/>
      <c r="AE527" s="115"/>
      <c r="AF527" s="115"/>
      <c r="AG527" s="115"/>
      <c r="AH527" s="115"/>
      <c r="AI527" s="115">
        <f t="shared" si="8319"/>
        <v>0</v>
      </c>
      <c r="AK527" s="118"/>
      <c r="AL527" s="118"/>
      <c r="AM527" s="115"/>
      <c r="AN527" s="115"/>
      <c r="AO527" s="115"/>
      <c r="AP527" s="115"/>
      <c r="AQ527" s="115"/>
      <c r="AR527" s="115">
        <f t="shared" si="8320"/>
        <v>0</v>
      </c>
      <c r="AT527" s="118"/>
      <c r="AU527" s="118"/>
      <c r="AV527" s="115"/>
      <c r="AW527" s="115"/>
      <c r="AX527" s="115"/>
      <c r="AY527" s="115"/>
      <c r="AZ527" s="115"/>
      <c r="BA527" s="115">
        <f t="shared" si="8321"/>
        <v>0</v>
      </c>
      <c r="BC527" s="118"/>
      <c r="BD527" s="118"/>
      <c r="BE527" s="115"/>
      <c r="BF527" s="115"/>
      <c r="BG527" s="115"/>
      <c r="BH527" s="115"/>
      <c r="BI527" s="115"/>
      <c r="BJ527" s="115">
        <f t="shared" si="8322"/>
        <v>0</v>
      </c>
      <c r="BL527" s="118"/>
      <c r="BM527" s="118"/>
      <c r="BN527" s="115"/>
      <c r="BO527" s="115"/>
      <c r="BP527" s="115"/>
      <c r="BQ527" s="115"/>
      <c r="BR527" s="115"/>
      <c r="BS527" s="115">
        <f t="shared" si="8323"/>
        <v>0</v>
      </c>
      <c r="BU527" s="118"/>
      <c r="BV527" s="118"/>
      <c r="BW527" s="115"/>
      <c r="BX527" s="115"/>
      <c r="BY527" s="115"/>
      <c r="BZ527" s="115"/>
      <c r="CA527" s="115"/>
      <c r="CB527" s="115">
        <f t="shared" si="8324"/>
        <v>0</v>
      </c>
      <c r="CD527" s="118"/>
      <c r="CE527" s="118"/>
      <c r="CF527" s="115"/>
      <c r="CG527" s="115"/>
      <c r="CH527" s="115"/>
      <c r="CI527" s="115"/>
      <c r="CJ527" s="115"/>
      <c r="CK527" s="115">
        <f t="shared" si="8325"/>
        <v>0</v>
      </c>
      <c r="CM527" s="118"/>
      <c r="CN527" s="118"/>
      <c r="CO527" s="115"/>
      <c r="CP527" s="115"/>
      <c r="CQ527" s="115"/>
      <c r="CR527" s="115"/>
      <c r="CS527" s="115"/>
      <c r="CT527" s="115">
        <f t="shared" si="8326"/>
        <v>0</v>
      </c>
      <c r="CV527" s="118"/>
      <c r="CW527" s="118"/>
      <c r="CX527" s="115"/>
      <c r="CY527" s="115"/>
      <c r="CZ527" s="115"/>
      <c r="DA527" s="115"/>
      <c r="DB527" s="115"/>
      <c r="DC527" s="115">
        <f t="shared" si="8327"/>
        <v>0</v>
      </c>
      <c r="DE527" s="118"/>
      <c r="DF527" s="118"/>
      <c r="DG527" s="115"/>
      <c r="DH527" s="115"/>
      <c r="DI527" s="115"/>
      <c r="DJ527" s="115"/>
      <c r="DK527" s="115"/>
      <c r="DL527" s="115">
        <f t="shared" si="8328"/>
        <v>0</v>
      </c>
      <c r="DN527" s="118"/>
      <c r="DO527" s="118"/>
      <c r="DP527" s="115"/>
      <c r="DQ527" s="115"/>
      <c r="DR527" s="115"/>
      <c r="DS527" s="115"/>
      <c r="DT527" s="115"/>
      <c r="DU527" s="115">
        <f t="shared" si="8329"/>
        <v>0</v>
      </c>
      <c r="DW527" s="118"/>
      <c r="DX527" s="118"/>
      <c r="DY527" s="115"/>
      <c r="DZ527" s="115"/>
      <c r="EA527" s="115"/>
      <c r="EB527" s="115"/>
      <c r="EC527" s="115"/>
      <c r="ED527" s="115">
        <f t="shared" si="8330"/>
        <v>0</v>
      </c>
      <c r="EF527" s="118"/>
      <c r="EG527" s="118"/>
      <c r="EH527" s="115"/>
      <c r="EI527" s="115"/>
      <c r="EJ527" s="115"/>
      <c r="EK527" s="115"/>
      <c r="EL527" s="115"/>
      <c r="EM527" s="115">
        <f t="shared" si="8331"/>
        <v>0</v>
      </c>
      <c r="EO527" s="118"/>
      <c r="EP527" s="118"/>
      <c r="EQ527" s="115"/>
      <c r="ER527" s="115"/>
      <c r="ES527" s="115"/>
      <c r="ET527" s="115"/>
      <c r="EU527" s="115"/>
      <c r="EV527" s="115">
        <f t="shared" si="8332"/>
        <v>0</v>
      </c>
      <c r="EX527" s="118"/>
      <c r="EY527" s="118"/>
      <c r="EZ527" s="115"/>
      <c r="FA527" s="115"/>
      <c r="FB527" s="115"/>
      <c r="FC527" s="115"/>
      <c r="FD527" s="115"/>
      <c r="FE527" s="115">
        <f t="shared" si="8333"/>
        <v>0</v>
      </c>
      <c r="FG527" s="118"/>
      <c r="FH527" s="118"/>
      <c r="FI527" s="115"/>
      <c r="FJ527" s="115"/>
      <c r="FK527" s="115"/>
      <c r="FL527" s="115"/>
      <c r="FM527" s="115"/>
      <c r="FN527" s="115">
        <f t="shared" si="8334"/>
        <v>0</v>
      </c>
      <c r="FP527" s="118"/>
      <c r="FQ527" s="118"/>
      <c r="FR527" s="115"/>
      <c r="FS527" s="115"/>
      <c r="FT527" s="115"/>
      <c r="FU527" s="115"/>
      <c r="FV527" s="115"/>
      <c r="FW527" s="115">
        <f t="shared" si="8335"/>
        <v>0</v>
      </c>
      <c r="FY527" s="118"/>
      <c r="FZ527" s="118"/>
      <c r="GA527" s="115"/>
      <c r="GB527" s="115"/>
      <c r="GC527" s="115"/>
      <c r="GD527" s="115"/>
      <c r="GE527" s="115"/>
      <c r="GF527" s="115">
        <f t="shared" si="8336"/>
        <v>0</v>
      </c>
      <c r="GH527" s="118"/>
      <c r="GI527" s="118"/>
      <c r="GJ527" s="115"/>
      <c r="GK527" s="115"/>
      <c r="GL527" s="115"/>
      <c r="GM527" s="115"/>
      <c r="GN527" s="115"/>
      <c r="GO527" s="115">
        <f t="shared" si="8337"/>
        <v>0</v>
      </c>
      <c r="GQ527" s="118"/>
      <c r="GR527" s="118"/>
      <c r="GS527" s="115"/>
      <c r="GT527" s="115"/>
      <c r="GU527" s="115"/>
      <c r="GV527" s="115"/>
      <c r="GW527" s="115"/>
      <c r="GX527" s="115">
        <f t="shared" si="8338"/>
        <v>0</v>
      </c>
      <c r="GZ527" s="118"/>
      <c r="HA527" s="118"/>
      <c r="HB527" s="115"/>
      <c r="HC527" s="115"/>
      <c r="HD527" s="115"/>
      <c r="HE527" s="115"/>
      <c r="HF527" s="115"/>
      <c r="HG527" s="115">
        <f t="shared" si="8339"/>
        <v>0</v>
      </c>
      <c r="HI527" s="118"/>
      <c r="HJ527" s="118"/>
      <c r="HK527" s="115"/>
      <c r="HL527" s="115"/>
      <c r="HM527" s="115"/>
      <c r="HN527" s="115"/>
      <c r="HO527" s="115"/>
      <c r="HP527" s="115">
        <f t="shared" si="8340"/>
        <v>0</v>
      </c>
      <c r="HR527" s="118"/>
      <c r="HS527" s="118"/>
      <c r="HT527" s="115"/>
      <c r="HU527" s="115"/>
      <c r="HV527" s="115"/>
      <c r="HW527" s="115"/>
      <c r="HX527" s="115"/>
      <c r="HY527" s="115">
        <f t="shared" si="8341"/>
        <v>0</v>
      </c>
      <c r="IA527" s="118"/>
      <c r="IB527" s="118"/>
      <c r="IC527" s="115"/>
      <c r="ID527" s="115"/>
      <c r="IE527" s="115"/>
      <c r="IF527" s="115"/>
      <c r="IG527" s="115"/>
      <c r="IH527" s="115">
        <f t="shared" si="8342"/>
        <v>0</v>
      </c>
      <c r="IJ527" s="118"/>
      <c r="IK527" s="118"/>
      <c r="IL527" s="115"/>
      <c r="IM527" s="115"/>
      <c r="IN527" s="115"/>
      <c r="IO527" s="115"/>
      <c r="IP527" s="115"/>
      <c r="IQ527" s="115">
        <f t="shared" si="8343"/>
        <v>0</v>
      </c>
      <c r="IS527" s="118"/>
      <c r="IT527" s="118"/>
      <c r="IU527" s="115"/>
      <c r="IV527" s="115"/>
      <c r="IW527" s="115"/>
      <c r="IX527" s="115"/>
      <c r="IY527" s="115"/>
      <c r="IZ527" s="115">
        <f t="shared" si="8344"/>
        <v>0</v>
      </c>
      <c r="JB527" s="118"/>
      <c r="JC527" s="118"/>
      <c r="JD527" s="115"/>
      <c r="JE527" s="115"/>
      <c r="JF527" s="115"/>
      <c r="JG527" s="115"/>
      <c r="JH527" s="115"/>
      <c r="JI527" s="115">
        <f t="shared" si="8345"/>
        <v>0</v>
      </c>
      <c r="JK527" s="118"/>
      <c r="JL527" s="118"/>
      <c r="JM527" s="115"/>
      <c r="JN527" s="115"/>
      <c r="JO527" s="115"/>
      <c r="JP527" s="115"/>
      <c r="JQ527" s="115"/>
      <c r="JR527" s="115">
        <f t="shared" si="8346"/>
        <v>0</v>
      </c>
      <c r="JT527" s="118"/>
      <c r="JU527" s="118"/>
      <c r="JV527" s="115"/>
      <c r="JW527" s="115"/>
      <c r="JX527" s="115"/>
      <c r="JY527" s="115"/>
      <c r="JZ527" s="115"/>
      <c r="KA527" s="115">
        <f t="shared" si="8347"/>
        <v>0</v>
      </c>
      <c r="KC527" s="118"/>
      <c r="KD527" s="118"/>
      <c r="KE527" s="115"/>
      <c r="KF527" s="115"/>
      <c r="KG527" s="115"/>
      <c r="KH527" s="115"/>
      <c r="KI527" s="115"/>
      <c r="KJ527" s="115">
        <f t="shared" si="8348"/>
        <v>0</v>
      </c>
      <c r="KL527" s="118"/>
      <c r="KM527" s="118"/>
      <c r="KN527" s="115"/>
      <c r="KO527" s="115"/>
      <c r="KP527" s="115"/>
      <c r="KQ527" s="115"/>
      <c r="KR527" s="115"/>
      <c r="KS527" s="115">
        <f t="shared" si="8349"/>
        <v>0</v>
      </c>
      <c r="KU527" s="118"/>
      <c r="KV527" s="118"/>
      <c r="KW527" s="115"/>
      <c r="KX527" s="115"/>
      <c r="KY527" s="115"/>
      <c r="KZ527" s="115"/>
      <c r="LA527" s="115"/>
      <c r="LB527" s="115">
        <f t="shared" si="8350"/>
        <v>0</v>
      </c>
      <c r="LD527" s="118"/>
      <c r="LE527" s="118"/>
      <c r="LF527" s="115"/>
      <c r="LG527" s="115"/>
      <c r="LH527" s="115"/>
      <c r="LI527" s="115"/>
      <c r="LJ527" s="115"/>
      <c r="LK527" s="115">
        <f t="shared" si="8351"/>
        <v>0</v>
      </c>
      <c r="LM527" s="118"/>
      <c r="LN527" s="118"/>
      <c r="LO527" s="115"/>
      <c r="LP527" s="115"/>
      <c r="LQ527" s="115"/>
      <c r="LR527" s="115"/>
      <c r="LS527" s="115"/>
      <c r="LT527" s="115">
        <f t="shared" si="8352"/>
        <v>0</v>
      </c>
      <c r="LV527" s="118"/>
      <c r="LW527" s="118"/>
      <c r="LX527" s="115"/>
      <c r="LY527" s="115"/>
      <c r="LZ527" s="115"/>
      <c r="MA527" s="115"/>
      <c r="MB527" s="115"/>
      <c r="MC527" s="115">
        <f t="shared" si="8353"/>
        <v>0</v>
      </c>
      <c r="ME527" s="118"/>
      <c r="MF527" s="118"/>
      <c r="MG527" s="115"/>
      <c r="MH527" s="115"/>
      <c r="MI527" s="115"/>
      <c r="MJ527" s="115"/>
      <c r="MK527" s="115"/>
      <c r="ML527" s="115">
        <f t="shared" si="8354"/>
        <v>0</v>
      </c>
      <c r="MN527" s="118"/>
      <c r="MO527" s="118"/>
      <c r="MP527" s="115"/>
      <c r="MQ527" s="115"/>
      <c r="MR527" s="115"/>
      <c r="MS527" s="115"/>
      <c r="MT527" s="115"/>
      <c r="MU527" s="115">
        <f t="shared" si="8355"/>
        <v>0</v>
      </c>
      <c r="MW527" s="118"/>
      <c r="MX527" s="118"/>
      <c r="MY527" s="115"/>
      <c r="MZ527" s="115"/>
      <c r="NA527" s="115"/>
      <c r="NB527" s="115"/>
      <c r="NC527" s="115"/>
      <c r="ND527" s="115">
        <f t="shared" si="8356"/>
        <v>0</v>
      </c>
      <c r="NF527" s="118"/>
      <c r="NG527" s="118"/>
      <c r="NH527" s="115"/>
      <c r="NI527" s="115"/>
      <c r="NJ527" s="115"/>
      <c r="NK527" s="115"/>
      <c r="NL527" s="115"/>
      <c r="NM527" s="115">
        <f t="shared" si="8357"/>
        <v>0</v>
      </c>
      <c r="NO527" s="118"/>
      <c r="NP527" s="118"/>
      <c r="NQ527" s="115"/>
      <c r="NR527" s="115"/>
      <c r="NS527" s="115"/>
      <c r="NT527" s="115"/>
      <c r="NU527" s="115"/>
      <c r="NV527" s="115">
        <f t="shared" si="8358"/>
        <v>0</v>
      </c>
      <c r="NX527" s="118"/>
      <c r="NY527" s="118"/>
      <c r="NZ527" s="115"/>
      <c r="OA527" s="115"/>
      <c r="OB527" s="115"/>
      <c r="OC527" s="115"/>
      <c r="OD527" s="115"/>
      <c r="OE527" s="115">
        <f t="shared" si="8359"/>
        <v>0</v>
      </c>
      <c r="OG527" s="118"/>
      <c r="OH527" s="118"/>
      <c r="OI527" s="115"/>
      <c r="OJ527" s="115"/>
      <c r="OK527" s="115"/>
      <c r="OL527" s="115"/>
      <c r="OM527" s="115"/>
      <c r="ON527" s="115">
        <f t="shared" si="8360"/>
        <v>0</v>
      </c>
      <c r="OP527" s="118"/>
      <c r="OQ527" s="118"/>
      <c r="OR527" s="115"/>
      <c r="OS527" s="115"/>
      <c r="OT527" s="115"/>
      <c r="OU527" s="115"/>
      <c r="OV527" s="115"/>
      <c r="OW527" s="115">
        <f t="shared" si="8361"/>
        <v>0</v>
      </c>
      <c r="OY527" s="118"/>
      <c r="OZ527" s="118"/>
      <c r="PA527" s="115"/>
      <c r="PB527" s="115"/>
      <c r="PC527" s="115"/>
      <c r="PD527" s="115"/>
      <c r="PE527" s="115"/>
      <c r="PF527" s="115">
        <f t="shared" si="8362"/>
        <v>0</v>
      </c>
    </row>
    <row r="528" spans="1:422" s="161" customFormat="1">
      <c r="A528" s="118"/>
      <c r="B528" s="118"/>
      <c r="C528" s="119"/>
      <c r="D528" s="119"/>
      <c r="E528" s="119"/>
      <c r="F528" s="119"/>
      <c r="G528" s="120" t="s">
        <v>44</v>
      </c>
      <c r="H528" s="132">
        <f t="shared" ref="H528" si="8363">SUM(H520:H527)</f>
        <v>0</v>
      </c>
      <c r="J528" s="118"/>
      <c r="K528" s="118"/>
      <c r="L528" s="119"/>
      <c r="M528" s="119"/>
      <c r="N528" s="119"/>
      <c r="O528" s="119"/>
      <c r="P528" s="120" t="s">
        <v>44</v>
      </c>
      <c r="Q528" s="132">
        <f t="shared" ref="Q528" si="8364">SUM(Q520:Q527)</f>
        <v>0</v>
      </c>
      <c r="S528" s="118"/>
      <c r="T528" s="118"/>
      <c r="U528" s="119"/>
      <c r="V528" s="119"/>
      <c r="W528" s="119"/>
      <c r="X528" s="119"/>
      <c r="Y528" s="120" t="s">
        <v>44</v>
      </c>
      <c r="Z528" s="132">
        <f t="shared" ref="Z528:CK528" si="8365">SUM(Z520:Z527)</f>
        <v>0</v>
      </c>
      <c r="AB528" s="118"/>
      <c r="AC528" s="118"/>
      <c r="AD528" s="119"/>
      <c r="AE528" s="119"/>
      <c r="AF528" s="119"/>
      <c r="AG528" s="119"/>
      <c r="AH528" s="120" t="s">
        <v>44</v>
      </c>
      <c r="AI528" s="132">
        <f t="shared" si="8365"/>
        <v>0</v>
      </c>
      <c r="AK528" s="118"/>
      <c r="AL528" s="118"/>
      <c r="AM528" s="119"/>
      <c r="AN528" s="119"/>
      <c r="AO528" s="119"/>
      <c r="AP528" s="119"/>
      <c r="AQ528" s="120" t="s">
        <v>44</v>
      </c>
      <c r="AR528" s="132">
        <f t="shared" si="8365"/>
        <v>0</v>
      </c>
      <c r="AT528" s="118"/>
      <c r="AU528" s="118"/>
      <c r="AV528" s="119"/>
      <c r="AW528" s="119"/>
      <c r="AX528" s="119"/>
      <c r="AY528" s="119"/>
      <c r="AZ528" s="120" t="s">
        <v>44</v>
      </c>
      <c r="BA528" s="132">
        <f t="shared" si="8365"/>
        <v>0</v>
      </c>
      <c r="BC528" s="118"/>
      <c r="BD528" s="118"/>
      <c r="BE528" s="119"/>
      <c r="BF528" s="119"/>
      <c r="BG528" s="119"/>
      <c r="BH528" s="119"/>
      <c r="BI528" s="120" t="s">
        <v>44</v>
      </c>
      <c r="BJ528" s="132">
        <f t="shared" si="8365"/>
        <v>0</v>
      </c>
      <c r="BL528" s="118"/>
      <c r="BM528" s="118"/>
      <c r="BN528" s="119"/>
      <c r="BO528" s="119"/>
      <c r="BP528" s="119"/>
      <c r="BQ528" s="119"/>
      <c r="BR528" s="120" t="s">
        <v>44</v>
      </c>
      <c r="BS528" s="132">
        <f t="shared" si="8365"/>
        <v>0</v>
      </c>
      <c r="BU528" s="118"/>
      <c r="BV528" s="118"/>
      <c r="BW528" s="119"/>
      <c r="BX528" s="119"/>
      <c r="BY528" s="119"/>
      <c r="BZ528" s="119"/>
      <c r="CA528" s="120" t="s">
        <v>44</v>
      </c>
      <c r="CB528" s="132">
        <f t="shared" si="8365"/>
        <v>0</v>
      </c>
      <c r="CD528" s="118"/>
      <c r="CE528" s="118"/>
      <c r="CF528" s="119"/>
      <c r="CG528" s="119"/>
      <c r="CH528" s="119"/>
      <c r="CI528" s="119"/>
      <c r="CJ528" s="120" t="s">
        <v>44</v>
      </c>
      <c r="CK528" s="132">
        <f t="shared" si="8365"/>
        <v>0</v>
      </c>
      <c r="CM528" s="118"/>
      <c r="CN528" s="118"/>
      <c r="CO528" s="119"/>
      <c r="CP528" s="119"/>
      <c r="CQ528" s="119"/>
      <c r="CR528" s="119"/>
      <c r="CS528" s="120" t="s">
        <v>44</v>
      </c>
      <c r="CT528" s="132">
        <f t="shared" ref="CT528:FE528" si="8366">SUM(CT520:CT527)</f>
        <v>0</v>
      </c>
      <c r="CV528" s="118"/>
      <c r="CW528" s="118"/>
      <c r="CX528" s="119"/>
      <c r="CY528" s="119"/>
      <c r="CZ528" s="119"/>
      <c r="DA528" s="119"/>
      <c r="DB528" s="120" t="s">
        <v>44</v>
      </c>
      <c r="DC528" s="132">
        <f t="shared" si="8366"/>
        <v>0</v>
      </c>
      <c r="DE528" s="118"/>
      <c r="DF528" s="118"/>
      <c r="DG528" s="119"/>
      <c r="DH528" s="119"/>
      <c r="DI528" s="119"/>
      <c r="DJ528" s="119"/>
      <c r="DK528" s="120" t="s">
        <v>44</v>
      </c>
      <c r="DL528" s="132">
        <f t="shared" si="8366"/>
        <v>0</v>
      </c>
      <c r="DN528" s="118"/>
      <c r="DO528" s="118"/>
      <c r="DP528" s="119"/>
      <c r="DQ528" s="119"/>
      <c r="DR528" s="119"/>
      <c r="DS528" s="119"/>
      <c r="DT528" s="120" t="s">
        <v>44</v>
      </c>
      <c r="DU528" s="132">
        <f t="shared" si="8366"/>
        <v>0</v>
      </c>
      <c r="DW528" s="118"/>
      <c r="DX528" s="118"/>
      <c r="DY528" s="119"/>
      <c r="DZ528" s="119"/>
      <c r="EA528" s="119"/>
      <c r="EB528" s="119"/>
      <c r="EC528" s="120" t="s">
        <v>44</v>
      </c>
      <c r="ED528" s="132">
        <f t="shared" si="8366"/>
        <v>0</v>
      </c>
      <c r="EF528" s="118"/>
      <c r="EG528" s="118"/>
      <c r="EH528" s="119"/>
      <c r="EI528" s="119"/>
      <c r="EJ528" s="119"/>
      <c r="EK528" s="119"/>
      <c r="EL528" s="120" t="s">
        <v>44</v>
      </c>
      <c r="EM528" s="132">
        <f t="shared" si="8366"/>
        <v>0</v>
      </c>
      <c r="EO528" s="118"/>
      <c r="EP528" s="118"/>
      <c r="EQ528" s="119"/>
      <c r="ER528" s="119"/>
      <c r="ES528" s="119"/>
      <c r="ET528" s="119"/>
      <c r="EU528" s="120" t="s">
        <v>44</v>
      </c>
      <c r="EV528" s="132">
        <f t="shared" si="8366"/>
        <v>0</v>
      </c>
      <c r="EX528" s="118"/>
      <c r="EY528" s="118"/>
      <c r="EZ528" s="119"/>
      <c r="FA528" s="119"/>
      <c r="FB528" s="119"/>
      <c r="FC528" s="119"/>
      <c r="FD528" s="120" t="s">
        <v>44</v>
      </c>
      <c r="FE528" s="132">
        <f t="shared" si="8366"/>
        <v>0</v>
      </c>
      <c r="FG528" s="118"/>
      <c r="FH528" s="118"/>
      <c r="FI528" s="119"/>
      <c r="FJ528" s="119"/>
      <c r="FK528" s="119"/>
      <c r="FL528" s="119"/>
      <c r="FM528" s="120" t="s">
        <v>44</v>
      </c>
      <c r="FN528" s="132">
        <f t="shared" ref="FN528:HY528" si="8367">SUM(FN520:FN527)</f>
        <v>0</v>
      </c>
      <c r="FP528" s="118"/>
      <c r="FQ528" s="118"/>
      <c r="FR528" s="119"/>
      <c r="FS528" s="119"/>
      <c r="FT528" s="119"/>
      <c r="FU528" s="119"/>
      <c r="FV528" s="120" t="s">
        <v>44</v>
      </c>
      <c r="FW528" s="132">
        <f t="shared" si="8367"/>
        <v>0</v>
      </c>
      <c r="FY528" s="118"/>
      <c r="FZ528" s="118"/>
      <c r="GA528" s="119"/>
      <c r="GB528" s="119"/>
      <c r="GC528" s="119"/>
      <c r="GD528" s="119"/>
      <c r="GE528" s="120" t="s">
        <v>44</v>
      </c>
      <c r="GF528" s="132">
        <f t="shared" si="8367"/>
        <v>0</v>
      </c>
      <c r="GH528" s="118"/>
      <c r="GI528" s="118"/>
      <c r="GJ528" s="119"/>
      <c r="GK528" s="119"/>
      <c r="GL528" s="119"/>
      <c r="GM528" s="119"/>
      <c r="GN528" s="120" t="s">
        <v>44</v>
      </c>
      <c r="GO528" s="132">
        <f t="shared" si="8367"/>
        <v>0</v>
      </c>
      <c r="GQ528" s="118"/>
      <c r="GR528" s="118"/>
      <c r="GS528" s="119"/>
      <c r="GT528" s="119"/>
      <c r="GU528" s="119"/>
      <c r="GV528" s="119"/>
      <c r="GW528" s="120" t="s">
        <v>44</v>
      </c>
      <c r="GX528" s="132">
        <f t="shared" si="8367"/>
        <v>0</v>
      </c>
      <c r="GZ528" s="118"/>
      <c r="HA528" s="118"/>
      <c r="HB528" s="119"/>
      <c r="HC528" s="119"/>
      <c r="HD528" s="119"/>
      <c r="HE528" s="119"/>
      <c r="HF528" s="120" t="s">
        <v>44</v>
      </c>
      <c r="HG528" s="132">
        <f t="shared" si="8367"/>
        <v>0</v>
      </c>
      <c r="HI528" s="118"/>
      <c r="HJ528" s="118"/>
      <c r="HK528" s="119"/>
      <c r="HL528" s="119"/>
      <c r="HM528" s="119"/>
      <c r="HN528" s="119"/>
      <c r="HO528" s="120" t="s">
        <v>44</v>
      </c>
      <c r="HP528" s="132">
        <f t="shared" si="8367"/>
        <v>0</v>
      </c>
      <c r="HR528" s="118"/>
      <c r="HS528" s="118"/>
      <c r="HT528" s="119"/>
      <c r="HU528" s="119"/>
      <c r="HV528" s="119"/>
      <c r="HW528" s="119"/>
      <c r="HX528" s="120" t="s">
        <v>44</v>
      </c>
      <c r="HY528" s="132">
        <f t="shared" si="8367"/>
        <v>0</v>
      </c>
      <c r="IA528" s="118"/>
      <c r="IB528" s="118"/>
      <c r="IC528" s="119"/>
      <c r="ID528" s="119"/>
      <c r="IE528" s="119"/>
      <c r="IF528" s="119"/>
      <c r="IG528" s="120" t="s">
        <v>44</v>
      </c>
      <c r="IH528" s="132">
        <f t="shared" ref="IH528:KS528" si="8368">SUM(IH520:IH527)</f>
        <v>0</v>
      </c>
      <c r="IJ528" s="118"/>
      <c r="IK528" s="118"/>
      <c r="IL528" s="119"/>
      <c r="IM528" s="119"/>
      <c r="IN528" s="119"/>
      <c r="IO528" s="119"/>
      <c r="IP528" s="120" t="s">
        <v>44</v>
      </c>
      <c r="IQ528" s="132">
        <f t="shared" si="8368"/>
        <v>0</v>
      </c>
      <c r="IS528" s="118"/>
      <c r="IT528" s="118"/>
      <c r="IU528" s="119"/>
      <c r="IV528" s="119"/>
      <c r="IW528" s="119"/>
      <c r="IX528" s="119"/>
      <c r="IY528" s="120" t="s">
        <v>44</v>
      </c>
      <c r="IZ528" s="132">
        <f t="shared" si="8368"/>
        <v>0</v>
      </c>
      <c r="JB528" s="118"/>
      <c r="JC528" s="118"/>
      <c r="JD528" s="119"/>
      <c r="JE528" s="119"/>
      <c r="JF528" s="119"/>
      <c r="JG528" s="119"/>
      <c r="JH528" s="120" t="s">
        <v>44</v>
      </c>
      <c r="JI528" s="132">
        <f t="shared" si="8368"/>
        <v>0</v>
      </c>
      <c r="JK528" s="118"/>
      <c r="JL528" s="118"/>
      <c r="JM528" s="119"/>
      <c r="JN528" s="119"/>
      <c r="JO528" s="119"/>
      <c r="JP528" s="119"/>
      <c r="JQ528" s="120" t="s">
        <v>44</v>
      </c>
      <c r="JR528" s="132">
        <f t="shared" si="8368"/>
        <v>0</v>
      </c>
      <c r="JT528" s="118"/>
      <c r="JU528" s="118"/>
      <c r="JV528" s="119"/>
      <c r="JW528" s="119"/>
      <c r="JX528" s="119"/>
      <c r="JY528" s="119"/>
      <c r="JZ528" s="120" t="s">
        <v>44</v>
      </c>
      <c r="KA528" s="132">
        <f t="shared" si="8368"/>
        <v>0</v>
      </c>
      <c r="KC528" s="118"/>
      <c r="KD528" s="118"/>
      <c r="KE528" s="119"/>
      <c r="KF528" s="119"/>
      <c r="KG528" s="119"/>
      <c r="KH528" s="119"/>
      <c r="KI528" s="120" t="s">
        <v>44</v>
      </c>
      <c r="KJ528" s="132">
        <f t="shared" si="8368"/>
        <v>0</v>
      </c>
      <c r="KL528" s="118"/>
      <c r="KM528" s="118"/>
      <c r="KN528" s="119"/>
      <c r="KO528" s="119"/>
      <c r="KP528" s="119"/>
      <c r="KQ528" s="119"/>
      <c r="KR528" s="120" t="s">
        <v>44</v>
      </c>
      <c r="KS528" s="132">
        <f t="shared" si="8368"/>
        <v>0</v>
      </c>
      <c r="KU528" s="118"/>
      <c r="KV528" s="118"/>
      <c r="KW528" s="119"/>
      <c r="KX528" s="119"/>
      <c r="KY528" s="119"/>
      <c r="KZ528" s="119"/>
      <c r="LA528" s="120" t="s">
        <v>44</v>
      </c>
      <c r="LB528" s="132">
        <f t="shared" ref="LB528:NM528" si="8369">SUM(LB520:LB527)</f>
        <v>0</v>
      </c>
      <c r="LD528" s="118"/>
      <c r="LE528" s="118"/>
      <c r="LF528" s="119"/>
      <c r="LG528" s="119"/>
      <c r="LH528" s="119"/>
      <c r="LI528" s="119"/>
      <c r="LJ528" s="120" t="s">
        <v>44</v>
      </c>
      <c r="LK528" s="132">
        <f t="shared" si="8369"/>
        <v>0</v>
      </c>
      <c r="LM528" s="118"/>
      <c r="LN528" s="118"/>
      <c r="LO528" s="119"/>
      <c r="LP528" s="119"/>
      <c r="LQ528" s="119"/>
      <c r="LR528" s="119"/>
      <c r="LS528" s="120" t="s">
        <v>44</v>
      </c>
      <c r="LT528" s="132">
        <f t="shared" si="8369"/>
        <v>0</v>
      </c>
      <c r="LV528" s="118"/>
      <c r="LW528" s="118"/>
      <c r="LX528" s="119"/>
      <c r="LY528" s="119"/>
      <c r="LZ528" s="119"/>
      <c r="MA528" s="119"/>
      <c r="MB528" s="120" t="s">
        <v>44</v>
      </c>
      <c r="MC528" s="132">
        <f t="shared" si="8369"/>
        <v>0</v>
      </c>
      <c r="ME528" s="118"/>
      <c r="MF528" s="118"/>
      <c r="MG528" s="119"/>
      <c r="MH528" s="119"/>
      <c r="MI528" s="119"/>
      <c r="MJ528" s="119"/>
      <c r="MK528" s="120" t="s">
        <v>44</v>
      </c>
      <c r="ML528" s="132">
        <f t="shared" si="8369"/>
        <v>0</v>
      </c>
      <c r="MN528" s="118"/>
      <c r="MO528" s="118"/>
      <c r="MP528" s="119"/>
      <c r="MQ528" s="119"/>
      <c r="MR528" s="119"/>
      <c r="MS528" s="119"/>
      <c r="MT528" s="120" t="s">
        <v>44</v>
      </c>
      <c r="MU528" s="132">
        <f t="shared" si="8369"/>
        <v>0</v>
      </c>
      <c r="MW528" s="118"/>
      <c r="MX528" s="118"/>
      <c r="MY528" s="119"/>
      <c r="MZ528" s="119"/>
      <c r="NA528" s="119"/>
      <c r="NB528" s="119"/>
      <c r="NC528" s="120" t="s">
        <v>44</v>
      </c>
      <c r="ND528" s="132">
        <f t="shared" si="8369"/>
        <v>0</v>
      </c>
      <c r="NF528" s="118"/>
      <c r="NG528" s="118"/>
      <c r="NH528" s="119"/>
      <c r="NI528" s="119"/>
      <c r="NJ528" s="119"/>
      <c r="NK528" s="119"/>
      <c r="NL528" s="120" t="s">
        <v>44</v>
      </c>
      <c r="NM528" s="132">
        <f t="shared" si="8369"/>
        <v>0</v>
      </c>
      <c r="NO528" s="118"/>
      <c r="NP528" s="118"/>
      <c r="NQ528" s="119"/>
      <c r="NR528" s="119"/>
      <c r="NS528" s="119"/>
      <c r="NT528" s="119"/>
      <c r="NU528" s="120" t="s">
        <v>44</v>
      </c>
      <c r="NV528" s="132">
        <f t="shared" ref="NV528:PF528" si="8370">SUM(NV520:NV527)</f>
        <v>0</v>
      </c>
      <c r="NX528" s="118"/>
      <c r="NY528" s="118"/>
      <c r="NZ528" s="119"/>
      <c r="OA528" s="119"/>
      <c r="OB528" s="119"/>
      <c r="OC528" s="119"/>
      <c r="OD528" s="120" t="s">
        <v>44</v>
      </c>
      <c r="OE528" s="132">
        <f t="shared" si="8370"/>
        <v>3</v>
      </c>
      <c r="OG528" s="118"/>
      <c r="OH528" s="118"/>
      <c r="OI528" s="119"/>
      <c r="OJ528" s="119"/>
      <c r="OK528" s="119"/>
      <c r="OL528" s="119"/>
      <c r="OM528" s="120" t="s">
        <v>44</v>
      </c>
      <c r="ON528" s="132">
        <f t="shared" si="8370"/>
        <v>0</v>
      </c>
      <c r="OP528" s="118"/>
      <c r="OQ528" s="118"/>
      <c r="OR528" s="119"/>
      <c r="OS528" s="119"/>
      <c r="OT528" s="119"/>
      <c r="OU528" s="119"/>
      <c r="OV528" s="120" t="s">
        <v>44</v>
      </c>
      <c r="OW528" s="132">
        <f t="shared" si="8370"/>
        <v>0</v>
      </c>
      <c r="OY528" s="118"/>
      <c r="OZ528" s="118"/>
      <c r="PA528" s="119"/>
      <c r="PB528" s="119"/>
      <c r="PC528" s="119"/>
      <c r="PD528" s="119"/>
      <c r="PE528" s="120" t="s">
        <v>44</v>
      </c>
      <c r="PF528" s="132">
        <f t="shared" si="8370"/>
        <v>0</v>
      </c>
    </row>
    <row r="529" spans="1:422" s="139" customFormat="1">
      <c r="A529" s="134"/>
      <c r="B529" s="135"/>
      <c r="C529" s="136"/>
      <c r="D529" s="136"/>
      <c r="E529" s="136"/>
      <c r="F529" s="136"/>
      <c r="G529" s="137"/>
      <c r="H529" s="138"/>
      <c r="J529" s="134"/>
      <c r="K529" s="135"/>
      <c r="L529" s="136"/>
      <c r="M529" s="136"/>
      <c r="N529" s="136"/>
      <c r="O529" s="136"/>
      <c r="P529" s="137"/>
      <c r="Q529" s="138"/>
      <c r="S529" s="134"/>
      <c r="T529" s="135"/>
      <c r="U529" s="136"/>
      <c r="V529" s="136"/>
      <c r="W529" s="136"/>
      <c r="X529" s="136"/>
      <c r="Y529" s="137"/>
      <c r="Z529" s="138"/>
      <c r="AB529" s="134"/>
      <c r="AC529" s="135"/>
      <c r="AD529" s="136"/>
      <c r="AE529" s="136"/>
      <c r="AF529" s="136"/>
      <c r="AG529" s="136"/>
      <c r="AH529" s="137"/>
      <c r="AI529" s="138"/>
      <c r="AK529" s="134"/>
      <c r="AL529" s="135"/>
      <c r="AM529" s="136"/>
      <c r="AN529" s="136"/>
      <c r="AO529" s="136"/>
      <c r="AP529" s="136"/>
      <c r="AQ529" s="137"/>
      <c r="AR529" s="138"/>
      <c r="AT529" s="134"/>
      <c r="AU529" s="135"/>
      <c r="AV529" s="136"/>
      <c r="AW529" s="136"/>
      <c r="AX529" s="136"/>
      <c r="AY529" s="136"/>
      <c r="AZ529" s="137"/>
      <c r="BA529" s="138"/>
      <c r="BC529" s="134"/>
      <c r="BD529" s="135"/>
      <c r="BE529" s="136"/>
      <c r="BF529" s="136"/>
      <c r="BG529" s="136"/>
      <c r="BH529" s="136"/>
      <c r="BI529" s="137"/>
      <c r="BJ529" s="138"/>
      <c r="BL529" s="134"/>
      <c r="BM529" s="135"/>
      <c r="BN529" s="136"/>
      <c r="BO529" s="136"/>
      <c r="BP529" s="136"/>
      <c r="BQ529" s="136"/>
      <c r="BR529" s="137"/>
      <c r="BS529" s="138"/>
      <c r="BU529" s="134"/>
      <c r="BV529" s="135"/>
      <c r="BW529" s="136"/>
      <c r="BX529" s="136"/>
      <c r="BY529" s="136"/>
      <c r="BZ529" s="136"/>
      <c r="CA529" s="137"/>
      <c r="CB529" s="138"/>
      <c r="CD529" s="134"/>
      <c r="CE529" s="135"/>
      <c r="CF529" s="136"/>
      <c r="CG529" s="136"/>
      <c r="CH529" s="136"/>
      <c r="CI529" s="136"/>
      <c r="CJ529" s="137"/>
      <c r="CK529" s="138"/>
      <c r="CM529" s="134"/>
      <c r="CN529" s="135"/>
      <c r="CO529" s="136"/>
      <c r="CP529" s="136"/>
      <c r="CQ529" s="136"/>
      <c r="CR529" s="136"/>
      <c r="CS529" s="137"/>
      <c r="CT529" s="138"/>
      <c r="CV529" s="134"/>
      <c r="CW529" s="135"/>
      <c r="CX529" s="136"/>
      <c r="CY529" s="136"/>
      <c r="CZ529" s="136"/>
      <c r="DA529" s="136"/>
      <c r="DB529" s="137"/>
      <c r="DC529" s="138"/>
      <c r="DE529" s="134"/>
      <c r="DF529" s="135"/>
      <c r="DG529" s="136"/>
      <c r="DH529" s="136"/>
      <c r="DI529" s="136"/>
      <c r="DJ529" s="136"/>
      <c r="DK529" s="137"/>
      <c r="DL529" s="138"/>
      <c r="DN529" s="134"/>
      <c r="DO529" s="135"/>
      <c r="DP529" s="136"/>
      <c r="DQ529" s="136"/>
      <c r="DR529" s="136"/>
      <c r="DS529" s="136"/>
      <c r="DT529" s="137"/>
      <c r="DU529" s="138"/>
      <c r="DW529" s="134"/>
      <c r="DX529" s="135"/>
      <c r="DY529" s="136"/>
      <c r="DZ529" s="136"/>
      <c r="EA529" s="136"/>
      <c r="EB529" s="136"/>
      <c r="EC529" s="137"/>
      <c r="ED529" s="138"/>
      <c r="EF529" s="134"/>
      <c r="EG529" s="135"/>
      <c r="EH529" s="136"/>
      <c r="EI529" s="136"/>
      <c r="EJ529" s="136"/>
      <c r="EK529" s="136"/>
      <c r="EL529" s="137"/>
      <c r="EM529" s="138"/>
      <c r="EO529" s="134"/>
      <c r="EP529" s="135"/>
      <c r="EQ529" s="136"/>
      <c r="ER529" s="136"/>
      <c r="ES529" s="136"/>
      <c r="ET529" s="136"/>
      <c r="EU529" s="137"/>
      <c r="EV529" s="138"/>
      <c r="EX529" s="134"/>
      <c r="EY529" s="135"/>
      <c r="EZ529" s="136"/>
      <c r="FA529" s="136"/>
      <c r="FB529" s="136"/>
      <c r="FC529" s="136"/>
      <c r="FD529" s="137"/>
      <c r="FE529" s="138"/>
      <c r="FG529" s="134"/>
      <c r="FH529" s="135"/>
      <c r="FI529" s="136"/>
      <c r="FJ529" s="136"/>
      <c r="FK529" s="136"/>
      <c r="FL529" s="136"/>
      <c r="FM529" s="137"/>
      <c r="FN529" s="138"/>
      <c r="FP529" s="134"/>
      <c r="FQ529" s="135"/>
      <c r="FR529" s="136"/>
      <c r="FS529" s="136"/>
      <c r="FT529" s="136"/>
      <c r="FU529" s="136"/>
      <c r="FV529" s="137"/>
      <c r="FW529" s="138"/>
      <c r="FY529" s="134"/>
      <c r="FZ529" s="135"/>
      <c r="GA529" s="136"/>
      <c r="GB529" s="136"/>
      <c r="GC529" s="136"/>
      <c r="GD529" s="136"/>
      <c r="GE529" s="137"/>
      <c r="GF529" s="138"/>
      <c r="GH529" s="134"/>
      <c r="GI529" s="135"/>
      <c r="GJ529" s="136"/>
      <c r="GK529" s="136"/>
      <c r="GL529" s="136"/>
      <c r="GM529" s="136"/>
      <c r="GN529" s="137"/>
      <c r="GO529" s="138"/>
      <c r="GQ529" s="134"/>
      <c r="GR529" s="135"/>
      <c r="GS529" s="136"/>
      <c r="GT529" s="136"/>
      <c r="GU529" s="136"/>
      <c r="GV529" s="136"/>
      <c r="GW529" s="137"/>
      <c r="GX529" s="138"/>
      <c r="GZ529" s="134"/>
      <c r="HA529" s="135"/>
      <c r="HB529" s="136"/>
      <c r="HC529" s="136"/>
      <c r="HD529" s="136"/>
      <c r="HE529" s="136"/>
      <c r="HF529" s="137"/>
      <c r="HG529" s="138"/>
      <c r="HI529" s="134"/>
      <c r="HJ529" s="135"/>
      <c r="HK529" s="136"/>
      <c r="HL529" s="136"/>
      <c r="HM529" s="136"/>
      <c r="HN529" s="136"/>
      <c r="HO529" s="137"/>
      <c r="HP529" s="138"/>
      <c r="HR529" s="134"/>
      <c r="HS529" s="135"/>
      <c r="HT529" s="136"/>
      <c r="HU529" s="136"/>
      <c r="HV529" s="136"/>
      <c r="HW529" s="136"/>
      <c r="HX529" s="137"/>
      <c r="HY529" s="138"/>
      <c r="IA529" s="134"/>
      <c r="IB529" s="135"/>
      <c r="IC529" s="136"/>
      <c r="ID529" s="136"/>
      <c r="IE529" s="136"/>
      <c r="IF529" s="136"/>
      <c r="IG529" s="137"/>
      <c r="IH529" s="138"/>
      <c r="IJ529" s="134"/>
      <c r="IK529" s="135"/>
      <c r="IL529" s="136"/>
      <c r="IM529" s="136"/>
      <c r="IN529" s="136"/>
      <c r="IO529" s="136"/>
      <c r="IP529" s="137"/>
      <c r="IQ529" s="138"/>
      <c r="IS529" s="134"/>
      <c r="IT529" s="135"/>
      <c r="IU529" s="136"/>
      <c r="IV529" s="136"/>
      <c r="IW529" s="136"/>
      <c r="IX529" s="136"/>
      <c r="IY529" s="137"/>
      <c r="IZ529" s="138"/>
      <c r="JB529" s="134"/>
      <c r="JC529" s="135"/>
      <c r="JD529" s="136"/>
      <c r="JE529" s="136"/>
      <c r="JF529" s="136"/>
      <c r="JG529" s="136"/>
      <c r="JH529" s="137"/>
      <c r="JI529" s="138"/>
      <c r="JK529" s="134"/>
      <c r="JL529" s="135"/>
      <c r="JM529" s="136"/>
      <c r="JN529" s="136"/>
      <c r="JO529" s="136"/>
      <c r="JP529" s="136"/>
      <c r="JQ529" s="137"/>
      <c r="JR529" s="138"/>
      <c r="JT529" s="134"/>
      <c r="JU529" s="135"/>
      <c r="JV529" s="136"/>
      <c r="JW529" s="136"/>
      <c r="JX529" s="136"/>
      <c r="JY529" s="136"/>
      <c r="JZ529" s="137"/>
      <c r="KA529" s="138"/>
      <c r="KC529" s="134"/>
      <c r="KD529" s="135"/>
      <c r="KE529" s="136"/>
      <c r="KF529" s="136"/>
      <c r="KG529" s="136"/>
      <c r="KH529" s="136"/>
      <c r="KI529" s="137"/>
      <c r="KJ529" s="138"/>
      <c r="KL529" s="134"/>
      <c r="KM529" s="135"/>
      <c r="KN529" s="136"/>
      <c r="KO529" s="136"/>
      <c r="KP529" s="136"/>
      <c r="KQ529" s="136"/>
      <c r="KR529" s="137"/>
      <c r="KS529" s="138"/>
      <c r="KU529" s="134"/>
      <c r="KV529" s="135"/>
      <c r="KW529" s="136"/>
      <c r="KX529" s="136"/>
      <c r="KY529" s="136"/>
      <c r="KZ529" s="136"/>
      <c r="LA529" s="137"/>
      <c r="LB529" s="138"/>
      <c r="LD529" s="134"/>
      <c r="LE529" s="135"/>
      <c r="LF529" s="136"/>
      <c r="LG529" s="136"/>
      <c r="LH529" s="136"/>
      <c r="LI529" s="136"/>
      <c r="LJ529" s="137"/>
      <c r="LK529" s="138"/>
      <c r="LM529" s="134"/>
      <c r="LN529" s="135"/>
      <c r="LO529" s="136"/>
      <c r="LP529" s="136"/>
      <c r="LQ529" s="136"/>
      <c r="LR529" s="136"/>
      <c r="LS529" s="137"/>
      <c r="LT529" s="138"/>
      <c r="LV529" s="134"/>
      <c r="LW529" s="135"/>
      <c r="LX529" s="136"/>
      <c r="LY529" s="136"/>
      <c r="LZ529" s="136"/>
      <c r="MA529" s="136"/>
      <c r="MB529" s="137"/>
      <c r="MC529" s="138"/>
      <c r="ME529" s="134"/>
      <c r="MF529" s="135"/>
      <c r="MG529" s="136"/>
      <c r="MH529" s="136"/>
      <c r="MI529" s="136"/>
      <c r="MJ529" s="136"/>
      <c r="MK529" s="137"/>
      <c r="ML529" s="138"/>
      <c r="MN529" s="134"/>
      <c r="MO529" s="135"/>
      <c r="MP529" s="136"/>
      <c r="MQ529" s="136"/>
      <c r="MR529" s="136"/>
      <c r="MS529" s="136"/>
      <c r="MT529" s="137"/>
      <c r="MU529" s="138"/>
      <c r="MW529" s="134"/>
      <c r="MX529" s="135"/>
      <c r="MY529" s="136"/>
      <c r="MZ529" s="136"/>
      <c r="NA529" s="136"/>
      <c r="NB529" s="136"/>
      <c r="NC529" s="137"/>
      <c r="ND529" s="138"/>
      <c r="NF529" s="134"/>
      <c r="NG529" s="135"/>
      <c r="NH529" s="136"/>
      <c r="NI529" s="136"/>
      <c r="NJ529" s="136"/>
      <c r="NK529" s="136"/>
      <c r="NL529" s="137"/>
      <c r="NM529" s="138"/>
      <c r="NO529" s="134"/>
      <c r="NP529" s="135"/>
      <c r="NQ529" s="136"/>
      <c r="NR529" s="136"/>
      <c r="NS529" s="136"/>
      <c r="NT529" s="136"/>
      <c r="NU529" s="137"/>
      <c r="NV529" s="138"/>
      <c r="NX529" s="134"/>
      <c r="NY529" s="135"/>
      <c r="NZ529" s="136"/>
      <c r="OA529" s="136"/>
      <c r="OB529" s="136"/>
      <c r="OC529" s="136"/>
      <c r="OD529" s="137"/>
      <c r="OE529" s="138"/>
      <c r="OG529" s="134"/>
      <c r="OH529" s="135"/>
      <c r="OI529" s="136"/>
      <c r="OJ529" s="136"/>
      <c r="OK529" s="136"/>
      <c r="OL529" s="136"/>
      <c r="OM529" s="137"/>
      <c r="ON529" s="138"/>
      <c r="OP529" s="134"/>
      <c r="OQ529" s="135"/>
      <c r="OR529" s="136"/>
      <c r="OS529" s="136"/>
      <c r="OT529" s="136"/>
      <c r="OU529" s="136"/>
      <c r="OV529" s="137"/>
      <c r="OW529" s="138"/>
      <c r="OY529" s="134"/>
      <c r="OZ529" s="135"/>
      <c r="PA529" s="136"/>
      <c r="PB529" s="136"/>
      <c r="PC529" s="136"/>
      <c r="PD529" s="136"/>
      <c r="PE529" s="137"/>
      <c r="PF529" s="138"/>
    </row>
    <row r="530" spans="1:422">
      <c r="A530" s="116" t="s">
        <v>312</v>
      </c>
      <c r="B530" s="533" t="str">
        <f>+B500</f>
        <v>CARPINTERIA METALICA Y VIDRIOS</v>
      </c>
      <c r="C530" s="534"/>
      <c r="D530" s="534"/>
      <c r="E530" s="534"/>
      <c r="F530" s="534"/>
      <c r="G530" s="535"/>
      <c r="H530" s="116"/>
      <c r="J530" s="116" t="s">
        <v>312</v>
      </c>
      <c r="K530" s="533" t="str">
        <f>B530</f>
        <v>CARPINTERIA METALICA Y VIDRIOS</v>
      </c>
      <c r="L530" s="534"/>
      <c r="M530" s="534"/>
      <c r="N530" s="534"/>
      <c r="O530" s="534"/>
      <c r="P530" s="535"/>
      <c r="Q530" s="116"/>
      <c r="S530" s="116" t="s">
        <v>312</v>
      </c>
      <c r="T530" s="533" t="str">
        <f>K530</f>
        <v>CARPINTERIA METALICA Y VIDRIOS</v>
      </c>
      <c r="U530" s="534"/>
      <c r="V530" s="534"/>
      <c r="W530" s="534"/>
      <c r="X530" s="534"/>
      <c r="Y530" s="535"/>
      <c r="Z530" s="116"/>
      <c r="AB530" s="116" t="s">
        <v>312</v>
      </c>
      <c r="AC530" s="533" t="str">
        <f>T530</f>
        <v>CARPINTERIA METALICA Y VIDRIOS</v>
      </c>
      <c r="AD530" s="534"/>
      <c r="AE530" s="534"/>
      <c r="AF530" s="534"/>
      <c r="AG530" s="534"/>
      <c r="AH530" s="535"/>
      <c r="AI530" s="116"/>
      <c r="AK530" s="116" t="s">
        <v>312</v>
      </c>
      <c r="AL530" s="533" t="str">
        <f>AC530</f>
        <v>CARPINTERIA METALICA Y VIDRIOS</v>
      </c>
      <c r="AM530" s="534"/>
      <c r="AN530" s="534"/>
      <c r="AO530" s="534"/>
      <c r="AP530" s="534"/>
      <c r="AQ530" s="535"/>
      <c r="AR530" s="116"/>
      <c r="AT530" s="116" t="s">
        <v>312</v>
      </c>
      <c r="AU530" s="533" t="str">
        <f>AL530</f>
        <v>CARPINTERIA METALICA Y VIDRIOS</v>
      </c>
      <c r="AV530" s="534"/>
      <c r="AW530" s="534"/>
      <c r="AX530" s="534"/>
      <c r="AY530" s="534"/>
      <c r="AZ530" s="535"/>
      <c r="BA530" s="116"/>
      <c r="BC530" s="116" t="s">
        <v>312</v>
      </c>
      <c r="BD530" s="533" t="str">
        <f t="shared" ref="BD530" si="8371">AU530</f>
        <v>CARPINTERIA METALICA Y VIDRIOS</v>
      </c>
      <c r="BE530" s="534"/>
      <c r="BF530" s="534"/>
      <c r="BG530" s="534"/>
      <c r="BH530" s="534"/>
      <c r="BI530" s="535"/>
      <c r="BJ530" s="116"/>
      <c r="BL530" s="116" t="s">
        <v>312</v>
      </c>
      <c r="BM530" s="533" t="str">
        <f t="shared" ref="BM530" si="8372">BD530</f>
        <v>CARPINTERIA METALICA Y VIDRIOS</v>
      </c>
      <c r="BN530" s="534"/>
      <c r="BO530" s="534"/>
      <c r="BP530" s="534"/>
      <c r="BQ530" s="534"/>
      <c r="BR530" s="535"/>
      <c r="BS530" s="116"/>
      <c r="BU530" s="116" t="s">
        <v>312</v>
      </c>
      <c r="BV530" s="533" t="str">
        <f t="shared" ref="BV530" si="8373">BM530</f>
        <v>CARPINTERIA METALICA Y VIDRIOS</v>
      </c>
      <c r="BW530" s="534"/>
      <c r="BX530" s="534"/>
      <c r="BY530" s="534"/>
      <c r="BZ530" s="534"/>
      <c r="CA530" s="535"/>
      <c r="CB530" s="116"/>
      <c r="CD530" s="116" t="s">
        <v>312</v>
      </c>
      <c r="CE530" s="533" t="str">
        <f t="shared" ref="CE530" si="8374">BV530</f>
        <v>CARPINTERIA METALICA Y VIDRIOS</v>
      </c>
      <c r="CF530" s="534"/>
      <c r="CG530" s="534"/>
      <c r="CH530" s="534"/>
      <c r="CI530" s="534"/>
      <c r="CJ530" s="535"/>
      <c r="CK530" s="116"/>
      <c r="CM530" s="116" t="s">
        <v>312</v>
      </c>
      <c r="CN530" s="533" t="str">
        <f t="shared" ref="CN530" si="8375">CE530</f>
        <v>CARPINTERIA METALICA Y VIDRIOS</v>
      </c>
      <c r="CO530" s="534"/>
      <c r="CP530" s="534"/>
      <c r="CQ530" s="534"/>
      <c r="CR530" s="534"/>
      <c r="CS530" s="535"/>
      <c r="CT530" s="116"/>
      <c r="CV530" s="116" t="s">
        <v>312</v>
      </c>
      <c r="CW530" s="533" t="str">
        <f t="shared" ref="CW530" si="8376">CN530</f>
        <v>CARPINTERIA METALICA Y VIDRIOS</v>
      </c>
      <c r="CX530" s="534"/>
      <c r="CY530" s="534"/>
      <c r="CZ530" s="534"/>
      <c r="DA530" s="534"/>
      <c r="DB530" s="535"/>
      <c r="DC530" s="116"/>
      <c r="DE530" s="116" t="s">
        <v>312</v>
      </c>
      <c r="DF530" s="533" t="str">
        <f t="shared" ref="DF530" si="8377">CW530</f>
        <v>CARPINTERIA METALICA Y VIDRIOS</v>
      </c>
      <c r="DG530" s="534"/>
      <c r="DH530" s="534"/>
      <c r="DI530" s="534"/>
      <c r="DJ530" s="534"/>
      <c r="DK530" s="535"/>
      <c r="DL530" s="116"/>
      <c r="DN530" s="116" t="s">
        <v>312</v>
      </c>
      <c r="DO530" s="533" t="str">
        <f t="shared" ref="DO530" si="8378">DF530</f>
        <v>CARPINTERIA METALICA Y VIDRIOS</v>
      </c>
      <c r="DP530" s="534"/>
      <c r="DQ530" s="534"/>
      <c r="DR530" s="534"/>
      <c r="DS530" s="534"/>
      <c r="DT530" s="535"/>
      <c r="DU530" s="116"/>
      <c r="DW530" s="116" t="s">
        <v>312</v>
      </c>
      <c r="DX530" s="533" t="str">
        <f t="shared" ref="DX530" si="8379">DO530</f>
        <v>CARPINTERIA METALICA Y VIDRIOS</v>
      </c>
      <c r="DY530" s="534"/>
      <c r="DZ530" s="534"/>
      <c r="EA530" s="534"/>
      <c r="EB530" s="534"/>
      <c r="EC530" s="535"/>
      <c r="ED530" s="116"/>
      <c r="EF530" s="116" t="s">
        <v>312</v>
      </c>
      <c r="EG530" s="533" t="str">
        <f t="shared" ref="EG530" si="8380">DX530</f>
        <v>CARPINTERIA METALICA Y VIDRIOS</v>
      </c>
      <c r="EH530" s="534"/>
      <c r="EI530" s="534"/>
      <c r="EJ530" s="534"/>
      <c r="EK530" s="534"/>
      <c r="EL530" s="535"/>
      <c r="EM530" s="116"/>
      <c r="EO530" s="116" t="s">
        <v>312</v>
      </c>
      <c r="EP530" s="533" t="str">
        <f t="shared" ref="EP530" si="8381">EG530</f>
        <v>CARPINTERIA METALICA Y VIDRIOS</v>
      </c>
      <c r="EQ530" s="534"/>
      <c r="ER530" s="534"/>
      <c r="ES530" s="534"/>
      <c r="ET530" s="534"/>
      <c r="EU530" s="535"/>
      <c r="EV530" s="116"/>
      <c r="EX530" s="116" t="s">
        <v>312</v>
      </c>
      <c r="EY530" s="533" t="str">
        <f t="shared" ref="EY530" si="8382">EP530</f>
        <v>CARPINTERIA METALICA Y VIDRIOS</v>
      </c>
      <c r="EZ530" s="534"/>
      <c r="FA530" s="534"/>
      <c r="FB530" s="534"/>
      <c r="FC530" s="534"/>
      <c r="FD530" s="535"/>
      <c r="FE530" s="116"/>
      <c r="FG530" s="116" t="s">
        <v>312</v>
      </c>
      <c r="FH530" s="533" t="str">
        <f t="shared" ref="FH530" si="8383">EY530</f>
        <v>CARPINTERIA METALICA Y VIDRIOS</v>
      </c>
      <c r="FI530" s="534"/>
      <c r="FJ530" s="534"/>
      <c r="FK530" s="534"/>
      <c r="FL530" s="534"/>
      <c r="FM530" s="535"/>
      <c r="FN530" s="116"/>
      <c r="FP530" s="116" t="s">
        <v>312</v>
      </c>
      <c r="FQ530" s="533" t="str">
        <f t="shared" ref="FQ530" si="8384">FH530</f>
        <v>CARPINTERIA METALICA Y VIDRIOS</v>
      </c>
      <c r="FR530" s="534"/>
      <c r="FS530" s="534"/>
      <c r="FT530" s="534"/>
      <c r="FU530" s="534"/>
      <c r="FV530" s="535"/>
      <c r="FW530" s="116"/>
      <c r="FY530" s="116" t="s">
        <v>312</v>
      </c>
      <c r="FZ530" s="533" t="str">
        <f t="shared" ref="FZ530" si="8385">FQ530</f>
        <v>CARPINTERIA METALICA Y VIDRIOS</v>
      </c>
      <c r="GA530" s="534"/>
      <c r="GB530" s="534"/>
      <c r="GC530" s="534"/>
      <c r="GD530" s="534"/>
      <c r="GE530" s="535"/>
      <c r="GF530" s="116"/>
      <c r="GH530" s="116" t="s">
        <v>312</v>
      </c>
      <c r="GI530" s="533" t="str">
        <f t="shared" ref="GI530" si="8386">FZ530</f>
        <v>CARPINTERIA METALICA Y VIDRIOS</v>
      </c>
      <c r="GJ530" s="534"/>
      <c r="GK530" s="534"/>
      <c r="GL530" s="534"/>
      <c r="GM530" s="534"/>
      <c r="GN530" s="535"/>
      <c r="GO530" s="116"/>
      <c r="GQ530" s="116" t="s">
        <v>312</v>
      </c>
      <c r="GR530" s="533" t="str">
        <f t="shared" ref="GR530" si="8387">GI530</f>
        <v>CARPINTERIA METALICA Y VIDRIOS</v>
      </c>
      <c r="GS530" s="534"/>
      <c r="GT530" s="534"/>
      <c r="GU530" s="534"/>
      <c r="GV530" s="534"/>
      <c r="GW530" s="535"/>
      <c r="GX530" s="116"/>
      <c r="GZ530" s="116" t="s">
        <v>312</v>
      </c>
      <c r="HA530" s="533" t="str">
        <f t="shared" ref="HA530" si="8388">GR530</f>
        <v>CARPINTERIA METALICA Y VIDRIOS</v>
      </c>
      <c r="HB530" s="534"/>
      <c r="HC530" s="534"/>
      <c r="HD530" s="534"/>
      <c r="HE530" s="534"/>
      <c r="HF530" s="535"/>
      <c r="HG530" s="116"/>
      <c r="HI530" s="116" t="s">
        <v>312</v>
      </c>
      <c r="HJ530" s="533" t="str">
        <f t="shared" ref="HJ530" si="8389">HA530</f>
        <v>CARPINTERIA METALICA Y VIDRIOS</v>
      </c>
      <c r="HK530" s="534"/>
      <c r="HL530" s="534"/>
      <c r="HM530" s="534"/>
      <c r="HN530" s="534"/>
      <c r="HO530" s="535"/>
      <c r="HP530" s="116"/>
      <c r="HR530" s="116" t="s">
        <v>312</v>
      </c>
      <c r="HS530" s="533" t="str">
        <f t="shared" ref="HS530" si="8390">HJ530</f>
        <v>CARPINTERIA METALICA Y VIDRIOS</v>
      </c>
      <c r="HT530" s="534"/>
      <c r="HU530" s="534"/>
      <c r="HV530" s="534"/>
      <c r="HW530" s="534"/>
      <c r="HX530" s="535"/>
      <c r="HY530" s="116"/>
      <c r="IA530" s="116" t="s">
        <v>312</v>
      </c>
      <c r="IB530" s="533" t="str">
        <f t="shared" ref="IB530" si="8391">HS530</f>
        <v>CARPINTERIA METALICA Y VIDRIOS</v>
      </c>
      <c r="IC530" s="534"/>
      <c r="ID530" s="534"/>
      <c r="IE530" s="534"/>
      <c r="IF530" s="534"/>
      <c r="IG530" s="535"/>
      <c r="IH530" s="116"/>
      <c r="IJ530" s="116" t="s">
        <v>312</v>
      </c>
      <c r="IK530" s="533" t="str">
        <f t="shared" ref="IK530" si="8392">IB530</f>
        <v>CARPINTERIA METALICA Y VIDRIOS</v>
      </c>
      <c r="IL530" s="534"/>
      <c r="IM530" s="534"/>
      <c r="IN530" s="534"/>
      <c r="IO530" s="534"/>
      <c r="IP530" s="535"/>
      <c r="IQ530" s="116"/>
      <c r="IS530" s="116" t="s">
        <v>312</v>
      </c>
      <c r="IT530" s="533" t="str">
        <f t="shared" ref="IT530" si="8393">IK530</f>
        <v>CARPINTERIA METALICA Y VIDRIOS</v>
      </c>
      <c r="IU530" s="534"/>
      <c r="IV530" s="534"/>
      <c r="IW530" s="534"/>
      <c r="IX530" s="534"/>
      <c r="IY530" s="535"/>
      <c r="IZ530" s="116"/>
      <c r="JB530" s="116" t="s">
        <v>312</v>
      </c>
      <c r="JC530" s="533" t="str">
        <f t="shared" ref="JC530" si="8394">IT530</f>
        <v>CARPINTERIA METALICA Y VIDRIOS</v>
      </c>
      <c r="JD530" s="534"/>
      <c r="JE530" s="534"/>
      <c r="JF530" s="534"/>
      <c r="JG530" s="534"/>
      <c r="JH530" s="535"/>
      <c r="JI530" s="116"/>
      <c r="JK530" s="116" t="s">
        <v>312</v>
      </c>
      <c r="JL530" s="533" t="str">
        <f t="shared" ref="JL530" si="8395">JC530</f>
        <v>CARPINTERIA METALICA Y VIDRIOS</v>
      </c>
      <c r="JM530" s="534"/>
      <c r="JN530" s="534"/>
      <c r="JO530" s="534"/>
      <c r="JP530" s="534"/>
      <c r="JQ530" s="535"/>
      <c r="JR530" s="116"/>
      <c r="JT530" s="116" t="s">
        <v>312</v>
      </c>
      <c r="JU530" s="533" t="str">
        <f t="shared" ref="JU530" si="8396">JL530</f>
        <v>CARPINTERIA METALICA Y VIDRIOS</v>
      </c>
      <c r="JV530" s="534"/>
      <c r="JW530" s="534"/>
      <c r="JX530" s="534"/>
      <c r="JY530" s="534"/>
      <c r="JZ530" s="535"/>
      <c r="KA530" s="116"/>
      <c r="KC530" s="116" t="s">
        <v>312</v>
      </c>
      <c r="KD530" s="533" t="str">
        <f t="shared" ref="KD530" si="8397">JU530</f>
        <v>CARPINTERIA METALICA Y VIDRIOS</v>
      </c>
      <c r="KE530" s="534"/>
      <c r="KF530" s="534"/>
      <c r="KG530" s="534"/>
      <c r="KH530" s="534"/>
      <c r="KI530" s="535"/>
      <c r="KJ530" s="116"/>
      <c r="KL530" s="116" t="s">
        <v>312</v>
      </c>
      <c r="KM530" s="533" t="str">
        <f t="shared" ref="KM530" si="8398">KD530</f>
        <v>CARPINTERIA METALICA Y VIDRIOS</v>
      </c>
      <c r="KN530" s="534"/>
      <c r="KO530" s="534"/>
      <c r="KP530" s="534"/>
      <c r="KQ530" s="534"/>
      <c r="KR530" s="535"/>
      <c r="KS530" s="116"/>
      <c r="KU530" s="116" t="s">
        <v>312</v>
      </c>
      <c r="KV530" s="533" t="str">
        <f t="shared" ref="KV530" si="8399">KM530</f>
        <v>CARPINTERIA METALICA Y VIDRIOS</v>
      </c>
      <c r="KW530" s="534"/>
      <c r="KX530" s="534"/>
      <c r="KY530" s="534"/>
      <c r="KZ530" s="534"/>
      <c r="LA530" s="535"/>
      <c r="LB530" s="116"/>
      <c r="LD530" s="116" t="s">
        <v>312</v>
      </c>
      <c r="LE530" s="533" t="str">
        <f t="shared" ref="LE530" si="8400">KV530</f>
        <v>CARPINTERIA METALICA Y VIDRIOS</v>
      </c>
      <c r="LF530" s="534"/>
      <c r="LG530" s="534"/>
      <c r="LH530" s="534"/>
      <c r="LI530" s="534"/>
      <c r="LJ530" s="535"/>
      <c r="LK530" s="116"/>
      <c r="LM530" s="116" t="s">
        <v>312</v>
      </c>
      <c r="LN530" s="533" t="str">
        <f t="shared" ref="LN530" si="8401">LE530</f>
        <v>CARPINTERIA METALICA Y VIDRIOS</v>
      </c>
      <c r="LO530" s="534"/>
      <c r="LP530" s="534"/>
      <c r="LQ530" s="534"/>
      <c r="LR530" s="534"/>
      <c r="LS530" s="535"/>
      <c r="LT530" s="116"/>
      <c r="LV530" s="116" t="s">
        <v>312</v>
      </c>
      <c r="LW530" s="533" t="str">
        <f t="shared" ref="LW530" si="8402">LN530</f>
        <v>CARPINTERIA METALICA Y VIDRIOS</v>
      </c>
      <c r="LX530" s="534"/>
      <c r="LY530" s="534"/>
      <c r="LZ530" s="534"/>
      <c r="MA530" s="534"/>
      <c r="MB530" s="535"/>
      <c r="MC530" s="116"/>
      <c r="ME530" s="116" t="s">
        <v>312</v>
      </c>
      <c r="MF530" s="533" t="str">
        <f t="shared" ref="MF530" si="8403">LW530</f>
        <v>CARPINTERIA METALICA Y VIDRIOS</v>
      </c>
      <c r="MG530" s="534"/>
      <c r="MH530" s="534"/>
      <c r="MI530" s="534"/>
      <c r="MJ530" s="534"/>
      <c r="MK530" s="535"/>
      <c r="ML530" s="116"/>
      <c r="MN530" s="116" t="s">
        <v>312</v>
      </c>
      <c r="MO530" s="533" t="str">
        <f t="shared" ref="MO530" si="8404">MF530</f>
        <v>CARPINTERIA METALICA Y VIDRIOS</v>
      </c>
      <c r="MP530" s="534"/>
      <c r="MQ530" s="534"/>
      <c r="MR530" s="534"/>
      <c r="MS530" s="534"/>
      <c r="MT530" s="535"/>
      <c r="MU530" s="116"/>
      <c r="MW530" s="116" t="s">
        <v>312</v>
      </c>
      <c r="MX530" s="533" t="str">
        <f t="shared" ref="MX530" si="8405">MO530</f>
        <v>CARPINTERIA METALICA Y VIDRIOS</v>
      </c>
      <c r="MY530" s="534"/>
      <c r="MZ530" s="534"/>
      <c r="NA530" s="534"/>
      <c r="NB530" s="534"/>
      <c r="NC530" s="535"/>
      <c r="ND530" s="116"/>
      <c r="NF530" s="116" t="s">
        <v>312</v>
      </c>
      <c r="NG530" s="533" t="str">
        <f t="shared" ref="NG530" si="8406">MX530</f>
        <v>CARPINTERIA METALICA Y VIDRIOS</v>
      </c>
      <c r="NH530" s="534"/>
      <c r="NI530" s="534"/>
      <c r="NJ530" s="534"/>
      <c r="NK530" s="534"/>
      <c r="NL530" s="535"/>
      <c r="NM530" s="116"/>
      <c r="NO530" s="116" t="s">
        <v>312</v>
      </c>
      <c r="NP530" s="533" t="str">
        <f t="shared" ref="NP530" si="8407">NG530</f>
        <v>CARPINTERIA METALICA Y VIDRIOS</v>
      </c>
      <c r="NQ530" s="534"/>
      <c r="NR530" s="534"/>
      <c r="NS530" s="534"/>
      <c r="NT530" s="534"/>
      <c r="NU530" s="535"/>
      <c r="NV530" s="116"/>
      <c r="NX530" s="116" t="s">
        <v>312</v>
      </c>
      <c r="NY530" s="533" t="str">
        <f t="shared" ref="NY530" si="8408">NP530</f>
        <v>CARPINTERIA METALICA Y VIDRIOS</v>
      </c>
      <c r="NZ530" s="534"/>
      <c r="OA530" s="534"/>
      <c r="OB530" s="534"/>
      <c r="OC530" s="534"/>
      <c r="OD530" s="535"/>
      <c r="OE530" s="116"/>
      <c r="OG530" s="116" t="s">
        <v>312</v>
      </c>
      <c r="OH530" s="533" t="str">
        <f t="shared" ref="OH530" si="8409">NY530</f>
        <v>CARPINTERIA METALICA Y VIDRIOS</v>
      </c>
      <c r="OI530" s="534"/>
      <c r="OJ530" s="534"/>
      <c r="OK530" s="534"/>
      <c r="OL530" s="534"/>
      <c r="OM530" s="535"/>
      <c r="ON530" s="116"/>
      <c r="OP530" s="116" t="s">
        <v>312</v>
      </c>
      <c r="OQ530" s="533" t="str">
        <f t="shared" ref="OQ530" si="8410">OH530</f>
        <v>CARPINTERIA METALICA Y VIDRIOS</v>
      </c>
      <c r="OR530" s="534"/>
      <c r="OS530" s="534"/>
      <c r="OT530" s="534"/>
      <c r="OU530" s="534"/>
      <c r="OV530" s="535"/>
      <c r="OW530" s="116"/>
      <c r="OY530" s="116" t="s">
        <v>312</v>
      </c>
      <c r="OZ530" s="533" t="str">
        <f t="shared" ref="OZ530" si="8411">OQ530</f>
        <v>CARPINTERIA METALICA Y VIDRIOS</v>
      </c>
      <c r="PA530" s="534"/>
      <c r="PB530" s="534"/>
      <c r="PC530" s="534"/>
      <c r="PD530" s="534"/>
      <c r="PE530" s="535"/>
      <c r="PF530" s="116"/>
    </row>
    <row r="531" spans="1:422">
      <c r="A531" s="116"/>
      <c r="B531" s="536"/>
      <c r="C531" s="537"/>
      <c r="D531" s="537"/>
      <c r="E531" s="537"/>
      <c r="F531" s="537"/>
      <c r="G531" s="538"/>
      <c r="H531" s="116"/>
      <c r="J531" s="116"/>
      <c r="K531" s="536"/>
      <c r="L531" s="537"/>
      <c r="M531" s="537"/>
      <c r="N531" s="537"/>
      <c r="O531" s="537"/>
      <c r="P531" s="538"/>
      <c r="Q531" s="116"/>
      <c r="S531" s="116"/>
      <c r="T531" s="536"/>
      <c r="U531" s="537"/>
      <c r="V531" s="537"/>
      <c r="W531" s="537"/>
      <c r="X531" s="537"/>
      <c r="Y531" s="538"/>
      <c r="Z531" s="116"/>
      <c r="AB531" s="116"/>
      <c r="AC531" s="536"/>
      <c r="AD531" s="537"/>
      <c r="AE531" s="537"/>
      <c r="AF531" s="537"/>
      <c r="AG531" s="537"/>
      <c r="AH531" s="538"/>
      <c r="AI531" s="116"/>
      <c r="AK531" s="116"/>
      <c r="AL531" s="536"/>
      <c r="AM531" s="537"/>
      <c r="AN531" s="537"/>
      <c r="AO531" s="537"/>
      <c r="AP531" s="537"/>
      <c r="AQ531" s="538"/>
      <c r="AR531" s="116"/>
      <c r="AT531" s="116"/>
      <c r="AU531" s="536"/>
      <c r="AV531" s="537"/>
      <c r="AW531" s="537"/>
      <c r="AX531" s="537"/>
      <c r="AY531" s="537"/>
      <c r="AZ531" s="538"/>
      <c r="BA531" s="116"/>
      <c r="BC531" s="116"/>
      <c r="BD531" s="536"/>
      <c r="BE531" s="537"/>
      <c r="BF531" s="537"/>
      <c r="BG531" s="537"/>
      <c r="BH531" s="537"/>
      <c r="BI531" s="538"/>
      <c r="BJ531" s="116"/>
      <c r="BL531" s="116"/>
      <c r="BM531" s="536"/>
      <c r="BN531" s="537"/>
      <c r="BO531" s="537"/>
      <c r="BP531" s="537"/>
      <c r="BQ531" s="537"/>
      <c r="BR531" s="538"/>
      <c r="BS531" s="116"/>
      <c r="BU531" s="116"/>
      <c r="BV531" s="536"/>
      <c r="BW531" s="537"/>
      <c r="BX531" s="537"/>
      <c r="BY531" s="537"/>
      <c r="BZ531" s="537"/>
      <c r="CA531" s="538"/>
      <c r="CB531" s="116"/>
      <c r="CD531" s="116"/>
      <c r="CE531" s="536"/>
      <c r="CF531" s="537"/>
      <c r="CG531" s="537"/>
      <c r="CH531" s="537"/>
      <c r="CI531" s="537"/>
      <c r="CJ531" s="538"/>
      <c r="CK531" s="116"/>
      <c r="CM531" s="116"/>
      <c r="CN531" s="536"/>
      <c r="CO531" s="537"/>
      <c r="CP531" s="537"/>
      <c r="CQ531" s="537"/>
      <c r="CR531" s="537"/>
      <c r="CS531" s="538"/>
      <c r="CT531" s="116"/>
      <c r="CV531" s="116"/>
      <c r="CW531" s="536"/>
      <c r="CX531" s="537"/>
      <c r="CY531" s="537"/>
      <c r="CZ531" s="537"/>
      <c r="DA531" s="537"/>
      <c r="DB531" s="538"/>
      <c r="DC531" s="116"/>
      <c r="DE531" s="116"/>
      <c r="DF531" s="536"/>
      <c r="DG531" s="537"/>
      <c r="DH531" s="537"/>
      <c r="DI531" s="537"/>
      <c r="DJ531" s="537"/>
      <c r="DK531" s="538"/>
      <c r="DL531" s="116"/>
      <c r="DN531" s="116"/>
      <c r="DO531" s="536"/>
      <c r="DP531" s="537"/>
      <c r="DQ531" s="537"/>
      <c r="DR531" s="537"/>
      <c r="DS531" s="537"/>
      <c r="DT531" s="538"/>
      <c r="DU531" s="116"/>
      <c r="DW531" s="116"/>
      <c r="DX531" s="536"/>
      <c r="DY531" s="537"/>
      <c r="DZ531" s="537"/>
      <c r="EA531" s="537"/>
      <c r="EB531" s="537"/>
      <c r="EC531" s="538"/>
      <c r="ED531" s="116"/>
      <c r="EF531" s="116"/>
      <c r="EG531" s="536"/>
      <c r="EH531" s="537"/>
      <c r="EI531" s="537"/>
      <c r="EJ531" s="537"/>
      <c r="EK531" s="537"/>
      <c r="EL531" s="538"/>
      <c r="EM531" s="116"/>
      <c r="EO531" s="116"/>
      <c r="EP531" s="536"/>
      <c r="EQ531" s="537"/>
      <c r="ER531" s="537"/>
      <c r="ES531" s="537"/>
      <c r="ET531" s="537"/>
      <c r="EU531" s="538"/>
      <c r="EV531" s="116"/>
      <c r="EX531" s="116"/>
      <c r="EY531" s="536"/>
      <c r="EZ531" s="537"/>
      <c r="FA531" s="537"/>
      <c r="FB531" s="537"/>
      <c r="FC531" s="537"/>
      <c r="FD531" s="538"/>
      <c r="FE531" s="116"/>
      <c r="FG531" s="116"/>
      <c r="FH531" s="536"/>
      <c r="FI531" s="537"/>
      <c r="FJ531" s="537"/>
      <c r="FK531" s="537"/>
      <c r="FL531" s="537"/>
      <c r="FM531" s="538"/>
      <c r="FN531" s="116"/>
      <c r="FP531" s="116"/>
      <c r="FQ531" s="536"/>
      <c r="FR531" s="537"/>
      <c r="FS531" s="537"/>
      <c r="FT531" s="537"/>
      <c r="FU531" s="537"/>
      <c r="FV531" s="538"/>
      <c r="FW531" s="116"/>
      <c r="FY531" s="116"/>
      <c r="FZ531" s="536"/>
      <c r="GA531" s="537"/>
      <c r="GB531" s="537"/>
      <c r="GC531" s="537"/>
      <c r="GD531" s="537"/>
      <c r="GE531" s="538"/>
      <c r="GF531" s="116"/>
      <c r="GH531" s="116"/>
      <c r="GI531" s="536"/>
      <c r="GJ531" s="537"/>
      <c r="GK531" s="537"/>
      <c r="GL531" s="537"/>
      <c r="GM531" s="537"/>
      <c r="GN531" s="538"/>
      <c r="GO531" s="116"/>
      <c r="GQ531" s="116"/>
      <c r="GR531" s="536"/>
      <c r="GS531" s="537"/>
      <c r="GT531" s="537"/>
      <c r="GU531" s="537"/>
      <c r="GV531" s="537"/>
      <c r="GW531" s="538"/>
      <c r="GX531" s="116"/>
      <c r="GZ531" s="116"/>
      <c r="HA531" s="536"/>
      <c r="HB531" s="537"/>
      <c r="HC531" s="537"/>
      <c r="HD531" s="537"/>
      <c r="HE531" s="537"/>
      <c r="HF531" s="538"/>
      <c r="HG531" s="116"/>
      <c r="HI531" s="116"/>
      <c r="HJ531" s="536"/>
      <c r="HK531" s="537"/>
      <c r="HL531" s="537"/>
      <c r="HM531" s="537"/>
      <c r="HN531" s="537"/>
      <c r="HO531" s="538"/>
      <c r="HP531" s="116"/>
      <c r="HR531" s="116"/>
      <c r="HS531" s="536"/>
      <c r="HT531" s="537"/>
      <c r="HU531" s="537"/>
      <c r="HV531" s="537"/>
      <c r="HW531" s="537"/>
      <c r="HX531" s="538"/>
      <c r="HY531" s="116"/>
      <c r="IA531" s="116"/>
      <c r="IB531" s="536"/>
      <c r="IC531" s="537"/>
      <c r="ID531" s="537"/>
      <c r="IE531" s="537"/>
      <c r="IF531" s="537"/>
      <c r="IG531" s="538"/>
      <c r="IH531" s="116"/>
      <c r="IJ531" s="116"/>
      <c r="IK531" s="536"/>
      <c r="IL531" s="537"/>
      <c r="IM531" s="537"/>
      <c r="IN531" s="537"/>
      <c r="IO531" s="537"/>
      <c r="IP531" s="538"/>
      <c r="IQ531" s="116"/>
      <c r="IS531" s="116"/>
      <c r="IT531" s="536"/>
      <c r="IU531" s="537"/>
      <c r="IV531" s="537"/>
      <c r="IW531" s="537"/>
      <c r="IX531" s="537"/>
      <c r="IY531" s="538"/>
      <c r="IZ531" s="116"/>
      <c r="JB531" s="116"/>
      <c r="JC531" s="536"/>
      <c r="JD531" s="537"/>
      <c r="JE531" s="537"/>
      <c r="JF531" s="537"/>
      <c r="JG531" s="537"/>
      <c r="JH531" s="538"/>
      <c r="JI531" s="116"/>
      <c r="JK531" s="116"/>
      <c r="JL531" s="536"/>
      <c r="JM531" s="537"/>
      <c r="JN531" s="537"/>
      <c r="JO531" s="537"/>
      <c r="JP531" s="537"/>
      <c r="JQ531" s="538"/>
      <c r="JR531" s="116"/>
      <c r="JT531" s="116"/>
      <c r="JU531" s="536"/>
      <c r="JV531" s="537"/>
      <c r="JW531" s="537"/>
      <c r="JX531" s="537"/>
      <c r="JY531" s="537"/>
      <c r="JZ531" s="538"/>
      <c r="KA531" s="116"/>
      <c r="KC531" s="116"/>
      <c r="KD531" s="536"/>
      <c r="KE531" s="537"/>
      <c r="KF531" s="537"/>
      <c r="KG531" s="537"/>
      <c r="KH531" s="537"/>
      <c r="KI531" s="538"/>
      <c r="KJ531" s="116"/>
      <c r="KL531" s="116"/>
      <c r="KM531" s="536"/>
      <c r="KN531" s="537"/>
      <c r="KO531" s="537"/>
      <c r="KP531" s="537"/>
      <c r="KQ531" s="537"/>
      <c r="KR531" s="538"/>
      <c r="KS531" s="116"/>
      <c r="KU531" s="116"/>
      <c r="KV531" s="536"/>
      <c r="KW531" s="537"/>
      <c r="KX531" s="537"/>
      <c r="KY531" s="537"/>
      <c r="KZ531" s="537"/>
      <c r="LA531" s="538"/>
      <c r="LB531" s="116"/>
      <c r="LD531" s="116"/>
      <c r="LE531" s="536"/>
      <c r="LF531" s="537"/>
      <c r="LG531" s="537"/>
      <c r="LH531" s="537"/>
      <c r="LI531" s="537"/>
      <c r="LJ531" s="538"/>
      <c r="LK531" s="116"/>
      <c r="LM531" s="116"/>
      <c r="LN531" s="536"/>
      <c r="LO531" s="537"/>
      <c r="LP531" s="537"/>
      <c r="LQ531" s="537"/>
      <c r="LR531" s="537"/>
      <c r="LS531" s="538"/>
      <c r="LT531" s="116"/>
      <c r="LV531" s="116"/>
      <c r="LW531" s="536"/>
      <c r="LX531" s="537"/>
      <c r="LY531" s="537"/>
      <c r="LZ531" s="537"/>
      <c r="MA531" s="537"/>
      <c r="MB531" s="538"/>
      <c r="MC531" s="116"/>
      <c r="ME531" s="116"/>
      <c r="MF531" s="536"/>
      <c r="MG531" s="537"/>
      <c r="MH531" s="537"/>
      <c r="MI531" s="537"/>
      <c r="MJ531" s="537"/>
      <c r="MK531" s="538"/>
      <c r="ML531" s="116"/>
      <c r="MN531" s="116"/>
      <c r="MO531" s="536"/>
      <c r="MP531" s="537"/>
      <c r="MQ531" s="537"/>
      <c r="MR531" s="537"/>
      <c r="MS531" s="537"/>
      <c r="MT531" s="538"/>
      <c r="MU531" s="116"/>
      <c r="MW531" s="116"/>
      <c r="MX531" s="536"/>
      <c r="MY531" s="537"/>
      <c r="MZ531" s="537"/>
      <c r="NA531" s="537"/>
      <c r="NB531" s="537"/>
      <c r="NC531" s="538"/>
      <c r="ND531" s="116"/>
      <c r="NF531" s="116"/>
      <c r="NG531" s="536"/>
      <c r="NH531" s="537"/>
      <c r="NI531" s="537"/>
      <c r="NJ531" s="537"/>
      <c r="NK531" s="537"/>
      <c r="NL531" s="538"/>
      <c r="NM531" s="116"/>
      <c r="NO531" s="116"/>
      <c r="NP531" s="536"/>
      <c r="NQ531" s="537"/>
      <c r="NR531" s="537"/>
      <c r="NS531" s="537"/>
      <c r="NT531" s="537"/>
      <c r="NU531" s="538"/>
      <c r="NV531" s="116"/>
      <c r="NX531" s="116"/>
      <c r="NY531" s="536"/>
      <c r="NZ531" s="537"/>
      <c r="OA531" s="537"/>
      <c r="OB531" s="537"/>
      <c r="OC531" s="537"/>
      <c r="OD531" s="538"/>
      <c r="OE531" s="116"/>
      <c r="OG531" s="116"/>
      <c r="OH531" s="536"/>
      <c r="OI531" s="537"/>
      <c r="OJ531" s="537"/>
      <c r="OK531" s="537"/>
      <c r="OL531" s="537"/>
      <c r="OM531" s="538"/>
      <c r="ON531" s="116"/>
      <c r="OP531" s="116"/>
      <c r="OQ531" s="536"/>
      <c r="OR531" s="537"/>
      <c r="OS531" s="537"/>
      <c r="OT531" s="537"/>
      <c r="OU531" s="537"/>
      <c r="OV531" s="538"/>
      <c r="OW531" s="116"/>
      <c r="OY531" s="116"/>
      <c r="OZ531" s="536"/>
      <c r="PA531" s="537"/>
      <c r="PB531" s="537"/>
      <c r="PC531" s="537"/>
      <c r="PD531" s="537"/>
      <c r="PE531" s="538"/>
      <c r="PF531" s="116"/>
    </row>
    <row r="532" spans="1:422" ht="15" customHeight="1">
      <c r="A532" s="117" t="s">
        <v>1</v>
      </c>
      <c r="B532" s="544" t="str">
        <f>+APU!B293</f>
        <v>TUBO CORTINERO PARA DUCHA, EN ALUMINIO CRUDO O ANONIZADO.</v>
      </c>
      <c r="C532" s="545"/>
      <c r="D532" s="545"/>
      <c r="E532" s="545"/>
      <c r="F532" s="545"/>
      <c r="G532" s="545"/>
      <c r="H532" s="117" t="s">
        <v>313</v>
      </c>
      <c r="J532" s="117" t="s">
        <v>1</v>
      </c>
      <c r="K532" s="539" t="str">
        <f>B532</f>
        <v>TUBO CORTINERO PARA DUCHA, EN ALUMINIO CRUDO O ANONIZADO.</v>
      </c>
      <c r="L532" s="540"/>
      <c r="M532" s="540"/>
      <c r="N532" s="540"/>
      <c r="O532" s="540"/>
      <c r="P532" s="540"/>
      <c r="Q532" s="117" t="s">
        <v>313</v>
      </c>
      <c r="S532" s="117" t="s">
        <v>1</v>
      </c>
      <c r="T532" s="539" t="str">
        <f>K532</f>
        <v>TUBO CORTINERO PARA DUCHA, EN ALUMINIO CRUDO O ANONIZADO.</v>
      </c>
      <c r="U532" s="540"/>
      <c r="V532" s="540"/>
      <c r="W532" s="540"/>
      <c r="X532" s="540"/>
      <c r="Y532" s="540"/>
      <c r="Z532" s="117" t="s">
        <v>313</v>
      </c>
      <c r="AB532" s="117" t="s">
        <v>1</v>
      </c>
      <c r="AC532" s="539" t="str">
        <f>T532</f>
        <v>TUBO CORTINERO PARA DUCHA, EN ALUMINIO CRUDO O ANONIZADO.</v>
      </c>
      <c r="AD532" s="540"/>
      <c r="AE532" s="540"/>
      <c r="AF532" s="540"/>
      <c r="AG532" s="540"/>
      <c r="AH532" s="540"/>
      <c r="AI532" s="117" t="s">
        <v>313</v>
      </c>
      <c r="AK532" s="117" t="s">
        <v>1</v>
      </c>
      <c r="AL532" s="539" t="str">
        <f>AC532</f>
        <v>TUBO CORTINERO PARA DUCHA, EN ALUMINIO CRUDO O ANONIZADO.</v>
      </c>
      <c r="AM532" s="540"/>
      <c r="AN532" s="540"/>
      <c r="AO532" s="540"/>
      <c r="AP532" s="540"/>
      <c r="AQ532" s="540"/>
      <c r="AR532" s="117" t="s">
        <v>313</v>
      </c>
      <c r="AT532" s="117" t="s">
        <v>1</v>
      </c>
      <c r="AU532" s="539" t="str">
        <f>AL532</f>
        <v>TUBO CORTINERO PARA DUCHA, EN ALUMINIO CRUDO O ANONIZADO.</v>
      </c>
      <c r="AV532" s="540"/>
      <c r="AW532" s="540"/>
      <c r="AX532" s="540"/>
      <c r="AY532" s="540"/>
      <c r="AZ532" s="540"/>
      <c r="BA532" s="117" t="s">
        <v>313</v>
      </c>
      <c r="BC532" s="117" t="s">
        <v>1</v>
      </c>
      <c r="BD532" s="539" t="str">
        <f t="shared" ref="BD532" si="8412">AU532</f>
        <v>TUBO CORTINERO PARA DUCHA, EN ALUMINIO CRUDO O ANONIZADO.</v>
      </c>
      <c r="BE532" s="540"/>
      <c r="BF532" s="540"/>
      <c r="BG532" s="540"/>
      <c r="BH532" s="540"/>
      <c r="BI532" s="540"/>
      <c r="BJ532" s="117" t="s">
        <v>313</v>
      </c>
      <c r="BL532" s="117" t="s">
        <v>1</v>
      </c>
      <c r="BM532" s="539" t="str">
        <f t="shared" ref="BM532" si="8413">BD532</f>
        <v>TUBO CORTINERO PARA DUCHA, EN ALUMINIO CRUDO O ANONIZADO.</v>
      </c>
      <c r="BN532" s="540"/>
      <c r="BO532" s="540"/>
      <c r="BP532" s="540"/>
      <c r="BQ532" s="540"/>
      <c r="BR532" s="540"/>
      <c r="BS532" s="117" t="s">
        <v>313</v>
      </c>
      <c r="BU532" s="117" t="s">
        <v>1</v>
      </c>
      <c r="BV532" s="539" t="str">
        <f t="shared" ref="BV532" si="8414">BM532</f>
        <v>TUBO CORTINERO PARA DUCHA, EN ALUMINIO CRUDO O ANONIZADO.</v>
      </c>
      <c r="BW532" s="540"/>
      <c r="BX532" s="540"/>
      <c r="BY532" s="540"/>
      <c r="BZ532" s="540"/>
      <c r="CA532" s="540"/>
      <c r="CB532" s="117" t="s">
        <v>313</v>
      </c>
      <c r="CD532" s="117" t="s">
        <v>1</v>
      </c>
      <c r="CE532" s="539" t="str">
        <f t="shared" ref="CE532" si="8415">BV532</f>
        <v>TUBO CORTINERO PARA DUCHA, EN ALUMINIO CRUDO O ANONIZADO.</v>
      </c>
      <c r="CF532" s="540"/>
      <c r="CG532" s="540"/>
      <c r="CH532" s="540"/>
      <c r="CI532" s="540"/>
      <c r="CJ532" s="540"/>
      <c r="CK532" s="117" t="s">
        <v>313</v>
      </c>
      <c r="CM532" s="117" t="s">
        <v>1</v>
      </c>
      <c r="CN532" s="539" t="str">
        <f t="shared" ref="CN532" si="8416">CE532</f>
        <v>TUBO CORTINERO PARA DUCHA, EN ALUMINIO CRUDO O ANONIZADO.</v>
      </c>
      <c r="CO532" s="540"/>
      <c r="CP532" s="540"/>
      <c r="CQ532" s="540"/>
      <c r="CR532" s="540"/>
      <c r="CS532" s="540"/>
      <c r="CT532" s="117" t="s">
        <v>313</v>
      </c>
      <c r="CV532" s="117" t="s">
        <v>1</v>
      </c>
      <c r="CW532" s="539" t="str">
        <f t="shared" ref="CW532" si="8417">CN532</f>
        <v>TUBO CORTINERO PARA DUCHA, EN ALUMINIO CRUDO O ANONIZADO.</v>
      </c>
      <c r="CX532" s="540"/>
      <c r="CY532" s="540"/>
      <c r="CZ532" s="540"/>
      <c r="DA532" s="540"/>
      <c r="DB532" s="540"/>
      <c r="DC532" s="117" t="s">
        <v>313</v>
      </c>
      <c r="DE532" s="117" t="s">
        <v>1</v>
      </c>
      <c r="DF532" s="539" t="str">
        <f t="shared" ref="DF532" si="8418">CW532</f>
        <v>TUBO CORTINERO PARA DUCHA, EN ALUMINIO CRUDO O ANONIZADO.</v>
      </c>
      <c r="DG532" s="540"/>
      <c r="DH532" s="540"/>
      <c r="DI532" s="540"/>
      <c r="DJ532" s="540"/>
      <c r="DK532" s="540"/>
      <c r="DL532" s="117" t="s">
        <v>313</v>
      </c>
      <c r="DN532" s="117" t="s">
        <v>1</v>
      </c>
      <c r="DO532" s="539" t="str">
        <f t="shared" ref="DO532" si="8419">DF532</f>
        <v>TUBO CORTINERO PARA DUCHA, EN ALUMINIO CRUDO O ANONIZADO.</v>
      </c>
      <c r="DP532" s="540"/>
      <c r="DQ532" s="540"/>
      <c r="DR532" s="540"/>
      <c r="DS532" s="540"/>
      <c r="DT532" s="540"/>
      <c r="DU532" s="117" t="s">
        <v>313</v>
      </c>
      <c r="DW532" s="117" t="s">
        <v>1</v>
      </c>
      <c r="DX532" s="539" t="str">
        <f t="shared" ref="DX532" si="8420">DO532</f>
        <v>TUBO CORTINERO PARA DUCHA, EN ALUMINIO CRUDO O ANONIZADO.</v>
      </c>
      <c r="DY532" s="540"/>
      <c r="DZ532" s="540"/>
      <c r="EA532" s="540"/>
      <c r="EB532" s="540"/>
      <c r="EC532" s="540"/>
      <c r="ED532" s="117" t="s">
        <v>313</v>
      </c>
      <c r="EF532" s="117" t="s">
        <v>1</v>
      </c>
      <c r="EG532" s="539" t="str">
        <f t="shared" ref="EG532" si="8421">DX532</f>
        <v>TUBO CORTINERO PARA DUCHA, EN ALUMINIO CRUDO O ANONIZADO.</v>
      </c>
      <c r="EH532" s="540"/>
      <c r="EI532" s="540"/>
      <c r="EJ532" s="540"/>
      <c r="EK532" s="540"/>
      <c r="EL532" s="540"/>
      <c r="EM532" s="117" t="s">
        <v>313</v>
      </c>
      <c r="EO532" s="117" t="s">
        <v>1</v>
      </c>
      <c r="EP532" s="539" t="str">
        <f t="shared" ref="EP532" si="8422">EG532</f>
        <v>TUBO CORTINERO PARA DUCHA, EN ALUMINIO CRUDO O ANONIZADO.</v>
      </c>
      <c r="EQ532" s="540"/>
      <c r="ER532" s="540"/>
      <c r="ES532" s="540"/>
      <c r="ET532" s="540"/>
      <c r="EU532" s="540"/>
      <c r="EV532" s="117" t="s">
        <v>313</v>
      </c>
      <c r="EX532" s="117" t="s">
        <v>1</v>
      </c>
      <c r="EY532" s="539" t="str">
        <f t="shared" ref="EY532" si="8423">EP532</f>
        <v>TUBO CORTINERO PARA DUCHA, EN ALUMINIO CRUDO O ANONIZADO.</v>
      </c>
      <c r="EZ532" s="540"/>
      <c r="FA532" s="540"/>
      <c r="FB532" s="540"/>
      <c r="FC532" s="540"/>
      <c r="FD532" s="540"/>
      <c r="FE532" s="117" t="s">
        <v>313</v>
      </c>
      <c r="FG532" s="117" t="s">
        <v>1</v>
      </c>
      <c r="FH532" s="539" t="str">
        <f t="shared" ref="FH532" si="8424">EY532</f>
        <v>TUBO CORTINERO PARA DUCHA, EN ALUMINIO CRUDO O ANONIZADO.</v>
      </c>
      <c r="FI532" s="540"/>
      <c r="FJ532" s="540"/>
      <c r="FK532" s="540"/>
      <c r="FL532" s="540"/>
      <c r="FM532" s="540"/>
      <c r="FN532" s="117" t="s">
        <v>313</v>
      </c>
      <c r="FP532" s="117" t="s">
        <v>1</v>
      </c>
      <c r="FQ532" s="539" t="str">
        <f t="shared" ref="FQ532" si="8425">FH532</f>
        <v>TUBO CORTINERO PARA DUCHA, EN ALUMINIO CRUDO O ANONIZADO.</v>
      </c>
      <c r="FR532" s="540"/>
      <c r="FS532" s="540"/>
      <c r="FT532" s="540"/>
      <c r="FU532" s="540"/>
      <c r="FV532" s="540"/>
      <c r="FW532" s="117" t="s">
        <v>313</v>
      </c>
      <c r="FY532" s="117" t="s">
        <v>1</v>
      </c>
      <c r="FZ532" s="539" t="str">
        <f t="shared" ref="FZ532" si="8426">FQ532</f>
        <v>TUBO CORTINERO PARA DUCHA, EN ALUMINIO CRUDO O ANONIZADO.</v>
      </c>
      <c r="GA532" s="540"/>
      <c r="GB532" s="540"/>
      <c r="GC532" s="540"/>
      <c r="GD532" s="540"/>
      <c r="GE532" s="540"/>
      <c r="GF532" s="117" t="s">
        <v>313</v>
      </c>
      <c r="GH532" s="117" t="s">
        <v>1</v>
      </c>
      <c r="GI532" s="539" t="str">
        <f t="shared" ref="GI532" si="8427">FZ532</f>
        <v>TUBO CORTINERO PARA DUCHA, EN ALUMINIO CRUDO O ANONIZADO.</v>
      </c>
      <c r="GJ532" s="540"/>
      <c r="GK532" s="540"/>
      <c r="GL532" s="540"/>
      <c r="GM532" s="540"/>
      <c r="GN532" s="540"/>
      <c r="GO532" s="117" t="s">
        <v>313</v>
      </c>
      <c r="GQ532" s="117" t="s">
        <v>1</v>
      </c>
      <c r="GR532" s="539" t="str">
        <f t="shared" ref="GR532" si="8428">GI532</f>
        <v>TUBO CORTINERO PARA DUCHA, EN ALUMINIO CRUDO O ANONIZADO.</v>
      </c>
      <c r="GS532" s="540"/>
      <c r="GT532" s="540"/>
      <c r="GU532" s="540"/>
      <c r="GV532" s="540"/>
      <c r="GW532" s="540"/>
      <c r="GX532" s="117" t="s">
        <v>313</v>
      </c>
      <c r="GZ532" s="117" t="s">
        <v>1</v>
      </c>
      <c r="HA532" s="539" t="str">
        <f t="shared" ref="HA532" si="8429">GR532</f>
        <v>TUBO CORTINERO PARA DUCHA, EN ALUMINIO CRUDO O ANONIZADO.</v>
      </c>
      <c r="HB532" s="540"/>
      <c r="HC532" s="540"/>
      <c r="HD532" s="540"/>
      <c r="HE532" s="540"/>
      <c r="HF532" s="540"/>
      <c r="HG532" s="117" t="s">
        <v>313</v>
      </c>
      <c r="HI532" s="117" t="s">
        <v>1</v>
      </c>
      <c r="HJ532" s="539" t="str">
        <f t="shared" ref="HJ532" si="8430">HA532</f>
        <v>TUBO CORTINERO PARA DUCHA, EN ALUMINIO CRUDO O ANONIZADO.</v>
      </c>
      <c r="HK532" s="540"/>
      <c r="HL532" s="540"/>
      <c r="HM532" s="540"/>
      <c r="HN532" s="540"/>
      <c r="HO532" s="540"/>
      <c r="HP532" s="117" t="s">
        <v>313</v>
      </c>
      <c r="HR532" s="117" t="s">
        <v>1</v>
      </c>
      <c r="HS532" s="539" t="str">
        <f t="shared" ref="HS532" si="8431">HJ532</f>
        <v>TUBO CORTINERO PARA DUCHA, EN ALUMINIO CRUDO O ANONIZADO.</v>
      </c>
      <c r="HT532" s="540"/>
      <c r="HU532" s="540"/>
      <c r="HV532" s="540"/>
      <c r="HW532" s="540"/>
      <c r="HX532" s="540"/>
      <c r="HY532" s="117" t="s">
        <v>313</v>
      </c>
      <c r="IA532" s="117" t="s">
        <v>1</v>
      </c>
      <c r="IB532" s="539" t="str">
        <f t="shared" ref="IB532" si="8432">HS532</f>
        <v>TUBO CORTINERO PARA DUCHA, EN ALUMINIO CRUDO O ANONIZADO.</v>
      </c>
      <c r="IC532" s="540"/>
      <c r="ID532" s="540"/>
      <c r="IE532" s="540"/>
      <c r="IF532" s="540"/>
      <c r="IG532" s="540"/>
      <c r="IH532" s="117" t="s">
        <v>313</v>
      </c>
      <c r="IJ532" s="117" t="s">
        <v>1</v>
      </c>
      <c r="IK532" s="539" t="str">
        <f t="shared" ref="IK532" si="8433">IB532</f>
        <v>TUBO CORTINERO PARA DUCHA, EN ALUMINIO CRUDO O ANONIZADO.</v>
      </c>
      <c r="IL532" s="540"/>
      <c r="IM532" s="540"/>
      <c r="IN532" s="540"/>
      <c r="IO532" s="540"/>
      <c r="IP532" s="540"/>
      <c r="IQ532" s="117" t="s">
        <v>313</v>
      </c>
      <c r="IS532" s="117" t="s">
        <v>1</v>
      </c>
      <c r="IT532" s="539" t="str">
        <f t="shared" ref="IT532" si="8434">IK532</f>
        <v>TUBO CORTINERO PARA DUCHA, EN ALUMINIO CRUDO O ANONIZADO.</v>
      </c>
      <c r="IU532" s="540"/>
      <c r="IV532" s="540"/>
      <c r="IW532" s="540"/>
      <c r="IX532" s="540"/>
      <c r="IY532" s="540"/>
      <c r="IZ532" s="117" t="s">
        <v>313</v>
      </c>
      <c r="JB532" s="117" t="s">
        <v>1</v>
      </c>
      <c r="JC532" s="539" t="str">
        <f t="shared" ref="JC532" si="8435">IT532</f>
        <v>TUBO CORTINERO PARA DUCHA, EN ALUMINIO CRUDO O ANONIZADO.</v>
      </c>
      <c r="JD532" s="540"/>
      <c r="JE532" s="540"/>
      <c r="JF532" s="540"/>
      <c r="JG532" s="540"/>
      <c r="JH532" s="540"/>
      <c r="JI532" s="117" t="s">
        <v>313</v>
      </c>
      <c r="JK532" s="117" t="s">
        <v>1</v>
      </c>
      <c r="JL532" s="539" t="str">
        <f t="shared" ref="JL532" si="8436">JC532</f>
        <v>TUBO CORTINERO PARA DUCHA, EN ALUMINIO CRUDO O ANONIZADO.</v>
      </c>
      <c r="JM532" s="540"/>
      <c r="JN532" s="540"/>
      <c r="JO532" s="540"/>
      <c r="JP532" s="540"/>
      <c r="JQ532" s="540"/>
      <c r="JR532" s="117" t="s">
        <v>313</v>
      </c>
      <c r="JT532" s="117" t="s">
        <v>1</v>
      </c>
      <c r="JU532" s="539" t="str">
        <f t="shared" ref="JU532" si="8437">JL532</f>
        <v>TUBO CORTINERO PARA DUCHA, EN ALUMINIO CRUDO O ANONIZADO.</v>
      </c>
      <c r="JV532" s="540"/>
      <c r="JW532" s="540"/>
      <c r="JX532" s="540"/>
      <c r="JY532" s="540"/>
      <c r="JZ532" s="540"/>
      <c r="KA532" s="117" t="s">
        <v>313</v>
      </c>
      <c r="KC532" s="117" t="s">
        <v>1</v>
      </c>
      <c r="KD532" s="539" t="str">
        <f t="shared" ref="KD532" si="8438">JU532</f>
        <v>TUBO CORTINERO PARA DUCHA, EN ALUMINIO CRUDO O ANONIZADO.</v>
      </c>
      <c r="KE532" s="540"/>
      <c r="KF532" s="540"/>
      <c r="KG532" s="540"/>
      <c r="KH532" s="540"/>
      <c r="KI532" s="540"/>
      <c r="KJ532" s="117" t="s">
        <v>313</v>
      </c>
      <c r="KL532" s="117" t="s">
        <v>1</v>
      </c>
      <c r="KM532" s="539" t="str">
        <f t="shared" ref="KM532" si="8439">KD532</f>
        <v>TUBO CORTINERO PARA DUCHA, EN ALUMINIO CRUDO O ANONIZADO.</v>
      </c>
      <c r="KN532" s="540"/>
      <c r="KO532" s="540"/>
      <c r="KP532" s="540"/>
      <c r="KQ532" s="540"/>
      <c r="KR532" s="540"/>
      <c r="KS532" s="117" t="s">
        <v>313</v>
      </c>
      <c r="KU532" s="117" t="s">
        <v>1</v>
      </c>
      <c r="KV532" s="539" t="str">
        <f t="shared" ref="KV532" si="8440">KM532</f>
        <v>TUBO CORTINERO PARA DUCHA, EN ALUMINIO CRUDO O ANONIZADO.</v>
      </c>
      <c r="KW532" s="540"/>
      <c r="KX532" s="540"/>
      <c r="KY532" s="540"/>
      <c r="KZ532" s="540"/>
      <c r="LA532" s="540"/>
      <c r="LB532" s="117" t="s">
        <v>313</v>
      </c>
      <c r="LD532" s="117" t="s">
        <v>1</v>
      </c>
      <c r="LE532" s="539" t="str">
        <f t="shared" ref="LE532" si="8441">KV532</f>
        <v>TUBO CORTINERO PARA DUCHA, EN ALUMINIO CRUDO O ANONIZADO.</v>
      </c>
      <c r="LF532" s="540"/>
      <c r="LG532" s="540"/>
      <c r="LH532" s="540"/>
      <c r="LI532" s="540"/>
      <c r="LJ532" s="540"/>
      <c r="LK532" s="117" t="s">
        <v>313</v>
      </c>
      <c r="LM532" s="117" t="s">
        <v>1</v>
      </c>
      <c r="LN532" s="539" t="str">
        <f t="shared" ref="LN532" si="8442">LE532</f>
        <v>TUBO CORTINERO PARA DUCHA, EN ALUMINIO CRUDO O ANONIZADO.</v>
      </c>
      <c r="LO532" s="540"/>
      <c r="LP532" s="540"/>
      <c r="LQ532" s="540"/>
      <c r="LR532" s="540"/>
      <c r="LS532" s="540"/>
      <c r="LT532" s="117" t="s">
        <v>313</v>
      </c>
      <c r="LV532" s="117" t="s">
        <v>1</v>
      </c>
      <c r="LW532" s="539" t="str">
        <f t="shared" ref="LW532" si="8443">LN532</f>
        <v>TUBO CORTINERO PARA DUCHA, EN ALUMINIO CRUDO O ANONIZADO.</v>
      </c>
      <c r="LX532" s="540"/>
      <c r="LY532" s="540"/>
      <c r="LZ532" s="540"/>
      <c r="MA532" s="540"/>
      <c r="MB532" s="540"/>
      <c r="MC532" s="117" t="s">
        <v>313</v>
      </c>
      <c r="ME532" s="117" t="s">
        <v>1</v>
      </c>
      <c r="MF532" s="539" t="str">
        <f t="shared" ref="MF532" si="8444">LW532</f>
        <v>TUBO CORTINERO PARA DUCHA, EN ALUMINIO CRUDO O ANONIZADO.</v>
      </c>
      <c r="MG532" s="540"/>
      <c r="MH532" s="540"/>
      <c r="MI532" s="540"/>
      <c r="MJ532" s="540"/>
      <c r="MK532" s="540"/>
      <c r="ML532" s="117" t="s">
        <v>313</v>
      </c>
      <c r="MN532" s="117" t="s">
        <v>1</v>
      </c>
      <c r="MO532" s="539" t="str">
        <f t="shared" ref="MO532" si="8445">MF532</f>
        <v>TUBO CORTINERO PARA DUCHA, EN ALUMINIO CRUDO O ANONIZADO.</v>
      </c>
      <c r="MP532" s="540"/>
      <c r="MQ532" s="540"/>
      <c r="MR532" s="540"/>
      <c r="MS532" s="540"/>
      <c r="MT532" s="540"/>
      <c r="MU532" s="117" t="s">
        <v>313</v>
      </c>
      <c r="MW532" s="117" t="s">
        <v>1</v>
      </c>
      <c r="MX532" s="539" t="str">
        <f t="shared" ref="MX532" si="8446">MO532</f>
        <v>TUBO CORTINERO PARA DUCHA, EN ALUMINIO CRUDO O ANONIZADO.</v>
      </c>
      <c r="MY532" s="540"/>
      <c r="MZ532" s="540"/>
      <c r="NA532" s="540"/>
      <c r="NB532" s="540"/>
      <c r="NC532" s="540"/>
      <c r="ND532" s="117" t="s">
        <v>313</v>
      </c>
      <c r="NF532" s="117" t="s">
        <v>1</v>
      </c>
      <c r="NG532" s="539" t="str">
        <f t="shared" ref="NG532" si="8447">MX532</f>
        <v>TUBO CORTINERO PARA DUCHA, EN ALUMINIO CRUDO O ANONIZADO.</v>
      </c>
      <c r="NH532" s="540"/>
      <c r="NI532" s="540"/>
      <c r="NJ532" s="540"/>
      <c r="NK532" s="540"/>
      <c r="NL532" s="540"/>
      <c r="NM532" s="117" t="s">
        <v>313</v>
      </c>
      <c r="NO532" s="117" t="s">
        <v>1</v>
      </c>
      <c r="NP532" s="539" t="str">
        <f t="shared" ref="NP532" si="8448">NG532</f>
        <v>TUBO CORTINERO PARA DUCHA, EN ALUMINIO CRUDO O ANONIZADO.</v>
      </c>
      <c r="NQ532" s="540"/>
      <c r="NR532" s="540"/>
      <c r="NS532" s="540"/>
      <c r="NT532" s="540"/>
      <c r="NU532" s="540"/>
      <c r="NV532" s="117" t="s">
        <v>313</v>
      </c>
      <c r="NX532" s="117" t="s">
        <v>1</v>
      </c>
      <c r="NY532" s="539" t="str">
        <f t="shared" ref="NY532" si="8449">NP532</f>
        <v>TUBO CORTINERO PARA DUCHA, EN ALUMINIO CRUDO O ANONIZADO.</v>
      </c>
      <c r="NZ532" s="540"/>
      <c r="OA532" s="540"/>
      <c r="OB532" s="540"/>
      <c r="OC532" s="540"/>
      <c r="OD532" s="540"/>
      <c r="OE532" s="117" t="s">
        <v>313</v>
      </c>
      <c r="OG532" s="117" t="s">
        <v>1</v>
      </c>
      <c r="OH532" s="539" t="str">
        <f t="shared" ref="OH532" si="8450">NY532</f>
        <v>TUBO CORTINERO PARA DUCHA, EN ALUMINIO CRUDO O ANONIZADO.</v>
      </c>
      <c r="OI532" s="540"/>
      <c r="OJ532" s="540"/>
      <c r="OK532" s="540"/>
      <c r="OL532" s="540"/>
      <c r="OM532" s="540"/>
      <c r="ON532" s="117" t="s">
        <v>313</v>
      </c>
      <c r="OP532" s="117" t="s">
        <v>1</v>
      </c>
      <c r="OQ532" s="539" t="str">
        <f t="shared" ref="OQ532" si="8451">OH532</f>
        <v>TUBO CORTINERO PARA DUCHA, EN ALUMINIO CRUDO O ANONIZADO.</v>
      </c>
      <c r="OR532" s="540"/>
      <c r="OS532" s="540"/>
      <c r="OT532" s="540"/>
      <c r="OU532" s="540"/>
      <c r="OV532" s="540"/>
      <c r="OW532" s="117" t="s">
        <v>313</v>
      </c>
      <c r="OY532" s="117" t="s">
        <v>1</v>
      </c>
      <c r="OZ532" s="539" t="str">
        <f t="shared" ref="OZ532" si="8452">OQ532</f>
        <v>TUBO CORTINERO PARA DUCHA, EN ALUMINIO CRUDO O ANONIZADO.</v>
      </c>
      <c r="PA532" s="540"/>
      <c r="PB532" s="540"/>
      <c r="PC532" s="540"/>
      <c r="PD532" s="540"/>
      <c r="PE532" s="540"/>
      <c r="PF532" s="117" t="s">
        <v>313</v>
      </c>
    </row>
    <row r="533" spans="1:422">
      <c r="A533" s="127" t="str">
        <f>+APU!A293</f>
        <v>09-02-001</v>
      </c>
      <c r="B533" s="545"/>
      <c r="C533" s="545"/>
      <c r="D533" s="545"/>
      <c r="E533" s="545"/>
      <c r="F533" s="545"/>
      <c r="G533" s="545"/>
      <c r="H533" s="133" t="str">
        <f>+APU!C293</f>
        <v>U</v>
      </c>
      <c r="J533" s="127" t="str">
        <f>+A533</f>
        <v>09-02-001</v>
      </c>
      <c r="K533" s="540"/>
      <c r="L533" s="540"/>
      <c r="M533" s="540"/>
      <c r="N533" s="540"/>
      <c r="O533" s="540"/>
      <c r="P533" s="540"/>
      <c r="Q533" s="126" t="str">
        <f>H533</f>
        <v>U</v>
      </c>
      <c r="S533" s="127" t="str">
        <f>+J533</f>
        <v>09-02-001</v>
      </c>
      <c r="T533" s="540"/>
      <c r="U533" s="540"/>
      <c r="V533" s="540"/>
      <c r="W533" s="540"/>
      <c r="X533" s="540"/>
      <c r="Y533" s="540"/>
      <c r="Z533" s="126" t="str">
        <f>Q533</f>
        <v>U</v>
      </c>
      <c r="AB533" s="127" t="str">
        <f>+S533</f>
        <v>09-02-001</v>
      </c>
      <c r="AC533" s="540"/>
      <c r="AD533" s="540"/>
      <c r="AE533" s="540"/>
      <c r="AF533" s="540"/>
      <c r="AG533" s="540"/>
      <c r="AH533" s="540"/>
      <c r="AI533" s="126" t="str">
        <f>Z533</f>
        <v>U</v>
      </c>
      <c r="AK533" s="127" t="str">
        <f>+AB533</f>
        <v>09-02-001</v>
      </c>
      <c r="AL533" s="540"/>
      <c r="AM533" s="540"/>
      <c r="AN533" s="540"/>
      <c r="AO533" s="540"/>
      <c r="AP533" s="540"/>
      <c r="AQ533" s="540"/>
      <c r="AR533" s="126" t="str">
        <f>AI533</f>
        <v>U</v>
      </c>
      <c r="AT533" s="127" t="str">
        <f>+AK533</f>
        <v>09-02-001</v>
      </c>
      <c r="AU533" s="540"/>
      <c r="AV533" s="540"/>
      <c r="AW533" s="540"/>
      <c r="AX533" s="540"/>
      <c r="AY533" s="540"/>
      <c r="AZ533" s="540"/>
      <c r="BA533" s="126" t="str">
        <f>AR533</f>
        <v>U</v>
      </c>
      <c r="BC533" s="127" t="str">
        <f t="shared" ref="BC533" si="8453">+AT533</f>
        <v>09-02-001</v>
      </c>
      <c r="BD533" s="540"/>
      <c r="BE533" s="540"/>
      <c r="BF533" s="540"/>
      <c r="BG533" s="540"/>
      <c r="BH533" s="540"/>
      <c r="BI533" s="540"/>
      <c r="BJ533" s="126" t="str">
        <f t="shared" ref="BJ533" si="8454">BA533</f>
        <v>U</v>
      </c>
      <c r="BL533" s="127" t="str">
        <f t="shared" ref="BL533" si="8455">+BC533</f>
        <v>09-02-001</v>
      </c>
      <c r="BM533" s="540"/>
      <c r="BN533" s="540"/>
      <c r="BO533" s="540"/>
      <c r="BP533" s="540"/>
      <c r="BQ533" s="540"/>
      <c r="BR533" s="540"/>
      <c r="BS533" s="126" t="str">
        <f t="shared" ref="BS533" si="8456">BJ533</f>
        <v>U</v>
      </c>
      <c r="BU533" s="127" t="str">
        <f t="shared" ref="BU533" si="8457">+BL533</f>
        <v>09-02-001</v>
      </c>
      <c r="BV533" s="540"/>
      <c r="BW533" s="540"/>
      <c r="BX533" s="540"/>
      <c r="BY533" s="540"/>
      <c r="BZ533" s="540"/>
      <c r="CA533" s="540"/>
      <c r="CB533" s="126" t="str">
        <f t="shared" ref="CB533" si="8458">BS533</f>
        <v>U</v>
      </c>
      <c r="CD533" s="127" t="str">
        <f t="shared" ref="CD533" si="8459">+BU533</f>
        <v>09-02-001</v>
      </c>
      <c r="CE533" s="540"/>
      <c r="CF533" s="540"/>
      <c r="CG533" s="540"/>
      <c r="CH533" s="540"/>
      <c r="CI533" s="540"/>
      <c r="CJ533" s="540"/>
      <c r="CK533" s="126" t="str">
        <f t="shared" ref="CK533" si="8460">CB533</f>
        <v>U</v>
      </c>
      <c r="CM533" s="127" t="str">
        <f t="shared" ref="CM533" si="8461">+CD533</f>
        <v>09-02-001</v>
      </c>
      <c r="CN533" s="540"/>
      <c r="CO533" s="540"/>
      <c r="CP533" s="540"/>
      <c r="CQ533" s="540"/>
      <c r="CR533" s="540"/>
      <c r="CS533" s="540"/>
      <c r="CT533" s="126" t="str">
        <f t="shared" ref="CT533" si="8462">CK533</f>
        <v>U</v>
      </c>
      <c r="CV533" s="127" t="str">
        <f t="shared" ref="CV533" si="8463">+CM533</f>
        <v>09-02-001</v>
      </c>
      <c r="CW533" s="540"/>
      <c r="CX533" s="540"/>
      <c r="CY533" s="540"/>
      <c r="CZ533" s="540"/>
      <c r="DA533" s="540"/>
      <c r="DB533" s="540"/>
      <c r="DC533" s="126" t="str">
        <f t="shared" ref="DC533" si="8464">CT533</f>
        <v>U</v>
      </c>
      <c r="DE533" s="127" t="str">
        <f t="shared" ref="DE533" si="8465">+CV533</f>
        <v>09-02-001</v>
      </c>
      <c r="DF533" s="540"/>
      <c r="DG533" s="540"/>
      <c r="DH533" s="540"/>
      <c r="DI533" s="540"/>
      <c r="DJ533" s="540"/>
      <c r="DK533" s="540"/>
      <c r="DL533" s="126" t="str">
        <f t="shared" ref="DL533" si="8466">DC533</f>
        <v>U</v>
      </c>
      <c r="DN533" s="127" t="str">
        <f t="shared" ref="DN533" si="8467">+DE533</f>
        <v>09-02-001</v>
      </c>
      <c r="DO533" s="540"/>
      <c r="DP533" s="540"/>
      <c r="DQ533" s="540"/>
      <c r="DR533" s="540"/>
      <c r="DS533" s="540"/>
      <c r="DT533" s="540"/>
      <c r="DU533" s="126" t="str">
        <f t="shared" ref="DU533" si="8468">DL533</f>
        <v>U</v>
      </c>
      <c r="DW533" s="127" t="str">
        <f t="shared" ref="DW533" si="8469">+DN533</f>
        <v>09-02-001</v>
      </c>
      <c r="DX533" s="540"/>
      <c r="DY533" s="540"/>
      <c r="DZ533" s="540"/>
      <c r="EA533" s="540"/>
      <c r="EB533" s="540"/>
      <c r="EC533" s="540"/>
      <c r="ED533" s="126" t="str">
        <f t="shared" ref="ED533" si="8470">DU533</f>
        <v>U</v>
      </c>
      <c r="EF533" s="127" t="str">
        <f t="shared" ref="EF533" si="8471">+DW533</f>
        <v>09-02-001</v>
      </c>
      <c r="EG533" s="540"/>
      <c r="EH533" s="540"/>
      <c r="EI533" s="540"/>
      <c r="EJ533" s="540"/>
      <c r="EK533" s="540"/>
      <c r="EL533" s="540"/>
      <c r="EM533" s="126" t="str">
        <f t="shared" ref="EM533" si="8472">ED533</f>
        <v>U</v>
      </c>
      <c r="EO533" s="127" t="str">
        <f t="shared" ref="EO533" si="8473">+EF533</f>
        <v>09-02-001</v>
      </c>
      <c r="EP533" s="540"/>
      <c r="EQ533" s="540"/>
      <c r="ER533" s="540"/>
      <c r="ES533" s="540"/>
      <c r="ET533" s="540"/>
      <c r="EU533" s="540"/>
      <c r="EV533" s="126" t="str">
        <f t="shared" ref="EV533" si="8474">EM533</f>
        <v>U</v>
      </c>
      <c r="EX533" s="127" t="str">
        <f t="shared" ref="EX533" si="8475">+EO533</f>
        <v>09-02-001</v>
      </c>
      <c r="EY533" s="540"/>
      <c r="EZ533" s="540"/>
      <c r="FA533" s="540"/>
      <c r="FB533" s="540"/>
      <c r="FC533" s="540"/>
      <c r="FD533" s="540"/>
      <c r="FE533" s="126" t="str">
        <f t="shared" ref="FE533" si="8476">EV533</f>
        <v>U</v>
      </c>
      <c r="FG533" s="127" t="str">
        <f t="shared" ref="FG533" si="8477">+EX533</f>
        <v>09-02-001</v>
      </c>
      <c r="FH533" s="540"/>
      <c r="FI533" s="540"/>
      <c r="FJ533" s="540"/>
      <c r="FK533" s="540"/>
      <c r="FL533" s="540"/>
      <c r="FM533" s="540"/>
      <c r="FN533" s="126" t="str">
        <f t="shared" ref="FN533" si="8478">FE533</f>
        <v>U</v>
      </c>
      <c r="FP533" s="127" t="str">
        <f t="shared" ref="FP533" si="8479">+FG533</f>
        <v>09-02-001</v>
      </c>
      <c r="FQ533" s="540"/>
      <c r="FR533" s="540"/>
      <c r="FS533" s="540"/>
      <c r="FT533" s="540"/>
      <c r="FU533" s="540"/>
      <c r="FV533" s="540"/>
      <c r="FW533" s="126" t="str">
        <f t="shared" ref="FW533" si="8480">FN533</f>
        <v>U</v>
      </c>
      <c r="FY533" s="127" t="str">
        <f t="shared" ref="FY533" si="8481">+FP533</f>
        <v>09-02-001</v>
      </c>
      <c r="FZ533" s="540"/>
      <c r="GA533" s="540"/>
      <c r="GB533" s="540"/>
      <c r="GC533" s="540"/>
      <c r="GD533" s="540"/>
      <c r="GE533" s="540"/>
      <c r="GF533" s="126" t="str">
        <f t="shared" ref="GF533" si="8482">FW533</f>
        <v>U</v>
      </c>
      <c r="GH533" s="127" t="str">
        <f t="shared" ref="GH533" si="8483">+FY533</f>
        <v>09-02-001</v>
      </c>
      <c r="GI533" s="540"/>
      <c r="GJ533" s="540"/>
      <c r="GK533" s="540"/>
      <c r="GL533" s="540"/>
      <c r="GM533" s="540"/>
      <c r="GN533" s="540"/>
      <c r="GO533" s="126" t="str">
        <f t="shared" ref="GO533" si="8484">GF533</f>
        <v>U</v>
      </c>
      <c r="GQ533" s="127" t="str">
        <f t="shared" ref="GQ533" si="8485">+GH533</f>
        <v>09-02-001</v>
      </c>
      <c r="GR533" s="540"/>
      <c r="GS533" s="540"/>
      <c r="GT533" s="540"/>
      <c r="GU533" s="540"/>
      <c r="GV533" s="540"/>
      <c r="GW533" s="540"/>
      <c r="GX533" s="126" t="str">
        <f t="shared" ref="GX533" si="8486">GO533</f>
        <v>U</v>
      </c>
      <c r="GZ533" s="127" t="str">
        <f t="shared" ref="GZ533" si="8487">+GQ533</f>
        <v>09-02-001</v>
      </c>
      <c r="HA533" s="540"/>
      <c r="HB533" s="540"/>
      <c r="HC533" s="540"/>
      <c r="HD533" s="540"/>
      <c r="HE533" s="540"/>
      <c r="HF533" s="540"/>
      <c r="HG533" s="126" t="str">
        <f t="shared" ref="HG533" si="8488">GX533</f>
        <v>U</v>
      </c>
      <c r="HI533" s="127" t="str">
        <f t="shared" ref="HI533" si="8489">+GZ533</f>
        <v>09-02-001</v>
      </c>
      <c r="HJ533" s="540"/>
      <c r="HK533" s="540"/>
      <c r="HL533" s="540"/>
      <c r="HM533" s="540"/>
      <c r="HN533" s="540"/>
      <c r="HO533" s="540"/>
      <c r="HP533" s="126" t="str">
        <f t="shared" ref="HP533" si="8490">HG533</f>
        <v>U</v>
      </c>
      <c r="HR533" s="127" t="str">
        <f t="shared" ref="HR533" si="8491">+HI533</f>
        <v>09-02-001</v>
      </c>
      <c r="HS533" s="540"/>
      <c r="HT533" s="540"/>
      <c r="HU533" s="540"/>
      <c r="HV533" s="540"/>
      <c r="HW533" s="540"/>
      <c r="HX533" s="540"/>
      <c r="HY533" s="126" t="str">
        <f t="shared" ref="HY533" si="8492">HP533</f>
        <v>U</v>
      </c>
      <c r="IA533" s="127" t="str">
        <f t="shared" ref="IA533" si="8493">+HR533</f>
        <v>09-02-001</v>
      </c>
      <c r="IB533" s="540"/>
      <c r="IC533" s="540"/>
      <c r="ID533" s="540"/>
      <c r="IE533" s="540"/>
      <c r="IF533" s="540"/>
      <c r="IG533" s="540"/>
      <c r="IH533" s="126" t="str">
        <f t="shared" ref="IH533" si="8494">HY533</f>
        <v>U</v>
      </c>
      <c r="IJ533" s="127" t="str">
        <f t="shared" ref="IJ533" si="8495">+IA533</f>
        <v>09-02-001</v>
      </c>
      <c r="IK533" s="540"/>
      <c r="IL533" s="540"/>
      <c r="IM533" s="540"/>
      <c r="IN533" s="540"/>
      <c r="IO533" s="540"/>
      <c r="IP533" s="540"/>
      <c r="IQ533" s="126" t="str">
        <f t="shared" ref="IQ533" si="8496">IH533</f>
        <v>U</v>
      </c>
      <c r="IS533" s="127" t="str">
        <f t="shared" ref="IS533" si="8497">+IJ533</f>
        <v>09-02-001</v>
      </c>
      <c r="IT533" s="540"/>
      <c r="IU533" s="540"/>
      <c r="IV533" s="540"/>
      <c r="IW533" s="540"/>
      <c r="IX533" s="540"/>
      <c r="IY533" s="540"/>
      <c r="IZ533" s="126" t="str">
        <f t="shared" ref="IZ533" si="8498">IQ533</f>
        <v>U</v>
      </c>
      <c r="JB533" s="127" t="str">
        <f t="shared" ref="JB533" si="8499">+IS533</f>
        <v>09-02-001</v>
      </c>
      <c r="JC533" s="540"/>
      <c r="JD533" s="540"/>
      <c r="JE533" s="540"/>
      <c r="JF533" s="540"/>
      <c r="JG533" s="540"/>
      <c r="JH533" s="540"/>
      <c r="JI533" s="126" t="str">
        <f t="shared" ref="JI533" si="8500">IZ533</f>
        <v>U</v>
      </c>
      <c r="JK533" s="127" t="str">
        <f t="shared" ref="JK533" si="8501">+JB533</f>
        <v>09-02-001</v>
      </c>
      <c r="JL533" s="540"/>
      <c r="JM533" s="540"/>
      <c r="JN533" s="540"/>
      <c r="JO533" s="540"/>
      <c r="JP533" s="540"/>
      <c r="JQ533" s="540"/>
      <c r="JR533" s="126" t="str">
        <f t="shared" ref="JR533" si="8502">JI533</f>
        <v>U</v>
      </c>
      <c r="JT533" s="127" t="str">
        <f t="shared" ref="JT533" si="8503">+JK533</f>
        <v>09-02-001</v>
      </c>
      <c r="JU533" s="540"/>
      <c r="JV533" s="540"/>
      <c r="JW533" s="540"/>
      <c r="JX533" s="540"/>
      <c r="JY533" s="540"/>
      <c r="JZ533" s="540"/>
      <c r="KA533" s="126" t="str">
        <f t="shared" ref="KA533" si="8504">JR533</f>
        <v>U</v>
      </c>
      <c r="KC533" s="127" t="str">
        <f t="shared" ref="KC533" si="8505">+JT533</f>
        <v>09-02-001</v>
      </c>
      <c r="KD533" s="540"/>
      <c r="KE533" s="540"/>
      <c r="KF533" s="540"/>
      <c r="KG533" s="540"/>
      <c r="KH533" s="540"/>
      <c r="KI533" s="540"/>
      <c r="KJ533" s="126" t="str">
        <f t="shared" ref="KJ533" si="8506">KA533</f>
        <v>U</v>
      </c>
      <c r="KL533" s="127" t="str">
        <f t="shared" ref="KL533" si="8507">+KC533</f>
        <v>09-02-001</v>
      </c>
      <c r="KM533" s="540"/>
      <c r="KN533" s="540"/>
      <c r="KO533" s="540"/>
      <c r="KP533" s="540"/>
      <c r="KQ533" s="540"/>
      <c r="KR533" s="540"/>
      <c r="KS533" s="126" t="str">
        <f t="shared" ref="KS533" si="8508">KJ533</f>
        <v>U</v>
      </c>
      <c r="KU533" s="127" t="str">
        <f t="shared" ref="KU533" si="8509">+KL533</f>
        <v>09-02-001</v>
      </c>
      <c r="KV533" s="540"/>
      <c r="KW533" s="540"/>
      <c r="KX533" s="540"/>
      <c r="KY533" s="540"/>
      <c r="KZ533" s="540"/>
      <c r="LA533" s="540"/>
      <c r="LB533" s="126" t="str">
        <f t="shared" ref="LB533" si="8510">KS533</f>
        <v>U</v>
      </c>
      <c r="LD533" s="127" t="str">
        <f t="shared" ref="LD533" si="8511">+KU533</f>
        <v>09-02-001</v>
      </c>
      <c r="LE533" s="540"/>
      <c r="LF533" s="540"/>
      <c r="LG533" s="540"/>
      <c r="LH533" s="540"/>
      <c r="LI533" s="540"/>
      <c r="LJ533" s="540"/>
      <c r="LK533" s="126" t="str">
        <f t="shared" ref="LK533" si="8512">LB533</f>
        <v>U</v>
      </c>
      <c r="LM533" s="127" t="str">
        <f t="shared" ref="LM533" si="8513">+LD533</f>
        <v>09-02-001</v>
      </c>
      <c r="LN533" s="540"/>
      <c r="LO533" s="540"/>
      <c r="LP533" s="540"/>
      <c r="LQ533" s="540"/>
      <c r="LR533" s="540"/>
      <c r="LS533" s="540"/>
      <c r="LT533" s="126" t="str">
        <f t="shared" ref="LT533" si="8514">LK533</f>
        <v>U</v>
      </c>
      <c r="LV533" s="127" t="str">
        <f t="shared" ref="LV533" si="8515">+LM533</f>
        <v>09-02-001</v>
      </c>
      <c r="LW533" s="540"/>
      <c r="LX533" s="540"/>
      <c r="LY533" s="540"/>
      <c r="LZ533" s="540"/>
      <c r="MA533" s="540"/>
      <c r="MB533" s="540"/>
      <c r="MC533" s="126" t="str">
        <f t="shared" ref="MC533" si="8516">LT533</f>
        <v>U</v>
      </c>
      <c r="ME533" s="127" t="str">
        <f t="shared" ref="ME533" si="8517">+LV533</f>
        <v>09-02-001</v>
      </c>
      <c r="MF533" s="540"/>
      <c r="MG533" s="540"/>
      <c r="MH533" s="540"/>
      <c r="MI533" s="540"/>
      <c r="MJ533" s="540"/>
      <c r="MK533" s="540"/>
      <c r="ML533" s="126" t="str">
        <f t="shared" ref="ML533" si="8518">MC533</f>
        <v>U</v>
      </c>
      <c r="MN533" s="127" t="str">
        <f t="shared" ref="MN533" si="8519">+ME533</f>
        <v>09-02-001</v>
      </c>
      <c r="MO533" s="540"/>
      <c r="MP533" s="540"/>
      <c r="MQ533" s="540"/>
      <c r="MR533" s="540"/>
      <c r="MS533" s="540"/>
      <c r="MT533" s="540"/>
      <c r="MU533" s="126" t="str">
        <f t="shared" ref="MU533" si="8520">ML533</f>
        <v>U</v>
      </c>
      <c r="MW533" s="127" t="str">
        <f t="shared" ref="MW533" si="8521">+MN533</f>
        <v>09-02-001</v>
      </c>
      <c r="MX533" s="540"/>
      <c r="MY533" s="540"/>
      <c r="MZ533" s="540"/>
      <c r="NA533" s="540"/>
      <c r="NB533" s="540"/>
      <c r="NC533" s="540"/>
      <c r="ND533" s="126" t="str">
        <f t="shared" ref="ND533" si="8522">MU533</f>
        <v>U</v>
      </c>
      <c r="NF533" s="127" t="str">
        <f t="shared" ref="NF533" si="8523">+MW533</f>
        <v>09-02-001</v>
      </c>
      <c r="NG533" s="540"/>
      <c r="NH533" s="540"/>
      <c r="NI533" s="540"/>
      <c r="NJ533" s="540"/>
      <c r="NK533" s="540"/>
      <c r="NL533" s="540"/>
      <c r="NM533" s="126" t="str">
        <f t="shared" ref="NM533" si="8524">ND533</f>
        <v>U</v>
      </c>
      <c r="NO533" s="127" t="str">
        <f t="shared" ref="NO533" si="8525">+NF533</f>
        <v>09-02-001</v>
      </c>
      <c r="NP533" s="540"/>
      <c r="NQ533" s="540"/>
      <c r="NR533" s="540"/>
      <c r="NS533" s="540"/>
      <c r="NT533" s="540"/>
      <c r="NU533" s="540"/>
      <c r="NV533" s="126" t="str">
        <f t="shared" ref="NV533" si="8526">NM533</f>
        <v>U</v>
      </c>
      <c r="NX533" s="127" t="str">
        <f t="shared" ref="NX533" si="8527">+NO533</f>
        <v>09-02-001</v>
      </c>
      <c r="NY533" s="540"/>
      <c r="NZ533" s="540"/>
      <c r="OA533" s="540"/>
      <c r="OB533" s="540"/>
      <c r="OC533" s="540"/>
      <c r="OD533" s="540"/>
      <c r="OE533" s="126" t="str">
        <f t="shared" ref="OE533" si="8528">NV533</f>
        <v>U</v>
      </c>
      <c r="OG533" s="127" t="str">
        <f t="shared" ref="OG533" si="8529">+NX533</f>
        <v>09-02-001</v>
      </c>
      <c r="OH533" s="540"/>
      <c r="OI533" s="540"/>
      <c r="OJ533" s="540"/>
      <c r="OK533" s="540"/>
      <c r="OL533" s="540"/>
      <c r="OM533" s="540"/>
      <c r="ON533" s="126" t="str">
        <f t="shared" ref="ON533" si="8530">OE533</f>
        <v>U</v>
      </c>
      <c r="OP533" s="127" t="str">
        <f t="shared" ref="OP533" si="8531">+OG533</f>
        <v>09-02-001</v>
      </c>
      <c r="OQ533" s="540"/>
      <c r="OR533" s="540"/>
      <c r="OS533" s="540"/>
      <c r="OT533" s="540"/>
      <c r="OU533" s="540"/>
      <c r="OV533" s="540"/>
      <c r="OW533" s="126" t="str">
        <f t="shared" ref="OW533" si="8532">ON533</f>
        <v>U</v>
      </c>
      <c r="OY533" s="127" t="str">
        <f t="shared" ref="OY533" si="8533">+OP533</f>
        <v>09-02-001</v>
      </c>
      <c r="OZ533" s="540"/>
      <c r="PA533" s="540"/>
      <c r="PB533" s="540"/>
      <c r="PC533" s="540"/>
      <c r="PD533" s="540"/>
      <c r="PE533" s="540"/>
      <c r="PF533" s="126" t="str">
        <f t="shared" ref="PF533" si="8534">OW533</f>
        <v>U</v>
      </c>
    </row>
    <row r="534" spans="1:422">
      <c r="A534" s="129" t="s">
        <v>314</v>
      </c>
      <c r="B534" s="130"/>
      <c r="C534" s="130" t="s">
        <v>315</v>
      </c>
      <c r="D534" s="130" t="s">
        <v>316</v>
      </c>
      <c r="E534" s="130" t="s">
        <v>317</v>
      </c>
      <c r="F534" s="130" t="s">
        <v>318</v>
      </c>
      <c r="G534" s="128" t="s">
        <v>319</v>
      </c>
      <c r="H534" s="131" t="s">
        <v>44</v>
      </c>
      <c r="J534" s="129" t="s">
        <v>314</v>
      </c>
      <c r="K534" s="130"/>
      <c r="L534" s="130" t="s">
        <v>315</v>
      </c>
      <c r="M534" s="130" t="s">
        <v>316</v>
      </c>
      <c r="N534" s="130" t="s">
        <v>317</v>
      </c>
      <c r="O534" s="130" t="s">
        <v>318</v>
      </c>
      <c r="P534" s="128" t="s">
        <v>319</v>
      </c>
      <c r="Q534" s="131" t="s">
        <v>44</v>
      </c>
      <c r="S534" s="129" t="s">
        <v>314</v>
      </c>
      <c r="T534" s="130"/>
      <c r="U534" s="130" t="s">
        <v>315</v>
      </c>
      <c r="V534" s="130" t="s">
        <v>316</v>
      </c>
      <c r="W534" s="130" t="s">
        <v>317</v>
      </c>
      <c r="X534" s="130" t="s">
        <v>318</v>
      </c>
      <c r="Y534" s="128" t="s">
        <v>319</v>
      </c>
      <c r="Z534" s="131" t="s">
        <v>44</v>
      </c>
      <c r="AB534" s="129" t="s">
        <v>314</v>
      </c>
      <c r="AC534" s="130"/>
      <c r="AD534" s="130" t="s">
        <v>315</v>
      </c>
      <c r="AE534" s="130" t="s">
        <v>316</v>
      </c>
      <c r="AF534" s="130" t="s">
        <v>317</v>
      </c>
      <c r="AG534" s="130" t="s">
        <v>318</v>
      </c>
      <c r="AH534" s="128" t="s">
        <v>319</v>
      </c>
      <c r="AI534" s="131" t="s">
        <v>44</v>
      </c>
      <c r="AK534" s="129" t="s">
        <v>314</v>
      </c>
      <c r="AL534" s="130"/>
      <c r="AM534" s="130" t="s">
        <v>315</v>
      </c>
      <c r="AN534" s="130" t="s">
        <v>316</v>
      </c>
      <c r="AO534" s="130" t="s">
        <v>317</v>
      </c>
      <c r="AP534" s="130" t="s">
        <v>318</v>
      </c>
      <c r="AQ534" s="128" t="s">
        <v>319</v>
      </c>
      <c r="AR534" s="131" t="s">
        <v>44</v>
      </c>
      <c r="AT534" s="129" t="s">
        <v>314</v>
      </c>
      <c r="AU534" s="130"/>
      <c r="AV534" s="130" t="s">
        <v>315</v>
      </c>
      <c r="AW534" s="130" t="s">
        <v>316</v>
      </c>
      <c r="AX534" s="130" t="s">
        <v>317</v>
      </c>
      <c r="AY534" s="130" t="s">
        <v>318</v>
      </c>
      <c r="AZ534" s="128" t="s">
        <v>319</v>
      </c>
      <c r="BA534" s="131" t="s">
        <v>44</v>
      </c>
      <c r="BC534" s="129" t="s">
        <v>314</v>
      </c>
      <c r="BD534" s="130"/>
      <c r="BE534" s="130" t="s">
        <v>315</v>
      </c>
      <c r="BF534" s="130" t="s">
        <v>316</v>
      </c>
      <c r="BG534" s="130" t="s">
        <v>317</v>
      </c>
      <c r="BH534" s="130" t="s">
        <v>318</v>
      </c>
      <c r="BI534" s="128" t="s">
        <v>319</v>
      </c>
      <c r="BJ534" s="131" t="s">
        <v>44</v>
      </c>
      <c r="BL534" s="129" t="s">
        <v>314</v>
      </c>
      <c r="BM534" s="130"/>
      <c r="BN534" s="130" t="s">
        <v>315</v>
      </c>
      <c r="BO534" s="130" t="s">
        <v>316</v>
      </c>
      <c r="BP534" s="130" t="s">
        <v>317</v>
      </c>
      <c r="BQ534" s="130" t="s">
        <v>318</v>
      </c>
      <c r="BR534" s="128" t="s">
        <v>319</v>
      </c>
      <c r="BS534" s="131" t="s">
        <v>44</v>
      </c>
      <c r="BU534" s="129" t="s">
        <v>314</v>
      </c>
      <c r="BV534" s="130"/>
      <c r="BW534" s="130" t="s">
        <v>315</v>
      </c>
      <c r="BX534" s="130" t="s">
        <v>316</v>
      </c>
      <c r="BY534" s="130" t="s">
        <v>317</v>
      </c>
      <c r="BZ534" s="130" t="s">
        <v>318</v>
      </c>
      <c r="CA534" s="128" t="s">
        <v>319</v>
      </c>
      <c r="CB534" s="131" t="s">
        <v>44</v>
      </c>
      <c r="CD534" s="129" t="s">
        <v>314</v>
      </c>
      <c r="CE534" s="130"/>
      <c r="CF534" s="130" t="s">
        <v>315</v>
      </c>
      <c r="CG534" s="130" t="s">
        <v>316</v>
      </c>
      <c r="CH534" s="130" t="s">
        <v>317</v>
      </c>
      <c r="CI534" s="130" t="s">
        <v>318</v>
      </c>
      <c r="CJ534" s="128" t="s">
        <v>319</v>
      </c>
      <c r="CK534" s="131" t="s">
        <v>44</v>
      </c>
      <c r="CM534" s="129" t="s">
        <v>314</v>
      </c>
      <c r="CN534" s="130"/>
      <c r="CO534" s="130" t="s">
        <v>315</v>
      </c>
      <c r="CP534" s="130" t="s">
        <v>316</v>
      </c>
      <c r="CQ534" s="130" t="s">
        <v>317</v>
      </c>
      <c r="CR534" s="130" t="s">
        <v>318</v>
      </c>
      <c r="CS534" s="128" t="s">
        <v>319</v>
      </c>
      <c r="CT534" s="131" t="s">
        <v>44</v>
      </c>
      <c r="CV534" s="129" t="s">
        <v>314</v>
      </c>
      <c r="CW534" s="130"/>
      <c r="CX534" s="130" t="s">
        <v>315</v>
      </c>
      <c r="CY534" s="130" t="s">
        <v>316</v>
      </c>
      <c r="CZ534" s="130" t="s">
        <v>317</v>
      </c>
      <c r="DA534" s="130" t="s">
        <v>318</v>
      </c>
      <c r="DB534" s="128" t="s">
        <v>319</v>
      </c>
      <c r="DC534" s="131" t="s">
        <v>44</v>
      </c>
      <c r="DE534" s="129" t="s">
        <v>314</v>
      </c>
      <c r="DF534" s="130"/>
      <c r="DG534" s="130" t="s">
        <v>315</v>
      </c>
      <c r="DH534" s="130" t="s">
        <v>316</v>
      </c>
      <c r="DI534" s="130" t="s">
        <v>317</v>
      </c>
      <c r="DJ534" s="130" t="s">
        <v>318</v>
      </c>
      <c r="DK534" s="128" t="s">
        <v>319</v>
      </c>
      <c r="DL534" s="131" t="s">
        <v>44</v>
      </c>
      <c r="DN534" s="129" t="s">
        <v>314</v>
      </c>
      <c r="DO534" s="130"/>
      <c r="DP534" s="130" t="s">
        <v>315</v>
      </c>
      <c r="DQ534" s="130" t="s">
        <v>316</v>
      </c>
      <c r="DR534" s="130" t="s">
        <v>317</v>
      </c>
      <c r="DS534" s="130" t="s">
        <v>318</v>
      </c>
      <c r="DT534" s="128" t="s">
        <v>319</v>
      </c>
      <c r="DU534" s="131" t="s">
        <v>44</v>
      </c>
      <c r="DW534" s="129" t="s">
        <v>314</v>
      </c>
      <c r="DX534" s="130"/>
      <c r="DY534" s="130" t="s">
        <v>315</v>
      </c>
      <c r="DZ534" s="130" t="s">
        <v>316</v>
      </c>
      <c r="EA534" s="130" t="s">
        <v>317</v>
      </c>
      <c r="EB534" s="130" t="s">
        <v>318</v>
      </c>
      <c r="EC534" s="128" t="s">
        <v>319</v>
      </c>
      <c r="ED534" s="131" t="s">
        <v>44</v>
      </c>
      <c r="EF534" s="129" t="s">
        <v>314</v>
      </c>
      <c r="EG534" s="130"/>
      <c r="EH534" s="130" t="s">
        <v>315</v>
      </c>
      <c r="EI534" s="130" t="s">
        <v>316</v>
      </c>
      <c r="EJ534" s="130" t="s">
        <v>317</v>
      </c>
      <c r="EK534" s="130" t="s">
        <v>318</v>
      </c>
      <c r="EL534" s="128" t="s">
        <v>319</v>
      </c>
      <c r="EM534" s="131" t="s">
        <v>44</v>
      </c>
      <c r="EO534" s="129" t="s">
        <v>314</v>
      </c>
      <c r="EP534" s="130"/>
      <c r="EQ534" s="130" t="s">
        <v>315</v>
      </c>
      <c r="ER534" s="130" t="s">
        <v>316</v>
      </c>
      <c r="ES534" s="130" t="s">
        <v>317</v>
      </c>
      <c r="ET534" s="130" t="s">
        <v>318</v>
      </c>
      <c r="EU534" s="128" t="s">
        <v>319</v>
      </c>
      <c r="EV534" s="131" t="s">
        <v>44</v>
      </c>
      <c r="EX534" s="129" t="s">
        <v>314</v>
      </c>
      <c r="EY534" s="130"/>
      <c r="EZ534" s="130" t="s">
        <v>315</v>
      </c>
      <c r="FA534" s="130" t="s">
        <v>316</v>
      </c>
      <c r="FB534" s="130" t="s">
        <v>317</v>
      </c>
      <c r="FC534" s="130" t="s">
        <v>318</v>
      </c>
      <c r="FD534" s="128" t="s">
        <v>319</v>
      </c>
      <c r="FE534" s="131" t="s">
        <v>44</v>
      </c>
      <c r="FG534" s="129" t="s">
        <v>314</v>
      </c>
      <c r="FH534" s="130"/>
      <c r="FI534" s="130" t="s">
        <v>315</v>
      </c>
      <c r="FJ534" s="130" t="s">
        <v>316</v>
      </c>
      <c r="FK534" s="130" t="s">
        <v>317</v>
      </c>
      <c r="FL534" s="130" t="s">
        <v>318</v>
      </c>
      <c r="FM534" s="128" t="s">
        <v>319</v>
      </c>
      <c r="FN534" s="131" t="s">
        <v>44</v>
      </c>
      <c r="FP534" s="129" t="s">
        <v>314</v>
      </c>
      <c r="FQ534" s="130"/>
      <c r="FR534" s="130" t="s">
        <v>315</v>
      </c>
      <c r="FS534" s="130" t="s">
        <v>316</v>
      </c>
      <c r="FT534" s="130" t="s">
        <v>317</v>
      </c>
      <c r="FU534" s="130" t="s">
        <v>318</v>
      </c>
      <c r="FV534" s="128" t="s">
        <v>319</v>
      </c>
      <c r="FW534" s="131" t="s">
        <v>44</v>
      </c>
      <c r="FY534" s="129" t="s">
        <v>314</v>
      </c>
      <c r="FZ534" s="130"/>
      <c r="GA534" s="130" t="s">
        <v>315</v>
      </c>
      <c r="GB534" s="130" t="s">
        <v>316</v>
      </c>
      <c r="GC534" s="130" t="s">
        <v>317</v>
      </c>
      <c r="GD534" s="130" t="s">
        <v>318</v>
      </c>
      <c r="GE534" s="128" t="s">
        <v>319</v>
      </c>
      <c r="GF534" s="131" t="s">
        <v>44</v>
      </c>
      <c r="GH534" s="129" t="s">
        <v>314</v>
      </c>
      <c r="GI534" s="130"/>
      <c r="GJ534" s="130" t="s">
        <v>315</v>
      </c>
      <c r="GK534" s="130" t="s">
        <v>316</v>
      </c>
      <c r="GL534" s="130" t="s">
        <v>317</v>
      </c>
      <c r="GM534" s="130" t="s">
        <v>318</v>
      </c>
      <c r="GN534" s="128" t="s">
        <v>319</v>
      </c>
      <c r="GO534" s="131" t="s">
        <v>44</v>
      </c>
      <c r="GQ534" s="129" t="s">
        <v>314</v>
      </c>
      <c r="GR534" s="130"/>
      <c r="GS534" s="130" t="s">
        <v>315</v>
      </c>
      <c r="GT534" s="130" t="s">
        <v>316</v>
      </c>
      <c r="GU534" s="130" t="s">
        <v>317</v>
      </c>
      <c r="GV534" s="130" t="s">
        <v>318</v>
      </c>
      <c r="GW534" s="128" t="s">
        <v>319</v>
      </c>
      <c r="GX534" s="131" t="s">
        <v>44</v>
      </c>
      <c r="GZ534" s="129" t="s">
        <v>314</v>
      </c>
      <c r="HA534" s="130"/>
      <c r="HB534" s="130" t="s">
        <v>315</v>
      </c>
      <c r="HC534" s="130" t="s">
        <v>316</v>
      </c>
      <c r="HD534" s="130" t="s">
        <v>317</v>
      </c>
      <c r="HE534" s="130" t="s">
        <v>318</v>
      </c>
      <c r="HF534" s="128" t="s">
        <v>319</v>
      </c>
      <c r="HG534" s="131" t="s">
        <v>44</v>
      </c>
      <c r="HI534" s="129" t="s">
        <v>314</v>
      </c>
      <c r="HJ534" s="130"/>
      <c r="HK534" s="130" t="s">
        <v>315</v>
      </c>
      <c r="HL534" s="130" t="s">
        <v>316</v>
      </c>
      <c r="HM534" s="130" t="s">
        <v>317</v>
      </c>
      <c r="HN534" s="130" t="s">
        <v>318</v>
      </c>
      <c r="HO534" s="128" t="s">
        <v>319</v>
      </c>
      <c r="HP534" s="131" t="s">
        <v>44</v>
      </c>
      <c r="HR534" s="129" t="s">
        <v>314</v>
      </c>
      <c r="HS534" s="130"/>
      <c r="HT534" s="130" t="s">
        <v>315</v>
      </c>
      <c r="HU534" s="130" t="s">
        <v>316</v>
      </c>
      <c r="HV534" s="130" t="s">
        <v>317</v>
      </c>
      <c r="HW534" s="130" t="s">
        <v>318</v>
      </c>
      <c r="HX534" s="128" t="s">
        <v>319</v>
      </c>
      <c r="HY534" s="131" t="s">
        <v>44</v>
      </c>
      <c r="IA534" s="129" t="s">
        <v>314</v>
      </c>
      <c r="IB534" s="130"/>
      <c r="IC534" s="130" t="s">
        <v>315</v>
      </c>
      <c r="ID534" s="130" t="s">
        <v>316</v>
      </c>
      <c r="IE534" s="130" t="s">
        <v>317</v>
      </c>
      <c r="IF534" s="130" t="s">
        <v>318</v>
      </c>
      <c r="IG534" s="128" t="s">
        <v>319</v>
      </c>
      <c r="IH534" s="131" t="s">
        <v>44</v>
      </c>
      <c r="IJ534" s="129" t="s">
        <v>314</v>
      </c>
      <c r="IK534" s="130"/>
      <c r="IL534" s="130" t="s">
        <v>315</v>
      </c>
      <c r="IM534" s="130" t="s">
        <v>316</v>
      </c>
      <c r="IN534" s="130" t="s">
        <v>317</v>
      </c>
      <c r="IO534" s="130" t="s">
        <v>318</v>
      </c>
      <c r="IP534" s="128" t="s">
        <v>319</v>
      </c>
      <c r="IQ534" s="131" t="s">
        <v>44</v>
      </c>
      <c r="IS534" s="129" t="s">
        <v>314</v>
      </c>
      <c r="IT534" s="130"/>
      <c r="IU534" s="130" t="s">
        <v>315</v>
      </c>
      <c r="IV534" s="130" t="s">
        <v>316</v>
      </c>
      <c r="IW534" s="130" t="s">
        <v>317</v>
      </c>
      <c r="IX534" s="130" t="s">
        <v>318</v>
      </c>
      <c r="IY534" s="128" t="s">
        <v>319</v>
      </c>
      <c r="IZ534" s="131" t="s">
        <v>44</v>
      </c>
      <c r="JB534" s="129" t="s">
        <v>314</v>
      </c>
      <c r="JC534" s="130"/>
      <c r="JD534" s="130" t="s">
        <v>315</v>
      </c>
      <c r="JE534" s="130" t="s">
        <v>316</v>
      </c>
      <c r="JF534" s="130" t="s">
        <v>317</v>
      </c>
      <c r="JG534" s="130" t="s">
        <v>318</v>
      </c>
      <c r="JH534" s="128" t="s">
        <v>319</v>
      </c>
      <c r="JI534" s="131" t="s">
        <v>44</v>
      </c>
      <c r="JK534" s="129" t="s">
        <v>314</v>
      </c>
      <c r="JL534" s="130"/>
      <c r="JM534" s="130" t="s">
        <v>315</v>
      </c>
      <c r="JN534" s="130" t="s">
        <v>316</v>
      </c>
      <c r="JO534" s="130" t="s">
        <v>317</v>
      </c>
      <c r="JP534" s="130" t="s">
        <v>318</v>
      </c>
      <c r="JQ534" s="128" t="s">
        <v>319</v>
      </c>
      <c r="JR534" s="131" t="s">
        <v>44</v>
      </c>
      <c r="JT534" s="129" t="s">
        <v>314</v>
      </c>
      <c r="JU534" s="130"/>
      <c r="JV534" s="130" t="s">
        <v>315</v>
      </c>
      <c r="JW534" s="130" t="s">
        <v>316</v>
      </c>
      <c r="JX534" s="130" t="s">
        <v>317</v>
      </c>
      <c r="JY534" s="130" t="s">
        <v>318</v>
      </c>
      <c r="JZ534" s="128" t="s">
        <v>319</v>
      </c>
      <c r="KA534" s="131" t="s">
        <v>44</v>
      </c>
      <c r="KC534" s="129" t="s">
        <v>314</v>
      </c>
      <c r="KD534" s="130"/>
      <c r="KE534" s="130" t="s">
        <v>315</v>
      </c>
      <c r="KF534" s="130" t="s">
        <v>316</v>
      </c>
      <c r="KG534" s="130" t="s">
        <v>317</v>
      </c>
      <c r="KH534" s="130" t="s">
        <v>318</v>
      </c>
      <c r="KI534" s="128" t="s">
        <v>319</v>
      </c>
      <c r="KJ534" s="131" t="s">
        <v>44</v>
      </c>
      <c r="KL534" s="129" t="s">
        <v>314</v>
      </c>
      <c r="KM534" s="130"/>
      <c r="KN534" s="130" t="s">
        <v>315</v>
      </c>
      <c r="KO534" s="130" t="s">
        <v>316</v>
      </c>
      <c r="KP534" s="130" t="s">
        <v>317</v>
      </c>
      <c r="KQ534" s="130" t="s">
        <v>318</v>
      </c>
      <c r="KR534" s="128" t="s">
        <v>319</v>
      </c>
      <c r="KS534" s="131" t="s">
        <v>44</v>
      </c>
      <c r="KU534" s="129" t="s">
        <v>314</v>
      </c>
      <c r="KV534" s="130"/>
      <c r="KW534" s="130" t="s">
        <v>315</v>
      </c>
      <c r="KX534" s="130" t="s">
        <v>316</v>
      </c>
      <c r="KY534" s="130" t="s">
        <v>317</v>
      </c>
      <c r="KZ534" s="130" t="s">
        <v>318</v>
      </c>
      <c r="LA534" s="128" t="s">
        <v>319</v>
      </c>
      <c r="LB534" s="131" t="s">
        <v>44</v>
      </c>
      <c r="LD534" s="129" t="s">
        <v>314</v>
      </c>
      <c r="LE534" s="130"/>
      <c r="LF534" s="130" t="s">
        <v>315</v>
      </c>
      <c r="LG534" s="130" t="s">
        <v>316</v>
      </c>
      <c r="LH534" s="130" t="s">
        <v>317</v>
      </c>
      <c r="LI534" s="130" t="s">
        <v>318</v>
      </c>
      <c r="LJ534" s="128" t="s">
        <v>319</v>
      </c>
      <c r="LK534" s="131" t="s">
        <v>44</v>
      </c>
      <c r="LM534" s="129" t="s">
        <v>314</v>
      </c>
      <c r="LN534" s="130"/>
      <c r="LO534" s="130" t="s">
        <v>315</v>
      </c>
      <c r="LP534" s="130" t="s">
        <v>316</v>
      </c>
      <c r="LQ534" s="130" t="s">
        <v>317</v>
      </c>
      <c r="LR534" s="130" t="s">
        <v>318</v>
      </c>
      <c r="LS534" s="128" t="s">
        <v>319</v>
      </c>
      <c r="LT534" s="131" t="s">
        <v>44</v>
      </c>
      <c r="LV534" s="129" t="s">
        <v>314</v>
      </c>
      <c r="LW534" s="130"/>
      <c r="LX534" s="130" t="s">
        <v>315</v>
      </c>
      <c r="LY534" s="130" t="s">
        <v>316</v>
      </c>
      <c r="LZ534" s="130" t="s">
        <v>317</v>
      </c>
      <c r="MA534" s="130" t="s">
        <v>318</v>
      </c>
      <c r="MB534" s="128" t="s">
        <v>319</v>
      </c>
      <c r="MC534" s="131" t="s">
        <v>44</v>
      </c>
      <c r="ME534" s="129" t="s">
        <v>314</v>
      </c>
      <c r="MF534" s="130"/>
      <c r="MG534" s="130" t="s">
        <v>315</v>
      </c>
      <c r="MH534" s="130" t="s">
        <v>316</v>
      </c>
      <c r="MI534" s="130" t="s">
        <v>317</v>
      </c>
      <c r="MJ534" s="130" t="s">
        <v>318</v>
      </c>
      <c r="MK534" s="128" t="s">
        <v>319</v>
      </c>
      <c r="ML534" s="131" t="s">
        <v>44</v>
      </c>
      <c r="MN534" s="129" t="s">
        <v>314</v>
      </c>
      <c r="MO534" s="130"/>
      <c r="MP534" s="130" t="s">
        <v>315</v>
      </c>
      <c r="MQ534" s="130" t="s">
        <v>316</v>
      </c>
      <c r="MR534" s="130" t="s">
        <v>317</v>
      </c>
      <c r="MS534" s="130" t="s">
        <v>318</v>
      </c>
      <c r="MT534" s="128" t="s">
        <v>319</v>
      </c>
      <c r="MU534" s="131" t="s">
        <v>44</v>
      </c>
      <c r="MW534" s="129" t="s">
        <v>314</v>
      </c>
      <c r="MX534" s="130"/>
      <c r="MY534" s="130" t="s">
        <v>315</v>
      </c>
      <c r="MZ534" s="130" t="s">
        <v>316</v>
      </c>
      <c r="NA534" s="130" t="s">
        <v>317</v>
      </c>
      <c r="NB534" s="130" t="s">
        <v>318</v>
      </c>
      <c r="NC534" s="128" t="s">
        <v>319</v>
      </c>
      <c r="ND534" s="131" t="s">
        <v>44</v>
      </c>
      <c r="NF534" s="129" t="s">
        <v>314</v>
      </c>
      <c r="NG534" s="130"/>
      <c r="NH534" s="130" t="s">
        <v>315</v>
      </c>
      <c r="NI534" s="130" t="s">
        <v>316</v>
      </c>
      <c r="NJ534" s="130" t="s">
        <v>317</v>
      </c>
      <c r="NK534" s="130" t="s">
        <v>318</v>
      </c>
      <c r="NL534" s="128" t="s">
        <v>319</v>
      </c>
      <c r="NM534" s="131" t="s">
        <v>44</v>
      </c>
      <c r="NO534" s="129" t="s">
        <v>314</v>
      </c>
      <c r="NP534" s="130"/>
      <c r="NQ534" s="130" t="s">
        <v>315</v>
      </c>
      <c r="NR534" s="130" t="s">
        <v>316</v>
      </c>
      <c r="NS534" s="130" t="s">
        <v>317</v>
      </c>
      <c r="NT534" s="130" t="s">
        <v>318</v>
      </c>
      <c r="NU534" s="128" t="s">
        <v>319</v>
      </c>
      <c r="NV534" s="131" t="s">
        <v>44</v>
      </c>
      <c r="NX534" s="129" t="s">
        <v>314</v>
      </c>
      <c r="NY534" s="130"/>
      <c r="NZ534" s="130" t="s">
        <v>315</v>
      </c>
      <c r="OA534" s="130" t="s">
        <v>316</v>
      </c>
      <c r="OB534" s="130" t="s">
        <v>317</v>
      </c>
      <c r="OC534" s="130" t="s">
        <v>318</v>
      </c>
      <c r="OD534" s="128" t="s">
        <v>319</v>
      </c>
      <c r="OE534" s="131" t="s">
        <v>44</v>
      </c>
      <c r="OG534" s="129" t="s">
        <v>314</v>
      </c>
      <c r="OH534" s="130"/>
      <c r="OI534" s="130" t="s">
        <v>315</v>
      </c>
      <c r="OJ534" s="130" t="s">
        <v>316</v>
      </c>
      <c r="OK534" s="130" t="s">
        <v>317</v>
      </c>
      <c r="OL534" s="130" t="s">
        <v>318</v>
      </c>
      <c r="OM534" s="128" t="s">
        <v>319</v>
      </c>
      <c r="ON534" s="131" t="s">
        <v>44</v>
      </c>
      <c r="OP534" s="129" t="s">
        <v>314</v>
      </c>
      <c r="OQ534" s="130"/>
      <c r="OR534" s="130" t="s">
        <v>315</v>
      </c>
      <c r="OS534" s="130" t="s">
        <v>316</v>
      </c>
      <c r="OT534" s="130" t="s">
        <v>317</v>
      </c>
      <c r="OU534" s="130" t="s">
        <v>318</v>
      </c>
      <c r="OV534" s="128" t="s">
        <v>319</v>
      </c>
      <c r="OW534" s="131" t="s">
        <v>44</v>
      </c>
      <c r="OY534" s="129" t="s">
        <v>314</v>
      </c>
      <c r="OZ534" s="130"/>
      <c r="PA534" s="130" t="s">
        <v>315</v>
      </c>
      <c r="PB534" s="130" t="s">
        <v>316</v>
      </c>
      <c r="PC534" s="130" t="s">
        <v>317</v>
      </c>
      <c r="PD534" s="130" t="s">
        <v>318</v>
      </c>
      <c r="PE534" s="128" t="s">
        <v>319</v>
      </c>
      <c r="PF534" s="131" t="s">
        <v>44</v>
      </c>
    </row>
    <row r="535" spans="1:422">
      <c r="A535" s="118"/>
      <c r="B535" s="118"/>
      <c r="C535" s="115"/>
      <c r="D535" s="115"/>
      <c r="E535" s="115"/>
      <c r="F535" s="115"/>
      <c r="G535" s="115"/>
      <c r="H535" s="115">
        <f t="shared" ref="H535:H542" si="8535">PRODUCT(C535:G535)</f>
        <v>0</v>
      </c>
      <c r="J535" s="118"/>
      <c r="K535" s="118"/>
      <c r="L535" s="115"/>
      <c r="M535" s="115"/>
      <c r="N535" s="115"/>
      <c r="O535" s="115"/>
      <c r="P535" s="115"/>
      <c r="Q535" s="115">
        <f t="shared" ref="Q535:Q542" si="8536">PRODUCT(L535:P535)</f>
        <v>0</v>
      </c>
      <c r="S535" s="118"/>
      <c r="T535" s="118"/>
      <c r="U535" s="115"/>
      <c r="V535" s="115"/>
      <c r="W535" s="115"/>
      <c r="X535" s="115"/>
      <c r="Y535" s="115"/>
      <c r="Z535" s="115">
        <f t="shared" ref="Z535:Z542" si="8537">PRODUCT(U535:Y535)</f>
        <v>0</v>
      </c>
      <c r="AB535" s="118"/>
      <c r="AC535" s="118"/>
      <c r="AD535" s="115"/>
      <c r="AE535" s="115"/>
      <c r="AF535" s="115"/>
      <c r="AG535" s="115"/>
      <c r="AH535" s="115"/>
      <c r="AI535" s="115">
        <f t="shared" ref="AI535:AI542" si="8538">PRODUCT(AD535:AH535)</f>
        <v>0</v>
      </c>
      <c r="AK535" s="118"/>
      <c r="AL535" s="118"/>
      <c r="AM535" s="115"/>
      <c r="AN535" s="115"/>
      <c r="AO535" s="115"/>
      <c r="AP535" s="115"/>
      <c r="AQ535" s="115"/>
      <c r="AR535" s="115">
        <f t="shared" ref="AR535:AR542" si="8539">PRODUCT(AM535:AQ535)</f>
        <v>0</v>
      </c>
      <c r="AT535" s="118"/>
      <c r="AU535" s="118"/>
      <c r="AV535" s="115"/>
      <c r="AW535" s="115"/>
      <c r="AX535" s="115"/>
      <c r="AY535" s="115"/>
      <c r="AZ535" s="115"/>
      <c r="BA535" s="115">
        <f t="shared" ref="BA535:BA542" si="8540">PRODUCT(AV535:AZ535)</f>
        <v>0</v>
      </c>
      <c r="BC535" s="118"/>
      <c r="BD535" s="118"/>
      <c r="BE535" s="115"/>
      <c r="BF535" s="115"/>
      <c r="BG535" s="115"/>
      <c r="BH535" s="115"/>
      <c r="BI535" s="115"/>
      <c r="BJ535" s="115">
        <f t="shared" ref="BJ535:BJ542" si="8541">PRODUCT(BE535:BI535)</f>
        <v>0</v>
      </c>
      <c r="BL535" s="118"/>
      <c r="BM535" s="118"/>
      <c r="BN535" s="115"/>
      <c r="BO535" s="115"/>
      <c r="BP535" s="115"/>
      <c r="BQ535" s="115"/>
      <c r="BR535" s="115"/>
      <c r="BS535" s="115">
        <f t="shared" ref="BS535:BS542" si="8542">PRODUCT(BN535:BR535)</f>
        <v>0</v>
      </c>
      <c r="BU535" s="118"/>
      <c r="BV535" s="118"/>
      <c r="BW535" s="115"/>
      <c r="BX535" s="115"/>
      <c r="BY535" s="115"/>
      <c r="BZ535" s="115"/>
      <c r="CA535" s="115"/>
      <c r="CB535" s="115">
        <f t="shared" ref="CB535:CB542" si="8543">PRODUCT(BW535:CA535)</f>
        <v>0</v>
      </c>
      <c r="CD535" s="118"/>
      <c r="CE535" s="118"/>
      <c r="CF535" s="115"/>
      <c r="CG535" s="115"/>
      <c r="CH535" s="115"/>
      <c r="CI535" s="115"/>
      <c r="CJ535" s="115"/>
      <c r="CK535" s="115">
        <f t="shared" ref="CK535:CK542" si="8544">PRODUCT(CF535:CJ535)</f>
        <v>0</v>
      </c>
      <c r="CM535" s="118"/>
      <c r="CN535" s="118"/>
      <c r="CO535" s="115"/>
      <c r="CP535" s="115"/>
      <c r="CQ535" s="115"/>
      <c r="CR535" s="115"/>
      <c r="CS535" s="115"/>
      <c r="CT535" s="115">
        <f t="shared" ref="CT535:CT542" si="8545">PRODUCT(CO535:CS535)</f>
        <v>0</v>
      </c>
      <c r="CV535" s="118"/>
      <c r="CW535" s="118"/>
      <c r="CX535" s="115"/>
      <c r="CY535" s="115"/>
      <c r="CZ535" s="115"/>
      <c r="DA535" s="115"/>
      <c r="DB535" s="115"/>
      <c r="DC535" s="115">
        <f t="shared" ref="DC535:DC542" si="8546">PRODUCT(CX535:DB535)</f>
        <v>0</v>
      </c>
      <c r="DE535" s="118"/>
      <c r="DF535" s="118"/>
      <c r="DG535" s="115"/>
      <c r="DH535" s="115"/>
      <c r="DI535" s="115"/>
      <c r="DJ535" s="115"/>
      <c r="DK535" s="115"/>
      <c r="DL535" s="115">
        <f t="shared" ref="DL535:DL542" si="8547">PRODUCT(DG535:DK535)</f>
        <v>0</v>
      </c>
      <c r="DN535" s="118"/>
      <c r="DO535" s="118"/>
      <c r="DP535" s="115"/>
      <c r="DQ535" s="115"/>
      <c r="DR535" s="115"/>
      <c r="DS535" s="115"/>
      <c r="DT535" s="115"/>
      <c r="DU535" s="115">
        <f t="shared" ref="DU535:DU542" si="8548">PRODUCT(DP535:DT535)</f>
        <v>0</v>
      </c>
      <c r="DW535" s="118"/>
      <c r="DX535" s="118"/>
      <c r="DY535" s="115"/>
      <c r="DZ535" s="115"/>
      <c r="EA535" s="115"/>
      <c r="EB535" s="115"/>
      <c r="EC535" s="115"/>
      <c r="ED535" s="115">
        <f t="shared" ref="ED535:ED542" si="8549">PRODUCT(DY535:EC535)</f>
        <v>0</v>
      </c>
      <c r="EF535" s="118"/>
      <c r="EG535" s="118"/>
      <c r="EH535" s="115"/>
      <c r="EI535" s="115"/>
      <c r="EJ535" s="115"/>
      <c r="EK535" s="115"/>
      <c r="EL535" s="115"/>
      <c r="EM535" s="115">
        <f t="shared" ref="EM535:EM542" si="8550">PRODUCT(EH535:EL535)</f>
        <v>0</v>
      </c>
      <c r="EO535" s="118"/>
      <c r="EP535" s="118"/>
      <c r="EQ535" s="115"/>
      <c r="ER535" s="115"/>
      <c r="ES535" s="115"/>
      <c r="ET535" s="115"/>
      <c r="EU535" s="115"/>
      <c r="EV535" s="115">
        <f t="shared" ref="EV535:EV542" si="8551">PRODUCT(EQ535:EU535)</f>
        <v>0</v>
      </c>
      <c r="EX535" s="118"/>
      <c r="EY535" s="118"/>
      <c r="EZ535" s="115"/>
      <c r="FA535" s="115"/>
      <c r="FB535" s="115"/>
      <c r="FC535" s="115"/>
      <c r="FD535" s="115"/>
      <c r="FE535" s="115">
        <f t="shared" ref="FE535:FE542" si="8552">PRODUCT(EZ535:FD535)</f>
        <v>0</v>
      </c>
      <c r="FG535" s="118"/>
      <c r="FH535" s="118"/>
      <c r="FI535" s="115"/>
      <c r="FJ535" s="115"/>
      <c r="FK535" s="115"/>
      <c r="FL535" s="115"/>
      <c r="FM535" s="115"/>
      <c r="FN535" s="115">
        <f t="shared" ref="FN535:FN542" si="8553">PRODUCT(FI535:FM535)</f>
        <v>0</v>
      </c>
      <c r="FP535" s="118"/>
      <c r="FQ535" s="118"/>
      <c r="FR535" s="115"/>
      <c r="FS535" s="115"/>
      <c r="FT535" s="115"/>
      <c r="FU535" s="115"/>
      <c r="FV535" s="115"/>
      <c r="FW535" s="115">
        <f t="shared" ref="FW535:FW542" si="8554">PRODUCT(FR535:FV535)</f>
        <v>0</v>
      </c>
      <c r="FY535" s="118"/>
      <c r="FZ535" s="118"/>
      <c r="GA535" s="115"/>
      <c r="GB535" s="115"/>
      <c r="GC535" s="115"/>
      <c r="GD535" s="115"/>
      <c r="GE535" s="115"/>
      <c r="GF535" s="115">
        <f t="shared" ref="GF535:GF542" si="8555">PRODUCT(GA535:GE535)</f>
        <v>0</v>
      </c>
      <c r="GH535" s="118"/>
      <c r="GI535" s="118"/>
      <c r="GJ535" s="115"/>
      <c r="GK535" s="115"/>
      <c r="GL535" s="115"/>
      <c r="GM535" s="115"/>
      <c r="GN535" s="115"/>
      <c r="GO535" s="115">
        <f t="shared" ref="GO535:GO542" si="8556">PRODUCT(GJ535:GN535)</f>
        <v>0</v>
      </c>
      <c r="GQ535" s="118"/>
      <c r="GR535" s="118"/>
      <c r="GS535" s="115"/>
      <c r="GT535" s="115"/>
      <c r="GU535" s="115"/>
      <c r="GV535" s="115"/>
      <c r="GW535" s="115"/>
      <c r="GX535" s="115">
        <f t="shared" ref="GX535:GX542" si="8557">PRODUCT(GS535:GW535)</f>
        <v>0</v>
      </c>
      <c r="GZ535" s="118" t="s">
        <v>864</v>
      </c>
      <c r="HA535" s="118"/>
      <c r="HB535" s="115"/>
      <c r="HC535" s="115"/>
      <c r="HD535" s="115"/>
      <c r="HE535" s="115">
        <v>1</v>
      </c>
      <c r="HF535" s="115"/>
      <c r="HG535" s="115">
        <f t="shared" ref="HG535:HG542" si="8558">PRODUCT(HB535:HF535)</f>
        <v>1</v>
      </c>
      <c r="HI535" s="118" t="s">
        <v>864</v>
      </c>
      <c r="HJ535" s="118"/>
      <c r="HK535" s="115"/>
      <c r="HL535" s="115"/>
      <c r="HM535" s="115"/>
      <c r="HN535" s="115">
        <v>1</v>
      </c>
      <c r="HO535" s="115"/>
      <c r="HP535" s="115">
        <f t="shared" ref="HP535:HP542" si="8559">PRODUCT(HK535:HO535)</f>
        <v>1</v>
      </c>
      <c r="HR535" s="118" t="s">
        <v>864</v>
      </c>
      <c r="HS535" s="118"/>
      <c r="HT535" s="115"/>
      <c r="HU535" s="115"/>
      <c r="HV535" s="115"/>
      <c r="HW535" s="115">
        <v>1</v>
      </c>
      <c r="HX535" s="115"/>
      <c r="HY535" s="115">
        <f t="shared" ref="HY535:HY542" si="8560">PRODUCT(HT535:HX535)</f>
        <v>1</v>
      </c>
      <c r="IA535" s="118" t="s">
        <v>864</v>
      </c>
      <c r="IB535" s="118"/>
      <c r="IC535" s="115"/>
      <c r="ID535" s="115"/>
      <c r="IE535" s="115"/>
      <c r="IF535" s="115">
        <v>1</v>
      </c>
      <c r="IG535" s="115"/>
      <c r="IH535" s="115">
        <f t="shared" ref="IH535:IH542" si="8561">PRODUCT(IC535:IG535)</f>
        <v>1</v>
      </c>
      <c r="IJ535" s="118"/>
      <c r="IK535" s="118"/>
      <c r="IL535" s="115"/>
      <c r="IM535" s="115"/>
      <c r="IN535" s="115"/>
      <c r="IO535" s="115"/>
      <c r="IP535" s="115"/>
      <c r="IQ535" s="115">
        <f t="shared" ref="IQ535:IQ542" si="8562">PRODUCT(IL535:IP535)</f>
        <v>0</v>
      </c>
      <c r="IS535" s="118" t="s">
        <v>864</v>
      </c>
      <c r="IT535" s="118"/>
      <c r="IU535" s="115"/>
      <c r="IV535" s="115"/>
      <c r="IW535" s="115"/>
      <c r="IX535" s="115">
        <v>1</v>
      </c>
      <c r="IY535" s="115"/>
      <c r="IZ535" s="115">
        <f t="shared" ref="IZ535:IZ542" si="8563">PRODUCT(IU535:IY535)</f>
        <v>1</v>
      </c>
      <c r="JB535" s="118" t="s">
        <v>864</v>
      </c>
      <c r="JC535" s="118"/>
      <c r="JD535" s="115"/>
      <c r="JE535" s="115"/>
      <c r="JF535" s="115"/>
      <c r="JG535" s="115">
        <v>1</v>
      </c>
      <c r="JH535" s="115"/>
      <c r="JI535" s="115">
        <f t="shared" ref="JI535:JI542" si="8564">PRODUCT(JD535:JH535)</f>
        <v>1</v>
      </c>
      <c r="JK535" s="118"/>
      <c r="JL535" s="118"/>
      <c r="JM535" s="115"/>
      <c r="JN535" s="115"/>
      <c r="JO535" s="115"/>
      <c r="JP535" s="115"/>
      <c r="JQ535" s="115"/>
      <c r="JR535" s="115">
        <f t="shared" ref="JR535:JR542" si="8565">PRODUCT(JM535:JQ535)</f>
        <v>0</v>
      </c>
      <c r="JS535" s="481"/>
      <c r="JT535" s="118" t="s">
        <v>864</v>
      </c>
      <c r="JU535" s="118"/>
      <c r="JV535" s="115"/>
      <c r="JW535" s="115"/>
      <c r="JX535" s="115"/>
      <c r="JY535" s="115">
        <v>1</v>
      </c>
      <c r="JZ535" s="115"/>
      <c r="KA535" s="115">
        <f t="shared" ref="KA535:KA542" si="8566">PRODUCT(JV535:JZ535)</f>
        <v>1</v>
      </c>
      <c r="KB535" s="481"/>
      <c r="KC535" s="118"/>
      <c r="KD535" s="118"/>
      <c r="KE535" s="115"/>
      <c r="KF535" s="115"/>
      <c r="KG535" s="115"/>
      <c r="KH535" s="115"/>
      <c r="KI535" s="115"/>
      <c r="KJ535" s="115">
        <f t="shared" ref="KJ535:KJ542" si="8567">PRODUCT(KE535:KI535)</f>
        <v>0</v>
      </c>
      <c r="KK535" s="481"/>
      <c r="KL535" s="118"/>
      <c r="KM535" s="118"/>
      <c r="KN535" s="115"/>
      <c r="KO535" s="115"/>
      <c r="KP535" s="115"/>
      <c r="KQ535" s="115"/>
      <c r="KR535" s="115"/>
      <c r="KS535" s="115">
        <f t="shared" ref="KS535:KS542" si="8568">PRODUCT(KN535:KR535)</f>
        <v>0</v>
      </c>
      <c r="KT535" s="481"/>
      <c r="KU535" s="118"/>
      <c r="KV535" s="118"/>
      <c r="KW535" s="115"/>
      <c r="KX535" s="115"/>
      <c r="KY535" s="115"/>
      <c r="KZ535" s="115"/>
      <c r="LA535" s="115"/>
      <c r="LB535" s="115">
        <f t="shared" ref="LB535:LB542" si="8569">PRODUCT(KW535:LA535)</f>
        <v>0</v>
      </c>
      <c r="LC535" s="481"/>
      <c r="LD535" s="118"/>
      <c r="LE535" s="118"/>
      <c r="LF535" s="115"/>
      <c r="LG535" s="115"/>
      <c r="LH535" s="115"/>
      <c r="LI535" s="115"/>
      <c r="LJ535" s="115"/>
      <c r="LK535" s="115">
        <f t="shared" ref="LK535:LK542" si="8570">PRODUCT(LF535:LJ535)</f>
        <v>0</v>
      </c>
      <c r="LL535" s="481"/>
      <c r="LM535" s="118"/>
      <c r="LN535" s="118"/>
      <c r="LO535" s="115"/>
      <c r="LP535" s="115"/>
      <c r="LQ535" s="115"/>
      <c r="LR535" s="115"/>
      <c r="LS535" s="115"/>
      <c r="LT535" s="115">
        <f t="shared" ref="LT535:LT542" si="8571">PRODUCT(LO535:LS535)</f>
        <v>0</v>
      </c>
      <c r="LU535" s="481"/>
      <c r="LV535" s="118"/>
      <c r="LW535" s="118"/>
      <c r="LX535" s="115"/>
      <c r="LY535" s="115"/>
      <c r="LZ535" s="115"/>
      <c r="MA535" s="115"/>
      <c r="MB535" s="115"/>
      <c r="MC535" s="115">
        <f t="shared" ref="MC535:MC542" si="8572">PRODUCT(LX535:MB535)</f>
        <v>0</v>
      </c>
      <c r="MD535" s="481"/>
      <c r="ME535" s="118"/>
      <c r="MF535" s="118"/>
      <c r="MG535" s="115"/>
      <c r="MH535" s="115"/>
      <c r="MI535" s="115"/>
      <c r="MJ535" s="115"/>
      <c r="MK535" s="115"/>
      <c r="ML535" s="115">
        <f t="shared" ref="ML535:ML542" si="8573">PRODUCT(MG535:MK535)</f>
        <v>0</v>
      </c>
      <c r="MM535" s="481"/>
      <c r="MN535" s="118" t="s">
        <v>864</v>
      </c>
      <c r="MO535" s="118"/>
      <c r="MP535" s="115"/>
      <c r="MQ535" s="115"/>
      <c r="MR535" s="115"/>
      <c r="MS535" s="115">
        <v>1</v>
      </c>
      <c r="MT535" s="115"/>
      <c r="MU535" s="115">
        <f t="shared" ref="MU535:MU542" si="8574">PRODUCT(MP535:MT535)</f>
        <v>1</v>
      </c>
      <c r="MV535" s="481"/>
      <c r="MW535" s="118" t="s">
        <v>864</v>
      </c>
      <c r="MX535" s="118"/>
      <c r="MY535" s="115"/>
      <c r="MZ535" s="115"/>
      <c r="NA535" s="115"/>
      <c r="NB535" s="115">
        <v>1</v>
      </c>
      <c r="NC535" s="115"/>
      <c r="ND535" s="115">
        <f t="shared" ref="ND535:ND542" si="8575">PRODUCT(MY535:NC535)</f>
        <v>1</v>
      </c>
      <c r="NE535" s="481"/>
      <c r="NF535" s="118" t="s">
        <v>864</v>
      </c>
      <c r="NG535" s="118"/>
      <c r="NH535" s="115"/>
      <c r="NI535" s="115"/>
      <c r="NJ535" s="115"/>
      <c r="NK535" s="115">
        <v>1</v>
      </c>
      <c r="NL535" s="115"/>
      <c r="NM535" s="115">
        <f t="shared" ref="NM535:NM542" si="8576">PRODUCT(NH535:NL535)</f>
        <v>1</v>
      </c>
      <c r="NN535" s="481"/>
      <c r="NO535" s="118"/>
      <c r="NP535" s="118"/>
      <c r="NQ535" s="115"/>
      <c r="NR535" s="115"/>
      <c r="NS535" s="115"/>
      <c r="NT535" s="115"/>
      <c r="NU535" s="115"/>
      <c r="NV535" s="115">
        <f t="shared" ref="NV535:NV542" si="8577">PRODUCT(NQ535:NU535)</f>
        <v>0</v>
      </c>
      <c r="NW535" s="481"/>
      <c r="NX535" s="118" t="s">
        <v>864</v>
      </c>
      <c r="NY535" s="118"/>
      <c r="NZ535" s="115"/>
      <c r="OA535" s="115"/>
      <c r="OB535" s="115"/>
      <c r="OC535" s="115">
        <v>1</v>
      </c>
      <c r="OD535" s="115"/>
      <c r="OE535" s="115">
        <f t="shared" ref="OE535:OE542" si="8578">PRODUCT(NZ535:OD535)</f>
        <v>1</v>
      </c>
      <c r="OF535" s="481"/>
      <c r="OG535" s="118" t="s">
        <v>864</v>
      </c>
      <c r="OH535" s="118"/>
      <c r="OI535" s="115"/>
      <c r="OJ535" s="115"/>
      <c r="OK535" s="115"/>
      <c r="OL535" s="115">
        <v>1</v>
      </c>
      <c r="OM535" s="115"/>
      <c r="ON535" s="115">
        <f t="shared" ref="ON535:ON542" si="8579">PRODUCT(OI535:OM535)</f>
        <v>1</v>
      </c>
      <c r="OO535" s="481"/>
      <c r="OP535" s="118"/>
      <c r="OQ535" s="118"/>
      <c r="OR535" s="115"/>
      <c r="OS535" s="115"/>
      <c r="OT535" s="115"/>
      <c r="OU535" s="115"/>
      <c r="OV535" s="115"/>
      <c r="OW535" s="115">
        <f t="shared" ref="OW535:OW542" si="8580">PRODUCT(OR535:OV535)</f>
        <v>0</v>
      </c>
      <c r="OY535" s="118"/>
      <c r="OZ535" s="118"/>
      <c r="PA535" s="115"/>
      <c r="PB535" s="115"/>
      <c r="PC535" s="115"/>
      <c r="PD535" s="115"/>
      <c r="PE535" s="115"/>
      <c r="PF535" s="115">
        <f t="shared" ref="PF535:PF542" si="8581">PRODUCT(PA535:PE535)</f>
        <v>0</v>
      </c>
    </row>
    <row r="536" spans="1:422">
      <c r="A536" s="118"/>
      <c r="B536" s="118"/>
      <c r="C536" s="115"/>
      <c r="D536" s="115"/>
      <c r="E536" s="115"/>
      <c r="F536" s="115"/>
      <c r="G536" s="115"/>
      <c r="H536" s="115">
        <f t="shared" si="8535"/>
        <v>0</v>
      </c>
      <c r="J536" s="118"/>
      <c r="K536" s="118"/>
      <c r="L536" s="115"/>
      <c r="M536" s="115"/>
      <c r="N536" s="115"/>
      <c r="O536" s="115"/>
      <c r="P536" s="115"/>
      <c r="Q536" s="115">
        <f t="shared" si="8536"/>
        <v>0</v>
      </c>
      <c r="S536" s="118"/>
      <c r="T536" s="118"/>
      <c r="U536" s="115"/>
      <c r="V536" s="115"/>
      <c r="W536" s="115"/>
      <c r="X536" s="115"/>
      <c r="Y536" s="115"/>
      <c r="Z536" s="115">
        <f t="shared" si="8537"/>
        <v>0</v>
      </c>
      <c r="AB536" s="118"/>
      <c r="AC536" s="118"/>
      <c r="AD536" s="115"/>
      <c r="AE536" s="115"/>
      <c r="AF536" s="115"/>
      <c r="AG536" s="115"/>
      <c r="AH536" s="115"/>
      <c r="AI536" s="115">
        <f t="shared" si="8538"/>
        <v>0</v>
      </c>
      <c r="AK536" s="118"/>
      <c r="AL536" s="118"/>
      <c r="AM536" s="115"/>
      <c r="AN536" s="115"/>
      <c r="AO536" s="115"/>
      <c r="AP536" s="115"/>
      <c r="AQ536" s="115"/>
      <c r="AR536" s="115">
        <f t="shared" si="8539"/>
        <v>0</v>
      </c>
      <c r="AT536" s="118"/>
      <c r="AU536" s="118"/>
      <c r="AV536" s="115"/>
      <c r="AW536" s="115"/>
      <c r="AX536" s="115"/>
      <c r="AY536" s="115"/>
      <c r="AZ536" s="115"/>
      <c r="BA536" s="115">
        <f t="shared" si="8540"/>
        <v>0</v>
      </c>
      <c r="BC536" s="118"/>
      <c r="BD536" s="118"/>
      <c r="BE536" s="115"/>
      <c r="BF536" s="115"/>
      <c r="BG536" s="115"/>
      <c r="BH536" s="115"/>
      <c r="BI536" s="115"/>
      <c r="BJ536" s="115">
        <f t="shared" si="8541"/>
        <v>0</v>
      </c>
      <c r="BL536" s="118"/>
      <c r="BM536" s="118"/>
      <c r="BN536" s="115"/>
      <c r="BO536" s="115"/>
      <c r="BP536" s="115"/>
      <c r="BQ536" s="115"/>
      <c r="BR536" s="115"/>
      <c r="BS536" s="115">
        <f t="shared" si="8542"/>
        <v>0</v>
      </c>
      <c r="BU536" s="118"/>
      <c r="BV536" s="118"/>
      <c r="BW536" s="115"/>
      <c r="BX536" s="115"/>
      <c r="BY536" s="115"/>
      <c r="BZ536" s="115"/>
      <c r="CA536" s="115"/>
      <c r="CB536" s="115">
        <f t="shared" si="8543"/>
        <v>0</v>
      </c>
      <c r="CD536" s="118"/>
      <c r="CE536" s="118"/>
      <c r="CF536" s="115"/>
      <c r="CG536" s="115"/>
      <c r="CH536" s="115"/>
      <c r="CI536" s="115"/>
      <c r="CJ536" s="115"/>
      <c r="CK536" s="115">
        <f t="shared" si="8544"/>
        <v>0</v>
      </c>
      <c r="CM536" s="118"/>
      <c r="CN536" s="118"/>
      <c r="CO536" s="115"/>
      <c r="CP536" s="115"/>
      <c r="CQ536" s="115"/>
      <c r="CR536" s="115"/>
      <c r="CS536" s="115"/>
      <c r="CT536" s="115">
        <f t="shared" si="8545"/>
        <v>0</v>
      </c>
      <c r="CV536" s="118"/>
      <c r="CW536" s="118"/>
      <c r="CX536" s="115"/>
      <c r="CY536" s="115"/>
      <c r="CZ536" s="115"/>
      <c r="DA536" s="115"/>
      <c r="DB536" s="115"/>
      <c r="DC536" s="115">
        <f t="shared" si="8546"/>
        <v>0</v>
      </c>
      <c r="DE536" s="118"/>
      <c r="DF536" s="118"/>
      <c r="DG536" s="115"/>
      <c r="DH536" s="115"/>
      <c r="DI536" s="115"/>
      <c r="DJ536" s="115"/>
      <c r="DK536" s="115"/>
      <c r="DL536" s="115">
        <f t="shared" si="8547"/>
        <v>0</v>
      </c>
      <c r="DN536" s="118"/>
      <c r="DO536" s="118"/>
      <c r="DP536" s="115"/>
      <c r="DQ536" s="115"/>
      <c r="DR536" s="115"/>
      <c r="DS536" s="115"/>
      <c r="DT536" s="115"/>
      <c r="DU536" s="115">
        <f t="shared" si="8548"/>
        <v>0</v>
      </c>
      <c r="DW536" s="118"/>
      <c r="DX536" s="118"/>
      <c r="DY536" s="115"/>
      <c r="DZ536" s="115"/>
      <c r="EA536" s="115"/>
      <c r="EB536" s="115"/>
      <c r="EC536" s="115"/>
      <c r="ED536" s="115">
        <f t="shared" si="8549"/>
        <v>0</v>
      </c>
      <c r="EF536" s="118"/>
      <c r="EG536" s="118"/>
      <c r="EH536" s="115"/>
      <c r="EI536" s="115"/>
      <c r="EJ536" s="115"/>
      <c r="EK536" s="115"/>
      <c r="EL536" s="115"/>
      <c r="EM536" s="115">
        <f t="shared" si="8550"/>
        <v>0</v>
      </c>
      <c r="EO536" s="118"/>
      <c r="EP536" s="118"/>
      <c r="EQ536" s="115"/>
      <c r="ER536" s="115"/>
      <c r="ES536" s="115"/>
      <c r="ET536" s="115"/>
      <c r="EU536" s="115"/>
      <c r="EV536" s="115">
        <f t="shared" si="8551"/>
        <v>0</v>
      </c>
      <c r="EX536" s="118"/>
      <c r="EY536" s="118"/>
      <c r="EZ536" s="115"/>
      <c r="FA536" s="115"/>
      <c r="FB536" s="115"/>
      <c r="FC536" s="115"/>
      <c r="FD536" s="115"/>
      <c r="FE536" s="115">
        <f t="shared" si="8552"/>
        <v>0</v>
      </c>
      <c r="FG536" s="118"/>
      <c r="FH536" s="118"/>
      <c r="FI536" s="115"/>
      <c r="FJ536" s="115"/>
      <c r="FK536" s="115"/>
      <c r="FL536" s="115"/>
      <c r="FM536" s="115"/>
      <c r="FN536" s="115">
        <f t="shared" si="8553"/>
        <v>0</v>
      </c>
      <c r="FP536" s="118"/>
      <c r="FQ536" s="118"/>
      <c r="FR536" s="115"/>
      <c r="FS536" s="115"/>
      <c r="FT536" s="115"/>
      <c r="FU536" s="115"/>
      <c r="FV536" s="115"/>
      <c r="FW536" s="115">
        <f t="shared" si="8554"/>
        <v>0</v>
      </c>
      <c r="FY536" s="118"/>
      <c r="FZ536" s="118"/>
      <c r="GA536" s="115"/>
      <c r="GB536" s="115"/>
      <c r="GC536" s="115"/>
      <c r="GD536" s="115"/>
      <c r="GE536" s="115"/>
      <c r="GF536" s="115">
        <f t="shared" si="8555"/>
        <v>0</v>
      </c>
      <c r="GH536" s="118"/>
      <c r="GI536" s="118"/>
      <c r="GJ536" s="115"/>
      <c r="GK536" s="115"/>
      <c r="GL536" s="115"/>
      <c r="GM536" s="115"/>
      <c r="GN536" s="115"/>
      <c r="GO536" s="115">
        <f t="shared" si="8556"/>
        <v>0</v>
      </c>
      <c r="GQ536" s="118"/>
      <c r="GR536" s="118"/>
      <c r="GS536" s="115"/>
      <c r="GT536" s="115"/>
      <c r="GU536" s="115"/>
      <c r="GV536" s="115"/>
      <c r="GW536" s="115"/>
      <c r="GX536" s="115">
        <f t="shared" si="8557"/>
        <v>0</v>
      </c>
      <c r="GZ536" s="118"/>
      <c r="HA536" s="118"/>
      <c r="HB536" s="115"/>
      <c r="HC536" s="115"/>
      <c r="HD536" s="115"/>
      <c r="HE536" s="115"/>
      <c r="HF536" s="115"/>
      <c r="HG536" s="115">
        <f t="shared" si="8558"/>
        <v>0</v>
      </c>
      <c r="HI536" s="118"/>
      <c r="HJ536" s="118"/>
      <c r="HK536" s="115"/>
      <c r="HL536" s="115"/>
      <c r="HM536" s="115"/>
      <c r="HN536" s="115"/>
      <c r="HO536" s="115"/>
      <c r="HP536" s="115">
        <f t="shared" si="8559"/>
        <v>0</v>
      </c>
      <c r="HR536" s="118"/>
      <c r="HS536" s="118"/>
      <c r="HT536" s="115"/>
      <c r="HU536" s="115"/>
      <c r="HV536" s="115"/>
      <c r="HW536" s="115"/>
      <c r="HX536" s="115"/>
      <c r="HY536" s="115">
        <f t="shared" si="8560"/>
        <v>0</v>
      </c>
      <c r="IA536" s="118"/>
      <c r="IB536" s="118"/>
      <c r="IC536" s="115"/>
      <c r="ID536" s="115"/>
      <c r="IE536" s="115"/>
      <c r="IF536" s="115"/>
      <c r="IG536" s="115"/>
      <c r="IH536" s="115">
        <f t="shared" si="8561"/>
        <v>0</v>
      </c>
      <c r="IJ536" s="118"/>
      <c r="IK536" s="118"/>
      <c r="IL536" s="115"/>
      <c r="IM536" s="115"/>
      <c r="IN536" s="115"/>
      <c r="IO536" s="115"/>
      <c r="IP536" s="115"/>
      <c r="IQ536" s="115">
        <f t="shared" si="8562"/>
        <v>0</v>
      </c>
      <c r="IS536" s="118"/>
      <c r="IT536" s="118"/>
      <c r="IU536" s="115"/>
      <c r="IV536" s="115"/>
      <c r="IW536" s="115"/>
      <c r="IX536" s="115"/>
      <c r="IY536" s="115"/>
      <c r="IZ536" s="115">
        <f t="shared" si="8563"/>
        <v>0</v>
      </c>
      <c r="JB536" s="118"/>
      <c r="JC536" s="118"/>
      <c r="JD536" s="115"/>
      <c r="JE536" s="115"/>
      <c r="JF536" s="115"/>
      <c r="JG536" s="115"/>
      <c r="JH536" s="115"/>
      <c r="JI536" s="115">
        <f t="shared" si="8564"/>
        <v>0</v>
      </c>
      <c r="JK536" s="118"/>
      <c r="JL536" s="118"/>
      <c r="JM536" s="115"/>
      <c r="JN536" s="115"/>
      <c r="JO536" s="115"/>
      <c r="JP536" s="115"/>
      <c r="JQ536" s="115"/>
      <c r="JR536" s="115">
        <f t="shared" si="8565"/>
        <v>0</v>
      </c>
      <c r="JS536" s="481"/>
      <c r="JT536" s="118"/>
      <c r="JU536" s="118"/>
      <c r="JV536" s="115"/>
      <c r="JW536" s="115"/>
      <c r="JX536" s="115"/>
      <c r="JY536" s="115"/>
      <c r="JZ536" s="115"/>
      <c r="KA536" s="115">
        <f t="shared" si="8566"/>
        <v>0</v>
      </c>
      <c r="KB536" s="481"/>
      <c r="KC536" s="118"/>
      <c r="KD536" s="118"/>
      <c r="KE536" s="115"/>
      <c r="KF536" s="115"/>
      <c r="KG536" s="115"/>
      <c r="KH536" s="115"/>
      <c r="KI536" s="115"/>
      <c r="KJ536" s="115">
        <f t="shared" si="8567"/>
        <v>0</v>
      </c>
      <c r="KK536" s="481"/>
      <c r="KL536" s="118"/>
      <c r="KM536" s="118"/>
      <c r="KN536" s="115"/>
      <c r="KO536" s="115"/>
      <c r="KP536" s="115"/>
      <c r="KQ536" s="115"/>
      <c r="KR536" s="115"/>
      <c r="KS536" s="115">
        <f t="shared" si="8568"/>
        <v>0</v>
      </c>
      <c r="KT536" s="481"/>
      <c r="KU536" s="118"/>
      <c r="KV536" s="118"/>
      <c r="KW536" s="115"/>
      <c r="KX536" s="115"/>
      <c r="KY536" s="115"/>
      <c r="KZ536" s="115"/>
      <c r="LA536" s="115"/>
      <c r="LB536" s="115">
        <f t="shared" si="8569"/>
        <v>0</v>
      </c>
      <c r="LC536" s="481"/>
      <c r="LD536" s="118"/>
      <c r="LE536" s="118"/>
      <c r="LF536" s="115"/>
      <c r="LG536" s="115"/>
      <c r="LH536" s="115"/>
      <c r="LI536" s="115"/>
      <c r="LJ536" s="115"/>
      <c r="LK536" s="115">
        <f t="shared" si="8570"/>
        <v>0</v>
      </c>
      <c r="LL536" s="481"/>
      <c r="LM536" s="118"/>
      <c r="LN536" s="118"/>
      <c r="LO536" s="115"/>
      <c r="LP536" s="115"/>
      <c r="LQ536" s="115"/>
      <c r="LR536" s="115"/>
      <c r="LS536" s="115"/>
      <c r="LT536" s="115">
        <f t="shared" si="8571"/>
        <v>0</v>
      </c>
      <c r="LU536" s="481"/>
      <c r="LV536" s="118"/>
      <c r="LW536" s="118"/>
      <c r="LX536" s="115"/>
      <c r="LY536" s="115"/>
      <c r="LZ536" s="115"/>
      <c r="MA536" s="115"/>
      <c r="MB536" s="115"/>
      <c r="MC536" s="115">
        <f t="shared" si="8572"/>
        <v>0</v>
      </c>
      <c r="MD536" s="481"/>
      <c r="ME536" s="118"/>
      <c r="MF536" s="118"/>
      <c r="MG536" s="115"/>
      <c r="MH536" s="115"/>
      <c r="MI536" s="115"/>
      <c r="MJ536" s="115"/>
      <c r="MK536" s="115"/>
      <c r="ML536" s="115">
        <f t="shared" si="8573"/>
        <v>0</v>
      </c>
      <c r="MM536" s="481"/>
      <c r="MN536" s="118"/>
      <c r="MO536" s="118"/>
      <c r="MP536" s="115"/>
      <c r="MQ536" s="115"/>
      <c r="MR536" s="115"/>
      <c r="MS536" s="115"/>
      <c r="MT536" s="115"/>
      <c r="MU536" s="115">
        <f t="shared" si="8574"/>
        <v>0</v>
      </c>
      <c r="MV536" s="481"/>
      <c r="MW536" s="118"/>
      <c r="MX536" s="118"/>
      <c r="MY536" s="115"/>
      <c r="MZ536" s="115"/>
      <c r="NA536" s="115"/>
      <c r="NB536" s="115"/>
      <c r="NC536" s="115"/>
      <c r="ND536" s="115">
        <f t="shared" si="8575"/>
        <v>0</v>
      </c>
      <c r="NE536" s="481"/>
      <c r="NF536" s="118"/>
      <c r="NG536" s="118"/>
      <c r="NH536" s="115"/>
      <c r="NI536" s="115"/>
      <c r="NJ536" s="115"/>
      <c r="NK536" s="115"/>
      <c r="NL536" s="115"/>
      <c r="NM536" s="115">
        <f t="shared" si="8576"/>
        <v>0</v>
      </c>
      <c r="NN536" s="481"/>
      <c r="NO536" s="118"/>
      <c r="NP536" s="118"/>
      <c r="NQ536" s="115"/>
      <c r="NR536" s="115"/>
      <c r="NS536" s="115"/>
      <c r="NT536" s="115"/>
      <c r="NU536" s="115"/>
      <c r="NV536" s="115">
        <f t="shared" si="8577"/>
        <v>0</v>
      </c>
      <c r="NW536" s="481"/>
      <c r="NX536" s="118"/>
      <c r="NY536" s="118"/>
      <c r="NZ536" s="115"/>
      <c r="OA536" s="115"/>
      <c r="OB536" s="115"/>
      <c r="OC536" s="115"/>
      <c r="OD536" s="115"/>
      <c r="OE536" s="115">
        <f t="shared" si="8578"/>
        <v>0</v>
      </c>
      <c r="OF536" s="481"/>
      <c r="OG536" s="118"/>
      <c r="OH536" s="118"/>
      <c r="OI536" s="115"/>
      <c r="OJ536" s="115"/>
      <c r="OK536" s="115"/>
      <c r="OL536" s="115"/>
      <c r="OM536" s="115"/>
      <c r="ON536" s="115">
        <f t="shared" si="8579"/>
        <v>0</v>
      </c>
      <c r="OO536" s="481"/>
      <c r="OP536" s="118"/>
      <c r="OQ536" s="118"/>
      <c r="OR536" s="115"/>
      <c r="OS536" s="115"/>
      <c r="OT536" s="115"/>
      <c r="OU536" s="115"/>
      <c r="OV536" s="115"/>
      <c r="OW536" s="115">
        <f t="shared" si="8580"/>
        <v>0</v>
      </c>
      <c r="OY536" s="118"/>
      <c r="OZ536" s="118"/>
      <c r="PA536" s="115"/>
      <c r="PB536" s="115"/>
      <c r="PC536" s="115"/>
      <c r="PD536" s="115"/>
      <c r="PE536" s="115"/>
      <c r="PF536" s="115">
        <f t="shared" si="8581"/>
        <v>0</v>
      </c>
    </row>
    <row r="537" spans="1:422">
      <c r="A537" s="118"/>
      <c r="B537" s="118"/>
      <c r="C537" s="115"/>
      <c r="D537" s="115"/>
      <c r="E537" s="115"/>
      <c r="F537" s="115"/>
      <c r="G537" s="115"/>
      <c r="H537" s="115">
        <f t="shared" si="8535"/>
        <v>0</v>
      </c>
      <c r="J537" s="118"/>
      <c r="K537" s="118"/>
      <c r="L537" s="115"/>
      <c r="M537" s="115"/>
      <c r="N537" s="115"/>
      <c r="O537" s="115"/>
      <c r="P537" s="115"/>
      <c r="Q537" s="115">
        <f t="shared" si="8536"/>
        <v>0</v>
      </c>
      <c r="S537" s="118"/>
      <c r="T537" s="118"/>
      <c r="U537" s="115"/>
      <c r="V537" s="115"/>
      <c r="W537" s="115"/>
      <c r="X537" s="115"/>
      <c r="Y537" s="115"/>
      <c r="Z537" s="115">
        <f t="shared" si="8537"/>
        <v>0</v>
      </c>
      <c r="AB537" s="118"/>
      <c r="AC537" s="118"/>
      <c r="AD537" s="115"/>
      <c r="AE537" s="115"/>
      <c r="AF537" s="115"/>
      <c r="AG537" s="115"/>
      <c r="AH537" s="115"/>
      <c r="AI537" s="115">
        <f t="shared" si="8538"/>
        <v>0</v>
      </c>
      <c r="AK537" s="118"/>
      <c r="AL537" s="118"/>
      <c r="AM537" s="115"/>
      <c r="AN537" s="115"/>
      <c r="AO537" s="115"/>
      <c r="AP537" s="115"/>
      <c r="AQ537" s="115"/>
      <c r="AR537" s="115">
        <f t="shared" si="8539"/>
        <v>0</v>
      </c>
      <c r="AT537" s="118"/>
      <c r="AU537" s="118"/>
      <c r="AV537" s="115"/>
      <c r="AW537" s="115"/>
      <c r="AX537" s="115"/>
      <c r="AY537" s="115"/>
      <c r="AZ537" s="115"/>
      <c r="BA537" s="115">
        <f t="shared" si="8540"/>
        <v>0</v>
      </c>
      <c r="BC537" s="118"/>
      <c r="BD537" s="118"/>
      <c r="BE537" s="115"/>
      <c r="BF537" s="115"/>
      <c r="BG537" s="115"/>
      <c r="BH537" s="115"/>
      <c r="BI537" s="115"/>
      <c r="BJ537" s="115">
        <f t="shared" si="8541"/>
        <v>0</v>
      </c>
      <c r="BL537" s="118"/>
      <c r="BM537" s="118"/>
      <c r="BN537" s="115"/>
      <c r="BO537" s="115"/>
      <c r="BP537" s="115"/>
      <c r="BQ537" s="115"/>
      <c r="BR537" s="115"/>
      <c r="BS537" s="115">
        <f t="shared" si="8542"/>
        <v>0</v>
      </c>
      <c r="BU537" s="118"/>
      <c r="BV537" s="118"/>
      <c r="BW537" s="115"/>
      <c r="BX537" s="115"/>
      <c r="BY537" s="115"/>
      <c r="BZ537" s="115"/>
      <c r="CA537" s="115"/>
      <c r="CB537" s="115">
        <f t="shared" si="8543"/>
        <v>0</v>
      </c>
      <c r="CD537" s="118"/>
      <c r="CE537" s="118"/>
      <c r="CF537" s="115"/>
      <c r="CG537" s="115"/>
      <c r="CH537" s="115"/>
      <c r="CI537" s="115"/>
      <c r="CJ537" s="115"/>
      <c r="CK537" s="115">
        <f t="shared" si="8544"/>
        <v>0</v>
      </c>
      <c r="CM537" s="118"/>
      <c r="CN537" s="118"/>
      <c r="CO537" s="115"/>
      <c r="CP537" s="115"/>
      <c r="CQ537" s="115"/>
      <c r="CR537" s="115"/>
      <c r="CS537" s="115"/>
      <c r="CT537" s="115">
        <f t="shared" si="8545"/>
        <v>0</v>
      </c>
      <c r="CV537" s="118"/>
      <c r="CW537" s="118"/>
      <c r="CX537" s="115"/>
      <c r="CY537" s="115"/>
      <c r="CZ537" s="115"/>
      <c r="DA537" s="115"/>
      <c r="DB537" s="115"/>
      <c r="DC537" s="115">
        <f t="shared" si="8546"/>
        <v>0</v>
      </c>
      <c r="DE537" s="118"/>
      <c r="DF537" s="118"/>
      <c r="DG537" s="115"/>
      <c r="DH537" s="115"/>
      <c r="DI537" s="115"/>
      <c r="DJ537" s="115"/>
      <c r="DK537" s="115"/>
      <c r="DL537" s="115">
        <f t="shared" si="8547"/>
        <v>0</v>
      </c>
      <c r="DN537" s="118"/>
      <c r="DO537" s="118"/>
      <c r="DP537" s="115"/>
      <c r="DQ537" s="115"/>
      <c r="DR537" s="115"/>
      <c r="DS537" s="115"/>
      <c r="DT537" s="115"/>
      <c r="DU537" s="115">
        <f t="shared" si="8548"/>
        <v>0</v>
      </c>
      <c r="DW537" s="118"/>
      <c r="DX537" s="118"/>
      <c r="DY537" s="115"/>
      <c r="DZ537" s="115"/>
      <c r="EA537" s="115"/>
      <c r="EB537" s="115"/>
      <c r="EC537" s="115"/>
      <c r="ED537" s="115">
        <f t="shared" si="8549"/>
        <v>0</v>
      </c>
      <c r="EF537" s="118"/>
      <c r="EG537" s="118"/>
      <c r="EH537" s="115"/>
      <c r="EI537" s="115"/>
      <c r="EJ537" s="115"/>
      <c r="EK537" s="115"/>
      <c r="EL537" s="115"/>
      <c r="EM537" s="115">
        <f t="shared" si="8550"/>
        <v>0</v>
      </c>
      <c r="EO537" s="118"/>
      <c r="EP537" s="118"/>
      <c r="EQ537" s="115"/>
      <c r="ER537" s="115"/>
      <c r="ES537" s="115"/>
      <c r="ET537" s="115"/>
      <c r="EU537" s="115"/>
      <c r="EV537" s="115">
        <f t="shared" si="8551"/>
        <v>0</v>
      </c>
      <c r="EX537" s="118"/>
      <c r="EY537" s="118"/>
      <c r="EZ537" s="115"/>
      <c r="FA537" s="115"/>
      <c r="FB537" s="115"/>
      <c r="FC537" s="115"/>
      <c r="FD537" s="115"/>
      <c r="FE537" s="115">
        <f t="shared" si="8552"/>
        <v>0</v>
      </c>
      <c r="FG537" s="118"/>
      <c r="FH537" s="118"/>
      <c r="FI537" s="115"/>
      <c r="FJ537" s="115"/>
      <c r="FK537" s="115"/>
      <c r="FL537" s="115"/>
      <c r="FM537" s="115"/>
      <c r="FN537" s="115">
        <f t="shared" si="8553"/>
        <v>0</v>
      </c>
      <c r="FP537" s="118"/>
      <c r="FQ537" s="118"/>
      <c r="FR537" s="115"/>
      <c r="FS537" s="115"/>
      <c r="FT537" s="115"/>
      <c r="FU537" s="115"/>
      <c r="FV537" s="115"/>
      <c r="FW537" s="115">
        <f t="shared" si="8554"/>
        <v>0</v>
      </c>
      <c r="FY537" s="118"/>
      <c r="FZ537" s="118"/>
      <c r="GA537" s="115"/>
      <c r="GB537" s="115"/>
      <c r="GC537" s="115"/>
      <c r="GD537" s="115"/>
      <c r="GE537" s="115"/>
      <c r="GF537" s="115">
        <f t="shared" si="8555"/>
        <v>0</v>
      </c>
      <c r="GH537" s="118"/>
      <c r="GI537" s="118"/>
      <c r="GJ537" s="115"/>
      <c r="GK537" s="115"/>
      <c r="GL537" s="115"/>
      <c r="GM537" s="115"/>
      <c r="GN537" s="115"/>
      <c r="GO537" s="115">
        <f t="shared" si="8556"/>
        <v>0</v>
      </c>
      <c r="GQ537" s="118"/>
      <c r="GR537" s="118"/>
      <c r="GS537" s="115"/>
      <c r="GT537" s="115"/>
      <c r="GU537" s="115"/>
      <c r="GV537" s="115"/>
      <c r="GW537" s="115"/>
      <c r="GX537" s="115">
        <f t="shared" si="8557"/>
        <v>0</v>
      </c>
      <c r="GZ537" s="118"/>
      <c r="HA537" s="118"/>
      <c r="HB537" s="115"/>
      <c r="HC537" s="115"/>
      <c r="HD537" s="115"/>
      <c r="HE537" s="115"/>
      <c r="HF537" s="115"/>
      <c r="HG537" s="115">
        <f t="shared" si="8558"/>
        <v>0</v>
      </c>
      <c r="HI537" s="118"/>
      <c r="HJ537" s="118"/>
      <c r="HK537" s="115"/>
      <c r="HL537" s="115"/>
      <c r="HM537" s="115"/>
      <c r="HN537" s="115"/>
      <c r="HO537" s="115"/>
      <c r="HP537" s="115">
        <f t="shared" si="8559"/>
        <v>0</v>
      </c>
      <c r="HR537" s="118"/>
      <c r="HS537" s="118"/>
      <c r="HT537" s="115"/>
      <c r="HU537" s="115"/>
      <c r="HV537" s="115"/>
      <c r="HW537" s="115"/>
      <c r="HX537" s="115"/>
      <c r="HY537" s="115">
        <f t="shared" si="8560"/>
        <v>0</v>
      </c>
      <c r="IA537" s="118"/>
      <c r="IB537" s="118"/>
      <c r="IC537" s="115"/>
      <c r="ID537" s="115"/>
      <c r="IE537" s="115"/>
      <c r="IF537" s="115"/>
      <c r="IG537" s="115"/>
      <c r="IH537" s="115">
        <f t="shared" si="8561"/>
        <v>0</v>
      </c>
      <c r="IJ537" s="118"/>
      <c r="IK537" s="118"/>
      <c r="IL537" s="115"/>
      <c r="IM537" s="115"/>
      <c r="IN537" s="115"/>
      <c r="IO537" s="115"/>
      <c r="IP537" s="115"/>
      <c r="IQ537" s="115">
        <f t="shared" si="8562"/>
        <v>0</v>
      </c>
      <c r="IS537" s="118"/>
      <c r="IT537" s="118"/>
      <c r="IU537" s="115"/>
      <c r="IV537" s="115"/>
      <c r="IW537" s="115"/>
      <c r="IX537" s="115"/>
      <c r="IY537" s="115"/>
      <c r="IZ537" s="115">
        <f t="shared" si="8563"/>
        <v>0</v>
      </c>
      <c r="JB537" s="118"/>
      <c r="JC537" s="118"/>
      <c r="JD537" s="115"/>
      <c r="JE537" s="115"/>
      <c r="JF537" s="115"/>
      <c r="JG537" s="115"/>
      <c r="JH537" s="115"/>
      <c r="JI537" s="115">
        <f t="shared" si="8564"/>
        <v>0</v>
      </c>
      <c r="JK537" s="118"/>
      <c r="JL537" s="118"/>
      <c r="JM537" s="115"/>
      <c r="JN537" s="115"/>
      <c r="JO537" s="115"/>
      <c r="JP537" s="115"/>
      <c r="JQ537" s="115"/>
      <c r="JR537" s="115">
        <f t="shared" si="8565"/>
        <v>0</v>
      </c>
      <c r="JS537" s="481"/>
      <c r="JT537" s="118"/>
      <c r="JU537" s="118"/>
      <c r="JV537" s="115"/>
      <c r="JW537" s="115"/>
      <c r="JX537" s="115"/>
      <c r="JY537" s="115"/>
      <c r="JZ537" s="115"/>
      <c r="KA537" s="115">
        <f t="shared" si="8566"/>
        <v>0</v>
      </c>
      <c r="KB537" s="481"/>
      <c r="KC537" s="118"/>
      <c r="KD537" s="118"/>
      <c r="KE537" s="115"/>
      <c r="KF537" s="115"/>
      <c r="KG537" s="115"/>
      <c r="KH537" s="115"/>
      <c r="KI537" s="115"/>
      <c r="KJ537" s="115">
        <f t="shared" si="8567"/>
        <v>0</v>
      </c>
      <c r="KK537" s="481"/>
      <c r="KL537" s="118"/>
      <c r="KM537" s="118"/>
      <c r="KN537" s="115"/>
      <c r="KO537" s="115"/>
      <c r="KP537" s="115"/>
      <c r="KQ537" s="115"/>
      <c r="KR537" s="115"/>
      <c r="KS537" s="115">
        <f t="shared" si="8568"/>
        <v>0</v>
      </c>
      <c r="KT537" s="481"/>
      <c r="KU537" s="118"/>
      <c r="KV537" s="118"/>
      <c r="KW537" s="115"/>
      <c r="KX537" s="115"/>
      <c r="KY537" s="115"/>
      <c r="KZ537" s="115"/>
      <c r="LA537" s="115"/>
      <c r="LB537" s="115">
        <f t="shared" si="8569"/>
        <v>0</v>
      </c>
      <c r="LC537" s="481"/>
      <c r="LD537" s="118"/>
      <c r="LE537" s="118"/>
      <c r="LF537" s="115"/>
      <c r="LG537" s="115"/>
      <c r="LH537" s="115"/>
      <c r="LI537" s="115"/>
      <c r="LJ537" s="115"/>
      <c r="LK537" s="115">
        <f t="shared" si="8570"/>
        <v>0</v>
      </c>
      <c r="LL537" s="481"/>
      <c r="LM537" s="118"/>
      <c r="LN537" s="118"/>
      <c r="LO537" s="115"/>
      <c r="LP537" s="115"/>
      <c r="LQ537" s="115"/>
      <c r="LR537" s="115"/>
      <c r="LS537" s="115"/>
      <c r="LT537" s="115">
        <f t="shared" si="8571"/>
        <v>0</v>
      </c>
      <c r="LU537" s="481"/>
      <c r="LV537" s="118"/>
      <c r="LW537" s="118"/>
      <c r="LX537" s="115"/>
      <c r="LY537" s="115"/>
      <c r="LZ537" s="115"/>
      <c r="MA537" s="115"/>
      <c r="MB537" s="115"/>
      <c r="MC537" s="115">
        <f t="shared" si="8572"/>
        <v>0</v>
      </c>
      <c r="MD537" s="481"/>
      <c r="ME537" s="118"/>
      <c r="MF537" s="118"/>
      <c r="MG537" s="115"/>
      <c r="MH537" s="115"/>
      <c r="MI537" s="115"/>
      <c r="MJ537" s="115"/>
      <c r="MK537" s="115"/>
      <c r="ML537" s="115">
        <f t="shared" si="8573"/>
        <v>0</v>
      </c>
      <c r="MM537" s="481"/>
      <c r="MN537" s="118"/>
      <c r="MO537" s="118"/>
      <c r="MP537" s="115"/>
      <c r="MQ537" s="115"/>
      <c r="MR537" s="115"/>
      <c r="MS537" s="115"/>
      <c r="MT537" s="115"/>
      <c r="MU537" s="115">
        <f t="shared" si="8574"/>
        <v>0</v>
      </c>
      <c r="MV537" s="481"/>
      <c r="MW537" s="118"/>
      <c r="MX537" s="118"/>
      <c r="MY537" s="115"/>
      <c r="MZ537" s="115"/>
      <c r="NA537" s="115"/>
      <c r="NB537" s="115"/>
      <c r="NC537" s="115"/>
      <c r="ND537" s="115">
        <f t="shared" si="8575"/>
        <v>0</v>
      </c>
      <c r="NE537" s="481"/>
      <c r="NF537" s="118"/>
      <c r="NG537" s="118"/>
      <c r="NH537" s="115"/>
      <c r="NI537" s="115"/>
      <c r="NJ537" s="115"/>
      <c r="NK537" s="115"/>
      <c r="NL537" s="115"/>
      <c r="NM537" s="115">
        <f t="shared" si="8576"/>
        <v>0</v>
      </c>
      <c r="NN537" s="481"/>
      <c r="NO537" s="118"/>
      <c r="NP537" s="118"/>
      <c r="NQ537" s="115"/>
      <c r="NR537" s="115"/>
      <c r="NS537" s="115"/>
      <c r="NT537" s="115"/>
      <c r="NU537" s="115"/>
      <c r="NV537" s="115">
        <f t="shared" si="8577"/>
        <v>0</v>
      </c>
      <c r="NW537" s="481"/>
      <c r="NX537" s="118"/>
      <c r="NY537" s="118"/>
      <c r="NZ537" s="115"/>
      <c r="OA537" s="115"/>
      <c r="OB537" s="115"/>
      <c r="OC537" s="115"/>
      <c r="OD537" s="115"/>
      <c r="OE537" s="115">
        <f t="shared" si="8578"/>
        <v>0</v>
      </c>
      <c r="OF537" s="481"/>
      <c r="OG537" s="118"/>
      <c r="OH537" s="118"/>
      <c r="OI537" s="115"/>
      <c r="OJ537" s="115"/>
      <c r="OK537" s="115"/>
      <c r="OL537" s="115"/>
      <c r="OM537" s="115"/>
      <c r="ON537" s="115">
        <f t="shared" si="8579"/>
        <v>0</v>
      </c>
      <c r="OO537" s="481"/>
      <c r="OP537" s="118"/>
      <c r="OQ537" s="118"/>
      <c r="OR537" s="115"/>
      <c r="OS537" s="115"/>
      <c r="OT537" s="115"/>
      <c r="OU537" s="115"/>
      <c r="OV537" s="115"/>
      <c r="OW537" s="115">
        <f t="shared" si="8580"/>
        <v>0</v>
      </c>
      <c r="OY537" s="118"/>
      <c r="OZ537" s="118"/>
      <c r="PA537" s="115"/>
      <c r="PB537" s="115"/>
      <c r="PC537" s="115"/>
      <c r="PD537" s="115"/>
      <c r="PE537" s="115"/>
      <c r="PF537" s="115">
        <f t="shared" si="8581"/>
        <v>0</v>
      </c>
    </row>
    <row r="538" spans="1:422">
      <c r="A538" s="118"/>
      <c r="B538" s="118"/>
      <c r="C538" s="115"/>
      <c r="D538" s="115"/>
      <c r="E538" s="115"/>
      <c r="F538" s="115"/>
      <c r="G538" s="115"/>
      <c r="H538" s="115">
        <f t="shared" si="8535"/>
        <v>0</v>
      </c>
      <c r="J538" s="118"/>
      <c r="K538" s="118"/>
      <c r="L538" s="115"/>
      <c r="M538" s="115"/>
      <c r="N538" s="115"/>
      <c r="O538" s="115"/>
      <c r="P538" s="115"/>
      <c r="Q538" s="115">
        <f t="shared" si="8536"/>
        <v>0</v>
      </c>
      <c r="S538" s="118"/>
      <c r="T538" s="118"/>
      <c r="U538" s="115"/>
      <c r="V538" s="115"/>
      <c r="W538" s="115"/>
      <c r="X538" s="115"/>
      <c r="Y538" s="115"/>
      <c r="Z538" s="115">
        <f t="shared" si="8537"/>
        <v>0</v>
      </c>
      <c r="AB538" s="118"/>
      <c r="AC538" s="118"/>
      <c r="AD538" s="115"/>
      <c r="AE538" s="115"/>
      <c r="AF538" s="115"/>
      <c r="AG538" s="115"/>
      <c r="AH538" s="115"/>
      <c r="AI538" s="115">
        <f t="shared" si="8538"/>
        <v>0</v>
      </c>
      <c r="AK538" s="118"/>
      <c r="AL538" s="118"/>
      <c r="AM538" s="115"/>
      <c r="AN538" s="115"/>
      <c r="AO538" s="115"/>
      <c r="AP538" s="115"/>
      <c r="AQ538" s="115"/>
      <c r="AR538" s="115">
        <f t="shared" si="8539"/>
        <v>0</v>
      </c>
      <c r="AT538" s="118"/>
      <c r="AU538" s="118"/>
      <c r="AV538" s="115"/>
      <c r="AW538" s="115"/>
      <c r="AX538" s="115"/>
      <c r="AY538" s="115"/>
      <c r="AZ538" s="115"/>
      <c r="BA538" s="115">
        <f t="shared" si="8540"/>
        <v>0</v>
      </c>
      <c r="BC538" s="118"/>
      <c r="BD538" s="118"/>
      <c r="BE538" s="115"/>
      <c r="BF538" s="115"/>
      <c r="BG538" s="115"/>
      <c r="BH538" s="115"/>
      <c r="BI538" s="115"/>
      <c r="BJ538" s="115">
        <f t="shared" si="8541"/>
        <v>0</v>
      </c>
      <c r="BL538" s="118"/>
      <c r="BM538" s="118"/>
      <c r="BN538" s="115"/>
      <c r="BO538" s="115"/>
      <c r="BP538" s="115"/>
      <c r="BQ538" s="115"/>
      <c r="BR538" s="115"/>
      <c r="BS538" s="115">
        <f t="shared" si="8542"/>
        <v>0</v>
      </c>
      <c r="BU538" s="118"/>
      <c r="BV538" s="118"/>
      <c r="BW538" s="115"/>
      <c r="BX538" s="115"/>
      <c r="BY538" s="115"/>
      <c r="BZ538" s="115"/>
      <c r="CA538" s="115"/>
      <c r="CB538" s="115">
        <f t="shared" si="8543"/>
        <v>0</v>
      </c>
      <c r="CD538" s="118"/>
      <c r="CE538" s="118"/>
      <c r="CF538" s="115"/>
      <c r="CG538" s="115"/>
      <c r="CH538" s="115"/>
      <c r="CI538" s="115"/>
      <c r="CJ538" s="115"/>
      <c r="CK538" s="115">
        <f t="shared" si="8544"/>
        <v>0</v>
      </c>
      <c r="CM538" s="118"/>
      <c r="CN538" s="118"/>
      <c r="CO538" s="115"/>
      <c r="CP538" s="115"/>
      <c r="CQ538" s="115"/>
      <c r="CR538" s="115"/>
      <c r="CS538" s="115"/>
      <c r="CT538" s="115">
        <f t="shared" si="8545"/>
        <v>0</v>
      </c>
      <c r="CV538" s="118"/>
      <c r="CW538" s="118"/>
      <c r="CX538" s="115"/>
      <c r="CY538" s="115"/>
      <c r="CZ538" s="115"/>
      <c r="DA538" s="115"/>
      <c r="DB538" s="115"/>
      <c r="DC538" s="115">
        <f t="shared" si="8546"/>
        <v>0</v>
      </c>
      <c r="DE538" s="118"/>
      <c r="DF538" s="118"/>
      <c r="DG538" s="115"/>
      <c r="DH538" s="115"/>
      <c r="DI538" s="115"/>
      <c r="DJ538" s="115"/>
      <c r="DK538" s="115"/>
      <c r="DL538" s="115">
        <f t="shared" si="8547"/>
        <v>0</v>
      </c>
      <c r="DN538" s="118"/>
      <c r="DO538" s="118"/>
      <c r="DP538" s="115"/>
      <c r="DQ538" s="115"/>
      <c r="DR538" s="115"/>
      <c r="DS538" s="115"/>
      <c r="DT538" s="115"/>
      <c r="DU538" s="115">
        <f t="shared" si="8548"/>
        <v>0</v>
      </c>
      <c r="DW538" s="118"/>
      <c r="DX538" s="118"/>
      <c r="DY538" s="115"/>
      <c r="DZ538" s="115"/>
      <c r="EA538" s="115"/>
      <c r="EB538" s="115"/>
      <c r="EC538" s="115"/>
      <c r="ED538" s="115">
        <f t="shared" si="8549"/>
        <v>0</v>
      </c>
      <c r="EF538" s="118"/>
      <c r="EG538" s="118"/>
      <c r="EH538" s="115"/>
      <c r="EI538" s="115"/>
      <c r="EJ538" s="115"/>
      <c r="EK538" s="115"/>
      <c r="EL538" s="115"/>
      <c r="EM538" s="115">
        <f t="shared" si="8550"/>
        <v>0</v>
      </c>
      <c r="EO538" s="118"/>
      <c r="EP538" s="118"/>
      <c r="EQ538" s="115"/>
      <c r="ER538" s="115"/>
      <c r="ES538" s="115"/>
      <c r="ET538" s="115"/>
      <c r="EU538" s="115"/>
      <c r="EV538" s="115">
        <f t="shared" si="8551"/>
        <v>0</v>
      </c>
      <c r="EX538" s="118"/>
      <c r="EY538" s="118"/>
      <c r="EZ538" s="115"/>
      <c r="FA538" s="115"/>
      <c r="FB538" s="115"/>
      <c r="FC538" s="115"/>
      <c r="FD538" s="115"/>
      <c r="FE538" s="115">
        <f t="shared" si="8552"/>
        <v>0</v>
      </c>
      <c r="FG538" s="118"/>
      <c r="FH538" s="118"/>
      <c r="FI538" s="115"/>
      <c r="FJ538" s="115"/>
      <c r="FK538" s="115"/>
      <c r="FL538" s="115"/>
      <c r="FM538" s="115"/>
      <c r="FN538" s="115">
        <f t="shared" si="8553"/>
        <v>0</v>
      </c>
      <c r="FP538" s="118"/>
      <c r="FQ538" s="118"/>
      <c r="FR538" s="115"/>
      <c r="FS538" s="115"/>
      <c r="FT538" s="115"/>
      <c r="FU538" s="115"/>
      <c r="FV538" s="115"/>
      <c r="FW538" s="115">
        <f t="shared" si="8554"/>
        <v>0</v>
      </c>
      <c r="FY538" s="118"/>
      <c r="FZ538" s="118"/>
      <c r="GA538" s="115"/>
      <c r="GB538" s="115"/>
      <c r="GC538" s="115"/>
      <c r="GD538" s="115"/>
      <c r="GE538" s="115"/>
      <c r="GF538" s="115">
        <f t="shared" si="8555"/>
        <v>0</v>
      </c>
      <c r="GH538" s="118"/>
      <c r="GI538" s="118"/>
      <c r="GJ538" s="115"/>
      <c r="GK538" s="115"/>
      <c r="GL538" s="115"/>
      <c r="GM538" s="115"/>
      <c r="GN538" s="115"/>
      <c r="GO538" s="115">
        <f t="shared" si="8556"/>
        <v>0</v>
      </c>
      <c r="GQ538" s="118"/>
      <c r="GR538" s="118"/>
      <c r="GS538" s="115"/>
      <c r="GT538" s="115"/>
      <c r="GU538" s="115"/>
      <c r="GV538" s="115"/>
      <c r="GW538" s="115"/>
      <c r="GX538" s="115">
        <f t="shared" si="8557"/>
        <v>0</v>
      </c>
      <c r="GZ538" s="118"/>
      <c r="HA538" s="118"/>
      <c r="HB538" s="115"/>
      <c r="HC538" s="115"/>
      <c r="HD538" s="115"/>
      <c r="HE538" s="115"/>
      <c r="HF538" s="115"/>
      <c r="HG538" s="115">
        <f t="shared" si="8558"/>
        <v>0</v>
      </c>
      <c r="HI538" s="118"/>
      <c r="HJ538" s="118"/>
      <c r="HK538" s="115"/>
      <c r="HL538" s="115"/>
      <c r="HM538" s="115"/>
      <c r="HN538" s="115"/>
      <c r="HO538" s="115"/>
      <c r="HP538" s="115">
        <f t="shared" si="8559"/>
        <v>0</v>
      </c>
      <c r="HR538" s="118"/>
      <c r="HS538" s="118"/>
      <c r="HT538" s="115"/>
      <c r="HU538" s="115"/>
      <c r="HV538" s="115"/>
      <c r="HW538" s="115"/>
      <c r="HX538" s="115"/>
      <c r="HY538" s="115">
        <f t="shared" si="8560"/>
        <v>0</v>
      </c>
      <c r="IA538" s="118"/>
      <c r="IB538" s="118"/>
      <c r="IC538" s="115"/>
      <c r="ID538" s="115"/>
      <c r="IE538" s="115"/>
      <c r="IF538" s="115"/>
      <c r="IG538" s="115"/>
      <c r="IH538" s="115">
        <f t="shared" si="8561"/>
        <v>0</v>
      </c>
      <c r="IJ538" s="118"/>
      <c r="IK538" s="118"/>
      <c r="IL538" s="115"/>
      <c r="IM538" s="115"/>
      <c r="IN538" s="115"/>
      <c r="IO538" s="115"/>
      <c r="IP538" s="115"/>
      <c r="IQ538" s="115">
        <f t="shared" si="8562"/>
        <v>0</v>
      </c>
      <c r="IS538" s="118"/>
      <c r="IT538" s="118"/>
      <c r="IU538" s="115"/>
      <c r="IV538" s="115"/>
      <c r="IW538" s="115"/>
      <c r="IX538" s="115"/>
      <c r="IY538" s="115"/>
      <c r="IZ538" s="115">
        <f t="shared" si="8563"/>
        <v>0</v>
      </c>
      <c r="JB538" s="118"/>
      <c r="JC538" s="118"/>
      <c r="JD538" s="115"/>
      <c r="JE538" s="115"/>
      <c r="JF538" s="115"/>
      <c r="JG538" s="115"/>
      <c r="JH538" s="115"/>
      <c r="JI538" s="115">
        <f t="shared" si="8564"/>
        <v>0</v>
      </c>
      <c r="JK538" s="118"/>
      <c r="JL538" s="118"/>
      <c r="JM538" s="115"/>
      <c r="JN538" s="115"/>
      <c r="JO538" s="115"/>
      <c r="JP538" s="115"/>
      <c r="JQ538" s="115"/>
      <c r="JR538" s="115">
        <f t="shared" si="8565"/>
        <v>0</v>
      </c>
      <c r="JS538" s="481"/>
      <c r="JT538" s="118"/>
      <c r="JU538" s="118"/>
      <c r="JV538" s="115"/>
      <c r="JW538" s="115"/>
      <c r="JX538" s="115"/>
      <c r="JY538" s="115"/>
      <c r="JZ538" s="115"/>
      <c r="KA538" s="115">
        <f t="shared" si="8566"/>
        <v>0</v>
      </c>
      <c r="KB538" s="481"/>
      <c r="KC538" s="118"/>
      <c r="KD538" s="118"/>
      <c r="KE538" s="115"/>
      <c r="KF538" s="115"/>
      <c r="KG538" s="115"/>
      <c r="KH538" s="115"/>
      <c r="KI538" s="115"/>
      <c r="KJ538" s="115">
        <f t="shared" si="8567"/>
        <v>0</v>
      </c>
      <c r="KK538" s="481"/>
      <c r="KL538" s="118"/>
      <c r="KM538" s="118"/>
      <c r="KN538" s="115"/>
      <c r="KO538" s="115"/>
      <c r="KP538" s="115"/>
      <c r="KQ538" s="115"/>
      <c r="KR538" s="115"/>
      <c r="KS538" s="115">
        <f t="shared" si="8568"/>
        <v>0</v>
      </c>
      <c r="KT538" s="481"/>
      <c r="KU538" s="118"/>
      <c r="KV538" s="118"/>
      <c r="KW538" s="115"/>
      <c r="KX538" s="115"/>
      <c r="KY538" s="115"/>
      <c r="KZ538" s="115"/>
      <c r="LA538" s="115"/>
      <c r="LB538" s="115">
        <f t="shared" si="8569"/>
        <v>0</v>
      </c>
      <c r="LC538" s="481"/>
      <c r="LD538" s="118"/>
      <c r="LE538" s="118"/>
      <c r="LF538" s="115"/>
      <c r="LG538" s="115"/>
      <c r="LH538" s="115"/>
      <c r="LI538" s="115"/>
      <c r="LJ538" s="115"/>
      <c r="LK538" s="115">
        <f t="shared" si="8570"/>
        <v>0</v>
      </c>
      <c r="LL538" s="481"/>
      <c r="LM538" s="118"/>
      <c r="LN538" s="118"/>
      <c r="LO538" s="115"/>
      <c r="LP538" s="115"/>
      <c r="LQ538" s="115"/>
      <c r="LR538" s="115"/>
      <c r="LS538" s="115"/>
      <c r="LT538" s="115">
        <f t="shared" si="8571"/>
        <v>0</v>
      </c>
      <c r="LU538" s="481"/>
      <c r="LV538" s="118"/>
      <c r="LW538" s="118"/>
      <c r="LX538" s="115"/>
      <c r="LY538" s="115"/>
      <c r="LZ538" s="115"/>
      <c r="MA538" s="115"/>
      <c r="MB538" s="115"/>
      <c r="MC538" s="115">
        <f t="shared" si="8572"/>
        <v>0</v>
      </c>
      <c r="MD538" s="481"/>
      <c r="ME538" s="118"/>
      <c r="MF538" s="118"/>
      <c r="MG538" s="115"/>
      <c r="MH538" s="115"/>
      <c r="MI538" s="115"/>
      <c r="MJ538" s="115"/>
      <c r="MK538" s="115"/>
      <c r="ML538" s="115">
        <f t="shared" si="8573"/>
        <v>0</v>
      </c>
      <c r="MM538" s="481"/>
      <c r="MN538" s="118"/>
      <c r="MO538" s="118"/>
      <c r="MP538" s="115"/>
      <c r="MQ538" s="115"/>
      <c r="MR538" s="115"/>
      <c r="MS538" s="115"/>
      <c r="MT538" s="115"/>
      <c r="MU538" s="115">
        <f t="shared" si="8574"/>
        <v>0</v>
      </c>
      <c r="MV538" s="481"/>
      <c r="MW538" s="118"/>
      <c r="MX538" s="118"/>
      <c r="MY538" s="115"/>
      <c r="MZ538" s="115"/>
      <c r="NA538" s="115"/>
      <c r="NB538" s="115"/>
      <c r="NC538" s="115"/>
      <c r="ND538" s="115">
        <f t="shared" si="8575"/>
        <v>0</v>
      </c>
      <c r="NE538" s="481"/>
      <c r="NF538" s="118"/>
      <c r="NG538" s="118"/>
      <c r="NH538" s="115"/>
      <c r="NI538" s="115"/>
      <c r="NJ538" s="115"/>
      <c r="NK538" s="115"/>
      <c r="NL538" s="115"/>
      <c r="NM538" s="115">
        <f t="shared" si="8576"/>
        <v>0</v>
      </c>
      <c r="NN538" s="481"/>
      <c r="NO538" s="118"/>
      <c r="NP538" s="118"/>
      <c r="NQ538" s="115"/>
      <c r="NR538" s="115"/>
      <c r="NS538" s="115"/>
      <c r="NT538" s="115"/>
      <c r="NU538" s="115"/>
      <c r="NV538" s="115">
        <f t="shared" si="8577"/>
        <v>0</v>
      </c>
      <c r="NW538" s="481"/>
      <c r="NX538" s="118"/>
      <c r="NY538" s="118"/>
      <c r="NZ538" s="115"/>
      <c r="OA538" s="115"/>
      <c r="OB538" s="115"/>
      <c r="OC538" s="115"/>
      <c r="OD538" s="115"/>
      <c r="OE538" s="115">
        <f t="shared" si="8578"/>
        <v>0</v>
      </c>
      <c r="OF538" s="481"/>
      <c r="OG538" s="118"/>
      <c r="OH538" s="118"/>
      <c r="OI538" s="115"/>
      <c r="OJ538" s="115"/>
      <c r="OK538" s="115"/>
      <c r="OL538" s="115"/>
      <c r="OM538" s="115"/>
      <c r="ON538" s="115">
        <f t="shared" si="8579"/>
        <v>0</v>
      </c>
      <c r="OO538" s="481"/>
      <c r="OP538" s="118"/>
      <c r="OQ538" s="118"/>
      <c r="OR538" s="115"/>
      <c r="OS538" s="115"/>
      <c r="OT538" s="115"/>
      <c r="OU538" s="115"/>
      <c r="OV538" s="115"/>
      <c r="OW538" s="115">
        <f t="shared" si="8580"/>
        <v>0</v>
      </c>
      <c r="OY538" s="118"/>
      <c r="OZ538" s="118"/>
      <c r="PA538" s="115"/>
      <c r="PB538" s="115"/>
      <c r="PC538" s="115"/>
      <c r="PD538" s="115"/>
      <c r="PE538" s="115"/>
      <c r="PF538" s="115">
        <f t="shared" si="8581"/>
        <v>0</v>
      </c>
    </row>
    <row r="539" spans="1:422">
      <c r="A539" s="118"/>
      <c r="B539" s="118"/>
      <c r="C539" s="115"/>
      <c r="D539" s="115"/>
      <c r="E539" s="115"/>
      <c r="F539" s="115"/>
      <c r="G539" s="115"/>
      <c r="H539" s="115">
        <f t="shared" si="8535"/>
        <v>0</v>
      </c>
      <c r="J539" s="118"/>
      <c r="K539" s="118"/>
      <c r="L539" s="115"/>
      <c r="M539" s="115"/>
      <c r="N539" s="115"/>
      <c r="O539" s="115"/>
      <c r="P539" s="115"/>
      <c r="Q539" s="115">
        <f t="shared" si="8536"/>
        <v>0</v>
      </c>
      <c r="S539" s="118"/>
      <c r="T539" s="118"/>
      <c r="U539" s="115"/>
      <c r="V539" s="115"/>
      <c r="W539" s="115"/>
      <c r="X539" s="115"/>
      <c r="Y539" s="115"/>
      <c r="Z539" s="115">
        <f t="shared" si="8537"/>
        <v>0</v>
      </c>
      <c r="AB539" s="118"/>
      <c r="AC539" s="118"/>
      <c r="AD539" s="115"/>
      <c r="AE539" s="115"/>
      <c r="AF539" s="115"/>
      <c r="AG539" s="115"/>
      <c r="AH539" s="115"/>
      <c r="AI539" s="115">
        <f t="shared" si="8538"/>
        <v>0</v>
      </c>
      <c r="AK539" s="118"/>
      <c r="AL539" s="118"/>
      <c r="AM539" s="115"/>
      <c r="AN539" s="115"/>
      <c r="AO539" s="115"/>
      <c r="AP539" s="115"/>
      <c r="AQ539" s="115"/>
      <c r="AR539" s="115">
        <f t="shared" si="8539"/>
        <v>0</v>
      </c>
      <c r="AT539" s="118"/>
      <c r="AU539" s="118"/>
      <c r="AV539" s="115"/>
      <c r="AW539" s="115"/>
      <c r="AX539" s="115"/>
      <c r="AY539" s="115"/>
      <c r="AZ539" s="115"/>
      <c r="BA539" s="115">
        <f t="shared" si="8540"/>
        <v>0</v>
      </c>
      <c r="BC539" s="118"/>
      <c r="BD539" s="118"/>
      <c r="BE539" s="115"/>
      <c r="BF539" s="115"/>
      <c r="BG539" s="115"/>
      <c r="BH539" s="115"/>
      <c r="BI539" s="115"/>
      <c r="BJ539" s="115">
        <f t="shared" si="8541"/>
        <v>0</v>
      </c>
      <c r="BL539" s="118"/>
      <c r="BM539" s="118"/>
      <c r="BN539" s="115"/>
      <c r="BO539" s="115"/>
      <c r="BP539" s="115"/>
      <c r="BQ539" s="115"/>
      <c r="BR539" s="115"/>
      <c r="BS539" s="115">
        <f t="shared" si="8542"/>
        <v>0</v>
      </c>
      <c r="BU539" s="118"/>
      <c r="BV539" s="118"/>
      <c r="BW539" s="115"/>
      <c r="BX539" s="115"/>
      <c r="BY539" s="115"/>
      <c r="BZ539" s="115"/>
      <c r="CA539" s="115"/>
      <c r="CB539" s="115">
        <f t="shared" si="8543"/>
        <v>0</v>
      </c>
      <c r="CD539" s="118"/>
      <c r="CE539" s="118"/>
      <c r="CF539" s="115"/>
      <c r="CG539" s="115"/>
      <c r="CH539" s="115"/>
      <c r="CI539" s="115"/>
      <c r="CJ539" s="115"/>
      <c r="CK539" s="115">
        <f t="shared" si="8544"/>
        <v>0</v>
      </c>
      <c r="CM539" s="118"/>
      <c r="CN539" s="118"/>
      <c r="CO539" s="115"/>
      <c r="CP539" s="115"/>
      <c r="CQ539" s="115"/>
      <c r="CR539" s="115"/>
      <c r="CS539" s="115"/>
      <c r="CT539" s="115">
        <f t="shared" si="8545"/>
        <v>0</v>
      </c>
      <c r="CV539" s="118"/>
      <c r="CW539" s="118"/>
      <c r="CX539" s="115"/>
      <c r="CY539" s="115"/>
      <c r="CZ539" s="115"/>
      <c r="DA539" s="115"/>
      <c r="DB539" s="115"/>
      <c r="DC539" s="115">
        <f t="shared" si="8546"/>
        <v>0</v>
      </c>
      <c r="DE539" s="118"/>
      <c r="DF539" s="118"/>
      <c r="DG539" s="115"/>
      <c r="DH539" s="115"/>
      <c r="DI539" s="115"/>
      <c r="DJ539" s="115"/>
      <c r="DK539" s="115"/>
      <c r="DL539" s="115">
        <f t="shared" si="8547"/>
        <v>0</v>
      </c>
      <c r="DN539" s="118"/>
      <c r="DO539" s="118"/>
      <c r="DP539" s="115"/>
      <c r="DQ539" s="115"/>
      <c r="DR539" s="115"/>
      <c r="DS539" s="115"/>
      <c r="DT539" s="115"/>
      <c r="DU539" s="115">
        <f t="shared" si="8548"/>
        <v>0</v>
      </c>
      <c r="DW539" s="118"/>
      <c r="DX539" s="118"/>
      <c r="DY539" s="115"/>
      <c r="DZ539" s="115"/>
      <c r="EA539" s="115"/>
      <c r="EB539" s="115"/>
      <c r="EC539" s="115"/>
      <c r="ED539" s="115">
        <f t="shared" si="8549"/>
        <v>0</v>
      </c>
      <c r="EF539" s="118"/>
      <c r="EG539" s="118"/>
      <c r="EH539" s="115"/>
      <c r="EI539" s="115"/>
      <c r="EJ539" s="115"/>
      <c r="EK539" s="115"/>
      <c r="EL539" s="115"/>
      <c r="EM539" s="115">
        <f t="shared" si="8550"/>
        <v>0</v>
      </c>
      <c r="EO539" s="118"/>
      <c r="EP539" s="118"/>
      <c r="EQ539" s="115"/>
      <c r="ER539" s="115"/>
      <c r="ES539" s="115"/>
      <c r="ET539" s="115"/>
      <c r="EU539" s="115"/>
      <c r="EV539" s="115">
        <f t="shared" si="8551"/>
        <v>0</v>
      </c>
      <c r="EX539" s="118"/>
      <c r="EY539" s="118"/>
      <c r="EZ539" s="115"/>
      <c r="FA539" s="115"/>
      <c r="FB539" s="115"/>
      <c r="FC539" s="115"/>
      <c r="FD539" s="115"/>
      <c r="FE539" s="115">
        <f t="shared" si="8552"/>
        <v>0</v>
      </c>
      <c r="FG539" s="118"/>
      <c r="FH539" s="118"/>
      <c r="FI539" s="115"/>
      <c r="FJ539" s="115"/>
      <c r="FK539" s="115"/>
      <c r="FL539" s="115"/>
      <c r="FM539" s="115"/>
      <c r="FN539" s="115">
        <f t="shared" si="8553"/>
        <v>0</v>
      </c>
      <c r="FP539" s="118"/>
      <c r="FQ539" s="118"/>
      <c r="FR539" s="115"/>
      <c r="FS539" s="115"/>
      <c r="FT539" s="115"/>
      <c r="FU539" s="115"/>
      <c r="FV539" s="115"/>
      <c r="FW539" s="115">
        <f t="shared" si="8554"/>
        <v>0</v>
      </c>
      <c r="FY539" s="118"/>
      <c r="FZ539" s="118"/>
      <c r="GA539" s="115"/>
      <c r="GB539" s="115"/>
      <c r="GC539" s="115"/>
      <c r="GD539" s="115"/>
      <c r="GE539" s="115"/>
      <c r="GF539" s="115">
        <f t="shared" si="8555"/>
        <v>0</v>
      </c>
      <c r="GH539" s="118"/>
      <c r="GI539" s="118"/>
      <c r="GJ539" s="115"/>
      <c r="GK539" s="115"/>
      <c r="GL539" s="115"/>
      <c r="GM539" s="115"/>
      <c r="GN539" s="115"/>
      <c r="GO539" s="115">
        <f t="shared" si="8556"/>
        <v>0</v>
      </c>
      <c r="GQ539" s="118"/>
      <c r="GR539" s="118"/>
      <c r="GS539" s="115"/>
      <c r="GT539" s="115"/>
      <c r="GU539" s="115"/>
      <c r="GV539" s="115"/>
      <c r="GW539" s="115"/>
      <c r="GX539" s="115">
        <f t="shared" si="8557"/>
        <v>0</v>
      </c>
      <c r="GZ539" s="118"/>
      <c r="HA539" s="118"/>
      <c r="HB539" s="115"/>
      <c r="HC539" s="115"/>
      <c r="HD539" s="115"/>
      <c r="HE539" s="115"/>
      <c r="HF539" s="115"/>
      <c r="HG539" s="115">
        <f t="shared" si="8558"/>
        <v>0</v>
      </c>
      <c r="HI539" s="118"/>
      <c r="HJ539" s="118"/>
      <c r="HK539" s="115"/>
      <c r="HL539" s="115"/>
      <c r="HM539" s="115"/>
      <c r="HN539" s="115"/>
      <c r="HO539" s="115"/>
      <c r="HP539" s="115">
        <f t="shared" si="8559"/>
        <v>0</v>
      </c>
      <c r="HR539" s="118"/>
      <c r="HS539" s="118"/>
      <c r="HT539" s="115"/>
      <c r="HU539" s="115"/>
      <c r="HV539" s="115"/>
      <c r="HW539" s="115"/>
      <c r="HX539" s="115"/>
      <c r="HY539" s="115">
        <f t="shared" si="8560"/>
        <v>0</v>
      </c>
      <c r="IA539" s="118"/>
      <c r="IB539" s="118"/>
      <c r="IC539" s="115"/>
      <c r="ID539" s="115"/>
      <c r="IE539" s="115"/>
      <c r="IF539" s="115"/>
      <c r="IG539" s="115"/>
      <c r="IH539" s="115">
        <f t="shared" si="8561"/>
        <v>0</v>
      </c>
      <c r="IJ539" s="118"/>
      <c r="IK539" s="118"/>
      <c r="IL539" s="115"/>
      <c r="IM539" s="115"/>
      <c r="IN539" s="115"/>
      <c r="IO539" s="115"/>
      <c r="IP539" s="115"/>
      <c r="IQ539" s="115">
        <f t="shared" si="8562"/>
        <v>0</v>
      </c>
      <c r="IS539" s="118"/>
      <c r="IT539" s="118"/>
      <c r="IU539" s="115"/>
      <c r="IV539" s="115"/>
      <c r="IW539" s="115"/>
      <c r="IX539" s="115"/>
      <c r="IY539" s="115"/>
      <c r="IZ539" s="115">
        <f t="shared" si="8563"/>
        <v>0</v>
      </c>
      <c r="JB539" s="118"/>
      <c r="JC539" s="118"/>
      <c r="JD539" s="115"/>
      <c r="JE539" s="115"/>
      <c r="JF539" s="115"/>
      <c r="JG539" s="115"/>
      <c r="JH539" s="115"/>
      <c r="JI539" s="115">
        <f t="shared" si="8564"/>
        <v>0</v>
      </c>
      <c r="JK539" s="118"/>
      <c r="JL539" s="118"/>
      <c r="JM539" s="115"/>
      <c r="JN539" s="115"/>
      <c r="JO539" s="115"/>
      <c r="JP539" s="115"/>
      <c r="JQ539" s="115"/>
      <c r="JR539" s="115">
        <f t="shared" si="8565"/>
        <v>0</v>
      </c>
      <c r="JS539" s="481"/>
      <c r="JT539" s="118"/>
      <c r="JU539" s="118"/>
      <c r="JV539" s="115"/>
      <c r="JW539" s="115"/>
      <c r="JX539" s="115"/>
      <c r="JY539" s="115"/>
      <c r="JZ539" s="115"/>
      <c r="KA539" s="115">
        <f t="shared" si="8566"/>
        <v>0</v>
      </c>
      <c r="KB539" s="481"/>
      <c r="KC539" s="118"/>
      <c r="KD539" s="118"/>
      <c r="KE539" s="115"/>
      <c r="KF539" s="115"/>
      <c r="KG539" s="115"/>
      <c r="KH539" s="115"/>
      <c r="KI539" s="115"/>
      <c r="KJ539" s="115">
        <f t="shared" si="8567"/>
        <v>0</v>
      </c>
      <c r="KK539" s="481"/>
      <c r="KL539" s="118"/>
      <c r="KM539" s="118"/>
      <c r="KN539" s="115"/>
      <c r="KO539" s="115"/>
      <c r="KP539" s="115"/>
      <c r="KQ539" s="115"/>
      <c r="KR539" s="115"/>
      <c r="KS539" s="115">
        <f t="shared" si="8568"/>
        <v>0</v>
      </c>
      <c r="KT539" s="481"/>
      <c r="KU539" s="118"/>
      <c r="KV539" s="118"/>
      <c r="KW539" s="115"/>
      <c r="KX539" s="115"/>
      <c r="KY539" s="115"/>
      <c r="KZ539" s="115"/>
      <c r="LA539" s="115"/>
      <c r="LB539" s="115">
        <f t="shared" si="8569"/>
        <v>0</v>
      </c>
      <c r="LC539" s="481"/>
      <c r="LD539" s="118"/>
      <c r="LE539" s="118"/>
      <c r="LF539" s="115"/>
      <c r="LG539" s="115"/>
      <c r="LH539" s="115"/>
      <c r="LI539" s="115"/>
      <c r="LJ539" s="115"/>
      <c r="LK539" s="115">
        <f t="shared" si="8570"/>
        <v>0</v>
      </c>
      <c r="LL539" s="481"/>
      <c r="LM539" s="118"/>
      <c r="LN539" s="118"/>
      <c r="LO539" s="115"/>
      <c r="LP539" s="115"/>
      <c r="LQ539" s="115"/>
      <c r="LR539" s="115"/>
      <c r="LS539" s="115"/>
      <c r="LT539" s="115">
        <f t="shared" si="8571"/>
        <v>0</v>
      </c>
      <c r="LU539" s="481"/>
      <c r="LV539" s="118"/>
      <c r="LW539" s="118"/>
      <c r="LX539" s="115"/>
      <c r="LY539" s="115"/>
      <c r="LZ539" s="115"/>
      <c r="MA539" s="115"/>
      <c r="MB539" s="115"/>
      <c r="MC539" s="115">
        <f t="shared" si="8572"/>
        <v>0</v>
      </c>
      <c r="MD539" s="481"/>
      <c r="ME539" s="118"/>
      <c r="MF539" s="118"/>
      <c r="MG539" s="115"/>
      <c r="MH539" s="115"/>
      <c r="MI539" s="115"/>
      <c r="MJ539" s="115"/>
      <c r="MK539" s="115"/>
      <c r="ML539" s="115">
        <f t="shared" si="8573"/>
        <v>0</v>
      </c>
      <c r="MM539" s="481"/>
      <c r="MN539" s="118"/>
      <c r="MO539" s="118"/>
      <c r="MP539" s="115"/>
      <c r="MQ539" s="115"/>
      <c r="MR539" s="115"/>
      <c r="MS539" s="115"/>
      <c r="MT539" s="115"/>
      <c r="MU539" s="115">
        <f t="shared" si="8574"/>
        <v>0</v>
      </c>
      <c r="MV539" s="481"/>
      <c r="MW539" s="118"/>
      <c r="MX539" s="118"/>
      <c r="MY539" s="115"/>
      <c r="MZ539" s="115"/>
      <c r="NA539" s="115"/>
      <c r="NB539" s="115"/>
      <c r="NC539" s="115"/>
      <c r="ND539" s="115">
        <f t="shared" si="8575"/>
        <v>0</v>
      </c>
      <c r="NE539" s="481"/>
      <c r="NF539" s="118"/>
      <c r="NG539" s="118"/>
      <c r="NH539" s="115"/>
      <c r="NI539" s="115"/>
      <c r="NJ539" s="115"/>
      <c r="NK539" s="115"/>
      <c r="NL539" s="115"/>
      <c r="NM539" s="115">
        <f t="shared" si="8576"/>
        <v>0</v>
      </c>
      <c r="NN539" s="481"/>
      <c r="NO539" s="118"/>
      <c r="NP539" s="118"/>
      <c r="NQ539" s="115"/>
      <c r="NR539" s="115"/>
      <c r="NS539" s="115"/>
      <c r="NT539" s="115"/>
      <c r="NU539" s="115"/>
      <c r="NV539" s="115">
        <f t="shared" si="8577"/>
        <v>0</v>
      </c>
      <c r="NW539" s="481"/>
      <c r="NX539" s="118"/>
      <c r="NY539" s="118"/>
      <c r="NZ539" s="115"/>
      <c r="OA539" s="115"/>
      <c r="OB539" s="115"/>
      <c r="OC539" s="115"/>
      <c r="OD539" s="115"/>
      <c r="OE539" s="115">
        <f t="shared" si="8578"/>
        <v>0</v>
      </c>
      <c r="OF539" s="481"/>
      <c r="OG539" s="118"/>
      <c r="OH539" s="118"/>
      <c r="OI539" s="115"/>
      <c r="OJ539" s="115"/>
      <c r="OK539" s="115"/>
      <c r="OL539" s="115"/>
      <c r="OM539" s="115"/>
      <c r="ON539" s="115">
        <f t="shared" si="8579"/>
        <v>0</v>
      </c>
      <c r="OO539" s="481"/>
      <c r="OP539" s="118"/>
      <c r="OQ539" s="118"/>
      <c r="OR539" s="115"/>
      <c r="OS539" s="115"/>
      <c r="OT539" s="115"/>
      <c r="OU539" s="115"/>
      <c r="OV539" s="115"/>
      <c r="OW539" s="115">
        <f t="shared" si="8580"/>
        <v>0</v>
      </c>
      <c r="OY539" s="118"/>
      <c r="OZ539" s="118"/>
      <c r="PA539" s="115"/>
      <c r="PB539" s="115"/>
      <c r="PC539" s="115"/>
      <c r="PD539" s="115"/>
      <c r="PE539" s="115"/>
      <c r="PF539" s="115">
        <f t="shared" si="8581"/>
        <v>0</v>
      </c>
    </row>
    <row r="540" spans="1:422">
      <c r="A540" s="118"/>
      <c r="B540" s="118"/>
      <c r="C540" s="115"/>
      <c r="D540" s="115"/>
      <c r="E540" s="115"/>
      <c r="F540" s="115"/>
      <c r="G540" s="115"/>
      <c r="H540" s="115">
        <f t="shared" si="8535"/>
        <v>0</v>
      </c>
      <c r="J540" s="118"/>
      <c r="K540" s="118"/>
      <c r="L540" s="115"/>
      <c r="M540" s="115"/>
      <c r="N540" s="115"/>
      <c r="O540" s="115"/>
      <c r="P540" s="115"/>
      <c r="Q540" s="115">
        <f t="shared" si="8536"/>
        <v>0</v>
      </c>
      <c r="S540" s="118"/>
      <c r="T540" s="118"/>
      <c r="U540" s="115"/>
      <c r="V540" s="115"/>
      <c r="W540" s="115"/>
      <c r="X540" s="115"/>
      <c r="Y540" s="115"/>
      <c r="Z540" s="115">
        <f t="shared" si="8537"/>
        <v>0</v>
      </c>
      <c r="AB540" s="118"/>
      <c r="AC540" s="118"/>
      <c r="AD540" s="115"/>
      <c r="AE540" s="115"/>
      <c r="AF540" s="115"/>
      <c r="AG540" s="115"/>
      <c r="AH540" s="115"/>
      <c r="AI540" s="115">
        <f t="shared" si="8538"/>
        <v>0</v>
      </c>
      <c r="AK540" s="118"/>
      <c r="AL540" s="118"/>
      <c r="AM540" s="115"/>
      <c r="AN540" s="115"/>
      <c r="AO540" s="115"/>
      <c r="AP540" s="115"/>
      <c r="AQ540" s="115"/>
      <c r="AR540" s="115">
        <f t="shared" si="8539"/>
        <v>0</v>
      </c>
      <c r="AT540" s="118"/>
      <c r="AU540" s="118"/>
      <c r="AV540" s="115"/>
      <c r="AW540" s="115"/>
      <c r="AX540" s="115"/>
      <c r="AY540" s="115"/>
      <c r="AZ540" s="115"/>
      <c r="BA540" s="115">
        <f t="shared" si="8540"/>
        <v>0</v>
      </c>
      <c r="BC540" s="118"/>
      <c r="BD540" s="118"/>
      <c r="BE540" s="115"/>
      <c r="BF540" s="115"/>
      <c r="BG540" s="115"/>
      <c r="BH540" s="115"/>
      <c r="BI540" s="115"/>
      <c r="BJ540" s="115">
        <f t="shared" si="8541"/>
        <v>0</v>
      </c>
      <c r="BL540" s="118"/>
      <c r="BM540" s="118"/>
      <c r="BN540" s="115"/>
      <c r="BO540" s="115"/>
      <c r="BP540" s="115"/>
      <c r="BQ540" s="115"/>
      <c r="BR540" s="115"/>
      <c r="BS540" s="115">
        <f t="shared" si="8542"/>
        <v>0</v>
      </c>
      <c r="BU540" s="118"/>
      <c r="BV540" s="118"/>
      <c r="BW540" s="115"/>
      <c r="BX540" s="115"/>
      <c r="BY540" s="115"/>
      <c r="BZ540" s="115"/>
      <c r="CA540" s="115"/>
      <c r="CB540" s="115">
        <f t="shared" si="8543"/>
        <v>0</v>
      </c>
      <c r="CD540" s="118"/>
      <c r="CE540" s="118"/>
      <c r="CF540" s="115"/>
      <c r="CG540" s="115"/>
      <c r="CH540" s="115"/>
      <c r="CI540" s="115"/>
      <c r="CJ540" s="115"/>
      <c r="CK540" s="115">
        <f t="shared" si="8544"/>
        <v>0</v>
      </c>
      <c r="CM540" s="118"/>
      <c r="CN540" s="118"/>
      <c r="CO540" s="115"/>
      <c r="CP540" s="115"/>
      <c r="CQ540" s="115"/>
      <c r="CR540" s="115"/>
      <c r="CS540" s="115"/>
      <c r="CT540" s="115">
        <f t="shared" si="8545"/>
        <v>0</v>
      </c>
      <c r="CV540" s="118"/>
      <c r="CW540" s="118"/>
      <c r="CX540" s="115"/>
      <c r="CY540" s="115"/>
      <c r="CZ540" s="115"/>
      <c r="DA540" s="115"/>
      <c r="DB540" s="115"/>
      <c r="DC540" s="115">
        <f t="shared" si="8546"/>
        <v>0</v>
      </c>
      <c r="DE540" s="118"/>
      <c r="DF540" s="118"/>
      <c r="DG540" s="115"/>
      <c r="DH540" s="115"/>
      <c r="DI540" s="115"/>
      <c r="DJ540" s="115"/>
      <c r="DK540" s="115"/>
      <c r="DL540" s="115">
        <f t="shared" si="8547"/>
        <v>0</v>
      </c>
      <c r="DN540" s="118"/>
      <c r="DO540" s="118"/>
      <c r="DP540" s="115"/>
      <c r="DQ540" s="115"/>
      <c r="DR540" s="115"/>
      <c r="DS540" s="115"/>
      <c r="DT540" s="115"/>
      <c r="DU540" s="115">
        <f t="shared" si="8548"/>
        <v>0</v>
      </c>
      <c r="DW540" s="118"/>
      <c r="DX540" s="118"/>
      <c r="DY540" s="115"/>
      <c r="DZ540" s="115"/>
      <c r="EA540" s="115"/>
      <c r="EB540" s="115"/>
      <c r="EC540" s="115"/>
      <c r="ED540" s="115">
        <f t="shared" si="8549"/>
        <v>0</v>
      </c>
      <c r="EF540" s="118"/>
      <c r="EG540" s="118"/>
      <c r="EH540" s="115"/>
      <c r="EI540" s="115"/>
      <c r="EJ540" s="115"/>
      <c r="EK540" s="115"/>
      <c r="EL540" s="115"/>
      <c r="EM540" s="115">
        <f t="shared" si="8550"/>
        <v>0</v>
      </c>
      <c r="EO540" s="118"/>
      <c r="EP540" s="118"/>
      <c r="EQ540" s="115"/>
      <c r="ER540" s="115"/>
      <c r="ES540" s="115"/>
      <c r="ET540" s="115"/>
      <c r="EU540" s="115"/>
      <c r="EV540" s="115">
        <f t="shared" si="8551"/>
        <v>0</v>
      </c>
      <c r="EX540" s="118"/>
      <c r="EY540" s="118"/>
      <c r="EZ540" s="115"/>
      <c r="FA540" s="115"/>
      <c r="FB540" s="115"/>
      <c r="FC540" s="115"/>
      <c r="FD540" s="115"/>
      <c r="FE540" s="115">
        <f t="shared" si="8552"/>
        <v>0</v>
      </c>
      <c r="FG540" s="118"/>
      <c r="FH540" s="118"/>
      <c r="FI540" s="115"/>
      <c r="FJ540" s="115"/>
      <c r="FK540" s="115"/>
      <c r="FL540" s="115"/>
      <c r="FM540" s="115"/>
      <c r="FN540" s="115">
        <f t="shared" si="8553"/>
        <v>0</v>
      </c>
      <c r="FP540" s="118"/>
      <c r="FQ540" s="118"/>
      <c r="FR540" s="115"/>
      <c r="FS540" s="115"/>
      <c r="FT540" s="115"/>
      <c r="FU540" s="115"/>
      <c r="FV540" s="115"/>
      <c r="FW540" s="115">
        <f t="shared" si="8554"/>
        <v>0</v>
      </c>
      <c r="FY540" s="118"/>
      <c r="FZ540" s="118"/>
      <c r="GA540" s="115"/>
      <c r="GB540" s="115"/>
      <c r="GC540" s="115"/>
      <c r="GD540" s="115"/>
      <c r="GE540" s="115"/>
      <c r="GF540" s="115">
        <f t="shared" si="8555"/>
        <v>0</v>
      </c>
      <c r="GH540" s="118"/>
      <c r="GI540" s="118"/>
      <c r="GJ540" s="115"/>
      <c r="GK540" s="115"/>
      <c r="GL540" s="115"/>
      <c r="GM540" s="115"/>
      <c r="GN540" s="115"/>
      <c r="GO540" s="115">
        <f t="shared" si="8556"/>
        <v>0</v>
      </c>
      <c r="GQ540" s="118"/>
      <c r="GR540" s="118"/>
      <c r="GS540" s="115"/>
      <c r="GT540" s="115"/>
      <c r="GU540" s="115"/>
      <c r="GV540" s="115"/>
      <c r="GW540" s="115"/>
      <c r="GX540" s="115">
        <f t="shared" si="8557"/>
        <v>0</v>
      </c>
      <c r="GZ540" s="118"/>
      <c r="HA540" s="118"/>
      <c r="HB540" s="115"/>
      <c r="HC540" s="115"/>
      <c r="HD540" s="115"/>
      <c r="HE540" s="115"/>
      <c r="HF540" s="115"/>
      <c r="HG540" s="115">
        <f t="shared" si="8558"/>
        <v>0</v>
      </c>
      <c r="HI540" s="118"/>
      <c r="HJ540" s="118"/>
      <c r="HK540" s="115"/>
      <c r="HL540" s="115"/>
      <c r="HM540" s="115"/>
      <c r="HN540" s="115"/>
      <c r="HO540" s="115"/>
      <c r="HP540" s="115">
        <f t="shared" si="8559"/>
        <v>0</v>
      </c>
      <c r="HR540" s="118"/>
      <c r="HS540" s="118"/>
      <c r="HT540" s="115"/>
      <c r="HU540" s="115"/>
      <c r="HV540" s="115"/>
      <c r="HW540" s="115"/>
      <c r="HX540" s="115"/>
      <c r="HY540" s="115">
        <f t="shared" si="8560"/>
        <v>0</v>
      </c>
      <c r="IA540" s="118"/>
      <c r="IB540" s="118"/>
      <c r="IC540" s="115"/>
      <c r="ID540" s="115"/>
      <c r="IE540" s="115"/>
      <c r="IF540" s="115"/>
      <c r="IG540" s="115"/>
      <c r="IH540" s="115">
        <f t="shared" si="8561"/>
        <v>0</v>
      </c>
      <c r="IJ540" s="118"/>
      <c r="IK540" s="118"/>
      <c r="IL540" s="115"/>
      <c r="IM540" s="115"/>
      <c r="IN540" s="115"/>
      <c r="IO540" s="115"/>
      <c r="IP540" s="115"/>
      <c r="IQ540" s="115">
        <f t="shared" si="8562"/>
        <v>0</v>
      </c>
      <c r="IS540" s="118"/>
      <c r="IT540" s="118"/>
      <c r="IU540" s="115"/>
      <c r="IV540" s="115"/>
      <c r="IW540" s="115"/>
      <c r="IX540" s="115"/>
      <c r="IY540" s="115"/>
      <c r="IZ540" s="115">
        <f t="shared" si="8563"/>
        <v>0</v>
      </c>
      <c r="JB540" s="118"/>
      <c r="JC540" s="118"/>
      <c r="JD540" s="115"/>
      <c r="JE540" s="115"/>
      <c r="JF540" s="115"/>
      <c r="JG540" s="115"/>
      <c r="JH540" s="115"/>
      <c r="JI540" s="115">
        <f t="shared" si="8564"/>
        <v>0</v>
      </c>
      <c r="JK540" s="118"/>
      <c r="JL540" s="118"/>
      <c r="JM540" s="115"/>
      <c r="JN540" s="115"/>
      <c r="JO540" s="115"/>
      <c r="JP540" s="115"/>
      <c r="JQ540" s="115"/>
      <c r="JR540" s="115">
        <f t="shared" si="8565"/>
        <v>0</v>
      </c>
      <c r="JS540" s="481"/>
      <c r="JT540" s="118"/>
      <c r="JU540" s="118"/>
      <c r="JV540" s="115"/>
      <c r="JW540" s="115"/>
      <c r="JX540" s="115"/>
      <c r="JY540" s="115"/>
      <c r="JZ540" s="115"/>
      <c r="KA540" s="115">
        <f t="shared" si="8566"/>
        <v>0</v>
      </c>
      <c r="KB540" s="481"/>
      <c r="KC540" s="118"/>
      <c r="KD540" s="118"/>
      <c r="KE540" s="115"/>
      <c r="KF540" s="115"/>
      <c r="KG540" s="115"/>
      <c r="KH540" s="115"/>
      <c r="KI540" s="115"/>
      <c r="KJ540" s="115">
        <f t="shared" si="8567"/>
        <v>0</v>
      </c>
      <c r="KK540" s="481"/>
      <c r="KL540" s="118"/>
      <c r="KM540" s="118"/>
      <c r="KN540" s="115"/>
      <c r="KO540" s="115"/>
      <c r="KP540" s="115"/>
      <c r="KQ540" s="115"/>
      <c r="KR540" s="115"/>
      <c r="KS540" s="115">
        <f t="shared" si="8568"/>
        <v>0</v>
      </c>
      <c r="KT540" s="481"/>
      <c r="KU540" s="118"/>
      <c r="KV540" s="118"/>
      <c r="KW540" s="115"/>
      <c r="KX540" s="115"/>
      <c r="KY540" s="115"/>
      <c r="KZ540" s="115"/>
      <c r="LA540" s="115"/>
      <c r="LB540" s="115">
        <f t="shared" si="8569"/>
        <v>0</v>
      </c>
      <c r="LC540" s="481"/>
      <c r="LD540" s="118"/>
      <c r="LE540" s="118"/>
      <c r="LF540" s="115"/>
      <c r="LG540" s="115"/>
      <c r="LH540" s="115"/>
      <c r="LI540" s="115"/>
      <c r="LJ540" s="115"/>
      <c r="LK540" s="115">
        <f t="shared" si="8570"/>
        <v>0</v>
      </c>
      <c r="LL540" s="481"/>
      <c r="LM540" s="118"/>
      <c r="LN540" s="118"/>
      <c r="LO540" s="115"/>
      <c r="LP540" s="115"/>
      <c r="LQ540" s="115"/>
      <c r="LR540" s="115"/>
      <c r="LS540" s="115"/>
      <c r="LT540" s="115">
        <f t="shared" si="8571"/>
        <v>0</v>
      </c>
      <c r="LU540" s="481"/>
      <c r="LV540" s="118"/>
      <c r="LW540" s="118"/>
      <c r="LX540" s="115"/>
      <c r="LY540" s="115"/>
      <c r="LZ540" s="115"/>
      <c r="MA540" s="115"/>
      <c r="MB540" s="115"/>
      <c r="MC540" s="115">
        <f t="shared" si="8572"/>
        <v>0</v>
      </c>
      <c r="MD540" s="481"/>
      <c r="ME540" s="118"/>
      <c r="MF540" s="118"/>
      <c r="MG540" s="115"/>
      <c r="MH540" s="115"/>
      <c r="MI540" s="115"/>
      <c r="MJ540" s="115"/>
      <c r="MK540" s="115"/>
      <c r="ML540" s="115">
        <f t="shared" si="8573"/>
        <v>0</v>
      </c>
      <c r="MM540" s="481"/>
      <c r="MN540" s="118"/>
      <c r="MO540" s="118"/>
      <c r="MP540" s="115"/>
      <c r="MQ540" s="115"/>
      <c r="MR540" s="115"/>
      <c r="MS540" s="115"/>
      <c r="MT540" s="115"/>
      <c r="MU540" s="115">
        <f t="shared" si="8574"/>
        <v>0</v>
      </c>
      <c r="MV540" s="481"/>
      <c r="MW540" s="118"/>
      <c r="MX540" s="118"/>
      <c r="MY540" s="115"/>
      <c r="MZ540" s="115"/>
      <c r="NA540" s="115"/>
      <c r="NB540" s="115"/>
      <c r="NC540" s="115"/>
      <c r="ND540" s="115">
        <f t="shared" si="8575"/>
        <v>0</v>
      </c>
      <c r="NE540" s="481"/>
      <c r="NF540" s="118"/>
      <c r="NG540" s="118"/>
      <c r="NH540" s="115"/>
      <c r="NI540" s="115"/>
      <c r="NJ540" s="115"/>
      <c r="NK540" s="115"/>
      <c r="NL540" s="115"/>
      <c r="NM540" s="115">
        <f t="shared" si="8576"/>
        <v>0</v>
      </c>
      <c r="NN540" s="481"/>
      <c r="NO540" s="118"/>
      <c r="NP540" s="118"/>
      <c r="NQ540" s="115"/>
      <c r="NR540" s="115"/>
      <c r="NS540" s="115"/>
      <c r="NT540" s="115"/>
      <c r="NU540" s="115"/>
      <c r="NV540" s="115">
        <f t="shared" si="8577"/>
        <v>0</v>
      </c>
      <c r="NW540" s="481"/>
      <c r="NX540" s="118"/>
      <c r="NY540" s="118"/>
      <c r="NZ540" s="115"/>
      <c r="OA540" s="115"/>
      <c r="OB540" s="115"/>
      <c r="OC540" s="115"/>
      <c r="OD540" s="115"/>
      <c r="OE540" s="115">
        <f t="shared" si="8578"/>
        <v>0</v>
      </c>
      <c r="OF540" s="481"/>
      <c r="OG540" s="118"/>
      <c r="OH540" s="118"/>
      <c r="OI540" s="115"/>
      <c r="OJ540" s="115"/>
      <c r="OK540" s="115"/>
      <c r="OL540" s="115"/>
      <c r="OM540" s="115"/>
      <c r="ON540" s="115">
        <f t="shared" si="8579"/>
        <v>0</v>
      </c>
      <c r="OO540" s="481"/>
      <c r="OP540" s="118"/>
      <c r="OQ540" s="118"/>
      <c r="OR540" s="115"/>
      <c r="OS540" s="115"/>
      <c r="OT540" s="115"/>
      <c r="OU540" s="115"/>
      <c r="OV540" s="115"/>
      <c r="OW540" s="115">
        <f t="shared" si="8580"/>
        <v>0</v>
      </c>
      <c r="OY540" s="118"/>
      <c r="OZ540" s="118"/>
      <c r="PA540" s="115"/>
      <c r="PB540" s="115"/>
      <c r="PC540" s="115"/>
      <c r="PD540" s="115"/>
      <c r="PE540" s="115"/>
      <c r="PF540" s="115">
        <f t="shared" si="8581"/>
        <v>0</v>
      </c>
    </row>
    <row r="541" spans="1:422">
      <c r="A541" s="118"/>
      <c r="B541" s="118"/>
      <c r="C541" s="115"/>
      <c r="D541" s="115"/>
      <c r="E541" s="115"/>
      <c r="F541" s="115"/>
      <c r="G541" s="115"/>
      <c r="H541" s="115">
        <f t="shared" si="8535"/>
        <v>0</v>
      </c>
      <c r="J541" s="118"/>
      <c r="K541" s="118"/>
      <c r="L541" s="115"/>
      <c r="M541" s="115"/>
      <c r="N541" s="115"/>
      <c r="O541" s="115"/>
      <c r="P541" s="115"/>
      <c r="Q541" s="115">
        <f t="shared" si="8536"/>
        <v>0</v>
      </c>
      <c r="S541" s="118"/>
      <c r="T541" s="118"/>
      <c r="U541" s="115"/>
      <c r="V541" s="115"/>
      <c r="W541" s="115"/>
      <c r="X541" s="115"/>
      <c r="Y541" s="115"/>
      <c r="Z541" s="115">
        <f t="shared" si="8537"/>
        <v>0</v>
      </c>
      <c r="AB541" s="118"/>
      <c r="AC541" s="118"/>
      <c r="AD541" s="115"/>
      <c r="AE541" s="115"/>
      <c r="AF541" s="115"/>
      <c r="AG541" s="115"/>
      <c r="AH541" s="115"/>
      <c r="AI541" s="115">
        <f t="shared" si="8538"/>
        <v>0</v>
      </c>
      <c r="AK541" s="118"/>
      <c r="AL541" s="118"/>
      <c r="AM541" s="115"/>
      <c r="AN541" s="115"/>
      <c r="AO541" s="115"/>
      <c r="AP541" s="115"/>
      <c r="AQ541" s="115"/>
      <c r="AR541" s="115">
        <f t="shared" si="8539"/>
        <v>0</v>
      </c>
      <c r="AT541" s="118"/>
      <c r="AU541" s="118"/>
      <c r="AV541" s="115"/>
      <c r="AW541" s="115"/>
      <c r="AX541" s="115"/>
      <c r="AY541" s="115"/>
      <c r="AZ541" s="115"/>
      <c r="BA541" s="115">
        <f t="shared" si="8540"/>
        <v>0</v>
      </c>
      <c r="BC541" s="118"/>
      <c r="BD541" s="118"/>
      <c r="BE541" s="115"/>
      <c r="BF541" s="115"/>
      <c r="BG541" s="115"/>
      <c r="BH541" s="115"/>
      <c r="BI541" s="115"/>
      <c r="BJ541" s="115">
        <f t="shared" si="8541"/>
        <v>0</v>
      </c>
      <c r="BL541" s="118"/>
      <c r="BM541" s="118"/>
      <c r="BN541" s="115"/>
      <c r="BO541" s="115"/>
      <c r="BP541" s="115"/>
      <c r="BQ541" s="115"/>
      <c r="BR541" s="115"/>
      <c r="BS541" s="115">
        <f t="shared" si="8542"/>
        <v>0</v>
      </c>
      <c r="BU541" s="118"/>
      <c r="BV541" s="118"/>
      <c r="BW541" s="115"/>
      <c r="BX541" s="115"/>
      <c r="BY541" s="115"/>
      <c r="BZ541" s="115"/>
      <c r="CA541" s="115"/>
      <c r="CB541" s="115">
        <f t="shared" si="8543"/>
        <v>0</v>
      </c>
      <c r="CD541" s="118"/>
      <c r="CE541" s="118"/>
      <c r="CF541" s="115"/>
      <c r="CG541" s="115"/>
      <c r="CH541" s="115"/>
      <c r="CI541" s="115"/>
      <c r="CJ541" s="115"/>
      <c r="CK541" s="115">
        <f t="shared" si="8544"/>
        <v>0</v>
      </c>
      <c r="CM541" s="118"/>
      <c r="CN541" s="118"/>
      <c r="CO541" s="115"/>
      <c r="CP541" s="115"/>
      <c r="CQ541" s="115"/>
      <c r="CR541" s="115"/>
      <c r="CS541" s="115"/>
      <c r="CT541" s="115">
        <f t="shared" si="8545"/>
        <v>0</v>
      </c>
      <c r="CV541" s="118"/>
      <c r="CW541" s="118"/>
      <c r="CX541" s="115"/>
      <c r="CY541" s="115"/>
      <c r="CZ541" s="115"/>
      <c r="DA541" s="115"/>
      <c r="DB541" s="115"/>
      <c r="DC541" s="115">
        <f t="shared" si="8546"/>
        <v>0</v>
      </c>
      <c r="DE541" s="118"/>
      <c r="DF541" s="118"/>
      <c r="DG541" s="115"/>
      <c r="DH541" s="115"/>
      <c r="DI541" s="115"/>
      <c r="DJ541" s="115"/>
      <c r="DK541" s="115"/>
      <c r="DL541" s="115">
        <f t="shared" si="8547"/>
        <v>0</v>
      </c>
      <c r="DN541" s="118"/>
      <c r="DO541" s="118"/>
      <c r="DP541" s="115"/>
      <c r="DQ541" s="115"/>
      <c r="DR541" s="115"/>
      <c r="DS541" s="115"/>
      <c r="DT541" s="115"/>
      <c r="DU541" s="115">
        <f t="shared" si="8548"/>
        <v>0</v>
      </c>
      <c r="DW541" s="118"/>
      <c r="DX541" s="118"/>
      <c r="DY541" s="115"/>
      <c r="DZ541" s="115"/>
      <c r="EA541" s="115"/>
      <c r="EB541" s="115"/>
      <c r="EC541" s="115"/>
      <c r="ED541" s="115">
        <f t="shared" si="8549"/>
        <v>0</v>
      </c>
      <c r="EF541" s="118"/>
      <c r="EG541" s="118"/>
      <c r="EH541" s="115"/>
      <c r="EI541" s="115"/>
      <c r="EJ541" s="115"/>
      <c r="EK541" s="115"/>
      <c r="EL541" s="115"/>
      <c r="EM541" s="115">
        <f t="shared" si="8550"/>
        <v>0</v>
      </c>
      <c r="EO541" s="118"/>
      <c r="EP541" s="118"/>
      <c r="EQ541" s="115"/>
      <c r="ER541" s="115"/>
      <c r="ES541" s="115"/>
      <c r="ET541" s="115"/>
      <c r="EU541" s="115"/>
      <c r="EV541" s="115">
        <f t="shared" si="8551"/>
        <v>0</v>
      </c>
      <c r="EX541" s="118"/>
      <c r="EY541" s="118"/>
      <c r="EZ541" s="115"/>
      <c r="FA541" s="115"/>
      <c r="FB541" s="115"/>
      <c r="FC541" s="115"/>
      <c r="FD541" s="115"/>
      <c r="FE541" s="115">
        <f t="shared" si="8552"/>
        <v>0</v>
      </c>
      <c r="FG541" s="118"/>
      <c r="FH541" s="118"/>
      <c r="FI541" s="115"/>
      <c r="FJ541" s="115"/>
      <c r="FK541" s="115"/>
      <c r="FL541" s="115"/>
      <c r="FM541" s="115"/>
      <c r="FN541" s="115">
        <f t="shared" si="8553"/>
        <v>0</v>
      </c>
      <c r="FP541" s="118"/>
      <c r="FQ541" s="118"/>
      <c r="FR541" s="115"/>
      <c r="FS541" s="115"/>
      <c r="FT541" s="115"/>
      <c r="FU541" s="115"/>
      <c r="FV541" s="115"/>
      <c r="FW541" s="115">
        <f t="shared" si="8554"/>
        <v>0</v>
      </c>
      <c r="FY541" s="118"/>
      <c r="FZ541" s="118"/>
      <c r="GA541" s="115"/>
      <c r="GB541" s="115"/>
      <c r="GC541" s="115"/>
      <c r="GD541" s="115"/>
      <c r="GE541" s="115"/>
      <c r="GF541" s="115">
        <f t="shared" si="8555"/>
        <v>0</v>
      </c>
      <c r="GH541" s="118"/>
      <c r="GI541" s="118"/>
      <c r="GJ541" s="115"/>
      <c r="GK541" s="115"/>
      <c r="GL541" s="115"/>
      <c r="GM541" s="115"/>
      <c r="GN541" s="115"/>
      <c r="GO541" s="115">
        <f t="shared" si="8556"/>
        <v>0</v>
      </c>
      <c r="GQ541" s="118"/>
      <c r="GR541" s="118"/>
      <c r="GS541" s="115"/>
      <c r="GT541" s="115"/>
      <c r="GU541" s="115"/>
      <c r="GV541" s="115"/>
      <c r="GW541" s="115"/>
      <c r="GX541" s="115">
        <f t="shared" si="8557"/>
        <v>0</v>
      </c>
      <c r="GZ541" s="118"/>
      <c r="HA541" s="118"/>
      <c r="HB541" s="115"/>
      <c r="HC541" s="115"/>
      <c r="HD541" s="115"/>
      <c r="HE541" s="115"/>
      <c r="HF541" s="115"/>
      <c r="HG541" s="115">
        <f t="shared" si="8558"/>
        <v>0</v>
      </c>
      <c r="HI541" s="118"/>
      <c r="HJ541" s="118"/>
      <c r="HK541" s="115"/>
      <c r="HL541" s="115"/>
      <c r="HM541" s="115"/>
      <c r="HN541" s="115"/>
      <c r="HO541" s="115"/>
      <c r="HP541" s="115">
        <f t="shared" si="8559"/>
        <v>0</v>
      </c>
      <c r="HR541" s="118"/>
      <c r="HS541" s="118"/>
      <c r="HT541" s="115"/>
      <c r="HU541" s="115"/>
      <c r="HV541" s="115"/>
      <c r="HW541" s="115"/>
      <c r="HX541" s="115"/>
      <c r="HY541" s="115">
        <f t="shared" si="8560"/>
        <v>0</v>
      </c>
      <c r="IA541" s="118"/>
      <c r="IB541" s="118"/>
      <c r="IC541" s="115"/>
      <c r="ID541" s="115"/>
      <c r="IE541" s="115"/>
      <c r="IF541" s="115"/>
      <c r="IG541" s="115"/>
      <c r="IH541" s="115">
        <f t="shared" si="8561"/>
        <v>0</v>
      </c>
      <c r="IJ541" s="118"/>
      <c r="IK541" s="118"/>
      <c r="IL541" s="115"/>
      <c r="IM541" s="115"/>
      <c r="IN541" s="115"/>
      <c r="IO541" s="115"/>
      <c r="IP541" s="115"/>
      <c r="IQ541" s="115">
        <f t="shared" si="8562"/>
        <v>0</v>
      </c>
      <c r="IS541" s="118"/>
      <c r="IT541" s="118"/>
      <c r="IU541" s="115"/>
      <c r="IV541" s="115"/>
      <c r="IW541" s="115"/>
      <c r="IX541" s="115"/>
      <c r="IY541" s="115"/>
      <c r="IZ541" s="115">
        <f t="shared" si="8563"/>
        <v>0</v>
      </c>
      <c r="JB541" s="118"/>
      <c r="JC541" s="118"/>
      <c r="JD541" s="115"/>
      <c r="JE541" s="115"/>
      <c r="JF541" s="115"/>
      <c r="JG541" s="115"/>
      <c r="JH541" s="115"/>
      <c r="JI541" s="115">
        <f t="shared" si="8564"/>
        <v>0</v>
      </c>
      <c r="JK541" s="118"/>
      <c r="JL541" s="118"/>
      <c r="JM541" s="115"/>
      <c r="JN541" s="115"/>
      <c r="JO541" s="115"/>
      <c r="JP541" s="115"/>
      <c r="JQ541" s="115"/>
      <c r="JR541" s="115">
        <f t="shared" si="8565"/>
        <v>0</v>
      </c>
      <c r="JS541" s="481"/>
      <c r="JT541" s="118"/>
      <c r="JU541" s="118"/>
      <c r="JV541" s="115"/>
      <c r="JW541" s="115"/>
      <c r="JX541" s="115"/>
      <c r="JY541" s="115"/>
      <c r="JZ541" s="115"/>
      <c r="KA541" s="115">
        <f t="shared" si="8566"/>
        <v>0</v>
      </c>
      <c r="KB541" s="481"/>
      <c r="KC541" s="118"/>
      <c r="KD541" s="118"/>
      <c r="KE541" s="115"/>
      <c r="KF541" s="115"/>
      <c r="KG541" s="115"/>
      <c r="KH541" s="115"/>
      <c r="KI541" s="115"/>
      <c r="KJ541" s="115">
        <f t="shared" si="8567"/>
        <v>0</v>
      </c>
      <c r="KK541" s="481"/>
      <c r="KL541" s="118"/>
      <c r="KM541" s="118"/>
      <c r="KN541" s="115"/>
      <c r="KO541" s="115"/>
      <c r="KP541" s="115"/>
      <c r="KQ541" s="115"/>
      <c r="KR541" s="115"/>
      <c r="KS541" s="115">
        <f t="shared" si="8568"/>
        <v>0</v>
      </c>
      <c r="KT541" s="481"/>
      <c r="KU541" s="118"/>
      <c r="KV541" s="118"/>
      <c r="KW541" s="115"/>
      <c r="KX541" s="115"/>
      <c r="KY541" s="115"/>
      <c r="KZ541" s="115"/>
      <c r="LA541" s="115"/>
      <c r="LB541" s="115">
        <f t="shared" si="8569"/>
        <v>0</v>
      </c>
      <c r="LC541" s="481"/>
      <c r="LD541" s="118"/>
      <c r="LE541" s="118"/>
      <c r="LF541" s="115"/>
      <c r="LG541" s="115"/>
      <c r="LH541" s="115"/>
      <c r="LI541" s="115"/>
      <c r="LJ541" s="115"/>
      <c r="LK541" s="115">
        <f t="shared" si="8570"/>
        <v>0</v>
      </c>
      <c r="LL541" s="481"/>
      <c r="LM541" s="118"/>
      <c r="LN541" s="118"/>
      <c r="LO541" s="115"/>
      <c r="LP541" s="115"/>
      <c r="LQ541" s="115"/>
      <c r="LR541" s="115"/>
      <c r="LS541" s="115"/>
      <c r="LT541" s="115">
        <f t="shared" si="8571"/>
        <v>0</v>
      </c>
      <c r="LU541" s="481"/>
      <c r="LV541" s="118"/>
      <c r="LW541" s="118"/>
      <c r="LX541" s="115"/>
      <c r="LY541" s="115"/>
      <c r="LZ541" s="115"/>
      <c r="MA541" s="115"/>
      <c r="MB541" s="115"/>
      <c r="MC541" s="115">
        <f t="shared" si="8572"/>
        <v>0</v>
      </c>
      <c r="MD541" s="481"/>
      <c r="ME541" s="118"/>
      <c r="MF541" s="118"/>
      <c r="MG541" s="115"/>
      <c r="MH541" s="115"/>
      <c r="MI541" s="115"/>
      <c r="MJ541" s="115"/>
      <c r="MK541" s="115"/>
      <c r="ML541" s="115">
        <f t="shared" si="8573"/>
        <v>0</v>
      </c>
      <c r="MM541" s="481"/>
      <c r="MN541" s="118"/>
      <c r="MO541" s="118"/>
      <c r="MP541" s="115"/>
      <c r="MQ541" s="115"/>
      <c r="MR541" s="115"/>
      <c r="MS541" s="115"/>
      <c r="MT541" s="115"/>
      <c r="MU541" s="115">
        <f t="shared" si="8574"/>
        <v>0</v>
      </c>
      <c r="MV541" s="481"/>
      <c r="MW541" s="118"/>
      <c r="MX541" s="118"/>
      <c r="MY541" s="115"/>
      <c r="MZ541" s="115"/>
      <c r="NA541" s="115"/>
      <c r="NB541" s="115"/>
      <c r="NC541" s="115"/>
      <c r="ND541" s="115">
        <f t="shared" si="8575"/>
        <v>0</v>
      </c>
      <c r="NE541" s="481"/>
      <c r="NF541" s="118"/>
      <c r="NG541" s="118"/>
      <c r="NH541" s="115"/>
      <c r="NI541" s="115"/>
      <c r="NJ541" s="115"/>
      <c r="NK541" s="115"/>
      <c r="NL541" s="115"/>
      <c r="NM541" s="115">
        <f t="shared" si="8576"/>
        <v>0</v>
      </c>
      <c r="NN541" s="481"/>
      <c r="NO541" s="118"/>
      <c r="NP541" s="118"/>
      <c r="NQ541" s="115"/>
      <c r="NR541" s="115"/>
      <c r="NS541" s="115"/>
      <c r="NT541" s="115"/>
      <c r="NU541" s="115"/>
      <c r="NV541" s="115">
        <f t="shared" si="8577"/>
        <v>0</v>
      </c>
      <c r="NW541" s="481"/>
      <c r="NX541" s="118"/>
      <c r="NY541" s="118"/>
      <c r="NZ541" s="115"/>
      <c r="OA541" s="115"/>
      <c r="OB541" s="115"/>
      <c r="OC541" s="115"/>
      <c r="OD541" s="115"/>
      <c r="OE541" s="115">
        <f t="shared" si="8578"/>
        <v>0</v>
      </c>
      <c r="OF541" s="481"/>
      <c r="OG541" s="118"/>
      <c r="OH541" s="118"/>
      <c r="OI541" s="115"/>
      <c r="OJ541" s="115"/>
      <c r="OK541" s="115"/>
      <c r="OL541" s="115"/>
      <c r="OM541" s="115"/>
      <c r="ON541" s="115">
        <f t="shared" si="8579"/>
        <v>0</v>
      </c>
      <c r="OO541" s="481"/>
      <c r="OP541" s="118"/>
      <c r="OQ541" s="118"/>
      <c r="OR541" s="115"/>
      <c r="OS541" s="115"/>
      <c r="OT541" s="115"/>
      <c r="OU541" s="115"/>
      <c r="OV541" s="115"/>
      <c r="OW541" s="115">
        <f t="shared" si="8580"/>
        <v>0</v>
      </c>
      <c r="OY541" s="118"/>
      <c r="OZ541" s="118"/>
      <c r="PA541" s="115"/>
      <c r="PB541" s="115"/>
      <c r="PC541" s="115"/>
      <c r="PD541" s="115"/>
      <c r="PE541" s="115"/>
      <c r="PF541" s="115">
        <f t="shared" si="8581"/>
        <v>0</v>
      </c>
    </row>
    <row r="542" spans="1:422">
      <c r="A542" s="118"/>
      <c r="B542" s="118"/>
      <c r="C542" s="115"/>
      <c r="D542" s="115"/>
      <c r="E542" s="115"/>
      <c r="F542" s="115"/>
      <c r="G542" s="115"/>
      <c r="H542" s="115">
        <f t="shared" si="8535"/>
        <v>0</v>
      </c>
      <c r="J542" s="118"/>
      <c r="K542" s="118"/>
      <c r="L542" s="115"/>
      <c r="M542" s="115"/>
      <c r="N542" s="115"/>
      <c r="O542" s="115"/>
      <c r="P542" s="115"/>
      <c r="Q542" s="115">
        <f t="shared" si="8536"/>
        <v>0</v>
      </c>
      <c r="S542" s="118"/>
      <c r="T542" s="118"/>
      <c r="U542" s="115"/>
      <c r="V542" s="115"/>
      <c r="W542" s="115"/>
      <c r="X542" s="115"/>
      <c r="Y542" s="115"/>
      <c r="Z542" s="115">
        <f t="shared" si="8537"/>
        <v>0</v>
      </c>
      <c r="AB542" s="118"/>
      <c r="AC542" s="118"/>
      <c r="AD542" s="115"/>
      <c r="AE542" s="115"/>
      <c r="AF542" s="115"/>
      <c r="AG542" s="115"/>
      <c r="AH542" s="115"/>
      <c r="AI542" s="115">
        <f t="shared" si="8538"/>
        <v>0</v>
      </c>
      <c r="AK542" s="118"/>
      <c r="AL542" s="118"/>
      <c r="AM542" s="115"/>
      <c r="AN542" s="115"/>
      <c r="AO542" s="115"/>
      <c r="AP542" s="115"/>
      <c r="AQ542" s="115"/>
      <c r="AR542" s="115">
        <f t="shared" si="8539"/>
        <v>0</v>
      </c>
      <c r="AT542" s="118"/>
      <c r="AU542" s="118"/>
      <c r="AV542" s="115"/>
      <c r="AW542" s="115"/>
      <c r="AX542" s="115"/>
      <c r="AY542" s="115"/>
      <c r="AZ542" s="115"/>
      <c r="BA542" s="115">
        <f t="shared" si="8540"/>
        <v>0</v>
      </c>
      <c r="BC542" s="118"/>
      <c r="BD542" s="118"/>
      <c r="BE542" s="115"/>
      <c r="BF542" s="115"/>
      <c r="BG542" s="115"/>
      <c r="BH542" s="115"/>
      <c r="BI542" s="115"/>
      <c r="BJ542" s="115">
        <f t="shared" si="8541"/>
        <v>0</v>
      </c>
      <c r="BL542" s="118"/>
      <c r="BM542" s="118"/>
      <c r="BN542" s="115"/>
      <c r="BO542" s="115"/>
      <c r="BP542" s="115"/>
      <c r="BQ542" s="115"/>
      <c r="BR542" s="115"/>
      <c r="BS542" s="115">
        <f t="shared" si="8542"/>
        <v>0</v>
      </c>
      <c r="BU542" s="118"/>
      <c r="BV542" s="118"/>
      <c r="BW542" s="115"/>
      <c r="BX542" s="115"/>
      <c r="BY542" s="115"/>
      <c r="BZ542" s="115"/>
      <c r="CA542" s="115"/>
      <c r="CB542" s="115">
        <f t="shared" si="8543"/>
        <v>0</v>
      </c>
      <c r="CD542" s="118"/>
      <c r="CE542" s="118"/>
      <c r="CF542" s="115"/>
      <c r="CG542" s="115"/>
      <c r="CH542" s="115"/>
      <c r="CI542" s="115"/>
      <c r="CJ542" s="115"/>
      <c r="CK542" s="115">
        <f t="shared" si="8544"/>
        <v>0</v>
      </c>
      <c r="CM542" s="118"/>
      <c r="CN542" s="118"/>
      <c r="CO542" s="115"/>
      <c r="CP542" s="115"/>
      <c r="CQ542" s="115"/>
      <c r="CR542" s="115"/>
      <c r="CS542" s="115"/>
      <c r="CT542" s="115">
        <f t="shared" si="8545"/>
        <v>0</v>
      </c>
      <c r="CV542" s="118"/>
      <c r="CW542" s="118"/>
      <c r="CX542" s="115"/>
      <c r="CY542" s="115"/>
      <c r="CZ542" s="115"/>
      <c r="DA542" s="115"/>
      <c r="DB542" s="115"/>
      <c r="DC542" s="115">
        <f t="shared" si="8546"/>
        <v>0</v>
      </c>
      <c r="DE542" s="118"/>
      <c r="DF542" s="118"/>
      <c r="DG542" s="115"/>
      <c r="DH542" s="115"/>
      <c r="DI542" s="115"/>
      <c r="DJ542" s="115"/>
      <c r="DK542" s="115"/>
      <c r="DL542" s="115">
        <f t="shared" si="8547"/>
        <v>0</v>
      </c>
      <c r="DN542" s="118"/>
      <c r="DO542" s="118"/>
      <c r="DP542" s="115"/>
      <c r="DQ542" s="115"/>
      <c r="DR542" s="115"/>
      <c r="DS542" s="115"/>
      <c r="DT542" s="115"/>
      <c r="DU542" s="115">
        <f t="shared" si="8548"/>
        <v>0</v>
      </c>
      <c r="DW542" s="118"/>
      <c r="DX542" s="118"/>
      <c r="DY542" s="115"/>
      <c r="DZ542" s="115"/>
      <c r="EA542" s="115"/>
      <c r="EB542" s="115"/>
      <c r="EC542" s="115"/>
      <c r="ED542" s="115">
        <f t="shared" si="8549"/>
        <v>0</v>
      </c>
      <c r="EF542" s="118"/>
      <c r="EG542" s="118"/>
      <c r="EH542" s="115"/>
      <c r="EI542" s="115"/>
      <c r="EJ542" s="115"/>
      <c r="EK542" s="115"/>
      <c r="EL542" s="115"/>
      <c r="EM542" s="115">
        <f t="shared" si="8550"/>
        <v>0</v>
      </c>
      <c r="EO542" s="118"/>
      <c r="EP542" s="118"/>
      <c r="EQ542" s="115"/>
      <c r="ER542" s="115"/>
      <c r="ES542" s="115"/>
      <c r="ET542" s="115"/>
      <c r="EU542" s="115"/>
      <c r="EV542" s="115">
        <f t="shared" si="8551"/>
        <v>0</v>
      </c>
      <c r="EX542" s="118"/>
      <c r="EY542" s="118"/>
      <c r="EZ542" s="115"/>
      <c r="FA542" s="115"/>
      <c r="FB542" s="115"/>
      <c r="FC542" s="115"/>
      <c r="FD542" s="115"/>
      <c r="FE542" s="115">
        <f t="shared" si="8552"/>
        <v>0</v>
      </c>
      <c r="FG542" s="118"/>
      <c r="FH542" s="118"/>
      <c r="FI542" s="115"/>
      <c r="FJ542" s="115"/>
      <c r="FK542" s="115"/>
      <c r="FL542" s="115"/>
      <c r="FM542" s="115"/>
      <c r="FN542" s="115">
        <f t="shared" si="8553"/>
        <v>0</v>
      </c>
      <c r="FP542" s="118"/>
      <c r="FQ542" s="118"/>
      <c r="FR542" s="115"/>
      <c r="FS542" s="115"/>
      <c r="FT542" s="115"/>
      <c r="FU542" s="115"/>
      <c r="FV542" s="115"/>
      <c r="FW542" s="115">
        <f t="shared" si="8554"/>
        <v>0</v>
      </c>
      <c r="FY542" s="118"/>
      <c r="FZ542" s="118"/>
      <c r="GA542" s="115"/>
      <c r="GB542" s="115"/>
      <c r="GC542" s="115"/>
      <c r="GD542" s="115"/>
      <c r="GE542" s="115"/>
      <c r="GF542" s="115">
        <f t="shared" si="8555"/>
        <v>0</v>
      </c>
      <c r="GH542" s="118"/>
      <c r="GI542" s="118"/>
      <c r="GJ542" s="115"/>
      <c r="GK542" s="115"/>
      <c r="GL542" s="115"/>
      <c r="GM542" s="115"/>
      <c r="GN542" s="115"/>
      <c r="GO542" s="115">
        <f t="shared" si="8556"/>
        <v>0</v>
      </c>
      <c r="GQ542" s="118"/>
      <c r="GR542" s="118"/>
      <c r="GS542" s="115"/>
      <c r="GT542" s="115"/>
      <c r="GU542" s="115"/>
      <c r="GV542" s="115"/>
      <c r="GW542" s="115"/>
      <c r="GX542" s="115">
        <f t="shared" si="8557"/>
        <v>0</v>
      </c>
      <c r="GZ542" s="118"/>
      <c r="HA542" s="118"/>
      <c r="HB542" s="115"/>
      <c r="HC542" s="115"/>
      <c r="HD542" s="115"/>
      <c r="HE542" s="115"/>
      <c r="HF542" s="115"/>
      <c r="HG542" s="115">
        <f t="shared" si="8558"/>
        <v>0</v>
      </c>
      <c r="HI542" s="118"/>
      <c r="HJ542" s="118"/>
      <c r="HK542" s="115"/>
      <c r="HL542" s="115"/>
      <c r="HM542" s="115"/>
      <c r="HN542" s="115"/>
      <c r="HO542" s="115"/>
      <c r="HP542" s="115">
        <f t="shared" si="8559"/>
        <v>0</v>
      </c>
      <c r="HR542" s="118"/>
      <c r="HS542" s="118"/>
      <c r="HT542" s="115"/>
      <c r="HU542" s="115"/>
      <c r="HV542" s="115"/>
      <c r="HW542" s="115"/>
      <c r="HX542" s="115"/>
      <c r="HY542" s="115">
        <f t="shared" si="8560"/>
        <v>0</v>
      </c>
      <c r="IA542" s="118"/>
      <c r="IB542" s="118"/>
      <c r="IC542" s="115"/>
      <c r="ID542" s="115"/>
      <c r="IE542" s="115"/>
      <c r="IF542" s="115"/>
      <c r="IG542" s="115"/>
      <c r="IH542" s="115">
        <f t="shared" si="8561"/>
        <v>0</v>
      </c>
      <c r="IJ542" s="118"/>
      <c r="IK542" s="118"/>
      <c r="IL542" s="115"/>
      <c r="IM542" s="115"/>
      <c r="IN542" s="115"/>
      <c r="IO542" s="115"/>
      <c r="IP542" s="115"/>
      <c r="IQ542" s="115">
        <f t="shared" si="8562"/>
        <v>0</v>
      </c>
      <c r="IS542" s="118"/>
      <c r="IT542" s="118"/>
      <c r="IU542" s="115"/>
      <c r="IV542" s="115"/>
      <c r="IW542" s="115"/>
      <c r="IX542" s="115"/>
      <c r="IY542" s="115"/>
      <c r="IZ542" s="115">
        <f t="shared" si="8563"/>
        <v>0</v>
      </c>
      <c r="JB542" s="118"/>
      <c r="JC542" s="118"/>
      <c r="JD542" s="115"/>
      <c r="JE542" s="115"/>
      <c r="JF542" s="115"/>
      <c r="JG542" s="115"/>
      <c r="JH542" s="115"/>
      <c r="JI542" s="115">
        <f t="shared" si="8564"/>
        <v>0</v>
      </c>
      <c r="JK542" s="118"/>
      <c r="JL542" s="118"/>
      <c r="JM542" s="115"/>
      <c r="JN542" s="115"/>
      <c r="JO542" s="115"/>
      <c r="JP542" s="115"/>
      <c r="JQ542" s="115"/>
      <c r="JR542" s="115">
        <f t="shared" si="8565"/>
        <v>0</v>
      </c>
      <c r="JS542" s="481"/>
      <c r="JT542" s="118"/>
      <c r="JU542" s="118"/>
      <c r="JV542" s="115"/>
      <c r="JW542" s="115"/>
      <c r="JX542" s="115"/>
      <c r="JY542" s="115"/>
      <c r="JZ542" s="115"/>
      <c r="KA542" s="115">
        <f t="shared" si="8566"/>
        <v>0</v>
      </c>
      <c r="KB542" s="481"/>
      <c r="KC542" s="118"/>
      <c r="KD542" s="118"/>
      <c r="KE542" s="115"/>
      <c r="KF542" s="115"/>
      <c r="KG542" s="115"/>
      <c r="KH542" s="115"/>
      <c r="KI542" s="115"/>
      <c r="KJ542" s="115">
        <f t="shared" si="8567"/>
        <v>0</v>
      </c>
      <c r="KK542" s="481"/>
      <c r="KL542" s="118"/>
      <c r="KM542" s="118"/>
      <c r="KN542" s="115"/>
      <c r="KO542" s="115"/>
      <c r="KP542" s="115"/>
      <c r="KQ542" s="115"/>
      <c r="KR542" s="115"/>
      <c r="KS542" s="115">
        <f t="shared" si="8568"/>
        <v>0</v>
      </c>
      <c r="KT542" s="481"/>
      <c r="KU542" s="118"/>
      <c r="KV542" s="118"/>
      <c r="KW542" s="115"/>
      <c r="KX542" s="115"/>
      <c r="KY542" s="115"/>
      <c r="KZ542" s="115"/>
      <c r="LA542" s="115"/>
      <c r="LB542" s="115">
        <f t="shared" si="8569"/>
        <v>0</v>
      </c>
      <c r="LC542" s="481"/>
      <c r="LD542" s="118"/>
      <c r="LE542" s="118"/>
      <c r="LF542" s="115"/>
      <c r="LG542" s="115"/>
      <c r="LH542" s="115"/>
      <c r="LI542" s="115"/>
      <c r="LJ542" s="115"/>
      <c r="LK542" s="115">
        <f t="shared" si="8570"/>
        <v>0</v>
      </c>
      <c r="LL542" s="481"/>
      <c r="LM542" s="118"/>
      <c r="LN542" s="118"/>
      <c r="LO542" s="115"/>
      <c r="LP542" s="115"/>
      <c r="LQ542" s="115"/>
      <c r="LR542" s="115"/>
      <c r="LS542" s="115"/>
      <c r="LT542" s="115">
        <f t="shared" si="8571"/>
        <v>0</v>
      </c>
      <c r="LU542" s="481"/>
      <c r="LV542" s="118"/>
      <c r="LW542" s="118"/>
      <c r="LX542" s="115"/>
      <c r="LY542" s="115"/>
      <c r="LZ542" s="115"/>
      <c r="MA542" s="115"/>
      <c r="MB542" s="115"/>
      <c r="MC542" s="115">
        <f t="shared" si="8572"/>
        <v>0</v>
      </c>
      <c r="MD542" s="481"/>
      <c r="ME542" s="118"/>
      <c r="MF542" s="118"/>
      <c r="MG542" s="115"/>
      <c r="MH542" s="115"/>
      <c r="MI542" s="115"/>
      <c r="MJ542" s="115"/>
      <c r="MK542" s="115"/>
      <c r="ML542" s="115">
        <f t="shared" si="8573"/>
        <v>0</v>
      </c>
      <c r="MM542" s="481"/>
      <c r="MN542" s="118"/>
      <c r="MO542" s="118"/>
      <c r="MP542" s="115"/>
      <c r="MQ542" s="115"/>
      <c r="MR542" s="115"/>
      <c r="MS542" s="115"/>
      <c r="MT542" s="115"/>
      <c r="MU542" s="115">
        <f t="shared" si="8574"/>
        <v>0</v>
      </c>
      <c r="MV542" s="481"/>
      <c r="MW542" s="118"/>
      <c r="MX542" s="118"/>
      <c r="MY542" s="115"/>
      <c r="MZ542" s="115"/>
      <c r="NA542" s="115"/>
      <c r="NB542" s="115"/>
      <c r="NC542" s="115"/>
      <c r="ND542" s="115">
        <f t="shared" si="8575"/>
        <v>0</v>
      </c>
      <c r="NE542" s="481"/>
      <c r="NF542" s="118"/>
      <c r="NG542" s="118"/>
      <c r="NH542" s="115"/>
      <c r="NI542" s="115"/>
      <c r="NJ542" s="115"/>
      <c r="NK542" s="115"/>
      <c r="NL542" s="115"/>
      <c r="NM542" s="115">
        <f t="shared" si="8576"/>
        <v>0</v>
      </c>
      <c r="NN542" s="481"/>
      <c r="NO542" s="118"/>
      <c r="NP542" s="118"/>
      <c r="NQ542" s="115"/>
      <c r="NR542" s="115"/>
      <c r="NS542" s="115"/>
      <c r="NT542" s="115"/>
      <c r="NU542" s="115"/>
      <c r="NV542" s="115">
        <f t="shared" si="8577"/>
        <v>0</v>
      </c>
      <c r="NW542" s="481"/>
      <c r="NX542" s="118"/>
      <c r="NY542" s="118"/>
      <c r="NZ542" s="115"/>
      <c r="OA542" s="115"/>
      <c r="OB542" s="115"/>
      <c r="OC542" s="115"/>
      <c r="OD542" s="115"/>
      <c r="OE542" s="115">
        <f t="shared" si="8578"/>
        <v>0</v>
      </c>
      <c r="OF542" s="481"/>
      <c r="OG542" s="118"/>
      <c r="OH542" s="118"/>
      <c r="OI542" s="115"/>
      <c r="OJ542" s="115"/>
      <c r="OK542" s="115"/>
      <c r="OL542" s="115"/>
      <c r="OM542" s="115"/>
      <c r="ON542" s="115">
        <f t="shared" si="8579"/>
        <v>0</v>
      </c>
      <c r="OO542" s="481"/>
      <c r="OP542" s="118"/>
      <c r="OQ542" s="118"/>
      <c r="OR542" s="115"/>
      <c r="OS542" s="115"/>
      <c r="OT542" s="115"/>
      <c r="OU542" s="115"/>
      <c r="OV542" s="115"/>
      <c r="OW542" s="115">
        <f t="shared" si="8580"/>
        <v>0</v>
      </c>
      <c r="OY542" s="118"/>
      <c r="OZ542" s="118"/>
      <c r="PA542" s="115"/>
      <c r="PB542" s="115"/>
      <c r="PC542" s="115"/>
      <c r="PD542" s="115"/>
      <c r="PE542" s="115"/>
      <c r="PF542" s="115">
        <f t="shared" si="8581"/>
        <v>0</v>
      </c>
    </row>
    <row r="543" spans="1:422">
      <c r="A543" s="118"/>
      <c r="B543" s="118"/>
      <c r="C543" s="119"/>
      <c r="D543" s="119"/>
      <c r="E543" s="119"/>
      <c r="F543" s="119"/>
      <c r="G543" s="120" t="s">
        <v>44</v>
      </c>
      <c r="H543" s="132">
        <f t="shared" ref="H543" si="8582">SUM(H535:H542)</f>
        <v>0</v>
      </c>
      <c r="J543" s="118"/>
      <c r="K543" s="118"/>
      <c r="L543" s="119"/>
      <c r="M543" s="119"/>
      <c r="N543" s="119"/>
      <c r="O543" s="119"/>
      <c r="P543" s="120" t="s">
        <v>44</v>
      </c>
      <c r="Q543" s="132">
        <f t="shared" ref="Q543" si="8583">SUM(Q535:Q542)</f>
        <v>0</v>
      </c>
      <c r="S543" s="118"/>
      <c r="T543" s="118"/>
      <c r="U543" s="119"/>
      <c r="V543" s="119"/>
      <c r="W543" s="119"/>
      <c r="X543" s="119"/>
      <c r="Y543" s="120" t="s">
        <v>44</v>
      </c>
      <c r="Z543" s="132">
        <f t="shared" ref="Z543" si="8584">SUM(Z535:Z542)</f>
        <v>0</v>
      </c>
      <c r="AB543" s="118"/>
      <c r="AC543" s="118"/>
      <c r="AD543" s="119"/>
      <c r="AE543" s="119"/>
      <c r="AF543" s="119"/>
      <c r="AG543" s="119"/>
      <c r="AH543" s="120" t="s">
        <v>44</v>
      </c>
      <c r="AI543" s="132">
        <f t="shared" ref="AI543" si="8585">SUM(AI535:AI542)</f>
        <v>0</v>
      </c>
      <c r="AK543" s="118"/>
      <c r="AL543" s="118"/>
      <c r="AM543" s="119"/>
      <c r="AN543" s="119"/>
      <c r="AO543" s="119"/>
      <c r="AP543" s="119"/>
      <c r="AQ543" s="120" t="s">
        <v>44</v>
      </c>
      <c r="AR543" s="132">
        <f t="shared" ref="AR543" si="8586">SUM(AR535:AR542)</f>
        <v>0</v>
      </c>
      <c r="AT543" s="118"/>
      <c r="AU543" s="118"/>
      <c r="AV543" s="119"/>
      <c r="AW543" s="119"/>
      <c r="AX543" s="119"/>
      <c r="AY543" s="119"/>
      <c r="AZ543" s="120" t="s">
        <v>44</v>
      </c>
      <c r="BA543" s="132">
        <f t="shared" ref="BA543" si="8587">SUM(BA535:BA542)</f>
        <v>0</v>
      </c>
      <c r="BC543" s="118"/>
      <c r="BD543" s="118"/>
      <c r="BE543" s="119"/>
      <c r="BF543" s="119"/>
      <c r="BG543" s="119"/>
      <c r="BH543" s="119"/>
      <c r="BI543" s="120" t="s">
        <v>44</v>
      </c>
      <c r="BJ543" s="132">
        <f t="shared" ref="BJ543:DL543" si="8588">SUM(BJ535:BJ542)</f>
        <v>0</v>
      </c>
      <c r="BL543" s="118"/>
      <c r="BM543" s="118"/>
      <c r="BN543" s="119"/>
      <c r="BO543" s="119"/>
      <c r="BP543" s="119"/>
      <c r="BQ543" s="119"/>
      <c r="BR543" s="120" t="s">
        <v>44</v>
      </c>
      <c r="BS543" s="132">
        <f t="shared" ref="BS543:DU543" si="8589">SUM(BS535:BS542)</f>
        <v>0</v>
      </c>
      <c r="BU543" s="118"/>
      <c r="BV543" s="118"/>
      <c r="BW543" s="119"/>
      <c r="BX543" s="119"/>
      <c r="BY543" s="119"/>
      <c r="BZ543" s="119"/>
      <c r="CA543" s="120" t="s">
        <v>44</v>
      </c>
      <c r="CB543" s="132">
        <f t="shared" si="8588"/>
        <v>0</v>
      </c>
      <c r="CD543" s="118"/>
      <c r="CE543" s="118"/>
      <c r="CF543" s="119"/>
      <c r="CG543" s="119"/>
      <c r="CH543" s="119"/>
      <c r="CI543" s="119"/>
      <c r="CJ543" s="120" t="s">
        <v>44</v>
      </c>
      <c r="CK543" s="132">
        <f t="shared" si="8589"/>
        <v>0</v>
      </c>
      <c r="CM543" s="118"/>
      <c r="CN543" s="118"/>
      <c r="CO543" s="119"/>
      <c r="CP543" s="119"/>
      <c r="CQ543" s="119"/>
      <c r="CR543" s="119"/>
      <c r="CS543" s="120" t="s">
        <v>44</v>
      </c>
      <c r="CT543" s="132">
        <f t="shared" si="8588"/>
        <v>0</v>
      </c>
      <c r="CV543" s="118"/>
      <c r="CW543" s="118"/>
      <c r="CX543" s="119"/>
      <c r="CY543" s="119"/>
      <c r="CZ543" s="119"/>
      <c r="DA543" s="119"/>
      <c r="DB543" s="120" t="s">
        <v>44</v>
      </c>
      <c r="DC543" s="132">
        <f t="shared" si="8589"/>
        <v>0</v>
      </c>
      <c r="DE543" s="118"/>
      <c r="DF543" s="118"/>
      <c r="DG543" s="119"/>
      <c r="DH543" s="119"/>
      <c r="DI543" s="119"/>
      <c r="DJ543" s="119"/>
      <c r="DK543" s="120" t="s">
        <v>44</v>
      </c>
      <c r="DL543" s="132">
        <f t="shared" si="8588"/>
        <v>0</v>
      </c>
      <c r="DN543" s="118"/>
      <c r="DO543" s="118"/>
      <c r="DP543" s="119"/>
      <c r="DQ543" s="119"/>
      <c r="DR543" s="119"/>
      <c r="DS543" s="119"/>
      <c r="DT543" s="120" t="s">
        <v>44</v>
      </c>
      <c r="DU543" s="132">
        <f t="shared" si="8589"/>
        <v>0</v>
      </c>
      <c r="DW543" s="118"/>
      <c r="DX543" s="118"/>
      <c r="DY543" s="119"/>
      <c r="DZ543" s="119"/>
      <c r="EA543" s="119"/>
      <c r="EB543" s="119"/>
      <c r="EC543" s="120" t="s">
        <v>44</v>
      </c>
      <c r="ED543" s="132">
        <f t="shared" ref="ED543:GF543" si="8590">SUM(ED535:ED542)</f>
        <v>0</v>
      </c>
      <c r="EF543" s="118"/>
      <c r="EG543" s="118"/>
      <c r="EH543" s="119"/>
      <c r="EI543" s="119"/>
      <c r="EJ543" s="119"/>
      <c r="EK543" s="119"/>
      <c r="EL543" s="120" t="s">
        <v>44</v>
      </c>
      <c r="EM543" s="132">
        <f t="shared" ref="EM543:GO543" si="8591">SUM(EM535:EM542)</f>
        <v>0</v>
      </c>
      <c r="EO543" s="118"/>
      <c r="EP543" s="118"/>
      <c r="EQ543" s="119"/>
      <c r="ER543" s="119"/>
      <c r="ES543" s="119"/>
      <c r="ET543" s="119"/>
      <c r="EU543" s="120" t="s">
        <v>44</v>
      </c>
      <c r="EV543" s="132">
        <f t="shared" si="8590"/>
        <v>0</v>
      </c>
      <c r="EX543" s="118"/>
      <c r="EY543" s="118"/>
      <c r="EZ543" s="119"/>
      <c r="FA543" s="119"/>
      <c r="FB543" s="119"/>
      <c r="FC543" s="119"/>
      <c r="FD543" s="120" t="s">
        <v>44</v>
      </c>
      <c r="FE543" s="132">
        <f t="shared" si="8591"/>
        <v>0</v>
      </c>
      <c r="FG543" s="118"/>
      <c r="FH543" s="118"/>
      <c r="FI543" s="119"/>
      <c r="FJ543" s="119"/>
      <c r="FK543" s="119"/>
      <c r="FL543" s="119"/>
      <c r="FM543" s="120" t="s">
        <v>44</v>
      </c>
      <c r="FN543" s="132">
        <f t="shared" si="8590"/>
        <v>0</v>
      </c>
      <c r="FP543" s="118"/>
      <c r="FQ543" s="118"/>
      <c r="FR543" s="119"/>
      <c r="FS543" s="119"/>
      <c r="FT543" s="119"/>
      <c r="FU543" s="119"/>
      <c r="FV543" s="120" t="s">
        <v>44</v>
      </c>
      <c r="FW543" s="132">
        <f t="shared" si="8591"/>
        <v>0</v>
      </c>
      <c r="FY543" s="118"/>
      <c r="FZ543" s="118"/>
      <c r="GA543" s="119"/>
      <c r="GB543" s="119"/>
      <c r="GC543" s="119"/>
      <c r="GD543" s="119"/>
      <c r="GE543" s="120" t="s">
        <v>44</v>
      </c>
      <c r="GF543" s="132">
        <f t="shared" si="8590"/>
        <v>0</v>
      </c>
      <c r="GH543" s="118"/>
      <c r="GI543" s="118"/>
      <c r="GJ543" s="119"/>
      <c r="GK543" s="119"/>
      <c r="GL543" s="119"/>
      <c r="GM543" s="119"/>
      <c r="GN543" s="120" t="s">
        <v>44</v>
      </c>
      <c r="GO543" s="132">
        <f t="shared" si="8591"/>
        <v>0</v>
      </c>
      <c r="GQ543" s="118"/>
      <c r="GR543" s="118"/>
      <c r="GS543" s="119"/>
      <c r="GT543" s="119"/>
      <c r="GU543" s="119"/>
      <c r="GV543" s="119"/>
      <c r="GW543" s="120" t="s">
        <v>44</v>
      </c>
      <c r="GX543" s="132">
        <f t="shared" ref="GX543:IZ543" si="8592">SUM(GX535:GX542)</f>
        <v>0</v>
      </c>
      <c r="GZ543" s="118"/>
      <c r="HA543" s="118"/>
      <c r="HB543" s="119"/>
      <c r="HC543" s="119"/>
      <c r="HD543" s="119"/>
      <c r="HE543" s="119"/>
      <c r="HF543" s="120" t="s">
        <v>44</v>
      </c>
      <c r="HG543" s="132">
        <f t="shared" ref="HG543:JI543" si="8593">SUM(HG535:HG542)</f>
        <v>1</v>
      </c>
      <c r="HI543" s="118"/>
      <c r="HJ543" s="118"/>
      <c r="HK543" s="119"/>
      <c r="HL543" s="119"/>
      <c r="HM543" s="119"/>
      <c r="HN543" s="119"/>
      <c r="HO543" s="120" t="s">
        <v>44</v>
      </c>
      <c r="HP543" s="132">
        <f t="shared" si="8592"/>
        <v>1</v>
      </c>
      <c r="HR543" s="118"/>
      <c r="HS543" s="118"/>
      <c r="HT543" s="119"/>
      <c r="HU543" s="119"/>
      <c r="HV543" s="119"/>
      <c r="HW543" s="119"/>
      <c r="HX543" s="120" t="s">
        <v>44</v>
      </c>
      <c r="HY543" s="132">
        <f t="shared" si="8593"/>
        <v>1</v>
      </c>
      <c r="IA543" s="118"/>
      <c r="IB543" s="118"/>
      <c r="IC543" s="119"/>
      <c r="ID543" s="119"/>
      <c r="IE543" s="119"/>
      <c r="IF543" s="119"/>
      <c r="IG543" s="120" t="s">
        <v>44</v>
      </c>
      <c r="IH543" s="132">
        <f t="shared" si="8592"/>
        <v>1</v>
      </c>
      <c r="IJ543" s="118"/>
      <c r="IK543" s="118"/>
      <c r="IL543" s="119"/>
      <c r="IM543" s="119"/>
      <c r="IN543" s="119"/>
      <c r="IO543" s="119"/>
      <c r="IP543" s="120" t="s">
        <v>44</v>
      </c>
      <c r="IQ543" s="132">
        <f t="shared" si="8593"/>
        <v>0</v>
      </c>
      <c r="IS543" s="118"/>
      <c r="IT543" s="118"/>
      <c r="IU543" s="119"/>
      <c r="IV543" s="119"/>
      <c r="IW543" s="119"/>
      <c r="IX543" s="119"/>
      <c r="IY543" s="120" t="s">
        <v>44</v>
      </c>
      <c r="IZ543" s="132">
        <f t="shared" si="8592"/>
        <v>1</v>
      </c>
      <c r="JB543" s="118"/>
      <c r="JC543" s="118"/>
      <c r="JD543" s="119"/>
      <c r="JE543" s="119"/>
      <c r="JF543" s="119"/>
      <c r="JG543" s="119"/>
      <c r="JH543" s="120" t="s">
        <v>44</v>
      </c>
      <c r="JI543" s="132">
        <f t="shared" si="8593"/>
        <v>1</v>
      </c>
      <c r="JK543" s="118"/>
      <c r="JL543" s="118"/>
      <c r="JM543" s="119"/>
      <c r="JN543" s="119"/>
      <c r="JO543" s="119"/>
      <c r="JP543" s="119"/>
      <c r="JQ543" s="120" t="s">
        <v>44</v>
      </c>
      <c r="JR543" s="132">
        <f t="shared" ref="JR543:LT543" si="8594">SUM(JR535:JR542)</f>
        <v>0</v>
      </c>
      <c r="JT543" s="118"/>
      <c r="JU543" s="118"/>
      <c r="JV543" s="119"/>
      <c r="JW543" s="119"/>
      <c r="JX543" s="119"/>
      <c r="JY543" s="119"/>
      <c r="JZ543" s="120" t="s">
        <v>44</v>
      </c>
      <c r="KA543" s="132">
        <f t="shared" ref="KA543:MC543" si="8595">SUM(KA535:KA542)</f>
        <v>1</v>
      </c>
      <c r="KC543" s="118"/>
      <c r="KD543" s="118"/>
      <c r="KE543" s="119"/>
      <c r="KF543" s="119"/>
      <c r="KG543" s="119"/>
      <c r="KH543" s="119"/>
      <c r="KI543" s="120" t="s">
        <v>44</v>
      </c>
      <c r="KJ543" s="132">
        <f t="shared" si="8594"/>
        <v>0</v>
      </c>
      <c r="KL543" s="118"/>
      <c r="KM543" s="118"/>
      <c r="KN543" s="119"/>
      <c r="KO543" s="119"/>
      <c r="KP543" s="119"/>
      <c r="KQ543" s="119"/>
      <c r="KR543" s="120" t="s">
        <v>44</v>
      </c>
      <c r="KS543" s="132">
        <f t="shared" si="8595"/>
        <v>0</v>
      </c>
      <c r="KU543" s="118"/>
      <c r="KV543" s="118"/>
      <c r="KW543" s="119"/>
      <c r="KX543" s="119"/>
      <c r="KY543" s="119"/>
      <c r="KZ543" s="119"/>
      <c r="LA543" s="120" t="s">
        <v>44</v>
      </c>
      <c r="LB543" s="132">
        <f t="shared" si="8594"/>
        <v>0</v>
      </c>
      <c r="LD543" s="118"/>
      <c r="LE543" s="118"/>
      <c r="LF543" s="119"/>
      <c r="LG543" s="119"/>
      <c r="LH543" s="119"/>
      <c r="LI543" s="119"/>
      <c r="LJ543" s="120" t="s">
        <v>44</v>
      </c>
      <c r="LK543" s="132">
        <f t="shared" si="8595"/>
        <v>0</v>
      </c>
      <c r="LM543" s="118"/>
      <c r="LN543" s="118"/>
      <c r="LO543" s="119"/>
      <c r="LP543" s="119"/>
      <c r="LQ543" s="119"/>
      <c r="LR543" s="119"/>
      <c r="LS543" s="120" t="s">
        <v>44</v>
      </c>
      <c r="LT543" s="132">
        <f t="shared" si="8594"/>
        <v>0</v>
      </c>
      <c r="LV543" s="118"/>
      <c r="LW543" s="118"/>
      <c r="LX543" s="119"/>
      <c r="LY543" s="119"/>
      <c r="LZ543" s="119"/>
      <c r="MA543" s="119"/>
      <c r="MB543" s="120" t="s">
        <v>44</v>
      </c>
      <c r="MC543" s="132">
        <f t="shared" si="8595"/>
        <v>0</v>
      </c>
      <c r="ME543" s="118"/>
      <c r="MF543" s="118"/>
      <c r="MG543" s="119"/>
      <c r="MH543" s="119"/>
      <c r="MI543" s="119"/>
      <c r="MJ543" s="119"/>
      <c r="MK543" s="120" t="s">
        <v>44</v>
      </c>
      <c r="ML543" s="132">
        <f t="shared" ref="ML543:ON543" si="8596">SUM(ML535:ML542)</f>
        <v>0</v>
      </c>
      <c r="MN543" s="118"/>
      <c r="MO543" s="118"/>
      <c r="MP543" s="119"/>
      <c r="MQ543" s="119"/>
      <c r="MR543" s="119"/>
      <c r="MS543" s="119"/>
      <c r="MT543" s="120" t="s">
        <v>44</v>
      </c>
      <c r="MU543" s="132">
        <f t="shared" ref="MU543:OW543" si="8597">SUM(MU535:MU542)</f>
        <v>1</v>
      </c>
      <c r="MW543" s="118"/>
      <c r="MX543" s="118"/>
      <c r="MY543" s="119"/>
      <c r="MZ543" s="119"/>
      <c r="NA543" s="119"/>
      <c r="NB543" s="119"/>
      <c r="NC543" s="120" t="s">
        <v>44</v>
      </c>
      <c r="ND543" s="132">
        <f t="shared" si="8596"/>
        <v>1</v>
      </c>
      <c r="NF543" s="118"/>
      <c r="NG543" s="118"/>
      <c r="NH543" s="119"/>
      <c r="NI543" s="119"/>
      <c r="NJ543" s="119"/>
      <c r="NK543" s="119"/>
      <c r="NL543" s="120" t="s">
        <v>44</v>
      </c>
      <c r="NM543" s="132">
        <f t="shared" si="8597"/>
        <v>1</v>
      </c>
      <c r="NO543" s="118"/>
      <c r="NP543" s="118"/>
      <c r="NQ543" s="119"/>
      <c r="NR543" s="119"/>
      <c r="NS543" s="119"/>
      <c r="NT543" s="119"/>
      <c r="NU543" s="120" t="s">
        <v>44</v>
      </c>
      <c r="NV543" s="132">
        <f t="shared" si="8596"/>
        <v>0</v>
      </c>
      <c r="NX543" s="118"/>
      <c r="NY543" s="118"/>
      <c r="NZ543" s="119"/>
      <c r="OA543" s="119"/>
      <c r="OB543" s="119"/>
      <c r="OC543" s="119"/>
      <c r="OD543" s="120" t="s">
        <v>44</v>
      </c>
      <c r="OE543" s="132">
        <f t="shared" si="8597"/>
        <v>1</v>
      </c>
      <c r="OG543" s="118"/>
      <c r="OH543" s="118"/>
      <c r="OI543" s="119"/>
      <c r="OJ543" s="119"/>
      <c r="OK543" s="119"/>
      <c r="OL543" s="119"/>
      <c r="OM543" s="120" t="s">
        <v>44</v>
      </c>
      <c r="ON543" s="132">
        <f t="shared" si="8596"/>
        <v>1</v>
      </c>
      <c r="OP543" s="118"/>
      <c r="OQ543" s="118"/>
      <c r="OR543" s="119"/>
      <c r="OS543" s="119"/>
      <c r="OT543" s="119"/>
      <c r="OU543" s="119"/>
      <c r="OV543" s="120" t="s">
        <v>44</v>
      </c>
      <c r="OW543" s="132">
        <f t="shared" si="8597"/>
        <v>0</v>
      </c>
      <c r="OY543" s="118"/>
      <c r="OZ543" s="118"/>
      <c r="PA543" s="119"/>
      <c r="PB543" s="119"/>
      <c r="PC543" s="119"/>
      <c r="PD543" s="119"/>
      <c r="PE543" s="120" t="s">
        <v>44</v>
      </c>
      <c r="PF543" s="132">
        <f t="shared" ref="PF543" si="8598">SUM(PF535:PF542)</f>
        <v>0</v>
      </c>
    </row>
    <row r="544" spans="1:422" s="139" customFormat="1">
      <c r="A544" s="134"/>
      <c r="B544" s="135"/>
      <c r="C544" s="136"/>
      <c r="D544" s="136"/>
      <c r="E544" s="136"/>
      <c r="F544" s="136"/>
      <c r="G544" s="137"/>
      <c r="H544" s="138"/>
      <c r="J544" s="134"/>
      <c r="K544" s="135"/>
      <c r="L544" s="136"/>
      <c r="M544" s="136"/>
      <c r="N544" s="136"/>
      <c r="O544" s="136"/>
      <c r="P544" s="137"/>
      <c r="Q544" s="138"/>
      <c r="S544" s="134"/>
      <c r="T544" s="135"/>
      <c r="U544" s="136"/>
      <c r="V544" s="136"/>
      <c r="W544" s="136"/>
      <c r="X544" s="136"/>
      <c r="Y544" s="137"/>
      <c r="Z544" s="138"/>
      <c r="AB544" s="134"/>
      <c r="AC544" s="135"/>
      <c r="AD544" s="136"/>
      <c r="AE544" s="136"/>
      <c r="AF544" s="136"/>
      <c r="AG544" s="136"/>
      <c r="AH544" s="137"/>
      <c r="AI544" s="138"/>
      <c r="AK544" s="134"/>
      <c r="AL544" s="135"/>
      <c r="AM544" s="136"/>
      <c r="AN544" s="136"/>
      <c r="AO544" s="136"/>
      <c r="AP544" s="136"/>
      <c r="AQ544" s="137"/>
      <c r="AR544" s="138"/>
      <c r="AT544" s="134"/>
      <c r="AU544" s="135"/>
      <c r="AV544" s="136"/>
      <c r="AW544" s="136"/>
      <c r="AX544" s="136"/>
      <c r="AY544" s="136"/>
      <c r="AZ544" s="137"/>
      <c r="BA544" s="138"/>
      <c r="BC544" s="134"/>
      <c r="BD544" s="135"/>
      <c r="BE544" s="136"/>
      <c r="BF544" s="136"/>
      <c r="BG544" s="136"/>
      <c r="BH544" s="136"/>
      <c r="BI544" s="137"/>
      <c r="BJ544" s="138"/>
      <c r="BL544" s="134"/>
      <c r="BM544" s="135"/>
      <c r="BN544" s="136"/>
      <c r="BO544" s="136"/>
      <c r="BP544" s="136"/>
      <c r="BQ544" s="136"/>
      <c r="BR544" s="137"/>
      <c r="BS544" s="138"/>
      <c r="BU544" s="134"/>
      <c r="BV544" s="135"/>
      <c r="BW544" s="136"/>
      <c r="BX544" s="136"/>
      <c r="BY544" s="136"/>
      <c r="BZ544" s="136"/>
      <c r="CA544" s="137"/>
      <c r="CB544" s="138"/>
      <c r="CD544" s="134"/>
      <c r="CE544" s="135"/>
      <c r="CF544" s="136"/>
      <c r="CG544" s="136"/>
      <c r="CH544" s="136"/>
      <c r="CI544" s="136"/>
      <c r="CJ544" s="137"/>
      <c r="CK544" s="138"/>
      <c r="CM544" s="134"/>
      <c r="CN544" s="135"/>
      <c r="CO544" s="136"/>
      <c r="CP544" s="136"/>
      <c r="CQ544" s="136"/>
      <c r="CR544" s="136"/>
      <c r="CS544" s="137"/>
      <c r="CT544" s="138"/>
      <c r="CV544" s="134"/>
      <c r="CW544" s="135"/>
      <c r="CX544" s="136"/>
      <c r="CY544" s="136"/>
      <c r="CZ544" s="136"/>
      <c r="DA544" s="136"/>
      <c r="DB544" s="137"/>
      <c r="DC544" s="138"/>
      <c r="DE544" s="134"/>
      <c r="DF544" s="135"/>
      <c r="DG544" s="136"/>
      <c r="DH544" s="136"/>
      <c r="DI544" s="136"/>
      <c r="DJ544" s="136"/>
      <c r="DK544" s="137"/>
      <c r="DL544" s="138"/>
      <c r="DN544" s="134"/>
      <c r="DO544" s="135"/>
      <c r="DP544" s="136"/>
      <c r="DQ544" s="136"/>
      <c r="DR544" s="136"/>
      <c r="DS544" s="136"/>
      <c r="DT544" s="137"/>
      <c r="DU544" s="138"/>
      <c r="DW544" s="134"/>
      <c r="DX544" s="135"/>
      <c r="DY544" s="136"/>
      <c r="DZ544" s="136"/>
      <c r="EA544" s="136"/>
      <c r="EB544" s="136"/>
      <c r="EC544" s="137"/>
      <c r="ED544" s="138"/>
      <c r="EF544" s="134"/>
      <c r="EG544" s="135"/>
      <c r="EH544" s="136"/>
      <c r="EI544" s="136"/>
      <c r="EJ544" s="136"/>
      <c r="EK544" s="136"/>
      <c r="EL544" s="137"/>
      <c r="EM544" s="138"/>
      <c r="EO544" s="134"/>
      <c r="EP544" s="135"/>
      <c r="EQ544" s="136"/>
      <c r="ER544" s="136"/>
      <c r="ES544" s="136"/>
      <c r="ET544" s="136"/>
      <c r="EU544" s="137"/>
      <c r="EV544" s="138"/>
      <c r="EX544" s="134"/>
      <c r="EY544" s="135"/>
      <c r="EZ544" s="136"/>
      <c r="FA544" s="136"/>
      <c r="FB544" s="136"/>
      <c r="FC544" s="136"/>
      <c r="FD544" s="137"/>
      <c r="FE544" s="138"/>
      <c r="FG544" s="134"/>
      <c r="FH544" s="135"/>
      <c r="FI544" s="136"/>
      <c r="FJ544" s="136"/>
      <c r="FK544" s="136"/>
      <c r="FL544" s="136"/>
      <c r="FM544" s="137"/>
      <c r="FN544" s="138"/>
      <c r="FP544" s="134"/>
      <c r="FQ544" s="135"/>
      <c r="FR544" s="136"/>
      <c r="FS544" s="136"/>
      <c r="FT544" s="136"/>
      <c r="FU544" s="136"/>
      <c r="FV544" s="137"/>
      <c r="FW544" s="138"/>
      <c r="FY544" s="134"/>
      <c r="FZ544" s="135"/>
      <c r="GA544" s="136"/>
      <c r="GB544" s="136"/>
      <c r="GC544" s="136"/>
      <c r="GD544" s="136"/>
      <c r="GE544" s="137"/>
      <c r="GF544" s="138"/>
      <c r="GH544" s="134"/>
      <c r="GI544" s="135"/>
      <c r="GJ544" s="136"/>
      <c r="GK544" s="136"/>
      <c r="GL544" s="136"/>
      <c r="GM544" s="136"/>
      <c r="GN544" s="137"/>
      <c r="GO544" s="138"/>
      <c r="GQ544" s="134"/>
      <c r="GR544" s="135"/>
      <c r="GS544" s="136"/>
      <c r="GT544" s="136"/>
      <c r="GU544" s="136"/>
      <c r="GV544" s="136"/>
      <c r="GW544" s="137"/>
      <c r="GX544" s="138"/>
      <c r="GZ544" s="134"/>
      <c r="HA544" s="135"/>
      <c r="HB544" s="136"/>
      <c r="HC544" s="136"/>
      <c r="HD544" s="136"/>
      <c r="HE544" s="136"/>
      <c r="HF544" s="137"/>
      <c r="HG544" s="138"/>
      <c r="HI544" s="134"/>
      <c r="HJ544" s="135"/>
      <c r="HK544" s="136"/>
      <c r="HL544" s="136"/>
      <c r="HM544" s="136"/>
      <c r="HN544" s="136"/>
      <c r="HO544" s="137"/>
      <c r="HP544" s="138"/>
      <c r="HR544" s="134"/>
      <c r="HS544" s="135"/>
      <c r="HT544" s="136"/>
      <c r="HU544" s="136"/>
      <c r="HV544" s="136"/>
      <c r="HW544" s="136"/>
      <c r="HX544" s="137"/>
      <c r="HY544" s="138"/>
      <c r="IA544" s="134"/>
      <c r="IB544" s="135"/>
      <c r="IC544" s="136"/>
      <c r="ID544" s="136"/>
      <c r="IE544" s="136"/>
      <c r="IF544" s="136"/>
      <c r="IG544" s="137"/>
      <c r="IH544" s="138"/>
      <c r="IJ544" s="134"/>
      <c r="IK544" s="135"/>
      <c r="IL544" s="136"/>
      <c r="IM544" s="136"/>
      <c r="IN544" s="136"/>
      <c r="IO544" s="136"/>
      <c r="IP544" s="137"/>
      <c r="IQ544" s="138"/>
      <c r="IS544" s="134"/>
      <c r="IT544" s="135"/>
      <c r="IU544" s="136"/>
      <c r="IV544" s="136"/>
      <c r="IW544" s="136"/>
      <c r="IX544" s="136"/>
      <c r="IY544" s="137"/>
      <c r="IZ544" s="138"/>
      <c r="JB544" s="134"/>
      <c r="JC544" s="135"/>
      <c r="JD544" s="136"/>
      <c r="JE544" s="136"/>
      <c r="JF544" s="136"/>
      <c r="JG544" s="136"/>
      <c r="JH544" s="137"/>
      <c r="JI544" s="138"/>
      <c r="JK544" s="134"/>
      <c r="JL544" s="135"/>
      <c r="JM544" s="136"/>
      <c r="JN544" s="136"/>
      <c r="JO544" s="136"/>
      <c r="JP544" s="136"/>
      <c r="JQ544" s="137"/>
      <c r="JR544" s="138"/>
      <c r="JT544" s="134"/>
      <c r="JU544" s="135"/>
      <c r="JV544" s="136"/>
      <c r="JW544" s="136"/>
      <c r="JX544" s="136"/>
      <c r="JY544" s="136"/>
      <c r="JZ544" s="137"/>
      <c r="KA544" s="138"/>
      <c r="KC544" s="134"/>
      <c r="KD544" s="135"/>
      <c r="KE544" s="136"/>
      <c r="KF544" s="136"/>
      <c r="KG544" s="136"/>
      <c r="KH544" s="136"/>
      <c r="KI544" s="137"/>
      <c r="KJ544" s="138"/>
      <c r="KL544" s="134"/>
      <c r="KM544" s="135"/>
      <c r="KN544" s="136"/>
      <c r="KO544" s="136"/>
      <c r="KP544" s="136"/>
      <c r="KQ544" s="136"/>
      <c r="KR544" s="137"/>
      <c r="KS544" s="138"/>
      <c r="KU544" s="134"/>
      <c r="KV544" s="135"/>
      <c r="KW544" s="136"/>
      <c r="KX544" s="136"/>
      <c r="KY544" s="136"/>
      <c r="KZ544" s="136"/>
      <c r="LA544" s="137"/>
      <c r="LB544" s="138"/>
      <c r="LD544" s="134"/>
      <c r="LE544" s="135"/>
      <c r="LF544" s="136"/>
      <c r="LG544" s="136"/>
      <c r="LH544" s="136"/>
      <c r="LI544" s="136"/>
      <c r="LJ544" s="137"/>
      <c r="LK544" s="138"/>
      <c r="LM544" s="134"/>
      <c r="LN544" s="135"/>
      <c r="LO544" s="136"/>
      <c r="LP544" s="136"/>
      <c r="LQ544" s="136"/>
      <c r="LR544" s="136"/>
      <c r="LS544" s="137"/>
      <c r="LT544" s="138"/>
      <c r="LV544" s="134"/>
      <c r="LW544" s="135"/>
      <c r="LX544" s="136"/>
      <c r="LY544" s="136"/>
      <c r="LZ544" s="136"/>
      <c r="MA544" s="136"/>
      <c r="MB544" s="137"/>
      <c r="MC544" s="138"/>
      <c r="ME544" s="134"/>
      <c r="MF544" s="135"/>
      <c r="MG544" s="136"/>
      <c r="MH544" s="136"/>
      <c r="MI544" s="136"/>
      <c r="MJ544" s="136"/>
      <c r="MK544" s="137"/>
      <c r="ML544" s="138"/>
      <c r="MN544" s="134"/>
      <c r="MO544" s="135"/>
      <c r="MP544" s="136"/>
      <c r="MQ544" s="136"/>
      <c r="MR544" s="136"/>
      <c r="MS544" s="136"/>
      <c r="MT544" s="137"/>
      <c r="MU544" s="138"/>
      <c r="MW544" s="134"/>
      <c r="MX544" s="135"/>
      <c r="MY544" s="136"/>
      <c r="MZ544" s="136"/>
      <c r="NA544" s="136"/>
      <c r="NB544" s="136"/>
      <c r="NC544" s="137"/>
      <c r="ND544" s="138"/>
      <c r="NF544" s="134"/>
      <c r="NG544" s="135"/>
      <c r="NH544" s="136"/>
      <c r="NI544" s="136"/>
      <c r="NJ544" s="136"/>
      <c r="NK544" s="136"/>
      <c r="NL544" s="137"/>
      <c r="NM544" s="138"/>
      <c r="NO544" s="134"/>
      <c r="NP544" s="135"/>
      <c r="NQ544" s="136"/>
      <c r="NR544" s="136"/>
      <c r="NS544" s="136"/>
      <c r="NT544" s="136"/>
      <c r="NU544" s="137"/>
      <c r="NV544" s="138"/>
      <c r="NX544" s="134"/>
      <c r="NY544" s="135"/>
      <c r="NZ544" s="136"/>
      <c r="OA544" s="136"/>
      <c r="OB544" s="136"/>
      <c r="OC544" s="136"/>
      <c r="OD544" s="137"/>
      <c r="OE544" s="138"/>
      <c r="OG544" s="134"/>
      <c r="OH544" s="135"/>
      <c r="OI544" s="136"/>
      <c r="OJ544" s="136"/>
      <c r="OK544" s="136"/>
      <c r="OL544" s="136"/>
      <c r="OM544" s="137"/>
      <c r="ON544" s="138"/>
      <c r="OP544" s="134"/>
      <c r="OQ544" s="135"/>
      <c r="OR544" s="136"/>
      <c r="OS544" s="136"/>
      <c r="OT544" s="136"/>
      <c r="OU544" s="136"/>
      <c r="OV544" s="137"/>
      <c r="OW544" s="138"/>
      <c r="OY544" s="134"/>
      <c r="OZ544" s="135"/>
      <c r="PA544" s="136"/>
      <c r="PB544" s="136"/>
      <c r="PC544" s="136"/>
      <c r="PD544" s="136"/>
      <c r="PE544" s="137"/>
      <c r="PF544" s="138"/>
    </row>
    <row r="545" spans="1:423">
      <c r="A545" s="116" t="s">
        <v>312</v>
      </c>
      <c r="B545" s="533" t="str">
        <f>+B530</f>
        <v>CARPINTERIA METALICA Y VIDRIOS</v>
      </c>
      <c r="C545" s="534"/>
      <c r="D545" s="534"/>
      <c r="E545" s="534"/>
      <c r="F545" s="534"/>
      <c r="G545" s="535"/>
      <c r="H545" s="116"/>
      <c r="J545" s="116" t="s">
        <v>312</v>
      </c>
      <c r="K545" s="533" t="str">
        <f>B545</f>
        <v>CARPINTERIA METALICA Y VIDRIOS</v>
      </c>
      <c r="L545" s="534"/>
      <c r="M545" s="534"/>
      <c r="N545" s="534"/>
      <c r="O545" s="534"/>
      <c r="P545" s="535"/>
      <c r="Q545" s="116"/>
      <c r="S545" s="116" t="s">
        <v>312</v>
      </c>
      <c r="T545" s="533" t="str">
        <f>K545</f>
        <v>CARPINTERIA METALICA Y VIDRIOS</v>
      </c>
      <c r="U545" s="534"/>
      <c r="V545" s="534"/>
      <c r="W545" s="534"/>
      <c r="X545" s="534"/>
      <c r="Y545" s="535"/>
      <c r="Z545" s="116"/>
      <c r="AB545" s="116" t="s">
        <v>312</v>
      </c>
      <c r="AC545" s="533" t="str">
        <f>T545</f>
        <v>CARPINTERIA METALICA Y VIDRIOS</v>
      </c>
      <c r="AD545" s="534"/>
      <c r="AE545" s="534"/>
      <c r="AF545" s="534"/>
      <c r="AG545" s="534"/>
      <c r="AH545" s="535"/>
      <c r="AI545" s="116"/>
      <c r="AK545" s="116" t="s">
        <v>312</v>
      </c>
      <c r="AL545" s="533" t="str">
        <f>AC545</f>
        <v>CARPINTERIA METALICA Y VIDRIOS</v>
      </c>
      <c r="AM545" s="534"/>
      <c r="AN545" s="534"/>
      <c r="AO545" s="534"/>
      <c r="AP545" s="534"/>
      <c r="AQ545" s="535"/>
      <c r="AR545" s="116"/>
      <c r="AT545" s="116" t="s">
        <v>312</v>
      </c>
      <c r="AU545" s="533" t="str">
        <f>AL545</f>
        <v>CARPINTERIA METALICA Y VIDRIOS</v>
      </c>
      <c r="AV545" s="534"/>
      <c r="AW545" s="534"/>
      <c r="AX545" s="534"/>
      <c r="AY545" s="534"/>
      <c r="AZ545" s="535"/>
      <c r="BA545" s="116"/>
      <c r="BC545" s="116" t="s">
        <v>312</v>
      </c>
      <c r="BD545" s="533" t="str">
        <f t="shared" ref="BD545" si="8599">AU545</f>
        <v>CARPINTERIA METALICA Y VIDRIOS</v>
      </c>
      <c r="BE545" s="534"/>
      <c r="BF545" s="534"/>
      <c r="BG545" s="534"/>
      <c r="BH545" s="534"/>
      <c r="BI545" s="535"/>
      <c r="BJ545" s="116"/>
      <c r="BL545" s="116" t="s">
        <v>312</v>
      </c>
      <c r="BM545" s="533" t="str">
        <f t="shared" ref="BM545" si="8600">BD545</f>
        <v>CARPINTERIA METALICA Y VIDRIOS</v>
      </c>
      <c r="BN545" s="534"/>
      <c r="BO545" s="534"/>
      <c r="BP545" s="534"/>
      <c r="BQ545" s="534"/>
      <c r="BR545" s="535"/>
      <c r="BS545" s="116"/>
      <c r="BU545" s="116" t="s">
        <v>312</v>
      </c>
      <c r="BV545" s="533" t="str">
        <f t="shared" ref="BV545" si="8601">BM545</f>
        <v>CARPINTERIA METALICA Y VIDRIOS</v>
      </c>
      <c r="BW545" s="534"/>
      <c r="BX545" s="534"/>
      <c r="BY545" s="534"/>
      <c r="BZ545" s="534"/>
      <c r="CA545" s="535"/>
      <c r="CB545" s="116"/>
      <c r="CD545" s="116" t="s">
        <v>312</v>
      </c>
      <c r="CE545" s="533" t="str">
        <f t="shared" ref="CE545" si="8602">BV545</f>
        <v>CARPINTERIA METALICA Y VIDRIOS</v>
      </c>
      <c r="CF545" s="534"/>
      <c r="CG545" s="534"/>
      <c r="CH545" s="534"/>
      <c r="CI545" s="534"/>
      <c r="CJ545" s="535"/>
      <c r="CK545" s="116"/>
      <c r="CM545" s="116" t="s">
        <v>312</v>
      </c>
      <c r="CN545" s="533" t="str">
        <f t="shared" ref="CN545" si="8603">CE545</f>
        <v>CARPINTERIA METALICA Y VIDRIOS</v>
      </c>
      <c r="CO545" s="534"/>
      <c r="CP545" s="534"/>
      <c r="CQ545" s="534"/>
      <c r="CR545" s="534"/>
      <c r="CS545" s="535"/>
      <c r="CT545" s="116"/>
      <c r="CV545" s="116" t="s">
        <v>312</v>
      </c>
      <c r="CW545" s="533" t="str">
        <f t="shared" ref="CW545" si="8604">CN545</f>
        <v>CARPINTERIA METALICA Y VIDRIOS</v>
      </c>
      <c r="CX545" s="534"/>
      <c r="CY545" s="534"/>
      <c r="CZ545" s="534"/>
      <c r="DA545" s="534"/>
      <c r="DB545" s="535"/>
      <c r="DC545" s="116"/>
      <c r="DE545" s="116" t="s">
        <v>312</v>
      </c>
      <c r="DF545" s="533" t="str">
        <f t="shared" ref="DF545" si="8605">CW545</f>
        <v>CARPINTERIA METALICA Y VIDRIOS</v>
      </c>
      <c r="DG545" s="534"/>
      <c r="DH545" s="534"/>
      <c r="DI545" s="534"/>
      <c r="DJ545" s="534"/>
      <c r="DK545" s="535"/>
      <c r="DL545" s="116"/>
      <c r="DN545" s="116" t="s">
        <v>312</v>
      </c>
      <c r="DO545" s="533" t="str">
        <f t="shared" ref="DO545" si="8606">DF545</f>
        <v>CARPINTERIA METALICA Y VIDRIOS</v>
      </c>
      <c r="DP545" s="534"/>
      <c r="DQ545" s="534"/>
      <c r="DR545" s="534"/>
      <c r="DS545" s="534"/>
      <c r="DT545" s="535"/>
      <c r="DU545" s="116"/>
      <c r="DW545" s="116" t="s">
        <v>312</v>
      </c>
      <c r="DX545" s="533" t="str">
        <f t="shared" ref="DX545" si="8607">DO545</f>
        <v>CARPINTERIA METALICA Y VIDRIOS</v>
      </c>
      <c r="DY545" s="534"/>
      <c r="DZ545" s="534"/>
      <c r="EA545" s="534"/>
      <c r="EB545" s="534"/>
      <c r="EC545" s="535"/>
      <c r="ED545" s="116"/>
      <c r="EF545" s="116" t="s">
        <v>312</v>
      </c>
      <c r="EG545" s="533" t="str">
        <f t="shared" ref="EG545" si="8608">DX545</f>
        <v>CARPINTERIA METALICA Y VIDRIOS</v>
      </c>
      <c r="EH545" s="534"/>
      <c r="EI545" s="534"/>
      <c r="EJ545" s="534"/>
      <c r="EK545" s="534"/>
      <c r="EL545" s="535"/>
      <c r="EM545" s="116"/>
      <c r="EO545" s="116" t="s">
        <v>312</v>
      </c>
      <c r="EP545" s="533" t="str">
        <f t="shared" ref="EP545" si="8609">EG545</f>
        <v>CARPINTERIA METALICA Y VIDRIOS</v>
      </c>
      <c r="EQ545" s="534"/>
      <c r="ER545" s="534"/>
      <c r="ES545" s="534"/>
      <c r="ET545" s="534"/>
      <c r="EU545" s="535"/>
      <c r="EV545" s="116"/>
      <c r="EX545" s="116" t="s">
        <v>312</v>
      </c>
      <c r="EY545" s="533" t="str">
        <f t="shared" ref="EY545" si="8610">EP545</f>
        <v>CARPINTERIA METALICA Y VIDRIOS</v>
      </c>
      <c r="EZ545" s="534"/>
      <c r="FA545" s="534"/>
      <c r="FB545" s="534"/>
      <c r="FC545" s="534"/>
      <c r="FD545" s="535"/>
      <c r="FE545" s="116"/>
      <c r="FG545" s="116" t="s">
        <v>312</v>
      </c>
      <c r="FH545" s="533" t="str">
        <f t="shared" ref="FH545" si="8611">EY545</f>
        <v>CARPINTERIA METALICA Y VIDRIOS</v>
      </c>
      <c r="FI545" s="534"/>
      <c r="FJ545" s="534"/>
      <c r="FK545" s="534"/>
      <c r="FL545" s="534"/>
      <c r="FM545" s="535"/>
      <c r="FN545" s="116"/>
      <c r="FP545" s="116" t="s">
        <v>312</v>
      </c>
      <c r="FQ545" s="533" t="str">
        <f t="shared" ref="FQ545" si="8612">FH545</f>
        <v>CARPINTERIA METALICA Y VIDRIOS</v>
      </c>
      <c r="FR545" s="534"/>
      <c r="FS545" s="534"/>
      <c r="FT545" s="534"/>
      <c r="FU545" s="534"/>
      <c r="FV545" s="535"/>
      <c r="FW545" s="116"/>
      <c r="FY545" s="116" t="s">
        <v>312</v>
      </c>
      <c r="FZ545" s="533" t="str">
        <f t="shared" ref="FZ545" si="8613">FQ545</f>
        <v>CARPINTERIA METALICA Y VIDRIOS</v>
      </c>
      <c r="GA545" s="534"/>
      <c r="GB545" s="534"/>
      <c r="GC545" s="534"/>
      <c r="GD545" s="534"/>
      <c r="GE545" s="535"/>
      <c r="GF545" s="116"/>
      <c r="GH545" s="116" t="s">
        <v>312</v>
      </c>
      <c r="GI545" s="533" t="str">
        <f t="shared" ref="GI545" si="8614">FZ545</f>
        <v>CARPINTERIA METALICA Y VIDRIOS</v>
      </c>
      <c r="GJ545" s="534"/>
      <c r="GK545" s="534"/>
      <c r="GL545" s="534"/>
      <c r="GM545" s="534"/>
      <c r="GN545" s="535"/>
      <c r="GO545" s="116"/>
      <c r="GQ545" s="116" t="s">
        <v>312</v>
      </c>
      <c r="GR545" s="533" t="str">
        <f t="shared" ref="GR545" si="8615">GI545</f>
        <v>CARPINTERIA METALICA Y VIDRIOS</v>
      </c>
      <c r="GS545" s="534"/>
      <c r="GT545" s="534"/>
      <c r="GU545" s="534"/>
      <c r="GV545" s="534"/>
      <c r="GW545" s="535"/>
      <c r="GX545" s="116"/>
      <c r="GZ545" s="116" t="s">
        <v>312</v>
      </c>
      <c r="HA545" s="533" t="str">
        <f t="shared" ref="HA545" si="8616">GR545</f>
        <v>CARPINTERIA METALICA Y VIDRIOS</v>
      </c>
      <c r="HB545" s="534"/>
      <c r="HC545" s="534"/>
      <c r="HD545" s="534"/>
      <c r="HE545" s="534"/>
      <c r="HF545" s="535"/>
      <c r="HG545" s="116"/>
      <c r="HI545" s="116" t="s">
        <v>312</v>
      </c>
      <c r="HJ545" s="533" t="str">
        <f t="shared" ref="HJ545" si="8617">HA545</f>
        <v>CARPINTERIA METALICA Y VIDRIOS</v>
      </c>
      <c r="HK545" s="534"/>
      <c r="HL545" s="534"/>
      <c r="HM545" s="534"/>
      <c r="HN545" s="534"/>
      <c r="HO545" s="535"/>
      <c r="HP545" s="116"/>
      <c r="HR545" s="116" t="s">
        <v>312</v>
      </c>
      <c r="HS545" s="533" t="str">
        <f t="shared" ref="HS545" si="8618">HJ545</f>
        <v>CARPINTERIA METALICA Y VIDRIOS</v>
      </c>
      <c r="HT545" s="534"/>
      <c r="HU545" s="534"/>
      <c r="HV545" s="534"/>
      <c r="HW545" s="534"/>
      <c r="HX545" s="535"/>
      <c r="HY545" s="116"/>
      <c r="IA545" s="116" t="s">
        <v>312</v>
      </c>
      <c r="IB545" s="533" t="str">
        <f t="shared" ref="IB545" si="8619">HS545</f>
        <v>CARPINTERIA METALICA Y VIDRIOS</v>
      </c>
      <c r="IC545" s="534"/>
      <c r="ID545" s="534"/>
      <c r="IE545" s="534"/>
      <c r="IF545" s="534"/>
      <c r="IG545" s="535"/>
      <c r="IH545" s="116"/>
      <c r="IJ545" s="116" t="s">
        <v>312</v>
      </c>
      <c r="IK545" s="533" t="str">
        <f t="shared" ref="IK545" si="8620">IB545</f>
        <v>CARPINTERIA METALICA Y VIDRIOS</v>
      </c>
      <c r="IL545" s="534"/>
      <c r="IM545" s="534"/>
      <c r="IN545" s="534"/>
      <c r="IO545" s="534"/>
      <c r="IP545" s="535"/>
      <c r="IQ545" s="116"/>
      <c r="IS545" s="116" t="s">
        <v>312</v>
      </c>
      <c r="IT545" s="533" t="str">
        <f t="shared" ref="IT545" si="8621">IK545</f>
        <v>CARPINTERIA METALICA Y VIDRIOS</v>
      </c>
      <c r="IU545" s="534"/>
      <c r="IV545" s="534"/>
      <c r="IW545" s="534"/>
      <c r="IX545" s="534"/>
      <c r="IY545" s="535"/>
      <c r="IZ545" s="116"/>
      <c r="JB545" s="116" t="s">
        <v>312</v>
      </c>
      <c r="JC545" s="533" t="str">
        <f t="shared" ref="JC545" si="8622">IT545</f>
        <v>CARPINTERIA METALICA Y VIDRIOS</v>
      </c>
      <c r="JD545" s="534"/>
      <c r="JE545" s="534"/>
      <c r="JF545" s="534"/>
      <c r="JG545" s="534"/>
      <c r="JH545" s="535"/>
      <c r="JI545" s="116"/>
      <c r="JK545" s="116" t="s">
        <v>312</v>
      </c>
      <c r="JL545" s="533" t="str">
        <f t="shared" ref="JL545" si="8623">JC545</f>
        <v>CARPINTERIA METALICA Y VIDRIOS</v>
      </c>
      <c r="JM545" s="534"/>
      <c r="JN545" s="534"/>
      <c r="JO545" s="534"/>
      <c r="JP545" s="534"/>
      <c r="JQ545" s="535"/>
      <c r="JR545" s="116"/>
      <c r="JT545" s="116" t="s">
        <v>312</v>
      </c>
      <c r="JU545" s="533" t="str">
        <f t="shared" ref="JU545" si="8624">JL545</f>
        <v>CARPINTERIA METALICA Y VIDRIOS</v>
      </c>
      <c r="JV545" s="534"/>
      <c r="JW545" s="534"/>
      <c r="JX545" s="534"/>
      <c r="JY545" s="534"/>
      <c r="JZ545" s="535"/>
      <c r="KA545" s="116"/>
      <c r="KC545" s="116" t="s">
        <v>312</v>
      </c>
      <c r="KD545" s="533" t="str">
        <f t="shared" ref="KD545" si="8625">JU545</f>
        <v>CARPINTERIA METALICA Y VIDRIOS</v>
      </c>
      <c r="KE545" s="534"/>
      <c r="KF545" s="534"/>
      <c r="KG545" s="534"/>
      <c r="KH545" s="534"/>
      <c r="KI545" s="535"/>
      <c r="KJ545" s="116"/>
      <c r="KL545" s="116" t="s">
        <v>312</v>
      </c>
      <c r="KM545" s="533" t="str">
        <f t="shared" ref="KM545" si="8626">KD545</f>
        <v>CARPINTERIA METALICA Y VIDRIOS</v>
      </c>
      <c r="KN545" s="534"/>
      <c r="KO545" s="534"/>
      <c r="KP545" s="534"/>
      <c r="KQ545" s="534"/>
      <c r="KR545" s="535"/>
      <c r="KS545" s="116"/>
      <c r="KU545" s="116" t="s">
        <v>312</v>
      </c>
      <c r="KV545" s="533" t="str">
        <f t="shared" ref="KV545" si="8627">KM545</f>
        <v>CARPINTERIA METALICA Y VIDRIOS</v>
      </c>
      <c r="KW545" s="534"/>
      <c r="KX545" s="534"/>
      <c r="KY545" s="534"/>
      <c r="KZ545" s="534"/>
      <c r="LA545" s="535"/>
      <c r="LB545" s="116"/>
      <c r="LD545" s="116" t="s">
        <v>312</v>
      </c>
      <c r="LE545" s="533" t="str">
        <f t="shared" ref="LE545" si="8628">KV545</f>
        <v>CARPINTERIA METALICA Y VIDRIOS</v>
      </c>
      <c r="LF545" s="534"/>
      <c r="LG545" s="534"/>
      <c r="LH545" s="534"/>
      <c r="LI545" s="534"/>
      <c r="LJ545" s="535"/>
      <c r="LK545" s="116"/>
      <c r="LM545" s="116" t="s">
        <v>312</v>
      </c>
      <c r="LN545" s="533" t="str">
        <f t="shared" ref="LN545" si="8629">LE545</f>
        <v>CARPINTERIA METALICA Y VIDRIOS</v>
      </c>
      <c r="LO545" s="534"/>
      <c r="LP545" s="534"/>
      <c r="LQ545" s="534"/>
      <c r="LR545" s="534"/>
      <c r="LS545" s="535"/>
      <c r="LT545" s="116"/>
      <c r="LV545" s="116" t="s">
        <v>312</v>
      </c>
      <c r="LW545" s="533" t="str">
        <f t="shared" ref="LW545" si="8630">LN545</f>
        <v>CARPINTERIA METALICA Y VIDRIOS</v>
      </c>
      <c r="LX545" s="534"/>
      <c r="LY545" s="534"/>
      <c r="LZ545" s="534"/>
      <c r="MA545" s="534"/>
      <c r="MB545" s="535"/>
      <c r="MC545" s="116"/>
      <c r="ME545" s="116" t="s">
        <v>312</v>
      </c>
      <c r="MF545" s="533" t="str">
        <f t="shared" ref="MF545" si="8631">LW545</f>
        <v>CARPINTERIA METALICA Y VIDRIOS</v>
      </c>
      <c r="MG545" s="534"/>
      <c r="MH545" s="534"/>
      <c r="MI545" s="534"/>
      <c r="MJ545" s="534"/>
      <c r="MK545" s="535"/>
      <c r="ML545" s="116"/>
      <c r="MN545" s="116" t="s">
        <v>312</v>
      </c>
      <c r="MO545" s="533" t="str">
        <f t="shared" ref="MO545" si="8632">MF545</f>
        <v>CARPINTERIA METALICA Y VIDRIOS</v>
      </c>
      <c r="MP545" s="534"/>
      <c r="MQ545" s="534"/>
      <c r="MR545" s="534"/>
      <c r="MS545" s="534"/>
      <c r="MT545" s="535"/>
      <c r="MU545" s="116"/>
      <c r="MW545" s="116" t="s">
        <v>312</v>
      </c>
      <c r="MX545" s="533" t="str">
        <f t="shared" ref="MX545" si="8633">MO545</f>
        <v>CARPINTERIA METALICA Y VIDRIOS</v>
      </c>
      <c r="MY545" s="534"/>
      <c r="MZ545" s="534"/>
      <c r="NA545" s="534"/>
      <c r="NB545" s="534"/>
      <c r="NC545" s="535"/>
      <c r="ND545" s="116"/>
      <c r="NF545" s="116" t="s">
        <v>312</v>
      </c>
      <c r="NG545" s="533" t="str">
        <f t="shared" ref="NG545" si="8634">MX545</f>
        <v>CARPINTERIA METALICA Y VIDRIOS</v>
      </c>
      <c r="NH545" s="534"/>
      <c r="NI545" s="534"/>
      <c r="NJ545" s="534"/>
      <c r="NK545" s="534"/>
      <c r="NL545" s="535"/>
      <c r="NM545" s="116"/>
      <c r="NO545" s="116" t="s">
        <v>312</v>
      </c>
      <c r="NP545" s="533" t="str">
        <f t="shared" ref="NP545" si="8635">NG545</f>
        <v>CARPINTERIA METALICA Y VIDRIOS</v>
      </c>
      <c r="NQ545" s="534"/>
      <c r="NR545" s="534"/>
      <c r="NS545" s="534"/>
      <c r="NT545" s="534"/>
      <c r="NU545" s="535"/>
      <c r="NV545" s="116"/>
      <c r="NX545" s="116" t="s">
        <v>312</v>
      </c>
      <c r="NY545" s="533" t="str">
        <f t="shared" ref="NY545" si="8636">NP545</f>
        <v>CARPINTERIA METALICA Y VIDRIOS</v>
      </c>
      <c r="NZ545" s="534"/>
      <c r="OA545" s="534"/>
      <c r="OB545" s="534"/>
      <c r="OC545" s="534"/>
      <c r="OD545" s="535"/>
      <c r="OE545" s="116"/>
      <c r="OG545" s="116" t="s">
        <v>312</v>
      </c>
      <c r="OH545" s="533" t="str">
        <f t="shared" ref="OH545" si="8637">NY545</f>
        <v>CARPINTERIA METALICA Y VIDRIOS</v>
      </c>
      <c r="OI545" s="534"/>
      <c r="OJ545" s="534"/>
      <c r="OK545" s="534"/>
      <c r="OL545" s="534"/>
      <c r="OM545" s="535"/>
      <c r="ON545" s="116"/>
      <c r="OP545" s="116" t="s">
        <v>312</v>
      </c>
      <c r="OQ545" s="533" t="str">
        <f t="shared" ref="OQ545" si="8638">OH545</f>
        <v>CARPINTERIA METALICA Y VIDRIOS</v>
      </c>
      <c r="OR545" s="534"/>
      <c r="OS545" s="534"/>
      <c r="OT545" s="534"/>
      <c r="OU545" s="534"/>
      <c r="OV545" s="535"/>
      <c r="OW545" s="116"/>
      <c r="OY545" s="116" t="s">
        <v>312</v>
      </c>
      <c r="OZ545" s="533" t="str">
        <f t="shared" ref="OZ545" si="8639">OQ545</f>
        <v>CARPINTERIA METALICA Y VIDRIOS</v>
      </c>
      <c r="PA545" s="534"/>
      <c r="PB545" s="534"/>
      <c r="PC545" s="534"/>
      <c r="PD545" s="534"/>
      <c r="PE545" s="535"/>
      <c r="PF545" s="116"/>
    </row>
    <row r="546" spans="1:423">
      <c r="A546" s="116"/>
      <c r="B546" s="536"/>
      <c r="C546" s="537"/>
      <c r="D546" s="537"/>
      <c r="E546" s="537"/>
      <c r="F546" s="537"/>
      <c r="G546" s="538"/>
      <c r="H546" s="116"/>
      <c r="J546" s="116"/>
      <c r="K546" s="536"/>
      <c r="L546" s="537"/>
      <c r="M546" s="537"/>
      <c r="N546" s="537"/>
      <c r="O546" s="537"/>
      <c r="P546" s="538"/>
      <c r="Q546" s="116"/>
      <c r="S546" s="116"/>
      <c r="T546" s="536"/>
      <c r="U546" s="537"/>
      <c r="V546" s="537"/>
      <c r="W546" s="537"/>
      <c r="X546" s="537"/>
      <c r="Y546" s="538"/>
      <c r="Z546" s="116"/>
      <c r="AB546" s="116"/>
      <c r="AC546" s="536"/>
      <c r="AD546" s="537"/>
      <c r="AE546" s="537"/>
      <c r="AF546" s="537"/>
      <c r="AG546" s="537"/>
      <c r="AH546" s="538"/>
      <c r="AI546" s="116"/>
      <c r="AK546" s="116"/>
      <c r="AL546" s="536"/>
      <c r="AM546" s="537"/>
      <c r="AN546" s="537"/>
      <c r="AO546" s="537"/>
      <c r="AP546" s="537"/>
      <c r="AQ546" s="538"/>
      <c r="AR546" s="116"/>
      <c r="AT546" s="116"/>
      <c r="AU546" s="536"/>
      <c r="AV546" s="537"/>
      <c r="AW546" s="537"/>
      <c r="AX546" s="537"/>
      <c r="AY546" s="537"/>
      <c r="AZ546" s="538"/>
      <c r="BA546" s="116"/>
      <c r="BC546" s="116"/>
      <c r="BD546" s="536"/>
      <c r="BE546" s="537"/>
      <c r="BF546" s="537"/>
      <c r="BG546" s="537"/>
      <c r="BH546" s="537"/>
      <c r="BI546" s="538"/>
      <c r="BJ546" s="116"/>
      <c r="BL546" s="116"/>
      <c r="BM546" s="536"/>
      <c r="BN546" s="537"/>
      <c r="BO546" s="537"/>
      <c r="BP546" s="537"/>
      <c r="BQ546" s="537"/>
      <c r="BR546" s="538"/>
      <c r="BS546" s="116"/>
      <c r="BU546" s="116"/>
      <c r="BV546" s="536"/>
      <c r="BW546" s="537"/>
      <c r="BX546" s="537"/>
      <c r="BY546" s="537"/>
      <c r="BZ546" s="537"/>
      <c r="CA546" s="538"/>
      <c r="CB546" s="116"/>
      <c r="CD546" s="116"/>
      <c r="CE546" s="536"/>
      <c r="CF546" s="537"/>
      <c r="CG546" s="537"/>
      <c r="CH546" s="537"/>
      <c r="CI546" s="537"/>
      <c r="CJ546" s="538"/>
      <c r="CK546" s="116"/>
      <c r="CM546" s="116"/>
      <c r="CN546" s="536"/>
      <c r="CO546" s="537"/>
      <c r="CP546" s="537"/>
      <c r="CQ546" s="537"/>
      <c r="CR546" s="537"/>
      <c r="CS546" s="538"/>
      <c r="CT546" s="116"/>
      <c r="CV546" s="116"/>
      <c r="CW546" s="536"/>
      <c r="CX546" s="537"/>
      <c r="CY546" s="537"/>
      <c r="CZ546" s="537"/>
      <c r="DA546" s="537"/>
      <c r="DB546" s="538"/>
      <c r="DC546" s="116"/>
      <c r="DE546" s="116"/>
      <c r="DF546" s="536"/>
      <c r="DG546" s="537"/>
      <c r="DH546" s="537"/>
      <c r="DI546" s="537"/>
      <c r="DJ546" s="537"/>
      <c r="DK546" s="538"/>
      <c r="DL546" s="116"/>
      <c r="DN546" s="116"/>
      <c r="DO546" s="536"/>
      <c r="DP546" s="537"/>
      <c r="DQ546" s="537"/>
      <c r="DR546" s="537"/>
      <c r="DS546" s="537"/>
      <c r="DT546" s="538"/>
      <c r="DU546" s="116"/>
      <c r="DW546" s="116"/>
      <c r="DX546" s="536"/>
      <c r="DY546" s="537"/>
      <c r="DZ546" s="537"/>
      <c r="EA546" s="537"/>
      <c r="EB546" s="537"/>
      <c r="EC546" s="538"/>
      <c r="ED546" s="116"/>
      <c r="EF546" s="116"/>
      <c r="EG546" s="536"/>
      <c r="EH546" s="537"/>
      <c r="EI546" s="537"/>
      <c r="EJ546" s="537"/>
      <c r="EK546" s="537"/>
      <c r="EL546" s="538"/>
      <c r="EM546" s="116"/>
      <c r="EO546" s="116"/>
      <c r="EP546" s="536"/>
      <c r="EQ546" s="537"/>
      <c r="ER546" s="537"/>
      <c r="ES546" s="537"/>
      <c r="ET546" s="537"/>
      <c r="EU546" s="538"/>
      <c r="EV546" s="116"/>
      <c r="EX546" s="116"/>
      <c r="EY546" s="536"/>
      <c r="EZ546" s="537"/>
      <c r="FA546" s="537"/>
      <c r="FB546" s="537"/>
      <c r="FC546" s="537"/>
      <c r="FD546" s="538"/>
      <c r="FE546" s="116"/>
      <c r="FG546" s="116"/>
      <c r="FH546" s="536"/>
      <c r="FI546" s="537"/>
      <c r="FJ546" s="537"/>
      <c r="FK546" s="537"/>
      <c r="FL546" s="537"/>
      <c r="FM546" s="538"/>
      <c r="FN546" s="116"/>
      <c r="FP546" s="116"/>
      <c r="FQ546" s="536"/>
      <c r="FR546" s="537"/>
      <c r="FS546" s="537"/>
      <c r="FT546" s="537"/>
      <c r="FU546" s="537"/>
      <c r="FV546" s="538"/>
      <c r="FW546" s="116"/>
      <c r="FY546" s="116"/>
      <c r="FZ546" s="536"/>
      <c r="GA546" s="537"/>
      <c r="GB546" s="537"/>
      <c r="GC546" s="537"/>
      <c r="GD546" s="537"/>
      <c r="GE546" s="538"/>
      <c r="GF546" s="116"/>
      <c r="GH546" s="116"/>
      <c r="GI546" s="536"/>
      <c r="GJ546" s="537"/>
      <c r="GK546" s="537"/>
      <c r="GL546" s="537"/>
      <c r="GM546" s="537"/>
      <c r="GN546" s="538"/>
      <c r="GO546" s="116"/>
      <c r="GQ546" s="116"/>
      <c r="GR546" s="536"/>
      <c r="GS546" s="537"/>
      <c r="GT546" s="537"/>
      <c r="GU546" s="537"/>
      <c r="GV546" s="537"/>
      <c r="GW546" s="538"/>
      <c r="GX546" s="116"/>
      <c r="GZ546" s="116"/>
      <c r="HA546" s="536"/>
      <c r="HB546" s="537"/>
      <c r="HC546" s="537"/>
      <c r="HD546" s="537"/>
      <c r="HE546" s="537"/>
      <c r="HF546" s="538"/>
      <c r="HG546" s="116"/>
      <c r="HI546" s="116"/>
      <c r="HJ546" s="536"/>
      <c r="HK546" s="537"/>
      <c r="HL546" s="537"/>
      <c r="HM546" s="537"/>
      <c r="HN546" s="537"/>
      <c r="HO546" s="538"/>
      <c r="HP546" s="116"/>
      <c r="HR546" s="116"/>
      <c r="HS546" s="536"/>
      <c r="HT546" s="537"/>
      <c r="HU546" s="537"/>
      <c r="HV546" s="537"/>
      <c r="HW546" s="537"/>
      <c r="HX546" s="538"/>
      <c r="HY546" s="116"/>
      <c r="IA546" s="116"/>
      <c r="IB546" s="536"/>
      <c r="IC546" s="537"/>
      <c r="ID546" s="537"/>
      <c r="IE546" s="537"/>
      <c r="IF546" s="537"/>
      <c r="IG546" s="538"/>
      <c r="IH546" s="116"/>
      <c r="IJ546" s="116"/>
      <c r="IK546" s="536"/>
      <c r="IL546" s="537"/>
      <c r="IM546" s="537"/>
      <c r="IN546" s="537"/>
      <c r="IO546" s="537"/>
      <c r="IP546" s="538"/>
      <c r="IQ546" s="116"/>
      <c r="IS546" s="116"/>
      <c r="IT546" s="536"/>
      <c r="IU546" s="537"/>
      <c r="IV546" s="537"/>
      <c r="IW546" s="537"/>
      <c r="IX546" s="537"/>
      <c r="IY546" s="538"/>
      <c r="IZ546" s="116"/>
      <c r="JB546" s="116"/>
      <c r="JC546" s="536"/>
      <c r="JD546" s="537"/>
      <c r="JE546" s="537"/>
      <c r="JF546" s="537"/>
      <c r="JG546" s="537"/>
      <c r="JH546" s="538"/>
      <c r="JI546" s="116"/>
      <c r="JK546" s="116"/>
      <c r="JL546" s="536"/>
      <c r="JM546" s="537"/>
      <c r="JN546" s="537"/>
      <c r="JO546" s="537"/>
      <c r="JP546" s="537"/>
      <c r="JQ546" s="538"/>
      <c r="JR546" s="116"/>
      <c r="JT546" s="116"/>
      <c r="JU546" s="536"/>
      <c r="JV546" s="537"/>
      <c r="JW546" s="537"/>
      <c r="JX546" s="537"/>
      <c r="JY546" s="537"/>
      <c r="JZ546" s="538"/>
      <c r="KA546" s="116"/>
      <c r="KC546" s="116"/>
      <c r="KD546" s="536"/>
      <c r="KE546" s="537"/>
      <c r="KF546" s="537"/>
      <c r="KG546" s="537"/>
      <c r="KH546" s="537"/>
      <c r="KI546" s="538"/>
      <c r="KJ546" s="116"/>
      <c r="KL546" s="116"/>
      <c r="KM546" s="536"/>
      <c r="KN546" s="537"/>
      <c r="KO546" s="537"/>
      <c r="KP546" s="537"/>
      <c r="KQ546" s="537"/>
      <c r="KR546" s="538"/>
      <c r="KS546" s="116"/>
      <c r="KU546" s="116"/>
      <c r="KV546" s="536"/>
      <c r="KW546" s="537"/>
      <c r="KX546" s="537"/>
      <c r="KY546" s="537"/>
      <c r="KZ546" s="537"/>
      <c r="LA546" s="538"/>
      <c r="LB546" s="116"/>
      <c r="LD546" s="116"/>
      <c r="LE546" s="536"/>
      <c r="LF546" s="537"/>
      <c r="LG546" s="537"/>
      <c r="LH546" s="537"/>
      <c r="LI546" s="537"/>
      <c r="LJ546" s="538"/>
      <c r="LK546" s="116"/>
      <c r="LM546" s="116"/>
      <c r="LN546" s="536"/>
      <c r="LO546" s="537"/>
      <c r="LP546" s="537"/>
      <c r="LQ546" s="537"/>
      <c r="LR546" s="537"/>
      <c r="LS546" s="538"/>
      <c r="LT546" s="116"/>
      <c r="LV546" s="116"/>
      <c r="LW546" s="536"/>
      <c r="LX546" s="537"/>
      <c r="LY546" s="537"/>
      <c r="LZ546" s="537"/>
      <c r="MA546" s="537"/>
      <c r="MB546" s="538"/>
      <c r="MC546" s="116"/>
      <c r="ME546" s="116"/>
      <c r="MF546" s="536"/>
      <c r="MG546" s="537"/>
      <c r="MH546" s="537"/>
      <c r="MI546" s="537"/>
      <c r="MJ546" s="537"/>
      <c r="MK546" s="538"/>
      <c r="ML546" s="116"/>
      <c r="MN546" s="116"/>
      <c r="MO546" s="536"/>
      <c r="MP546" s="537"/>
      <c r="MQ546" s="537"/>
      <c r="MR546" s="537"/>
      <c r="MS546" s="537"/>
      <c r="MT546" s="538"/>
      <c r="MU546" s="116"/>
      <c r="MW546" s="116"/>
      <c r="MX546" s="536"/>
      <c r="MY546" s="537"/>
      <c r="MZ546" s="537"/>
      <c r="NA546" s="537"/>
      <c r="NB546" s="537"/>
      <c r="NC546" s="538"/>
      <c r="ND546" s="116"/>
      <c r="NF546" s="116"/>
      <c r="NG546" s="536"/>
      <c r="NH546" s="537"/>
      <c r="NI546" s="537"/>
      <c r="NJ546" s="537"/>
      <c r="NK546" s="537"/>
      <c r="NL546" s="538"/>
      <c r="NM546" s="116"/>
      <c r="NO546" s="116"/>
      <c r="NP546" s="536"/>
      <c r="NQ546" s="537"/>
      <c r="NR546" s="537"/>
      <c r="NS546" s="537"/>
      <c r="NT546" s="537"/>
      <c r="NU546" s="538"/>
      <c r="NV546" s="116"/>
      <c r="NX546" s="116"/>
      <c r="NY546" s="536"/>
      <c r="NZ546" s="537"/>
      <c r="OA546" s="537"/>
      <c r="OB546" s="537"/>
      <c r="OC546" s="537"/>
      <c r="OD546" s="538"/>
      <c r="OE546" s="116"/>
      <c r="OG546" s="116"/>
      <c r="OH546" s="536"/>
      <c r="OI546" s="537"/>
      <c r="OJ546" s="537"/>
      <c r="OK546" s="537"/>
      <c r="OL546" s="537"/>
      <c r="OM546" s="538"/>
      <c r="ON546" s="116"/>
      <c r="OP546" s="116"/>
      <c r="OQ546" s="536"/>
      <c r="OR546" s="537"/>
      <c r="OS546" s="537"/>
      <c r="OT546" s="537"/>
      <c r="OU546" s="537"/>
      <c r="OV546" s="538"/>
      <c r="OW546" s="116"/>
      <c r="OY546" s="116"/>
      <c r="OZ546" s="536"/>
      <c r="PA546" s="537"/>
      <c r="PB546" s="537"/>
      <c r="PC546" s="537"/>
      <c r="PD546" s="537"/>
      <c r="PE546" s="538"/>
      <c r="PF546" s="116"/>
    </row>
    <row r="547" spans="1:423" ht="15" customHeight="1">
      <c r="A547" s="117" t="s">
        <v>1</v>
      </c>
      <c r="B547" s="544" t="str">
        <f>+APU!B299</f>
        <v>VENTANA EN ALUMINIO ANONIZADO DE 0.30X0.60M TIPO CELOSIA; INCLUYE VIDRIO DE 4MM.</v>
      </c>
      <c r="C547" s="545"/>
      <c r="D547" s="545"/>
      <c r="E547" s="545"/>
      <c r="F547" s="545"/>
      <c r="G547" s="545"/>
      <c r="H547" s="117" t="s">
        <v>313</v>
      </c>
      <c r="J547" s="117" t="s">
        <v>1</v>
      </c>
      <c r="K547" s="539" t="str">
        <f>B547</f>
        <v>VENTANA EN ALUMINIO ANONIZADO DE 0.30X0.60M TIPO CELOSIA; INCLUYE VIDRIO DE 4MM.</v>
      </c>
      <c r="L547" s="540"/>
      <c r="M547" s="540"/>
      <c r="N547" s="540"/>
      <c r="O547" s="540"/>
      <c r="P547" s="540"/>
      <c r="Q547" s="117" t="s">
        <v>313</v>
      </c>
      <c r="S547" s="117" t="s">
        <v>1</v>
      </c>
      <c r="T547" s="539" t="str">
        <f>K547</f>
        <v>VENTANA EN ALUMINIO ANONIZADO DE 0.30X0.60M TIPO CELOSIA; INCLUYE VIDRIO DE 4MM.</v>
      </c>
      <c r="U547" s="540"/>
      <c r="V547" s="540"/>
      <c r="W547" s="540"/>
      <c r="X547" s="540"/>
      <c r="Y547" s="540"/>
      <c r="Z547" s="117" t="s">
        <v>313</v>
      </c>
      <c r="AB547" s="117" t="s">
        <v>1</v>
      </c>
      <c r="AC547" s="539" t="str">
        <f>T547</f>
        <v>VENTANA EN ALUMINIO ANONIZADO DE 0.30X0.60M TIPO CELOSIA; INCLUYE VIDRIO DE 4MM.</v>
      </c>
      <c r="AD547" s="540"/>
      <c r="AE547" s="540"/>
      <c r="AF547" s="540"/>
      <c r="AG547" s="540"/>
      <c r="AH547" s="540"/>
      <c r="AI547" s="117" t="s">
        <v>313</v>
      </c>
      <c r="AK547" s="117" t="s">
        <v>1</v>
      </c>
      <c r="AL547" s="539" t="str">
        <f>AC547</f>
        <v>VENTANA EN ALUMINIO ANONIZADO DE 0.30X0.60M TIPO CELOSIA; INCLUYE VIDRIO DE 4MM.</v>
      </c>
      <c r="AM547" s="540"/>
      <c r="AN547" s="540"/>
      <c r="AO547" s="540"/>
      <c r="AP547" s="540"/>
      <c r="AQ547" s="540"/>
      <c r="AR547" s="117" t="s">
        <v>313</v>
      </c>
      <c r="AT547" s="117" t="s">
        <v>1</v>
      </c>
      <c r="AU547" s="539" t="str">
        <f>AL547</f>
        <v>VENTANA EN ALUMINIO ANONIZADO DE 0.30X0.60M TIPO CELOSIA; INCLUYE VIDRIO DE 4MM.</v>
      </c>
      <c r="AV547" s="540"/>
      <c r="AW547" s="540"/>
      <c r="AX547" s="540"/>
      <c r="AY547" s="540"/>
      <c r="AZ547" s="540"/>
      <c r="BA547" s="117" t="s">
        <v>313</v>
      </c>
      <c r="BC547" s="117" t="s">
        <v>1</v>
      </c>
      <c r="BD547" s="539" t="str">
        <f t="shared" ref="BD547" si="8640">AU547</f>
        <v>VENTANA EN ALUMINIO ANONIZADO DE 0.30X0.60M TIPO CELOSIA; INCLUYE VIDRIO DE 4MM.</v>
      </c>
      <c r="BE547" s="540"/>
      <c r="BF547" s="540"/>
      <c r="BG547" s="540"/>
      <c r="BH547" s="540"/>
      <c r="BI547" s="540"/>
      <c r="BJ547" s="117" t="s">
        <v>313</v>
      </c>
      <c r="BL547" s="117" t="s">
        <v>1</v>
      </c>
      <c r="BM547" s="539" t="str">
        <f t="shared" ref="BM547" si="8641">BD547</f>
        <v>VENTANA EN ALUMINIO ANONIZADO DE 0.30X0.60M TIPO CELOSIA; INCLUYE VIDRIO DE 4MM.</v>
      </c>
      <c r="BN547" s="540"/>
      <c r="BO547" s="540"/>
      <c r="BP547" s="540"/>
      <c r="BQ547" s="540"/>
      <c r="BR547" s="540"/>
      <c r="BS547" s="117" t="s">
        <v>313</v>
      </c>
      <c r="BU547" s="117" t="s">
        <v>1</v>
      </c>
      <c r="BV547" s="539" t="str">
        <f t="shared" ref="BV547" si="8642">BM547</f>
        <v>VENTANA EN ALUMINIO ANONIZADO DE 0.30X0.60M TIPO CELOSIA; INCLUYE VIDRIO DE 4MM.</v>
      </c>
      <c r="BW547" s="540"/>
      <c r="BX547" s="540"/>
      <c r="BY547" s="540"/>
      <c r="BZ547" s="540"/>
      <c r="CA547" s="540"/>
      <c r="CB547" s="117" t="s">
        <v>313</v>
      </c>
      <c r="CD547" s="117" t="s">
        <v>1</v>
      </c>
      <c r="CE547" s="539" t="str">
        <f t="shared" ref="CE547" si="8643">BV547</f>
        <v>VENTANA EN ALUMINIO ANONIZADO DE 0.30X0.60M TIPO CELOSIA; INCLUYE VIDRIO DE 4MM.</v>
      </c>
      <c r="CF547" s="540"/>
      <c r="CG547" s="540"/>
      <c r="CH547" s="540"/>
      <c r="CI547" s="540"/>
      <c r="CJ547" s="540"/>
      <c r="CK547" s="117" t="s">
        <v>313</v>
      </c>
      <c r="CM547" s="117" t="s">
        <v>1</v>
      </c>
      <c r="CN547" s="539" t="str">
        <f t="shared" ref="CN547" si="8644">CE547</f>
        <v>VENTANA EN ALUMINIO ANONIZADO DE 0.30X0.60M TIPO CELOSIA; INCLUYE VIDRIO DE 4MM.</v>
      </c>
      <c r="CO547" s="540"/>
      <c r="CP547" s="540"/>
      <c r="CQ547" s="540"/>
      <c r="CR547" s="540"/>
      <c r="CS547" s="540"/>
      <c r="CT547" s="117" t="s">
        <v>313</v>
      </c>
      <c r="CV547" s="117" t="s">
        <v>1</v>
      </c>
      <c r="CW547" s="539" t="str">
        <f t="shared" ref="CW547" si="8645">CN547</f>
        <v>VENTANA EN ALUMINIO ANONIZADO DE 0.30X0.60M TIPO CELOSIA; INCLUYE VIDRIO DE 4MM.</v>
      </c>
      <c r="CX547" s="540"/>
      <c r="CY547" s="540"/>
      <c r="CZ547" s="540"/>
      <c r="DA547" s="540"/>
      <c r="DB547" s="540"/>
      <c r="DC547" s="117" t="s">
        <v>313</v>
      </c>
      <c r="DE547" s="117" t="s">
        <v>1</v>
      </c>
      <c r="DF547" s="539" t="str">
        <f t="shared" ref="DF547" si="8646">CW547</f>
        <v>VENTANA EN ALUMINIO ANONIZADO DE 0.30X0.60M TIPO CELOSIA; INCLUYE VIDRIO DE 4MM.</v>
      </c>
      <c r="DG547" s="540"/>
      <c r="DH547" s="540"/>
      <c r="DI547" s="540"/>
      <c r="DJ547" s="540"/>
      <c r="DK547" s="540"/>
      <c r="DL547" s="117" t="s">
        <v>313</v>
      </c>
      <c r="DN547" s="117" t="s">
        <v>1</v>
      </c>
      <c r="DO547" s="539" t="str">
        <f t="shared" ref="DO547" si="8647">DF547</f>
        <v>VENTANA EN ALUMINIO ANONIZADO DE 0.30X0.60M TIPO CELOSIA; INCLUYE VIDRIO DE 4MM.</v>
      </c>
      <c r="DP547" s="540"/>
      <c r="DQ547" s="540"/>
      <c r="DR547" s="540"/>
      <c r="DS547" s="540"/>
      <c r="DT547" s="540"/>
      <c r="DU547" s="117" t="s">
        <v>313</v>
      </c>
      <c r="DW547" s="117" t="s">
        <v>1</v>
      </c>
      <c r="DX547" s="539" t="str">
        <f t="shared" ref="DX547" si="8648">DO547</f>
        <v>VENTANA EN ALUMINIO ANONIZADO DE 0.30X0.60M TIPO CELOSIA; INCLUYE VIDRIO DE 4MM.</v>
      </c>
      <c r="DY547" s="540"/>
      <c r="DZ547" s="540"/>
      <c r="EA547" s="540"/>
      <c r="EB547" s="540"/>
      <c r="EC547" s="540"/>
      <c r="ED547" s="117" t="s">
        <v>313</v>
      </c>
      <c r="EF547" s="117" t="s">
        <v>1</v>
      </c>
      <c r="EG547" s="539" t="str">
        <f t="shared" ref="EG547" si="8649">DX547</f>
        <v>VENTANA EN ALUMINIO ANONIZADO DE 0.30X0.60M TIPO CELOSIA; INCLUYE VIDRIO DE 4MM.</v>
      </c>
      <c r="EH547" s="540"/>
      <c r="EI547" s="540"/>
      <c r="EJ547" s="540"/>
      <c r="EK547" s="540"/>
      <c r="EL547" s="540"/>
      <c r="EM547" s="117" t="s">
        <v>313</v>
      </c>
      <c r="EO547" s="117" t="s">
        <v>1</v>
      </c>
      <c r="EP547" s="539" t="str">
        <f t="shared" ref="EP547" si="8650">EG547</f>
        <v>VENTANA EN ALUMINIO ANONIZADO DE 0.30X0.60M TIPO CELOSIA; INCLUYE VIDRIO DE 4MM.</v>
      </c>
      <c r="EQ547" s="540"/>
      <c r="ER547" s="540"/>
      <c r="ES547" s="540"/>
      <c r="ET547" s="540"/>
      <c r="EU547" s="540"/>
      <c r="EV547" s="117" t="s">
        <v>313</v>
      </c>
      <c r="EX547" s="117" t="s">
        <v>1</v>
      </c>
      <c r="EY547" s="539" t="str">
        <f t="shared" ref="EY547" si="8651">EP547</f>
        <v>VENTANA EN ALUMINIO ANONIZADO DE 0.30X0.60M TIPO CELOSIA; INCLUYE VIDRIO DE 4MM.</v>
      </c>
      <c r="EZ547" s="540"/>
      <c r="FA547" s="540"/>
      <c r="FB547" s="540"/>
      <c r="FC547" s="540"/>
      <c r="FD547" s="540"/>
      <c r="FE547" s="117" t="s">
        <v>313</v>
      </c>
      <c r="FG547" s="117" t="s">
        <v>1</v>
      </c>
      <c r="FH547" s="539" t="str">
        <f t="shared" ref="FH547" si="8652">EY547</f>
        <v>VENTANA EN ALUMINIO ANONIZADO DE 0.30X0.60M TIPO CELOSIA; INCLUYE VIDRIO DE 4MM.</v>
      </c>
      <c r="FI547" s="540"/>
      <c r="FJ547" s="540"/>
      <c r="FK547" s="540"/>
      <c r="FL547" s="540"/>
      <c r="FM547" s="540"/>
      <c r="FN547" s="117" t="s">
        <v>313</v>
      </c>
      <c r="FP547" s="117" t="s">
        <v>1</v>
      </c>
      <c r="FQ547" s="539" t="str">
        <f t="shared" ref="FQ547" si="8653">FH547</f>
        <v>VENTANA EN ALUMINIO ANONIZADO DE 0.30X0.60M TIPO CELOSIA; INCLUYE VIDRIO DE 4MM.</v>
      </c>
      <c r="FR547" s="540"/>
      <c r="FS547" s="540"/>
      <c r="FT547" s="540"/>
      <c r="FU547" s="540"/>
      <c r="FV547" s="540"/>
      <c r="FW547" s="117" t="s">
        <v>313</v>
      </c>
      <c r="FY547" s="117" t="s">
        <v>1</v>
      </c>
      <c r="FZ547" s="539" t="str">
        <f t="shared" ref="FZ547" si="8654">FQ547</f>
        <v>VENTANA EN ALUMINIO ANONIZADO DE 0.30X0.60M TIPO CELOSIA; INCLUYE VIDRIO DE 4MM.</v>
      </c>
      <c r="GA547" s="540"/>
      <c r="GB547" s="540"/>
      <c r="GC547" s="540"/>
      <c r="GD547" s="540"/>
      <c r="GE547" s="540"/>
      <c r="GF547" s="117" t="s">
        <v>313</v>
      </c>
      <c r="GH547" s="117" t="s">
        <v>1</v>
      </c>
      <c r="GI547" s="539" t="str">
        <f t="shared" ref="GI547" si="8655">FZ547</f>
        <v>VENTANA EN ALUMINIO ANONIZADO DE 0.30X0.60M TIPO CELOSIA; INCLUYE VIDRIO DE 4MM.</v>
      </c>
      <c r="GJ547" s="540"/>
      <c r="GK547" s="540"/>
      <c r="GL547" s="540"/>
      <c r="GM547" s="540"/>
      <c r="GN547" s="540"/>
      <c r="GO547" s="117" t="s">
        <v>313</v>
      </c>
      <c r="GQ547" s="117" t="s">
        <v>1</v>
      </c>
      <c r="GR547" s="539" t="str">
        <f t="shared" ref="GR547" si="8656">GI547</f>
        <v>VENTANA EN ALUMINIO ANONIZADO DE 0.30X0.60M TIPO CELOSIA; INCLUYE VIDRIO DE 4MM.</v>
      </c>
      <c r="GS547" s="540"/>
      <c r="GT547" s="540"/>
      <c r="GU547" s="540"/>
      <c r="GV547" s="540"/>
      <c r="GW547" s="540"/>
      <c r="GX547" s="117" t="s">
        <v>313</v>
      </c>
      <c r="GZ547" s="117" t="s">
        <v>1</v>
      </c>
      <c r="HA547" s="539" t="str">
        <f t="shared" ref="HA547" si="8657">GR547</f>
        <v>VENTANA EN ALUMINIO ANONIZADO DE 0.30X0.60M TIPO CELOSIA; INCLUYE VIDRIO DE 4MM.</v>
      </c>
      <c r="HB547" s="540"/>
      <c r="HC547" s="540"/>
      <c r="HD547" s="540"/>
      <c r="HE547" s="540"/>
      <c r="HF547" s="540"/>
      <c r="HG547" s="117" t="s">
        <v>313</v>
      </c>
      <c r="HI547" s="117" t="s">
        <v>1</v>
      </c>
      <c r="HJ547" s="539" t="str">
        <f t="shared" ref="HJ547" si="8658">HA547</f>
        <v>VENTANA EN ALUMINIO ANONIZADO DE 0.30X0.60M TIPO CELOSIA; INCLUYE VIDRIO DE 4MM.</v>
      </c>
      <c r="HK547" s="540"/>
      <c r="HL547" s="540"/>
      <c r="HM547" s="540"/>
      <c r="HN547" s="540"/>
      <c r="HO547" s="540"/>
      <c r="HP547" s="117" t="s">
        <v>313</v>
      </c>
      <c r="HR547" s="117" t="s">
        <v>1</v>
      </c>
      <c r="HS547" s="539" t="str">
        <f t="shared" ref="HS547" si="8659">HJ547</f>
        <v>VENTANA EN ALUMINIO ANONIZADO DE 0.30X0.60M TIPO CELOSIA; INCLUYE VIDRIO DE 4MM.</v>
      </c>
      <c r="HT547" s="540"/>
      <c r="HU547" s="540"/>
      <c r="HV547" s="540"/>
      <c r="HW547" s="540"/>
      <c r="HX547" s="540"/>
      <c r="HY547" s="117" t="s">
        <v>313</v>
      </c>
      <c r="IA547" s="117" t="s">
        <v>1</v>
      </c>
      <c r="IB547" s="539" t="str">
        <f t="shared" ref="IB547" si="8660">HS547</f>
        <v>VENTANA EN ALUMINIO ANONIZADO DE 0.30X0.60M TIPO CELOSIA; INCLUYE VIDRIO DE 4MM.</v>
      </c>
      <c r="IC547" s="540"/>
      <c r="ID547" s="540"/>
      <c r="IE547" s="540"/>
      <c r="IF547" s="540"/>
      <c r="IG547" s="540"/>
      <c r="IH547" s="117" t="s">
        <v>313</v>
      </c>
      <c r="IJ547" s="117" t="s">
        <v>1</v>
      </c>
      <c r="IK547" s="539" t="str">
        <f t="shared" ref="IK547" si="8661">IB547</f>
        <v>VENTANA EN ALUMINIO ANONIZADO DE 0.30X0.60M TIPO CELOSIA; INCLUYE VIDRIO DE 4MM.</v>
      </c>
      <c r="IL547" s="540"/>
      <c r="IM547" s="540"/>
      <c r="IN547" s="540"/>
      <c r="IO547" s="540"/>
      <c r="IP547" s="540"/>
      <c r="IQ547" s="117" t="s">
        <v>313</v>
      </c>
      <c r="IS547" s="117" t="s">
        <v>1</v>
      </c>
      <c r="IT547" s="539" t="str">
        <f t="shared" ref="IT547" si="8662">IK547</f>
        <v>VENTANA EN ALUMINIO ANONIZADO DE 0.30X0.60M TIPO CELOSIA; INCLUYE VIDRIO DE 4MM.</v>
      </c>
      <c r="IU547" s="540"/>
      <c r="IV547" s="540"/>
      <c r="IW547" s="540"/>
      <c r="IX547" s="540"/>
      <c r="IY547" s="540"/>
      <c r="IZ547" s="117" t="s">
        <v>313</v>
      </c>
      <c r="JB547" s="117" t="s">
        <v>1</v>
      </c>
      <c r="JC547" s="539" t="str">
        <f t="shared" ref="JC547" si="8663">IT547</f>
        <v>VENTANA EN ALUMINIO ANONIZADO DE 0.30X0.60M TIPO CELOSIA; INCLUYE VIDRIO DE 4MM.</v>
      </c>
      <c r="JD547" s="540"/>
      <c r="JE547" s="540"/>
      <c r="JF547" s="540"/>
      <c r="JG547" s="540"/>
      <c r="JH547" s="540"/>
      <c r="JI547" s="117" t="s">
        <v>313</v>
      </c>
      <c r="JK547" s="117" t="s">
        <v>1</v>
      </c>
      <c r="JL547" s="539" t="str">
        <f t="shared" ref="JL547" si="8664">JC547</f>
        <v>VENTANA EN ALUMINIO ANONIZADO DE 0.30X0.60M TIPO CELOSIA; INCLUYE VIDRIO DE 4MM.</v>
      </c>
      <c r="JM547" s="540"/>
      <c r="JN547" s="540"/>
      <c r="JO547" s="540"/>
      <c r="JP547" s="540"/>
      <c r="JQ547" s="540"/>
      <c r="JR547" s="117" t="s">
        <v>313</v>
      </c>
      <c r="JT547" s="117" t="s">
        <v>1</v>
      </c>
      <c r="JU547" s="539" t="str">
        <f t="shared" ref="JU547" si="8665">JL547</f>
        <v>VENTANA EN ALUMINIO ANONIZADO DE 0.30X0.60M TIPO CELOSIA; INCLUYE VIDRIO DE 4MM.</v>
      </c>
      <c r="JV547" s="540"/>
      <c r="JW547" s="540"/>
      <c r="JX547" s="540"/>
      <c r="JY547" s="540"/>
      <c r="JZ547" s="540"/>
      <c r="KA547" s="117" t="s">
        <v>313</v>
      </c>
      <c r="KC547" s="117" t="s">
        <v>1</v>
      </c>
      <c r="KD547" s="539" t="str">
        <f t="shared" ref="KD547" si="8666">JU547</f>
        <v>VENTANA EN ALUMINIO ANONIZADO DE 0.30X0.60M TIPO CELOSIA; INCLUYE VIDRIO DE 4MM.</v>
      </c>
      <c r="KE547" s="540"/>
      <c r="KF547" s="540"/>
      <c r="KG547" s="540"/>
      <c r="KH547" s="540"/>
      <c r="KI547" s="540"/>
      <c r="KJ547" s="117" t="s">
        <v>313</v>
      </c>
      <c r="KL547" s="117" t="s">
        <v>1</v>
      </c>
      <c r="KM547" s="539" t="str">
        <f t="shared" ref="KM547" si="8667">KD547</f>
        <v>VENTANA EN ALUMINIO ANONIZADO DE 0.30X0.60M TIPO CELOSIA; INCLUYE VIDRIO DE 4MM.</v>
      </c>
      <c r="KN547" s="540"/>
      <c r="KO547" s="540"/>
      <c r="KP547" s="540"/>
      <c r="KQ547" s="540"/>
      <c r="KR547" s="540"/>
      <c r="KS547" s="117" t="s">
        <v>313</v>
      </c>
      <c r="KU547" s="117" t="s">
        <v>1</v>
      </c>
      <c r="KV547" s="539" t="str">
        <f t="shared" ref="KV547" si="8668">KM547</f>
        <v>VENTANA EN ALUMINIO ANONIZADO DE 0.30X0.60M TIPO CELOSIA; INCLUYE VIDRIO DE 4MM.</v>
      </c>
      <c r="KW547" s="540"/>
      <c r="KX547" s="540"/>
      <c r="KY547" s="540"/>
      <c r="KZ547" s="540"/>
      <c r="LA547" s="540"/>
      <c r="LB547" s="117" t="s">
        <v>313</v>
      </c>
      <c r="LD547" s="117" t="s">
        <v>1</v>
      </c>
      <c r="LE547" s="539" t="str">
        <f t="shared" ref="LE547" si="8669">KV547</f>
        <v>VENTANA EN ALUMINIO ANONIZADO DE 0.30X0.60M TIPO CELOSIA; INCLUYE VIDRIO DE 4MM.</v>
      </c>
      <c r="LF547" s="540"/>
      <c r="LG547" s="540"/>
      <c r="LH547" s="540"/>
      <c r="LI547" s="540"/>
      <c r="LJ547" s="540"/>
      <c r="LK547" s="117" t="s">
        <v>313</v>
      </c>
      <c r="LM547" s="117" t="s">
        <v>1</v>
      </c>
      <c r="LN547" s="539" t="str">
        <f t="shared" ref="LN547" si="8670">LE547</f>
        <v>VENTANA EN ALUMINIO ANONIZADO DE 0.30X0.60M TIPO CELOSIA; INCLUYE VIDRIO DE 4MM.</v>
      </c>
      <c r="LO547" s="540"/>
      <c r="LP547" s="540"/>
      <c r="LQ547" s="540"/>
      <c r="LR547" s="540"/>
      <c r="LS547" s="540"/>
      <c r="LT547" s="117" t="s">
        <v>313</v>
      </c>
      <c r="LV547" s="117" t="s">
        <v>1</v>
      </c>
      <c r="LW547" s="539" t="str">
        <f t="shared" ref="LW547" si="8671">LN547</f>
        <v>VENTANA EN ALUMINIO ANONIZADO DE 0.30X0.60M TIPO CELOSIA; INCLUYE VIDRIO DE 4MM.</v>
      </c>
      <c r="LX547" s="540"/>
      <c r="LY547" s="540"/>
      <c r="LZ547" s="540"/>
      <c r="MA547" s="540"/>
      <c r="MB547" s="540"/>
      <c r="MC547" s="117" t="s">
        <v>313</v>
      </c>
      <c r="ME547" s="117" t="s">
        <v>1</v>
      </c>
      <c r="MF547" s="539" t="str">
        <f t="shared" ref="MF547" si="8672">LW547</f>
        <v>VENTANA EN ALUMINIO ANONIZADO DE 0.30X0.60M TIPO CELOSIA; INCLUYE VIDRIO DE 4MM.</v>
      </c>
      <c r="MG547" s="540"/>
      <c r="MH547" s="540"/>
      <c r="MI547" s="540"/>
      <c r="MJ547" s="540"/>
      <c r="MK547" s="540"/>
      <c r="ML547" s="117" t="s">
        <v>313</v>
      </c>
      <c r="MN547" s="117" t="s">
        <v>1</v>
      </c>
      <c r="MO547" s="539" t="str">
        <f t="shared" ref="MO547" si="8673">MF547</f>
        <v>VENTANA EN ALUMINIO ANONIZADO DE 0.30X0.60M TIPO CELOSIA; INCLUYE VIDRIO DE 4MM.</v>
      </c>
      <c r="MP547" s="540"/>
      <c r="MQ547" s="540"/>
      <c r="MR547" s="540"/>
      <c r="MS547" s="540"/>
      <c r="MT547" s="540"/>
      <c r="MU547" s="117" t="s">
        <v>313</v>
      </c>
      <c r="MW547" s="117" t="s">
        <v>1</v>
      </c>
      <c r="MX547" s="539" t="str">
        <f t="shared" ref="MX547" si="8674">MO547</f>
        <v>VENTANA EN ALUMINIO ANONIZADO DE 0.30X0.60M TIPO CELOSIA; INCLUYE VIDRIO DE 4MM.</v>
      </c>
      <c r="MY547" s="540"/>
      <c r="MZ547" s="540"/>
      <c r="NA547" s="540"/>
      <c r="NB547" s="540"/>
      <c r="NC547" s="540"/>
      <c r="ND547" s="117" t="s">
        <v>313</v>
      </c>
      <c r="NF547" s="117" t="s">
        <v>1</v>
      </c>
      <c r="NG547" s="539" t="str">
        <f t="shared" ref="NG547" si="8675">MX547</f>
        <v>VENTANA EN ALUMINIO ANONIZADO DE 0.30X0.60M TIPO CELOSIA; INCLUYE VIDRIO DE 4MM.</v>
      </c>
      <c r="NH547" s="540"/>
      <c r="NI547" s="540"/>
      <c r="NJ547" s="540"/>
      <c r="NK547" s="540"/>
      <c r="NL547" s="540"/>
      <c r="NM547" s="117" t="s">
        <v>313</v>
      </c>
      <c r="NO547" s="117" t="s">
        <v>1</v>
      </c>
      <c r="NP547" s="539" t="str">
        <f t="shared" ref="NP547" si="8676">NG547</f>
        <v>VENTANA EN ALUMINIO ANONIZADO DE 0.30X0.60M TIPO CELOSIA; INCLUYE VIDRIO DE 4MM.</v>
      </c>
      <c r="NQ547" s="540"/>
      <c r="NR547" s="540"/>
      <c r="NS547" s="540"/>
      <c r="NT547" s="540"/>
      <c r="NU547" s="540"/>
      <c r="NV547" s="117" t="s">
        <v>313</v>
      </c>
      <c r="NX547" s="117" t="s">
        <v>1</v>
      </c>
      <c r="NY547" s="539" t="str">
        <f t="shared" ref="NY547" si="8677">NP547</f>
        <v>VENTANA EN ALUMINIO ANONIZADO DE 0.30X0.60M TIPO CELOSIA; INCLUYE VIDRIO DE 4MM.</v>
      </c>
      <c r="NZ547" s="540"/>
      <c r="OA547" s="540"/>
      <c r="OB547" s="540"/>
      <c r="OC547" s="540"/>
      <c r="OD547" s="540"/>
      <c r="OE547" s="117" t="s">
        <v>313</v>
      </c>
      <c r="OG547" s="117" t="s">
        <v>1</v>
      </c>
      <c r="OH547" s="539" t="str">
        <f t="shared" ref="OH547" si="8678">NY547</f>
        <v>VENTANA EN ALUMINIO ANONIZADO DE 0.30X0.60M TIPO CELOSIA; INCLUYE VIDRIO DE 4MM.</v>
      </c>
      <c r="OI547" s="540"/>
      <c r="OJ547" s="540"/>
      <c r="OK547" s="540"/>
      <c r="OL547" s="540"/>
      <c r="OM547" s="540"/>
      <c r="ON547" s="117" t="s">
        <v>313</v>
      </c>
      <c r="OP547" s="117" t="s">
        <v>1</v>
      </c>
      <c r="OQ547" s="539" t="str">
        <f t="shared" ref="OQ547" si="8679">OH547</f>
        <v>VENTANA EN ALUMINIO ANONIZADO DE 0.30X0.60M TIPO CELOSIA; INCLUYE VIDRIO DE 4MM.</v>
      </c>
      <c r="OR547" s="540"/>
      <c r="OS547" s="540"/>
      <c r="OT547" s="540"/>
      <c r="OU547" s="540"/>
      <c r="OV547" s="540"/>
      <c r="OW547" s="117" t="s">
        <v>313</v>
      </c>
      <c r="OY547" s="117" t="s">
        <v>1</v>
      </c>
      <c r="OZ547" s="539" t="str">
        <f t="shared" ref="OZ547" si="8680">OQ547</f>
        <v>VENTANA EN ALUMINIO ANONIZADO DE 0.30X0.60M TIPO CELOSIA; INCLUYE VIDRIO DE 4MM.</v>
      </c>
      <c r="PA547" s="540"/>
      <c r="PB547" s="540"/>
      <c r="PC547" s="540"/>
      <c r="PD547" s="540"/>
      <c r="PE547" s="540"/>
      <c r="PF547" s="117" t="s">
        <v>313</v>
      </c>
    </row>
    <row r="548" spans="1:423">
      <c r="A548" s="127" t="str">
        <f>+APU!A299</f>
        <v>09-03-001</v>
      </c>
      <c r="B548" s="545"/>
      <c r="C548" s="545"/>
      <c r="D548" s="545"/>
      <c r="E548" s="545"/>
      <c r="F548" s="545"/>
      <c r="G548" s="545"/>
      <c r="H548" s="133" t="str">
        <f>+APU!C299</f>
        <v>U</v>
      </c>
      <c r="J548" s="127" t="str">
        <f>+A548</f>
        <v>09-03-001</v>
      </c>
      <c r="K548" s="540"/>
      <c r="L548" s="540"/>
      <c r="M548" s="540"/>
      <c r="N548" s="540"/>
      <c r="O548" s="540"/>
      <c r="P548" s="540"/>
      <c r="Q548" s="126" t="str">
        <f>H548</f>
        <v>U</v>
      </c>
      <c r="S548" s="127" t="str">
        <f>+J548</f>
        <v>09-03-001</v>
      </c>
      <c r="T548" s="540"/>
      <c r="U548" s="540"/>
      <c r="V548" s="540"/>
      <c r="W548" s="540"/>
      <c r="X548" s="540"/>
      <c r="Y548" s="540"/>
      <c r="Z548" s="126" t="str">
        <f>Q548</f>
        <v>U</v>
      </c>
      <c r="AB548" s="127" t="str">
        <f>+S548</f>
        <v>09-03-001</v>
      </c>
      <c r="AC548" s="540"/>
      <c r="AD548" s="540"/>
      <c r="AE548" s="540"/>
      <c r="AF548" s="540"/>
      <c r="AG548" s="540"/>
      <c r="AH548" s="540"/>
      <c r="AI548" s="126" t="str">
        <f>Z548</f>
        <v>U</v>
      </c>
      <c r="AK548" s="127" t="str">
        <f>+AB548</f>
        <v>09-03-001</v>
      </c>
      <c r="AL548" s="540"/>
      <c r="AM548" s="540"/>
      <c r="AN548" s="540"/>
      <c r="AO548" s="540"/>
      <c r="AP548" s="540"/>
      <c r="AQ548" s="540"/>
      <c r="AR548" s="126" t="str">
        <f>AI548</f>
        <v>U</v>
      </c>
      <c r="AT548" s="127" t="str">
        <f>+AK548</f>
        <v>09-03-001</v>
      </c>
      <c r="AU548" s="540"/>
      <c r="AV548" s="540"/>
      <c r="AW548" s="540"/>
      <c r="AX548" s="540"/>
      <c r="AY548" s="540"/>
      <c r="AZ548" s="540"/>
      <c r="BA548" s="126" t="str">
        <f>AR548</f>
        <v>U</v>
      </c>
      <c r="BC548" s="127" t="str">
        <f t="shared" ref="BC548" si="8681">+AT548</f>
        <v>09-03-001</v>
      </c>
      <c r="BD548" s="540"/>
      <c r="BE548" s="540"/>
      <c r="BF548" s="540"/>
      <c r="BG548" s="540"/>
      <c r="BH548" s="540"/>
      <c r="BI548" s="540"/>
      <c r="BJ548" s="126" t="str">
        <f t="shared" ref="BJ548" si="8682">BA548</f>
        <v>U</v>
      </c>
      <c r="BL548" s="127" t="str">
        <f t="shared" ref="BL548" si="8683">+BC548</f>
        <v>09-03-001</v>
      </c>
      <c r="BM548" s="540"/>
      <c r="BN548" s="540"/>
      <c r="BO548" s="540"/>
      <c r="BP548" s="540"/>
      <c r="BQ548" s="540"/>
      <c r="BR548" s="540"/>
      <c r="BS548" s="126" t="str">
        <f t="shared" ref="BS548" si="8684">BJ548</f>
        <v>U</v>
      </c>
      <c r="BU548" s="127" t="str">
        <f t="shared" ref="BU548" si="8685">+BL548</f>
        <v>09-03-001</v>
      </c>
      <c r="BV548" s="540"/>
      <c r="BW548" s="540"/>
      <c r="BX548" s="540"/>
      <c r="BY548" s="540"/>
      <c r="BZ548" s="540"/>
      <c r="CA548" s="540"/>
      <c r="CB548" s="126" t="str">
        <f t="shared" ref="CB548" si="8686">BS548</f>
        <v>U</v>
      </c>
      <c r="CD548" s="127" t="str">
        <f t="shared" ref="CD548" si="8687">+BU548</f>
        <v>09-03-001</v>
      </c>
      <c r="CE548" s="540"/>
      <c r="CF548" s="540"/>
      <c r="CG548" s="540"/>
      <c r="CH548" s="540"/>
      <c r="CI548" s="540"/>
      <c r="CJ548" s="540"/>
      <c r="CK548" s="126" t="str">
        <f t="shared" ref="CK548" si="8688">CB548</f>
        <v>U</v>
      </c>
      <c r="CM548" s="127" t="str">
        <f t="shared" ref="CM548" si="8689">+CD548</f>
        <v>09-03-001</v>
      </c>
      <c r="CN548" s="540"/>
      <c r="CO548" s="540"/>
      <c r="CP548" s="540"/>
      <c r="CQ548" s="540"/>
      <c r="CR548" s="540"/>
      <c r="CS548" s="540"/>
      <c r="CT548" s="126" t="str">
        <f t="shared" ref="CT548" si="8690">CK548</f>
        <v>U</v>
      </c>
      <c r="CV548" s="127" t="str">
        <f t="shared" ref="CV548" si="8691">+CM548</f>
        <v>09-03-001</v>
      </c>
      <c r="CW548" s="540"/>
      <c r="CX548" s="540"/>
      <c r="CY548" s="540"/>
      <c r="CZ548" s="540"/>
      <c r="DA548" s="540"/>
      <c r="DB548" s="540"/>
      <c r="DC548" s="126" t="str">
        <f t="shared" ref="DC548" si="8692">CT548</f>
        <v>U</v>
      </c>
      <c r="DE548" s="127" t="str">
        <f t="shared" ref="DE548" si="8693">+CV548</f>
        <v>09-03-001</v>
      </c>
      <c r="DF548" s="540"/>
      <c r="DG548" s="540"/>
      <c r="DH548" s="540"/>
      <c r="DI548" s="540"/>
      <c r="DJ548" s="540"/>
      <c r="DK548" s="540"/>
      <c r="DL548" s="126" t="str">
        <f t="shared" ref="DL548" si="8694">DC548</f>
        <v>U</v>
      </c>
      <c r="DN548" s="127" t="str">
        <f t="shared" ref="DN548" si="8695">+DE548</f>
        <v>09-03-001</v>
      </c>
      <c r="DO548" s="540"/>
      <c r="DP548" s="540"/>
      <c r="DQ548" s="540"/>
      <c r="DR548" s="540"/>
      <c r="DS548" s="540"/>
      <c r="DT548" s="540"/>
      <c r="DU548" s="126" t="str">
        <f t="shared" ref="DU548" si="8696">DL548</f>
        <v>U</v>
      </c>
      <c r="DW548" s="127" t="str">
        <f t="shared" ref="DW548" si="8697">+DN548</f>
        <v>09-03-001</v>
      </c>
      <c r="DX548" s="540"/>
      <c r="DY548" s="540"/>
      <c r="DZ548" s="540"/>
      <c r="EA548" s="540"/>
      <c r="EB548" s="540"/>
      <c r="EC548" s="540"/>
      <c r="ED548" s="126" t="str">
        <f t="shared" ref="ED548" si="8698">DU548</f>
        <v>U</v>
      </c>
      <c r="EF548" s="127" t="str">
        <f t="shared" ref="EF548" si="8699">+DW548</f>
        <v>09-03-001</v>
      </c>
      <c r="EG548" s="540"/>
      <c r="EH548" s="540"/>
      <c r="EI548" s="540"/>
      <c r="EJ548" s="540"/>
      <c r="EK548" s="540"/>
      <c r="EL548" s="540"/>
      <c r="EM548" s="126" t="str">
        <f t="shared" ref="EM548" si="8700">ED548</f>
        <v>U</v>
      </c>
      <c r="EO548" s="127" t="str">
        <f t="shared" ref="EO548" si="8701">+EF548</f>
        <v>09-03-001</v>
      </c>
      <c r="EP548" s="540"/>
      <c r="EQ548" s="540"/>
      <c r="ER548" s="540"/>
      <c r="ES548" s="540"/>
      <c r="ET548" s="540"/>
      <c r="EU548" s="540"/>
      <c r="EV548" s="126" t="str">
        <f t="shared" ref="EV548" si="8702">EM548</f>
        <v>U</v>
      </c>
      <c r="EX548" s="127" t="str">
        <f t="shared" ref="EX548" si="8703">+EO548</f>
        <v>09-03-001</v>
      </c>
      <c r="EY548" s="540"/>
      <c r="EZ548" s="540"/>
      <c r="FA548" s="540"/>
      <c r="FB548" s="540"/>
      <c r="FC548" s="540"/>
      <c r="FD548" s="540"/>
      <c r="FE548" s="126" t="str">
        <f t="shared" ref="FE548" si="8704">EV548</f>
        <v>U</v>
      </c>
      <c r="FG548" s="127" t="str">
        <f t="shared" ref="FG548" si="8705">+EX548</f>
        <v>09-03-001</v>
      </c>
      <c r="FH548" s="540"/>
      <c r="FI548" s="540"/>
      <c r="FJ548" s="540"/>
      <c r="FK548" s="540"/>
      <c r="FL548" s="540"/>
      <c r="FM548" s="540"/>
      <c r="FN548" s="126" t="str">
        <f t="shared" ref="FN548" si="8706">FE548</f>
        <v>U</v>
      </c>
      <c r="FP548" s="127" t="str">
        <f t="shared" ref="FP548" si="8707">+FG548</f>
        <v>09-03-001</v>
      </c>
      <c r="FQ548" s="540"/>
      <c r="FR548" s="540"/>
      <c r="FS548" s="540"/>
      <c r="FT548" s="540"/>
      <c r="FU548" s="540"/>
      <c r="FV548" s="540"/>
      <c r="FW548" s="126" t="str">
        <f t="shared" ref="FW548" si="8708">FN548</f>
        <v>U</v>
      </c>
      <c r="FY548" s="127" t="str">
        <f t="shared" ref="FY548" si="8709">+FP548</f>
        <v>09-03-001</v>
      </c>
      <c r="FZ548" s="540"/>
      <c r="GA548" s="540"/>
      <c r="GB548" s="540"/>
      <c r="GC548" s="540"/>
      <c r="GD548" s="540"/>
      <c r="GE548" s="540"/>
      <c r="GF548" s="126" t="str">
        <f t="shared" ref="GF548" si="8710">FW548</f>
        <v>U</v>
      </c>
      <c r="GH548" s="127" t="str">
        <f t="shared" ref="GH548" si="8711">+FY548</f>
        <v>09-03-001</v>
      </c>
      <c r="GI548" s="540"/>
      <c r="GJ548" s="540"/>
      <c r="GK548" s="540"/>
      <c r="GL548" s="540"/>
      <c r="GM548" s="540"/>
      <c r="GN548" s="540"/>
      <c r="GO548" s="126" t="str">
        <f t="shared" ref="GO548" si="8712">GF548</f>
        <v>U</v>
      </c>
      <c r="GQ548" s="127" t="str">
        <f t="shared" ref="GQ548" si="8713">+GH548</f>
        <v>09-03-001</v>
      </c>
      <c r="GR548" s="540"/>
      <c r="GS548" s="540"/>
      <c r="GT548" s="540"/>
      <c r="GU548" s="540"/>
      <c r="GV548" s="540"/>
      <c r="GW548" s="540"/>
      <c r="GX548" s="126" t="str">
        <f t="shared" ref="GX548" si="8714">GO548</f>
        <v>U</v>
      </c>
      <c r="GZ548" s="127" t="str">
        <f t="shared" ref="GZ548" si="8715">+GQ548</f>
        <v>09-03-001</v>
      </c>
      <c r="HA548" s="540"/>
      <c r="HB548" s="540"/>
      <c r="HC548" s="540"/>
      <c r="HD548" s="540"/>
      <c r="HE548" s="540"/>
      <c r="HF548" s="540"/>
      <c r="HG548" s="126" t="str">
        <f t="shared" ref="HG548" si="8716">GX548</f>
        <v>U</v>
      </c>
      <c r="HI548" s="127" t="str">
        <f t="shared" ref="HI548" si="8717">+GZ548</f>
        <v>09-03-001</v>
      </c>
      <c r="HJ548" s="540"/>
      <c r="HK548" s="540"/>
      <c r="HL548" s="540"/>
      <c r="HM548" s="540"/>
      <c r="HN548" s="540"/>
      <c r="HO548" s="540"/>
      <c r="HP548" s="126" t="str">
        <f t="shared" ref="HP548" si="8718">HG548</f>
        <v>U</v>
      </c>
      <c r="HR548" s="127" t="str">
        <f t="shared" ref="HR548" si="8719">+HI548</f>
        <v>09-03-001</v>
      </c>
      <c r="HS548" s="540"/>
      <c r="HT548" s="540"/>
      <c r="HU548" s="540"/>
      <c r="HV548" s="540"/>
      <c r="HW548" s="540"/>
      <c r="HX548" s="540"/>
      <c r="HY548" s="126" t="str">
        <f t="shared" ref="HY548" si="8720">HP548</f>
        <v>U</v>
      </c>
      <c r="IA548" s="127" t="str">
        <f t="shared" ref="IA548" si="8721">+HR548</f>
        <v>09-03-001</v>
      </c>
      <c r="IB548" s="540"/>
      <c r="IC548" s="540"/>
      <c r="ID548" s="540"/>
      <c r="IE548" s="540"/>
      <c r="IF548" s="540"/>
      <c r="IG548" s="540"/>
      <c r="IH548" s="126" t="str">
        <f t="shared" ref="IH548" si="8722">HY548</f>
        <v>U</v>
      </c>
      <c r="IJ548" s="127" t="str">
        <f t="shared" ref="IJ548" si="8723">+IA548</f>
        <v>09-03-001</v>
      </c>
      <c r="IK548" s="540"/>
      <c r="IL548" s="540"/>
      <c r="IM548" s="540"/>
      <c r="IN548" s="540"/>
      <c r="IO548" s="540"/>
      <c r="IP548" s="540"/>
      <c r="IQ548" s="126" t="str">
        <f t="shared" ref="IQ548" si="8724">IH548</f>
        <v>U</v>
      </c>
      <c r="IS548" s="127" t="str">
        <f t="shared" ref="IS548" si="8725">+IJ548</f>
        <v>09-03-001</v>
      </c>
      <c r="IT548" s="540"/>
      <c r="IU548" s="540"/>
      <c r="IV548" s="540"/>
      <c r="IW548" s="540"/>
      <c r="IX548" s="540"/>
      <c r="IY548" s="540"/>
      <c r="IZ548" s="126" t="str">
        <f t="shared" ref="IZ548" si="8726">IQ548</f>
        <v>U</v>
      </c>
      <c r="JB548" s="127" t="str">
        <f t="shared" ref="JB548" si="8727">+IS548</f>
        <v>09-03-001</v>
      </c>
      <c r="JC548" s="540"/>
      <c r="JD548" s="540"/>
      <c r="JE548" s="540"/>
      <c r="JF548" s="540"/>
      <c r="JG548" s="540"/>
      <c r="JH548" s="540"/>
      <c r="JI548" s="126" t="str">
        <f t="shared" ref="JI548" si="8728">IZ548</f>
        <v>U</v>
      </c>
      <c r="JK548" s="127" t="str">
        <f t="shared" ref="JK548" si="8729">+JB548</f>
        <v>09-03-001</v>
      </c>
      <c r="JL548" s="540"/>
      <c r="JM548" s="540"/>
      <c r="JN548" s="540"/>
      <c r="JO548" s="540"/>
      <c r="JP548" s="540"/>
      <c r="JQ548" s="540"/>
      <c r="JR548" s="126" t="str">
        <f t="shared" ref="JR548" si="8730">JI548</f>
        <v>U</v>
      </c>
      <c r="JT548" s="127" t="str">
        <f t="shared" ref="JT548" si="8731">+JK548</f>
        <v>09-03-001</v>
      </c>
      <c r="JU548" s="540"/>
      <c r="JV548" s="540"/>
      <c r="JW548" s="540"/>
      <c r="JX548" s="540"/>
      <c r="JY548" s="540"/>
      <c r="JZ548" s="540"/>
      <c r="KA548" s="126" t="str">
        <f t="shared" ref="KA548" si="8732">JR548</f>
        <v>U</v>
      </c>
      <c r="KC548" s="127" t="str">
        <f t="shared" ref="KC548" si="8733">+JT548</f>
        <v>09-03-001</v>
      </c>
      <c r="KD548" s="540"/>
      <c r="KE548" s="540"/>
      <c r="KF548" s="540"/>
      <c r="KG548" s="540"/>
      <c r="KH548" s="540"/>
      <c r="KI548" s="540"/>
      <c r="KJ548" s="126" t="str">
        <f t="shared" ref="KJ548" si="8734">KA548</f>
        <v>U</v>
      </c>
      <c r="KL548" s="127" t="str">
        <f t="shared" ref="KL548" si="8735">+KC548</f>
        <v>09-03-001</v>
      </c>
      <c r="KM548" s="540"/>
      <c r="KN548" s="540"/>
      <c r="KO548" s="540"/>
      <c r="KP548" s="540"/>
      <c r="KQ548" s="540"/>
      <c r="KR548" s="540"/>
      <c r="KS548" s="126" t="str">
        <f t="shared" ref="KS548" si="8736">KJ548</f>
        <v>U</v>
      </c>
      <c r="KU548" s="127" t="str">
        <f t="shared" ref="KU548" si="8737">+KL548</f>
        <v>09-03-001</v>
      </c>
      <c r="KV548" s="540"/>
      <c r="KW548" s="540"/>
      <c r="KX548" s="540"/>
      <c r="KY548" s="540"/>
      <c r="KZ548" s="540"/>
      <c r="LA548" s="540"/>
      <c r="LB548" s="126" t="str">
        <f t="shared" ref="LB548" si="8738">KS548</f>
        <v>U</v>
      </c>
      <c r="LD548" s="127" t="str">
        <f t="shared" ref="LD548" si="8739">+KU548</f>
        <v>09-03-001</v>
      </c>
      <c r="LE548" s="540"/>
      <c r="LF548" s="540"/>
      <c r="LG548" s="540"/>
      <c r="LH548" s="540"/>
      <c r="LI548" s="540"/>
      <c r="LJ548" s="540"/>
      <c r="LK548" s="126" t="str">
        <f t="shared" ref="LK548" si="8740">LB548</f>
        <v>U</v>
      </c>
      <c r="LM548" s="127" t="str">
        <f t="shared" ref="LM548" si="8741">+LD548</f>
        <v>09-03-001</v>
      </c>
      <c r="LN548" s="540"/>
      <c r="LO548" s="540"/>
      <c r="LP548" s="540"/>
      <c r="LQ548" s="540"/>
      <c r="LR548" s="540"/>
      <c r="LS548" s="540"/>
      <c r="LT548" s="126" t="str">
        <f t="shared" ref="LT548" si="8742">LK548</f>
        <v>U</v>
      </c>
      <c r="LV548" s="127" t="str">
        <f t="shared" ref="LV548" si="8743">+LM548</f>
        <v>09-03-001</v>
      </c>
      <c r="LW548" s="540"/>
      <c r="LX548" s="540"/>
      <c r="LY548" s="540"/>
      <c r="LZ548" s="540"/>
      <c r="MA548" s="540"/>
      <c r="MB548" s="540"/>
      <c r="MC548" s="126" t="str">
        <f t="shared" ref="MC548" si="8744">LT548</f>
        <v>U</v>
      </c>
      <c r="ME548" s="127" t="str">
        <f t="shared" ref="ME548" si="8745">+LV548</f>
        <v>09-03-001</v>
      </c>
      <c r="MF548" s="540"/>
      <c r="MG548" s="540"/>
      <c r="MH548" s="540"/>
      <c r="MI548" s="540"/>
      <c r="MJ548" s="540"/>
      <c r="MK548" s="540"/>
      <c r="ML548" s="126" t="str">
        <f t="shared" ref="ML548" si="8746">MC548</f>
        <v>U</v>
      </c>
      <c r="MN548" s="127" t="str">
        <f t="shared" ref="MN548" si="8747">+ME548</f>
        <v>09-03-001</v>
      </c>
      <c r="MO548" s="540"/>
      <c r="MP548" s="540"/>
      <c r="MQ548" s="540"/>
      <c r="MR548" s="540"/>
      <c r="MS548" s="540"/>
      <c r="MT548" s="540"/>
      <c r="MU548" s="126" t="str">
        <f t="shared" ref="MU548" si="8748">ML548</f>
        <v>U</v>
      </c>
      <c r="MW548" s="127" t="str">
        <f t="shared" ref="MW548" si="8749">+MN548</f>
        <v>09-03-001</v>
      </c>
      <c r="MX548" s="540"/>
      <c r="MY548" s="540"/>
      <c r="MZ548" s="540"/>
      <c r="NA548" s="540"/>
      <c r="NB548" s="540"/>
      <c r="NC548" s="540"/>
      <c r="ND548" s="126" t="str">
        <f t="shared" ref="ND548" si="8750">MU548</f>
        <v>U</v>
      </c>
      <c r="NF548" s="127" t="str">
        <f t="shared" ref="NF548" si="8751">+MW548</f>
        <v>09-03-001</v>
      </c>
      <c r="NG548" s="540"/>
      <c r="NH548" s="540"/>
      <c r="NI548" s="540"/>
      <c r="NJ548" s="540"/>
      <c r="NK548" s="540"/>
      <c r="NL548" s="540"/>
      <c r="NM548" s="126" t="str">
        <f t="shared" ref="NM548" si="8752">ND548</f>
        <v>U</v>
      </c>
      <c r="NO548" s="127" t="str">
        <f t="shared" ref="NO548" si="8753">+NF548</f>
        <v>09-03-001</v>
      </c>
      <c r="NP548" s="540"/>
      <c r="NQ548" s="540"/>
      <c r="NR548" s="540"/>
      <c r="NS548" s="540"/>
      <c r="NT548" s="540"/>
      <c r="NU548" s="540"/>
      <c r="NV548" s="126" t="str">
        <f t="shared" ref="NV548" si="8754">NM548</f>
        <v>U</v>
      </c>
      <c r="NX548" s="127" t="str">
        <f t="shared" ref="NX548" si="8755">+NO548</f>
        <v>09-03-001</v>
      </c>
      <c r="NY548" s="540"/>
      <c r="NZ548" s="540"/>
      <c r="OA548" s="540"/>
      <c r="OB548" s="540"/>
      <c r="OC548" s="540"/>
      <c r="OD548" s="540"/>
      <c r="OE548" s="126" t="str">
        <f t="shared" ref="OE548" si="8756">NV548</f>
        <v>U</v>
      </c>
      <c r="OG548" s="127" t="str">
        <f t="shared" ref="OG548" si="8757">+NX548</f>
        <v>09-03-001</v>
      </c>
      <c r="OH548" s="540"/>
      <c r="OI548" s="540"/>
      <c r="OJ548" s="540"/>
      <c r="OK548" s="540"/>
      <c r="OL548" s="540"/>
      <c r="OM548" s="540"/>
      <c r="ON548" s="126" t="str">
        <f t="shared" ref="ON548" si="8758">OE548</f>
        <v>U</v>
      </c>
      <c r="OP548" s="127" t="str">
        <f t="shared" ref="OP548" si="8759">+OG548</f>
        <v>09-03-001</v>
      </c>
      <c r="OQ548" s="540"/>
      <c r="OR548" s="540"/>
      <c r="OS548" s="540"/>
      <c r="OT548" s="540"/>
      <c r="OU548" s="540"/>
      <c r="OV548" s="540"/>
      <c r="OW548" s="126" t="str">
        <f t="shared" ref="OW548" si="8760">ON548</f>
        <v>U</v>
      </c>
      <c r="OY548" s="127" t="str">
        <f t="shared" ref="OY548" si="8761">+OP548</f>
        <v>09-03-001</v>
      </c>
      <c r="OZ548" s="540"/>
      <c r="PA548" s="540"/>
      <c r="PB548" s="540"/>
      <c r="PC548" s="540"/>
      <c r="PD548" s="540"/>
      <c r="PE548" s="540"/>
      <c r="PF548" s="126" t="str">
        <f t="shared" ref="PF548" si="8762">OW548</f>
        <v>U</v>
      </c>
    </row>
    <row r="549" spans="1:423">
      <c r="A549" s="129" t="s">
        <v>314</v>
      </c>
      <c r="B549" s="130"/>
      <c r="C549" s="130" t="s">
        <v>315</v>
      </c>
      <c r="D549" s="130" t="s">
        <v>316</v>
      </c>
      <c r="E549" s="130" t="s">
        <v>317</v>
      </c>
      <c r="F549" s="130" t="s">
        <v>318</v>
      </c>
      <c r="G549" s="128" t="s">
        <v>319</v>
      </c>
      <c r="H549" s="131" t="s">
        <v>44</v>
      </c>
      <c r="J549" s="129" t="s">
        <v>314</v>
      </c>
      <c r="K549" s="130"/>
      <c r="L549" s="130" t="s">
        <v>315</v>
      </c>
      <c r="M549" s="130" t="s">
        <v>316</v>
      </c>
      <c r="N549" s="130" t="s">
        <v>317</v>
      </c>
      <c r="O549" s="130" t="s">
        <v>318</v>
      </c>
      <c r="P549" s="128" t="s">
        <v>319</v>
      </c>
      <c r="Q549" s="131" t="s">
        <v>44</v>
      </c>
      <c r="S549" s="129" t="s">
        <v>314</v>
      </c>
      <c r="T549" s="130"/>
      <c r="U549" s="130" t="s">
        <v>315</v>
      </c>
      <c r="V549" s="130" t="s">
        <v>316</v>
      </c>
      <c r="W549" s="130" t="s">
        <v>317</v>
      </c>
      <c r="X549" s="130" t="s">
        <v>318</v>
      </c>
      <c r="Y549" s="128" t="s">
        <v>319</v>
      </c>
      <c r="Z549" s="131" t="s">
        <v>44</v>
      </c>
      <c r="AB549" s="129" t="s">
        <v>314</v>
      </c>
      <c r="AC549" s="130"/>
      <c r="AD549" s="130" t="s">
        <v>315</v>
      </c>
      <c r="AE549" s="130" t="s">
        <v>316</v>
      </c>
      <c r="AF549" s="130" t="s">
        <v>317</v>
      </c>
      <c r="AG549" s="130" t="s">
        <v>318</v>
      </c>
      <c r="AH549" s="128" t="s">
        <v>319</v>
      </c>
      <c r="AI549" s="131" t="s">
        <v>44</v>
      </c>
      <c r="AK549" s="129" t="s">
        <v>314</v>
      </c>
      <c r="AL549" s="130"/>
      <c r="AM549" s="130" t="s">
        <v>315</v>
      </c>
      <c r="AN549" s="130" t="s">
        <v>316</v>
      </c>
      <c r="AO549" s="130" t="s">
        <v>317</v>
      </c>
      <c r="AP549" s="130" t="s">
        <v>318</v>
      </c>
      <c r="AQ549" s="128" t="s">
        <v>319</v>
      </c>
      <c r="AR549" s="131" t="s">
        <v>44</v>
      </c>
      <c r="AT549" s="129" t="s">
        <v>314</v>
      </c>
      <c r="AU549" s="130"/>
      <c r="AV549" s="130" t="s">
        <v>315</v>
      </c>
      <c r="AW549" s="130" t="s">
        <v>316</v>
      </c>
      <c r="AX549" s="130" t="s">
        <v>317</v>
      </c>
      <c r="AY549" s="130" t="s">
        <v>318</v>
      </c>
      <c r="AZ549" s="128" t="s">
        <v>319</v>
      </c>
      <c r="BA549" s="131" t="s">
        <v>44</v>
      </c>
      <c r="BC549" s="129" t="s">
        <v>314</v>
      </c>
      <c r="BD549" s="130"/>
      <c r="BE549" s="130" t="s">
        <v>315</v>
      </c>
      <c r="BF549" s="130" t="s">
        <v>316</v>
      </c>
      <c r="BG549" s="130" t="s">
        <v>317</v>
      </c>
      <c r="BH549" s="130" t="s">
        <v>318</v>
      </c>
      <c r="BI549" s="128" t="s">
        <v>319</v>
      </c>
      <c r="BJ549" s="131" t="s">
        <v>44</v>
      </c>
      <c r="BL549" s="129" t="s">
        <v>314</v>
      </c>
      <c r="BM549" s="130"/>
      <c r="BN549" s="130" t="s">
        <v>315</v>
      </c>
      <c r="BO549" s="130" t="s">
        <v>316</v>
      </c>
      <c r="BP549" s="130" t="s">
        <v>317</v>
      </c>
      <c r="BQ549" s="130" t="s">
        <v>318</v>
      </c>
      <c r="BR549" s="128" t="s">
        <v>319</v>
      </c>
      <c r="BS549" s="131" t="s">
        <v>44</v>
      </c>
      <c r="BU549" s="129" t="s">
        <v>314</v>
      </c>
      <c r="BV549" s="130"/>
      <c r="BW549" s="130" t="s">
        <v>315</v>
      </c>
      <c r="BX549" s="130" t="s">
        <v>316</v>
      </c>
      <c r="BY549" s="130" t="s">
        <v>317</v>
      </c>
      <c r="BZ549" s="130" t="s">
        <v>318</v>
      </c>
      <c r="CA549" s="128" t="s">
        <v>319</v>
      </c>
      <c r="CB549" s="131" t="s">
        <v>44</v>
      </c>
      <c r="CD549" s="129" t="s">
        <v>314</v>
      </c>
      <c r="CE549" s="130"/>
      <c r="CF549" s="130" t="s">
        <v>315</v>
      </c>
      <c r="CG549" s="130" t="s">
        <v>316</v>
      </c>
      <c r="CH549" s="130" t="s">
        <v>317</v>
      </c>
      <c r="CI549" s="130" t="s">
        <v>318</v>
      </c>
      <c r="CJ549" s="128" t="s">
        <v>319</v>
      </c>
      <c r="CK549" s="131" t="s">
        <v>44</v>
      </c>
      <c r="CM549" s="129" t="s">
        <v>314</v>
      </c>
      <c r="CN549" s="130"/>
      <c r="CO549" s="130" t="s">
        <v>315</v>
      </c>
      <c r="CP549" s="130" t="s">
        <v>316</v>
      </c>
      <c r="CQ549" s="130" t="s">
        <v>317</v>
      </c>
      <c r="CR549" s="130" t="s">
        <v>318</v>
      </c>
      <c r="CS549" s="128" t="s">
        <v>319</v>
      </c>
      <c r="CT549" s="131" t="s">
        <v>44</v>
      </c>
      <c r="CV549" s="129" t="s">
        <v>314</v>
      </c>
      <c r="CW549" s="130"/>
      <c r="CX549" s="130" t="s">
        <v>315</v>
      </c>
      <c r="CY549" s="130" t="s">
        <v>316</v>
      </c>
      <c r="CZ549" s="130" t="s">
        <v>317</v>
      </c>
      <c r="DA549" s="130" t="s">
        <v>318</v>
      </c>
      <c r="DB549" s="128" t="s">
        <v>319</v>
      </c>
      <c r="DC549" s="131" t="s">
        <v>44</v>
      </c>
      <c r="DE549" s="129" t="s">
        <v>314</v>
      </c>
      <c r="DF549" s="130"/>
      <c r="DG549" s="130" t="s">
        <v>315</v>
      </c>
      <c r="DH549" s="130" t="s">
        <v>316</v>
      </c>
      <c r="DI549" s="130" t="s">
        <v>317</v>
      </c>
      <c r="DJ549" s="130" t="s">
        <v>318</v>
      </c>
      <c r="DK549" s="128" t="s">
        <v>319</v>
      </c>
      <c r="DL549" s="131" t="s">
        <v>44</v>
      </c>
      <c r="DN549" s="129" t="s">
        <v>314</v>
      </c>
      <c r="DO549" s="130"/>
      <c r="DP549" s="130" t="s">
        <v>315</v>
      </c>
      <c r="DQ549" s="130" t="s">
        <v>316</v>
      </c>
      <c r="DR549" s="130" t="s">
        <v>317</v>
      </c>
      <c r="DS549" s="130" t="s">
        <v>318</v>
      </c>
      <c r="DT549" s="128" t="s">
        <v>319</v>
      </c>
      <c r="DU549" s="131" t="s">
        <v>44</v>
      </c>
      <c r="DW549" s="129" t="s">
        <v>314</v>
      </c>
      <c r="DX549" s="130"/>
      <c r="DY549" s="130" t="s">
        <v>315</v>
      </c>
      <c r="DZ549" s="130" t="s">
        <v>316</v>
      </c>
      <c r="EA549" s="130" t="s">
        <v>317</v>
      </c>
      <c r="EB549" s="130" t="s">
        <v>318</v>
      </c>
      <c r="EC549" s="128" t="s">
        <v>319</v>
      </c>
      <c r="ED549" s="131" t="s">
        <v>44</v>
      </c>
      <c r="EF549" s="129" t="s">
        <v>314</v>
      </c>
      <c r="EG549" s="130"/>
      <c r="EH549" s="130" t="s">
        <v>315</v>
      </c>
      <c r="EI549" s="130" t="s">
        <v>316</v>
      </c>
      <c r="EJ549" s="130" t="s">
        <v>317</v>
      </c>
      <c r="EK549" s="130" t="s">
        <v>318</v>
      </c>
      <c r="EL549" s="128" t="s">
        <v>319</v>
      </c>
      <c r="EM549" s="131" t="s">
        <v>44</v>
      </c>
      <c r="EO549" s="129" t="s">
        <v>314</v>
      </c>
      <c r="EP549" s="130"/>
      <c r="EQ549" s="130" t="s">
        <v>315</v>
      </c>
      <c r="ER549" s="130" t="s">
        <v>316</v>
      </c>
      <c r="ES549" s="130" t="s">
        <v>317</v>
      </c>
      <c r="ET549" s="130" t="s">
        <v>318</v>
      </c>
      <c r="EU549" s="128" t="s">
        <v>319</v>
      </c>
      <c r="EV549" s="131" t="s">
        <v>44</v>
      </c>
      <c r="EX549" s="129" t="s">
        <v>314</v>
      </c>
      <c r="EY549" s="130"/>
      <c r="EZ549" s="130" t="s">
        <v>315</v>
      </c>
      <c r="FA549" s="130" t="s">
        <v>316</v>
      </c>
      <c r="FB549" s="130" t="s">
        <v>317</v>
      </c>
      <c r="FC549" s="130" t="s">
        <v>318</v>
      </c>
      <c r="FD549" s="128" t="s">
        <v>319</v>
      </c>
      <c r="FE549" s="131" t="s">
        <v>44</v>
      </c>
      <c r="FG549" s="129" t="s">
        <v>314</v>
      </c>
      <c r="FH549" s="130"/>
      <c r="FI549" s="130" t="s">
        <v>315</v>
      </c>
      <c r="FJ549" s="130" t="s">
        <v>316</v>
      </c>
      <c r="FK549" s="130" t="s">
        <v>317</v>
      </c>
      <c r="FL549" s="130" t="s">
        <v>318</v>
      </c>
      <c r="FM549" s="128" t="s">
        <v>319</v>
      </c>
      <c r="FN549" s="131" t="s">
        <v>44</v>
      </c>
      <c r="FP549" s="129" t="s">
        <v>314</v>
      </c>
      <c r="FQ549" s="130"/>
      <c r="FR549" s="130" t="s">
        <v>315</v>
      </c>
      <c r="FS549" s="130" t="s">
        <v>316</v>
      </c>
      <c r="FT549" s="130" t="s">
        <v>317</v>
      </c>
      <c r="FU549" s="130" t="s">
        <v>318</v>
      </c>
      <c r="FV549" s="128" t="s">
        <v>319</v>
      </c>
      <c r="FW549" s="131" t="s">
        <v>44</v>
      </c>
      <c r="FY549" s="129" t="s">
        <v>314</v>
      </c>
      <c r="FZ549" s="130"/>
      <c r="GA549" s="130" t="s">
        <v>315</v>
      </c>
      <c r="GB549" s="130" t="s">
        <v>316</v>
      </c>
      <c r="GC549" s="130" t="s">
        <v>317</v>
      </c>
      <c r="GD549" s="130" t="s">
        <v>318</v>
      </c>
      <c r="GE549" s="128" t="s">
        <v>319</v>
      </c>
      <c r="GF549" s="131" t="s">
        <v>44</v>
      </c>
      <c r="GH549" s="129" t="s">
        <v>314</v>
      </c>
      <c r="GI549" s="130"/>
      <c r="GJ549" s="130" t="s">
        <v>315</v>
      </c>
      <c r="GK549" s="130" t="s">
        <v>316</v>
      </c>
      <c r="GL549" s="130" t="s">
        <v>317</v>
      </c>
      <c r="GM549" s="130" t="s">
        <v>318</v>
      </c>
      <c r="GN549" s="128" t="s">
        <v>319</v>
      </c>
      <c r="GO549" s="131" t="s">
        <v>44</v>
      </c>
      <c r="GQ549" s="129" t="s">
        <v>314</v>
      </c>
      <c r="GR549" s="130"/>
      <c r="GS549" s="130" t="s">
        <v>315</v>
      </c>
      <c r="GT549" s="130" t="s">
        <v>316</v>
      </c>
      <c r="GU549" s="130" t="s">
        <v>317</v>
      </c>
      <c r="GV549" s="130" t="s">
        <v>318</v>
      </c>
      <c r="GW549" s="128" t="s">
        <v>319</v>
      </c>
      <c r="GX549" s="131" t="s">
        <v>44</v>
      </c>
      <c r="GZ549" s="129" t="s">
        <v>314</v>
      </c>
      <c r="HA549" s="130"/>
      <c r="HB549" s="130" t="s">
        <v>315</v>
      </c>
      <c r="HC549" s="130" t="s">
        <v>316</v>
      </c>
      <c r="HD549" s="130" t="s">
        <v>317</v>
      </c>
      <c r="HE549" s="130" t="s">
        <v>318</v>
      </c>
      <c r="HF549" s="128" t="s">
        <v>319</v>
      </c>
      <c r="HG549" s="131" t="s">
        <v>44</v>
      </c>
      <c r="HI549" s="129" t="s">
        <v>314</v>
      </c>
      <c r="HJ549" s="130"/>
      <c r="HK549" s="130" t="s">
        <v>315</v>
      </c>
      <c r="HL549" s="130" t="s">
        <v>316</v>
      </c>
      <c r="HM549" s="130" t="s">
        <v>317</v>
      </c>
      <c r="HN549" s="130" t="s">
        <v>318</v>
      </c>
      <c r="HO549" s="128" t="s">
        <v>319</v>
      </c>
      <c r="HP549" s="131" t="s">
        <v>44</v>
      </c>
      <c r="HR549" s="129" t="s">
        <v>314</v>
      </c>
      <c r="HS549" s="130"/>
      <c r="HT549" s="130" t="s">
        <v>315</v>
      </c>
      <c r="HU549" s="130" t="s">
        <v>316</v>
      </c>
      <c r="HV549" s="130" t="s">
        <v>317</v>
      </c>
      <c r="HW549" s="130" t="s">
        <v>318</v>
      </c>
      <c r="HX549" s="128" t="s">
        <v>319</v>
      </c>
      <c r="HY549" s="131" t="s">
        <v>44</v>
      </c>
      <c r="IA549" s="129" t="s">
        <v>314</v>
      </c>
      <c r="IB549" s="130"/>
      <c r="IC549" s="130" t="s">
        <v>315</v>
      </c>
      <c r="ID549" s="130" t="s">
        <v>316</v>
      </c>
      <c r="IE549" s="130" t="s">
        <v>317</v>
      </c>
      <c r="IF549" s="130" t="s">
        <v>318</v>
      </c>
      <c r="IG549" s="128" t="s">
        <v>319</v>
      </c>
      <c r="IH549" s="131" t="s">
        <v>44</v>
      </c>
      <c r="IJ549" s="129" t="s">
        <v>314</v>
      </c>
      <c r="IK549" s="130"/>
      <c r="IL549" s="130" t="s">
        <v>315</v>
      </c>
      <c r="IM549" s="130" t="s">
        <v>316</v>
      </c>
      <c r="IN549" s="130" t="s">
        <v>317</v>
      </c>
      <c r="IO549" s="130" t="s">
        <v>318</v>
      </c>
      <c r="IP549" s="128" t="s">
        <v>319</v>
      </c>
      <c r="IQ549" s="131" t="s">
        <v>44</v>
      </c>
      <c r="IS549" s="129" t="s">
        <v>314</v>
      </c>
      <c r="IT549" s="130"/>
      <c r="IU549" s="130" t="s">
        <v>315</v>
      </c>
      <c r="IV549" s="130" t="s">
        <v>316</v>
      </c>
      <c r="IW549" s="130" t="s">
        <v>317</v>
      </c>
      <c r="IX549" s="130" t="s">
        <v>318</v>
      </c>
      <c r="IY549" s="128" t="s">
        <v>319</v>
      </c>
      <c r="IZ549" s="131" t="s">
        <v>44</v>
      </c>
      <c r="JB549" s="129" t="s">
        <v>314</v>
      </c>
      <c r="JC549" s="130"/>
      <c r="JD549" s="130" t="s">
        <v>315</v>
      </c>
      <c r="JE549" s="130" t="s">
        <v>316</v>
      </c>
      <c r="JF549" s="130" t="s">
        <v>317</v>
      </c>
      <c r="JG549" s="130" t="s">
        <v>318</v>
      </c>
      <c r="JH549" s="128" t="s">
        <v>319</v>
      </c>
      <c r="JI549" s="131" t="s">
        <v>44</v>
      </c>
      <c r="JK549" s="129" t="s">
        <v>314</v>
      </c>
      <c r="JL549" s="130"/>
      <c r="JM549" s="130" t="s">
        <v>315</v>
      </c>
      <c r="JN549" s="130" t="s">
        <v>316</v>
      </c>
      <c r="JO549" s="130" t="s">
        <v>317</v>
      </c>
      <c r="JP549" s="130" t="s">
        <v>318</v>
      </c>
      <c r="JQ549" s="128" t="s">
        <v>319</v>
      </c>
      <c r="JR549" s="131" t="s">
        <v>44</v>
      </c>
      <c r="JT549" s="129" t="s">
        <v>314</v>
      </c>
      <c r="JU549" s="130"/>
      <c r="JV549" s="130" t="s">
        <v>315</v>
      </c>
      <c r="JW549" s="130" t="s">
        <v>316</v>
      </c>
      <c r="JX549" s="130" t="s">
        <v>317</v>
      </c>
      <c r="JY549" s="130" t="s">
        <v>318</v>
      </c>
      <c r="JZ549" s="128" t="s">
        <v>319</v>
      </c>
      <c r="KA549" s="131" t="s">
        <v>44</v>
      </c>
      <c r="KC549" s="129" t="s">
        <v>314</v>
      </c>
      <c r="KD549" s="130"/>
      <c r="KE549" s="130" t="s">
        <v>315</v>
      </c>
      <c r="KF549" s="130" t="s">
        <v>316</v>
      </c>
      <c r="KG549" s="130" t="s">
        <v>317</v>
      </c>
      <c r="KH549" s="130" t="s">
        <v>318</v>
      </c>
      <c r="KI549" s="128" t="s">
        <v>319</v>
      </c>
      <c r="KJ549" s="131" t="s">
        <v>44</v>
      </c>
      <c r="KL549" s="129" t="s">
        <v>314</v>
      </c>
      <c r="KM549" s="130"/>
      <c r="KN549" s="130" t="s">
        <v>315</v>
      </c>
      <c r="KO549" s="130" t="s">
        <v>316</v>
      </c>
      <c r="KP549" s="130" t="s">
        <v>317</v>
      </c>
      <c r="KQ549" s="130" t="s">
        <v>318</v>
      </c>
      <c r="KR549" s="128" t="s">
        <v>319</v>
      </c>
      <c r="KS549" s="131" t="s">
        <v>44</v>
      </c>
      <c r="KU549" s="129" t="s">
        <v>314</v>
      </c>
      <c r="KV549" s="130"/>
      <c r="KW549" s="130" t="s">
        <v>315</v>
      </c>
      <c r="KX549" s="130" t="s">
        <v>316</v>
      </c>
      <c r="KY549" s="130" t="s">
        <v>317</v>
      </c>
      <c r="KZ549" s="130" t="s">
        <v>318</v>
      </c>
      <c r="LA549" s="128" t="s">
        <v>319</v>
      </c>
      <c r="LB549" s="131" t="s">
        <v>44</v>
      </c>
      <c r="LD549" s="129" t="s">
        <v>314</v>
      </c>
      <c r="LE549" s="130"/>
      <c r="LF549" s="130" t="s">
        <v>315</v>
      </c>
      <c r="LG549" s="130" t="s">
        <v>316</v>
      </c>
      <c r="LH549" s="130" t="s">
        <v>317</v>
      </c>
      <c r="LI549" s="130" t="s">
        <v>318</v>
      </c>
      <c r="LJ549" s="128" t="s">
        <v>319</v>
      </c>
      <c r="LK549" s="131" t="s">
        <v>44</v>
      </c>
      <c r="LM549" s="129" t="s">
        <v>314</v>
      </c>
      <c r="LN549" s="130"/>
      <c r="LO549" s="130" t="s">
        <v>315</v>
      </c>
      <c r="LP549" s="130" t="s">
        <v>316</v>
      </c>
      <c r="LQ549" s="130" t="s">
        <v>317</v>
      </c>
      <c r="LR549" s="130" t="s">
        <v>318</v>
      </c>
      <c r="LS549" s="128" t="s">
        <v>319</v>
      </c>
      <c r="LT549" s="131" t="s">
        <v>44</v>
      </c>
      <c r="LV549" s="129" t="s">
        <v>314</v>
      </c>
      <c r="LW549" s="130"/>
      <c r="LX549" s="130" t="s">
        <v>315</v>
      </c>
      <c r="LY549" s="130" t="s">
        <v>316</v>
      </c>
      <c r="LZ549" s="130" t="s">
        <v>317</v>
      </c>
      <c r="MA549" s="130" t="s">
        <v>318</v>
      </c>
      <c r="MB549" s="128" t="s">
        <v>319</v>
      </c>
      <c r="MC549" s="131" t="s">
        <v>44</v>
      </c>
      <c r="ME549" s="129" t="s">
        <v>314</v>
      </c>
      <c r="MF549" s="130"/>
      <c r="MG549" s="130" t="s">
        <v>315</v>
      </c>
      <c r="MH549" s="130" t="s">
        <v>316</v>
      </c>
      <c r="MI549" s="130" t="s">
        <v>317</v>
      </c>
      <c r="MJ549" s="130" t="s">
        <v>318</v>
      </c>
      <c r="MK549" s="128" t="s">
        <v>319</v>
      </c>
      <c r="ML549" s="131" t="s">
        <v>44</v>
      </c>
      <c r="MN549" s="129" t="s">
        <v>314</v>
      </c>
      <c r="MO549" s="130"/>
      <c r="MP549" s="130" t="s">
        <v>315</v>
      </c>
      <c r="MQ549" s="130" t="s">
        <v>316</v>
      </c>
      <c r="MR549" s="130" t="s">
        <v>317</v>
      </c>
      <c r="MS549" s="130" t="s">
        <v>318</v>
      </c>
      <c r="MT549" s="128" t="s">
        <v>319</v>
      </c>
      <c r="MU549" s="131" t="s">
        <v>44</v>
      </c>
      <c r="MW549" s="129" t="s">
        <v>314</v>
      </c>
      <c r="MX549" s="130"/>
      <c r="MY549" s="130" t="s">
        <v>315</v>
      </c>
      <c r="MZ549" s="130" t="s">
        <v>316</v>
      </c>
      <c r="NA549" s="130" t="s">
        <v>317</v>
      </c>
      <c r="NB549" s="130" t="s">
        <v>318</v>
      </c>
      <c r="NC549" s="128" t="s">
        <v>319</v>
      </c>
      <c r="ND549" s="131" t="s">
        <v>44</v>
      </c>
      <c r="NF549" s="129" t="s">
        <v>314</v>
      </c>
      <c r="NG549" s="130"/>
      <c r="NH549" s="130" t="s">
        <v>315</v>
      </c>
      <c r="NI549" s="130" t="s">
        <v>316</v>
      </c>
      <c r="NJ549" s="130" t="s">
        <v>317</v>
      </c>
      <c r="NK549" s="130" t="s">
        <v>318</v>
      </c>
      <c r="NL549" s="128" t="s">
        <v>319</v>
      </c>
      <c r="NM549" s="131" t="s">
        <v>44</v>
      </c>
      <c r="NO549" s="129" t="s">
        <v>314</v>
      </c>
      <c r="NP549" s="130"/>
      <c r="NQ549" s="130" t="s">
        <v>315</v>
      </c>
      <c r="NR549" s="130" t="s">
        <v>316</v>
      </c>
      <c r="NS549" s="130" t="s">
        <v>317</v>
      </c>
      <c r="NT549" s="130" t="s">
        <v>318</v>
      </c>
      <c r="NU549" s="128" t="s">
        <v>319</v>
      </c>
      <c r="NV549" s="131" t="s">
        <v>44</v>
      </c>
      <c r="NX549" s="129" t="s">
        <v>314</v>
      </c>
      <c r="NY549" s="130"/>
      <c r="NZ549" s="130" t="s">
        <v>315</v>
      </c>
      <c r="OA549" s="130" t="s">
        <v>316</v>
      </c>
      <c r="OB549" s="130" t="s">
        <v>317</v>
      </c>
      <c r="OC549" s="130" t="s">
        <v>318</v>
      </c>
      <c r="OD549" s="128" t="s">
        <v>319</v>
      </c>
      <c r="OE549" s="131" t="s">
        <v>44</v>
      </c>
      <c r="OG549" s="129" t="s">
        <v>314</v>
      </c>
      <c r="OH549" s="130"/>
      <c r="OI549" s="130" t="s">
        <v>315</v>
      </c>
      <c r="OJ549" s="130" t="s">
        <v>316</v>
      </c>
      <c r="OK549" s="130" t="s">
        <v>317</v>
      </c>
      <c r="OL549" s="130" t="s">
        <v>318</v>
      </c>
      <c r="OM549" s="128" t="s">
        <v>319</v>
      </c>
      <c r="ON549" s="131" t="s">
        <v>44</v>
      </c>
      <c r="OP549" s="129" t="s">
        <v>314</v>
      </c>
      <c r="OQ549" s="130"/>
      <c r="OR549" s="130" t="s">
        <v>315</v>
      </c>
      <c r="OS549" s="130" t="s">
        <v>316</v>
      </c>
      <c r="OT549" s="130" t="s">
        <v>317</v>
      </c>
      <c r="OU549" s="130" t="s">
        <v>318</v>
      </c>
      <c r="OV549" s="128" t="s">
        <v>319</v>
      </c>
      <c r="OW549" s="131" t="s">
        <v>44</v>
      </c>
      <c r="OY549" s="129" t="s">
        <v>314</v>
      </c>
      <c r="OZ549" s="130"/>
      <c r="PA549" s="130" t="s">
        <v>315</v>
      </c>
      <c r="PB549" s="130" t="s">
        <v>316</v>
      </c>
      <c r="PC549" s="130" t="s">
        <v>317</v>
      </c>
      <c r="PD549" s="130" t="s">
        <v>318</v>
      </c>
      <c r="PE549" s="128" t="s">
        <v>319</v>
      </c>
      <c r="PF549" s="131" t="s">
        <v>44</v>
      </c>
    </row>
    <row r="550" spans="1:423">
      <c r="A550" s="118"/>
      <c r="B550" s="118"/>
      <c r="C550" s="115"/>
      <c r="D550" s="115"/>
      <c r="E550" s="115"/>
      <c r="F550" s="115"/>
      <c r="G550" s="115"/>
      <c r="H550" s="115">
        <f t="shared" ref="H550:H557" si="8763">PRODUCT(C550:G550)</f>
        <v>0</v>
      </c>
      <c r="J550" s="118"/>
      <c r="K550" s="118"/>
      <c r="L550" s="115"/>
      <c r="M550" s="115"/>
      <c r="N550" s="115"/>
      <c r="O550" s="115"/>
      <c r="P550" s="115"/>
      <c r="Q550" s="115">
        <f t="shared" ref="Q550:Q557" si="8764">PRODUCT(L550:P550)</f>
        <v>0</v>
      </c>
      <c r="S550" s="118"/>
      <c r="T550" s="118"/>
      <c r="U550" s="115"/>
      <c r="V550" s="115"/>
      <c r="W550" s="115"/>
      <c r="X550" s="115"/>
      <c r="Y550" s="115"/>
      <c r="Z550" s="115">
        <f t="shared" ref="Z550:Z557" si="8765">PRODUCT(U550:Y550)</f>
        <v>0</v>
      </c>
      <c r="AB550" s="118"/>
      <c r="AC550" s="118"/>
      <c r="AD550" s="115"/>
      <c r="AE550" s="115"/>
      <c r="AF550" s="115"/>
      <c r="AG550" s="115"/>
      <c r="AH550" s="115"/>
      <c r="AI550" s="115">
        <f t="shared" ref="AI550:AI557" si="8766">PRODUCT(AD550:AH550)</f>
        <v>0</v>
      </c>
      <c r="AK550" s="118"/>
      <c r="AL550" s="118"/>
      <c r="AM550" s="115"/>
      <c r="AN550" s="115"/>
      <c r="AO550" s="115"/>
      <c r="AP550" s="115"/>
      <c r="AQ550" s="115"/>
      <c r="AR550" s="115">
        <f t="shared" ref="AR550:AR557" si="8767">PRODUCT(AM550:AQ550)</f>
        <v>0</v>
      </c>
      <c r="AT550" s="118"/>
      <c r="AU550" s="118"/>
      <c r="AV550" s="115"/>
      <c r="AW550" s="115"/>
      <c r="AX550" s="115"/>
      <c r="AY550" s="115"/>
      <c r="AZ550" s="115"/>
      <c r="BA550" s="115">
        <f t="shared" ref="BA550:BA557" si="8768">PRODUCT(AV550:AZ550)</f>
        <v>0</v>
      </c>
      <c r="BC550" s="118"/>
      <c r="BD550" s="118"/>
      <c r="BE550" s="115"/>
      <c r="BF550" s="115"/>
      <c r="BG550" s="115"/>
      <c r="BH550" s="115"/>
      <c r="BI550" s="115"/>
      <c r="BJ550" s="115">
        <f t="shared" ref="BJ550:BJ557" si="8769">PRODUCT(BE550:BI550)</f>
        <v>0</v>
      </c>
      <c r="BL550" s="118"/>
      <c r="BM550" s="118"/>
      <c r="BN550" s="115"/>
      <c r="BO550" s="115"/>
      <c r="BP550" s="115"/>
      <c r="BQ550" s="115"/>
      <c r="BR550" s="115"/>
      <c r="BS550" s="115">
        <f t="shared" ref="BS550:BS557" si="8770">PRODUCT(BN550:BR550)</f>
        <v>0</v>
      </c>
      <c r="BU550" s="118"/>
      <c r="BV550" s="118"/>
      <c r="BW550" s="115"/>
      <c r="BX550" s="115"/>
      <c r="BY550" s="115"/>
      <c r="BZ550" s="115"/>
      <c r="CA550" s="115"/>
      <c r="CB550" s="115">
        <f t="shared" ref="CB550:CB557" si="8771">PRODUCT(BW550:CA550)</f>
        <v>0</v>
      </c>
      <c r="CD550" s="118"/>
      <c r="CE550" s="118"/>
      <c r="CF550" s="115"/>
      <c r="CG550" s="115"/>
      <c r="CH550" s="115"/>
      <c r="CI550" s="115"/>
      <c r="CJ550" s="115"/>
      <c r="CK550" s="115">
        <f t="shared" ref="CK550:CK557" si="8772">PRODUCT(CF550:CJ550)</f>
        <v>0</v>
      </c>
      <c r="CM550" s="118"/>
      <c r="CN550" s="118"/>
      <c r="CO550" s="115"/>
      <c r="CP550" s="115"/>
      <c r="CQ550" s="115"/>
      <c r="CR550" s="115"/>
      <c r="CS550" s="115"/>
      <c r="CT550" s="115">
        <f t="shared" ref="CT550:CT557" si="8773">PRODUCT(CO550:CS550)</f>
        <v>0</v>
      </c>
      <c r="CV550" s="118"/>
      <c r="CW550" s="118"/>
      <c r="CX550" s="115"/>
      <c r="CY550" s="115"/>
      <c r="CZ550" s="115"/>
      <c r="DA550" s="115"/>
      <c r="DB550" s="115"/>
      <c r="DC550" s="115">
        <f t="shared" ref="DC550:DC557" si="8774">PRODUCT(CX550:DB550)</f>
        <v>0</v>
      </c>
      <c r="DE550" s="118"/>
      <c r="DF550" s="118"/>
      <c r="DG550" s="115"/>
      <c r="DH550" s="115"/>
      <c r="DI550" s="115"/>
      <c r="DJ550" s="115"/>
      <c r="DK550" s="115"/>
      <c r="DL550" s="115">
        <f t="shared" ref="DL550:DL557" si="8775">PRODUCT(DG550:DK550)</f>
        <v>0</v>
      </c>
      <c r="DN550" s="118"/>
      <c r="DO550" s="118"/>
      <c r="DP550" s="115"/>
      <c r="DQ550" s="115"/>
      <c r="DR550" s="115"/>
      <c r="DS550" s="115"/>
      <c r="DT550" s="115"/>
      <c r="DU550" s="115">
        <f t="shared" ref="DU550:DU557" si="8776">PRODUCT(DP550:DT550)</f>
        <v>0</v>
      </c>
      <c r="DW550" s="118"/>
      <c r="DX550" s="118"/>
      <c r="DY550" s="115"/>
      <c r="DZ550" s="115"/>
      <c r="EA550" s="115"/>
      <c r="EB550" s="115"/>
      <c r="EC550" s="115"/>
      <c r="ED550" s="115">
        <f t="shared" ref="ED550:ED557" si="8777">PRODUCT(DY550:EC550)</f>
        <v>0</v>
      </c>
      <c r="EF550" s="118"/>
      <c r="EG550" s="118"/>
      <c r="EH550" s="115"/>
      <c r="EI550" s="115"/>
      <c r="EJ550" s="115"/>
      <c r="EK550" s="115"/>
      <c r="EL550" s="115"/>
      <c r="EM550" s="115">
        <f t="shared" ref="EM550:EM557" si="8778">PRODUCT(EH550:EL550)</f>
        <v>0</v>
      </c>
      <c r="EO550" s="118"/>
      <c r="EP550" s="118"/>
      <c r="EQ550" s="115"/>
      <c r="ER550" s="115"/>
      <c r="ES550" s="115"/>
      <c r="ET550" s="115"/>
      <c r="EU550" s="115"/>
      <c r="EV550" s="115">
        <f t="shared" ref="EV550:EV557" si="8779">PRODUCT(EQ550:EU550)</f>
        <v>0</v>
      </c>
      <c r="EX550" s="118"/>
      <c r="EY550" s="118"/>
      <c r="EZ550" s="115"/>
      <c r="FA550" s="115"/>
      <c r="FB550" s="115"/>
      <c r="FC550" s="115"/>
      <c r="FD550" s="115"/>
      <c r="FE550" s="115">
        <f t="shared" ref="FE550:FE557" si="8780">PRODUCT(EZ550:FD550)</f>
        <v>0</v>
      </c>
      <c r="FG550" s="118"/>
      <c r="FH550" s="118"/>
      <c r="FI550" s="115"/>
      <c r="FJ550" s="115"/>
      <c r="FK550" s="115"/>
      <c r="FL550" s="115"/>
      <c r="FM550" s="115"/>
      <c r="FN550" s="115">
        <f t="shared" ref="FN550:FN557" si="8781">PRODUCT(FI550:FM550)</f>
        <v>0</v>
      </c>
      <c r="FP550" s="118"/>
      <c r="FQ550" s="118"/>
      <c r="FR550" s="115"/>
      <c r="FS550" s="115"/>
      <c r="FT550" s="115"/>
      <c r="FU550" s="115"/>
      <c r="FV550" s="115"/>
      <c r="FW550" s="115">
        <f t="shared" ref="FW550:FW557" si="8782">PRODUCT(FR550:FV550)</f>
        <v>0</v>
      </c>
      <c r="FY550" s="118"/>
      <c r="FZ550" s="118"/>
      <c r="GA550" s="115"/>
      <c r="GB550" s="115"/>
      <c r="GC550" s="115"/>
      <c r="GD550" s="115"/>
      <c r="GE550" s="115"/>
      <c r="GF550" s="115">
        <f t="shared" ref="GF550:GF557" si="8783">PRODUCT(GA550:GE550)</f>
        <v>0</v>
      </c>
      <c r="GH550" s="118"/>
      <c r="GI550" s="118"/>
      <c r="GJ550" s="115"/>
      <c r="GK550" s="115"/>
      <c r="GL550" s="115"/>
      <c r="GM550" s="115"/>
      <c r="GN550" s="115"/>
      <c r="GO550" s="115">
        <f t="shared" ref="GO550:GO557" si="8784">PRODUCT(GJ550:GN550)</f>
        <v>0</v>
      </c>
      <c r="GQ550" s="118"/>
      <c r="GR550" s="118"/>
      <c r="GS550" s="115"/>
      <c r="GT550" s="115"/>
      <c r="GU550" s="115"/>
      <c r="GV550" s="115"/>
      <c r="GW550" s="115"/>
      <c r="GX550" s="115">
        <f t="shared" ref="GX550:GX557" si="8785">PRODUCT(GS550:GW550)</f>
        <v>0</v>
      </c>
      <c r="GZ550" s="118" t="s">
        <v>446</v>
      </c>
      <c r="HA550" s="118"/>
      <c r="HB550" s="115"/>
      <c r="HC550" s="115"/>
      <c r="HD550" s="115"/>
      <c r="HE550" s="115">
        <v>1</v>
      </c>
      <c r="HF550" s="115"/>
      <c r="HG550" s="115">
        <f t="shared" ref="HG550:HG557" si="8786">PRODUCT(HB550:HF550)</f>
        <v>1</v>
      </c>
      <c r="HI550" s="118" t="s">
        <v>446</v>
      </c>
      <c r="HJ550" s="118"/>
      <c r="HK550" s="115"/>
      <c r="HL550" s="115"/>
      <c r="HM550" s="115"/>
      <c r="HN550" s="115">
        <v>1</v>
      </c>
      <c r="HO550" s="115"/>
      <c r="HP550" s="115">
        <f t="shared" ref="HP550:HP557" si="8787">PRODUCT(HK550:HO550)</f>
        <v>1</v>
      </c>
      <c r="HR550" s="118" t="s">
        <v>446</v>
      </c>
      <c r="HS550" s="118"/>
      <c r="HT550" s="115"/>
      <c r="HU550" s="115"/>
      <c r="HV550" s="115"/>
      <c r="HW550" s="115">
        <v>1</v>
      </c>
      <c r="HX550" s="115"/>
      <c r="HY550" s="115">
        <f t="shared" ref="HY550:HY557" si="8788">PRODUCT(HT550:HX550)</f>
        <v>1</v>
      </c>
      <c r="IA550" s="118" t="s">
        <v>446</v>
      </c>
      <c r="IB550" s="118"/>
      <c r="IC550" s="115"/>
      <c r="ID550" s="115"/>
      <c r="IE550" s="115"/>
      <c r="IF550" s="115">
        <v>1</v>
      </c>
      <c r="IG550" s="115"/>
      <c r="IH550" s="115">
        <f t="shared" ref="IH550:IH557" si="8789">PRODUCT(IC550:IG550)</f>
        <v>1</v>
      </c>
      <c r="IJ550" s="118"/>
      <c r="IK550" s="118"/>
      <c r="IL550" s="115"/>
      <c r="IM550" s="115"/>
      <c r="IN550" s="115"/>
      <c r="IO550" s="115"/>
      <c r="IP550" s="115"/>
      <c r="IQ550" s="115">
        <f t="shared" ref="IQ550:IQ557" si="8790">PRODUCT(IL550:IP550)</f>
        <v>0</v>
      </c>
      <c r="IS550" s="118" t="s">
        <v>446</v>
      </c>
      <c r="IT550" s="118"/>
      <c r="IU550" s="115"/>
      <c r="IV550" s="115"/>
      <c r="IW550" s="115"/>
      <c r="IX550" s="115">
        <v>1</v>
      </c>
      <c r="IY550" s="115"/>
      <c r="IZ550" s="115">
        <f t="shared" ref="IZ550:IZ557" si="8791">PRODUCT(IU550:IY550)</f>
        <v>1</v>
      </c>
      <c r="JB550" s="118" t="s">
        <v>446</v>
      </c>
      <c r="JC550" s="118"/>
      <c r="JD550" s="115"/>
      <c r="JE550" s="115"/>
      <c r="JF550" s="115"/>
      <c r="JG550" s="115">
        <v>1</v>
      </c>
      <c r="JH550" s="115"/>
      <c r="JI550" s="115">
        <f t="shared" ref="JI550:JI557" si="8792">PRODUCT(JD550:JH550)</f>
        <v>1</v>
      </c>
      <c r="JK550" s="118"/>
      <c r="JL550" s="118"/>
      <c r="JM550" s="115"/>
      <c r="JN550" s="115"/>
      <c r="JO550" s="115"/>
      <c r="JP550" s="115"/>
      <c r="JQ550" s="115"/>
      <c r="JR550" s="115">
        <f t="shared" ref="JR550:JR557" si="8793">PRODUCT(JM550:JQ550)</f>
        <v>0</v>
      </c>
      <c r="JS550" s="481"/>
      <c r="JT550" s="118" t="s">
        <v>446</v>
      </c>
      <c r="JU550" s="118"/>
      <c r="JV550" s="115"/>
      <c r="JW550" s="115"/>
      <c r="JX550" s="115"/>
      <c r="JY550" s="115">
        <v>1</v>
      </c>
      <c r="JZ550" s="115"/>
      <c r="KA550" s="115">
        <f t="shared" ref="KA550:KA557" si="8794">PRODUCT(JV550:JZ550)</f>
        <v>1</v>
      </c>
      <c r="KB550" s="481"/>
      <c r="KC550" s="118"/>
      <c r="KD550" s="118"/>
      <c r="KE550" s="115"/>
      <c r="KF550" s="115"/>
      <c r="KG550" s="115"/>
      <c r="KH550" s="115"/>
      <c r="KI550" s="115"/>
      <c r="KJ550" s="115">
        <f t="shared" ref="KJ550:KJ557" si="8795">PRODUCT(KE550:KI550)</f>
        <v>0</v>
      </c>
      <c r="KK550" s="481"/>
      <c r="KL550" s="118"/>
      <c r="KM550" s="118"/>
      <c r="KN550" s="115"/>
      <c r="KO550" s="115"/>
      <c r="KP550" s="115"/>
      <c r="KQ550" s="115"/>
      <c r="KR550" s="115"/>
      <c r="KS550" s="115">
        <f t="shared" ref="KS550:KS557" si="8796">PRODUCT(KN550:KR550)</f>
        <v>0</v>
      </c>
      <c r="KT550" s="481"/>
      <c r="KU550" s="118"/>
      <c r="KV550" s="118"/>
      <c r="KW550" s="115"/>
      <c r="KX550" s="115"/>
      <c r="KY550" s="115"/>
      <c r="KZ550" s="115"/>
      <c r="LA550" s="115"/>
      <c r="LB550" s="115">
        <f t="shared" ref="LB550:LB557" si="8797">PRODUCT(KW550:LA550)</f>
        <v>0</v>
      </c>
      <c r="LC550" s="481"/>
      <c r="LD550" s="118"/>
      <c r="LE550" s="118"/>
      <c r="LF550" s="115"/>
      <c r="LG550" s="115"/>
      <c r="LH550" s="115"/>
      <c r="LI550" s="115"/>
      <c r="LJ550" s="115"/>
      <c r="LK550" s="115">
        <f t="shared" ref="LK550:LK557" si="8798">PRODUCT(LF550:LJ550)</f>
        <v>0</v>
      </c>
      <c r="LL550" s="481"/>
      <c r="LM550" s="118"/>
      <c r="LN550" s="118"/>
      <c r="LO550" s="115"/>
      <c r="LP550" s="115"/>
      <c r="LQ550" s="115"/>
      <c r="LR550" s="115"/>
      <c r="LS550" s="115"/>
      <c r="LT550" s="115">
        <f t="shared" ref="LT550:LT557" si="8799">PRODUCT(LO550:LS550)</f>
        <v>0</v>
      </c>
      <c r="LU550" s="481"/>
      <c r="LV550" s="118"/>
      <c r="LW550" s="118"/>
      <c r="LX550" s="115"/>
      <c r="LY550" s="115"/>
      <c r="LZ550" s="115"/>
      <c r="MA550" s="115"/>
      <c r="MB550" s="115"/>
      <c r="MC550" s="115">
        <f t="shared" ref="MC550:MC557" si="8800">PRODUCT(LX550:MB550)</f>
        <v>0</v>
      </c>
      <c r="MD550" s="481"/>
      <c r="ME550" s="118"/>
      <c r="MF550" s="118"/>
      <c r="MG550" s="115"/>
      <c r="MH550" s="115"/>
      <c r="MI550" s="115"/>
      <c r="MJ550" s="115"/>
      <c r="MK550" s="115"/>
      <c r="ML550" s="115">
        <f t="shared" ref="ML550:ML557" si="8801">PRODUCT(MG550:MK550)</f>
        <v>0</v>
      </c>
      <c r="MM550" s="481"/>
      <c r="MN550" s="118" t="s">
        <v>446</v>
      </c>
      <c r="MO550" s="118"/>
      <c r="MP550" s="115"/>
      <c r="MQ550" s="115"/>
      <c r="MR550" s="115"/>
      <c r="MS550" s="115">
        <v>1</v>
      </c>
      <c r="MT550" s="115"/>
      <c r="MU550" s="115">
        <f t="shared" ref="MU550:MU557" si="8802">PRODUCT(MP550:MT550)</f>
        <v>1</v>
      </c>
      <c r="MV550" s="481"/>
      <c r="MW550" s="118" t="s">
        <v>446</v>
      </c>
      <c r="MX550" s="118"/>
      <c r="MY550" s="115"/>
      <c r="MZ550" s="115"/>
      <c r="NA550" s="115"/>
      <c r="NB550" s="115">
        <v>1</v>
      </c>
      <c r="NC550" s="115"/>
      <c r="ND550" s="115">
        <f t="shared" ref="ND550:ND557" si="8803">PRODUCT(MY550:NC550)</f>
        <v>1</v>
      </c>
      <c r="NE550" s="481"/>
      <c r="NF550" s="118" t="s">
        <v>446</v>
      </c>
      <c r="NG550" s="118"/>
      <c r="NH550" s="115"/>
      <c r="NI550" s="115"/>
      <c r="NJ550" s="115"/>
      <c r="NK550" s="115">
        <v>1</v>
      </c>
      <c r="NL550" s="115"/>
      <c r="NM550" s="115">
        <f t="shared" ref="NM550:NM557" si="8804">PRODUCT(NH550:NL550)</f>
        <v>1</v>
      </c>
      <c r="NN550" s="481"/>
      <c r="NO550" s="118"/>
      <c r="NP550" s="118"/>
      <c r="NQ550" s="115"/>
      <c r="NR550" s="115"/>
      <c r="NS550" s="115"/>
      <c r="NT550" s="115"/>
      <c r="NU550" s="115"/>
      <c r="NV550" s="115">
        <f t="shared" ref="NV550:NV557" si="8805">PRODUCT(NQ550:NU550)</f>
        <v>0</v>
      </c>
      <c r="NW550" s="481"/>
      <c r="NX550" s="118" t="s">
        <v>446</v>
      </c>
      <c r="NY550" s="118"/>
      <c r="NZ550" s="115"/>
      <c r="OA550" s="115"/>
      <c r="OB550" s="115"/>
      <c r="OC550" s="115">
        <v>1</v>
      </c>
      <c r="OD550" s="115"/>
      <c r="OE550" s="115">
        <f t="shared" ref="OE550:OE557" si="8806">PRODUCT(NZ550:OD550)</f>
        <v>1</v>
      </c>
      <c r="OF550" s="481"/>
      <c r="OG550" s="118" t="s">
        <v>446</v>
      </c>
      <c r="OH550" s="118"/>
      <c r="OI550" s="115"/>
      <c r="OJ550" s="115"/>
      <c r="OK550" s="115"/>
      <c r="OL550" s="115">
        <v>1</v>
      </c>
      <c r="OM550" s="115"/>
      <c r="ON550" s="115">
        <f t="shared" ref="ON550:ON557" si="8807">PRODUCT(OI550:OM550)</f>
        <v>1</v>
      </c>
      <c r="OO550" s="481"/>
      <c r="OP550" s="118"/>
      <c r="OQ550" s="118"/>
      <c r="OR550" s="115"/>
      <c r="OS550" s="115"/>
      <c r="OT550" s="115"/>
      <c r="OU550" s="115"/>
      <c r="OV550" s="115"/>
      <c r="OW550" s="115">
        <f t="shared" ref="OW550:OW557" si="8808">PRODUCT(OR550:OV550)</f>
        <v>0</v>
      </c>
      <c r="OY550" s="118"/>
      <c r="OZ550" s="118"/>
      <c r="PA550" s="115"/>
      <c r="PB550" s="115"/>
      <c r="PC550" s="115"/>
      <c r="PD550" s="115"/>
      <c r="PE550" s="115"/>
      <c r="PF550" s="115">
        <f t="shared" ref="PF550:PF557" si="8809">PRODUCT(PA550:PE550)</f>
        <v>0</v>
      </c>
    </row>
    <row r="551" spans="1:423">
      <c r="A551" s="118"/>
      <c r="B551" s="118"/>
      <c r="C551" s="115"/>
      <c r="D551" s="115"/>
      <c r="E551" s="115"/>
      <c r="F551" s="115"/>
      <c r="G551" s="115"/>
      <c r="H551" s="115">
        <f t="shared" si="8763"/>
        <v>0</v>
      </c>
      <c r="J551" s="118"/>
      <c r="K551" s="118"/>
      <c r="L551" s="115"/>
      <c r="M551" s="115"/>
      <c r="N551" s="115"/>
      <c r="O551" s="115"/>
      <c r="P551" s="115"/>
      <c r="Q551" s="115">
        <f t="shared" si="8764"/>
        <v>0</v>
      </c>
      <c r="S551" s="118"/>
      <c r="T551" s="118"/>
      <c r="U551" s="115"/>
      <c r="V551" s="115"/>
      <c r="W551" s="115"/>
      <c r="X551" s="115"/>
      <c r="Y551" s="115"/>
      <c r="Z551" s="115">
        <f t="shared" si="8765"/>
        <v>0</v>
      </c>
      <c r="AB551" s="118"/>
      <c r="AC551" s="118"/>
      <c r="AD551" s="115"/>
      <c r="AE551" s="115"/>
      <c r="AF551" s="115"/>
      <c r="AG551" s="115"/>
      <c r="AH551" s="115"/>
      <c r="AI551" s="115">
        <f t="shared" si="8766"/>
        <v>0</v>
      </c>
      <c r="AK551" s="118"/>
      <c r="AL551" s="118"/>
      <c r="AM551" s="115"/>
      <c r="AN551" s="115"/>
      <c r="AO551" s="115"/>
      <c r="AP551" s="115"/>
      <c r="AQ551" s="115"/>
      <c r="AR551" s="115">
        <f t="shared" si="8767"/>
        <v>0</v>
      </c>
      <c r="AT551" s="118"/>
      <c r="AU551" s="118"/>
      <c r="AV551" s="115"/>
      <c r="AW551" s="115"/>
      <c r="AX551" s="115"/>
      <c r="AY551" s="115"/>
      <c r="AZ551" s="115"/>
      <c r="BA551" s="115">
        <f t="shared" si="8768"/>
        <v>0</v>
      </c>
      <c r="BC551" s="118"/>
      <c r="BD551" s="118"/>
      <c r="BE551" s="115"/>
      <c r="BF551" s="115"/>
      <c r="BG551" s="115"/>
      <c r="BH551" s="115"/>
      <c r="BI551" s="115"/>
      <c r="BJ551" s="115">
        <f t="shared" si="8769"/>
        <v>0</v>
      </c>
      <c r="BL551" s="118"/>
      <c r="BM551" s="118"/>
      <c r="BN551" s="115"/>
      <c r="BO551" s="115"/>
      <c r="BP551" s="115"/>
      <c r="BQ551" s="115"/>
      <c r="BR551" s="115"/>
      <c r="BS551" s="115">
        <f t="shared" si="8770"/>
        <v>0</v>
      </c>
      <c r="BU551" s="118"/>
      <c r="BV551" s="118"/>
      <c r="BW551" s="115"/>
      <c r="BX551" s="115"/>
      <c r="BY551" s="115"/>
      <c r="BZ551" s="115"/>
      <c r="CA551" s="115"/>
      <c r="CB551" s="115">
        <f t="shared" si="8771"/>
        <v>0</v>
      </c>
      <c r="CD551" s="118"/>
      <c r="CE551" s="118"/>
      <c r="CF551" s="115"/>
      <c r="CG551" s="115"/>
      <c r="CH551" s="115"/>
      <c r="CI551" s="115"/>
      <c r="CJ551" s="115"/>
      <c r="CK551" s="115">
        <f t="shared" si="8772"/>
        <v>0</v>
      </c>
      <c r="CM551" s="118"/>
      <c r="CN551" s="118"/>
      <c r="CO551" s="115"/>
      <c r="CP551" s="115"/>
      <c r="CQ551" s="115"/>
      <c r="CR551" s="115"/>
      <c r="CS551" s="115"/>
      <c r="CT551" s="115">
        <f t="shared" si="8773"/>
        <v>0</v>
      </c>
      <c r="CV551" s="118"/>
      <c r="CW551" s="118"/>
      <c r="CX551" s="115"/>
      <c r="CY551" s="115"/>
      <c r="CZ551" s="115"/>
      <c r="DA551" s="115"/>
      <c r="DB551" s="115"/>
      <c r="DC551" s="115">
        <f t="shared" si="8774"/>
        <v>0</v>
      </c>
      <c r="DE551" s="118"/>
      <c r="DF551" s="118"/>
      <c r="DG551" s="115"/>
      <c r="DH551" s="115"/>
      <c r="DI551" s="115"/>
      <c r="DJ551" s="115"/>
      <c r="DK551" s="115"/>
      <c r="DL551" s="115">
        <f t="shared" si="8775"/>
        <v>0</v>
      </c>
      <c r="DN551" s="118"/>
      <c r="DO551" s="118"/>
      <c r="DP551" s="115"/>
      <c r="DQ551" s="115"/>
      <c r="DR551" s="115"/>
      <c r="DS551" s="115"/>
      <c r="DT551" s="115"/>
      <c r="DU551" s="115">
        <f t="shared" si="8776"/>
        <v>0</v>
      </c>
      <c r="DW551" s="118"/>
      <c r="DX551" s="118"/>
      <c r="DY551" s="115"/>
      <c r="DZ551" s="115"/>
      <c r="EA551" s="115"/>
      <c r="EB551" s="115"/>
      <c r="EC551" s="115"/>
      <c r="ED551" s="115">
        <f t="shared" si="8777"/>
        <v>0</v>
      </c>
      <c r="EF551" s="118"/>
      <c r="EG551" s="118"/>
      <c r="EH551" s="115"/>
      <c r="EI551" s="115"/>
      <c r="EJ551" s="115"/>
      <c r="EK551" s="115"/>
      <c r="EL551" s="115"/>
      <c r="EM551" s="115">
        <f t="shared" si="8778"/>
        <v>0</v>
      </c>
      <c r="EO551" s="118"/>
      <c r="EP551" s="118"/>
      <c r="EQ551" s="115"/>
      <c r="ER551" s="115"/>
      <c r="ES551" s="115"/>
      <c r="ET551" s="115"/>
      <c r="EU551" s="115"/>
      <c r="EV551" s="115">
        <f t="shared" si="8779"/>
        <v>0</v>
      </c>
      <c r="EX551" s="118"/>
      <c r="EY551" s="118"/>
      <c r="EZ551" s="115"/>
      <c r="FA551" s="115"/>
      <c r="FB551" s="115"/>
      <c r="FC551" s="115"/>
      <c r="FD551" s="115"/>
      <c r="FE551" s="115">
        <f t="shared" si="8780"/>
        <v>0</v>
      </c>
      <c r="FG551" s="118"/>
      <c r="FH551" s="118"/>
      <c r="FI551" s="115"/>
      <c r="FJ551" s="115"/>
      <c r="FK551" s="115"/>
      <c r="FL551" s="115"/>
      <c r="FM551" s="115"/>
      <c r="FN551" s="115">
        <f t="shared" si="8781"/>
        <v>0</v>
      </c>
      <c r="FP551" s="118"/>
      <c r="FQ551" s="118"/>
      <c r="FR551" s="115"/>
      <c r="FS551" s="115"/>
      <c r="FT551" s="115"/>
      <c r="FU551" s="115"/>
      <c r="FV551" s="115"/>
      <c r="FW551" s="115">
        <f t="shared" si="8782"/>
        <v>0</v>
      </c>
      <c r="FY551" s="118"/>
      <c r="FZ551" s="118"/>
      <c r="GA551" s="115"/>
      <c r="GB551" s="115"/>
      <c r="GC551" s="115"/>
      <c r="GD551" s="115"/>
      <c r="GE551" s="115"/>
      <c r="GF551" s="115">
        <f t="shared" si="8783"/>
        <v>0</v>
      </c>
      <c r="GH551" s="118"/>
      <c r="GI551" s="118"/>
      <c r="GJ551" s="115"/>
      <c r="GK551" s="115"/>
      <c r="GL551" s="115"/>
      <c r="GM551" s="115"/>
      <c r="GN551" s="115"/>
      <c r="GO551" s="115">
        <f t="shared" si="8784"/>
        <v>0</v>
      </c>
      <c r="GQ551" s="118"/>
      <c r="GR551" s="118"/>
      <c r="GS551" s="115"/>
      <c r="GT551" s="115"/>
      <c r="GU551" s="115"/>
      <c r="GV551" s="115"/>
      <c r="GW551" s="115"/>
      <c r="GX551" s="115">
        <f t="shared" si="8785"/>
        <v>0</v>
      </c>
      <c r="GZ551" s="118"/>
      <c r="HA551" s="118"/>
      <c r="HB551" s="115"/>
      <c r="HC551" s="115"/>
      <c r="HD551" s="115"/>
      <c r="HE551" s="115"/>
      <c r="HF551" s="115"/>
      <c r="HG551" s="115">
        <f t="shared" si="8786"/>
        <v>0</v>
      </c>
      <c r="HI551" s="118"/>
      <c r="HJ551" s="118"/>
      <c r="HK551" s="115"/>
      <c r="HL551" s="115"/>
      <c r="HM551" s="115"/>
      <c r="HN551" s="115"/>
      <c r="HO551" s="115"/>
      <c r="HP551" s="115">
        <f t="shared" si="8787"/>
        <v>0</v>
      </c>
      <c r="HR551" s="118"/>
      <c r="HS551" s="118"/>
      <c r="HT551" s="115"/>
      <c r="HU551" s="115"/>
      <c r="HV551" s="115"/>
      <c r="HW551" s="115"/>
      <c r="HX551" s="115"/>
      <c r="HY551" s="115">
        <f t="shared" si="8788"/>
        <v>0</v>
      </c>
      <c r="IA551" s="118"/>
      <c r="IB551" s="118"/>
      <c r="IC551" s="115"/>
      <c r="ID551" s="115"/>
      <c r="IE551" s="115"/>
      <c r="IF551" s="115"/>
      <c r="IG551" s="115"/>
      <c r="IH551" s="115">
        <f t="shared" si="8789"/>
        <v>0</v>
      </c>
      <c r="IJ551" s="118"/>
      <c r="IK551" s="118"/>
      <c r="IL551" s="115"/>
      <c r="IM551" s="115"/>
      <c r="IN551" s="115"/>
      <c r="IO551" s="115"/>
      <c r="IP551" s="115"/>
      <c r="IQ551" s="115">
        <f t="shared" si="8790"/>
        <v>0</v>
      </c>
      <c r="IS551" s="118"/>
      <c r="IT551" s="118"/>
      <c r="IU551" s="115"/>
      <c r="IV551" s="115"/>
      <c r="IW551" s="115"/>
      <c r="IX551" s="115"/>
      <c r="IY551" s="115"/>
      <c r="IZ551" s="115">
        <f t="shared" si="8791"/>
        <v>0</v>
      </c>
      <c r="JB551" s="118"/>
      <c r="JC551" s="118"/>
      <c r="JD551" s="115"/>
      <c r="JE551" s="115"/>
      <c r="JF551" s="115"/>
      <c r="JG551" s="115"/>
      <c r="JH551" s="115"/>
      <c r="JI551" s="115">
        <f t="shared" si="8792"/>
        <v>0</v>
      </c>
      <c r="JK551" s="118"/>
      <c r="JL551" s="118"/>
      <c r="JM551" s="115"/>
      <c r="JN551" s="115"/>
      <c r="JO551" s="115"/>
      <c r="JP551" s="115"/>
      <c r="JQ551" s="115"/>
      <c r="JR551" s="115">
        <f t="shared" si="8793"/>
        <v>0</v>
      </c>
      <c r="JS551" s="481"/>
      <c r="JT551" s="118"/>
      <c r="JU551" s="118"/>
      <c r="JV551" s="115"/>
      <c r="JW551" s="115"/>
      <c r="JX551" s="115"/>
      <c r="JY551" s="115"/>
      <c r="JZ551" s="115"/>
      <c r="KA551" s="115">
        <f t="shared" si="8794"/>
        <v>0</v>
      </c>
      <c r="KB551" s="481"/>
      <c r="KC551" s="118"/>
      <c r="KD551" s="118"/>
      <c r="KE551" s="115"/>
      <c r="KF551" s="115"/>
      <c r="KG551" s="115"/>
      <c r="KH551" s="115"/>
      <c r="KI551" s="115"/>
      <c r="KJ551" s="115">
        <f t="shared" si="8795"/>
        <v>0</v>
      </c>
      <c r="KK551" s="481"/>
      <c r="KL551" s="118"/>
      <c r="KM551" s="118"/>
      <c r="KN551" s="115"/>
      <c r="KO551" s="115"/>
      <c r="KP551" s="115"/>
      <c r="KQ551" s="115"/>
      <c r="KR551" s="115"/>
      <c r="KS551" s="115">
        <f t="shared" si="8796"/>
        <v>0</v>
      </c>
      <c r="KT551" s="481"/>
      <c r="KU551" s="118"/>
      <c r="KV551" s="118"/>
      <c r="KW551" s="115"/>
      <c r="KX551" s="115"/>
      <c r="KY551" s="115"/>
      <c r="KZ551" s="115"/>
      <c r="LA551" s="115"/>
      <c r="LB551" s="115">
        <f t="shared" si="8797"/>
        <v>0</v>
      </c>
      <c r="LC551" s="481"/>
      <c r="LD551" s="118"/>
      <c r="LE551" s="118"/>
      <c r="LF551" s="115"/>
      <c r="LG551" s="115"/>
      <c r="LH551" s="115"/>
      <c r="LI551" s="115"/>
      <c r="LJ551" s="115"/>
      <c r="LK551" s="115">
        <f t="shared" si="8798"/>
        <v>0</v>
      </c>
      <c r="LL551" s="481"/>
      <c r="LM551" s="118"/>
      <c r="LN551" s="118"/>
      <c r="LO551" s="115"/>
      <c r="LP551" s="115"/>
      <c r="LQ551" s="115"/>
      <c r="LR551" s="115"/>
      <c r="LS551" s="115"/>
      <c r="LT551" s="115">
        <f t="shared" si="8799"/>
        <v>0</v>
      </c>
      <c r="LU551" s="481"/>
      <c r="LV551" s="118"/>
      <c r="LW551" s="118"/>
      <c r="LX551" s="115"/>
      <c r="LY551" s="115"/>
      <c r="LZ551" s="115"/>
      <c r="MA551" s="115"/>
      <c r="MB551" s="115"/>
      <c r="MC551" s="115">
        <f t="shared" si="8800"/>
        <v>0</v>
      </c>
      <c r="MD551" s="481"/>
      <c r="ME551" s="118"/>
      <c r="MF551" s="118"/>
      <c r="MG551" s="115"/>
      <c r="MH551" s="115"/>
      <c r="MI551" s="115"/>
      <c r="MJ551" s="115"/>
      <c r="MK551" s="115"/>
      <c r="ML551" s="115">
        <f t="shared" si="8801"/>
        <v>0</v>
      </c>
      <c r="MM551" s="481"/>
      <c r="MN551" s="118"/>
      <c r="MO551" s="118"/>
      <c r="MP551" s="115"/>
      <c r="MQ551" s="115"/>
      <c r="MR551" s="115"/>
      <c r="MS551" s="115"/>
      <c r="MT551" s="115"/>
      <c r="MU551" s="115">
        <f t="shared" si="8802"/>
        <v>0</v>
      </c>
      <c r="MV551" s="481"/>
      <c r="MW551" s="118"/>
      <c r="MX551" s="118"/>
      <c r="MY551" s="115"/>
      <c r="MZ551" s="115"/>
      <c r="NA551" s="115"/>
      <c r="NB551" s="115"/>
      <c r="NC551" s="115"/>
      <c r="ND551" s="115">
        <f t="shared" si="8803"/>
        <v>0</v>
      </c>
      <c r="NE551" s="481"/>
      <c r="NF551" s="118"/>
      <c r="NG551" s="118"/>
      <c r="NH551" s="115"/>
      <c r="NI551" s="115"/>
      <c r="NJ551" s="115"/>
      <c r="NK551" s="115"/>
      <c r="NL551" s="115"/>
      <c r="NM551" s="115">
        <f t="shared" si="8804"/>
        <v>0</v>
      </c>
      <c r="NN551" s="481"/>
      <c r="NO551" s="118"/>
      <c r="NP551" s="118"/>
      <c r="NQ551" s="115"/>
      <c r="NR551" s="115"/>
      <c r="NS551" s="115"/>
      <c r="NT551" s="115"/>
      <c r="NU551" s="115"/>
      <c r="NV551" s="115">
        <f t="shared" si="8805"/>
        <v>0</v>
      </c>
      <c r="NW551" s="481"/>
      <c r="NX551" s="118"/>
      <c r="NY551" s="118"/>
      <c r="NZ551" s="115"/>
      <c r="OA551" s="115"/>
      <c r="OB551" s="115"/>
      <c r="OC551" s="115"/>
      <c r="OD551" s="115"/>
      <c r="OE551" s="115">
        <f t="shared" si="8806"/>
        <v>0</v>
      </c>
      <c r="OF551" s="481"/>
      <c r="OG551" s="118"/>
      <c r="OH551" s="118"/>
      <c r="OI551" s="115"/>
      <c r="OJ551" s="115"/>
      <c r="OK551" s="115"/>
      <c r="OL551" s="115"/>
      <c r="OM551" s="115"/>
      <c r="ON551" s="115">
        <f t="shared" si="8807"/>
        <v>0</v>
      </c>
      <c r="OO551" s="481"/>
      <c r="OP551" s="118"/>
      <c r="OQ551" s="118"/>
      <c r="OR551" s="115"/>
      <c r="OS551" s="115"/>
      <c r="OT551" s="115"/>
      <c r="OU551" s="115"/>
      <c r="OV551" s="115"/>
      <c r="OW551" s="115">
        <f t="shared" si="8808"/>
        <v>0</v>
      </c>
      <c r="OY551" s="118"/>
      <c r="OZ551" s="118"/>
      <c r="PA551" s="115"/>
      <c r="PB551" s="115"/>
      <c r="PC551" s="115"/>
      <c r="PD551" s="115"/>
      <c r="PE551" s="115"/>
      <c r="PF551" s="115">
        <f t="shared" si="8809"/>
        <v>0</v>
      </c>
    </row>
    <row r="552" spans="1:423">
      <c r="A552" s="118"/>
      <c r="B552" s="118"/>
      <c r="C552" s="115"/>
      <c r="D552" s="115"/>
      <c r="E552" s="115"/>
      <c r="F552" s="115"/>
      <c r="G552" s="115"/>
      <c r="H552" s="115">
        <f t="shared" si="8763"/>
        <v>0</v>
      </c>
      <c r="J552" s="118"/>
      <c r="K552" s="118"/>
      <c r="L552" s="115"/>
      <c r="M552" s="115"/>
      <c r="N552" s="115"/>
      <c r="O552" s="115"/>
      <c r="P552" s="115"/>
      <c r="Q552" s="115">
        <f t="shared" si="8764"/>
        <v>0</v>
      </c>
      <c r="S552" s="118"/>
      <c r="T552" s="118"/>
      <c r="U552" s="115"/>
      <c r="V552" s="115"/>
      <c r="W552" s="115"/>
      <c r="X552" s="115"/>
      <c r="Y552" s="115"/>
      <c r="Z552" s="115">
        <f t="shared" si="8765"/>
        <v>0</v>
      </c>
      <c r="AB552" s="118"/>
      <c r="AC552" s="118"/>
      <c r="AD552" s="115"/>
      <c r="AE552" s="115"/>
      <c r="AF552" s="115"/>
      <c r="AG552" s="115"/>
      <c r="AH552" s="115"/>
      <c r="AI552" s="115">
        <f t="shared" si="8766"/>
        <v>0</v>
      </c>
      <c r="AK552" s="118"/>
      <c r="AL552" s="118"/>
      <c r="AM552" s="115"/>
      <c r="AN552" s="115"/>
      <c r="AO552" s="115"/>
      <c r="AP552" s="115"/>
      <c r="AQ552" s="115"/>
      <c r="AR552" s="115">
        <f t="shared" si="8767"/>
        <v>0</v>
      </c>
      <c r="AT552" s="118"/>
      <c r="AU552" s="118"/>
      <c r="AV552" s="115"/>
      <c r="AW552" s="115"/>
      <c r="AX552" s="115"/>
      <c r="AY552" s="115"/>
      <c r="AZ552" s="115"/>
      <c r="BA552" s="115">
        <f t="shared" si="8768"/>
        <v>0</v>
      </c>
      <c r="BC552" s="118"/>
      <c r="BD552" s="118"/>
      <c r="BE552" s="115"/>
      <c r="BF552" s="115"/>
      <c r="BG552" s="115"/>
      <c r="BH552" s="115"/>
      <c r="BI552" s="115"/>
      <c r="BJ552" s="115">
        <f t="shared" si="8769"/>
        <v>0</v>
      </c>
      <c r="BL552" s="118"/>
      <c r="BM552" s="118"/>
      <c r="BN552" s="115"/>
      <c r="BO552" s="115"/>
      <c r="BP552" s="115"/>
      <c r="BQ552" s="115"/>
      <c r="BR552" s="115"/>
      <c r="BS552" s="115">
        <f t="shared" si="8770"/>
        <v>0</v>
      </c>
      <c r="BU552" s="118"/>
      <c r="BV552" s="118"/>
      <c r="BW552" s="115"/>
      <c r="BX552" s="115"/>
      <c r="BY552" s="115"/>
      <c r="BZ552" s="115"/>
      <c r="CA552" s="115"/>
      <c r="CB552" s="115">
        <f t="shared" si="8771"/>
        <v>0</v>
      </c>
      <c r="CD552" s="118"/>
      <c r="CE552" s="118"/>
      <c r="CF552" s="115"/>
      <c r="CG552" s="115"/>
      <c r="CH552" s="115"/>
      <c r="CI552" s="115"/>
      <c r="CJ552" s="115"/>
      <c r="CK552" s="115">
        <f t="shared" si="8772"/>
        <v>0</v>
      </c>
      <c r="CM552" s="118"/>
      <c r="CN552" s="118"/>
      <c r="CO552" s="115"/>
      <c r="CP552" s="115"/>
      <c r="CQ552" s="115"/>
      <c r="CR552" s="115"/>
      <c r="CS552" s="115"/>
      <c r="CT552" s="115">
        <f t="shared" si="8773"/>
        <v>0</v>
      </c>
      <c r="CV552" s="118"/>
      <c r="CW552" s="118"/>
      <c r="CX552" s="115"/>
      <c r="CY552" s="115"/>
      <c r="CZ552" s="115"/>
      <c r="DA552" s="115"/>
      <c r="DB552" s="115"/>
      <c r="DC552" s="115">
        <f t="shared" si="8774"/>
        <v>0</v>
      </c>
      <c r="DE552" s="118"/>
      <c r="DF552" s="118"/>
      <c r="DG552" s="115"/>
      <c r="DH552" s="115"/>
      <c r="DI552" s="115"/>
      <c r="DJ552" s="115"/>
      <c r="DK552" s="115"/>
      <c r="DL552" s="115">
        <f t="shared" si="8775"/>
        <v>0</v>
      </c>
      <c r="DN552" s="118"/>
      <c r="DO552" s="118"/>
      <c r="DP552" s="115"/>
      <c r="DQ552" s="115"/>
      <c r="DR552" s="115"/>
      <c r="DS552" s="115"/>
      <c r="DT552" s="115"/>
      <c r="DU552" s="115">
        <f t="shared" si="8776"/>
        <v>0</v>
      </c>
      <c r="DW552" s="118"/>
      <c r="DX552" s="118"/>
      <c r="DY552" s="115"/>
      <c r="DZ552" s="115"/>
      <c r="EA552" s="115"/>
      <c r="EB552" s="115"/>
      <c r="EC552" s="115"/>
      <c r="ED552" s="115">
        <f t="shared" si="8777"/>
        <v>0</v>
      </c>
      <c r="EF552" s="118"/>
      <c r="EG552" s="118"/>
      <c r="EH552" s="115"/>
      <c r="EI552" s="115"/>
      <c r="EJ552" s="115"/>
      <c r="EK552" s="115"/>
      <c r="EL552" s="115"/>
      <c r="EM552" s="115">
        <f t="shared" si="8778"/>
        <v>0</v>
      </c>
      <c r="EO552" s="118"/>
      <c r="EP552" s="118"/>
      <c r="EQ552" s="115"/>
      <c r="ER552" s="115"/>
      <c r="ES552" s="115"/>
      <c r="ET552" s="115"/>
      <c r="EU552" s="115"/>
      <c r="EV552" s="115">
        <f t="shared" si="8779"/>
        <v>0</v>
      </c>
      <c r="EX552" s="118"/>
      <c r="EY552" s="118"/>
      <c r="EZ552" s="115"/>
      <c r="FA552" s="115"/>
      <c r="FB552" s="115"/>
      <c r="FC552" s="115"/>
      <c r="FD552" s="115"/>
      <c r="FE552" s="115">
        <f t="shared" si="8780"/>
        <v>0</v>
      </c>
      <c r="FG552" s="118"/>
      <c r="FH552" s="118"/>
      <c r="FI552" s="115"/>
      <c r="FJ552" s="115"/>
      <c r="FK552" s="115"/>
      <c r="FL552" s="115"/>
      <c r="FM552" s="115"/>
      <c r="FN552" s="115">
        <f t="shared" si="8781"/>
        <v>0</v>
      </c>
      <c r="FP552" s="118"/>
      <c r="FQ552" s="118"/>
      <c r="FR552" s="115"/>
      <c r="FS552" s="115"/>
      <c r="FT552" s="115"/>
      <c r="FU552" s="115"/>
      <c r="FV552" s="115"/>
      <c r="FW552" s="115">
        <f t="shared" si="8782"/>
        <v>0</v>
      </c>
      <c r="FY552" s="118"/>
      <c r="FZ552" s="118"/>
      <c r="GA552" s="115"/>
      <c r="GB552" s="115"/>
      <c r="GC552" s="115"/>
      <c r="GD552" s="115"/>
      <c r="GE552" s="115"/>
      <c r="GF552" s="115">
        <f t="shared" si="8783"/>
        <v>0</v>
      </c>
      <c r="GH552" s="118"/>
      <c r="GI552" s="118"/>
      <c r="GJ552" s="115"/>
      <c r="GK552" s="115"/>
      <c r="GL552" s="115"/>
      <c r="GM552" s="115"/>
      <c r="GN552" s="115"/>
      <c r="GO552" s="115">
        <f t="shared" si="8784"/>
        <v>0</v>
      </c>
      <c r="GQ552" s="118"/>
      <c r="GR552" s="118"/>
      <c r="GS552" s="115"/>
      <c r="GT552" s="115"/>
      <c r="GU552" s="115"/>
      <c r="GV552" s="115"/>
      <c r="GW552" s="115"/>
      <c r="GX552" s="115">
        <f t="shared" si="8785"/>
        <v>0</v>
      </c>
      <c r="GZ552" s="118"/>
      <c r="HA552" s="118"/>
      <c r="HB552" s="115"/>
      <c r="HC552" s="115"/>
      <c r="HD552" s="115"/>
      <c r="HE552" s="115"/>
      <c r="HF552" s="115"/>
      <c r="HG552" s="115">
        <f t="shared" si="8786"/>
        <v>0</v>
      </c>
      <c r="HI552" s="118"/>
      <c r="HJ552" s="118"/>
      <c r="HK552" s="115"/>
      <c r="HL552" s="115"/>
      <c r="HM552" s="115"/>
      <c r="HN552" s="115"/>
      <c r="HO552" s="115"/>
      <c r="HP552" s="115">
        <f t="shared" si="8787"/>
        <v>0</v>
      </c>
      <c r="HR552" s="118"/>
      <c r="HS552" s="118"/>
      <c r="HT552" s="115"/>
      <c r="HU552" s="115"/>
      <c r="HV552" s="115"/>
      <c r="HW552" s="115"/>
      <c r="HX552" s="115"/>
      <c r="HY552" s="115">
        <f t="shared" si="8788"/>
        <v>0</v>
      </c>
      <c r="IA552" s="118"/>
      <c r="IB552" s="118"/>
      <c r="IC552" s="115"/>
      <c r="ID552" s="115"/>
      <c r="IE552" s="115"/>
      <c r="IF552" s="115"/>
      <c r="IG552" s="115"/>
      <c r="IH552" s="115">
        <f t="shared" si="8789"/>
        <v>0</v>
      </c>
      <c r="IJ552" s="118"/>
      <c r="IK552" s="118"/>
      <c r="IL552" s="115"/>
      <c r="IM552" s="115"/>
      <c r="IN552" s="115"/>
      <c r="IO552" s="115"/>
      <c r="IP552" s="115"/>
      <c r="IQ552" s="115">
        <f t="shared" si="8790"/>
        <v>0</v>
      </c>
      <c r="IS552" s="118"/>
      <c r="IT552" s="118"/>
      <c r="IU552" s="115"/>
      <c r="IV552" s="115"/>
      <c r="IW552" s="115"/>
      <c r="IX552" s="115"/>
      <c r="IY552" s="115"/>
      <c r="IZ552" s="115">
        <f t="shared" si="8791"/>
        <v>0</v>
      </c>
      <c r="JB552" s="118"/>
      <c r="JC552" s="118"/>
      <c r="JD552" s="115"/>
      <c r="JE552" s="115"/>
      <c r="JF552" s="115"/>
      <c r="JG552" s="115"/>
      <c r="JH552" s="115"/>
      <c r="JI552" s="115">
        <f t="shared" si="8792"/>
        <v>0</v>
      </c>
      <c r="JK552" s="118"/>
      <c r="JL552" s="118"/>
      <c r="JM552" s="115"/>
      <c r="JN552" s="115"/>
      <c r="JO552" s="115"/>
      <c r="JP552" s="115"/>
      <c r="JQ552" s="115"/>
      <c r="JR552" s="115">
        <f t="shared" si="8793"/>
        <v>0</v>
      </c>
      <c r="JS552" s="481"/>
      <c r="JT552" s="118"/>
      <c r="JU552" s="118"/>
      <c r="JV552" s="115"/>
      <c r="JW552" s="115"/>
      <c r="JX552" s="115"/>
      <c r="JY552" s="115"/>
      <c r="JZ552" s="115"/>
      <c r="KA552" s="115">
        <f t="shared" si="8794"/>
        <v>0</v>
      </c>
      <c r="KB552" s="481"/>
      <c r="KC552" s="118"/>
      <c r="KD552" s="118"/>
      <c r="KE552" s="115"/>
      <c r="KF552" s="115"/>
      <c r="KG552" s="115"/>
      <c r="KH552" s="115"/>
      <c r="KI552" s="115"/>
      <c r="KJ552" s="115">
        <f t="shared" si="8795"/>
        <v>0</v>
      </c>
      <c r="KK552" s="481"/>
      <c r="KL552" s="118"/>
      <c r="KM552" s="118"/>
      <c r="KN552" s="115"/>
      <c r="KO552" s="115"/>
      <c r="KP552" s="115"/>
      <c r="KQ552" s="115"/>
      <c r="KR552" s="115"/>
      <c r="KS552" s="115">
        <f t="shared" si="8796"/>
        <v>0</v>
      </c>
      <c r="KT552" s="481"/>
      <c r="KU552" s="118"/>
      <c r="KV552" s="118"/>
      <c r="KW552" s="115"/>
      <c r="KX552" s="115"/>
      <c r="KY552" s="115"/>
      <c r="KZ552" s="115"/>
      <c r="LA552" s="115"/>
      <c r="LB552" s="115">
        <f t="shared" si="8797"/>
        <v>0</v>
      </c>
      <c r="LC552" s="481"/>
      <c r="LD552" s="118"/>
      <c r="LE552" s="118"/>
      <c r="LF552" s="115"/>
      <c r="LG552" s="115"/>
      <c r="LH552" s="115"/>
      <c r="LI552" s="115"/>
      <c r="LJ552" s="115"/>
      <c r="LK552" s="115">
        <f t="shared" si="8798"/>
        <v>0</v>
      </c>
      <c r="LL552" s="481"/>
      <c r="LM552" s="118"/>
      <c r="LN552" s="118"/>
      <c r="LO552" s="115"/>
      <c r="LP552" s="115"/>
      <c r="LQ552" s="115"/>
      <c r="LR552" s="115"/>
      <c r="LS552" s="115"/>
      <c r="LT552" s="115">
        <f t="shared" si="8799"/>
        <v>0</v>
      </c>
      <c r="LU552" s="481"/>
      <c r="LV552" s="118"/>
      <c r="LW552" s="118"/>
      <c r="LX552" s="115"/>
      <c r="LY552" s="115"/>
      <c r="LZ552" s="115"/>
      <c r="MA552" s="115"/>
      <c r="MB552" s="115"/>
      <c r="MC552" s="115">
        <f t="shared" si="8800"/>
        <v>0</v>
      </c>
      <c r="MD552" s="481"/>
      <c r="ME552" s="118"/>
      <c r="MF552" s="118"/>
      <c r="MG552" s="115"/>
      <c r="MH552" s="115"/>
      <c r="MI552" s="115"/>
      <c r="MJ552" s="115"/>
      <c r="MK552" s="115"/>
      <c r="ML552" s="115">
        <f t="shared" si="8801"/>
        <v>0</v>
      </c>
      <c r="MM552" s="481"/>
      <c r="MN552" s="118"/>
      <c r="MO552" s="118"/>
      <c r="MP552" s="115"/>
      <c r="MQ552" s="115"/>
      <c r="MR552" s="115"/>
      <c r="MS552" s="115"/>
      <c r="MT552" s="115"/>
      <c r="MU552" s="115">
        <f t="shared" si="8802"/>
        <v>0</v>
      </c>
      <c r="MV552" s="481"/>
      <c r="MW552" s="118"/>
      <c r="MX552" s="118"/>
      <c r="MY552" s="115"/>
      <c r="MZ552" s="115"/>
      <c r="NA552" s="115"/>
      <c r="NB552" s="115"/>
      <c r="NC552" s="115"/>
      <c r="ND552" s="115">
        <f t="shared" si="8803"/>
        <v>0</v>
      </c>
      <c r="NE552" s="481"/>
      <c r="NF552" s="118"/>
      <c r="NG552" s="118"/>
      <c r="NH552" s="115"/>
      <c r="NI552" s="115"/>
      <c r="NJ552" s="115"/>
      <c r="NK552" s="115"/>
      <c r="NL552" s="115"/>
      <c r="NM552" s="115">
        <f t="shared" si="8804"/>
        <v>0</v>
      </c>
      <c r="NN552" s="481"/>
      <c r="NO552" s="118"/>
      <c r="NP552" s="118"/>
      <c r="NQ552" s="115"/>
      <c r="NR552" s="115"/>
      <c r="NS552" s="115"/>
      <c r="NT552" s="115"/>
      <c r="NU552" s="115"/>
      <c r="NV552" s="115">
        <f t="shared" si="8805"/>
        <v>0</v>
      </c>
      <c r="NW552" s="481"/>
      <c r="NX552" s="118"/>
      <c r="NY552" s="118"/>
      <c r="NZ552" s="115"/>
      <c r="OA552" s="115"/>
      <c r="OB552" s="115"/>
      <c r="OC552" s="115"/>
      <c r="OD552" s="115"/>
      <c r="OE552" s="115">
        <f t="shared" si="8806"/>
        <v>0</v>
      </c>
      <c r="OF552" s="481"/>
      <c r="OG552" s="118"/>
      <c r="OH552" s="118"/>
      <c r="OI552" s="115"/>
      <c r="OJ552" s="115"/>
      <c r="OK552" s="115"/>
      <c r="OL552" s="115"/>
      <c r="OM552" s="115"/>
      <c r="ON552" s="115">
        <f t="shared" si="8807"/>
        <v>0</v>
      </c>
      <c r="OO552" s="481"/>
      <c r="OP552" s="118"/>
      <c r="OQ552" s="118"/>
      <c r="OR552" s="115"/>
      <c r="OS552" s="115"/>
      <c r="OT552" s="115"/>
      <c r="OU552" s="115"/>
      <c r="OV552" s="115"/>
      <c r="OW552" s="115">
        <f t="shared" si="8808"/>
        <v>0</v>
      </c>
      <c r="OY552" s="118"/>
      <c r="OZ552" s="118"/>
      <c r="PA552" s="115"/>
      <c r="PB552" s="115"/>
      <c r="PC552" s="115"/>
      <c r="PD552" s="115"/>
      <c r="PE552" s="115"/>
      <c r="PF552" s="115">
        <f t="shared" si="8809"/>
        <v>0</v>
      </c>
    </row>
    <row r="553" spans="1:423">
      <c r="A553" s="118"/>
      <c r="B553" s="118"/>
      <c r="C553" s="115"/>
      <c r="D553" s="115"/>
      <c r="E553" s="115"/>
      <c r="F553" s="115"/>
      <c r="G553" s="115"/>
      <c r="H553" s="115">
        <f t="shared" si="8763"/>
        <v>0</v>
      </c>
      <c r="J553" s="118"/>
      <c r="K553" s="118"/>
      <c r="L553" s="115"/>
      <c r="M553" s="115"/>
      <c r="N553" s="115"/>
      <c r="O553" s="115"/>
      <c r="P553" s="115"/>
      <c r="Q553" s="115">
        <f t="shared" si="8764"/>
        <v>0</v>
      </c>
      <c r="S553" s="118"/>
      <c r="T553" s="118"/>
      <c r="U553" s="115"/>
      <c r="V553" s="115"/>
      <c r="W553" s="115"/>
      <c r="X553" s="115"/>
      <c r="Y553" s="115"/>
      <c r="Z553" s="115">
        <f t="shared" si="8765"/>
        <v>0</v>
      </c>
      <c r="AB553" s="118"/>
      <c r="AC553" s="118"/>
      <c r="AD553" s="115"/>
      <c r="AE553" s="115"/>
      <c r="AF553" s="115"/>
      <c r="AG553" s="115"/>
      <c r="AH553" s="115"/>
      <c r="AI553" s="115">
        <f t="shared" si="8766"/>
        <v>0</v>
      </c>
      <c r="AK553" s="118"/>
      <c r="AL553" s="118"/>
      <c r="AM553" s="115"/>
      <c r="AN553" s="115"/>
      <c r="AO553" s="115"/>
      <c r="AP553" s="115"/>
      <c r="AQ553" s="115"/>
      <c r="AR553" s="115">
        <f t="shared" si="8767"/>
        <v>0</v>
      </c>
      <c r="AT553" s="118"/>
      <c r="AU553" s="118"/>
      <c r="AV553" s="115"/>
      <c r="AW553" s="115"/>
      <c r="AX553" s="115"/>
      <c r="AY553" s="115"/>
      <c r="AZ553" s="115"/>
      <c r="BA553" s="115">
        <f t="shared" si="8768"/>
        <v>0</v>
      </c>
      <c r="BC553" s="118"/>
      <c r="BD553" s="118"/>
      <c r="BE553" s="115"/>
      <c r="BF553" s="115"/>
      <c r="BG553" s="115"/>
      <c r="BH553" s="115"/>
      <c r="BI553" s="115"/>
      <c r="BJ553" s="115">
        <f t="shared" si="8769"/>
        <v>0</v>
      </c>
      <c r="BL553" s="118"/>
      <c r="BM553" s="118"/>
      <c r="BN553" s="115"/>
      <c r="BO553" s="115"/>
      <c r="BP553" s="115"/>
      <c r="BQ553" s="115"/>
      <c r="BR553" s="115"/>
      <c r="BS553" s="115">
        <f t="shared" si="8770"/>
        <v>0</v>
      </c>
      <c r="BU553" s="118"/>
      <c r="BV553" s="118"/>
      <c r="BW553" s="115"/>
      <c r="BX553" s="115"/>
      <c r="BY553" s="115"/>
      <c r="BZ553" s="115"/>
      <c r="CA553" s="115"/>
      <c r="CB553" s="115">
        <f t="shared" si="8771"/>
        <v>0</v>
      </c>
      <c r="CD553" s="118"/>
      <c r="CE553" s="118"/>
      <c r="CF553" s="115"/>
      <c r="CG553" s="115"/>
      <c r="CH553" s="115"/>
      <c r="CI553" s="115"/>
      <c r="CJ553" s="115"/>
      <c r="CK553" s="115">
        <f t="shared" si="8772"/>
        <v>0</v>
      </c>
      <c r="CM553" s="118"/>
      <c r="CN553" s="118"/>
      <c r="CO553" s="115"/>
      <c r="CP553" s="115"/>
      <c r="CQ553" s="115"/>
      <c r="CR553" s="115"/>
      <c r="CS553" s="115"/>
      <c r="CT553" s="115">
        <f t="shared" si="8773"/>
        <v>0</v>
      </c>
      <c r="CV553" s="118"/>
      <c r="CW553" s="118"/>
      <c r="CX553" s="115"/>
      <c r="CY553" s="115"/>
      <c r="CZ553" s="115"/>
      <c r="DA553" s="115"/>
      <c r="DB553" s="115"/>
      <c r="DC553" s="115">
        <f t="shared" si="8774"/>
        <v>0</v>
      </c>
      <c r="DE553" s="118"/>
      <c r="DF553" s="118"/>
      <c r="DG553" s="115"/>
      <c r="DH553" s="115"/>
      <c r="DI553" s="115"/>
      <c r="DJ553" s="115"/>
      <c r="DK553" s="115"/>
      <c r="DL553" s="115">
        <f t="shared" si="8775"/>
        <v>0</v>
      </c>
      <c r="DN553" s="118"/>
      <c r="DO553" s="118"/>
      <c r="DP553" s="115"/>
      <c r="DQ553" s="115"/>
      <c r="DR553" s="115"/>
      <c r="DS553" s="115"/>
      <c r="DT553" s="115"/>
      <c r="DU553" s="115">
        <f t="shared" si="8776"/>
        <v>0</v>
      </c>
      <c r="DW553" s="118"/>
      <c r="DX553" s="118"/>
      <c r="DY553" s="115"/>
      <c r="DZ553" s="115"/>
      <c r="EA553" s="115"/>
      <c r="EB553" s="115"/>
      <c r="EC553" s="115"/>
      <c r="ED553" s="115">
        <f t="shared" si="8777"/>
        <v>0</v>
      </c>
      <c r="EF553" s="118"/>
      <c r="EG553" s="118"/>
      <c r="EH553" s="115"/>
      <c r="EI553" s="115"/>
      <c r="EJ553" s="115"/>
      <c r="EK553" s="115"/>
      <c r="EL553" s="115"/>
      <c r="EM553" s="115">
        <f t="shared" si="8778"/>
        <v>0</v>
      </c>
      <c r="EO553" s="118"/>
      <c r="EP553" s="118"/>
      <c r="EQ553" s="115"/>
      <c r="ER553" s="115"/>
      <c r="ES553" s="115"/>
      <c r="ET553" s="115"/>
      <c r="EU553" s="115"/>
      <c r="EV553" s="115">
        <f t="shared" si="8779"/>
        <v>0</v>
      </c>
      <c r="EX553" s="118"/>
      <c r="EY553" s="118"/>
      <c r="EZ553" s="115"/>
      <c r="FA553" s="115"/>
      <c r="FB553" s="115"/>
      <c r="FC553" s="115"/>
      <c r="FD553" s="115"/>
      <c r="FE553" s="115">
        <f t="shared" si="8780"/>
        <v>0</v>
      </c>
      <c r="FG553" s="118"/>
      <c r="FH553" s="118"/>
      <c r="FI553" s="115"/>
      <c r="FJ553" s="115"/>
      <c r="FK553" s="115"/>
      <c r="FL553" s="115"/>
      <c r="FM553" s="115"/>
      <c r="FN553" s="115">
        <f t="shared" si="8781"/>
        <v>0</v>
      </c>
      <c r="FP553" s="118"/>
      <c r="FQ553" s="118"/>
      <c r="FR553" s="115"/>
      <c r="FS553" s="115"/>
      <c r="FT553" s="115"/>
      <c r="FU553" s="115"/>
      <c r="FV553" s="115"/>
      <c r="FW553" s="115">
        <f t="shared" si="8782"/>
        <v>0</v>
      </c>
      <c r="FY553" s="118"/>
      <c r="FZ553" s="118"/>
      <c r="GA553" s="115"/>
      <c r="GB553" s="115"/>
      <c r="GC553" s="115"/>
      <c r="GD553" s="115"/>
      <c r="GE553" s="115"/>
      <c r="GF553" s="115">
        <f t="shared" si="8783"/>
        <v>0</v>
      </c>
      <c r="GH553" s="118"/>
      <c r="GI553" s="118"/>
      <c r="GJ553" s="115"/>
      <c r="GK553" s="115"/>
      <c r="GL553" s="115"/>
      <c r="GM553" s="115"/>
      <c r="GN553" s="115"/>
      <c r="GO553" s="115">
        <f t="shared" si="8784"/>
        <v>0</v>
      </c>
      <c r="GQ553" s="118"/>
      <c r="GR553" s="118"/>
      <c r="GS553" s="115"/>
      <c r="GT553" s="115"/>
      <c r="GU553" s="115"/>
      <c r="GV553" s="115"/>
      <c r="GW553" s="115"/>
      <c r="GX553" s="115">
        <f t="shared" si="8785"/>
        <v>0</v>
      </c>
      <c r="GZ553" s="118"/>
      <c r="HA553" s="118"/>
      <c r="HB553" s="115"/>
      <c r="HC553" s="115"/>
      <c r="HD553" s="115"/>
      <c r="HE553" s="115"/>
      <c r="HF553" s="115"/>
      <c r="HG553" s="115">
        <f t="shared" si="8786"/>
        <v>0</v>
      </c>
      <c r="HI553" s="118"/>
      <c r="HJ553" s="118"/>
      <c r="HK553" s="115"/>
      <c r="HL553" s="115"/>
      <c r="HM553" s="115"/>
      <c r="HN553" s="115"/>
      <c r="HO553" s="115"/>
      <c r="HP553" s="115">
        <f t="shared" si="8787"/>
        <v>0</v>
      </c>
      <c r="HR553" s="118"/>
      <c r="HS553" s="118"/>
      <c r="HT553" s="115"/>
      <c r="HU553" s="115"/>
      <c r="HV553" s="115"/>
      <c r="HW553" s="115"/>
      <c r="HX553" s="115"/>
      <c r="HY553" s="115">
        <f t="shared" si="8788"/>
        <v>0</v>
      </c>
      <c r="IA553" s="118"/>
      <c r="IB553" s="118"/>
      <c r="IC553" s="115"/>
      <c r="ID553" s="115"/>
      <c r="IE553" s="115"/>
      <c r="IF553" s="115"/>
      <c r="IG553" s="115"/>
      <c r="IH553" s="115">
        <f t="shared" si="8789"/>
        <v>0</v>
      </c>
      <c r="IJ553" s="118"/>
      <c r="IK553" s="118"/>
      <c r="IL553" s="115"/>
      <c r="IM553" s="115"/>
      <c r="IN553" s="115"/>
      <c r="IO553" s="115"/>
      <c r="IP553" s="115"/>
      <c r="IQ553" s="115">
        <f t="shared" si="8790"/>
        <v>0</v>
      </c>
      <c r="IS553" s="118"/>
      <c r="IT553" s="118"/>
      <c r="IU553" s="115"/>
      <c r="IV553" s="115"/>
      <c r="IW553" s="115"/>
      <c r="IX553" s="115"/>
      <c r="IY553" s="115"/>
      <c r="IZ553" s="115">
        <f t="shared" si="8791"/>
        <v>0</v>
      </c>
      <c r="JB553" s="118"/>
      <c r="JC553" s="118"/>
      <c r="JD553" s="115"/>
      <c r="JE553" s="115"/>
      <c r="JF553" s="115"/>
      <c r="JG553" s="115"/>
      <c r="JH553" s="115"/>
      <c r="JI553" s="115">
        <f t="shared" si="8792"/>
        <v>0</v>
      </c>
      <c r="JK553" s="118"/>
      <c r="JL553" s="118"/>
      <c r="JM553" s="115"/>
      <c r="JN553" s="115"/>
      <c r="JO553" s="115"/>
      <c r="JP553" s="115"/>
      <c r="JQ553" s="115"/>
      <c r="JR553" s="115">
        <f t="shared" si="8793"/>
        <v>0</v>
      </c>
      <c r="JS553" s="481"/>
      <c r="JT553" s="118"/>
      <c r="JU553" s="118"/>
      <c r="JV553" s="115"/>
      <c r="JW553" s="115"/>
      <c r="JX553" s="115"/>
      <c r="JY553" s="115"/>
      <c r="JZ553" s="115"/>
      <c r="KA553" s="115">
        <f t="shared" si="8794"/>
        <v>0</v>
      </c>
      <c r="KB553" s="481"/>
      <c r="KC553" s="118"/>
      <c r="KD553" s="118"/>
      <c r="KE553" s="115"/>
      <c r="KF553" s="115"/>
      <c r="KG553" s="115"/>
      <c r="KH553" s="115"/>
      <c r="KI553" s="115"/>
      <c r="KJ553" s="115">
        <f t="shared" si="8795"/>
        <v>0</v>
      </c>
      <c r="KK553" s="481"/>
      <c r="KL553" s="118"/>
      <c r="KM553" s="118"/>
      <c r="KN553" s="115"/>
      <c r="KO553" s="115"/>
      <c r="KP553" s="115"/>
      <c r="KQ553" s="115"/>
      <c r="KR553" s="115"/>
      <c r="KS553" s="115">
        <f t="shared" si="8796"/>
        <v>0</v>
      </c>
      <c r="KT553" s="481"/>
      <c r="KU553" s="118"/>
      <c r="KV553" s="118"/>
      <c r="KW553" s="115"/>
      <c r="KX553" s="115"/>
      <c r="KY553" s="115"/>
      <c r="KZ553" s="115"/>
      <c r="LA553" s="115"/>
      <c r="LB553" s="115">
        <f t="shared" si="8797"/>
        <v>0</v>
      </c>
      <c r="LC553" s="481"/>
      <c r="LD553" s="118"/>
      <c r="LE553" s="118"/>
      <c r="LF553" s="115"/>
      <c r="LG553" s="115"/>
      <c r="LH553" s="115"/>
      <c r="LI553" s="115"/>
      <c r="LJ553" s="115"/>
      <c r="LK553" s="115">
        <f t="shared" si="8798"/>
        <v>0</v>
      </c>
      <c r="LL553" s="481"/>
      <c r="LM553" s="118"/>
      <c r="LN553" s="118"/>
      <c r="LO553" s="115"/>
      <c r="LP553" s="115"/>
      <c r="LQ553" s="115"/>
      <c r="LR553" s="115"/>
      <c r="LS553" s="115"/>
      <c r="LT553" s="115">
        <f t="shared" si="8799"/>
        <v>0</v>
      </c>
      <c r="LU553" s="481"/>
      <c r="LV553" s="118"/>
      <c r="LW553" s="118"/>
      <c r="LX553" s="115"/>
      <c r="LY553" s="115"/>
      <c r="LZ553" s="115"/>
      <c r="MA553" s="115"/>
      <c r="MB553" s="115"/>
      <c r="MC553" s="115">
        <f t="shared" si="8800"/>
        <v>0</v>
      </c>
      <c r="MD553" s="481"/>
      <c r="ME553" s="118"/>
      <c r="MF553" s="118"/>
      <c r="MG553" s="115"/>
      <c r="MH553" s="115"/>
      <c r="MI553" s="115"/>
      <c r="MJ553" s="115"/>
      <c r="MK553" s="115"/>
      <c r="ML553" s="115">
        <f t="shared" si="8801"/>
        <v>0</v>
      </c>
      <c r="MM553" s="481"/>
      <c r="MN553" s="118"/>
      <c r="MO553" s="118"/>
      <c r="MP553" s="115"/>
      <c r="MQ553" s="115"/>
      <c r="MR553" s="115"/>
      <c r="MS553" s="115"/>
      <c r="MT553" s="115"/>
      <c r="MU553" s="115">
        <f t="shared" si="8802"/>
        <v>0</v>
      </c>
      <c r="MV553" s="481"/>
      <c r="MW553" s="118"/>
      <c r="MX553" s="118"/>
      <c r="MY553" s="115"/>
      <c r="MZ553" s="115"/>
      <c r="NA553" s="115"/>
      <c r="NB553" s="115"/>
      <c r="NC553" s="115"/>
      <c r="ND553" s="115">
        <f t="shared" si="8803"/>
        <v>0</v>
      </c>
      <c r="NE553" s="481"/>
      <c r="NF553" s="118"/>
      <c r="NG553" s="118"/>
      <c r="NH553" s="115"/>
      <c r="NI553" s="115"/>
      <c r="NJ553" s="115"/>
      <c r="NK553" s="115"/>
      <c r="NL553" s="115"/>
      <c r="NM553" s="115">
        <f t="shared" si="8804"/>
        <v>0</v>
      </c>
      <c r="NN553" s="481"/>
      <c r="NO553" s="118"/>
      <c r="NP553" s="118"/>
      <c r="NQ553" s="115"/>
      <c r="NR553" s="115"/>
      <c r="NS553" s="115"/>
      <c r="NT553" s="115"/>
      <c r="NU553" s="115"/>
      <c r="NV553" s="115">
        <f t="shared" si="8805"/>
        <v>0</v>
      </c>
      <c r="NW553" s="481"/>
      <c r="NX553" s="118"/>
      <c r="NY553" s="118"/>
      <c r="NZ553" s="115"/>
      <c r="OA553" s="115"/>
      <c r="OB553" s="115"/>
      <c r="OC553" s="115"/>
      <c r="OD553" s="115"/>
      <c r="OE553" s="115">
        <f t="shared" si="8806"/>
        <v>0</v>
      </c>
      <c r="OF553" s="481"/>
      <c r="OG553" s="118"/>
      <c r="OH553" s="118"/>
      <c r="OI553" s="115"/>
      <c r="OJ553" s="115"/>
      <c r="OK553" s="115"/>
      <c r="OL553" s="115"/>
      <c r="OM553" s="115"/>
      <c r="ON553" s="115">
        <f t="shared" si="8807"/>
        <v>0</v>
      </c>
      <c r="OO553" s="481"/>
      <c r="OP553" s="118"/>
      <c r="OQ553" s="118"/>
      <c r="OR553" s="115"/>
      <c r="OS553" s="115"/>
      <c r="OT553" s="115"/>
      <c r="OU553" s="115"/>
      <c r="OV553" s="115"/>
      <c r="OW553" s="115">
        <f t="shared" si="8808"/>
        <v>0</v>
      </c>
      <c r="OY553" s="118"/>
      <c r="OZ553" s="118"/>
      <c r="PA553" s="115"/>
      <c r="PB553" s="115"/>
      <c r="PC553" s="115"/>
      <c r="PD553" s="115"/>
      <c r="PE553" s="115"/>
      <c r="PF553" s="115">
        <f t="shared" si="8809"/>
        <v>0</v>
      </c>
    </row>
    <row r="554" spans="1:423">
      <c r="A554" s="118"/>
      <c r="B554" s="118"/>
      <c r="C554" s="115"/>
      <c r="D554" s="115"/>
      <c r="E554" s="115"/>
      <c r="F554" s="115"/>
      <c r="G554" s="115"/>
      <c r="H554" s="115">
        <f t="shared" si="8763"/>
        <v>0</v>
      </c>
      <c r="J554" s="118"/>
      <c r="K554" s="118"/>
      <c r="L554" s="115"/>
      <c r="M554" s="115"/>
      <c r="N554" s="115"/>
      <c r="O554" s="115"/>
      <c r="P554" s="115"/>
      <c r="Q554" s="115">
        <f t="shared" si="8764"/>
        <v>0</v>
      </c>
      <c r="S554" s="118"/>
      <c r="T554" s="118"/>
      <c r="U554" s="115"/>
      <c r="V554" s="115"/>
      <c r="W554" s="115"/>
      <c r="X554" s="115"/>
      <c r="Y554" s="115"/>
      <c r="Z554" s="115">
        <f t="shared" si="8765"/>
        <v>0</v>
      </c>
      <c r="AB554" s="118"/>
      <c r="AC554" s="118"/>
      <c r="AD554" s="115"/>
      <c r="AE554" s="115"/>
      <c r="AF554" s="115"/>
      <c r="AG554" s="115"/>
      <c r="AH554" s="115"/>
      <c r="AI554" s="115">
        <f t="shared" si="8766"/>
        <v>0</v>
      </c>
      <c r="AK554" s="118"/>
      <c r="AL554" s="118"/>
      <c r="AM554" s="115"/>
      <c r="AN554" s="115"/>
      <c r="AO554" s="115"/>
      <c r="AP554" s="115"/>
      <c r="AQ554" s="115"/>
      <c r="AR554" s="115">
        <f t="shared" si="8767"/>
        <v>0</v>
      </c>
      <c r="AT554" s="118"/>
      <c r="AU554" s="118"/>
      <c r="AV554" s="115"/>
      <c r="AW554" s="115"/>
      <c r="AX554" s="115"/>
      <c r="AY554" s="115"/>
      <c r="AZ554" s="115"/>
      <c r="BA554" s="115">
        <f t="shared" si="8768"/>
        <v>0</v>
      </c>
      <c r="BC554" s="118"/>
      <c r="BD554" s="118"/>
      <c r="BE554" s="115"/>
      <c r="BF554" s="115"/>
      <c r="BG554" s="115"/>
      <c r="BH554" s="115"/>
      <c r="BI554" s="115"/>
      <c r="BJ554" s="115">
        <f t="shared" si="8769"/>
        <v>0</v>
      </c>
      <c r="BL554" s="118"/>
      <c r="BM554" s="118"/>
      <c r="BN554" s="115"/>
      <c r="BO554" s="115"/>
      <c r="BP554" s="115"/>
      <c r="BQ554" s="115"/>
      <c r="BR554" s="115"/>
      <c r="BS554" s="115">
        <f t="shared" si="8770"/>
        <v>0</v>
      </c>
      <c r="BU554" s="118"/>
      <c r="BV554" s="118"/>
      <c r="BW554" s="115"/>
      <c r="BX554" s="115"/>
      <c r="BY554" s="115"/>
      <c r="BZ554" s="115"/>
      <c r="CA554" s="115"/>
      <c r="CB554" s="115">
        <f t="shared" si="8771"/>
        <v>0</v>
      </c>
      <c r="CD554" s="118"/>
      <c r="CE554" s="118"/>
      <c r="CF554" s="115"/>
      <c r="CG554" s="115"/>
      <c r="CH554" s="115"/>
      <c r="CI554" s="115"/>
      <c r="CJ554" s="115"/>
      <c r="CK554" s="115">
        <f t="shared" si="8772"/>
        <v>0</v>
      </c>
      <c r="CM554" s="118"/>
      <c r="CN554" s="118"/>
      <c r="CO554" s="115"/>
      <c r="CP554" s="115"/>
      <c r="CQ554" s="115"/>
      <c r="CR554" s="115"/>
      <c r="CS554" s="115"/>
      <c r="CT554" s="115">
        <f t="shared" si="8773"/>
        <v>0</v>
      </c>
      <c r="CV554" s="118"/>
      <c r="CW554" s="118"/>
      <c r="CX554" s="115"/>
      <c r="CY554" s="115"/>
      <c r="CZ554" s="115"/>
      <c r="DA554" s="115"/>
      <c r="DB554" s="115"/>
      <c r="DC554" s="115">
        <f t="shared" si="8774"/>
        <v>0</v>
      </c>
      <c r="DE554" s="118"/>
      <c r="DF554" s="118"/>
      <c r="DG554" s="115"/>
      <c r="DH554" s="115"/>
      <c r="DI554" s="115"/>
      <c r="DJ554" s="115"/>
      <c r="DK554" s="115"/>
      <c r="DL554" s="115">
        <f t="shared" si="8775"/>
        <v>0</v>
      </c>
      <c r="DN554" s="118"/>
      <c r="DO554" s="118"/>
      <c r="DP554" s="115"/>
      <c r="DQ554" s="115"/>
      <c r="DR554" s="115"/>
      <c r="DS554" s="115"/>
      <c r="DT554" s="115"/>
      <c r="DU554" s="115">
        <f t="shared" si="8776"/>
        <v>0</v>
      </c>
      <c r="DW554" s="118"/>
      <c r="DX554" s="118"/>
      <c r="DY554" s="115"/>
      <c r="DZ554" s="115"/>
      <c r="EA554" s="115"/>
      <c r="EB554" s="115"/>
      <c r="EC554" s="115"/>
      <c r="ED554" s="115">
        <f t="shared" si="8777"/>
        <v>0</v>
      </c>
      <c r="EF554" s="118"/>
      <c r="EG554" s="118"/>
      <c r="EH554" s="115"/>
      <c r="EI554" s="115"/>
      <c r="EJ554" s="115"/>
      <c r="EK554" s="115"/>
      <c r="EL554" s="115"/>
      <c r="EM554" s="115">
        <f t="shared" si="8778"/>
        <v>0</v>
      </c>
      <c r="EO554" s="118"/>
      <c r="EP554" s="118"/>
      <c r="EQ554" s="115"/>
      <c r="ER554" s="115"/>
      <c r="ES554" s="115"/>
      <c r="ET554" s="115"/>
      <c r="EU554" s="115"/>
      <c r="EV554" s="115">
        <f t="shared" si="8779"/>
        <v>0</v>
      </c>
      <c r="EX554" s="118"/>
      <c r="EY554" s="118"/>
      <c r="EZ554" s="115"/>
      <c r="FA554" s="115"/>
      <c r="FB554" s="115"/>
      <c r="FC554" s="115"/>
      <c r="FD554" s="115"/>
      <c r="FE554" s="115">
        <f t="shared" si="8780"/>
        <v>0</v>
      </c>
      <c r="FG554" s="118"/>
      <c r="FH554" s="118"/>
      <c r="FI554" s="115"/>
      <c r="FJ554" s="115"/>
      <c r="FK554" s="115"/>
      <c r="FL554" s="115"/>
      <c r="FM554" s="115"/>
      <c r="FN554" s="115">
        <f t="shared" si="8781"/>
        <v>0</v>
      </c>
      <c r="FP554" s="118"/>
      <c r="FQ554" s="118"/>
      <c r="FR554" s="115"/>
      <c r="FS554" s="115"/>
      <c r="FT554" s="115"/>
      <c r="FU554" s="115"/>
      <c r="FV554" s="115"/>
      <c r="FW554" s="115">
        <f t="shared" si="8782"/>
        <v>0</v>
      </c>
      <c r="FY554" s="118"/>
      <c r="FZ554" s="118"/>
      <c r="GA554" s="115"/>
      <c r="GB554" s="115"/>
      <c r="GC554" s="115"/>
      <c r="GD554" s="115"/>
      <c r="GE554" s="115"/>
      <c r="GF554" s="115">
        <f t="shared" si="8783"/>
        <v>0</v>
      </c>
      <c r="GH554" s="118"/>
      <c r="GI554" s="118"/>
      <c r="GJ554" s="115"/>
      <c r="GK554" s="115"/>
      <c r="GL554" s="115"/>
      <c r="GM554" s="115"/>
      <c r="GN554" s="115"/>
      <c r="GO554" s="115">
        <f t="shared" si="8784"/>
        <v>0</v>
      </c>
      <c r="GQ554" s="118"/>
      <c r="GR554" s="118"/>
      <c r="GS554" s="115"/>
      <c r="GT554" s="115"/>
      <c r="GU554" s="115"/>
      <c r="GV554" s="115"/>
      <c r="GW554" s="115"/>
      <c r="GX554" s="115">
        <f t="shared" si="8785"/>
        <v>0</v>
      </c>
      <c r="GZ554" s="118"/>
      <c r="HA554" s="118"/>
      <c r="HB554" s="115"/>
      <c r="HC554" s="115"/>
      <c r="HD554" s="115"/>
      <c r="HE554" s="115"/>
      <c r="HF554" s="115"/>
      <c r="HG554" s="115">
        <f t="shared" si="8786"/>
        <v>0</v>
      </c>
      <c r="HI554" s="118"/>
      <c r="HJ554" s="118"/>
      <c r="HK554" s="115"/>
      <c r="HL554" s="115"/>
      <c r="HM554" s="115"/>
      <c r="HN554" s="115"/>
      <c r="HO554" s="115"/>
      <c r="HP554" s="115">
        <f t="shared" si="8787"/>
        <v>0</v>
      </c>
      <c r="HR554" s="118"/>
      <c r="HS554" s="118"/>
      <c r="HT554" s="115"/>
      <c r="HU554" s="115"/>
      <c r="HV554" s="115"/>
      <c r="HW554" s="115"/>
      <c r="HX554" s="115"/>
      <c r="HY554" s="115">
        <f t="shared" si="8788"/>
        <v>0</v>
      </c>
      <c r="IA554" s="118"/>
      <c r="IB554" s="118"/>
      <c r="IC554" s="115"/>
      <c r="ID554" s="115"/>
      <c r="IE554" s="115"/>
      <c r="IF554" s="115"/>
      <c r="IG554" s="115"/>
      <c r="IH554" s="115">
        <f t="shared" si="8789"/>
        <v>0</v>
      </c>
      <c r="IJ554" s="118"/>
      <c r="IK554" s="118"/>
      <c r="IL554" s="115"/>
      <c r="IM554" s="115"/>
      <c r="IN554" s="115"/>
      <c r="IO554" s="115"/>
      <c r="IP554" s="115"/>
      <c r="IQ554" s="115">
        <f t="shared" si="8790"/>
        <v>0</v>
      </c>
      <c r="IS554" s="118"/>
      <c r="IT554" s="118"/>
      <c r="IU554" s="115"/>
      <c r="IV554" s="115"/>
      <c r="IW554" s="115"/>
      <c r="IX554" s="115"/>
      <c r="IY554" s="115"/>
      <c r="IZ554" s="115">
        <f t="shared" si="8791"/>
        <v>0</v>
      </c>
      <c r="JB554" s="118"/>
      <c r="JC554" s="118"/>
      <c r="JD554" s="115"/>
      <c r="JE554" s="115"/>
      <c r="JF554" s="115"/>
      <c r="JG554" s="115"/>
      <c r="JH554" s="115"/>
      <c r="JI554" s="115">
        <f t="shared" si="8792"/>
        <v>0</v>
      </c>
      <c r="JK554" s="118"/>
      <c r="JL554" s="118"/>
      <c r="JM554" s="115"/>
      <c r="JN554" s="115"/>
      <c r="JO554" s="115"/>
      <c r="JP554" s="115"/>
      <c r="JQ554" s="115"/>
      <c r="JR554" s="115">
        <f t="shared" si="8793"/>
        <v>0</v>
      </c>
      <c r="JS554" s="481"/>
      <c r="JT554" s="118"/>
      <c r="JU554" s="118"/>
      <c r="JV554" s="115"/>
      <c r="JW554" s="115"/>
      <c r="JX554" s="115"/>
      <c r="JY554" s="115"/>
      <c r="JZ554" s="115"/>
      <c r="KA554" s="115">
        <f t="shared" si="8794"/>
        <v>0</v>
      </c>
      <c r="KB554" s="481"/>
      <c r="KC554" s="118"/>
      <c r="KD554" s="118"/>
      <c r="KE554" s="115"/>
      <c r="KF554" s="115"/>
      <c r="KG554" s="115"/>
      <c r="KH554" s="115"/>
      <c r="KI554" s="115"/>
      <c r="KJ554" s="115">
        <f t="shared" si="8795"/>
        <v>0</v>
      </c>
      <c r="KK554" s="481"/>
      <c r="KL554" s="118"/>
      <c r="KM554" s="118"/>
      <c r="KN554" s="115"/>
      <c r="KO554" s="115"/>
      <c r="KP554" s="115"/>
      <c r="KQ554" s="115"/>
      <c r="KR554" s="115"/>
      <c r="KS554" s="115">
        <f t="shared" si="8796"/>
        <v>0</v>
      </c>
      <c r="KT554" s="481"/>
      <c r="KU554" s="118"/>
      <c r="KV554" s="118"/>
      <c r="KW554" s="115"/>
      <c r="KX554" s="115"/>
      <c r="KY554" s="115"/>
      <c r="KZ554" s="115"/>
      <c r="LA554" s="115"/>
      <c r="LB554" s="115">
        <f t="shared" si="8797"/>
        <v>0</v>
      </c>
      <c r="LC554" s="481"/>
      <c r="LD554" s="118"/>
      <c r="LE554" s="118"/>
      <c r="LF554" s="115"/>
      <c r="LG554" s="115"/>
      <c r="LH554" s="115"/>
      <c r="LI554" s="115"/>
      <c r="LJ554" s="115"/>
      <c r="LK554" s="115">
        <f t="shared" si="8798"/>
        <v>0</v>
      </c>
      <c r="LL554" s="481"/>
      <c r="LM554" s="118"/>
      <c r="LN554" s="118"/>
      <c r="LO554" s="115"/>
      <c r="LP554" s="115"/>
      <c r="LQ554" s="115"/>
      <c r="LR554" s="115"/>
      <c r="LS554" s="115"/>
      <c r="LT554" s="115">
        <f t="shared" si="8799"/>
        <v>0</v>
      </c>
      <c r="LU554" s="481"/>
      <c r="LV554" s="118"/>
      <c r="LW554" s="118"/>
      <c r="LX554" s="115"/>
      <c r="LY554" s="115"/>
      <c r="LZ554" s="115"/>
      <c r="MA554" s="115"/>
      <c r="MB554" s="115"/>
      <c r="MC554" s="115">
        <f t="shared" si="8800"/>
        <v>0</v>
      </c>
      <c r="MD554" s="481"/>
      <c r="ME554" s="118"/>
      <c r="MF554" s="118"/>
      <c r="MG554" s="115"/>
      <c r="MH554" s="115"/>
      <c r="MI554" s="115"/>
      <c r="MJ554" s="115"/>
      <c r="MK554" s="115"/>
      <c r="ML554" s="115">
        <f t="shared" si="8801"/>
        <v>0</v>
      </c>
      <c r="MM554" s="481"/>
      <c r="MN554" s="118"/>
      <c r="MO554" s="118"/>
      <c r="MP554" s="115"/>
      <c r="MQ554" s="115"/>
      <c r="MR554" s="115"/>
      <c r="MS554" s="115"/>
      <c r="MT554" s="115"/>
      <c r="MU554" s="115">
        <f t="shared" si="8802"/>
        <v>0</v>
      </c>
      <c r="MV554" s="481"/>
      <c r="MW554" s="118"/>
      <c r="MX554" s="118"/>
      <c r="MY554" s="115"/>
      <c r="MZ554" s="115"/>
      <c r="NA554" s="115"/>
      <c r="NB554" s="115"/>
      <c r="NC554" s="115"/>
      <c r="ND554" s="115">
        <f t="shared" si="8803"/>
        <v>0</v>
      </c>
      <c r="NE554" s="481"/>
      <c r="NF554" s="118"/>
      <c r="NG554" s="118"/>
      <c r="NH554" s="115"/>
      <c r="NI554" s="115"/>
      <c r="NJ554" s="115"/>
      <c r="NK554" s="115"/>
      <c r="NL554" s="115"/>
      <c r="NM554" s="115">
        <f t="shared" si="8804"/>
        <v>0</v>
      </c>
      <c r="NN554" s="481"/>
      <c r="NO554" s="118"/>
      <c r="NP554" s="118"/>
      <c r="NQ554" s="115"/>
      <c r="NR554" s="115"/>
      <c r="NS554" s="115"/>
      <c r="NT554" s="115"/>
      <c r="NU554" s="115"/>
      <c r="NV554" s="115">
        <f t="shared" si="8805"/>
        <v>0</v>
      </c>
      <c r="NW554" s="481"/>
      <c r="NX554" s="118"/>
      <c r="NY554" s="118"/>
      <c r="NZ554" s="115"/>
      <c r="OA554" s="115"/>
      <c r="OB554" s="115"/>
      <c r="OC554" s="115"/>
      <c r="OD554" s="115"/>
      <c r="OE554" s="115">
        <f t="shared" si="8806"/>
        <v>0</v>
      </c>
      <c r="OF554" s="481"/>
      <c r="OG554" s="118"/>
      <c r="OH554" s="118"/>
      <c r="OI554" s="115"/>
      <c r="OJ554" s="115"/>
      <c r="OK554" s="115"/>
      <c r="OL554" s="115"/>
      <c r="OM554" s="115"/>
      <c r="ON554" s="115">
        <f t="shared" si="8807"/>
        <v>0</v>
      </c>
      <c r="OO554" s="481"/>
      <c r="OP554" s="118"/>
      <c r="OQ554" s="118"/>
      <c r="OR554" s="115"/>
      <c r="OS554" s="115"/>
      <c r="OT554" s="115"/>
      <c r="OU554" s="115"/>
      <c r="OV554" s="115"/>
      <c r="OW554" s="115">
        <f t="shared" si="8808"/>
        <v>0</v>
      </c>
      <c r="OY554" s="118"/>
      <c r="OZ554" s="118"/>
      <c r="PA554" s="115"/>
      <c r="PB554" s="115"/>
      <c r="PC554" s="115"/>
      <c r="PD554" s="115"/>
      <c r="PE554" s="115"/>
      <c r="PF554" s="115">
        <f t="shared" si="8809"/>
        <v>0</v>
      </c>
    </row>
    <row r="555" spans="1:423">
      <c r="A555" s="118"/>
      <c r="B555" s="118"/>
      <c r="C555" s="115"/>
      <c r="D555" s="115"/>
      <c r="E555" s="115"/>
      <c r="F555" s="115"/>
      <c r="G555" s="115"/>
      <c r="H555" s="115">
        <f t="shared" si="8763"/>
        <v>0</v>
      </c>
      <c r="J555" s="118"/>
      <c r="K555" s="118"/>
      <c r="L555" s="115"/>
      <c r="M555" s="115"/>
      <c r="N555" s="115"/>
      <c r="O555" s="115"/>
      <c r="P555" s="115"/>
      <c r="Q555" s="115">
        <f t="shared" si="8764"/>
        <v>0</v>
      </c>
      <c r="S555" s="118"/>
      <c r="T555" s="118"/>
      <c r="U555" s="115"/>
      <c r="V555" s="115"/>
      <c r="W555" s="115"/>
      <c r="X555" s="115"/>
      <c r="Y555" s="115"/>
      <c r="Z555" s="115">
        <f t="shared" si="8765"/>
        <v>0</v>
      </c>
      <c r="AB555" s="118"/>
      <c r="AC555" s="118"/>
      <c r="AD555" s="115"/>
      <c r="AE555" s="115"/>
      <c r="AF555" s="115"/>
      <c r="AG555" s="115"/>
      <c r="AH555" s="115"/>
      <c r="AI555" s="115">
        <f t="shared" si="8766"/>
        <v>0</v>
      </c>
      <c r="AK555" s="118"/>
      <c r="AL555" s="118"/>
      <c r="AM555" s="115"/>
      <c r="AN555" s="115"/>
      <c r="AO555" s="115"/>
      <c r="AP555" s="115"/>
      <c r="AQ555" s="115"/>
      <c r="AR555" s="115">
        <f t="shared" si="8767"/>
        <v>0</v>
      </c>
      <c r="AT555" s="118"/>
      <c r="AU555" s="118"/>
      <c r="AV555" s="115"/>
      <c r="AW555" s="115"/>
      <c r="AX555" s="115"/>
      <c r="AY555" s="115"/>
      <c r="AZ555" s="115"/>
      <c r="BA555" s="115">
        <f t="shared" si="8768"/>
        <v>0</v>
      </c>
      <c r="BC555" s="118"/>
      <c r="BD555" s="118"/>
      <c r="BE555" s="115"/>
      <c r="BF555" s="115"/>
      <c r="BG555" s="115"/>
      <c r="BH555" s="115"/>
      <c r="BI555" s="115"/>
      <c r="BJ555" s="115">
        <f t="shared" si="8769"/>
        <v>0</v>
      </c>
      <c r="BL555" s="118"/>
      <c r="BM555" s="118"/>
      <c r="BN555" s="115"/>
      <c r="BO555" s="115"/>
      <c r="BP555" s="115"/>
      <c r="BQ555" s="115"/>
      <c r="BR555" s="115"/>
      <c r="BS555" s="115">
        <f t="shared" si="8770"/>
        <v>0</v>
      </c>
      <c r="BU555" s="118"/>
      <c r="BV555" s="118"/>
      <c r="BW555" s="115"/>
      <c r="BX555" s="115"/>
      <c r="BY555" s="115"/>
      <c r="BZ555" s="115"/>
      <c r="CA555" s="115"/>
      <c r="CB555" s="115">
        <f t="shared" si="8771"/>
        <v>0</v>
      </c>
      <c r="CD555" s="118"/>
      <c r="CE555" s="118"/>
      <c r="CF555" s="115"/>
      <c r="CG555" s="115"/>
      <c r="CH555" s="115"/>
      <c r="CI555" s="115"/>
      <c r="CJ555" s="115"/>
      <c r="CK555" s="115">
        <f t="shared" si="8772"/>
        <v>0</v>
      </c>
      <c r="CM555" s="118"/>
      <c r="CN555" s="118"/>
      <c r="CO555" s="115"/>
      <c r="CP555" s="115"/>
      <c r="CQ555" s="115"/>
      <c r="CR555" s="115"/>
      <c r="CS555" s="115"/>
      <c r="CT555" s="115">
        <f t="shared" si="8773"/>
        <v>0</v>
      </c>
      <c r="CV555" s="118"/>
      <c r="CW555" s="118"/>
      <c r="CX555" s="115"/>
      <c r="CY555" s="115"/>
      <c r="CZ555" s="115"/>
      <c r="DA555" s="115"/>
      <c r="DB555" s="115"/>
      <c r="DC555" s="115">
        <f t="shared" si="8774"/>
        <v>0</v>
      </c>
      <c r="DE555" s="118"/>
      <c r="DF555" s="118"/>
      <c r="DG555" s="115"/>
      <c r="DH555" s="115"/>
      <c r="DI555" s="115"/>
      <c r="DJ555" s="115"/>
      <c r="DK555" s="115"/>
      <c r="DL555" s="115">
        <f t="shared" si="8775"/>
        <v>0</v>
      </c>
      <c r="DN555" s="118"/>
      <c r="DO555" s="118"/>
      <c r="DP555" s="115"/>
      <c r="DQ555" s="115"/>
      <c r="DR555" s="115"/>
      <c r="DS555" s="115"/>
      <c r="DT555" s="115"/>
      <c r="DU555" s="115">
        <f t="shared" si="8776"/>
        <v>0</v>
      </c>
      <c r="DW555" s="118"/>
      <c r="DX555" s="118"/>
      <c r="DY555" s="115"/>
      <c r="DZ555" s="115"/>
      <c r="EA555" s="115"/>
      <c r="EB555" s="115"/>
      <c r="EC555" s="115"/>
      <c r="ED555" s="115">
        <f t="shared" si="8777"/>
        <v>0</v>
      </c>
      <c r="EF555" s="118"/>
      <c r="EG555" s="118"/>
      <c r="EH555" s="115"/>
      <c r="EI555" s="115"/>
      <c r="EJ555" s="115"/>
      <c r="EK555" s="115"/>
      <c r="EL555" s="115"/>
      <c r="EM555" s="115">
        <f t="shared" si="8778"/>
        <v>0</v>
      </c>
      <c r="EO555" s="118"/>
      <c r="EP555" s="118"/>
      <c r="EQ555" s="115"/>
      <c r="ER555" s="115"/>
      <c r="ES555" s="115"/>
      <c r="ET555" s="115"/>
      <c r="EU555" s="115"/>
      <c r="EV555" s="115">
        <f t="shared" si="8779"/>
        <v>0</v>
      </c>
      <c r="EX555" s="118"/>
      <c r="EY555" s="118"/>
      <c r="EZ555" s="115"/>
      <c r="FA555" s="115"/>
      <c r="FB555" s="115"/>
      <c r="FC555" s="115"/>
      <c r="FD555" s="115"/>
      <c r="FE555" s="115">
        <f t="shared" si="8780"/>
        <v>0</v>
      </c>
      <c r="FG555" s="118"/>
      <c r="FH555" s="118"/>
      <c r="FI555" s="115"/>
      <c r="FJ555" s="115"/>
      <c r="FK555" s="115"/>
      <c r="FL555" s="115"/>
      <c r="FM555" s="115"/>
      <c r="FN555" s="115">
        <f t="shared" si="8781"/>
        <v>0</v>
      </c>
      <c r="FP555" s="118"/>
      <c r="FQ555" s="118"/>
      <c r="FR555" s="115"/>
      <c r="FS555" s="115"/>
      <c r="FT555" s="115"/>
      <c r="FU555" s="115"/>
      <c r="FV555" s="115"/>
      <c r="FW555" s="115">
        <f t="shared" si="8782"/>
        <v>0</v>
      </c>
      <c r="FY555" s="118"/>
      <c r="FZ555" s="118"/>
      <c r="GA555" s="115"/>
      <c r="GB555" s="115"/>
      <c r="GC555" s="115"/>
      <c r="GD555" s="115"/>
      <c r="GE555" s="115"/>
      <c r="GF555" s="115">
        <f t="shared" si="8783"/>
        <v>0</v>
      </c>
      <c r="GH555" s="118"/>
      <c r="GI555" s="118"/>
      <c r="GJ555" s="115"/>
      <c r="GK555" s="115"/>
      <c r="GL555" s="115"/>
      <c r="GM555" s="115"/>
      <c r="GN555" s="115"/>
      <c r="GO555" s="115">
        <f t="shared" si="8784"/>
        <v>0</v>
      </c>
      <c r="GQ555" s="118"/>
      <c r="GR555" s="118"/>
      <c r="GS555" s="115"/>
      <c r="GT555" s="115"/>
      <c r="GU555" s="115"/>
      <c r="GV555" s="115"/>
      <c r="GW555" s="115"/>
      <c r="GX555" s="115">
        <f t="shared" si="8785"/>
        <v>0</v>
      </c>
      <c r="GZ555" s="118"/>
      <c r="HA555" s="118"/>
      <c r="HB555" s="115"/>
      <c r="HC555" s="115"/>
      <c r="HD555" s="115"/>
      <c r="HE555" s="115"/>
      <c r="HF555" s="115"/>
      <c r="HG555" s="115">
        <f t="shared" si="8786"/>
        <v>0</v>
      </c>
      <c r="HI555" s="118"/>
      <c r="HJ555" s="118"/>
      <c r="HK555" s="115"/>
      <c r="HL555" s="115"/>
      <c r="HM555" s="115"/>
      <c r="HN555" s="115"/>
      <c r="HO555" s="115"/>
      <c r="HP555" s="115">
        <f t="shared" si="8787"/>
        <v>0</v>
      </c>
      <c r="HR555" s="118"/>
      <c r="HS555" s="118"/>
      <c r="HT555" s="115"/>
      <c r="HU555" s="115"/>
      <c r="HV555" s="115"/>
      <c r="HW555" s="115"/>
      <c r="HX555" s="115"/>
      <c r="HY555" s="115">
        <f t="shared" si="8788"/>
        <v>0</v>
      </c>
      <c r="IA555" s="118"/>
      <c r="IB555" s="118"/>
      <c r="IC555" s="115"/>
      <c r="ID555" s="115"/>
      <c r="IE555" s="115"/>
      <c r="IF555" s="115"/>
      <c r="IG555" s="115"/>
      <c r="IH555" s="115">
        <f t="shared" si="8789"/>
        <v>0</v>
      </c>
      <c r="IJ555" s="118"/>
      <c r="IK555" s="118"/>
      <c r="IL555" s="115"/>
      <c r="IM555" s="115"/>
      <c r="IN555" s="115"/>
      <c r="IO555" s="115"/>
      <c r="IP555" s="115"/>
      <c r="IQ555" s="115">
        <f t="shared" si="8790"/>
        <v>0</v>
      </c>
      <c r="IS555" s="118"/>
      <c r="IT555" s="118"/>
      <c r="IU555" s="115"/>
      <c r="IV555" s="115"/>
      <c r="IW555" s="115"/>
      <c r="IX555" s="115"/>
      <c r="IY555" s="115"/>
      <c r="IZ555" s="115">
        <f t="shared" si="8791"/>
        <v>0</v>
      </c>
      <c r="JB555" s="118"/>
      <c r="JC555" s="118"/>
      <c r="JD555" s="115"/>
      <c r="JE555" s="115"/>
      <c r="JF555" s="115"/>
      <c r="JG555" s="115"/>
      <c r="JH555" s="115"/>
      <c r="JI555" s="115">
        <f t="shared" si="8792"/>
        <v>0</v>
      </c>
      <c r="JK555" s="118"/>
      <c r="JL555" s="118"/>
      <c r="JM555" s="115"/>
      <c r="JN555" s="115"/>
      <c r="JO555" s="115"/>
      <c r="JP555" s="115"/>
      <c r="JQ555" s="115"/>
      <c r="JR555" s="115">
        <f t="shared" si="8793"/>
        <v>0</v>
      </c>
      <c r="JS555" s="481"/>
      <c r="JT555" s="118"/>
      <c r="JU555" s="118"/>
      <c r="JV555" s="115"/>
      <c r="JW555" s="115"/>
      <c r="JX555" s="115"/>
      <c r="JY555" s="115"/>
      <c r="JZ555" s="115"/>
      <c r="KA555" s="115">
        <f t="shared" si="8794"/>
        <v>0</v>
      </c>
      <c r="KB555" s="481"/>
      <c r="KC555" s="118"/>
      <c r="KD555" s="118"/>
      <c r="KE555" s="115"/>
      <c r="KF555" s="115"/>
      <c r="KG555" s="115"/>
      <c r="KH555" s="115"/>
      <c r="KI555" s="115"/>
      <c r="KJ555" s="115">
        <f t="shared" si="8795"/>
        <v>0</v>
      </c>
      <c r="KK555" s="481"/>
      <c r="KL555" s="118"/>
      <c r="KM555" s="118"/>
      <c r="KN555" s="115"/>
      <c r="KO555" s="115"/>
      <c r="KP555" s="115"/>
      <c r="KQ555" s="115"/>
      <c r="KR555" s="115"/>
      <c r="KS555" s="115">
        <f t="shared" si="8796"/>
        <v>0</v>
      </c>
      <c r="KT555" s="481"/>
      <c r="KU555" s="118"/>
      <c r="KV555" s="118"/>
      <c r="KW555" s="115"/>
      <c r="KX555" s="115"/>
      <c r="KY555" s="115"/>
      <c r="KZ555" s="115"/>
      <c r="LA555" s="115"/>
      <c r="LB555" s="115">
        <f t="shared" si="8797"/>
        <v>0</v>
      </c>
      <c r="LC555" s="481"/>
      <c r="LD555" s="118"/>
      <c r="LE555" s="118"/>
      <c r="LF555" s="115"/>
      <c r="LG555" s="115"/>
      <c r="LH555" s="115"/>
      <c r="LI555" s="115"/>
      <c r="LJ555" s="115"/>
      <c r="LK555" s="115">
        <f t="shared" si="8798"/>
        <v>0</v>
      </c>
      <c r="LL555" s="481"/>
      <c r="LM555" s="118"/>
      <c r="LN555" s="118"/>
      <c r="LO555" s="115"/>
      <c r="LP555" s="115"/>
      <c r="LQ555" s="115"/>
      <c r="LR555" s="115"/>
      <c r="LS555" s="115"/>
      <c r="LT555" s="115">
        <f t="shared" si="8799"/>
        <v>0</v>
      </c>
      <c r="LU555" s="481"/>
      <c r="LV555" s="118"/>
      <c r="LW555" s="118"/>
      <c r="LX555" s="115"/>
      <c r="LY555" s="115"/>
      <c r="LZ555" s="115"/>
      <c r="MA555" s="115"/>
      <c r="MB555" s="115"/>
      <c r="MC555" s="115">
        <f t="shared" si="8800"/>
        <v>0</v>
      </c>
      <c r="MD555" s="481"/>
      <c r="ME555" s="118"/>
      <c r="MF555" s="118"/>
      <c r="MG555" s="115"/>
      <c r="MH555" s="115"/>
      <c r="MI555" s="115"/>
      <c r="MJ555" s="115"/>
      <c r="MK555" s="115"/>
      <c r="ML555" s="115">
        <f t="shared" si="8801"/>
        <v>0</v>
      </c>
      <c r="MM555" s="481"/>
      <c r="MN555" s="118"/>
      <c r="MO555" s="118"/>
      <c r="MP555" s="115"/>
      <c r="MQ555" s="115"/>
      <c r="MR555" s="115"/>
      <c r="MS555" s="115"/>
      <c r="MT555" s="115"/>
      <c r="MU555" s="115">
        <f t="shared" si="8802"/>
        <v>0</v>
      </c>
      <c r="MV555" s="481"/>
      <c r="MW555" s="118"/>
      <c r="MX555" s="118"/>
      <c r="MY555" s="115"/>
      <c r="MZ555" s="115"/>
      <c r="NA555" s="115"/>
      <c r="NB555" s="115"/>
      <c r="NC555" s="115"/>
      <c r="ND555" s="115">
        <f t="shared" si="8803"/>
        <v>0</v>
      </c>
      <c r="NE555" s="481"/>
      <c r="NF555" s="118"/>
      <c r="NG555" s="118"/>
      <c r="NH555" s="115"/>
      <c r="NI555" s="115"/>
      <c r="NJ555" s="115"/>
      <c r="NK555" s="115"/>
      <c r="NL555" s="115"/>
      <c r="NM555" s="115">
        <f t="shared" si="8804"/>
        <v>0</v>
      </c>
      <c r="NN555" s="481"/>
      <c r="NO555" s="118"/>
      <c r="NP555" s="118"/>
      <c r="NQ555" s="115"/>
      <c r="NR555" s="115"/>
      <c r="NS555" s="115"/>
      <c r="NT555" s="115"/>
      <c r="NU555" s="115"/>
      <c r="NV555" s="115">
        <f t="shared" si="8805"/>
        <v>0</v>
      </c>
      <c r="NW555" s="481"/>
      <c r="NX555" s="118"/>
      <c r="NY555" s="118"/>
      <c r="NZ555" s="115"/>
      <c r="OA555" s="115"/>
      <c r="OB555" s="115"/>
      <c r="OC555" s="115"/>
      <c r="OD555" s="115"/>
      <c r="OE555" s="115">
        <f t="shared" si="8806"/>
        <v>0</v>
      </c>
      <c r="OF555" s="481"/>
      <c r="OG555" s="118"/>
      <c r="OH555" s="118"/>
      <c r="OI555" s="115"/>
      <c r="OJ555" s="115"/>
      <c r="OK555" s="115"/>
      <c r="OL555" s="115"/>
      <c r="OM555" s="115"/>
      <c r="ON555" s="115">
        <f t="shared" si="8807"/>
        <v>0</v>
      </c>
      <c r="OO555" s="481"/>
      <c r="OP555" s="118"/>
      <c r="OQ555" s="118"/>
      <c r="OR555" s="115"/>
      <c r="OS555" s="115"/>
      <c r="OT555" s="115"/>
      <c r="OU555" s="115"/>
      <c r="OV555" s="115"/>
      <c r="OW555" s="115">
        <f t="shared" si="8808"/>
        <v>0</v>
      </c>
      <c r="OY555" s="118"/>
      <c r="OZ555" s="118"/>
      <c r="PA555" s="115"/>
      <c r="PB555" s="115"/>
      <c r="PC555" s="115"/>
      <c r="PD555" s="115"/>
      <c r="PE555" s="115"/>
      <c r="PF555" s="115">
        <f t="shared" si="8809"/>
        <v>0</v>
      </c>
    </row>
    <row r="556" spans="1:423">
      <c r="A556" s="118"/>
      <c r="B556" s="118"/>
      <c r="C556" s="115"/>
      <c r="D556" s="115"/>
      <c r="E556" s="115"/>
      <c r="F556" s="115"/>
      <c r="G556" s="115"/>
      <c r="H556" s="115">
        <f t="shared" si="8763"/>
        <v>0</v>
      </c>
      <c r="J556" s="118"/>
      <c r="K556" s="118"/>
      <c r="L556" s="115"/>
      <c r="M556" s="115"/>
      <c r="N556" s="115"/>
      <c r="O556" s="115"/>
      <c r="P556" s="115"/>
      <c r="Q556" s="115">
        <f t="shared" si="8764"/>
        <v>0</v>
      </c>
      <c r="S556" s="118"/>
      <c r="T556" s="118"/>
      <c r="U556" s="115"/>
      <c r="V556" s="115"/>
      <c r="W556" s="115"/>
      <c r="X556" s="115"/>
      <c r="Y556" s="115"/>
      <c r="Z556" s="115">
        <f t="shared" si="8765"/>
        <v>0</v>
      </c>
      <c r="AB556" s="118"/>
      <c r="AC556" s="118"/>
      <c r="AD556" s="115"/>
      <c r="AE556" s="115"/>
      <c r="AF556" s="115"/>
      <c r="AG556" s="115"/>
      <c r="AH556" s="115"/>
      <c r="AI556" s="115">
        <f t="shared" si="8766"/>
        <v>0</v>
      </c>
      <c r="AK556" s="118"/>
      <c r="AL556" s="118"/>
      <c r="AM556" s="115"/>
      <c r="AN556" s="115"/>
      <c r="AO556" s="115"/>
      <c r="AP556" s="115"/>
      <c r="AQ556" s="115"/>
      <c r="AR556" s="115">
        <f t="shared" si="8767"/>
        <v>0</v>
      </c>
      <c r="AT556" s="118"/>
      <c r="AU556" s="118"/>
      <c r="AV556" s="115"/>
      <c r="AW556" s="115"/>
      <c r="AX556" s="115"/>
      <c r="AY556" s="115"/>
      <c r="AZ556" s="115"/>
      <c r="BA556" s="115">
        <f t="shared" si="8768"/>
        <v>0</v>
      </c>
      <c r="BC556" s="118"/>
      <c r="BD556" s="118"/>
      <c r="BE556" s="115"/>
      <c r="BF556" s="115"/>
      <c r="BG556" s="115"/>
      <c r="BH556" s="115"/>
      <c r="BI556" s="115"/>
      <c r="BJ556" s="115">
        <f t="shared" si="8769"/>
        <v>0</v>
      </c>
      <c r="BL556" s="118"/>
      <c r="BM556" s="118"/>
      <c r="BN556" s="115"/>
      <c r="BO556" s="115"/>
      <c r="BP556" s="115"/>
      <c r="BQ556" s="115"/>
      <c r="BR556" s="115"/>
      <c r="BS556" s="115">
        <f t="shared" si="8770"/>
        <v>0</v>
      </c>
      <c r="BU556" s="118"/>
      <c r="BV556" s="118"/>
      <c r="BW556" s="115"/>
      <c r="BX556" s="115"/>
      <c r="BY556" s="115"/>
      <c r="BZ556" s="115"/>
      <c r="CA556" s="115"/>
      <c r="CB556" s="115">
        <f t="shared" si="8771"/>
        <v>0</v>
      </c>
      <c r="CD556" s="118"/>
      <c r="CE556" s="118"/>
      <c r="CF556" s="115"/>
      <c r="CG556" s="115"/>
      <c r="CH556" s="115"/>
      <c r="CI556" s="115"/>
      <c r="CJ556" s="115"/>
      <c r="CK556" s="115">
        <f t="shared" si="8772"/>
        <v>0</v>
      </c>
      <c r="CM556" s="118"/>
      <c r="CN556" s="118"/>
      <c r="CO556" s="115"/>
      <c r="CP556" s="115"/>
      <c r="CQ556" s="115"/>
      <c r="CR556" s="115"/>
      <c r="CS556" s="115"/>
      <c r="CT556" s="115">
        <f t="shared" si="8773"/>
        <v>0</v>
      </c>
      <c r="CV556" s="118"/>
      <c r="CW556" s="118"/>
      <c r="CX556" s="115"/>
      <c r="CY556" s="115"/>
      <c r="CZ556" s="115"/>
      <c r="DA556" s="115"/>
      <c r="DB556" s="115"/>
      <c r="DC556" s="115">
        <f t="shared" si="8774"/>
        <v>0</v>
      </c>
      <c r="DE556" s="118"/>
      <c r="DF556" s="118"/>
      <c r="DG556" s="115"/>
      <c r="DH556" s="115"/>
      <c r="DI556" s="115"/>
      <c r="DJ556" s="115"/>
      <c r="DK556" s="115"/>
      <c r="DL556" s="115">
        <f t="shared" si="8775"/>
        <v>0</v>
      </c>
      <c r="DN556" s="118"/>
      <c r="DO556" s="118"/>
      <c r="DP556" s="115"/>
      <c r="DQ556" s="115"/>
      <c r="DR556" s="115"/>
      <c r="DS556" s="115"/>
      <c r="DT556" s="115"/>
      <c r="DU556" s="115">
        <f t="shared" si="8776"/>
        <v>0</v>
      </c>
      <c r="DW556" s="118"/>
      <c r="DX556" s="118"/>
      <c r="DY556" s="115"/>
      <c r="DZ556" s="115"/>
      <c r="EA556" s="115"/>
      <c r="EB556" s="115"/>
      <c r="EC556" s="115"/>
      <c r="ED556" s="115">
        <f t="shared" si="8777"/>
        <v>0</v>
      </c>
      <c r="EF556" s="118"/>
      <c r="EG556" s="118"/>
      <c r="EH556" s="115"/>
      <c r="EI556" s="115"/>
      <c r="EJ556" s="115"/>
      <c r="EK556" s="115"/>
      <c r="EL556" s="115"/>
      <c r="EM556" s="115">
        <f t="shared" si="8778"/>
        <v>0</v>
      </c>
      <c r="EO556" s="118"/>
      <c r="EP556" s="118"/>
      <c r="EQ556" s="115"/>
      <c r="ER556" s="115"/>
      <c r="ES556" s="115"/>
      <c r="ET556" s="115"/>
      <c r="EU556" s="115"/>
      <c r="EV556" s="115">
        <f t="shared" si="8779"/>
        <v>0</v>
      </c>
      <c r="EX556" s="118"/>
      <c r="EY556" s="118"/>
      <c r="EZ556" s="115"/>
      <c r="FA556" s="115"/>
      <c r="FB556" s="115"/>
      <c r="FC556" s="115"/>
      <c r="FD556" s="115"/>
      <c r="FE556" s="115">
        <f t="shared" si="8780"/>
        <v>0</v>
      </c>
      <c r="FG556" s="118"/>
      <c r="FH556" s="118"/>
      <c r="FI556" s="115"/>
      <c r="FJ556" s="115"/>
      <c r="FK556" s="115"/>
      <c r="FL556" s="115"/>
      <c r="FM556" s="115"/>
      <c r="FN556" s="115">
        <f t="shared" si="8781"/>
        <v>0</v>
      </c>
      <c r="FP556" s="118"/>
      <c r="FQ556" s="118"/>
      <c r="FR556" s="115"/>
      <c r="FS556" s="115"/>
      <c r="FT556" s="115"/>
      <c r="FU556" s="115"/>
      <c r="FV556" s="115"/>
      <c r="FW556" s="115">
        <f t="shared" si="8782"/>
        <v>0</v>
      </c>
      <c r="FY556" s="118"/>
      <c r="FZ556" s="118"/>
      <c r="GA556" s="115"/>
      <c r="GB556" s="115"/>
      <c r="GC556" s="115"/>
      <c r="GD556" s="115"/>
      <c r="GE556" s="115"/>
      <c r="GF556" s="115">
        <f t="shared" si="8783"/>
        <v>0</v>
      </c>
      <c r="GH556" s="118"/>
      <c r="GI556" s="118"/>
      <c r="GJ556" s="115"/>
      <c r="GK556" s="115"/>
      <c r="GL556" s="115"/>
      <c r="GM556" s="115"/>
      <c r="GN556" s="115"/>
      <c r="GO556" s="115">
        <f t="shared" si="8784"/>
        <v>0</v>
      </c>
      <c r="GQ556" s="118"/>
      <c r="GR556" s="118"/>
      <c r="GS556" s="115"/>
      <c r="GT556" s="115"/>
      <c r="GU556" s="115"/>
      <c r="GV556" s="115"/>
      <c r="GW556" s="115"/>
      <c r="GX556" s="115">
        <f t="shared" si="8785"/>
        <v>0</v>
      </c>
      <c r="GZ556" s="118"/>
      <c r="HA556" s="118"/>
      <c r="HB556" s="115"/>
      <c r="HC556" s="115"/>
      <c r="HD556" s="115"/>
      <c r="HE556" s="115"/>
      <c r="HF556" s="115"/>
      <c r="HG556" s="115">
        <f t="shared" si="8786"/>
        <v>0</v>
      </c>
      <c r="HI556" s="118"/>
      <c r="HJ556" s="118"/>
      <c r="HK556" s="115"/>
      <c r="HL556" s="115"/>
      <c r="HM556" s="115"/>
      <c r="HN556" s="115"/>
      <c r="HO556" s="115"/>
      <c r="HP556" s="115">
        <f t="shared" si="8787"/>
        <v>0</v>
      </c>
      <c r="HR556" s="118"/>
      <c r="HS556" s="118"/>
      <c r="HT556" s="115"/>
      <c r="HU556" s="115"/>
      <c r="HV556" s="115"/>
      <c r="HW556" s="115"/>
      <c r="HX556" s="115"/>
      <c r="HY556" s="115">
        <f t="shared" si="8788"/>
        <v>0</v>
      </c>
      <c r="IA556" s="118"/>
      <c r="IB556" s="118"/>
      <c r="IC556" s="115"/>
      <c r="ID556" s="115"/>
      <c r="IE556" s="115"/>
      <c r="IF556" s="115"/>
      <c r="IG556" s="115"/>
      <c r="IH556" s="115">
        <f t="shared" si="8789"/>
        <v>0</v>
      </c>
      <c r="IJ556" s="118"/>
      <c r="IK556" s="118"/>
      <c r="IL556" s="115"/>
      <c r="IM556" s="115"/>
      <c r="IN556" s="115"/>
      <c r="IO556" s="115"/>
      <c r="IP556" s="115"/>
      <c r="IQ556" s="115">
        <f t="shared" si="8790"/>
        <v>0</v>
      </c>
      <c r="IS556" s="118"/>
      <c r="IT556" s="118"/>
      <c r="IU556" s="115"/>
      <c r="IV556" s="115"/>
      <c r="IW556" s="115"/>
      <c r="IX556" s="115"/>
      <c r="IY556" s="115"/>
      <c r="IZ556" s="115">
        <f t="shared" si="8791"/>
        <v>0</v>
      </c>
      <c r="JB556" s="118"/>
      <c r="JC556" s="118"/>
      <c r="JD556" s="115"/>
      <c r="JE556" s="115"/>
      <c r="JF556" s="115"/>
      <c r="JG556" s="115"/>
      <c r="JH556" s="115"/>
      <c r="JI556" s="115">
        <f t="shared" si="8792"/>
        <v>0</v>
      </c>
      <c r="JK556" s="118"/>
      <c r="JL556" s="118"/>
      <c r="JM556" s="115"/>
      <c r="JN556" s="115"/>
      <c r="JO556" s="115"/>
      <c r="JP556" s="115"/>
      <c r="JQ556" s="115"/>
      <c r="JR556" s="115">
        <f t="shared" si="8793"/>
        <v>0</v>
      </c>
      <c r="JS556" s="481"/>
      <c r="JT556" s="118"/>
      <c r="JU556" s="118"/>
      <c r="JV556" s="115"/>
      <c r="JW556" s="115"/>
      <c r="JX556" s="115"/>
      <c r="JY556" s="115"/>
      <c r="JZ556" s="115"/>
      <c r="KA556" s="115">
        <f t="shared" si="8794"/>
        <v>0</v>
      </c>
      <c r="KB556" s="481"/>
      <c r="KC556" s="118"/>
      <c r="KD556" s="118"/>
      <c r="KE556" s="115"/>
      <c r="KF556" s="115"/>
      <c r="KG556" s="115"/>
      <c r="KH556" s="115"/>
      <c r="KI556" s="115"/>
      <c r="KJ556" s="115">
        <f t="shared" si="8795"/>
        <v>0</v>
      </c>
      <c r="KK556" s="481"/>
      <c r="KL556" s="118"/>
      <c r="KM556" s="118"/>
      <c r="KN556" s="115"/>
      <c r="KO556" s="115"/>
      <c r="KP556" s="115"/>
      <c r="KQ556" s="115"/>
      <c r="KR556" s="115"/>
      <c r="KS556" s="115">
        <f t="shared" si="8796"/>
        <v>0</v>
      </c>
      <c r="KT556" s="481"/>
      <c r="KU556" s="118"/>
      <c r="KV556" s="118"/>
      <c r="KW556" s="115"/>
      <c r="KX556" s="115"/>
      <c r="KY556" s="115"/>
      <c r="KZ556" s="115"/>
      <c r="LA556" s="115"/>
      <c r="LB556" s="115">
        <f t="shared" si="8797"/>
        <v>0</v>
      </c>
      <c r="LC556" s="481"/>
      <c r="LD556" s="118"/>
      <c r="LE556" s="118"/>
      <c r="LF556" s="115"/>
      <c r="LG556" s="115"/>
      <c r="LH556" s="115"/>
      <c r="LI556" s="115"/>
      <c r="LJ556" s="115"/>
      <c r="LK556" s="115">
        <f t="shared" si="8798"/>
        <v>0</v>
      </c>
      <c r="LL556" s="481"/>
      <c r="LM556" s="118"/>
      <c r="LN556" s="118"/>
      <c r="LO556" s="115"/>
      <c r="LP556" s="115"/>
      <c r="LQ556" s="115"/>
      <c r="LR556" s="115"/>
      <c r="LS556" s="115"/>
      <c r="LT556" s="115">
        <f t="shared" si="8799"/>
        <v>0</v>
      </c>
      <c r="LU556" s="481"/>
      <c r="LV556" s="118"/>
      <c r="LW556" s="118"/>
      <c r="LX556" s="115"/>
      <c r="LY556" s="115"/>
      <c r="LZ556" s="115"/>
      <c r="MA556" s="115"/>
      <c r="MB556" s="115"/>
      <c r="MC556" s="115">
        <f t="shared" si="8800"/>
        <v>0</v>
      </c>
      <c r="MD556" s="481"/>
      <c r="ME556" s="118"/>
      <c r="MF556" s="118"/>
      <c r="MG556" s="115"/>
      <c r="MH556" s="115"/>
      <c r="MI556" s="115"/>
      <c r="MJ556" s="115"/>
      <c r="MK556" s="115"/>
      <c r="ML556" s="115">
        <f t="shared" si="8801"/>
        <v>0</v>
      </c>
      <c r="MM556" s="481"/>
      <c r="MN556" s="118"/>
      <c r="MO556" s="118"/>
      <c r="MP556" s="115"/>
      <c r="MQ556" s="115"/>
      <c r="MR556" s="115"/>
      <c r="MS556" s="115"/>
      <c r="MT556" s="115"/>
      <c r="MU556" s="115">
        <f t="shared" si="8802"/>
        <v>0</v>
      </c>
      <c r="MV556" s="481"/>
      <c r="MW556" s="118"/>
      <c r="MX556" s="118"/>
      <c r="MY556" s="115"/>
      <c r="MZ556" s="115"/>
      <c r="NA556" s="115"/>
      <c r="NB556" s="115"/>
      <c r="NC556" s="115"/>
      <c r="ND556" s="115">
        <f t="shared" si="8803"/>
        <v>0</v>
      </c>
      <c r="NE556" s="481"/>
      <c r="NF556" s="118"/>
      <c r="NG556" s="118"/>
      <c r="NH556" s="115"/>
      <c r="NI556" s="115"/>
      <c r="NJ556" s="115"/>
      <c r="NK556" s="115"/>
      <c r="NL556" s="115"/>
      <c r="NM556" s="115">
        <f t="shared" si="8804"/>
        <v>0</v>
      </c>
      <c r="NN556" s="481"/>
      <c r="NO556" s="118"/>
      <c r="NP556" s="118"/>
      <c r="NQ556" s="115"/>
      <c r="NR556" s="115"/>
      <c r="NS556" s="115"/>
      <c r="NT556" s="115"/>
      <c r="NU556" s="115"/>
      <c r="NV556" s="115">
        <f t="shared" si="8805"/>
        <v>0</v>
      </c>
      <c r="NW556" s="481"/>
      <c r="NX556" s="118"/>
      <c r="NY556" s="118"/>
      <c r="NZ556" s="115"/>
      <c r="OA556" s="115"/>
      <c r="OB556" s="115"/>
      <c r="OC556" s="115"/>
      <c r="OD556" s="115"/>
      <c r="OE556" s="115">
        <f t="shared" si="8806"/>
        <v>0</v>
      </c>
      <c r="OF556" s="481"/>
      <c r="OG556" s="118"/>
      <c r="OH556" s="118"/>
      <c r="OI556" s="115"/>
      <c r="OJ556" s="115"/>
      <c r="OK556" s="115"/>
      <c r="OL556" s="115"/>
      <c r="OM556" s="115"/>
      <c r="ON556" s="115">
        <f t="shared" si="8807"/>
        <v>0</v>
      </c>
      <c r="OO556" s="481"/>
      <c r="OP556" s="118"/>
      <c r="OQ556" s="118"/>
      <c r="OR556" s="115"/>
      <c r="OS556" s="115"/>
      <c r="OT556" s="115"/>
      <c r="OU556" s="115"/>
      <c r="OV556" s="115"/>
      <c r="OW556" s="115">
        <f t="shared" si="8808"/>
        <v>0</v>
      </c>
      <c r="OY556" s="118"/>
      <c r="OZ556" s="118"/>
      <c r="PA556" s="115"/>
      <c r="PB556" s="115"/>
      <c r="PC556" s="115"/>
      <c r="PD556" s="115"/>
      <c r="PE556" s="115"/>
      <c r="PF556" s="115">
        <f t="shared" si="8809"/>
        <v>0</v>
      </c>
    </row>
    <row r="557" spans="1:423">
      <c r="A557" s="118"/>
      <c r="B557" s="118"/>
      <c r="C557" s="115"/>
      <c r="D557" s="115"/>
      <c r="E557" s="115"/>
      <c r="F557" s="115"/>
      <c r="G557" s="115"/>
      <c r="H557" s="115">
        <f t="shared" si="8763"/>
        <v>0</v>
      </c>
      <c r="J557" s="118"/>
      <c r="K557" s="118"/>
      <c r="L557" s="115"/>
      <c r="M557" s="115"/>
      <c r="N557" s="115"/>
      <c r="O557" s="115"/>
      <c r="P557" s="115"/>
      <c r="Q557" s="115">
        <f t="shared" si="8764"/>
        <v>0</v>
      </c>
      <c r="S557" s="118"/>
      <c r="T557" s="118"/>
      <c r="U557" s="115"/>
      <c r="V557" s="115"/>
      <c r="W557" s="115"/>
      <c r="X557" s="115"/>
      <c r="Y557" s="115"/>
      <c r="Z557" s="115">
        <f t="shared" si="8765"/>
        <v>0</v>
      </c>
      <c r="AB557" s="118"/>
      <c r="AC557" s="118"/>
      <c r="AD557" s="115"/>
      <c r="AE557" s="115"/>
      <c r="AF557" s="115"/>
      <c r="AG557" s="115"/>
      <c r="AH557" s="115"/>
      <c r="AI557" s="115">
        <f t="shared" si="8766"/>
        <v>0</v>
      </c>
      <c r="AK557" s="118"/>
      <c r="AL557" s="118"/>
      <c r="AM557" s="115"/>
      <c r="AN557" s="115"/>
      <c r="AO557" s="115"/>
      <c r="AP557" s="115"/>
      <c r="AQ557" s="115"/>
      <c r="AR557" s="115">
        <f t="shared" si="8767"/>
        <v>0</v>
      </c>
      <c r="AT557" s="118"/>
      <c r="AU557" s="118"/>
      <c r="AV557" s="115"/>
      <c r="AW557" s="115"/>
      <c r="AX557" s="115"/>
      <c r="AY557" s="115"/>
      <c r="AZ557" s="115"/>
      <c r="BA557" s="115">
        <f t="shared" si="8768"/>
        <v>0</v>
      </c>
      <c r="BC557" s="118"/>
      <c r="BD557" s="118"/>
      <c r="BE557" s="115"/>
      <c r="BF557" s="115"/>
      <c r="BG557" s="115"/>
      <c r="BH557" s="115"/>
      <c r="BI557" s="115"/>
      <c r="BJ557" s="115">
        <f t="shared" si="8769"/>
        <v>0</v>
      </c>
      <c r="BL557" s="118"/>
      <c r="BM557" s="118"/>
      <c r="BN557" s="115"/>
      <c r="BO557" s="115"/>
      <c r="BP557" s="115"/>
      <c r="BQ557" s="115"/>
      <c r="BR557" s="115"/>
      <c r="BS557" s="115">
        <f t="shared" si="8770"/>
        <v>0</v>
      </c>
      <c r="BU557" s="118"/>
      <c r="BV557" s="118"/>
      <c r="BW557" s="115"/>
      <c r="BX557" s="115"/>
      <c r="BY557" s="115"/>
      <c r="BZ557" s="115"/>
      <c r="CA557" s="115"/>
      <c r="CB557" s="115">
        <f t="shared" si="8771"/>
        <v>0</v>
      </c>
      <c r="CD557" s="118"/>
      <c r="CE557" s="118"/>
      <c r="CF557" s="115"/>
      <c r="CG557" s="115"/>
      <c r="CH557" s="115"/>
      <c r="CI557" s="115"/>
      <c r="CJ557" s="115"/>
      <c r="CK557" s="115">
        <f t="shared" si="8772"/>
        <v>0</v>
      </c>
      <c r="CM557" s="118"/>
      <c r="CN557" s="118"/>
      <c r="CO557" s="115"/>
      <c r="CP557" s="115"/>
      <c r="CQ557" s="115"/>
      <c r="CR557" s="115"/>
      <c r="CS557" s="115"/>
      <c r="CT557" s="115">
        <f t="shared" si="8773"/>
        <v>0</v>
      </c>
      <c r="CV557" s="118"/>
      <c r="CW557" s="118"/>
      <c r="CX557" s="115"/>
      <c r="CY557" s="115"/>
      <c r="CZ557" s="115"/>
      <c r="DA557" s="115"/>
      <c r="DB557" s="115"/>
      <c r="DC557" s="115">
        <f t="shared" si="8774"/>
        <v>0</v>
      </c>
      <c r="DE557" s="118"/>
      <c r="DF557" s="118"/>
      <c r="DG557" s="115"/>
      <c r="DH557" s="115"/>
      <c r="DI557" s="115"/>
      <c r="DJ557" s="115"/>
      <c r="DK557" s="115"/>
      <c r="DL557" s="115">
        <f t="shared" si="8775"/>
        <v>0</v>
      </c>
      <c r="DN557" s="118"/>
      <c r="DO557" s="118"/>
      <c r="DP557" s="115"/>
      <c r="DQ557" s="115"/>
      <c r="DR557" s="115"/>
      <c r="DS557" s="115"/>
      <c r="DT557" s="115"/>
      <c r="DU557" s="115">
        <f t="shared" si="8776"/>
        <v>0</v>
      </c>
      <c r="DW557" s="118"/>
      <c r="DX557" s="118"/>
      <c r="DY557" s="115"/>
      <c r="DZ557" s="115"/>
      <c r="EA557" s="115"/>
      <c r="EB557" s="115"/>
      <c r="EC557" s="115"/>
      <c r="ED557" s="115">
        <f t="shared" si="8777"/>
        <v>0</v>
      </c>
      <c r="EF557" s="118"/>
      <c r="EG557" s="118"/>
      <c r="EH557" s="115"/>
      <c r="EI557" s="115"/>
      <c r="EJ557" s="115"/>
      <c r="EK557" s="115"/>
      <c r="EL557" s="115"/>
      <c r="EM557" s="115">
        <f t="shared" si="8778"/>
        <v>0</v>
      </c>
      <c r="EO557" s="118"/>
      <c r="EP557" s="118"/>
      <c r="EQ557" s="115"/>
      <c r="ER557" s="115"/>
      <c r="ES557" s="115"/>
      <c r="ET557" s="115"/>
      <c r="EU557" s="115"/>
      <c r="EV557" s="115">
        <f t="shared" si="8779"/>
        <v>0</v>
      </c>
      <c r="EX557" s="118"/>
      <c r="EY557" s="118"/>
      <c r="EZ557" s="115"/>
      <c r="FA557" s="115"/>
      <c r="FB557" s="115"/>
      <c r="FC557" s="115"/>
      <c r="FD557" s="115"/>
      <c r="FE557" s="115">
        <f t="shared" si="8780"/>
        <v>0</v>
      </c>
      <c r="FG557" s="118"/>
      <c r="FH557" s="118"/>
      <c r="FI557" s="115"/>
      <c r="FJ557" s="115"/>
      <c r="FK557" s="115"/>
      <c r="FL557" s="115"/>
      <c r="FM557" s="115"/>
      <c r="FN557" s="115">
        <f t="shared" si="8781"/>
        <v>0</v>
      </c>
      <c r="FP557" s="118"/>
      <c r="FQ557" s="118"/>
      <c r="FR557" s="115"/>
      <c r="FS557" s="115"/>
      <c r="FT557" s="115"/>
      <c r="FU557" s="115"/>
      <c r="FV557" s="115"/>
      <c r="FW557" s="115">
        <f t="shared" si="8782"/>
        <v>0</v>
      </c>
      <c r="FY557" s="118"/>
      <c r="FZ557" s="118"/>
      <c r="GA557" s="115"/>
      <c r="GB557" s="115"/>
      <c r="GC557" s="115"/>
      <c r="GD557" s="115"/>
      <c r="GE557" s="115"/>
      <c r="GF557" s="115">
        <f t="shared" si="8783"/>
        <v>0</v>
      </c>
      <c r="GH557" s="118"/>
      <c r="GI557" s="118"/>
      <c r="GJ557" s="115"/>
      <c r="GK557" s="115"/>
      <c r="GL557" s="115"/>
      <c r="GM557" s="115"/>
      <c r="GN557" s="115"/>
      <c r="GO557" s="115">
        <f t="shared" si="8784"/>
        <v>0</v>
      </c>
      <c r="GQ557" s="118"/>
      <c r="GR557" s="118"/>
      <c r="GS557" s="115"/>
      <c r="GT557" s="115"/>
      <c r="GU557" s="115"/>
      <c r="GV557" s="115"/>
      <c r="GW557" s="115"/>
      <c r="GX557" s="115">
        <f t="shared" si="8785"/>
        <v>0</v>
      </c>
      <c r="GZ557" s="118"/>
      <c r="HA557" s="118"/>
      <c r="HB557" s="115"/>
      <c r="HC557" s="115"/>
      <c r="HD557" s="115"/>
      <c r="HE557" s="115"/>
      <c r="HF557" s="115"/>
      <c r="HG557" s="115">
        <f t="shared" si="8786"/>
        <v>0</v>
      </c>
      <c r="HI557" s="118"/>
      <c r="HJ557" s="118"/>
      <c r="HK557" s="115"/>
      <c r="HL557" s="115"/>
      <c r="HM557" s="115"/>
      <c r="HN557" s="115"/>
      <c r="HO557" s="115"/>
      <c r="HP557" s="115">
        <f t="shared" si="8787"/>
        <v>0</v>
      </c>
      <c r="HR557" s="118"/>
      <c r="HS557" s="118"/>
      <c r="HT557" s="115"/>
      <c r="HU557" s="115"/>
      <c r="HV557" s="115"/>
      <c r="HW557" s="115"/>
      <c r="HX557" s="115"/>
      <c r="HY557" s="115">
        <f t="shared" si="8788"/>
        <v>0</v>
      </c>
      <c r="IA557" s="118"/>
      <c r="IB557" s="118"/>
      <c r="IC557" s="115"/>
      <c r="ID557" s="115"/>
      <c r="IE557" s="115"/>
      <c r="IF557" s="115"/>
      <c r="IG557" s="115"/>
      <c r="IH557" s="115">
        <f t="shared" si="8789"/>
        <v>0</v>
      </c>
      <c r="IJ557" s="118"/>
      <c r="IK557" s="118"/>
      <c r="IL557" s="115"/>
      <c r="IM557" s="115"/>
      <c r="IN557" s="115"/>
      <c r="IO557" s="115"/>
      <c r="IP557" s="115"/>
      <c r="IQ557" s="115">
        <f t="shared" si="8790"/>
        <v>0</v>
      </c>
      <c r="IS557" s="118"/>
      <c r="IT557" s="118"/>
      <c r="IU557" s="115"/>
      <c r="IV557" s="115"/>
      <c r="IW557" s="115"/>
      <c r="IX557" s="115"/>
      <c r="IY557" s="115"/>
      <c r="IZ557" s="115">
        <f t="shared" si="8791"/>
        <v>0</v>
      </c>
      <c r="JB557" s="118"/>
      <c r="JC557" s="118"/>
      <c r="JD557" s="115"/>
      <c r="JE557" s="115"/>
      <c r="JF557" s="115"/>
      <c r="JG557" s="115"/>
      <c r="JH557" s="115"/>
      <c r="JI557" s="115">
        <f t="shared" si="8792"/>
        <v>0</v>
      </c>
      <c r="JK557" s="118"/>
      <c r="JL557" s="118"/>
      <c r="JM557" s="115"/>
      <c r="JN557" s="115"/>
      <c r="JO557" s="115"/>
      <c r="JP557" s="115"/>
      <c r="JQ557" s="115"/>
      <c r="JR557" s="115">
        <f t="shared" si="8793"/>
        <v>0</v>
      </c>
      <c r="JS557" s="481"/>
      <c r="JT557" s="118"/>
      <c r="JU557" s="118"/>
      <c r="JV557" s="115"/>
      <c r="JW557" s="115"/>
      <c r="JX557" s="115"/>
      <c r="JY557" s="115"/>
      <c r="JZ557" s="115"/>
      <c r="KA557" s="115">
        <f t="shared" si="8794"/>
        <v>0</v>
      </c>
      <c r="KB557" s="481"/>
      <c r="KC557" s="118"/>
      <c r="KD557" s="118"/>
      <c r="KE557" s="115"/>
      <c r="KF557" s="115"/>
      <c r="KG557" s="115"/>
      <c r="KH557" s="115"/>
      <c r="KI557" s="115"/>
      <c r="KJ557" s="115">
        <f t="shared" si="8795"/>
        <v>0</v>
      </c>
      <c r="KK557" s="481"/>
      <c r="KL557" s="118"/>
      <c r="KM557" s="118"/>
      <c r="KN557" s="115"/>
      <c r="KO557" s="115"/>
      <c r="KP557" s="115"/>
      <c r="KQ557" s="115"/>
      <c r="KR557" s="115"/>
      <c r="KS557" s="115">
        <f t="shared" si="8796"/>
        <v>0</v>
      </c>
      <c r="KT557" s="481"/>
      <c r="KU557" s="118"/>
      <c r="KV557" s="118"/>
      <c r="KW557" s="115"/>
      <c r="KX557" s="115"/>
      <c r="KY557" s="115"/>
      <c r="KZ557" s="115"/>
      <c r="LA557" s="115"/>
      <c r="LB557" s="115">
        <f t="shared" si="8797"/>
        <v>0</v>
      </c>
      <c r="LC557" s="481"/>
      <c r="LD557" s="118"/>
      <c r="LE557" s="118"/>
      <c r="LF557" s="115"/>
      <c r="LG557" s="115"/>
      <c r="LH557" s="115"/>
      <c r="LI557" s="115"/>
      <c r="LJ557" s="115"/>
      <c r="LK557" s="115">
        <f t="shared" si="8798"/>
        <v>0</v>
      </c>
      <c r="LL557" s="481"/>
      <c r="LM557" s="118"/>
      <c r="LN557" s="118"/>
      <c r="LO557" s="115"/>
      <c r="LP557" s="115"/>
      <c r="LQ557" s="115"/>
      <c r="LR557" s="115"/>
      <c r="LS557" s="115"/>
      <c r="LT557" s="115">
        <f t="shared" si="8799"/>
        <v>0</v>
      </c>
      <c r="LU557" s="481"/>
      <c r="LV557" s="118"/>
      <c r="LW557" s="118"/>
      <c r="LX557" s="115"/>
      <c r="LY557" s="115"/>
      <c r="LZ557" s="115"/>
      <c r="MA557" s="115"/>
      <c r="MB557" s="115"/>
      <c r="MC557" s="115">
        <f t="shared" si="8800"/>
        <v>0</v>
      </c>
      <c r="MD557" s="481"/>
      <c r="ME557" s="118"/>
      <c r="MF557" s="118"/>
      <c r="MG557" s="115"/>
      <c r="MH557" s="115"/>
      <c r="MI557" s="115"/>
      <c r="MJ557" s="115"/>
      <c r="MK557" s="115"/>
      <c r="ML557" s="115">
        <f t="shared" si="8801"/>
        <v>0</v>
      </c>
      <c r="MM557" s="481"/>
      <c r="MN557" s="118"/>
      <c r="MO557" s="118"/>
      <c r="MP557" s="115"/>
      <c r="MQ557" s="115"/>
      <c r="MR557" s="115"/>
      <c r="MS557" s="115"/>
      <c r="MT557" s="115"/>
      <c r="MU557" s="115">
        <f t="shared" si="8802"/>
        <v>0</v>
      </c>
      <c r="MV557" s="481"/>
      <c r="MW557" s="118"/>
      <c r="MX557" s="118"/>
      <c r="MY557" s="115"/>
      <c r="MZ557" s="115"/>
      <c r="NA557" s="115"/>
      <c r="NB557" s="115"/>
      <c r="NC557" s="115"/>
      <c r="ND557" s="115">
        <f t="shared" si="8803"/>
        <v>0</v>
      </c>
      <c r="NE557" s="481"/>
      <c r="NF557" s="118"/>
      <c r="NG557" s="118"/>
      <c r="NH557" s="115"/>
      <c r="NI557" s="115"/>
      <c r="NJ557" s="115"/>
      <c r="NK557" s="115"/>
      <c r="NL557" s="115"/>
      <c r="NM557" s="115">
        <f t="shared" si="8804"/>
        <v>0</v>
      </c>
      <c r="NN557" s="481"/>
      <c r="NO557" s="118"/>
      <c r="NP557" s="118"/>
      <c r="NQ557" s="115"/>
      <c r="NR557" s="115"/>
      <c r="NS557" s="115"/>
      <c r="NT557" s="115"/>
      <c r="NU557" s="115"/>
      <c r="NV557" s="115">
        <f t="shared" si="8805"/>
        <v>0</v>
      </c>
      <c r="NW557" s="481"/>
      <c r="NX557" s="118"/>
      <c r="NY557" s="118"/>
      <c r="NZ557" s="115"/>
      <c r="OA557" s="115"/>
      <c r="OB557" s="115"/>
      <c r="OC557" s="115"/>
      <c r="OD557" s="115"/>
      <c r="OE557" s="115">
        <f t="shared" si="8806"/>
        <v>0</v>
      </c>
      <c r="OF557" s="481"/>
      <c r="OG557" s="118"/>
      <c r="OH557" s="118"/>
      <c r="OI557" s="115"/>
      <c r="OJ557" s="115"/>
      <c r="OK557" s="115"/>
      <c r="OL557" s="115"/>
      <c r="OM557" s="115"/>
      <c r="ON557" s="115">
        <f t="shared" si="8807"/>
        <v>0</v>
      </c>
      <c r="OO557" s="481"/>
      <c r="OP557" s="118"/>
      <c r="OQ557" s="118"/>
      <c r="OR557" s="115"/>
      <c r="OS557" s="115"/>
      <c r="OT557" s="115"/>
      <c r="OU557" s="115"/>
      <c r="OV557" s="115"/>
      <c r="OW557" s="115">
        <f t="shared" si="8808"/>
        <v>0</v>
      </c>
      <c r="OY557" s="118"/>
      <c r="OZ557" s="118"/>
      <c r="PA557" s="115"/>
      <c r="PB557" s="115"/>
      <c r="PC557" s="115"/>
      <c r="PD557" s="115"/>
      <c r="PE557" s="115"/>
      <c r="PF557" s="115">
        <f t="shared" si="8809"/>
        <v>0</v>
      </c>
    </row>
    <row r="558" spans="1:423">
      <c r="A558" s="118"/>
      <c r="B558" s="118"/>
      <c r="C558" s="119"/>
      <c r="D558" s="119"/>
      <c r="E558" s="119"/>
      <c r="F558" s="119"/>
      <c r="G558" s="120" t="s">
        <v>44</v>
      </c>
      <c r="H558" s="132">
        <f t="shared" ref="H558:H588" si="8810">SUM(H550:H557)</f>
        <v>0</v>
      </c>
      <c r="J558" s="118"/>
      <c r="K558" s="118"/>
      <c r="L558" s="119"/>
      <c r="M558" s="119"/>
      <c r="N558" s="119"/>
      <c r="O558" s="119"/>
      <c r="P558" s="120" t="s">
        <v>44</v>
      </c>
      <c r="Q558" s="132">
        <f t="shared" ref="Q558:Q588" si="8811">SUM(Q550:Q557)</f>
        <v>0</v>
      </c>
      <c r="S558" s="118"/>
      <c r="T558" s="118"/>
      <c r="U558" s="119"/>
      <c r="V558" s="119"/>
      <c r="W558" s="119"/>
      <c r="X558" s="119"/>
      <c r="Y558" s="120" t="s">
        <v>44</v>
      </c>
      <c r="Z558" s="132">
        <f t="shared" ref="Z558:Z588" si="8812">SUM(Z550:Z557)</f>
        <v>0</v>
      </c>
      <c r="AB558" s="118"/>
      <c r="AC558" s="118"/>
      <c r="AD558" s="119"/>
      <c r="AE558" s="119"/>
      <c r="AF558" s="119"/>
      <c r="AG558" s="119"/>
      <c r="AH558" s="120" t="s">
        <v>44</v>
      </c>
      <c r="AI558" s="132">
        <f t="shared" ref="AI558:AI588" si="8813">SUM(AI550:AI557)</f>
        <v>0</v>
      </c>
      <c r="AK558" s="118"/>
      <c r="AL558" s="118"/>
      <c r="AM558" s="119"/>
      <c r="AN558" s="119"/>
      <c r="AO558" s="119"/>
      <c r="AP558" s="119"/>
      <c r="AQ558" s="120" t="s">
        <v>44</v>
      </c>
      <c r="AR558" s="132">
        <f t="shared" ref="AR558:AR588" si="8814">SUM(AR550:AR557)</f>
        <v>0</v>
      </c>
      <c r="AT558" s="118"/>
      <c r="AU558" s="118"/>
      <c r="AV558" s="119"/>
      <c r="AW558" s="119"/>
      <c r="AX558" s="119"/>
      <c r="AY558" s="119"/>
      <c r="AZ558" s="120" t="s">
        <v>44</v>
      </c>
      <c r="BA558" s="132">
        <f t="shared" ref="BA558:BA588" si="8815">SUM(BA550:BA557)</f>
        <v>0</v>
      </c>
      <c r="BC558" s="118"/>
      <c r="BD558" s="118"/>
      <c r="BE558" s="119"/>
      <c r="BF558" s="119"/>
      <c r="BG558" s="119"/>
      <c r="BH558" s="119"/>
      <c r="BI558" s="120" t="s">
        <v>44</v>
      </c>
      <c r="BJ558" s="132">
        <f t="shared" ref="BJ558:DL558" si="8816">SUM(BJ550:BJ557)</f>
        <v>0</v>
      </c>
      <c r="BL558" s="118"/>
      <c r="BM558" s="118"/>
      <c r="BN558" s="119"/>
      <c r="BO558" s="119"/>
      <c r="BP558" s="119"/>
      <c r="BQ558" s="119"/>
      <c r="BR558" s="120" t="s">
        <v>44</v>
      </c>
      <c r="BS558" s="132">
        <f t="shared" ref="BS558:DU558" si="8817">SUM(BS550:BS557)</f>
        <v>0</v>
      </c>
      <c r="BU558" s="118"/>
      <c r="BV558" s="118"/>
      <c r="BW558" s="119"/>
      <c r="BX558" s="119"/>
      <c r="BY558" s="119"/>
      <c r="BZ558" s="119"/>
      <c r="CA558" s="120" t="s">
        <v>44</v>
      </c>
      <c r="CB558" s="132">
        <f t="shared" si="8816"/>
        <v>0</v>
      </c>
      <c r="CD558" s="118"/>
      <c r="CE558" s="118"/>
      <c r="CF558" s="119"/>
      <c r="CG558" s="119"/>
      <c r="CH558" s="119"/>
      <c r="CI558" s="119"/>
      <c r="CJ558" s="120" t="s">
        <v>44</v>
      </c>
      <c r="CK558" s="132">
        <f t="shared" si="8817"/>
        <v>0</v>
      </c>
      <c r="CM558" s="118"/>
      <c r="CN558" s="118"/>
      <c r="CO558" s="119"/>
      <c r="CP558" s="119"/>
      <c r="CQ558" s="119"/>
      <c r="CR558" s="119"/>
      <c r="CS558" s="120" t="s">
        <v>44</v>
      </c>
      <c r="CT558" s="132">
        <f t="shared" si="8816"/>
        <v>0</v>
      </c>
      <c r="CV558" s="118"/>
      <c r="CW558" s="118"/>
      <c r="CX558" s="119"/>
      <c r="CY558" s="119"/>
      <c r="CZ558" s="119"/>
      <c r="DA558" s="119"/>
      <c r="DB558" s="120" t="s">
        <v>44</v>
      </c>
      <c r="DC558" s="132">
        <f t="shared" si="8817"/>
        <v>0</v>
      </c>
      <c r="DE558" s="118"/>
      <c r="DF558" s="118"/>
      <c r="DG558" s="119"/>
      <c r="DH558" s="119"/>
      <c r="DI558" s="119"/>
      <c r="DJ558" s="119"/>
      <c r="DK558" s="120" t="s">
        <v>44</v>
      </c>
      <c r="DL558" s="132">
        <f t="shared" si="8816"/>
        <v>0</v>
      </c>
      <c r="DN558" s="118"/>
      <c r="DO558" s="118"/>
      <c r="DP558" s="119"/>
      <c r="DQ558" s="119"/>
      <c r="DR558" s="119"/>
      <c r="DS558" s="119"/>
      <c r="DT558" s="120" t="s">
        <v>44</v>
      </c>
      <c r="DU558" s="132">
        <f t="shared" si="8817"/>
        <v>0</v>
      </c>
      <c r="DW558" s="118"/>
      <c r="DX558" s="118"/>
      <c r="DY558" s="119"/>
      <c r="DZ558" s="119"/>
      <c r="EA558" s="119"/>
      <c r="EB558" s="119"/>
      <c r="EC558" s="120" t="s">
        <v>44</v>
      </c>
      <c r="ED558" s="132">
        <f t="shared" ref="ED558:GF558" si="8818">SUM(ED550:ED557)</f>
        <v>0</v>
      </c>
      <c r="EF558" s="118"/>
      <c r="EG558" s="118"/>
      <c r="EH558" s="119"/>
      <c r="EI558" s="119"/>
      <c r="EJ558" s="119"/>
      <c r="EK558" s="119"/>
      <c r="EL558" s="120" t="s">
        <v>44</v>
      </c>
      <c r="EM558" s="132">
        <f t="shared" ref="EM558:GO558" si="8819">SUM(EM550:EM557)</f>
        <v>0</v>
      </c>
      <c r="EO558" s="118"/>
      <c r="EP558" s="118"/>
      <c r="EQ558" s="119"/>
      <c r="ER558" s="119"/>
      <c r="ES558" s="119"/>
      <c r="ET558" s="119"/>
      <c r="EU558" s="120" t="s">
        <v>44</v>
      </c>
      <c r="EV558" s="132">
        <f t="shared" si="8818"/>
        <v>0</v>
      </c>
      <c r="EX558" s="118"/>
      <c r="EY558" s="118"/>
      <c r="EZ558" s="119"/>
      <c r="FA558" s="119"/>
      <c r="FB558" s="119"/>
      <c r="FC558" s="119"/>
      <c r="FD558" s="120" t="s">
        <v>44</v>
      </c>
      <c r="FE558" s="132">
        <f t="shared" si="8819"/>
        <v>0</v>
      </c>
      <c r="FG558" s="118"/>
      <c r="FH558" s="118"/>
      <c r="FI558" s="119"/>
      <c r="FJ558" s="119"/>
      <c r="FK558" s="119"/>
      <c r="FL558" s="119"/>
      <c r="FM558" s="120" t="s">
        <v>44</v>
      </c>
      <c r="FN558" s="132">
        <f t="shared" si="8818"/>
        <v>0</v>
      </c>
      <c r="FP558" s="118"/>
      <c r="FQ558" s="118"/>
      <c r="FR558" s="119"/>
      <c r="FS558" s="119"/>
      <c r="FT558" s="119"/>
      <c r="FU558" s="119"/>
      <c r="FV558" s="120" t="s">
        <v>44</v>
      </c>
      <c r="FW558" s="132">
        <f t="shared" si="8819"/>
        <v>0</v>
      </c>
      <c r="FY558" s="118"/>
      <c r="FZ558" s="118"/>
      <c r="GA558" s="119"/>
      <c r="GB558" s="119"/>
      <c r="GC558" s="119"/>
      <c r="GD558" s="119"/>
      <c r="GE558" s="120" t="s">
        <v>44</v>
      </c>
      <c r="GF558" s="132">
        <f t="shared" si="8818"/>
        <v>0</v>
      </c>
      <c r="GH558" s="118"/>
      <c r="GI558" s="118"/>
      <c r="GJ558" s="119"/>
      <c r="GK558" s="119"/>
      <c r="GL558" s="119"/>
      <c r="GM558" s="119"/>
      <c r="GN558" s="120" t="s">
        <v>44</v>
      </c>
      <c r="GO558" s="132">
        <f t="shared" si="8819"/>
        <v>0</v>
      </c>
      <c r="GQ558" s="118"/>
      <c r="GR558" s="118"/>
      <c r="GS558" s="119"/>
      <c r="GT558" s="119"/>
      <c r="GU558" s="119"/>
      <c r="GV558" s="119"/>
      <c r="GW558" s="120" t="s">
        <v>44</v>
      </c>
      <c r="GX558" s="132">
        <f t="shared" ref="GX558:IZ558" si="8820">SUM(GX550:GX557)</f>
        <v>0</v>
      </c>
      <c r="GZ558" s="118"/>
      <c r="HA558" s="118"/>
      <c r="HB558" s="119"/>
      <c r="HC558" s="119"/>
      <c r="HD558" s="119"/>
      <c r="HE558" s="119"/>
      <c r="HF558" s="120" t="s">
        <v>44</v>
      </c>
      <c r="HG558" s="132">
        <f t="shared" ref="HG558:JI558" si="8821">SUM(HG550:HG557)</f>
        <v>1</v>
      </c>
      <c r="HI558" s="118"/>
      <c r="HJ558" s="118"/>
      <c r="HK558" s="119"/>
      <c r="HL558" s="119"/>
      <c r="HM558" s="119"/>
      <c r="HN558" s="119"/>
      <c r="HO558" s="120" t="s">
        <v>44</v>
      </c>
      <c r="HP558" s="132">
        <f t="shared" si="8820"/>
        <v>1</v>
      </c>
      <c r="HR558" s="118"/>
      <c r="HS558" s="118"/>
      <c r="HT558" s="119"/>
      <c r="HU558" s="119"/>
      <c r="HV558" s="119"/>
      <c r="HW558" s="119"/>
      <c r="HX558" s="120" t="s">
        <v>44</v>
      </c>
      <c r="HY558" s="132">
        <f t="shared" si="8821"/>
        <v>1</v>
      </c>
      <c r="IA558" s="118"/>
      <c r="IB558" s="118"/>
      <c r="IC558" s="119"/>
      <c r="ID558" s="119"/>
      <c r="IE558" s="119"/>
      <c r="IF558" s="119"/>
      <c r="IG558" s="120" t="s">
        <v>44</v>
      </c>
      <c r="IH558" s="132">
        <f t="shared" si="8820"/>
        <v>1</v>
      </c>
      <c r="IJ558" s="118"/>
      <c r="IK558" s="118"/>
      <c r="IL558" s="119"/>
      <c r="IM558" s="119"/>
      <c r="IN558" s="119"/>
      <c r="IO558" s="119"/>
      <c r="IP558" s="120" t="s">
        <v>44</v>
      </c>
      <c r="IQ558" s="132">
        <f t="shared" si="8821"/>
        <v>0</v>
      </c>
      <c r="IS558" s="118"/>
      <c r="IT558" s="118"/>
      <c r="IU558" s="119"/>
      <c r="IV558" s="119"/>
      <c r="IW558" s="119"/>
      <c r="IX558" s="119"/>
      <c r="IY558" s="120" t="s">
        <v>44</v>
      </c>
      <c r="IZ558" s="132">
        <f t="shared" si="8820"/>
        <v>1</v>
      </c>
      <c r="JB558" s="118"/>
      <c r="JC558" s="118"/>
      <c r="JD558" s="119"/>
      <c r="JE558" s="119"/>
      <c r="JF558" s="119"/>
      <c r="JG558" s="119"/>
      <c r="JH558" s="120" t="s">
        <v>44</v>
      </c>
      <c r="JI558" s="132">
        <f t="shared" si="8821"/>
        <v>1</v>
      </c>
      <c r="JK558" s="118"/>
      <c r="JL558" s="118"/>
      <c r="JM558" s="119"/>
      <c r="JN558" s="119"/>
      <c r="JO558" s="119"/>
      <c r="JP558" s="119"/>
      <c r="JQ558" s="120" t="s">
        <v>44</v>
      </c>
      <c r="JR558" s="132">
        <f t="shared" ref="JR558:LT558" si="8822">SUM(JR550:JR557)</f>
        <v>0</v>
      </c>
      <c r="JT558" s="118"/>
      <c r="JU558" s="118"/>
      <c r="JV558" s="119"/>
      <c r="JW558" s="119"/>
      <c r="JX558" s="119"/>
      <c r="JY558" s="119"/>
      <c r="JZ558" s="120" t="s">
        <v>44</v>
      </c>
      <c r="KA558" s="132">
        <f t="shared" ref="KA558:MC558" si="8823">SUM(KA550:KA557)</f>
        <v>1</v>
      </c>
      <c r="KC558" s="118"/>
      <c r="KD558" s="118"/>
      <c r="KE558" s="119"/>
      <c r="KF558" s="119"/>
      <c r="KG558" s="119"/>
      <c r="KH558" s="119"/>
      <c r="KI558" s="120" t="s">
        <v>44</v>
      </c>
      <c r="KJ558" s="132">
        <f t="shared" si="8822"/>
        <v>0</v>
      </c>
      <c r="KL558" s="118"/>
      <c r="KM558" s="118"/>
      <c r="KN558" s="119"/>
      <c r="KO558" s="119"/>
      <c r="KP558" s="119"/>
      <c r="KQ558" s="119"/>
      <c r="KR558" s="120" t="s">
        <v>44</v>
      </c>
      <c r="KS558" s="132">
        <f t="shared" si="8823"/>
        <v>0</v>
      </c>
      <c r="KU558" s="118"/>
      <c r="KV558" s="118"/>
      <c r="KW558" s="119"/>
      <c r="KX558" s="119"/>
      <c r="KY558" s="119"/>
      <c r="KZ558" s="119"/>
      <c r="LA558" s="120" t="s">
        <v>44</v>
      </c>
      <c r="LB558" s="132">
        <f t="shared" si="8822"/>
        <v>0</v>
      </c>
      <c r="LD558" s="118"/>
      <c r="LE558" s="118"/>
      <c r="LF558" s="119"/>
      <c r="LG558" s="119"/>
      <c r="LH558" s="119"/>
      <c r="LI558" s="119"/>
      <c r="LJ558" s="120" t="s">
        <v>44</v>
      </c>
      <c r="LK558" s="132">
        <f t="shared" si="8823"/>
        <v>0</v>
      </c>
      <c r="LM558" s="118"/>
      <c r="LN558" s="118"/>
      <c r="LO558" s="119"/>
      <c r="LP558" s="119"/>
      <c r="LQ558" s="119"/>
      <c r="LR558" s="119"/>
      <c r="LS558" s="120" t="s">
        <v>44</v>
      </c>
      <c r="LT558" s="132">
        <f t="shared" si="8822"/>
        <v>0</v>
      </c>
      <c r="LV558" s="118"/>
      <c r="LW558" s="118"/>
      <c r="LX558" s="119"/>
      <c r="LY558" s="119"/>
      <c r="LZ558" s="119"/>
      <c r="MA558" s="119"/>
      <c r="MB558" s="120" t="s">
        <v>44</v>
      </c>
      <c r="MC558" s="132">
        <f t="shared" si="8823"/>
        <v>0</v>
      </c>
      <c r="ME558" s="118"/>
      <c r="MF558" s="118"/>
      <c r="MG558" s="119"/>
      <c r="MH558" s="119"/>
      <c r="MI558" s="119"/>
      <c r="MJ558" s="119"/>
      <c r="MK558" s="120" t="s">
        <v>44</v>
      </c>
      <c r="ML558" s="132">
        <f t="shared" ref="ML558:ON558" si="8824">SUM(ML550:ML557)</f>
        <v>0</v>
      </c>
      <c r="MN558" s="118"/>
      <c r="MO558" s="118"/>
      <c r="MP558" s="119"/>
      <c r="MQ558" s="119"/>
      <c r="MR558" s="119"/>
      <c r="MS558" s="119"/>
      <c r="MT558" s="120" t="s">
        <v>44</v>
      </c>
      <c r="MU558" s="132">
        <f t="shared" ref="MU558:OW558" si="8825">SUM(MU550:MU557)</f>
        <v>1</v>
      </c>
      <c r="MW558" s="118"/>
      <c r="MX558" s="118"/>
      <c r="MY558" s="119"/>
      <c r="MZ558" s="119"/>
      <c r="NA558" s="119"/>
      <c r="NB558" s="119"/>
      <c r="NC558" s="120" t="s">
        <v>44</v>
      </c>
      <c r="ND558" s="132">
        <f t="shared" si="8824"/>
        <v>1</v>
      </c>
      <c r="NF558" s="118"/>
      <c r="NG558" s="118"/>
      <c r="NH558" s="119"/>
      <c r="NI558" s="119"/>
      <c r="NJ558" s="119"/>
      <c r="NK558" s="119"/>
      <c r="NL558" s="120" t="s">
        <v>44</v>
      </c>
      <c r="NM558" s="132">
        <f t="shared" si="8825"/>
        <v>1</v>
      </c>
      <c r="NO558" s="118"/>
      <c r="NP558" s="118"/>
      <c r="NQ558" s="119"/>
      <c r="NR558" s="119"/>
      <c r="NS558" s="119"/>
      <c r="NT558" s="119"/>
      <c r="NU558" s="120" t="s">
        <v>44</v>
      </c>
      <c r="NV558" s="132">
        <f t="shared" si="8824"/>
        <v>0</v>
      </c>
      <c r="NX558" s="118"/>
      <c r="NY558" s="118"/>
      <c r="NZ558" s="119"/>
      <c r="OA558" s="119"/>
      <c r="OB558" s="119"/>
      <c r="OC558" s="119"/>
      <c r="OD558" s="120" t="s">
        <v>44</v>
      </c>
      <c r="OE558" s="132">
        <f t="shared" si="8825"/>
        <v>1</v>
      </c>
      <c r="OG558" s="118"/>
      <c r="OH558" s="118"/>
      <c r="OI558" s="119"/>
      <c r="OJ558" s="119"/>
      <c r="OK558" s="119"/>
      <c r="OL558" s="119"/>
      <c r="OM558" s="120" t="s">
        <v>44</v>
      </c>
      <c r="ON558" s="132">
        <f t="shared" si="8824"/>
        <v>1</v>
      </c>
      <c r="OP558" s="118"/>
      <c r="OQ558" s="118"/>
      <c r="OR558" s="119"/>
      <c r="OS558" s="119"/>
      <c r="OT558" s="119"/>
      <c r="OU558" s="119"/>
      <c r="OV558" s="120" t="s">
        <v>44</v>
      </c>
      <c r="OW558" s="132">
        <f t="shared" si="8825"/>
        <v>0</v>
      </c>
      <c r="OY558" s="118"/>
      <c r="OZ558" s="118"/>
      <c r="PA558" s="119"/>
      <c r="PB558" s="119"/>
      <c r="PC558" s="119"/>
      <c r="PD558" s="119"/>
      <c r="PE558" s="120" t="s">
        <v>44</v>
      </c>
      <c r="PF558" s="132">
        <f t="shared" ref="PF558" si="8826">SUM(PF550:PF557)</f>
        <v>0</v>
      </c>
    </row>
    <row r="559" spans="1:423" s="139" customFormat="1">
      <c r="A559" s="134"/>
      <c r="B559" s="135"/>
      <c r="C559" s="136"/>
      <c r="D559" s="136"/>
      <c r="E559" s="136"/>
      <c r="F559" s="136"/>
      <c r="G559" s="137"/>
      <c r="H559" s="138"/>
      <c r="J559" s="134"/>
      <c r="K559" s="135"/>
      <c r="L559" s="136"/>
      <c r="M559" s="136"/>
      <c r="N559" s="136"/>
      <c r="O559" s="136"/>
      <c r="P559" s="137"/>
      <c r="Q559" s="138"/>
      <c r="S559" s="134"/>
      <c r="T559" s="135"/>
      <c r="U559" s="136"/>
      <c r="V559" s="136"/>
      <c r="W559" s="136"/>
      <c r="X559" s="136"/>
      <c r="Y559" s="137"/>
      <c r="Z559" s="138"/>
      <c r="AB559" s="134"/>
      <c r="AC559" s="135"/>
      <c r="AD559" s="136"/>
      <c r="AE559" s="136"/>
      <c r="AF559" s="136"/>
      <c r="AG559" s="136"/>
      <c r="AH559" s="137"/>
      <c r="AI559" s="138"/>
      <c r="AK559" s="134"/>
      <c r="AL559" s="135"/>
      <c r="AM559" s="136"/>
      <c r="AN559" s="136"/>
      <c r="AO559" s="136"/>
      <c r="AP559" s="136"/>
      <c r="AQ559" s="137"/>
      <c r="AR559" s="138"/>
      <c r="AT559" s="134"/>
      <c r="AU559" s="135"/>
      <c r="AV559" s="136"/>
      <c r="AW559" s="136"/>
      <c r="AX559" s="136"/>
      <c r="AY559" s="136"/>
      <c r="AZ559" s="137"/>
      <c r="BA559" s="138"/>
      <c r="BC559" s="134"/>
      <c r="BD559" s="135"/>
      <c r="BE559" s="136"/>
      <c r="BF559" s="136"/>
      <c r="BG559" s="136"/>
      <c r="BH559" s="136"/>
      <c r="BI559" s="137"/>
      <c r="BJ559" s="138"/>
      <c r="BL559" s="134"/>
      <c r="BM559" s="135"/>
      <c r="BN559" s="136"/>
      <c r="BO559" s="136"/>
      <c r="BP559" s="136"/>
      <c r="BQ559" s="136"/>
      <c r="BR559" s="137"/>
      <c r="BS559" s="138"/>
      <c r="BU559" s="134"/>
      <c r="BV559" s="135"/>
      <c r="BW559" s="136"/>
      <c r="BX559" s="136"/>
      <c r="BY559" s="136"/>
      <c r="BZ559" s="136"/>
      <c r="CA559" s="137"/>
      <c r="CB559" s="138"/>
      <c r="CD559" s="134"/>
      <c r="CE559" s="135"/>
      <c r="CF559" s="136"/>
      <c r="CG559" s="136"/>
      <c r="CH559" s="136"/>
      <c r="CI559" s="136"/>
      <c r="CJ559" s="137"/>
      <c r="CK559" s="138"/>
      <c r="CM559" s="134"/>
      <c r="CN559" s="135"/>
      <c r="CO559" s="136"/>
      <c r="CP559" s="136"/>
      <c r="CQ559" s="136"/>
      <c r="CR559" s="136"/>
      <c r="CS559" s="137"/>
      <c r="CT559" s="138"/>
      <c r="CV559" s="134"/>
      <c r="CW559" s="135"/>
      <c r="CX559" s="136"/>
      <c r="CY559" s="136"/>
      <c r="CZ559" s="136"/>
      <c r="DA559" s="136"/>
      <c r="DB559" s="137"/>
      <c r="DC559" s="138"/>
      <c r="DE559" s="134"/>
      <c r="DF559" s="135"/>
      <c r="DG559" s="136"/>
      <c r="DH559" s="136"/>
      <c r="DI559" s="136"/>
      <c r="DJ559" s="136"/>
      <c r="DK559" s="137"/>
      <c r="DL559" s="138"/>
      <c r="DN559" s="134"/>
      <c r="DO559" s="135"/>
      <c r="DP559" s="136"/>
      <c r="DQ559" s="136"/>
      <c r="DR559" s="136"/>
      <c r="DS559" s="136"/>
      <c r="DT559" s="137"/>
      <c r="DU559" s="138"/>
      <c r="DW559" s="134"/>
      <c r="DX559" s="135"/>
      <c r="DY559" s="136"/>
      <c r="DZ559" s="136"/>
      <c r="EA559" s="136"/>
      <c r="EB559" s="136"/>
      <c r="EC559" s="137"/>
      <c r="ED559" s="138"/>
      <c r="EF559" s="134"/>
      <c r="EG559" s="135"/>
      <c r="EH559" s="136"/>
      <c r="EI559" s="136"/>
      <c r="EJ559" s="136"/>
      <c r="EK559" s="136"/>
      <c r="EL559" s="137"/>
      <c r="EM559" s="138"/>
      <c r="EO559" s="134"/>
      <c r="EP559" s="135"/>
      <c r="EQ559" s="136"/>
      <c r="ER559" s="136"/>
      <c r="ES559" s="136"/>
      <c r="ET559" s="136"/>
      <c r="EU559" s="137"/>
      <c r="EV559" s="138"/>
      <c r="EX559" s="134"/>
      <c r="EY559" s="135"/>
      <c r="EZ559" s="136"/>
      <c r="FA559" s="136"/>
      <c r="FB559" s="136"/>
      <c r="FC559" s="136"/>
      <c r="FD559" s="137"/>
      <c r="FE559" s="138"/>
      <c r="FG559" s="134"/>
      <c r="FH559" s="135"/>
      <c r="FI559" s="136"/>
      <c r="FJ559" s="136"/>
      <c r="FK559" s="136"/>
      <c r="FL559" s="136"/>
      <c r="FM559" s="137"/>
      <c r="FN559" s="138"/>
      <c r="FP559" s="134"/>
      <c r="FQ559" s="135"/>
      <c r="FR559" s="136"/>
      <c r="FS559" s="136"/>
      <c r="FT559" s="136"/>
      <c r="FU559" s="136"/>
      <c r="FV559" s="137"/>
      <c r="FW559" s="138"/>
      <c r="FY559" s="134"/>
      <c r="FZ559" s="135"/>
      <c r="GA559" s="136"/>
      <c r="GB559" s="136"/>
      <c r="GC559" s="136"/>
      <c r="GD559" s="136"/>
      <c r="GE559" s="137"/>
      <c r="GF559" s="138"/>
      <c r="GH559" s="134"/>
      <c r="GI559" s="135"/>
      <c r="GJ559" s="136"/>
      <c r="GK559" s="136"/>
      <c r="GL559" s="136"/>
      <c r="GM559" s="136"/>
      <c r="GN559" s="137"/>
      <c r="GO559" s="138"/>
      <c r="GQ559" s="134"/>
      <c r="GR559" s="135"/>
      <c r="GS559" s="136"/>
      <c r="GT559" s="136"/>
      <c r="GU559" s="136"/>
      <c r="GV559" s="136"/>
      <c r="GW559" s="137"/>
      <c r="GX559" s="138"/>
      <c r="GZ559" s="134"/>
      <c r="HA559" s="135"/>
      <c r="HB559" s="136"/>
      <c r="HC559" s="136"/>
      <c r="HD559" s="136"/>
      <c r="HE559" s="136"/>
      <c r="HF559" s="137"/>
      <c r="HG559" s="138"/>
      <c r="HI559" s="134"/>
      <c r="HJ559" s="135"/>
      <c r="HK559" s="136"/>
      <c r="HL559" s="136"/>
      <c r="HM559" s="136"/>
      <c r="HN559" s="136"/>
      <c r="HO559" s="137"/>
      <c r="HP559" s="138"/>
      <c r="HR559" s="134"/>
      <c r="HS559" s="135"/>
      <c r="HT559" s="136"/>
      <c r="HU559" s="136"/>
      <c r="HV559" s="136"/>
      <c r="HW559" s="136"/>
      <c r="HX559" s="137"/>
      <c r="HY559" s="138"/>
      <c r="IA559" s="134"/>
      <c r="IB559" s="135"/>
      <c r="IC559" s="136"/>
      <c r="ID559" s="136"/>
      <c r="IE559" s="136"/>
      <c r="IF559" s="136"/>
      <c r="IG559" s="137"/>
      <c r="IH559" s="138"/>
      <c r="IJ559" s="134"/>
      <c r="IK559" s="135"/>
      <c r="IL559" s="136"/>
      <c r="IM559" s="136"/>
      <c r="IN559" s="136"/>
      <c r="IO559" s="136"/>
      <c r="IP559" s="137"/>
      <c r="IQ559" s="138"/>
      <c r="IS559" s="134"/>
      <c r="IT559" s="135"/>
      <c r="IU559" s="136"/>
      <c r="IV559" s="136"/>
      <c r="IW559" s="136"/>
      <c r="IX559" s="136"/>
      <c r="IY559" s="137"/>
      <c r="IZ559" s="138"/>
      <c r="JB559" s="134"/>
      <c r="JC559" s="135"/>
      <c r="JD559" s="136"/>
      <c r="JE559" s="136"/>
      <c r="JF559" s="136"/>
      <c r="JG559" s="136"/>
      <c r="JH559" s="137"/>
      <c r="JI559" s="138"/>
      <c r="JK559" s="134"/>
      <c r="JL559" s="135"/>
      <c r="JM559" s="136"/>
      <c r="JN559" s="136"/>
      <c r="JO559" s="136"/>
      <c r="JP559" s="136"/>
      <c r="JQ559" s="137"/>
      <c r="JR559" s="138"/>
      <c r="JT559" s="134"/>
      <c r="JU559" s="135"/>
      <c r="JV559" s="136"/>
      <c r="JW559" s="136"/>
      <c r="JX559" s="136"/>
      <c r="JY559" s="136"/>
      <c r="JZ559" s="137"/>
      <c r="KA559" s="138"/>
      <c r="KC559" s="134"/>
      <c r="KD559" s="135"/>
      <c r="KE559" s="136"/>
      <c r="KF559" s="136"/>
      <c r="KG559" s="136"/>
      <c r="KH559" s="136"/>
      <c r="KI559" s="137"/>
      <c r="KJ559" s="138"/>
      <c r="KL559" s="134"/>
      <c r="KM559" s="135"/>
      <c r="KN559" s="136"/>
      <c r="KO559" s="136"/>
      <c r="KP559" s="136"/>
      <c r="KQ559" s="136"/>
      <c r="KR559" s="137"/>
      <c r="KS559" s="138"/>
      <c r="KU559" s="134"/>
      <c r="KV559" s="135"/>
      <c r="KW559" s="136"/>
      <c r="KX559" s="136"/>
      <c r="KY559" s="136"/>
      <c r="KZ559" s="136"/>
      <c r="LA559" s="137"/>
      <c r="LB559" s="138"/>
      <c r="LD559" s="134"/>
      <c r="LE559" s="135"/>
      <c r="LF559" s="136"/>
      <c r="LG559" s="136"/>
      <c r="LH559" s="136"/>
      <c r="LI559" s="136"/>
      <c r="LJ559" s="137"/>
      <c r="LK559" s="138"/>
      <c r="LM559" s="134"/>
      <c r="LN559" s="135"/>
      <c r="LO559" s="136"/>
      <c r="LP559" s="136"/>
      <c r="LQ559" s="136"/>
      <c r="LR559" s="136"/>
      <c r="LS559" s="137"/>
      <c r="LT559" s="138"/>
      <c r="LV559" s="134"/>
      <c r="LW559" s="135"/>
      <c r="LX559" s="136"/>
      <c r="LY559" s="136"/>
      <c r="LZ559" s="136"/>
      <c r="MA559" s="136"/>
      <c r="MB559" s="137"/>
      <c r="MC559" s="138"/>
      <c r="ME559" s="134"/>
      <c r="MF559" s="135"/>
      <c r="MG559" s="136"/>
      <c r="MH559" s="136"/>
      <c r="MI559" s="136"/>
      <c r="MJ559" s="136"/>
      <c r="MK559" s="137"/>
      <c r="ML559" s="138"/>
      <c r="MN559" s="134"/>
      <c r="MO559" s="135"/>
      <c r="MP559" s="136"/>
      <c r="MQ559" s="136"/>
      <c r="MR559" s="136"/>
      <c r="MS559" s="136"/>
      <c r="MT559" s="137"/>
      <c r="MU559" s="138"/>
      <c r="MW559" s="134"/>
      <c r="MX559" s="135"/>
      <c r="MY559" s="136"/>
      <c r="MZ559" s="136"/>
      <c r="NA559" s="136"/>
      <c r="NB559" s="136"/>
      <c r="NC559" s="137"/>
      <c r="ND559" s="138"/>
      <c r="NF559" s="134"/>
      <c r="NG559" s="135"/>
      <c r="NH559" s="136"/>
      <c r="NI559" s="136"/>
      <c r="NJ559" s="136"/>
      <c r="NK559" s="136"/>
      <c r="NL559" s="137"/>
      <c r="NM559" s="138"/>
      <c r="NO559" s="134"/>
      <c r="NP559" s="135"/>
      <c r="NQ559" s="136"/>
      <c r="NR559" s="136"/>
      <c r="NS559" s="136"/>
      <c r="NT559" s="136"/>
      <c r="NU559" s="137"/>
      <c r="NV559" s="138"/>
      <c r="NX559" s="134"/>
      <c r="NY559" s="135"/>
      <c r="NZ559" s="136"/>
      <c r="OA559" s="136"/>
      <c r="OB559" s="136"/>
      <c r="OC559" s="136"/>
      <c r="OD559" s="137"/>
      <c r="OE559" s="138"/>
      <c r="OG559" s="134"/>
      <c r="OH559" s="135"/>
      <c r="OI559" s="136"/>
      <c r="OJ559" s="136"/>
      <c r="OK559" s="136"/>
      <c r="OL559" s="136"/>
      <c r="OM559" s="137"/>
      <c r="ON559" s="138"/>
      <c r="OP559" s="134"/>
      <c r="OQ559" s="135"/>
      <c r="OR559" s="136"/>
      <c r="OS559" s="136"/>
      <c r="OT559" s="136"/>
      <c r="OU559" s="136"/>
      <c r="OV559" s="137"/>
      <c r="OW559" s="138"/>
      <c r="OY559" s="134"/>
      <c r="OZ559" s="135"/>
      <c r="PA559" s="136"/>
      <c r="PB559" s="136"/>
      <c r="PC559" s="136"/>
      <c r="PD559" s="136"/>
      <c r="PE559" s="137"/>
      <c r="PF559" s="138"/>
    </row>
    <row r="560" spans="1:423" s="161" customFormat="1">
      <c r="A560" s="116" t="s">
        <v>312</v>
      </c>
      <c r="B560" s="533" t="str">
        <f>+B545</f>
        <v>CARPINTERIA METALICA Y VIDRIOS</v>
      </c>
      <c r="C560" s="534"/>
      <c r="D560" s="534"/>
      <c r="E560" s="534"/>
      <c r="F560" s="534"/>
      <c r="G560" s="535"/>
      <c r="H560" s="116"/>
      <c r="I560"/>
      <c r="J560" s="116" t="s">
        <v>312</v>
      </c>
      <c r="K560" s="533" t="str">
        <f>B560</f>
        <v>CARPINTERIA METALICA Y VIDRIOS</v>
      </c>
      <c r="L560" s="534"/>
      <c r="M560" s="534"/>
      <c r="N560" s="534"/>
      <c r="O560" s="534"/>
      <c r="P560" s="535"/>
      <c r="Q560" s="116"/>
      <c r="R560"/>
      <c r="S560" s="116" t="s">
        <v>312</v>
      </c>
      <c r="T560" s="533" t="str">
        <f t="shared" ref="T560" si="8827">K560</f>
        <v>CARPINTERIA METALICA Y VIDRIOS</v>
      </c>
      <c r="U560" s="534"/>
      <c r="V560" s="534"/>
      <c r="W560" s="534"/>
      <c r="X560" s="534"/>
      <c r="Y560" s="535"/>
      <c r="Z560" s="116"/>
      <c r="AA560"/>
      <c r="AB560" s="116" t="s">
        <v>312</v>
      </c>
      <c r="AC560" s="533" t="str">
        <f t="shared" ref="AC560" si="8828">T560</f>
        <v>CARPINTERIA METALICA Y VIDRIOS</v>
      </c>
      <c r="AD560" s="534"/>
      <c r="AE560" s="534"/>
      <c r="AF560" s="534"/>
      <c r="AG560" s="534"/>
      <c r="AH560" s="535"/>
      <c r="AI560" s="116"/>
      <c r="AJ560"/>
      <c r="AK560" s="116" t="s">
        <v>312</v>
      </c>
      <c r="AL560" s="533" t="str">
        <f t="shared" ref="AL560" si="8829">AC560</f>
        <v>CARPINTERIA METALICA Y VIDRIOS</v>
      </c>
      <c r="AM560" s="534"/>
      <c r="AN560" s="534"/>
      <c r="AO560" s="534"/>
      <c r="AP560" s="534"/>
      <c r="AQ560" s="535"/>
      <c r="AR560" s="116"/>
      <c r="AS560"/>
      <c r="AT560" s="116" t="s">
        <v>312</v>
      </c>
      <c r="AU560" s="533" t="str">
        <f t="shared" ref="AU560" si="8830">AL560</f>
        <v>CARPINTERIA METALICA Y VIDRIOS</v>
      </c>
      <c r="AV560" s="534"/>
      <c r="AW560" s="534"/>
      <c r="AX560" s="534"/>
      <c r="AY560" s="534"/>
      <c r="AZ560" s="535"/>
      <c r="BA560" s="116"/>
      <c r="BB560"/>
      <c r="BC560" s="116" t="s">
        <v>312</v>
      </c>
      <c r="BD560" s="533" t="str">
        <f t="shared" ref="BD560" si="8831">AU560</f>
        <v>CARPINTERIA METALICA Y VIDRIOS</v>
      </c>
      <c r="BE560" s="534"/>
      <c r="BF560" s="534"/>
      <c r="BG560" s="534"/>
      <c r="BH560" s="534"/>
      <c r="BI560" s="535"/>
      <c r="BJ560" s="116"/>
      <c r="BK560"/>
      <c r="BL560" s="116" t="s">
        <v>312</v>
      </c>
      <c r="BM560" s="533" t="str">
        <f t="shared" ref="BM560" si="8832">BD560</f>
        <v>CARPINTERIA METALICA Y VIDRIOS</v>
      </c>
      <c r="BN560" s="534"/>
      <c r="BO560" s="534"/>
      <c r="BP560" s="534"/>
      <c r="BQ560" s="534"/>
      <c r="BR560" s="535"/>
      <c r="BS560" s="116"/>
      <c r="BT560"/>
      <c r="BU560" s="116" t="s">
        <v>312</v>
      </c>
      <c r="BV560" s="533" t="str">
        <f t="shared" ref="BV560" si="8833">BM560</f>
        <v>CARPINTERIA METALICA Y VIDRIOS</v>
      </c>
      <c r="BW560" s="534"/>
      <c r="BX560" s="534"/>
      <c r="BY560" s="534"/>
      <c r="BZ560" s="534"/>
      <c r="CA560" s="535"/>
      <c r="CB560" s="116"/>
      <c r="CC560"/>
      <c r="CD560" s="116" t="s">
        <v>312</v>
      </c>
      <c r="CE560" s="533" t="str">
        <f t="shared" ref="CE560" si="8834">BV560</f>
        <v>CARPINTERIA METALICA Y VIDRIOS</v>
      </c>
      <c r="CF560" s="534"/>
      <c r="CG560" s="534"/>
      <c r="CH560" s="534"/>
      <c r="CI560" s="534"/>
      <c r="CJ560" s="535"/>
      <c r="CK560" s="116"/>
      <c r="CL560"/>
      <c r="CM560" s="116" t="s">
        <v>312</v>
      </c>
      <c r="CN560" s="533" t="str">
        <f t="shared" ref="CN560" si="8835">CE560</f>
        <v>CARPINTERIA METALICA Y VIDRIOS</v>
      </c>
      <c r="CO560" s="534"/>
      <c r="CP560" s="534"/>
      <c r="CQ560" s="534"/>
      <c r="CR560" s="534"/>
      <c r="CS560" s="535"/>
      <c r="CT560" s="116"/>
      <c r="CU560"/>
      <c r="CV560" s="116" t="s">
        <v>312</v>
      </c>
      <c r="CW560" s="533" t="str">
        <f t="shared" ref="CW560" si="8836">CN560</f>
        <v>CARPINTERIA METALICA Y VIDRIOS</v>
      </c>
      <c r="CX560" s="534"/>
      <c r="CY560" s="534"/>
      <c r="CZ560" s="534"/>
      <c r="DA560" s="534"/>
      <c r="DB560" s="535"/>
      <c r="DC560" s="116"/>
      <c r="DD560"/>
      <c r="DE560" s="116" t="s">
        <v>312</v>
      </c>
      <c r="DF560" s="533" t="str">
        <f t="shared" ref="DF560" si="8837">CW560</f>
        <v>CARPINTERIA METALICA Y VIDRIOS</v>
      </c>
      <c r="DG560" s="534"/>
      <c r="DH560" s="534"/>
      <c r="DI560" s="534"/>
      <c r="DJ560" s="534"/>
      <c r="DK560" s="535"/>
      <c r="DL560" s="116"/>
      <c r="DM560"/>
      <c r="DN560" s="116" t="s">
        <v>312</v>
      </c>
      <c r="DO560" s="533" t="str">
        <f t="shared" ref="DO560" si="8838">DF560</f>
        <v>CARPINTERIA METALICA Y VIDRIOS</v>
      </c>
      <c r="DP560" s="534"/>
      <c r="DQ560" s="534"/>
      <c r="DR560" s="534"/>
      <c r="DS560" s="534"/>
      <c r="DT560" s="535"/>
      <c r="DU560" s="116"/>
      <c r="DV560"/>
      <c r="DW560" s="116" t="s">
        <v>312</v>
      </c>
      <c r="DX560" s="533" t="str">
        <f t="shared" ref="DX560" si="8839">DO560</f>
        <v>CARPINTERIA METALICA Y VIDRIOS</v>
      </c>
      <c r="DY560" s="534"/>
      <c r="DZ560" s="534"/>
      <c r="EA560" s="534"/>
      <c r="EB560" s="534"/>
      <c r="EC560" s="535"/>
      <c r="ED560" s="116"/>
      <c r="EE560"/>
      <c r="EF560" s="116" t="s">
        <v>312</v>
      </c>
      <c r="EG560" s="533" t="str">
        <f t="shared" ref="EG560" si="8840">DX560</f>
        <v>CARPINTERIA METALICA Y VIDRIOS</v>
      </c>
      <c r="EH560" s="534"/>
      <c r="EI560" s="534"/>
      <c r="EJ560" s="534"/>
      <c r="EK560" s="534"/>
      <c r="EL560" s="535"/>
      <c r="EM560" s="116"/>
      <c r="EN560"/>
      <c r="EO560" s="116" t="s">
        <v>312</v>
      </c>
      <c r="EP560" s="533" t="str">
        <f t="shared" ref="EP560" si="8841">EG560</f>
        <v>CARPINTERIA METALICA Y VIDRIOS</v>
      </c>
      <c r="EQ560" s="534"/>
      <c r="ER560" s="534"/>
      <c r="ES560" s="534"/>
      <c r="ET560" s="534"/>
      <c r="EU560" s="535"/>
      <c r="EV560" s="116"/>
      <c r="EW560"/>
      <c r="EX560" s="116" t="s">
        <v>312</v>
      </c>
      <c r="EY560" s="533" t="str">
        <f t="shared" ref="EY560" si="8842">EP560</f>
        <v>CARPINTERIA METALICA Y VIDRIOS</v>
      </c>
      <c r="EZ560" s="534"/>
      <c r="FA560" s="534"/>
      <c r="FB560" s="534"/>
      <c r="FC560" s="534"/>
      <c r="FD560" s="535"/>
      <c r="FE560" s="116"/>
      <c r="FF560"/>
      <c r="FG560" s="116" t="s">
        <v>312</v>
      </c>
      <c r="FH560" s="533" t="str">
        <f t="shared" ref="FH560" si="8843">EY560</f>
        <v>CARPINTERIA METALICA Y VIDRIOS</v>
      </c>
      <c r="FI560" s="534"/>
      <c r="FJ560" s="534"/>
      <c r="FK560" s="534"/>
      <c r="FL560" s="534"/>
      <c r="FM560" s="535"/>
      <c r="FN560" s="116"/>
      <c r="FO560"/>
      <c r="FP560" s="116" t="s">
        <v>312</v>
      </c>
      <c r="FQ560" s="533" t="str">
        <f t="shared" ref="FQ560" si="8844">FH560</f>
        <v>CARPINTERIA METALICA Y VIDRIOS</v>
      </c>
      <c r="FR560" s="534"/>
      <c r="FS560" s="534"/>
      <c r="FT560" s="534"/>
      <c r="FU560" s="534"/>
      <c r="FV560" s="535"/>
      <c r="FW560" s="116"/>
      <c r="FX560"/>
      <c r="FY560" s="116" t="s">
        <v>312</v>
      </c>
      <c r="FZ560" s="533" t="str">
        <f t="shared" ref="FZ560" si="8845">FQ560</f>
        <v>CARPINTERIA METALICA Y VIDRIOS</v>
      </c>
      <c r="GA560" s="534"/>
      <c r="GB560" s="534"/>
      <c r="GC560" s="534"/>
      <c r="GD560" s="534"/>
      <c r="GE560" s="535"/>
      <c r="GF560" s="116"/>
      <c r="GG560"/>
      <c r="GH560" s="116" t="s">
        <v>312</v>
      </c>
      <c r="GI560" s="533" t="str">
        <f t="shared" ref="GI560" si="8846">FZ560</f>
        <v>CARPINTERIA METALICA Y VIDRIOS</v>
      </c>
      <c r="GJ560" s="534"/>
      <c r="GK560" s="534"/>
      <c r="GL560" s="534"/>
      <c r="GM560" s="534"/>
      <c r="GN560" s="535"/>
      <c r="GO560" s="116"/>
      <c r="GP560"/>
      <c r="GQ560" s="116" t="s">
        <v>312</v>
      </c>
      <c r="GR560" s="533" t="str">
        <f t="shared" ref="GR560" si="8847">GI560</f>
        <v>CARPINTERIA METALICA Y VIDRIOS</v>
      </c>
      <c r="GS560" s="534"/>
      <c r="GT560" s="534"/>
      <c r="GU560" s="534"/>
      <c r="GV560" s="534"/>
      <c r="GW560" s="535"/>
      <c r="GX560" s="116"/>
      <c r="GY560"/>
      <c r="GZ560" s="116" t="s">
        <v>312</v>
      </c>
      <c r="HA560" s="533" t="str">
        <f t="shared" ref="HA560" si="8848">GR560</f>
        <v>CARPINTERIA METALICA Y VIDRIOS</v>
      </c>
      <c r="HB560" s="534"/>
      <c r="HC560" s="534"/>
      <c r="HD560" s="534"/>
      <c r="HE560" s="534"/>
      <c r="HF560" s="535"/>
      <c r="HG560" s="116"/>
      <c r="HH560"/>
      <c r="HI560" s="116" t="s">
        <v>312</v>
      </c>
      <c r="HJ560" s="533" t="str">
        <f t="shared" ref="HJ560" si="8849">HA560</f>
        <v>CARPINTERIA METALICA Y VIDRIOS</v>
      </c>
      <c r="HK560" s="534"/>
      <c r="HL560" s="534"/>
      <c r="HM560" s="534"/>
      <c r="HN560" s="534"/>
      <c r="HO560" s="535"/>
      <c r="HP560" s="116"/>
      <c r="HQ560"/>
      <c r="HR560" s="116" t="s">
        <v>312</v>
      </c>
      <c r="HS560" s="533" t="str">
        <f t="shared" ref="HS560" si="8850">HJ560</f>
        <v>CARPINTERIA METALICA Y VIDRIOS</v>
      </c>
      <c r="HT560" s="534"/>
      <c r="HU560" s="534"/>
      <c r="HV560" s="534"/>
      <c r="HW560" s="534"/>
      <c r="HX560" s="535"/>
      <c r="HY560" s="116"/>
      <c r="HZ560"/>
      <c r="IA560" s="116" t="s">
        <v>312</v>
      </c>
      <c r="IB560" s="533" t="str">
        <f t="shared" ref="IB560" si="8851">HS560</f>
        <v>CARPINTERIA METALICA Y VIDRIOS</v>
      </c>
      <c r="IC560" s="534"/>
      <c r="ID560" s="534"/>
      <c r="IE560" s="534"/>
      <c r="IF560" s="534"/>
      <c r="IG560" s="535"/>
      <c r="IH560" s="116"/>
      <c r="II560"/>
      <c r="IJ560" s="116" t="s">
        <v>312</v>
      </c>
      <c r="IK560" s="533" t="str">
        <f t="shared" ref="IK560" si="8852">IB560</f>
        <v>CARPINTERIA METALICA Y VIDRIOS</v>
      </c>
      <c r="IL560" s="534"/>
      <c r="IM560" s="534"/>
      <c r="IN560" s="534"/>
      <c r="IO560" s="534"/>
      <c r="IP560" s="535"/>
      <c r="IQ560" s="116"/>
      <c r="IR560"/>
      <c r="IS560" s="116" t="s">
        <v>312</v>
      </c>
      <c r="IT560" s="533" t="str">
        <f t="shared" ref="IT560" si="8853">IK560</f>
        <v>CARPINTERIA METALICA Y VIDRIOS</v>
      </c>
      <c r="IU560" s="534"/>
      <c r="IV560" s="534"/>
      <c r="IW560" s="534"/>
      <c r="IX560" s="534"/>
      <c r="IY560" s="535"/>
      <c r="IZ560" s="116"/>
      <c r="JA560"/>
      <c r="JB560" s="116" t="s">
        <v>312</v>
      </c>
      <c r="JC560" s="533" t="str">
        <f t="shared" ref="JC560" si="8854">IT560</f>
        <v>CARPINTERIA METALICA Y VIDRIOS</v>
      </c>
      <c r="JD560" s="534"/>
      <c r="JE560" s="534"/>
      <c r="JF560" s="534"/>
      <c r="JG560" s="534"/>
      <c r="JH560" s="535"/>
      <c r="JI560" s="116"/>
      <c r="JJ560"/>
      <c r="JK560" s="116" t="s">
        <v>312</v>
      </c>
      <c r="JL560" s="533" t="str">
        <f t="shared" ref="JL560" si="8855">JC560</f>
        <v>CARPINTERIA METALICA Y VIDRIOS</v>
      </c>
      <c r="JM560" s="534"/>
      <c r="JN560" s="534"/>
      <c r="JO560" s="534"/>
      <c r="JP560" s="534"/>
      <c r="JQ560" s="535"/>
      <c r="JR560" s="116"/>
      <c r="JS560"/>
      <c r="JT560" s="116" t="s">
        <v>312</v>
      </c>
      <c r="JU560" s="533" t="str">
        <f t="shared" ref="JU560" si="8856">JL560</f>
        <v>CARPINTERIA METALICA Y VIDRIOS</v>
      </c>
      <c r="JV560" s="534"/>
      <c r="JW560" s="534"/>
      <c r="JX560" s="534"/>
      <c r="JY560" s="534"/>
      <c r="JZ560" s="535"/>
      <c r="KA560" s="116"/>
      <c r="KB560"/>
      <c r="KC560" s="116" t="s">
        <v>312</v>
      </c>
      <c r="KD560" s="533" t="str">
        <f t="shared" ref="KD560" si="8857">JU560</f>
        <v>CARPINTERIA METALICA Y VIDRIOS</v>
      </c>
      <c r="KE560" s="534"/>
      <c r="KF560" s="534"/>
      <c r="KG560" s="534"/>
      <c r="KH560" s="534"/>
      <c r="KI560" s="535"/>
      <c r="KJ560" s="116"/>
      <c r="KK560"/>
      <c r="KL560" s="116" t="s">
        <v>312</v>
      </c>
      <c r="KM560" s="533" t="str">
        <f t="shared" ref="KM560" si="8858">KD560</f>
        <v>CARPINTERIA METALICA Y VIDRIOS</v>
      </c>
      <c r="KN560" s="534"/>
      <c r="KO560" s="534"/>
      <c r="KP560" s="534"/>
      <c r="KQ560" s="534"/>
      <c r="KR560" s="535"/>
      <c r="KS560" s="116"/>
      <c r="KT560"/>
      <c r="KU560" s="116" t="s">
        <v>312</v>
      </c>
      <c r="KV560" s="533" t="str">
        <f t="shared" ref="KV560" si="8859">KM560</f>
        <v>CARPINTERIA METALICA Y VIDRIOS</v>
      </c>
      <c r="KW560" s="534"/>
      <c r="KX560" s="534"/>
      <c r="KY560" s="534"/>
      <c r="KZ560" s="534"/>
      <c r="LA560" s="535"/>
      <c r="LB560" s="116"/>
      <c r="LC560"/>
      <c r="LD560" s="116" t="s">
        <v>312</v>
      </c>
      <c r="LE560" s="533" t="str">
        <f t="shared" ref="LE560" si="8860">KV560</f>
        <v>CARPINTERIA METALICA Y VIDRIOS</v>
      </c>
      <c r="LF560" s="534"/>
      <c r="LG560" s="534"/>
      <c r="LH560" s="534"/>
      <c r="LI560" s="534"/>
      <c r="LJ560" s="535"/>
      <c r="LK560" s="116"/>
      <c r="LL560"/>
      <c r="LM560" s="116" t="s">
        <v>312</v>
      </c>
      <c r="LN560" s="533" t="str">
        <f t="shared" ref="LN560" si="8861">LE560</f>
        <v>CARPINTERIA METALICA Y VIDRIOS</v>
      </c>
      <c r="LO560" s="534"/>
      <c r="LP560" s="534"/>
      <c r="LQ560" s="534"/>
      <c r="LR560" s="534"/>
      <c r="LS560" s="535"/>
      <c r="LT560" s="116"/>
      <c r="LU560"/>
      <c r="LV560" s="116" t="s">
        <v>312</v>
      </c>
      <c r="LW560" s="533" t="str">
        <f t="shared" ref="LW560" si="8862">LN560</f>
        <v>CARPINTERIA METALICA Y VIDRIOS</v>
      </c>
      <c r="LX560" s="534"/>
      <c r="LY560" s="534"/>
      <c r="LZ560" s="534"/>
      <c r="MA560" s="534"/>
      <c r="MB560" s="535"/>
      <c r="MC560" s="116"/>
      <c r="MD560"/>
      <c r="ME560" s="116" t="s">
        <v>312</v>
      </c>
      <c r="MF560" s="533" t="str">
        <f t="shared" ref="MF560" si="8863">LW560</f>
        <v>CARPINTERIA METALICA Y VIDRIOS</v>
      </c>
      <c r="MG560" s="534"/>
      <c r="MH560" s="534"/>
      <c r="MI560" s="534"/>
      <c r="MJ560" s="534"/>
      <c r="MK560" s="535"/>
      <c r="ML560" s="116"/>
      <c r="MM560"/>
      <c r="MN560" s="116" t="s">
        <v>312</v>
      </c>
      <c r="MO560" s="533" t="str">
        <f t="shared" ref="MO560" si="8864">MF560</f>
        <v>CARPINTERIA METALICA Y VIDRIOS</v>
      </c>
      <c r="MP560" s="534"/>
      <c r="MQ560" s="534"/>
      <c r="MR560" s="534"/>
      <c r="MS560" s="534"/>
      <c r="MT560" s="535"/>
      <c r="MU560" s="116"/>
      <c r="MV560"/>
      <c r="MW560" s="116" t="s">
        <v>312</v>
      </c>
      <c r="MX560" s="533" t="str">
        <f t="shared" ref="MX560" si="8865">MO560</f>
        <v>CARPINTERIA METALICA Y VIDRIOS</v>
      </c>
      <c r="MY560" s="534"/>
      <c r="MZ560" s="534"/>
      <c r="NA560" s="534"/>
      <c r="NB560" s="534"/>
      <c r="NC560" s="535"/>
      <c r="ND560" s="116"/>
      <c r="NE560"/>
      <c r="NF560" s="116" t="s">
        <v>312</v>
      </c>
      <c r="NG560" s="533" t="str">
        <f t="shared" ref="NG560" si="8866">MX560</f>
        <v>CARPINTERIA METALICA Y VIDRIOS</v>
      </c>
      <c r="NH560" s="534"/>
      <c r="NI560" s="534"/>
      <c r="NJ560" s="534"/>
      <c r="NK560" s="534"/>
      <c r="NL560" s="535"/>
      <c r="NM560" s="116"/>
      <c r="NN560"/>
      <c r="NO560" s="116" t="s">
        <v>312</v>
      </c>
      <c r="NP560" s="533" t="str">
        <f t="shared" ref="NP560" si="8867">NG560</f>
        <v>CARPINTERIA METALICA Y VIDRIOS</v>
      </c>
      <c r="NQ560" s="534"/>
      <c r="NR560" s="534"/>
      <c r="NS560" s="534"/>
      <c r="NT560" s="534"/>
      <c r="NU560" s="535"/>
      <c r="NV560" s="116"/>
      <c r="NW560"/>
      <c r="NX560" s="116" t="s">
        <v>312</v>
      </c>
      <c r="NY560" s="533" t="str">
        <f t="shared" ref="NY560" si="8868">NP560</f>
        <v>CARPINTERIA METALICA Y VIDRIOS</v>
      </c>
      <c r="NZ560" s="534"/>
      <c r="OA560" s="534"/>
      <c r="OB560" s="534"/>
      <c r="OC560" s="534"/>
      <c r="OD560" s="535"/>
      <c r="OE560" s="116"/>
      <c r="OF560"/>
      <c r="OG560" s="116" t="s">
        <v>312</v>
      </c>
      <c r="OH560" s="533" t="str">
        <f t="shared" ref="OH560" si="8869">NY560</f>
        <v>CARPINTERIA METALICA Y VIDRIOS</v>
      </c>
      <c r="OI560" s="534"/>
      <c r="OJ560" s="534"/>
      <c r="OK560" s="534"/>
      <c r="OL560" s="534"/>
      <c r="OM560" s="535"/>
      <c r="ON560" s="116"/>
      <c r="OO560"/>
      <c r="OP560" s="116" t="s">
        <v>312</v>
      </c>
      <c r="OQ560" s="533" t="str">
        <f t="shared" ref="OQ560" si="8870">OH560</f>
        <v>CARPINTERIA METALICA Y VIDRIOS</v>
      </c>
      <c r="OR560" s="534"/>
      <c r="OS560" s="534"/>
      <c r="OT560" s="534"/>
      <c r="OU560" s="534"/>
      <c r="OV560" s="535"/>
      <c r="OW560" s="116"/>
      <c r="OX560"/>
      <c r="OY560" s="116" t="s">
        <v>312</v>
      </c>
      <c r="OZ560" s="533" t="str">
        <f t="shared" ref="OZ560" si="8871">OQ560</f>
        <v>CARPINTERIA METALICA Y VIDRIOS</v>
      </c>
      <c r="PA560" s="534"/>
      <c r="PB560" s="534"/>
      <c r="PC560" s="534"/>
      <c r="PD560" s="534"/>
      <c r="PE560" s="535"/>
      <c r="PF560" s="116"/>
      <c r="PG560"/>
    </row>
    <row r="561" spans="1:423" s="161" customFormat="1">
      <c r="A561" s="116"/>
      <c r="B561" s="536"/>
      <c r="C561" s="537"/>
      <c r="D561" s="537"/>
      <c r="E561" s="537"/>
      <c r="F561" s="537"/>
      <c r="G561" s="538"/>
      <c r="H561" s="116"/>
      <c r="I561"/>
      <c r="J561" s="116"/>
      <c r="K561" s="536"/>
      <c r="L561" s="537"/>
      <c r="M561" s="537"/>
      <c r="N561" s="537"/>
      <c r="O561" s="537"/>
      <c r="P561" s="538"/>
      <c r="Q561" s="116"/>
      <c r="R561"/>
      <c r="S561" s="116"/>
      <c r="T561" s="536"/>
      <c r="U561" s="537"/>
      <c r="V561" s="537"/>
      <c r="W561" s="537"/>
      <c r="X561" s="537"/>
      <c r="Y561" s="538"/>
      <c r="Z561" s="116"/>
      <c r="AA561"/>
      <c r="AB561" s="116"/>
      <c r="AC561" s="536"/>
      <c r="AD561" s="537"/>
      <c r="AE561" s="537"/>
      <c r="AF561" s="537"/>
      <c r="AG561" s="537"/>
      <c r="AH561" s="538"/>
      <c r="AI561" s="116"/>
      <c r="AJ561"/>
      <c r="AK561" s="116"/>
      <c r="AL561" s="536"/>
      <c r="AM561" s="537"/>
      <c r="AN561" s="537"/>
      <c r="AO561" s="537"/>
      <c r="AP561" s="537"/>
      <c r="AQ561" s="538"/>
      <c r="AR561" s="116"/>
      <c r="AS561"/>
      <c r="AT561" s="116"/>
      <c r="AU561" s="536"/>
      <c r="AV561" s="537"/>
      <c r="AW561" s="537"/>
      <c r="AX561" s="537"/>
      <c r="AY561" s="537"/>
      <c r="AZ561" s="538"/>
      <c r="BA561" s="116"/>
      <c r="BB561"/>
      <c r="BC561" s="116"/>
      <c r="BD561" s="536"/>
      <c r="BE561" s="537"/>
      <c r="BF561" s="537"/>
      <c r="BG561" s="537"/>
      <c r="BH561" s="537"/>
      <c r="BI561" s="538"/>
      <c r="BJ561" s="116"/>
      <c r="BK561"/>
      <c r="BL561" s="116"/>
      <c r="BM561" s="536"/>
      <c r="BN561" s="537"/>
      <c r="BO561" s="537"/>
      <c r="BP561" s="537"/>
      <c r="BQ561" s="537"/>
      <c r="BR561" s="538"/>
      <c r="BS561" s="116"/>
      <c r="BT561"/>
      <c r="BU561" s="116"/>
      <c r="BV561" s="536"/>
      <c r="BW561" s="537"/>
      <c r="BX561" s="537"/>
      <c r="BY561" s="537"/>
      <c r="BZ561" s="537"/>
      <c r="CA561" s="538"/>
      <c r="CB561" s="116"/>
      <c r="CC561"/>
      <c r="CD561" s="116"/>
      <c r="CE561" s="536"/>
      <c r="CF561" s="537"/>
      <c r="CG561" s="537"/>
      <c r="CH561" s="537"/>
      <c r="CI561" s="537"/>
      <c r="CJ561" s="538"/>
      <c r="CK561" s="116"/>
      <c r="CL561"/>
      <c r="CM561" s="116"/>
      <c r="CN561" s="536"/>
      <c r="CO561" s="537"/>
      <c r="CP561" s="537"/>
      <c r="CQ561" s="537"/>
      <c r="CR561" s="537"/>
      <c r="CS561" s="538"/>
      <c r="CT561" s="116"/>
      <c r="CU561"/>
      <c r="CV561" s="116"/>
      <c r="CW561" s="536"/>
      <c r="CX561" s="537"/>
      <c r="CY561" s="537"/>
      <c r="CZ561" s="537"/>
      <c r="DA561" s="537"/>
      <c r="DB561" s="538"/>
      <c r="DC561" s="116"/>
      <c r="DD561"/>
      <c r="DE561" s="116"/>
      <c r="DF561" s="536"/>
      <c r="DG561" s="537"/>
      <c r="DH561" s="537"/>
      <c r="DI561" s="537"/>
      <c r="DJ561" s="537"/>
      <c r="DK561" s="538"/>
      <c r="DL561" s="116"/>
      <c r="DM561"/>
      <c r="DN561" s="116"/>
      <c r="DO561" s="536"/>
      <c r="DP561" s="537"/>
      <c r="DQ561" s="537"/>
      <c r="DR561" s="537"/>
      <c r="DS561" s="537"/>
      <c r="DT561" s="538"/>
      <c r="DU561" s="116"/>
      <c r="DV561"/>
      <c r="DW561" s="116"/>
      <c r="DX561" s="536"/>
      <c r="DY561" s="537"/>
      <c r="DZ561" s="537"/>
      <c r="EA561" s="537"/>
      <c r="EB561" s="537"/>
      <c r="EC561" s="538"/>
      <c r="ED561" s="116"/>
      <c r="EE561"/>
      <c r="EF561" s="116"/>
      <c r="EG561" s="536"/>
      <c r="EH561" s="537"/>
      <c r="EI561" s="537"/>
      <c r="EJ561" s="537"/>
      <c r="EK561" s="537"/>
      <c r="EL561" s="538"/>
      <c r="EM561" s="116"/>
      <c r="EN561"/>
      <c r="EO561" s="116"/>
      <c r="EP561" s="536"/>
      <c r="EQ561" s="537"/>
      <c r="ER561" s="537"/>
      <c r="ES561" s="537"/>
      <c r="ET561" s="537"/>
      <c r="EU561" s="538"/>
      <c r="EV561" s="116"/>
      <c r="EW561"/>
      <c r="EX561" s="116"/>
      <c r="EY561" s="536"/>
      <c r="EZ561" s="537"/>
      <c r="FA561" s="537"/>
      <c r="FB561" s="537"/>
      <c r="FC561" s="537"/>
      <c r="FD561" s="538"/>
      <c r="FE561" s="116"/>
      <c r="FF561"/>
      <c r="FG561" s="116"/>
      <c r="FH561" s="536"/>
      <c r="FI561" s="537"/>
      <c r="FJ561" s="537"/>
      <c r="FK561" s="537"/>
      <c r="FL561" s="537"/>
      <c r="FM561" s="538"/>
      <c r="FN561" s="116"/>
      <c r="FO561"/>
      <c r="FP561" s="116"/>
      <c r="FQ561" s="536"/>
      <c r="FR561" s="537"/>
      <c r="FS561" s="537"/>
      <c r="FT561" s="537"/>
      <c r="FU561" s="537"/>
      <c r="FV561" s="538"/>
      <c r="FW561" s="116"/>
      <c r="FX561"/>
      <c r="FY561" s="116"/>
      <c r="FZ561" s="536"/>
      <c r="GA561" s="537"/>
      <c r="GB561" s="537"/>
      <c r="GC561" s="537"/>
      <c r="GD561" s="537"/>
      <c r="GE561" s="538"/>
      <c r="GF561" s="116"/>
      <c r="GG561"/>
      <c r="GH561" s="116"/>
      <c r="GI561" s="536"/>
      <c r="GJ561" s="537"/>
      <c r="GK561" s="537"/>
      <c r="GL561" s="537"/>
      <c r="GM561" s="537"/>
      <c r="GN561" s="538"/>
      <c r="GO561" s="116"/>
      <c r="GP561"/>
      <c r="GQ561" s="116"/>
      <c r="GR561" s="536"/>
      <c r="GS561" s="537"/>
      <c r="GT561" s="537"/>
      <c r="GU561" s="537"/>
      <c r="GV561" s="537"/>
      <c r="GW561" s="538"/>
      <c r="GX561" s="116"/>
      <c r="GY561"/>
      <c r="GZ561" s="116"/>
      <c r="HA561" s="536"/>
      <c r="HB561" s="537"/>
      <c r="HC561" s="537"/>
      <c r="HD561" s="537"/>
      <c r="HE561" s="537"/>
      <c r="HF561" s="538"/>
      <c r="HG561" s="116"/>
      <c r="HH561"/>
      <c r="HI561" s="116"/>
      <c r="HJ561" s="536"/>
      <c r="HK561" s="537"/>
      <c r="HL561" s="537"/>
      <c r="HM561" s="537"/>
      <c r="HN561" s="537"/>
      <c r="HO561" s="538"/>
      <c r="HP561" s="116"/>
      <c r="HQ561"/>
      <c r="HR561" s="116"/>
      <c r="HS561" s="536"/>
      <c r="HT561" s="537"/>
      <c r="HU561" s="537"/>
      <c r="HV561" s="537"/>
      <c r="HW561" s="537"/>
      <c r="HX561" s="538"/>
      <c r="HY561" s="116"/>
      <c r="HZ561"/>
      <c r="IA561" s="116"/>
      <c r="IB561" s="536"/>
      <c r="IC561" s="537"/>
      <c r="ID561" s="537"/>
      <c r="IE561" s="537"/>
      <c r="IF561" s="537"/>
      <c r="IG561" s="538"/>
      <c r="IH561" s="116"/>
      <c r="II561"/>
      <c r="IJ561" s="116"/>
      <c r="IK561" s="536"/>
      <c r="IL561" s="537"/>
      <c r="IM561" s="537"/>
      <c r="IN561" s="537"/>
      <c r="IO561" s="537"/>
      <c r="IP561" s="538"/>
      <c r="IQ561" s="116"/>
      <c r="IR561"/>
      <c r="IS561" s="116"/>
      <c r="IT561" s="536"/>
      <c r="IU561" s="537"/>
      <c r="IV561" s="537"/>
      <c r="IW561" s="537"/>
      <c r="IX561" s="537"/>
      <c r="IY561" s="538"/>
      <c r="IZ561" s="116"/>
      <c r="JA561"/>
      <c r="JB561" s="116"/>
      <c r="JC561" s="536"/>
      <c r="JD561" s="537"/>
      <c r="JE561" s="537"/>
      <c r="JF561" s="537"/>
      <c r="JG561" s="537"/>
      <c r="JH561" s="538"/>
      <c r="JI561" s="116"/>
      <c r="JJ561"/>
      <c r="JK561" s="116"/>
      <c r="JL561" s="536"/>
      <c r="JM561" s="537"/>
      <c r="JN561" s="537"/>
      <c r="JO561" s="537"/>
      <c r="JP561" s="537"/>
      <c r="JQ561" s="538"/>
      <c r="JR561" s="116"/>
      <c r="JS561"/>
      <c r="JT561" s="116"/>
      <c r="JU561" s="536"/>
      <c r="JV561" s="537"/>
      <c r="JW561" s="537"/>
      <c r="JX561" s="537"/>
      <c r="JY561" s="537"/>
      <c r="JZ561" s="538"/>
      <c r="KA561" s="116"/>
      <c r="KB561"/>
      <c r="KC561" s="116"/>
      <c r="KD561" s="536"/>
      <c r="KE561" s="537"/>
      <c r="KF561" s="537"/>
      <c r="KG561" s="537"/>
      <c r="KH561" s="537"/>
      <c r="KI561" s="538"/>
      <c r="KJ561" s="116"/>
      <c r="KK561"/>
      <c r="KL561" s="116"/>
      <c r="KM561" s="536"/>
      <c r="KN561" s="537"/>
      <c r="KO561" s="537"/>
      <c r="KP561" s="537"/>
      <c r="KQ561" s="537"/>
      <c r="KR561" s="538"/>
      <c r="KS561" s="116"/>
      <c r="KT561"/>
      <c r="KU561" s="116"/>
      <c r="KV561" s="536"/>
      <c r="KW561" s="537"/>
      <c r="KX561" s="537"/>
      <c r="KY561" s="537"/>
      <c r="KZ561" s="537"/>
      <c r="LA561" s="538"/>
      <c r="LB561" s="116"/>
      <c r="LC561"/>
      <c r="LD561" s="116"/>
      <c r="LE561" s="536"/>
      <c r="LF561" s="537"/>
      <c r="LG561" s="537"/>
      <c r="LH561" s="537"/>
      <c r="LI561" s="537"/>
      <c r="LJ561" s="538"/>
      <c r="LK561" s="116"/>
      <c r="LL561"/>
      <c r="LM561" s="116"/>
      <c r="LN561" s="536"/>
      <c r="LO561" s="537"/>
      <c r="LP561" s="537"/>
      <c r="LQ561" s="537"/>
      <c r="LR561" s="537"/>
      <c r="LS561" s="538"/>
      <c r="LT561" s="116"/>
      <c r="LU561"/>
      <c r="LV561" s="116"/>
      <c r="LW561" s="536"/>
      <c r="LX561" s="537"/>
      <c r="LY561" s="537"/>
      <c r="LZ561" s="537"/>
      <c r="MA561" s="537"/>
      <c r="MB561" s="538"/>
      <c r="MC561" s="116"/>
      <c r="MD561"/>
      <c r="ME561" s="116"/>
      <c r="MF561" s="536"/>
      <c r="MG561" s="537"/>
      <c r="MH561" s="537"/>
      <c r="MI561" s="537"/>
      <c r="MJ561" s="537"/>
      <c r="MK561" s="538"/>
      <c r="ML561" s="116"/>
      <c r="MM561"/>
      <c r="MN561" s="116"/>
      <c r="MO561" s="536"/>
      <c r="MP561" s="537"/>
      <c r="MQ561" s="537"/>
      <c r="MR561" s="537"/>
      <c r="MS561" s="537"/>
      <c r="MT561" s="538"/>
      <c r="MU561" s="116"/>
      <c r="MV561"/>
      <c r="MW561" s="116"/>
      <c r="MX561" s="536"/>
      <c r="MY561" s="537"/>
      <c r="MZ561" s="537"/>
      <c r="NA561" s="537"/>
      <c r="NB561" s="537"/>
      <c r="NC561" s="538"/>
      <c r="ND561" s="116"/>
      <c r="NE561"/>
      <c r="NF561" s="116"/>
      <c r="NG561" s="536"/>
      <c r="NH561" s="537"/>
      <c r="NI561" s="537"/>
      <c r="NJ561" s="537"/>
      <c r="NK561" s="537"/>
      <c r="NL561" s="538"/>
      <c r="NM561" s="116"/>
      <c r="NN561"/>
      <c r="NO561" s="116"/>
      <c r="NP561" s="536"/>
      <c r="NQ561" s="537"/>
      <c r="NR561" s="537"/>
      <c r="NS561" s="537"/>
      <c r="NT561" s="537"/>
      <c r="NU561" s="538"/>
      <c r="NV561" s="116"/>
      <c r="NW561"/>
      <c r="NX561" s="116"/>
      <c r="NY561" s="536"/>
      <c r="NZ561" s="537"/>
      <c r="OA561" s="537"/>
      <c r="OB561" s="537"/>
      <c r="OC561" s="537"/>
      <c r="OD561" s="538"/>
      <c r="OE561" s="116"/>
      <c r="OF561"/>
      <c r="OG561" s="116"/>
      <c r="OH561" s="536"/>
      <c r="OI561" s="537"/>
      <c r="OJ561" s="537"/>
      <c r="OK561" s="537"/>
      <c r="OL561" s="537"/>
      <c r="OM561" s="538"/>
      <c r="ON561" s="116"/>
      <c r="OO561"/>
      <c r="OP561" s="116"/>
      <c r="OQ561" s="536"/>
      <c r="OR561" s="537"/>
      <c r="OS561" s="537"/>
      <c r="OT561" s="537"/>
      <c r="OU561" s="537"/>
      <c r="OV561" s="538"/>
      <c r="OW561" s="116"/>
      <c r="OX561"/>
      <c r="OY561" s="116"/>
      <c r="OZ561" s="536"/>
      <c r="PA561" s="537"/>
      <c r="PB561" s="537"/>
      <c r="PC561" s="537"/>
      <c r="PD561" s="537"/>
      <c r="PE561" s="538"/>
      <c r="PF561" s="116"/>
      <c r="PG561"/>
    </row>
    <row r="562" spans="1:423" s="161" customFormat="1" ht="15" customHeight="1">
      <c r="A562" s="117" t="s">
        <v>1</v>
      </c>
      <c r="B562" s="544" t="str">
        <f>+APU!B306</f>
        <v>VENTANA EN ALUMINIO ANONIZADO DE 1,20X1,20M TIPO CORREDIZA; INCLUYE VIDRIO DE 4MM.</v>
      </c>
      <c r="C562" s="545"/>
      <c r="D562" s="545"/>
      <c r="E562" s="545"/>
      <c r="F562" s="545"/>
      <c r="G562" s="545"/>
      <c r="H562" s="117" t="s">
        <v>313</v>
      </c>
      <c r="I562"/>
      <c r="J562" s="117" t="s">
        <v>1</v>
      </c>
      <c r="K562" s="562" t="str">
        <f>B562</f>
        <v>VENTANA EN ALUMINIO ANONIZADO DE 1,20X1,20M TIPO CORREDIZA; INCLUYE VIDRIO DE 4MM.</v>
      </c>
      <c r="L562" s="563"/>
      <c r="M562" s="563"/>
      <c r="N562" s="563"/>
      <c r="O562" s="563"/>
      <c r="P562" s="563"/>
      <c r="Q562" s="117" t="s">
        <v>313</v>
      </c>
      <c r="R562"/>
      <c r="S562" s="117" t="s">
        <v>1</v>
      </c>
      <c r="T562" s="562" t="str">
        <f t="shared" ref="T562" si="8872">K562</f>
        <v>VENTANA EN ALUMINIO ANONIZADO DE 1,20X1,20M TIPO CORREDIZA; INCLUYE VIDRIO DE 4MM.</v>
      </c>
      <c r="U562" s="563"/>
      <c r="V562" s="563"/>
      <c r="W562" s="563"/>
      <c r="X562" s="563"/>
      <c r="Y562" s="563"/>
      <c r="Z562" s="117" t="s">
        <v>313</v>
      </c>
      <c r="AA562"/>
      <c r="AB562" s="117" t="s">
        <v>1</v>
      </c>
      <c r="AC562" s="562" t="str">
        <f t="shared" ref="AC562" si="8873">T562</f>
        <v>VENTANA EN ALUMINIO ANONIZADO DE 1,20X1,20M TIPO CORREDIZA; INCLUYE VIDRIO DE 4MM.</v>
      </c>
      <c r="AD562" s="563"/>
      <c r="AE562" s="563"/>
      <c r="AF562" s="563"/>
      <c r="AG562" s="563"/>
      <c r="AH562" s="563"/>
      <c r="AI562" s="117" t="s">
        <v>313</v>
      </c>
      <c r="AJ562"/>
      <c r="AK562" s="117" t="s">
        <v>1</v>
      </c>
      <c r="AL562" s="562" t="str">
        <f t="shared" ref="AL562" si="8874">AC562</f>
        <v>VENTANA EN ALUMINIO ANONIZADO DE 1,20X1,20M TIPO CORREDIZA; INCLUYE VIDRIO DE 4MM.</v>
      </c>
      <c r="AM562" s="563"/>
      <c r="AN562" s="563"/>
      <c r="AO562" s="563"/>
      <c r="AP562" s="563"/>
      <c r="AQ562" s="563"/>
      <c r="AR562" s="117" t="s">
        <v>313</v>
      </c>
      <c r="AS562"/>
      <c r="AT562" s="117" t="s">
        <v>1</v>
      </c>
      <c r="AU562" s="562" t="str">
        <f t="shared" ref="AU562" si="8875">AL562</f>
        <v>VENTANA EN ALUMINIO ANONIZADO DE 1,20X1,20M TIPO CORREDIZA; INCLUYE VIDRIO DE 4MM.</v>
      </c>
      <c r="AV562" s="563"/>
      <c r="AW562" s="563"/>
      <c r="AX562" s="563"/>
      <c r="AY562" s="563"/>
      <c r="AZ562" s="563"/>
      <c r="BA562" s="117" t="s">
        <v>313</v>
      </c>
      <c r="BB562"/>
      <c r="BC562" s="117" t="s">
        <v>1</v>
      </c>
      <c r="BD562" s="562" t="str">
        <f t="shared" ref="BD562" si="8876">AU562</f>
        <v>VENTANA EN ALUMINIO ANONIZADO DE 1,20X1,20M TIPO CORREDIZA; INCLUYE VIDRIO DE 4MM.</v>
      </c>
      <c r="BE562" s="563"/>
      <c r="BF562" s="563"/>
      <c r="BG562" s="563"/>
      <c r="BH562" s="563"/>
      <c r="BI562" s="563"/>
      <c r="BJ562" s="117" t="s">
        <v>313</v>
      </c>
      <c r="BK562"/>
      <c r="BL562" s="117" t="s">
        <v>1</v>
      </c>
      <c r="BM562" s="562" t="str">
        <f t="shared" ref="BM562" si="8877">BD562</f>
        <v>VENTANA EN ALUMINIO ANONIZADO DE 1,20X1,20M TIPO CORREDIZA; INCLUYE VIDRIO DE 4MM.</v>
      </c>
      <c r="BN562" s="563"/>
      <c r="BO562" s="563"/>
      <c r="BP562" s="563"/>
      <c r="BQ562" s="563"/>
      <c r="BR562" s="563"/>
      <c r="BS562" s="117" t="s">
        <v>313</v>
      </c>
      <c r="BT562"/>
      <c r="BU562" s="117" t="s">
        <v>1</v>
      </c>
      <c r="BV562" s="562" t="str">
        <f t="shared" ref="BV562" si="8878">BM562</f>
        <v>VENTANA EN ALUMINIO ANONIZADO DE 1,20X1,20M TIPO CORREDIZA; INCLUYE VIDRIO DE 4MM.</v>
      </c>
      <c r="BW562" s="563"/>
      <c r="BX562" s="563"/>
      <c r="BY562" s="563"/>
      <c r="BZ562" s="563"/>
      <c r="CA562" s="563"/>
      <c r="CB562" s="117" t="s">
        <v>313</v>
      </c>
      <c r="CC562"/>
      <c r="CD562" s="117" t="s">
        <v>1</v>
      </c>
      <c r="CE562" s="562" t="str">
        <f t="shared" ref="CE562" si="8879">BV562</f>
        <v>VENTANA EN ALUMINIO ANONIZADO DE 1,20X1,20M TIPO CORREDIZA; INCLUYE VIDRIO DE 4MM.</v>
      </c>
      <c r="CF562" s="563"/>
      <c r="CG562" s="563"/>
      <c r="CH562" s="563"/>
      <c r="CI562" s="563"/>
      <c r="CJ562" s="563"/>
      <c r="CK562" s="117" t="s">
        <v>313</v>
      </c>
      <c r="CL562"/>
      <c r="CM562" s="117" t="s">
        <v>1</v>
      </c>
      <c r="CN562" s="562" t="str">
        <f t="shared" ref="CN562" si="8880">CE562</f>
        <v>VENTANA EN ALUMINIO ANONIZADO DE 1,20X1,20M TIPO CORREDIZA; INCLUYE VIDRIO DE 4MM.</v>
      </c>
      <c r="CO562" s="563"/>
      <c r="CP562" s="563"/>
      <c r="CQ562" s="563"/>
      <c r="CR562" s="563"/>
      <c r="CS562" s="563"/>
      <c r="CT562" s="117" t="s">
        <v>313</v>
      </c>
      <c r="CU562"/>
      <c r="CV562" s="117" t="s">
        <v>1</v>
      </c>
      <c r="CW562" s="562" t="str">
        <f t="shared" ref="CW562" si="8881">CN562</f>
        <v>VENTANA EN ALUMINIO ANONIZADO DE 1,20X1,20M TIPO CORREDIZA; INCLUYE VIDRIO DE 4MM.</v>
      </c>
      <c r="CX562" s="563"/>
      <c r="CY562" s="563"/>
      <c r="CZ562" s="563"/>
      <c r="DA562" s="563"/>
      <c r="DB562" s="563"/>
      <c r="DC562" s="117" t="s">
        <v>313</v>
      </c>
      <c r="DD562"/>
      <c r="DE562" s="117" t="s">
        <v>1</v>
      </c>
      <c r="DF562" s="562" t="str">
        <f t="shared" ref="DF562" si="8882">CW562</f>
        <v>VENTANA EN ALUMINIO ANONIZADO DE 1,20X1,20M TIPO CORREDIZA; INCLUYE VIDRIO DE 4MM.</v>
      </c>
      <c r="DG562" s="563"/>
      <c r="DH562" s="563"/>
      <c r="DI562" s="563"/>
      <c r="DJ562" s="563"/>
      <c r="DK562" s="563"/>
      <c r="DL562" s="117" t="s">
        <v>313</v>
      </c>
      <c r="DM562"/>
      <c r="DN562" s="117" t="s">
        <v>1</v>
      </c>
      <c r="DO562" s="562" t="str">
        <f t="shared" ref="DO562" si="8883">DF562</f>
        <v>VENTANA EN ALUMINIO ANONIZADO DE 1,20X1,20M TIPO CORREDIZA; INCLUYE VIDRIO DE 4MM.</v>
      </c>
      <c r="DP562" s="563"/>
      <c r="DQ562" s="563"/>
      <c r="DR562" s="563"/>
      <c r="DS562" s="563"/>
      <c r="DT562" s="563"/>
      <c r="DU562" s="117" t="s">
        <v>313</v>
      </c>
      <c r="DV562"/>
      <c r="DW562" s="117" t="s">
        <v>1</v>
      </c>
      <c r="DX562" s="562" t="str">
        <f t="shared" ref="DX562" si="8884">DO562</f>
        <v>VENTANA EN ALUMINIO ANONIZADO DE 1,20X1,20M TIPO CORREDIZA; INCLUYE VIDRIO DE 4MM.</v>
      </c>
      <c r="DY562" s="563"/>
      <c r="DZ562" s="563"/>
      <c r="EA562" s="563"/>
      <c r="EB562" s="563"/>
      <c r="EC562" s="563"/>
      <c r="ED562" s="117" t="s">
        <v>313</v>
      </c>
      <c r="EE562"/>
      <c r="EF562" s="117" t="s">
        <v>1</v>
      </c>
      <c r="EG562" s="562" t="str">
        <f t="shared" ref="EG562" si="8885">DX562</f>
        <v>VENTANA EN ALUMINIO ANONIZADO DE 1,20X1,20M TIPO CORREDIZA; INCLUYE VIDRIO DE 4MM.</v>
      </c>
      <c r="EH562" s="563"/>
      <c r="EI562" s="563"/>
      <c r="EJ562" s="563"/>
      <c r="EK562" s="563"/>
      <c r="EL562" s="563"/>
      <c r="EM562" s="117" t="s">
        <v>313</v>
      </c>
      <c r="EN562"/>
      <c r="EO562" s="117" t="s">
        <v>1</v>
      </c>
      <c r="EP562" s="562" t="str">
        <f t="shared" ref="EP562" si="8886">EG562</f>
        <v>VENTANA EN ALUMINIO ANONIZADO DE 1,20X1,20M TIPO CORREDIZA; INCLUYE VIDRIO DE 4MM.</v>
      </c>
      <c r="EQ562" s="563"/>
      <c r="ER562" s="563"/>
      <c r="ES562" s="563"/>
      <c r="ET562" s="563"/>
      <c r="EU562" s="563"/>
      <c r="EV562" s="117" t="s">
        <v>313</v>
      </c>
      <c r="EW562"/>
      <c r="EX562" s="117" t="s">
        <v>1</v>
      </c>
      <c r="EY562" s="562" t="str">
        <f t="shared" ref="EY562" si="8887">EP562</f>
        <v>VENTANA EN ALUMINIO ANONIZADO DE 1,20X1,20M TIPO CORREDIZA; INCLUYE VIDRIO DE 4MM.</v>
      </c>
      <c r="EZ562" s="563"/>
      <c r="FA562" s="563"/>
      <c r="FB562" s="563"/>
      <c r="FC562" s="563"/>
      <c r="FD562" s="563"/>
      <c r="FE562" s="117" t="s">
        <v>313</v>
      </c>
      <c r="FF562"/>
      <c r="FG562" s="117" t="s">
        <v>1</v>
      </c>
      <c r="FH562" s="562" t="str">
        <f t="shared" ref="FH562" si="8888">EY562</f>
        <v>VENTANA EN ALUMINIO ANONIZADO DE 1,20X1,20M TIPO CORREDIZA; INCLUYE VIDRIO DE 4MM.</v>
      </c>
      <c r="FI562" s="563"/>
      <c r="FJ562" s="563"/>
      <c r="FK562" s="563"/>
      <c r="FL562" s="563"/>
      <c r="FM562" s="563"/>
      <c r="FN562" s="117" t="s">
        <v>313</v>
      </c>
      <c r="FO562"/>
      <c r="FP562" s="117" t="s">
        <v>1</v>
      </c>
      <c r="FQ562" s="562" t="str">
        <f t="shared" ref="FQ562" si="8889">FH562</f>
        <v>VENTANA EN ALUMINIO ANONIZADO DE 1,20X1,20M TIPO CORREDIZA; INCLUYE VIDRIO DE 4MM.</v>
      </c>
      <c r="FR562" s="563"/>
      <c r="FS562" s="563"/>
      <c r="FT562" s="563"/>
      <c r="FU562" s="563"/>
      <c r="FV562" s="563"/>
      <c r="FW562" s="117" t="s">
        <v>313</v>
      </c>
      <c r="FX562"/>
      <c r="FY562" s="117" t="s">
        <v>1</v>
      </c>
      <c r="FZ562" s="562" t="str">
        <f t="shared" ref="FZ562" si="8890">FQ562</f>
        <v>VENTANA EN ALUMINIO ANONIZADO DE 1,20X1,20M TIPO CORREDIZA; INCLUYE VIDRIO DE 4MM.</v>
      </c>
      <c r="GA562" s="563"/>
      <c r="GB562" s="563"/>
      <c r="GC562" s="563"/>
      <c r="GD562" s="563"/>
      <c r="GE562" s="563"/>
      <c r="GF562" s="117" t="s">
        <v>313</v>
      </c>
      <c r="GG562"/>
      <c r="GH562" s="117" t="s">
        <v>1</v>
      </c>
      <c r="GI562" s="562" t="str">
        <f t="shared" ref="GI562" si="8891">FZ562</f>
        <v>VENTANA EN ALUMINIO ANONIZADO DE 1,20X1,20M TIPO CORREDIZA; INCLUYE VIDRIO DE 4MM.</v>
      </c>
      <c r="GJ562" s="563"/>
      <c r="GK562" s="563"/>
      <c r="GL562" s="563"/>
      <c r="GM562" s="563"/>
      <c r="GN562" s="563"/>
      <c r="GO562" s="117" t="s">
        <v>313</v>
      </c>
      <c r="GP562"/>
      <c r="GQ562" s="117" t="s">
        <v>1</v>
      </c>
      <c r="GR562" s="562" t="str">
        <f t="shared" ref="GR562" si="8892">GI562</f>
        <v>VENTANA EN ALUMINIO ANONIZADO DE 1,20X1,20M TIPO CORREDIZA; INCLUYE VIDRIO DE 4MM.</v>
      </c>
      <c r="GS562" s="563"/>
      <c r="GT562" s="563"/>
      <c r="GU562" s="563"/>
      <c r="GV562" s="563"/>
      <c r="GW562" s="563"/>
      <c r="GX562" s="117" t="s">
        <v>313</v>
      </c>
      <c r="GY562"/>
      <c r="GZ562" s="117" t="s">
        <v>1</v>
      </c>
      <c r="HA562" s="562" t="str">
        <f t="shared" ref="HA562" si="8893">GR562</f>
        <v>VENTANA EN ALUMINIO ANONIZADO DE 1,20X1,20M TIPO CORREDIZA; INCLUYE VIDRIO DE 4MM.</v>
      </c>
      <c r="HB562" s="563"/>
      <c r="HC562" s="563"/>
      <c r="HD562" s="563"/>
      <c r="HE562" s="563"/>
      <c r="HF562" s="563"/>
      <c r="HG562" s="117" t="s">
        <v>313</v>
      </c>
      <c r="HH562"/>
      <c r="HI562" s="117" t="s">
        <v>1</v>
      </c>
      <c r="HJ562" s="562" t="str">
        <f t="shared" ref="HJ562" si="8894">HA562</f>
        <v>VENTANA EN ALUMINIO ANONIZADO DE 1,20X1,20M TIPO CORREDIZA; INCLUYE VIDRIO DE 4MM.</v>
      </c>
      <c r="HK562" s="563"/>
      <c r="HL562" s="563"/>
      <c r="HM562" s="563"/>
      <c r="HN562" s="563"/>
      <c r="HO562" s="563"/>
      <c r="HP562" s="117" t="s">
        <v>313</v>
      </c>
      <c r="HQ562"/>
      <c r="HR562" s="117" t="s">
        <v>1</v>
      </c>
      <c r="HS562" s="562" t="str">
        <f t="shared" ref="HS562" si="8895">HJ562</f>
        <v>VENTANA EN ALUMINIO ANONIZADO DE 1,20X1,20M TIPO CORREDIZA; INCLUYE VIDRIO DE 4MM.</v>
      </c>
      <c r="HT562" s="563"/>
      <c r="HU562" s="563"/>
      <c r="HV562" s="563"/>
      <c r="HW562" s="563"/>
      <c r="HX562" s="563"/>
      <c r="HY562" s="117" t="s">
        <v>313</v>
      </c>
      <c r="HZ562"/>
      <c r="IA562" s="117" t="s">
        <v>1</v>
      </c>
      <c r="IB562" s="562" t="str">
        <f t="shared" ref="IB562" si="8896">HS562</f>
        <v>VENTANA EN ALUMINIO ANONIZADO DE 1,20X1,20M TIPO CORREDIZA; INCLUYE VIDRIO DE 4MM.</v>
      </c>
      <c r="IC562" s="563"/>
      <c r="ID562" s="563"/>
      <c r="IE562" s="563"/>
      <c r="IF562" s="563"/>
      <c r="IG562" s="563"/>
      <c r="IH562" s="117" t="s">
        <v>313</v>
      </c>
      <c r="II562"/>
      <c r="IJ562" s="117" t="s">
        <v>1</v>
      </c>
      <c r="IK562" s="562" t="str">
        <f t="shared" ref="IK562" si="8897">IB562</f>
        <v>VENTANA EN ALUMINIO ANONIZADO DE 1,20X1,20M TIPO CORREDIZA; INCLUYE VIDRIO DE 4MM.</v>
      </c>
      <c r="IL562" s="563"/>
      <c r="IM562" s="563"/>
      <c r="IN562" s="563"/>
      <c r="IO562" s="563"/>
      <c r="IP562" s="563"/>
      <c r="IQ562" s="117" t="s">
        <v>313</v>
      </c>
      <c r="IR562"/>
      <c r="IS562" s="117" t="s">
        <v>1</v>
      </c>
      <c r="IT562" s="562" t="str">
        <f t="shared" ref="IT562" si="8898">IK562</f>
        <v>VENTANA EN ALUMINIO ANONIZADO DE 1,20X1,20M TIPO CORREDIZA; INCLUYE VIDRIO DE 4MM.</v>
      </c>
      <c r="IU562" s="563"/>
      <c r="IV562" s="563"/>
      <c r="IW562" s="563"/>
      <c r="IX562" s="563"/>
      <c r="IY562" s="563"/>
      <c r="IZ562" s="117" t="s">
        <v>313</v>
      </c>
      <c r="JA562"/>
      <c r="JB562" s="117" t="s">
        <v>1</v>
      </c>
      <c r="JC562" s="562" t="str">
        <f t="shared" ref="JC562" si="8899">IT562</f>
        <v>VENTANA EN ALUMINIO ANONIZADO DE 1,20X1,20M TIPO CORREDIZA; INCLUYE VIDRIO DE 4MM.</v>
      </c>
      <c r="JD562" s="563"/>
      <c r="JE562" s="563"/>
      <c r="JF562" s="563"/>
      <c r="JG562" s="563"/>
      <c r="JH562" s="563"/>
      <c r="JI562" s="117" t="s">
        <v>313</v>
      </c>
      <c r="JJ562"/>
      <c r="JK562" s="117" t="s">
        <v>1</v>
      </c>
      <c r="JL562" s="562" t="str">
        <f t="shared" ref="JL562" si="8900">JC562</f>
        <v>VENTANA EN ALUMINIO ANONIZADO DE 1,20X1,20M TIPO CORREDIZA; INCLUYE VIDRIO DE 4MM.</v>
      </c>
      <c r="JM562" s="563"/>
      <c r="JN562" s="563"/>
      <c r="JO562" s="563"/>
      <c r="JP562" s="563"/>
      <c r="JQ562" s="563"/>
      <c r="JR562" s="117" t="s">
        <v>313</v>
      </c>
      <c r="JS562"/>
      <c r="JT562" s="117" t="s">
        <v>1</v>
      </c>
      <c r="JU562" s="562" t="str">
        <f t="shared" ref="JU562" si="8901">JL562</f>
        <v>VENTANA EN ALUMINIO ANONIZADO DE 1,20X1,20M TIPO CORREDIZA; INCLUYE VIDRIO DE 4MM.</v>
      </c>
      <c r="JV562" s="563"/>
      <c r="JW562" s="563"/>
      <c r="JX562" s="563"/>
      <c r="JY562" s="563"/>
      <c r="JZ562" s="563"/>
      <c r="KA562" s="117" t="s">
        <v>313</v>
      </c>
      <c r="KB562"/>
      <c r="KC562" s="117" t="s">
        <v>1</v>
      </c>
      <c r="KD562" s="562" t="str">
        <f t="shared" ref="KD562" si="8902">JU562</f>
        <v>VENTANA EN ALUMINIO ANONIZADO DE 1,20X1,20M TIPO CORREDIZA; INCLUYE VIDRIO DE 4MM.</v>
      </c>
      <c r="KE562" s="563"/>
      <c r="KF562" s="563"/>
      <c r="KG562" s="563"/>
      <c r="KH562" s="563"/>
      <c r="KI562" s="563"/>
      <c r="KJ562" s="117" t="s">
        <v>313</v>
      </c>
      <c r="KK562"/>
      <c r="KL562" s="117" t="s">
        <v>1</v>
      </c>
      <c r="KM562" s="562" t="str">
        <f t="shared" ref="KM562" si="8903">KD562</f>
        <v>VENTANA EN ALUMINIO ANONIZADO DE 1,20X1,20M TIPO CORREDIZA; INCLUYE VIDRIO DE 4MM.</v>
      </c>
      <c r="KN562" s="563"/>
      <c r="KO562" s="563"/>
      <c r="KP562" s="563"/>
      <c r="KQ562" s="563"/>
      <c r="KR562" s="563"/>
      <c r="KS562" s="117" t="s">
        <v>313</v>
      </c>
      <c r="KT562"/>
      <c r="KU562" s="117" t="s">
        <v>1</v>
      </c>
      <c r="KV562" s="562" t="str">
        <f t="shared" ref="KV562" si="8904">KM562</f>
        <v>VENTANA EN ALUMINIO ANONIZADO DE 1,20X1,20M TIPO CORREDIZA; INCLUYE VIDRIO DE 4MM.</v>
      </c>
      <c r="KW562" s="563"/>
      <c r="KX562" s="563"/>
      <c r="KY562" s="563"/>
      <c r="KZ562" s="563"/>
      <c r="LA562" s="563"/>
      <c r="LB562" s="117" t="s">
        <v>313</v>
      </c>
      <c r="LC562"/>
      <c r="LD562" s="117" t="s">
        <v>1</v>
      </c>
      <c r="LE562" s="562" t="str">
        <f t="shared" ref="LE562" si="8905">KV562</f>
        <v>VENTANA EN ALUMINIO ANONIZADO DE 1,20X1,20M TIPO CORREDIZA; INCLUYE VIDRIO DE 4MM.</v>
      </c>
      <c r="LF562" s="563"/>
      <c r="LG562" s="563"/>
      <c r="LH562" s="563"/>
      <c r="LI562" s="563"/>
      <c r="LJ562" s="563"/>
      <c r="LK562" s="117" t="s">
        <v>313</v>
      </c>
      <c r="LL562"/>
      <c r="LM562" s="117" t="s">
        <v>1</v>
      </c>
      <c r="LN562" s="562" t="str">
        <f t="shared" ref="LN562" si="8906">LE562</f>
        <v>VENTANA EN ALUMINIO ANONIZADO DE 1,20X1,20M TIPO CORREDIZA; INCLUYE VIDRIO DE 4MM.</v>
      </c>
      <c r="LO562" s="563"/>
      <c r="LP562" s="563"/>
      <c r="LQ562" s="563"/>
      <c r="LR562" s="563"/>
      <c r="LS562" s="563"/>
      <c r="LT562" s="117" t="s">
        <v>313</v>
      </c>
      <c r="LU562"/>
      <c r="LV562" s="117" t="s">
        <v>1</v>
      </c>
      <c r="LW562" s="562" t="str">
        <f t="shared" ref="LW562" si="8907">LN562</f>
        <v>VENTANA EN ALUMINIO ANONIZADO DE 1,20X1,20M TIPO CORREDIZA; INCLUYE VIDRIO DE 4MM.</v>
      </c>
      <c r="LX562" s="563"/>
      <c r="LY562" s="563"/>
      <c r="LZ562" s="563"/>
      <c r="MA562" s="563"/>
      <c r="MB562" s="563"/>
      <c r="MC562" s="117" t="s">
        <v>313</v>
      </c>
      <c r="MD562"/>
      <c r="ME562" s="117" t="s">
        <v>1</v>
      </c>
      <c r="MF562" s="562" t="str">
        <f t="shared" ref="MF562" si="8908">LW562</f>
        <v>VENTANA EN ALUMINIO ANONIZADO DE 1,20X1,20M TIPO CORREDIZA; INCLUYE VIDRIO DE 4MM.</v>
      </c>
      <c r="MG562" s="563"/>
      <c r="MH562" s="563"/>
      <c r="MI562" s="563"/>
      <c r="MJ562" s="563"/>
      <c r="MK562" s="563"/>
      <c r="ML562" s="117" t="s">
        <v>313</v>
      </c>
      <c r="MM562"/>
      <c r="MN562" s="117" t="s">
        <v>1</v>
      </c>
      <c r="MO562" s="562" t="str">
        <f t="shared" ref="MO562" si="8909">MF562</f>
        <v>VENTANA EN ALUMINIO ANONIZADO DE 1,20X1,20M TIPO CORREDIZA; INCLUYE VIDRIO DE 4MM.</v>
      </c>
      <c r="MP562" s="563"/>
      <c r="MQ562" s="563"/>
      <c r="MR562" s="563"/>
      <c r="MS562" s="563"/>
      <c r="MT562" s="563"/>
      <c r="MU562" s="117" t="s">
        <v>313</v>
      </c>
      <c r="MV562"/>
      <c r="MW562" s="117" t="s">
        <v>1</v>
      </c>
      <c r="MX562" s="562" t="str">
        <f t="shared" ref="MX562" si="8910">MO562</f>
        <v>VENTANA EN ALUMINIO ANONIZADO DE 1,20X1,20M TIPO CORREDIZA; INCLUYE VIDRIO DE 4MM.</v>
      </c>
      <c r="MY562" s="563"/>
      <c r="MZ562" s="563"/>
      <c r="NA562" s="563"/>
      <c r="NB562" s="563"/>
      <c r="NC562" s="563"/>
      <c r="ND562" s="117" t="s">
        <v>313</v>
      </c>
      <c r="NE562"/>
      <c r="NF562" s="117" t="s">
        <v>1</v>
      </c>
      <c r="NG562" s="562" t="str">
        <f t="shared" ref="NG562" si="8911">MX562</f>
        <v>VENTANA EN ALUMINIO ANONIZADO DE 1,20X1,20M TIPO CORREDIZA; INCLUYE VIDRIO DE 4MM.</v>
      </c>
      <c r="NH562" s="563"/>
      <c r="NI562" s="563"/>
      <c r="NJ562" s="563"/>
      <c r="NK562" s="563"/>
      <c r="NL562" s="563"/>
      <c r="NM562" s="117" t="s">
        <v>313</v>
      </c>
      <c r="NN562"/>
      <c r="NO562" s="117" t="s">
        <v>1</v>
      </c>
      <c r="NP562" s="562" t="str">
        <f t="shared" ref="NP562" si="8912">NG562</f>
        <v>VENTANA EN ALUMINIO ANONIZADO DE 1,20X1,20M TIPO CORREDIZA; INCLUYE VIDRIO DE 4MM.</v>
      </c>
      <c r="NQ562" s="563"/>
      <c r="NR562" s="563"/>
      <c r="NS562" s="563"/>
      <c r="NT562" s="563"/>
      <c r="NU562" s="563"/>
      <c r="NV562" s="117" t="s">
        <v>313</v>
      </c>
      <c r="NW562"/>
      <c r="NX562" s="117" t="s">
        <v>1</v>
      </c>
      <c r="NY562" s="562" t="str">
        <f t="shared" ref="NY562" si="8913">NP562</f>
        <v>VENTANA EN ALUMINIO ANONIZADO DE 1,20X1,20M TIPO CORREDIZA; INCLUYE VIDRIO DE 4MM.</v>
      </c>
      <c r="NZ562" s="563"/>
      <c r="OA562" s="563"/>
      <c r="OB562" s="563"/>
      <c r="OC562" s="563"/>
      <c r="OD562" s="563"/>
      <c r="OE562" s="117" t="s">
        <v>313</v>
      </c>
      <c r="OF562"/>
      <c r="OG562" s="117" t="s">
        <v>1</v>
      </c>
      <c r="OH562" s="562" t="str">
        <f t="shared" ref="OH562" si="8914">NY562</f>
        <v>VENTANA EN ALUMINIO ANONIZADO DE 1,20X1,20M TIPO CORREDIZA; INCLUYE VIDRIO DE 4MM.</v>
      </c>
      <c r="OI562" s="563"/>
      <c r="OJ562" s="563"/>
      <c r="OK562" s="563"/>
      <c r="OL562" s="563"/>
      <c r="OM562" s="563"/>
      <c r="ON562" s="117" t="s">
        <v>313</v>
      </c>
      <c r="OO562"/>
      <c r="OP562" s="117" t="s">
        <v>1</v>
      </c>
      <c r="OQ562" s="562" t="str">
        <f t="shared" ref="OQ562" si="8915">OH562</f>
        <v>VENTANA EN ALUMINIO ANONIZADO DE 1,20X1,20M TIPO CORREDIZA; INCLUYE VIDRIO DE 4MM.</v>
      </c>
      <c r="OR562" s="563"/>
      <c r="OS562" s="563"/>
      <c r="OT562" s="563"/>
      <c r="OU562" s="563"/>
      <c r="OV562" s="563"/>
      <c r="OW562" s="117" t="s">
        <v>313</v>
      </c>
      <c r="OX562"/>
      <c r="OY562" s="117" t="s">
        <v>1</v>
      </c>
      <c r="OZ562" s="562" t="str">
        <f t="shared" ref="OZ562" si="8916">OQ562</f>
        <v>VENTANA EN ALUMINIO ANONIZADO DE 1,20X1,20M TIPO CORREDIZA; INCLUYE VIDRIO DE 4MM.</v>
      </c>
      <c r="PA562" s="563"/>
      <c r="PB562" s="563"/>
      <c r="PC562" s="563"/>
      <c r="PD562" s="563"/>
      <c r="PE562" s="563"/>
      <c r="PF562" s="117" t="s">
        <v>313</v>
      </c>
      <c r="PG562"/>
    </row>
    <row r="563" spans="1:423" s="161" customFormat="1">
      <c r="A563" s="127" t="str">
        <f>+APU!A306</f>
        <v>09-03-002</v>
      </c>
      <c r="B563" s="545"/>
      <c r="C563" s="545"/>
      <c r="D563" s="545"/>
      <c r="E563" s="545"/>
      <c r="F563" s="545"/>
      <c r="G563" s="545"/>
      <c r="H563" s="186" t="s">
        <v>283</v>
      </c>
      <c r="I563"/>
      <c r="J563" s="127" t="str">
        <f>+A563</f>
        <v>09-03-002</v>
      </c>
      <c r="K563" s="563"/>
      <c r="L563" s="563"/>
      <c r="M563" s="563"/>
      <c r="N563" s="563"/>
      <c r="O563" s="563"/>
      <c r="P563" s="563"/>
      <c r="Q563" s="126" t="str">
        <f>H563</f>
        <v>U</v>
      </c>
      <c r="R563"/>
      <c r="S563" s="127" t="str">
        <f t="shared" ref="S563" si="8917">+J563</f>
        <v>09-03-002</v>
      </c>
      <c r="T563" s="563"/>
      <c r="U563" s="563"/>
      <c r="V563" s="563"/>
      <c r="W563" s="563"/>
      <c r="X563" s="563"/>
      <c r="Y563" s="563"/>
      <c r="Z563" s="126" t="str">
        <f t="shared" ref="Z563" si="8918">Q563</f>
        <v>U</v>
      </c>
      <c r="AA563"/>
      <c r="AB563" s="127" t="str">
        <f t="shared" ref="AB563" si="8919">+S563</f>
        <v>09-03-002</v>
      </c>
      <c r="AC563" s="563"/>
      <c r="AD563" s="563"/>
      <c r="AE563" s="563"/>
      <c r="AF563" s="563"/>
      <c r="AG563" s="563"/>
      <c r="AH563" s="563"/>
      <c r="AI563" s="126" t="str">
        <f t="shared" ref="AI563" si="8920">Z563</f>
        <v>U</v>
      </c>
      <c r="AJ563"/>
      <c r="AK563" s="127" t="str">
        <f t="shared" ref="AK563" si="8921">+AB563</f>
        <v>09-03-002</v>
      </c>
      <c r="AL563" s="563"/>
      <c r="AM563" s="563"/>
      <c r="AN563" s="563"/>
      <c r="AO563" s="563"/>
      <c r="AP563" s="563"/>
      <c r="AQ563" s="563"/>
      <c r="AR563" s="126" t="str">
        <f t="shared" ref="AR563" si="8922">AI563</f>
        <v>U</v>
      </c>
      <c r="AS563"/>
      <c r="AT563" s="127" t="str">
        <f t="shared" ref="AT563" si="8923">+AK563</f>
        <v>09-03-002</v>
      </c>
      <c r="AU563" s="563"/>
      <c r="AV563" s="563"/>
      <c r="AW563" s="563"/>
      <c r="AX563" s="563"/>
      <c r="AY563" s="563"/>
      <c r="AZ563" s="563"/>
      <c r="BA563" s="126" t="str">
        <f t="shared" ref="BA563" si="8924">AR563</f>
        <v>U</v>
      </c>
      <c r="BB563"/>
      <c r="BC563" s="127" t="str">
        <f t="shared" ref="BC563" si="8925">+AT563</f>
        <v>09-03-002</v>
      </c>
      <c r="BD563" s="563"/>
      <c r="BE563" s="563"/>
      <c r="BF563" s="563"/>
      <c r="BG563" s="563"/>
      <c r="BH563" s="563"/>
      <c r="BI563" s="563"/>
      <c r="BJ563" s="126" t="str">
        <f t="shared" ref="BJ563" si="8926">BA563</f>
        <v>U</v>
      </c>
      <c r="BK563"/>
      <c r="BL563" s="127" t="str">
        <f t="shared" ref="BL563" si="8927">+BC563</f>
        <v>09-03-002</v>
      </c>
      <c r="BM563" s="563"/>
      <c r="BN563" s="563"/>
      <c r="BO563" s="563"/>
      <c r="BP563" s="563"/>
      <c r="BQ563" s="563"/>
      <c r="BR563" s="563"/>
      <c r="BS563" s="126" t="str">
        <f t="shared" ref="BS563" si="8928">BJ563</f>
        <v>U</v>
      </c>
      <c r="BT563"/>
      <c r="BU563" s="127" t="str">
        <f t="shared" ref="BU563" si="8929">+BL563</f>
        <v>09-03-002</v>
      </c>
      <c r="BV563" s="563"/>
      <c r="BW563" s="563"/>
      <c r="BX563" s="563"/>
      <c r="BY563" s="563"/>
      <c r="BZ563" s="563"/>
      <c r="CA563" s="563"/>
      <c r="CB563" s="126" t="str">
        <f t="shared" ref="CB563" si="8930">BS563</f>
        <v>U</v>
      </c>
      <c r="CC563"/>
      <c r="CD563" s="127" t="str">
        <f t="shared" ref="CD563" si="8931">+BU563</f>
        <v>09-03-002</v>
      </c>
      <c r="CE563" s="563"/>
      <c r="CF563" s="563"/>
      <c r="CG563" s="563"/>
      <c r="CH563" s="563"/>
      <c r="CI563" s="563"/>
      <c r="CJ563" s="563"/>
      <c r="CK563" s="126" t="str">
        <f t="shared" ref="CK563" si="8932">CB563</f>
        <v>U</v>
      </c>
      <c r="CL563"/>
      <c r="CM563" s="127" t="str">
        <f t="shared" ref="CM563" si="8933">+CD563</f>
        <v>09-03-002</v>
      </c>
      <c r="CN563" s="563"/>
      <c r="CO563" s="563"/>
      <c r="CP563" s="563"/>
      <c r="CQ563" s="563"/>
      <c r="CR563" s="563"/>
      <c r="CS563" s="563"/>
      <c r="CT563" s="126" t="str">
        <f t="shared" ref="CT563" si="8934">CK563</f>
        <v>U</v>
      </c>
      <c r="CU563"/>
      <c r="CV563" s="127" t="str">
        <f t="shared" ref="CV563" si="8935">+CM563</f>
        <v>09-03-002</v>
      </c>
      <c r="CW563" s="563"/>
      <c r="CX563" s="563"/>
      <c r="CY563" s="563"/>
      <c r="CZ563" s="563"/>
      <c r="DA563" s="563"/>
      <c r="DB563" s="563"/>
      <c r="DC563" s="126" t="str">
        <f t="shared" ref="DC563" si="8936">CT563</f>
        <v>U</v>
      </c>
      <c r="DD563"/>
      <c r="DE563" s="127" t="str">
        <f t="shared" ref="DE563" si="8937">+CV563</f>
        <v>09-03-002</v>
      </c>
      <c r="DF563" s="563"/>
      <c r="DG563" s="563"/>
      <c r="DH563" s="563"/>
      <c r="DI563" s="563"/>
      <c r="DJ563" s="563"/>
      <c r="DK563" s="563"/>
      <c r="DL563" s="126" t="str">
        <f t="shared" ref="DL563" si="8938">DC563</f>
        <v>U</v>
      </c>
      <c r="DM563"/>
      <c r="DN563" s="127" t="str">
        <f t="shared" ref="DN563" si="8939">+DE563</f>
        <v>09-03-002</v>
      </c>
      <c r="DO563" s="563"/>
      <c r="DP563" s="563"/>
      <c r="DQ563" s="563"/>
      <c r="DR563" s="563"/>
      <c r="DS563" s="563"/>
      <c r="DT563" s="563"/>
      <c r="DU563" s="126" t="str">
        <f t="shared" ref="DU563" si="8940">DL563</f>
        <v>U</v>
      </c>
      <c r="DV563"/>
      <c r="DW563" s="127" t="str">
        <f t="shared" ref="DW563" si="8941">+DN563</f>
        <v>09-03-002</v>
      </c>
      <c r="DX563" s="563"/>
      <c r="DY563" s="563"/>
      <c r="DZ563" s="563"/>
      <c r="EA563" s="563"/>
      <c r="EB563" s="563"/>
      <c r="EC563" s="563"/>
      <c r="ED563" s="126" t="str">
        <f t="shared" ref="ED563" si="8942">DU563</f>
        <v>U</v>
      </c>
      <c r="EE563"/>
      <c r="EF563" s="127" t="str">
        <f t="shared" ref="EF563" si="8943">+DW563</f>
        <v>09-03-002</v>
      </c>
      <c r="EG563" s="563"/>
      <c r="EH563" s="563"/>
      <c r="EI563" s="563"/>
      <c r="EJ563" s="563"/>
      <c r="EK563" s="563"/>
      <c r="EL563" s="563"/>
      <c r="EM563" s="126" t="str">
        <f t="shared" ref="EM563" si="8944">ED563</f>
        <v>U</v>
      </c>
      <c r="EN563"/>
      <c r="EO563" s="127" t="str">
        <f t="shared" ref="EO563" si="8945">+EF563</f>
        <v>09-03-002</v>
      </c>
      <c r="EP563" s="563"/>
      <c r="EQ563" s="563"/>
      <c r="ER563" s="563"/>
      <c r="ES563" s="563"/>
      <c r="ET563" s="563"/>
      <c r="EU563" s="563"/>
      <c r="EV563" s="126" t="str">
        <f t="shared" ref="EV563" si="8946">EM563</f>
        <v>U</v>
      </c>
      <c r="EW563"/>
      <c r="EX563" s="127" t="str">
        <f t="shared" ref="EX563" si="8947">+EO563</f>
        <v>09-03-002</v>
      </c>
      <c r="EY563" s="563"/>
      <c r="EZ563" s="563"/>
      <c r="FA563" s="563"/>
      <c r="FB563" s="563"/>
      <c r="FC563" s="563"/>
      <c r="FD563" s="563"/>
      <c r="FE563" s="126" t="str">
        <f t="shared" ref="FE563" si="8948">EV563</f>
        <v>U</v>
      </c>
      <c r="FF563"/>
      <c r="FG563" s="127" t="str">
        <f t="shared" ref="FG563" si="8949">+EX563</f>
        <v>09-03-002</v>
      </c>
      <c r="FH563" s="563"/>
      <c r="FI563" s="563"/>
      <c r="FJ563" s="563"/>
      <c r="FK563" s="563"/>
      <c r="FL563" s="563"/>
      <c r="FM563" s="563"/>
      <c r="FN563" s="126" t="str">
        <f t="shared" ref="FN563" si="8950">FE563</f>
        <v>U</v>
      </c>
      <c r="FO563"/>
      <c r="FP563" s="127" t="str">
        <f t="shared" ref="FP563" si="8951">+FG563</f>
        <v>09-03-002</v>
      </c>
      <c r="FQ563" s="563"/>
      <c r="FR563" s="563"/>
      <c r="FS563" s="563"/>
      <c r="FT563" s="563"/>
      <c r="FU563" s="563"/>
      <c r="FV563" s="563"/>
      <c r="FW563" s="126" t="str">
        <f t="shared" ref="FW563" si="8952">FN563</f>
        <v>U</v>
      </c>
      <c r="FX563"/>
      <c r="FY563" s="127" t="str">
        <f t="shared" ref="FY563" si="8953">+FP563</f>
        <v>09-03-002</v>
      </c>
      <c r="FZ563" s="563"/>
      <c r="GA563" s="563"/>
      <c r="GB563" s="563"/>
      <c r="GC563" s="563"/>
      <c r="GD563" s="563"/>
      <c r="GE563" s="563"/>
      <c r="GF563" s="126" t="str">
        <f t="shared" ref="GF563" si="8954">FW563</f>
        <v>U</v>
      </c>
      <c r="GG563"/>
      <c r="GH563" s="127" t="str">
        <f t="shared" ref="GH563" si="8955">+FY563</f>
        <v>09-03-002</v>
      </c>
      <c r="GI563" s="563"/>
      <c r="GJ563" s="563"/>
      <c r="GK563" s="563"/>
      <c r="GL563" s="563"/>
      <c r="GM563" s="563"/>
      <c r="GN563" s="563"/>
      <c r="GO563" s="126" t="str">
        <f t="shared" ref="GO563" si="8956">GF563</f>
        <v>U</v>
      </c>
      <c r="GP563"/>
      <c r="GQ563" s="127" t="str">
        <f t="shared" ref="GQ563" si="8957">+GH563</f>
        <v>09-03-002</v>
      </c>
      <c r="GR563" s="563"/>
      <c r="GS563" s="563"/>
      <c r="GT563" s="563"/>
      <c r="GU563" s="563"/>
      <c r="GV563" s="563"/>
      <c r="GW563" s="563"/>
      <c r="GX563" s="126" t="str">
        <f t="shared" ref="GX563" si="8958">GO563</f>
        <v>U</v>
      </c>
      <c r="GY563"/>
      <c r="GZ563" s="127" t="str">
        <f t="shared" ref="GZ563" si="8959">+GQ563</f>
        <v>09-03-002</v>
      </c>
      <c r="HA563" s="563"/>
      <c r="HB563" s="563"/>
      <c r="HC563" s="563"/>
      <c r="HD563" s="563"/>
      <c r="HE563" s="563"/>
      <c r="HF563" s="563"/>
      <c r="HG563" s="126" t="str">
        <f t="shared" ref="HG563" si="8960">GX563</f>
        <v>U</v>
      </c>
      <c r="HH563"/>
      <c r="HI563" s="127" t="str">
        <f t="shared" ref="HI563" si="8961">+GZ563</f>
        <v>09-03-002</v>
      </c>
      <c r="HJ563" s="563"/>
      <c r="HK563" s="563"/>
      <c r="HL563" s="563"/>
      <c r="HM563" s="563"/>
      <c r="HN563" s="563"/>
      <c r="HO563" s="563"/>
      <c r="HP563" s="126" t="str">
        <f t="shared" ref="HP563" si="8962">HG563</f>
        <v>U</v>
      </c>
      <c r="HQ563"/>
      <c r="HR563" s="127" t="str">
        <f t="shared" ref="HR563" si="8963">+HI563</f>
        <v>09-03-002</v>
      </c>
      <c r="HS563" s="563"/>
      <c r="HT563" s="563"/>
      <c r="HU563" s="563"/>
      <c r="HV563" s="563"/>
      <c r="HW563" s="563"/>
      <c r="HX563" s="563"/>
      <c r="HY563" s="126" t="str">
        <f t="shared" ref="HY563" si="8964">HP563</f>
        <v>U</v>
      </c>
      <c r="HZ563"/>
      <c r="IA563" s="127" t="str">
        <f t="shared" ref="IA563" si="8965">+HR563</f>
        <v>09-03-002</v>
      </c>
      <c r="IB563" s="563"/>
      <c r="IC563" s="563"/>
      <c r="ID563" s="563"/>
      <c r="IE563" s="563"/>
      <c r="IF563" s="563"/>
      <c r="IG563" s="563"/>
      <c r="IH563" s="126" t="str">
        <f t="shared" ref="IH563" si="8966">HY563</f>
        <v>U</v>
      </c>
      <c r="II563"/>
      <c r="IJ563" s="127" t="str">
        <f t="shared" ref="IJ563" si="8967">+IA563</f>
        <v>09-03-002</v>
      </c>
      <c r="IK563" s="563"/>
      <c r="IL563" s="563"/>
      <c r="IM563" s="563"/>
      <c r="IN563" s="563"/>
      <c r="IO563" s="563"/>
      <c r="IP563" s="563"/>
      <c r="IQ563" s="126" t="str">
        <f t="shared" ref="IQ563" si="8968">IH563</f>
        <v>U</v>
      </c>
      <c r="IR563"/>
      <c r="IS563" s="127" t="str">
        <f t="shared" ref="IS563" si="8969">+IJ563</f>
        <v>09-03-002</v>
      </c>
      <c r="IT563" s="563"/>
      <c r="IU563" s="563"/>
      <c r="IV563" s="563"/>
      <c r="IW563" s="563"/>
      <c r="IX563" s="563"/>
      <c r="IY563" s="563"/>
      <c r="IZ563" s="126" t="str">
        <f t="shared" ref="IZ563" si="8970">IQ563</f>
        <v>U</v>
      </c>
      <c r="JA563"/>
      <c r="JB563" s="127" t="str">
        <f t="shared" ref="JB563" si="8971">+IS563</f>
        <v>09-03-002</v>
      </c>
      <c r="JC563" s="563"/>
      <c r="JD563" s="563"/>
      <c r="JE563" s="563"/>
      <c r="JF563" s="563"/>
      <c r="JG563" s="563"/>
      <c r="JH563" s="563"/>
      <c r="JI563" s="126" t="str">
        <f t="shared" ref="JI563" si="8972">IZ563</f>
        <v>U</v>
      </c>
      <c r="JJ563"/>
      <c r="JK563" s="127" t="str">
        <f t="shared" ref="JK563" si="8973">+JB563</f>
        <v>09-03-002</v>
      </c>
      <c r="JL563" s="563"/>
      <c r="JM563" s="563"/>
      <c r="JN563" s="563"/>
      <c r="JO563" s="563"/>
      <c r="JP563" s="563"/>
      <c r="JQ563" s="563"/>
      <c r="JR563" s="126" t="str">
        <f t="shared" ref="JR563" si="8974">JI563</f>
        <v>U</v>
      </c>
      <c r="JS563"/>
      <c r="JT563" s="127" t="str">
        <f t="shared" ref="JT563" si="8975">+JK563</f>
        <v>09-03-002</v>
      </c>
      <c r="JU563" s="563"/>
      <c r="JV563" s="563"/>
      <c r="JW563" s="563"/>
      <c r="JX563" s="563"/>
      <c r="JY563" s="563"/>
      <c r="JZ563" s="563"/>
      <c r="KA563" s="126" t="str">
        <f t="shared" ref="KA563" si="8976">JR563</f>
        <v>U</v>
      </c>
      <c r="KB563"/>
      <c r="KC563" s="127" t="str">
        <f t="shared" ref="KC563" si="8977">+JT563</f>
        <v>09-03-002</v>
      </c>
      <c r="KD563" s="563"/>
      <c r="KE563" s="563"/>
      <c r="KF563" s="563"/>
      <c r="KG563" s="563"/>
      <c r="KH563" s="563"/>
      <c r="KI563" s="563"/>
      <c r="KJ563" s="126" t="str">
        <f t="shared" ref="KJ563" si="8978">KA563</f>
        <v>U</v>
      </c>
      <c r="KK563"/>
      <c r="KL563" s="127" t="str">
        <f t="shared" ref="KL563" si="8979">+KC563</f>
        <v>09-03-002</v>
      </c>
      <c r="KM563" s="563"/>
      <c r="KN563" s="563"/>
      <c r="KO563" s="563"/>
      <c r="KP563" s="563"/>
      <c r="KQ563" s="563"/>
      <c r="KR563" s="563"/>
      <c r="KS563" s="126" t="str">
        <f t="shared" ref="KS563" si="8980">KJ563</f>
        <v>U</v>
      </c>
      <c r="KT563"/>
      <c r="KU563" s="127" t="str">
        <f t="shared" ref="KU563" si="8981">+KL563</f>
        <v>09-03-002</v>
      </c>
      <c r="KV563" s="563"/>
      <c r="KW563" s="563"/>
      <c r="KX563" s="563"/>
      <c r="KY563" s="563"/>
      <c r="KZ563" s="563"/>
      <c r="LA563" s="563"/>
      <c r="LB563" s="126" t="str">
        <f t="shared" ref="LB563" si="8982">KS563</f>
        <v>U</v>
      </c>
      <c r="LC563"/>
      <c r="LD563" s="127" t="str">
        <f t="shared" ref="LD563" si="8983">+KU563</f>
        <v>09-03-002</v>
      </c>
      <c r="LE563" s="563"/>
      <c r="LF563" s="563"/>
      <c r="LG563" s="563"/>
      <c r="LH563" s="563"/>
      <c r="LI563" s="563"/>
      <c r="LJ563" s="563"/>
      <c r="LK563" s="126" t="str">
        <f t="shared" ref="LK563" si="8984">LB563</f>
        <v>U</v>
      </c>
      <c r="LL563"/>
      <c r="LM563" s="127" t="str">
        <f t="shared" ref="LM563" si="8985">+LD563</f>
        <v>09-03-002</v>
      </c>
      <c r="LN563" s="563"/>
      <c r="LO563" s="563"/>
      <c r="LP563" s="563"/>
      <c r="LQ563" s="563"/>
      <c r="LR563" s="563"/>
      <c r="LS563" s="563"/>
      <c r="LT563" s="126" t="str">
        <f t="shared" ref="LT563" si="8986">LK563</f>
        <v>U</v>
      </c>
      <c r="LU563"/>
      <c r="LV563" s="127" t="str">
        <f t="shared" ref="LV563" si="8987">+LM563</f>
        <v>09-03-002</v>
      </c>
      <c r="LW563" s="563"/>
      <c r="LX563" s="563"/>
      <c r="LY563" s="563"/>
      <c r="LZ563" s="563"/>
      <c r="MA563" s="563"/>
      <c r="MB563" s="563"/>
      <c r="MC563" s="126" t="str">
        <f t="shared" ref="MC563" si="8988">LT563</f>
        <v>U</v>
      </c>
      <c r="MD563"/>
      <c r="ME563" s="127" t="str">
        <f t="shared" ref="ME563" si="8989">+LV563</f>
        <v>09-03-002</v>
      </c>
      <c r="MF563" s="563"/>
      <c r="MG563" s="563"/>
      <c r="MH563" s="563"/>
      <c r="MI563" s="563"/>
      <c r="MJ563" s="563"/>
      <c r="MK563" s="563"/>
      <c r="ML563" s="126" t="str">
        <f t="shared" ref="ML563" si="8990">MC563</f>
        <v>U</v>
      </c>
      <c r="MM563"/>
      <c r="MN563" s="127" t="str">
        <f t="shared" ref="MN563" si="8991">+ME563</f>
        <v>09-03-002</v>
      </c>
      <c r="MO563" s="563"/>
      <c r="MP563" s="563"/>
      <c r="MQ563" s="563"/>
      <c r="MR563" s="563"/>
      <c r="MS563" s="563"/>
      <c r="MT563" s="563"/>
      <c r="MU563" s="126" t="str">
        <f t="shared" ref="MU563" si="8992">ML563</f>
        <v>U</v>
      </c>
      <c r="MV563"/>
      <c r="MW563" s="127" t="str">
        <f t="shared" ref="MW563" si="8993">+MN563</f>
        <v>09-03-002</v>
      </c>
      <c r="MX563" s="563"/>
      <c r="MY563" s="563"/>
      <c r="MZ563" s="563"/>
      <c r="NA563" s="563"/>
      <c r="NB563" s="563"/>
      <c r="NC563" s="563"/>
      <c r="ND563" s="126" t="str">
        <f t="shared" ref="ND563" si="8994">MU563</f>
        <v>U</v>
      </c>
      <c r="NE563"/>
      <c r="NF563" s="127" t="str">
        <f t="shared" ref="NF563" si="8995">+MW563</f>
        <v>09-03-002</v>
      </c>
      <c r="NG563" s="563"/>
      <c r="NH563" s="563"/>
      <c r="NI563" s="563"/>
      <c r="NJ563" s="563"/>
      <c r="NK563" s="563"/>
      <c r="NL563" s="563"/>
      <c r="NM563" s="126" t="str">
        <f t="shared" ref="NM563" si="8996">ND563</f>
        <v>U</v>
      </c>
      <c r="NN563"/>
      <c r="NO563" s="127" t="str">
        <f t="shared" ref="NO563" si="8997">+NF563</f>
        <v>09-03-002</v>
      </c>
      <c r="NP563" s="563"/>
      <c r="NQ563" s="563"/>
      <c r="NR563" s="563"/>
      <c r="NS563" s="563"/>
      <c r="NT563" s="563"/>
      <c r="NU563" s="563"/>
      <c r="NV563" s="126" t="str">
        <f t="shared" ref="NV563" si="8998">NM563</f>
        <v>U</v>
      </c>
      <c r="NW563"/>
      <c r="NX563" s="127" t="str">
        <f t="shared" ref="NX563" si="8999">+NO563</f>
        <v>09-03-002</v>
      </c>
      <c r="NY563" s="563"/>
      <c r="NZ563" s="563"/>
      <c r="OA563" s="563"/>
      <c r="OB563" s="563"/>
      <c r="OC563" s="563"/>
      <c r="OD563" s="563"/>
      <c r="OE563" s="126" t="str">
        <f t="shared" ref="OE563" si="9000">NV563</f>
        <v>U</v>
      </c>
      <c r="OF563"/>
      <c r="OG563" s="127" t="str">
        <f t="shared" ref="OG563" si="9001">+NX563</f>
        <v>09-03-002</v>
      </c>
      <c r="OH563" s="563"/>
      <c r="OI563" s="563"/>
      <c r="OJ563" s="563"/>
      <c r="OK563" s="563"/>
      <c r="OL563" s="563"/>
      <c r="OM563" s="563"/>
      <c r="ON563" s="126" t="str">
        <f t="shared" ref="ON563" si="9002">OE563</f>
        <v>U</v>
      </c>
      <c r="OO563"/>
      <c r="OP563" s="127" t="str">
        <f t="shared" ref="OP563" si="9003">+OG563</f>
        <v>09-03-002</v>
      </c>
      <c r="OQ563" s="563"/>
      <c r="OR563" s="563"/>
      <c r="OS563" s="563"/>
      <c r="OT563" s="563"/>
      <c r="OU563" s="563"/>
      <c r="OV563" s="563"/>
      <c r="OW563" s="126" t="str">
        <f t="shared" ref="OW563" si="9004">ON563</f>
        <v>U</v>
      </c>
      <c r="OX563"/>
      <c r="OY563" s="127" t="str">
        <f t="shared" ref="OY563" si="9005">+OP563</f>
        <v>09-03-002</v>
      </c>
      <c r="OZ563" s="563"/>
      <c r="PA563" s="563"/>
      <c r="PB563" s="563"/>
      <c r="PC563" s="563"/>
      <c r="PD563" s="563"/>
      <c r="PE563" s="563"/>
      <c r="PF563" s="126" t="str">
        <f t="shared" ref="PF563" si="9006">OW563</f>
        <v>U</v>
      </c>
      <c r="PG563"/>
    </row>
    <row r="564" spans="1:423" s="161" customFormat="1">
      <c r="A564" s="129" t="s">
        <v>314</v>
      </c>
      <c r="B564" s="130"/>
      <c r="C564" s="130" t="s">
        <v>315</v>
      </c>
      <c r="D564" s="130" t="s">
        <v>316</v>
      </c>
      <c r="E564" s="130" t="s">
        <v>317</v>
      </c>
      <c r="F564" s="130" t="s">
        <v>318</v>
      </c>
      <c r="G564" s="128" t="s">
        <v>319</v>
      </c>
      <c r="H564" s="131" t="s">
        <v>44</v>
      </c>
      <c r="I564"/>
      <c r="J564" s="129" t="s">
        <v>314</v>
      </c>
      <c r="K564" s="130"/>
      <c r="L564" s="130" t="s">
        <v>315</v>
      </c>
      <c r="M564" s="130" t="s">
        <v>316</v>
      </c>
      <c r="N564" s="130" t="s">
        <v>317</v>
      </c>
      <c r="O564" s="130" t="s">
        <v>318</v>
      </c>
      <c r="P564" s="128" t="s">
        <v>319</v>
      </c>
      <c r="Q564" s="131" t="s">
        <v>44</v>
      </c>
      <c r="R564"/>
      <c r="S564" s="129" t="s">
        <v>314</v>
      </c>
      <c r="T564" s="130"/>
      <c r="U564" s="130" t="s">
        <v>315</v>
      </c>
      <c r="V564" s="130" t="s">
        <v>316</v>
      </c>
      <c r="W564" s="130" t="s">
        <v>317</v>
      </c>
      <c r="X564" s="130" t="s">
        <v>318</v>
      </c>
      <c r="Y564" s="128" t="s">
        <v>319</v>
      </c>
      <c r="Z564" s="131" t="s">
        <v>44</v>
      </c>
      <c r="AA564"/>
      <c r="AB564" s="129" t="s">
        <v>314</v>
      </c>
      <c r="AC564" s="130"/>
      <c r="AD564" s="130" t="s">
        <v>315</v>
      </c>
      <c r="AE564" s="130" t="s">
        <v>316</v>
      </c>
      <c r="AF564" s="130" t="s">
        <v>317</v>
      </c>
      <c r="AG564" s="130" t="s">
        <v>318</v>
      </c>
      <c r="AH564" s="128" t="s">
        <v>319</v>
      </c>
      <c r="AI564" s="131" t="s">
        <v>44</v>
      </c>
      <c r="AJ564"/>
      <c r="AK564" s="129" t="s">
        <v>314</v>
      </c>
      <c r="AL564" s="130"/>
      <c r="AM564" s="130" t="s">
        <v>315</v>
      </c>
      <c r="AN564" s="130" t="s">
        <v>316</v>
      </c>
      <c r="AO564" s="130" t="s">
        <v>317</v>
      </c>
      <c r="AP564" s="130" t="s">
        <v>318</v>
      </c>
      <c r="AQ564" s="128" t="s">
        <v>319</v>
      </c>
      <c r="AR564" s="131" t="s">
        <v>44</v>
      </c>
      <c r="AS564"/>
      <c r="AT564" s="129" t="s">
        <v>314</v>
      </c>
      <c r="AU564" s="130"/>
      <c r="AV564" s="130" t="s">
        <v>315</v>
      </c>
      <c r="AW564" s="130" t="s">
        <v>316</v>
      </c>
      <c r="AX564" s="130" t="s">
        <v>317</v>
      </c>
      <c r="AY564" s="130" t="s">
        <v>318</v>
      </c>
      <c r="AZ564" s="128" t="s">
        <v>319</v>
      </c>
      <c r="BA564" s="131" t="s">
        <v>44</v>
      </c>
      <c r="BB564"/>
      <c r="BC564" s="129" t="s">
        <v>314</v>
      </c>
      <c r="BD564" s="130"/>
      <c r="BE564" s="130" t="s">
        <v>315</v>
      </c>
      <c r="BF564" s="130" t="s">
        <v>316</v>
      </c>
      <c r="BG564" s="130" t="s">
        <v>317</v>
      </c>
      <c r="BH564" s="130" t="s">
        <v>318</v>
      </c>
      <c r="BI564" s="128" t="s">
        <v>319</v>
      </c>
      <c r="BJ564" s="131" t="s">
        <v>44</v>
      </c>
      <c r="BK564"/>
      <c r="BL564" s="129" t="s">
        <v>314</v>
      </c>
      <c r="BM564" s="130"/>
      <c r="BN564" s="130" t="s">
        <v>315</v>
      </c>
      <c r="BO564" s="130" t="s">
        <v>316</v>
      </c>
      <c r="BP564" s="130" t="s">
        <v>317</v>
      </c>
      <c r="BQ564" s="130" t="s">
        <v>318</v>
      </c>
      <c r="BR564" s="128" t="s">
        <v>319</v>
      </c>
      <c r="BS564" s="131" t="s">
        <v>44</v>
      </c>
      <c r="BT564"/>
      <c r="BU564" s="129" t="s">
        <v>314</v>
      </c>
      <c r="BV564" s="130"/>
      <c r="BW564" s="130" t="s">
        <v>315</v>
      </c>
      <c r="BX564" s="130" t="s">
        <v>316</v>
      </c>
      <c r="BY564" s="130" t="s">
        <v>317</v>
      </c>
      <c r="BZ564" s="130" t="s">
        <v>318</v>
      </c>
      <c r="CA564" s="128" t="s">
        <v>319</v>
      </c>
      <c r="CB564" s="131" t="s">
        <v>44</v>
      </c>
      <c r="CC564"/>
      <c r="CD564" s="129" t="s">
        <v>314</v>
      </c>
      <c r="CE564" s="130"/>
      <c r="CF564" s="130" t="s">
        <v>315</v>
      </c>
      <c r="CG564" s="130" t="s">
        <v>316</v>
      </c>
      <c r="CH564" s="130" t="s">
        <v>317</v>
      </c>
      <c r="CI564" s="130" t="s">
        <v>318</v>
      </c>
      <c r="CJ564" s="128" t="s">
        <v>319</v>
      </c>
      <c r="CK564" s="131" t="s">
        <v>44</v>
      </c>
      <c r="CL564"/>
      <c r="CM564" s="129" t="s">
        <v>314</v>
      </c>
      <c r="CN564" s="130"/>
      <c r="CO564" s="130" t="s">
        <v>315</v>
      </c>
      <c r="CP564" s="130" t="s">
        <v>316</v>
      </c>
      <c r="CQ564" s="130" t="s">
        <v>317</v>
      </c>
      <c r="CR564" s="130" t="s">
        <v>318</v>
      </c>
      <c r="CS564" s="128" t="s">
        <v>319</v>
      </c>
      <c r="CT564" s="131" t="s">
        <v>44</v>
      </c>
      <c r="CU564"/>
      <c r="CV564" s="129" t="s">
        <v>314</v>
      </c>
      <c r="CW564" s="130"/>
      <c r="CX564" s="130" t="s">
        <v>315</v>
      </c>
      <c r="CY564" s="130" t="s">
        <v>316</v>
      </c>
      <c r="CZ564" s="130" t="s">
        <v>317</v>
      </c>
      <c r="DA564" s="130" t="s">
        <v>318</v>
      </c>
      <c r="DB564" s="128" t="s">
        <v>319</v>
      </c>
      <c r="DC564" s="131" t="s">
        <v>44</v>
      </c>
      <c r="DD564"/>
      <c r="DE564" s="129" t="s">
        <v>314</v>
      </c>
      <c r="DF564" s="130"/>
      <c r="DG564" s="130" t="s">
        <v>315</v>
      </c>
      <c r="DH564" s="130" t="s">
        <v>316</v>
      </c>
      <c r="DI564" s="130" t="s">
        <v>317</v>
      </c>
      <c r="DJ564" s="130" t="s">
        <v>318</v>
      </c>
      <c r="DK564" s="128" t="s">
        <v>319</v>
      </c>
      <c r="DL564" s="131" t="s">
        <v>44</v>
      </c>
      <c r="DM564"/>
      <c r="DN564" s="129" t="s">
        <v>314</v>
      </c>
      <c r="DO564" s="130"/>
      <c r="DP564" s="130" t="s">
        <v>315</v>
      </c>
      <c r="DQ564" s="130" t="s">
        <v>316</v>
      </c>
      <c r="DR564" s="130" t="s">
        <v>317</v>
      </c>
      <c r="DS564" s="130" t="s">
        <v>318</v>
      </c>
      <c r="DT564" s="128" t="s">
        <v>319</v>
      </c>
      <c r="DU564" s="131" t="s">
        <v>44</v>
      </c>
      <c r="DV564"/>
      <c r="DW564" s="129" t="s">
        <v>314</v>
      </c>
      <c r="DX564" s="130"/>
      <c r="DY564" s="130" t="s">
        <v>315</v>
      </c>
      <c r="DZ564" s="130" t="s">
        <v>316</v>
      </c>
      <c r="EA564" s="130" t="s">
        <v>317</v>
      </c>
      <c r="EB564" s="130" t="s">
        <v>318</v>
      </c>
      <c r="EC564" s="128" t="s">
        <v>319</v>
      </c>
      <c r="ED564" s="131" t="s">
        <v>44</v>
      </c>
      <c r="EE564"/>
      <c r="EF564" s="129" t="s">
        <v>314</v>
      </c>
      <c r="EG564" s="130"/>
      <c r="EH564" s="130" t="s">
        <v>315</v>
      </c>
      <c r="EI564" s="130" t="s">
        <v>316</v>
      </c>
      <c r="EJ564" s="130" t="s">
        <v>317</v>
      </c>
      <c r="EK564" s="130" t="s">
        <v>318</v>
      </c>
      <c r="EL564" s="128" t="s">
        <v>319</v>
      </c>
      <c r="EM564" s="131" t="s">
        <v>44</v>
      </c>
      <c r="EN564"/>
      <c r="EO564" s="129" t="s">
        <v>314</v>
      </c>
      <c r="EP564" s="130"/>
      <c r="EQ564" s="130" t="s">
        <v>315</v>
      </c>
      <c r="ER564" s="130" t="s">
        <v>316</v>
      </c>
      <c r="ES564" s="130" t="s">
        <v>317</v>
      </c>
      <c r="ET564" s="130" t="s">
        <v>318</v>
      </c>
      <c r="EU564" s="128" t="s">
        <v>319</v>
      </c>
      <c r="EV564" s="131" t="s">
        <v>44</v>
      </c>
      <c r="EW564"/>
      <c r="EX564" s="129" t="s">
        <v>314</v>
      </c>
      <c r="EY564" s="130"/>
      <c r="EZ564" s="130" t="s">
        <v>315</v>
      </c>
      <c r="FA564" s="130" t="s">
        <v>316</v>
      </c>
      <c r="FB564" s="130" t="s">
        <v>317</v>
      </c>
      <c r="FC564" s="130" t="s">
        <v>318</v>
      </c>
      <c r="FD564" s="128" t="s">
        <v>319</v>
      </c>
      <c r="FE564" s="131" t="s">
        <v>44</v>
      </c>
      <c r="FF564"/>
      <c r="FG564" s="129" t="s">
        <v>314</v>
      </c>
      <c r="FH564" s="130"/>
      <c r="FI564" s="130" t="s">
        <v>315</v>
      </c>
      <c r="FJ564" s="130" t="s">
        <v>316</v>
      </c>
      <c r="FK564" s="130" t="s">
        <v>317</v>
      </c>
      <c r="FL564" s="130" t="s">
        <v>318</v>
      </c>
      <c r="FM564" s="128" t="s">
        <v>319</v>
      </c>
      <c r="FN564" s="131" t="s">
        <v>44</v>
      </c>
      <c r="FO564"/>
      <c r="FP564" s="129" t="s">
        <v>314</v>
      </c>
      <c r="FQ564" s="130"/>
      <c r="FR564" s="130" t="s">
        <v>315</v>
      </c>
      <c r="FS564" s="130" t="s">
        <v>316</v>
      </c>
      <c r="FT564" s="130" t="s">
        <v>317</v>
      </c>
      <c r="FU564" s="130" t="s">
        <v>318</v>
      </c>
      <c r="FV564" s="128" t="s">
        <v>319</v>
      </c>
      <c r="FW564" s="131" t="s">
        <v>44</v>
      </c>
      <c r="FX564"/>
      <c r="FY564" s="129" t="s">
        <v>314</v>
      </c>
      <c r="FZ564" s="130"/>
      <c r="GA564" s="130" t="s">
        <v>315</v>
      </c>
      <c r="GB564" s="130" t="s">
        <v>316</v>
      </c>
      <c r="GC564" s="130" t="s">
        <v>317</v>
      </c>
      <c r="GD564" s="130" t="s">
        <v>318</v>
      </c>
      <c r="GE564" s="128" t="s">
        <v>319</v>
      </c>
      <c r="GF564" s="131" t="s">
        <v>44</v>
      </c>
      <c r="GG564"/>
      <c r="GH564" s="129" t="s">
        <v>314</v>
      </c>
      <c r="GI564" s="130"/>
      <c r="GJ564" s="130" t="s">
        <v>315</v>
      </c>
      <c r="GK564" s="130" t="s">
        <v>316</v>
      </c>
      <c r="GL564" s="130" t="s">
        <v>317</v>
      </c>
      <c r="GM564" s="130" t="s">
        <v>318</v>
      </c>
      <c r="GN564" s="128" t="s">
        <v>319</v>
      </c>
      <c r="GO564" s="131" t="s">
        <v>44</v>
      </c>
      <c r="GP564"/>
      <c r="GQ564" s="129" t="s">
        <v>314</v>
      </c>
      <c r="GR564" s="130"/>
      <c r="GS564" s="130" t="s">
        <v>315</v>
      </c>
      <c r="GT564" s="130" t="s">
        <v>316</v>
      </c>
      <c r="GU564" s="130" t="s">
        <v>317</v>
      </c>
      <c r="GV564" s="130" t="s">
        <v>318</v>
      </c>
      <c r="GW564" s="128" t="s">
        <v>319</v>
      </c>
      <c r="GX564" s="131" t="s">
        <v>44</v>
      </c>
      <c r="GY564"/>
      <c r="GZ564" s="129" t="s">
        <v>314</v>
      </c>
      <c r="HA564" s="130"/>
      <c r="HB564" s="130" t="s">
        <v>315</v>
      </c>
      <c r="HC564" s="130" t="s">
        <v>316</v>
      </c>
      <c r="HD564" s="130" t="s">
        <v>317</v>
      </c>
      <c r="HE564" s="130" t="s">
        <v>318</v>
      </c>
      <c r="HF564" s="128" t="s">
        <v>319</v>
      </c>
      <c r="HG564" s="131" t="s">
        <v>44</v>
      </c>
      <c r="HH564"/>
      <c r="HI564" s="129" t="s">
        <v>314</v>
      </c>
      <c r="HJ564" s="130"/>
      <c r="HK564" s="130" t="s">
        <v>315</v>
      </c>
      <c r="HL564" s="130" t="s">
        <v>316</v>
      </c>
      <c r="HM564" s="130" t="s">
        <v>317</v>
      </c>
      <c r="HN564" s="130" t="s">
        <v>318</v>
      </c>
      <c r="HO564" s="128" t="s">
        <v>319</v>
      </c>
      <c r="HP564" s="131" t="s">
        <v>44</v>
      </c>
      <c r="HQ564"/>
      <c r="HR564" s="129" t="s">
        <v>314</v>
      </c>
      <c r="HS564" s="130"/>
      <c r="HT564" s="130" t="s">
        <v>315</v>
      </c>
      <c r="HU564" s="130" t="s">
        <v>316</v>
      </c>
      <c r="HV564" s="130" t="s">
        <v>317</v>
      </c>
      <c r="HW564" s="130" t="s">
        <v>318</v>
      </c>
      <c r="HX564" s="128" t="s">
        <v>319</v>
      </c>
      <c r="HY564" s="131" t="s">
        <v>44</v>
      </c>
      <c r="HZ564"/>
      <c r="IA564" s="129" t="s">
        <v>314</v>
      </c>
      <c r="IB564" s="130"/>
      <c r="IC564" s="130" t="s">
        <v>315</v>
      </c>
      <c r="ID564" s="130" t="s">
        <v>316</v>
      </c>
      <c r="IE564" s="130" t="s">
        <v>317</v>
      </c>
      <c r="IF564" s="130" t="s">
        <v>318</v>
      </c>
      <c r="IG564" s="128" t="s">
        <v>319</v>
      </c>
      <c r="IH564" s="131" t="s">
        <v>44</v>
      </c>
      <c r="II564"/>
      <c r="IJ564" s="129" t="s">
        <v>314</v>
      </c>
      <c r="IK564" s="130"/>
      <c r="IL564" s="130" t="s">
        <v>315</v>
      </c>
      <c r="IM564" s="130" t="s">
        <v>316</v>
      </c>
      <c r="IN564" s="130" t="s">
        <v>317</v>
      </c>
      <c r="IO564" s="130" t="s">
        <v>318</v>
      </c>
      <c r="IP564" s="128" t="s">
        <v>319</v>
      </c>
      <c r="IQ564" s="131" t="s">
        <v>44</v>
      </c>
      <c r="IR564"/>
      <c r="IS564" s="129" t="s">
        <v>314</v>
      </c>
      <c r="IT564" s="130"/>
      <c r="IU564" s="130" t="s">
        <v>315</v>
      </c>
      <c r="IV564" s="130" t="s">
        <v>316</v>
      </c>
      <c r="IW564" s="130" t="s">
        <v>317</v>
      </c>
      <c r="IX564" s="130" t="s">
        <v>318</v>
      </c>
      <c r="IY564" s="128" t="s">
        <v>319</v>
      </c>
      <c r="IZ564" s="131" t="s">
        <v>44</v>
      </c>
      <c r="JA564"/>
      <c r="JB564" s="129" t="s">
        <v>314</v>
      </c>
      <c r="JC564" s="130"/>
      <c r="JD564" s="130" t="s">
        <v>315</v>
      </c>
      <c r="JE564" s="130" t="s">
        <v>316</v>
      </c>
      <c r="JF564" s="130" t="s">
        <v>317</v>
      </c>
      <c r="JG564" s="130" t="s">
        <v>318</v>
      </c>
      <c r="JH564" s="128" t="s">
        <v>319</v>
      </c>
      <c r="JI564" s="131" t="s">
        <v>44</v>
      </c>
      <c r="JJ564"/>
      <c r="JK564" s="129" t="s">
        <v>314</v>
      </c>
      <c r="JL564" s="130"/>
      <c r="JM564" s="130" t="s">
        <v>315</v>
      </c>
      <c r="JN564" s="130" t="s">
        <v>316</v>
      </c>
      <c r="JO564" s="130" t="s">
        <v>317</v>
      </c>
      <c r="JP564" s="130" t="s">
        <v>318</v>
      </c>
      <c r="JQ564" s="128" t="s">
        <v>319</v>
      </c>
      <c r="JR564" s="131" t="s">
        <v>44</v>
      </c>
      <c r="JS564"/>
      <c r="JT564" s="129" t="s">
        <v>314</v>
      </c>
      <c r="JU564" s="130"/>
      <c r="JV564" s="130" t="s">
        <v>315</v>
      </c>
      <c r="JW564" s="130" t="s">
        <v>316</v>
      </c>
      <c r="JX564" s="130" t="s">
        <v>317</v>
      </c>
      <c r="JY564" s="130" t="s">
        <v>318</v>
      </c>
      <c r="JZ564" s="128" t="s">
        <v>319</v>
      </c>
      <c r="KA564" s="131" t="s">
        <v>44</v>
      </c>
      <c r="KB564"/>
      <c r="KC564" s="129" t="s">
        <v>314</v>
      </c>
      <c r="KD564" s="130"/>
      <c r="KE564" s="130" t="s">
        <v>315</v>
      </c>
      <c r="KF564" s="130" t="s">
        <v>316</v>
      </c>
      <c r="KG564" s="130" t="s">
        <v>317</v>
      </c>
      <c r="KH564" s="130" t="s">
        <v>318</v>
      </c>
      <c r="KI564" s="128" t="s">
        <v>319</v>
      </c>
      <c r="KJ564" s="131" t="s">
        <v>44</v>
      </c>
      <c r="KK564"/>
      <c r="KL564" s="129" t="s">
        <v>314</v>
      </c>
      <c r="KM564" s="130"/>
      <c r="KN564" s="130" t="s">
        <v>315</v>
      </c>
      <c r="KO564" s="130" t="s">
        <v>316</v>
      </c>
      <c r="KP564" s="130" t="s">
        <v>317</v>
      </c>
      <c r="KQ564" s="130" t="s">
        <v>318</v>
      </c>
      <c r="KR564" s="128" t="s">
        <v>319</v>
      </c>
      <c r="KS564" s="131" t="s">
        <v>44</v>
      </c>
      <c r="KT564"/>
      <c r="KU564" s="129" t="s">
        <v>314</v>
      </c>
      <c r="KV564" s="130"/>
      <c r="KW564" s="130" t="s">
        <v>315</v>
      </c>
      <c r="KX564" s="130" t="s">
        <v>316</v>
      </c>
      <c r="KY564" s="130" t="s">
        <v>317</v>
      </c>
      <c r="KZ564" s="130" t="s">
        <v>318</v>
      </c>
      <c r="LA564" s="128" t="s">
        <v>319</v>
      </c>
      <c r="LB564" s="131" t="s">
        <v>44</v>
      </c>
      <c r="LC564"/>
      <c r="LD564" s="129" t="s">
        <v>314</v>
      </c>
      <c r="LE564" s="130"/>
      <c r="LF564" s="130" t="s">
        <v>315</v>
      </c>
      <c r="LG564" s="130" t="s">
        <v>316</v>
      </c>
      <c r="LH564" s="130" t="s">
        <v>317</v>
      </c>
      <c r="LI564" s="130" t="s">
        <v>318</v>
      </c>
      <c r="LJ564" s="128" t="s">
        <v>319</v>
      </c>
      <c r="LK564" s="131" t="s">
        <v>44</v>
      </c>
      <c r="LL564"/>
      <c r="LM564" s="129" t="s">
        <v>314</v>
      </c>
      <c r="LN564" s="130"/>
      <c r="LO564" s="130" t="s">
        <v>315</v>
      </c>
      <c r="LP564" s="130" t="s">
        <v>316</v>
      </c>
      <c r="LQ564" s="130" t="s">
        <v>317</v>
      </c>
      <c r="LR564" s="130" t="s">
        <v>318</v>
      </c>
      <c r="LS564" s="128" t="s">
        <v>319</v>
      </c>
      <c r="LT564" s="131" t="s">
        <v>44</v>
      </c>
      <c r="LU564"/>
      <c r="LV564" s="129" t="s">
        <v>314</v>
      </c>
      <c r="LW564" s="130"/>
      <c r="LX564" s="130" t="s">
        <v>315</v>
      </c>
      <c r="LY564" s="130" t="s">
        <v>316</v>
      </c>
      <c r="LZ564" s="130" t="s">
        <v>317</v>
      </c>
      <c r="MA564" s="130" t="s">
        <v>318</v>
      </c>
      <c r="MB564" s="128" t="s">
        <v>319</v>
      </c>
      <c r="MC564" s="131" t="s">
        <v>44</v>
      </c>
      <c r="MD564"/>
      <c r="ME564" s="129" t="s">
        <v>314</v>
      </c>
      <c r="MF564" s="130"/>
      <c r="MG564" s="130" t="s">
        <v>315</v>
      </c>
      <c r="MH564" s="130" t="s">
        <v>316</v>
      </c>
      <c r="MI564" s="130" t="s">
        <v>317</v>
      </c>
      <c r="MJ564" s="130" t="s">
        <v>318</v>
      </c>
      <c r="MK564" s="128" t="s">
        <v>319</v>
      </c>
      <c r="ML564" s="131" t="s">
        <v>44</v>
      </c>
      <c r="MM564"/>
      <c r="MN564" s="129" t="s">
        <v>314</v>
      </c>
      <c r="MO564" s="130"/>
      <c r="MP564" s="130" t="s">
        <v>315</v>
      </c>
      <c r="MQ564" s="130" t="s">
        <v>316</v>
      </c>
      <c r="MR564" s="130" t="s">
        <v>317</v>
      </c>
      <c r="MS564" s="130" t="s">
        <v>318</v>
      </c>
      <c r="MT564" s="128" t="s">
        <v>319</v>
      </c>
      <c r="MU564" s="131" t="s">
        <v>44</v>
      </c>
      <c r="MV564"/>
      <c r="MW564" s="129" t="s">
        <v>314</v>
      </c>
      <c r="MX564" s="130"/>
      <c r="MY564" s="130" t="s">
        <v>315</v>
      </c>
      <c r="MZ564" s="130" t="s">
        <v>316</v>
      </c>
      <c r="NA564" s="130" t="s">
        <v>317</v>
      </c>
      <c r="NB564" s="130" t="s">
        <v>318</v>
      </c>
      <c r="NC564" s="128" t="s">
        <v>319</v>
      </c>
      <c r="ND564" s="131" t="s">
        <v>44</v>
      </c>
      <c r="NE564"/>
      <c r="NF564" s="129" t="s">
        <v>314</v>
      </c>
      <c r="NG564" s="130"/>
      <c r="NH564" s="130" t="s">
        <v>315</v>
      </c>
      <c r="NI564" s="130" t="s">
        <v>316</v>
      </c>
      <c r="NJ564" s="130" t="s">
        <v>317</v>
      </c>
      <c r="NK564" s="130" t="s">
        <v>318</v>
      </c>
      <c r="NL564" s="128" t="s">
        <v>319</v>
      </c>
      <c r="NM564" s="131" t="s">
        <v>44</v>
      </c>
      <c r="NN564"/>
      <c r="NO564" s="129" t="s">
        <v>314</v>
      </c>
      <c r="NP564" s="130"/>
      <c r="NQ564" s="130" t="s">
        <v>315</v>
      </c>
      <c r="NR564" s="130" t="s">
        <v>316</v>
      </c>
      <c r="NS564" s="130" t="s">
        <v>317</v>
      </c>
      <c r="NT564" s="130" t="s">
        <v>318</v>
      </c>
      <c r="NU564" s="128" t="s">
        <v>319</v>
      </c>
      <c r="NV564" s="131" t="s">
        <v>44</v>
      </c>
      <c r="NW564"/>
      <c r="NX564" s="129" t="s">
        <v>314</v>
      </c>
      <c r="NY564" s="130"/>
      <c r="NZ564" s="130" t="s">
        <v>315</v>
      </c>
      <c r="OA564" s="130" t="s">
        <v>316</v>
      </c>
      <c r="OB564" s="130" t="s">
        <v>317</v>
      </c>
      <c r="OC564" s="130" t="s">
        <v>318</v>
      </c>
      <c r="OD564" s="128" t="s">
        <v>319</v>
      </c>
      <c r="OE564" s="131" t="s">
        <v>44</v>
      </c>
      <c r="OF564"/>
      <c r="OG564" s="129" t="s">
        <v>314</v>
      </c>
      <c r="OH564" s="130"/>
      <c r="OI564" s="130" t="s">
        <v>315</v>
      </c>
      <c r="OJ564" s="130" t="s">
        <v>316</v>
      </c>
      <c r="OK564" s="130" t="s">
        <v>317</v>
      </c>
      <c r="OL564" s="130" t="s">
        <v>318</v>
      </c>
      <c r="OM564" s="128" t="s">
        <v>319</v>
      </c>
      <c r="ON564" s="131" t="s">
        <v>44</v>
      </c>
      <c r="OO564"/>
      <c r="OP564" s="129" t="s">
        <v>314</v>
      </c>
      <c r="OQ564" s="130"/>
      <c r="OR564" s="130" t="s">
        <v>315</v>
      </c>
      <c r="OS564" s="130" t="s">
        <v>316</v>
      </c>
      <c r="OT564" s="130" t="s">
        <v>317</v>
      </c>
      <c r="OU564" s="130" t="s">
        <v>318</v>
      </c>
      <c r="OV564" s="128" t="s">
        <v>319</v>
      </c>
      <c r="OW564" s="131" t="s">
        <v>44</v>
      </c>
      <c r="OX564"/>
      <c r="OY564" s="129" t="s">
        <v>314</v>
      </c>
      <c r="OZ564" s="130"/>
      <c r="PA564" s="130" t="s">
        <v>315</v>
      </c>
      <c r="PB564" s="130" t="s">
        <v>316</v>
      </c>
      <c r="PC564" s="130" t="s">
        <v>317</v>
      </c>
      <c r="PD564" s="130" t="s">
        <v>318</v>
      </c>
      <c r="PE564" s="128" t="s">
        <v>319</v>
      </c>
      <c r="PF564" s="131" t="s">
        <v>44</v>
      </c>
      <c r="PG564"/>
    </row>
    <row r="565" spans="1:423" s="161" customFormat="1">
      <c r="A565" s="118"/>
      <c r="B565" s="118"/>
      <c r="C565" s="115"/>
      <c r="D565" s="115"/>
      <c r="E565" s="115"/>
      <c r="F565" s="115"/>
      <c r="G565" s="115"/>
      <c r="H565" s="115">
        <f t="shared" ref="H565:H572" si="9007">PRODUCT(C565:G565)</f>
        <v>0</v>
      </c>
      <c r="I565"/>
      <c r="J565" s="118"/>
      <c r="K565" s="118"/>
      <c r="L565" s="115"/>
      <c r="M565" s="115"/>
      <c r="N565" s="115"/>
      <c r="O565" s="115"/>
      <c r="P565" s="115"/>
      <c r="Q565" s="115">
        <f t="shared" ref="Q565:Q572" si="9008">PRODUCT(L565:P565)</f>
        <v>0</v>
      </c>
      <c r="R565"/>
      <c r="S565" s="118"/>
      <c r="T565" s="118"/>
      <c r="U565" s="115"/>
      <c r="V565" s="115"/>
      <c r="W565" s="115"/>
      <c r="X565" s="115"/>
      <c r="Y565" s="115"/>
      <c r="Z565" s="115"/>
      <c r="AA565"/>
      <c r="AB565" s="118"/>
      <c r="AC565" s="118"/>
      <c r="AD565" s="115"/>
      <c r="AE565" s="115"/>
      <c r="AF565" s="115"/>
      <c r="AG565" s="115"/>
      <c r="AH565" s="115"/>
      <c r="AI565" s="115"/>
      <c r="AJ565"/>
      <c r="AK565" s="118"/>
      <c r="AL565" s="118"/>
      <c r="AM565" s="115"/>
      <c r="AN565" s="115"/>
      <c r="AO565" s="115"/>
      <c r="AP565" s="115"/>
      <c r="AQ565" s="115"/>
      <c r="AR565" s="115"/>
      <c r="AS565"/>
      <c r="AT565" s="118"/>
      <c r="AU565" s="118"/>
      <c r="AV565" s="115"/>
      <c r="AW565" s="115"/>
      <c r="AX565" s="115"/>
      <c r="AY565" s="115"/>
      <c r="AZ565" s="115"/>
      <c r="BA565" s="115"/>
      <c r="BB565"/>
      <c r="BC565" s="118"/>
      <c r="BD565" s="118"/>
      <c r="BE565" s="115"/>
      <c r="BF565" s="115"/>
      <c r="BG565" s="115"/>
      <c r="BH565" s="115"/>
      <c r="BI565" s="115"/>
      <c r="BJ565" s="115"/>
      <c r="BK565"/>
      <c r="BL565" s="118"/>
      <c r="BM565" s="118"/>
      <c r="BN565" s="115"/>
      <c r="BO565" s="115"/>
      <c r="BP565" s="115"/>
      <c r="BQ565" s="115"/>
      <c r="BR565" s="115"/>
      <c r="BS565" s="115"/>
      <c r="BT565"/>
      <c r="BU565" s="118"/>
      <c r="BV565" s="118"/>
      <c r="BW565" s="115"/>
      <c r="BX565" s="115"/>
      <c r="BY565" s="115"/>
      <c r="BZ565" s="115"/>
      <c r="CA565" s="115"/>
      <c r="CB565" s="115"/>
      <c r="CC565"/>
      <c r="CD565" s="118"/>
      <c r="CE565" s="118"/>
      <c r="CF565" s="115"/>
      <c r="CG565" s="115"/>
      <c r="CH565" s="115"/>
      <c r="CI565" s="115"/>
      <c r="CJ565" s="115"/>
      <c r="CK565" s="115"/>
      <c r="CL565"/>
      <c r="CM565" s="118"/>
      <c r="CN565" s="118"/>
      <c r="CO565" s="115"/>
      <c r="CP565" s="115"/>
      <c r="CQ565" s="115"/>
      <c r="CR565" s="115"/>
      <c r="CS565" s="115"/>
      <c r="CT565" s="115"/>
      <c r="CU565"/>
      <c r="CV565" s="118"/>
      <c r="CW565" s="118"/>
      <c r="CX565" s="115"/>
      <c r="CY565" s="115"/>
      <c r="CZ565" s="115"/>
      <c r="DA565" s="115"/>
      <c r="DB565" s="115"/>
      <c r="DC565" s="115"/>
      <c r="DD565"/>
      <c r="DE565" s="118"/>
      <c r="DF565" s="118"/>
      <c r="DG565" s="115"/>
      <c r="DH565" s="115"/>
      <c r="DI565" s="115"/>
      <c r="DJ565" s="115"/>
      <c r="DK565" s="115"/>
      <c r="DL565" s="115"/>
      <c r="DM565"/>
      <c r="DN565" s="118"/>
      <c r="DO565" s="118"/>
      <c r="DP565" s="115"/>
      <c r="DQ565" s="115"/>
      <c r="DR565" s="115"/>
      <c r="DS565" s="115"/>
      <c r="DT565" s="115"/>
      <c r="DU565" s="115"/>
      <c r="DV565"/>
      <c r="DW565" s="118"/>
      <c r="DX565" s="118"/>
      <c r="DY565" s="115"/>
      <c r="DZ565" s="115"/>
      <c r="EA565" s="115"/>
      <c r="EB565" s="115"/>
      <c r="EC565" s="115"/>
      <c r="ED565" s="115"/>
      <c r="EE565"/>
      <c r="EF565" s="118"/>
      <c r="EG565" s="118"/>
      <c r="EH565" s="115"/>
      <c r="EI565" s="115"/>
      <c r="EJ565" s="115"/>
      <c r="EK565" s="115"/>
      <c r="EL565" s="115"/>
      <c r="EM565" s="115"/>
      <c r="EN565"/>
      <c r="EO565" s="118"/>
      <c r="EP565" s="118"/>
      <c r="EQ565" s="115"/>
      <c r="ER565" s="115"/>
      <c r="ES565" s="115"/>
      <c r="ET565" s="115"/>
      <c r="EU565" s="115"/>
      <c r="EV565" s="115"/>
      <c r="EW565"/>
      <c r="EX565" s="118"/>
      <c r="EY565" s="118"/>
      <c r="EZ565" s="115"/>
      <c r="FA565" s="115"/>
      <c r="FB565" s="115"/>
      <c r="FC565" s="115"/>
      <c r="FD565" s="115"/>
      <c r="FE565" s="115"/>
      <c r="FF565"/>
      <c r="FG565" s="118"/>
      <c r="FH565" s="118"/>
      <c r="FI565" s="115"/>
      <c r="FJ565" s="115"/>
      <c r="FK565" s="115"/>
      <c r="FL565" s="115"/>
      <c r="FM565" s="115"/>
      <c r="FN565" s="115"/>
      <c r="FO565"/>
      <c r="FP565" s="118"/>
      <c r="FQ565" s="118"/>
      <c r="FR565" s="115"/>
      <c r="FS565" s="115"/>
      <c r="FT565" s="115"/>
      <c r="FU565" s="115"/>
      <c r="FV565" s="115"/>
      <c r="FW565" s="115"/>
      <c r="FX565"/>
      <c r="FY565" s="118"/>
      <c r="FZ565" s="118"/>
      <c r="GA565" s="115"/>
      <c r="GB565" s="115"/>
      <c r="GC565" s="115"/>
      <c r="GD565" s="115"/>
      <c r="GE565" s="115"/>
      <c r="GF565" s="115"/>
      <c r="GG565"/>
      <c r="GH565" s="118"/>
      <c r="GI565" s="118"/>
      <c r="GJ565" s="115"/>
      <c r="GK565" s="115"/>
      <c r="GL565" s="115"/>
      <c r="GM565" s="115"/>
      <c r="GN565" s="115"/>
      <c r="GO565" s="115"/>
      <c r="GP565"/>
      <c r="GQ565" s="118"/>
      <c r="GR565" s="118"/>
      <c r="GS565" s="115"/>
      <c r="GT565" s="115"/>
      <c r="GU565" s="115"/>
      <c r="GV565" s="115"/>
      <c r="GW565" s="115"/>
      <c r="GX565" s="115"/>
      <c r="GY565"/>
      <c r="GZ565" s="118"/>
      <c r="HA565" s="118"/>
      <c r="HB565" s="115"/>
      <c r="HC565" s="115"/>
      <c r="HD565" s="115"/>
      <c r="HE565" s="115"/>
      <c r="HF565" s="115"/>
      <c r="HG565" s="115"/>
      <c r="HH565"/>
      <c r="HI565" s="118"/>
      <c r="HJ565" s="118"/>
      <c r="HK565" s="115"/>
      <c r="HL565" s="115"/>
      <c r="HM565" s="115"/>
      <c r="HN565" s="115"/>
      <c r="HO565" s="115"/>
      <c r="HP565" s="115"/>
      <c r="HQ565"/>
      <c r="HR565" s="118"/>
      <c r="HS565" s="118"/>
      <c r="HT565" s="115"/>
      <c r="HU565" s="115"/>
      <c r="HV565" s="115"/>
      <c r="HW565" s="115"/>
      <c r="HX565" s="115"/>
      <c r="HY565" s="115"/>
      <c r="HZ565"/>
      <c r="IA565" s="118"/>
      <c r="IB565" s="118"/>
      <c r="IC565" s="115"/>
      <c r="ID565" s="115"/>
      <c r="IE565" s="115"/>
      <c r="IF565" s="115"/>
      <c r="IG565" s="115"/>
      <c r="IH565" s="115"/>
      <c r="II565"/>
      <c r="IJ565" s="118"/>
      <c r="IK565" s="118"/>
      <c r="IL565" s="115"/>
      <c r="IM565" s="115"/>
      <c r="IN565" s="115"/>
      <c r="IO565" s="115"/>
      <c r="IP565" s="115"/>
      <c r="IQ565" s="115"/>
      <c r="IR565"/>
      <c r="IS565" s="118"/>
      <c r="IT565" s="118"/>
      <c r="IU565" s="115"/>
      <c r="IV565" s="115"/>
      <c r="IW565" s="115"/>
      <c r="IX565" s="115"/>
      <c r="IY565" s="115"/>
      <c r="IZ565" s="115"/>
      <c r="JA565"/>
      <c r="JB565" s="118"/>
      <c r="JC565" s="118"/>
      <c r="JD565" s="115"/>
      <c r="JE565" s="115"/>
      <c r="JF565" s="115"/>
      <c r="JG565" s="115"/>
      <c r="JH565" s="115"/>
      <c r="JI565" s="115"/>
      <c r="JJ565"/>
      <c r="JK565" s="118"/>
      <c r="JL565" s="118"/>
      <c r="JM565" s="115"/>
      <c r="JN565" s="115"/>
      <c r="JO565" s="115"/>
      <c r="JP565" s="115"/>
      <c r="JQ565" s="115"/>
      <c r="JR565" s="115"/>
      <c r="JS565"/>
      <c r="JT565" s="118"/>
      <c r="JU565" s="118"/>
      <c r="JV565" s="115"/>
      <c r="JW565" s="115"/>
      <c r="JX565" s="115"/>
      <c r="JY565" s="115"/>
      <c r="JZ565" s="115"/>
      <c r="KA565" s="115"/>
      <c r="KB565"/>
      <c r="KC565" s="118"/>
      <c r="KD565" s="118"/>
      <c r="KE565" s="115"/>
      <c r="KF565" s="115"/>
      <c r="KG565" s="115"/>
      <c r="KH565" s="115"/>
      <c r="KI565" s="115"/>
      <c r="KJ565" s="115"/>
      <c r="KK565"/>
      <c r="KL565" s="118"/>
      <c r="KM565" s="118"/>
      <c r="KN565" s="115"/>
      <c r="KO565" s="115"/>
      <c r="KP565" s="115"/>
      <c r="KQ565" s="115"/>
      <c r="KR565" s="115"/>
      <c r="KS565" s="115"/>
      <c r="KT565"/>
      <c r="KU565" s="118"/>
      <c r="KV565" s="118"/>
      <c r="KW565" s="115"/>
      <c r="KX565" s="115"/>
      <c r="KY565" s="115"/>
      <c r="KZ565" s="115"/>
      <c r="LA565" s="115"/>
      <c r="LB565" s="115"/>
      <c r="LC565"/>
      <c r="LD565" s="118"/>
      <c r="LE565" s="118"/>
      <c r="LF565" s="115"/>
      <c r="LG565" s="115"/>
      <c r="LH565" s="115"/>
      <c r="LI565" s="115"/>
      <c r="LJ565" s="115"/>
      <c r="LK565" s="115"/>
      <c r="LL565"/>
      <c r="LM565" s="118"/>
      <c r="LN565" s="118"/>
      <c r="LO565" s="115"/>
      <c r="LP565" s="115"/>
      <c r="LQ565" s="115"/>
      <c r="LR565" s="115"/>
      <c r="LS565" s="115"/>
      <c r="LT565" s="115"/>
      <c r="LU565"/>
      <c r="LV565" s="118"/>
      <c r="LW565" s="118"/>
      <c r="LX565" s="115"/>
      <c r="LY565" s="115"/>
      <c r="LZ565" s="115"/>
      <c r="MA565" s="115"/>
      <c r="MB565" s="115"/>
      <c r="MC565" s="115"/>
      <c r="MD565"/>
      <c r="ME565" s="118"/>
      <c r="MF565" s="118"/>
      <c r="MG565" s="115"/>
      <c r="MH565" s="115"/>
      <c r="MI565" s="115"/>
      <c r="MJ565" s="115"/>
      <c r="MK565" s="115"/>
      <c r="ML565" s="115"/>
      <c r="MM565"/>
      <c r="MN565" s="118"/>
      <c r="MO565" s="118"/>
      <c r="MP565" s="115"/>
      <c r="MQ565" s="115"/>
      <c r="MR565" s="115"/>
      <c r="MS565" s="115"/>
      <c r="MT565" s="115"/>
      <c r="MU565" s="115"/>
      <c r="MV565"/>
      <c r="MW565" s="118"/>
      <c r="MX565" s="118"/>
      <c r="MY565" s="115"/>
      <c r="MZ565" s="115"/>
      <c r="NA565" s="115"/>
      <c r="NB565" s="115"/>
      <c r="NC565" s="115"/>
      <c r="ND565" s="115"/>
      <c r="NE565"/>
      <c r="NF565" s="118"/>
      <c r="NG565" s="118"/>
      <c r="NH565" s="115"/>
      <c r="NI565" s="115"/>
      <c r="NJ565" s="115"/>
      <c r="NK565" s="115"/>
      <c r="NL565" s="115"/>
      <c r="NM565" s="115"/>
      <c r="NN565"/>
      <c r="NO565" s="118"/>
      <c r="NP565" s="118"/>
      <c r="NQ565" s="115"/>
      <c r="NR565" s="115"/>
      <c r="NS565" s="115"/>
      <c r="NT565" s="115"/>
      <c r="NU565" s="115"/>
      <c r="NV565" s="115"/>
      <c r="NW565"/>
      <c r="NX565" s="118"/>
      <c r="NY565" s="118"/>
      <c r="NZ565" s="115"/>
      <c r="OA565" s="115"/>
      <c r="OB565" s="115"/>
      <c r="OC565" s="115"/>
      <c r="OD565" s="115"/>
      <c r="OE565" s="115"/>
      <c r="OF565"/>
      <c r="OG565" s="118"/>
      <c r="OH565" s="118"/>
      <c r="OI565" s="115"/>
      <c r="OJ565" s="115"/>
      <c r="OK565" s="115"/>
      <c r="OL565" s="115"/>
      <c r="OM565" s="115"/>
      <c r="ON565" s="115"/>
      <c r="OO565"/>
      <c r="OP565" s="118"/>
      <c r="OQ565" s="118"/>
      <c r="OR565" s="115"/>
      <c r="OS565" s="115"/>
      <c r="OT565" s="115"/>
      <c r="OU565" s="115"/>
      <c r="OV565" s="115"/>
      <c r="OW565" s="115"/>
      <c r="OX565"/>
      <c r="OY565" s="118"/>
      <c r="OZ565" s="118"/>
      <c r="PA565" s="115"/>
      <c r="PB565" s="115"/>
      <c r="PC565" s="115"/>
      <c r="PD565" s="115"/>
      <c r="PE565" s="115"/>
      <c r="PF565" s="115"/>
      <c r="PG565"/>
    </row>
    <row r="566" spans="1:423" s="161" customFormat="1">
      <c r="A566" s="118"/>
      <c r="B566" s="118"/>
      <c r="C566" s="115"/>
      <c r="D566" s="115"/>
      <c r="E566" s="115"/>
      <c r="F566" s="115"/>
      <c r="G566" s="115"/>
      <c r="H566" s="115">
        <f t="shared" si="9007"/>
        <v>0</v>
      </c>
      <c r="I566"/>
      <c r="J566" s="118"/>
      <c r="K566" s="118"/>
      <c r="L566" s="115"/>
      <c r="M566" s="115"/>
      <c r="N566" s="115"/>
      <c r="O566" s="115"/>
      <c r="P566" s="115"/>
      <c r="Q566" s="115">
        <f t="shared" si="9008"/>
        <v>0</v>
      </c>
      <c r="R566"/>
      <c r="S566" s="118"/>
      <c r="T566" s="118"/>
      <c r="U566" s="115"/>
      <c r="V566" s="115"/>
      <c r="W566" s="115"/>
      <c r="X566" s="115"/>
      <c r="Y566" s="115"/>
      <c r="Z566" s="115">
        <f t="shared" ref="Z566:Z572" si="9009">PRODUCT(U566:Y566)</f>
        <v>0</v>
      </c>
      <c r="AA566"/>
      <c r="AB566" s="118"/>
      <c r="AC566" s="118"/>
      <c r="AD566" s="115"/>
      <c r="AE566" s="115"/>
      <c r="AF566" s="115"/>
      <c r="AG566" s="115"/>
      <c r="AH566" s="115"/>
      <c r="AI566" s="115">
        <f t="shared" ref="AI566:AI572" si="9010">PRODUCT(AD566:AH566)</f>
        <v>0</v>
      </c>
      <c r="AJ566"/>
      <c r="AK566" s="118"/>
      <c r="AL566" s="118"/>
      <c r="AM566" s="115"/>
      <c r="AN566" s="115"/>
      <c r="AO566" s="115"/>
      <c r="AP566" s="115"/>
      <c r="AQ566" s="115"/>
      <c r="AR566" s="115">
        <f t="shared" ref="AR566:AR572" si="9011">PRODUCT(AM566:AQ566)</f>
        <v>0</v>
      </c>
      <c r="AS566"/>
      <c r="AT566" s="118"/>
      <c r="AU566" s="118"/>
      <c r="AV566" s="115"/>
      <c r="AW566" s="115"/>
      <c r="AX566" s="115"/>
      <c r="AY566" s="115"/>
      <c r="AZ566" s="115"/>
      <c r="BA566" s="115">
        <f t="shared" ref="BA566:BA572" si="9012">PRODUCT(AV566:AZ566)</f>
        <v>0</v>
      </c>
      <c r="BB566"/>
      <c r="BC566" s="118"/>
      <c r="BD566" s="118"/>
      <c r="BE566" s="115"/>
      <c r="BF566" s="115"/>
      <c r="BG566" s="115"/>
      <c r="BH566" s="115"/>
      <c r="BI566" s="115"/>
      <c r="BJ566" s="115">
        <f t="shared" ref="BJ566:BJ572" si="9013">PRODUCT(BE566:BI566)</f>
        <v>0</v>
      </c>
      <c r="BK566"/>
      <c r="BL566" s="118"/>
      <c r="BM566" s="118"/>
      <c r="BN566" s="115"/>
      <c r="BO566" s="115"/>
      <c r="BP566" s="115"/>
      <c r="BQ566" s="115"/>
      <c r="BR566" s="115"/>
      <c r="BS566" s="115">
        <f t="shared" ref="BS566:BS572" si="9014">PRODUCT(BN566:BR566)</f>
        <v>0</v>
      </c>
      <c r="BT566"/>
      <c r="BU566" s="118"/>
      <c r="BV566" s="118"/>
      <c r="BW566" s="115"/>
      <c r="BX566" s="115"/>
      <c r="BY566" s="115"/>
      <c r="BZ566" s="115"/>
      <c r="CA566" s="115"/>
      <c r="CB566" s="115">
        <f t="shared" ref="CB566:CB572" si="9015">PRODUCT(BW566:CA566)</f>
        <v>0</v>
      </c>
      <c r="CC566"/>
      <c r="CD566" s="118"/>
      <c r="CE566" s="118"/>
      <c r="CF566" s="115"/>
      <c r="CG566" s="115"/>
      <c r="CH566" s="115"/>
      <c r="CI566" s="115"/>
      <c r="CJ566" s="115"/>
      <c r="CK566" s="115">
        <f t="shared" ref="CK566:CK572" si="9016">PRODUCT(CF566:CJ566)</f>
        <v>0</v>
      </c>
      <c r="CL566"/>
      <c r="CM566" s="118"/>
      <c r="CN566" s="118"/>
      <c r="CO566" s="115"/>
      <c r="CP566" s="115"/>
      <c r="CQ566" s="115"/>
      <c r="CR566" s="115"/>
      <c r="CS566" s="115"/>
      <c r="CT566" s="115">
        <f t="shared" ref="CT566:CT572" si="9017">PRODUCT(CO566:CS566)</f>
        <v>0</v>
      </c>
      <c r="CU566"/>
      <c r="CV566" s="118"/>
      <c r="CW566" s="118"/>
      <c r="CX566" s="115"/>
      <c r="CY566" s="115"/>
      <c r="CZ566" s="115"/>
      <c r="DA566" s="115"/>
      <c r="DB566" s="115"/>
      <c r="DC566" s="115">
        <f t="shared" ref="DC566:DC572" si="9018">PRODUCT(CX566:DB566)</f>
        <v>0</v>
      </c>
      <c r="DD566"/>
      <c r="DE566" s="118"/>
      <c r="DF566" s="118"/>
      <c r="DG566" s="115"/>
      <c r="DH566" s="115"/>
      <c r="DI566" s="115"/>
      <c r="DJ566" s="115"/>
      <c r="DK566" s="115"/>
      <c r="DL566" s="115">
        <f t="shared" ref="DL566:DL572" si="9019">PRODUCT(DG566:DK566)</f>
        <v>0</v>
      </c>
      <c r="DM566"/>
      <c r="DN566" s="118"/>
      <c r="DO566" s="118"/>
      <c r="DP566" s="115"/>
      <c r="DQ566" s="115"/>
      <c r="DR566" s="115"/>
      <c r="DS566" s="115"/>
      <c r="DT566" s="115"/>
      <c r="DU566" s="115">
        <f t="shared" ref="DU566:DU572" si="9020">PRODUCT(DP566:DT566)</f>
        <v>0</v>
      </c>
      <c r="DV566"/>
      <c r="DW566" s="118"/>
      <c r="DX566" s="118"/>
      <c r="DY566" s="115"/>
      <c r="DZ566" s="115"/>
      <c r="EA566" s="115"/>
      <c r="EB566" s="115"/>
      <c r="EC566" s="115"/>
      <c r="ED566" s="115">
        <f t="shared" ref="ED566:ED572" si="9021">PRODUCT(DY566:EC566)</f>
        <v>0</v>
      </c>
      <c r="EE566"/>
      <c r="EF566" s="118"/>
      <c r="EG566" s="118"/>
      <c r="EH566" s="115"/>
      <c r="EI566" s="115"/>
      <c r="EJ566" s="115"/>
      <c r="EK566" s="115"/>
      <c r="EL566" s="115"/>
      <c r="EM566" s="115">
        <f t="shared" ref="EM566:EM572" si="9022">PRODUCT(EH566:EL566)</f>
        <v>0</v>
      </c>
      <c r="EN566"/>
      <c r="EO566" s="118"/>
      <c r="EP566" s="118"/>
      <c r="EQ566" s="115"/>
      <c r="ER566" s="115"/>
      <c r="ES566" s="115"/>
      <c r="ET566" s="115"/>
      <c r="EU566" s="115"/>
      <c r="EV566" s="115">
        <f t="shared" ref="EV566:EV572" si="9023">PRODUCT(EQ566:EU566)</f>
        <v>0</v>
      </c>
      <c r="EW566"/>
      <c r="EX566" s="118"/>
      <c r="EY566" s="118"/>
      <c r="EZ566" s="115"/>
      <c r="FA566" s="115"/>
      <c r="FB566" s="115"/>
      <c r="FC566" s="115"/>
      <c r="FD566" s="115"/>
      <c r="FE566" s="115">
        <f t="shared" ref="FE566:FE572" si="9024">PRODUCT(EZ566:FD566)</f>
        <v>0</v>
      </c>
      <c r="FF566"/>
      <c r="FG566" s="118"/>
      <c r="FH566" s="118"/>
      <c r="FI566" s="115"/>
      <c r="FJ566" s="115"/>
      <c r="FK566" s="115"/>
      <c r="FL566" s="115"/>
      <c r="FM566" s="115"/>
      <c r="FN566" s="115">
        <f t="shared" ref="FN566:FN572" si="9025">PRODUCT(FI566:FM566)</f>
        <v>0</v>
      </c>
      <c r="FO566"/>
      <c r="FP566" s="118"/>
      <c r="FQ566" s="118"/>
      <c r="FR566" s="115"/>
      <c r="FS566" s="115"/>
      <c r="FT566" s="115"/>
      <c r="FU566" s="115"/>
      <c r="FV566" s="115"/>
      <c r="FW566" s="115">
        <f t="shared" ref="FW566:FW572" si="9026">PRODUCT(FR566:FV566)</f>
        <v>0</v>
      </c>
      <c r="FX566"/>
      <c r="FY566" s="118"/>
      <c r="FZ566" s="118"/>
      <c r="GA566" s="115"/>
      <c r="GB566" s="115"/>
      <c r="GC566" s="115"/>
      <c r="GD566" s="115"/>
      <c r="GE566" s="115"/>
      <c r="GF566" s="115">
        <f t="shared" ref="GF566:GF572" si="9027">PRODUCT(GA566:GE566)</f>
        <v>0</v>
      </c>
      <c r="GG566"/>
      <c r="GH566" s="118"/>
      <c r="GI566" s="118"/>
      <c r="GJ566" s="115"/>
      <c r="GK566" s="115"/>
      <c r="GL566" s="115"/>
      <c r="GM566" s="115"/>
      <c r="GN566" s="115"/>
      <c r="GO566" s="115">
        <f t="shared" ref="GO566:GO572" si="9028">PRODUCT(GJ566:GN566)</f>
        <v>0</v>
      </c>
      <c r="GP566"/>
      <c r="GQ566" s="118"/>
      <c r="GR566" s="118"/>
      <c r="GS566" s="115"/>
      <c r="GT566" s="115"/>
      <c r="GU566" s="115"/>
      <c r="GV566" s="115"/>
      <c r="GW566" s="115"/>
      <c r="GX566" s="115">
        <f t="shared" ref="GX566:GX572" si="9029">PRODUCT(GS566:GW566)</f>
        <v>0</v>
      </c>
      <c r="GY566"/>
      <c r="GZ566" s="118"/>
      <c r="HA566" s="118"/>
      <c r="HB566" s="115"/>
      <c r="HC566" s="115"/>
      <c r="HD566" s="115"/>
      <c r="HE566" s="115"/>
      <c r="HF566" s="115"/>
      <c r="HG566" s="115">
        <f t="shared" ref="HG566:HG572" si="9030">PRODUCT(HB566:HF566)</f>
        <v>0</v>
      </c>
      <c r="HH566"/>
      <c r="HI566" s="118"/>
      <c r="HJ566" s="118"/>
      <c r="HK566" s="115"/>
      <c r="HL566" s="115"/>
      <c r="HM566" s="115"/>
      <c r="HN566" s="115"/>
      <c r="HO566" s="115"/>
      <c r="HP566" s="115">
        <f t="shared" ref="HP566:HP572" si="9031">PRODUCT(HK566:HO566)</f>
        <v>0</v>
      </c>
      <c r="HQ566"/>
      <c r="HR566" s="118"/>
      <c r="HS566" s="118"/>
      <c r="HT566" s="115"/>
      <c r="HU566" s="115"/>
      <c r="HV566" s="115"/>
      <c r="HW566" s="115"/>
      <c r="HX566" s="115"/>
      <c r="HY566" s="115">
        <f t="shared" ref="HY566:HY572" si="9032">PRODUCT(HT566:HX566)</f>
        <v>0</v>
      </c>
      <c r="HZ566"/>
      <c r="IA566" s="118"/>
      <c r="IB566" s="118"/>
      <c r="IC566" s="115"/>
      <c r="ID566" s="115"/>
      <c r="IE566" s="115"/>
      <c r="IF566" s="115"/>
      <c r="IG566" s="115"/>
      <c r="IH566" s="115">
        <f t="shared" ref="IH566:IH572" si="9033">PRODUCT(IC566:IG566)</f>
        <v>0</v>
      </c>
      <c r="II566"/>
      <c r="IJ566" s="118"/>
      <c r="IK566" s="118"/>
      <c r="IL566" s="115"/>
      <c r="IM566" s="115"/>
      <c r="IN566" s="115"/>
      <c r="IO566" s="115"/>
      <c r="IP566" s="115"/>
      <c r="IQ566" s="115">
        <f t="shared" ref="IQ566:IQ572" si="9034">PRODUCT(IL566:IP566)</f>
        <v>0</v>
      </c>
      <c r="IR566"/>
      <c r="IS566" s="118"/>
      <c r="IT566" s="118"/>
      <c r="IU566" s="115"/>
      <c r="IV566" s="115"/>
      <c r="IW566" s="115"/>
      <c r="IX566" s="115"/>
      <c r="IY566" s="115"/>
      <c r="IZ566" s="115">
        <f t="shared" ref="IZ566:IZ572" si="9035">PRODUCT(IU566:IY566)</f>
        <v>0</v>
      </c>
      <c r="JA566"/>
      <c r="JB566" s="118"/>
      <c r="JC566" s="118"/>
      <c r="JD566" s="115"/>
      <c r="JE566" s="115"/>
      <c r="JF566" s="115"/>
      <c r="JG566" s="115"/>
      <c r="JH566" s="115"/>
      <c r="JI566" s="115">
        <f t="shared" ref="JI566:JI572" si="9036">PRODUCT(JD566:JH566)</f>
        <v>0</v>
      </c>
      <c r="JJ566"/>
      <c r="JK566" s="118"/>
      <c r="JL566" s="118"/>
      <c r="JM566" s="115"/>
      <c r="JN566" s="115"/>
      <c r="JO566" s="115"/>
      <c r="JP566" s="115"/>
      <c r="JQ566" s="115"/>
      <c r="JR566" s="115">
        <f t="shared" ref="JR566:JR572" si="9037">PRODUCT(JM566:JQ566)</f>
        <v>0</v>
      </c>
      <c r="JS566"/>
      <c r="JT566" s="118"/>
      <c r="JU566" s="118"/>
      <c r="JV566" s="115"/>
      <c r="JW566" s="115"/>
      <c r="JX566" s="115"/>
      <c r="JY566" s="115"/>
      <c r="JZ566" s="115"/>
      <c r="KA566" s="115">
        <f t="shared" ref="KA566:KA572" si="9038">PRODUCT(JV566:JZ566)</f>
        <v>0</v>
      </c>
      <c r="KB566"/>
      <c r="KC566" s="118"/>
      <c r="KD566" s="118"/>
      <c r="KE566" s="115"/>
      <c r="KF566" s="115"/>
      <c r="KG566" s="115"/>
      <c r="KH566" s="115"/>
      <c r="KI566" s="115"/>
      <c r="KJ566" s="115">
        <f t="shared" ref="KJ566:KJ572" si="9039">PRODUCT(KE566:KI566)</f>
        <v>0</v>
      </c>
      <c r="KK566"/>
      <c r="KL566" s="118"/>
      <c r="KM566" s="118"/>
      <c r="KN566" s="115"/>
      <c r="KO566" s="115"/>
      <c r="KP566" s="115"/>
      <c r="KQ566" s="115"/>
      <c r="KR566" s="115"/>
      <c r="KS566" s="115">
        <f t="shared" ref="KS566:KS572" si="9040">PRODUCT(KN566:KR566)</f>
        <v>0</v>
      </c>
      <c r="KT566"/>
      <c r="KU566" s="118"/>
      <c r="KV566" s="118"/>
      <c r="KW566" s="115"/>
      <c r="KX566" s="115"/>
      <c r="KY566" s="115"/>
      <c r="KZ566" s="115"/>
      <c r="LA566" s="115"/>
      <c r="LB566" s="115">
        <f t="shared" ref="LB566:LB572" si="9041">PRODUCT(KW566:LA566)</f>
        <v>0</v>
      </c>
      <c r="LC566"/>
      <c r="LD566" s="118"/>
      <c r="LE566" s="118"/>
      <c r="LF566" s="115"/>
      <c r="LG566" s="115"/>
      <c r="LH566" s="115"/>
      <c r="LI566" s="115"/>
      <c r="LJ566" s="115"/>
      <c r="LK566" s="115">
        <f t="shared" ref="LK566:LK572" si="9042">PRODUCT(LF566:LJ566)</f>
        <v>0</v>
      </c>
      <c r="LL566"/>
      <c r="LM566" s="118"/>
      <c r="LN566" s="118"/>
      <c r="LO566" s="115"/>
      <c r="LP566" s="115"/>
      <c r="LQ566" s="115"/>
      <c r="LR566" s="115"/>
      <c r="LS566" s="115"/>
      <c r="LT566" s="115">
        <f t="shared" ref="LT566:LT572" si="9043">PRODUCT(LO566:LS566)</f>
        <v>0</v>
      </c>
      <c r="LU566"/>
      <c r="LV566" s="118"/>
      <c r="LW566" s="118"/>
      <c r="LX566" s="115"/>
      <c r="LY566" s="115"/>
      <c r="LZ566" s="115"/>
      <c r="MA566" s="115"/>
      <c r="MB566" s="115"/>
      <c r="MC566" s="115">
        <f t="shared" ref="MC566:MC572" si="9044">PRODUCT(LX566:MB566)</f>
        <v>0</v>
      </c>
      <c r="MD566"/>
      <c r="ME566" s="118"/>
      <c r="MF566" s="118"/>
      <c r="MG566" s="115"/>
      <c r="MH566" s="115"/>
      <c r="MI566" s="115"/>
      <c r="MJ566" s="115"/>
      <c r="MK566" s="115"/>
      <c r="ML566" s="115">
        <f t="shared" ref="ML566:ML572" si="9045">PRODUCT(MG566:MK566)</f>
        <v>0</v>
      </c>
      <c r="MM566"/>
      <c r="MN566" s="118"/>
      <c r="MO566" s="118"/>
      <c r="MP566" s="115"/>
      <c r="MQ566" s="115"/>
      <c r="MR566" s="115"/>
      <c r="MS566" s="115"/>
      <c r="MT566" s="115"/>
      <c r="MU566" s="115">
        <f t="shared" ref="MU566:MU572" si="9046">PRODUCT(MP566:MT566)</f>
        <v>0</v>
      </c>
      <c r="MV566"/>
      <c r="MW566" s="118"/>
      <c r="MX566" s="118"/>
      <c r="MY566" s="115"/>
      <c r="MZ566" s="115"/>
      <c r="NA566" s="115"/>
      <c r="NB566" s="115"/>
      <c r="NC566" s="115"/>
      <c r="ND566" s="115">
        <f t="shared" ref="ND566:ND572" si="9047">PRODUCT(MY566:NC566)</f>
        <v>0</v>
      </c>
      <c r="NE566"/>
      <c r="NF566" s="118"/>
      <c r="NG566" s="118"/>
      <c r="NH566" s="115"/>
      <c r="NI566" s="115"/>
      <c r="NJ566" s="115"/>
      <c r="NK566" s="115"/>
      <c r="NL566" s="115"/>
      <c r="NM566" s="115">
        <f t="shared" ref="NM566:NM572" si="9048">PRODUCT(NH566:NL566)</f>
        <v>0</v>
      </c>
      <c r="NN566"/>
      <c r="NO566" s="118"/>
      <c r="NP566" s="118"/>
      <c r="NQ566" s="115"/>
      <c r="NR566" s="115"/>
      <c r="NS566" s="115"/>
      <c r="NT566" s="115"/>
      <c r="NU566" s="115"/>
      <c r="NV566" s="115">
        <f t="shared" ref="NV566:NV572" si="9049">PRODUCT(NQ566:NU566)</f>
        <v>0</v>
      </c>
      <c r="NW566"/>
      <c r="NX566" s="118"/>
      <c r="NY566" s="118"/>
      <c r="NZ566" s="115"/>
      <c r="OA566" s="115"/>
      <c r="OB566" s="115"/>
      <c r="OC566" s="115"/>
      <c r="OD566" s="115"/>
      <c r="OE566" s="115">
        <f t="shared" ref="OE566:OE572" si="9050">PRODUCT(NZ566:OD566)</f>
        <v>0</v>
      </c>
      <c r="OF566"/>
      <c r="OG566" s="118"/>
      <c r="OH566" s="118"/>
      <c r="OI566" s="115"/>
      <c r="OJ566" s="115"/>
      <c r="OK566" s="115"/>
      <c r="OL566" s="115"/>
      <c r="OM566" s="115"/>
      <c r="ON566" s="115">
        <f t="shared" ref="ON566:ON572" si="9051">PRODUCT(OI566:OM566)</f>
        <v>0</v>
      </c>
      <c r="OO566"/>
      <c r="OP566" s="118"/>
      <c r="OQ566" s="118"/>
      <c r="OR566" s="115"/>
      <c r="OS566" s="115"/>
      <c r="OT566" s="115"/>
      <c r="OU566" s="115"/>
      <c r="OV566" s="115"/>
      <c r="OW566" s="115">
        <f t="shared" ref="OW566:OW572" si="9052">PRODUCT(OR566:OV566)</f>
        <v>0</v>
      </c>
      <c r="OX566"/>
      <c r="OY566" s="118"/>
      <c r="OZ566" s="118"/>
      <c r="PA566" s="115"/>
      <c r="PB566" s="115"/>
      <c r="PC566" s="115"/>
      <c r="PD566" s="115"/>
      <c r="PE566" s="115"/>
      <c r="PF566" s="115">
        <f t="shared" ref="PF566:PF572" si="9053">PRODUCT(PA566:PE566)</f>
        <v>0</v>
      </c>
      <c r="PG566"/>
    </row>
    <row r="567" spans="1:423" s="161" customFormat="1">
      <c r="A567" s="118"/>
      <c r="B567" s="118"/>
      <c r="C567" s="115"/>
      <c r="D567" s="115"/>
      <c r="E567" s="115"/>
      <c r="F567" s="115"/>
      <c r="G567" s="115"/>
      <c r="H567" s="115">
        <f t="shared" si="9007"/>
        <v>0</v>
      </c>
      <c r="I567"/>
      <c r="J567" s="118"/>
      <c r="K567" s="118"/>
      <c r="L567" s="115"/>
      <c r="M567" s="115"/>
      <c r="N567" s="115"/>
      <c r="O567" s="115"/>
      <c r="P567" s="115"/>
      <c r="Q567" s="115">
        <f t="shared" si="9008"/>
        <v>0</v>
      </c>
      <c r="R567"/>
      <c r="S567" s="118"/>
      <c r="T567" s="118"/>
      <c r="U567" s="115"/>
      <c r="V567" s="115"/>
      <c r="W567" s="115"/>
      <c r="X567" s="115"/>
      <c r="Y567" s="115"/>
      <c r="Z567" s="115">
        <f t="shared" si="9009"/>
        <v>0</v>
      </c>
      <c r="AA567"/>
      <c r="AB567" s="118"/>
      <c r="AC567" s="118"/>
      <c r="AD567" s="115"/>
      <c r="AE567" s="115"/>
      <c r="AF567" s="115"/>
      <c r="AG567" s="115"/>
      <c r="AH567" s="115"/>
      <c r="AI567" s="115">
        <f t="shared" si="9010"/>
        <v>0</v>
      </c>
      <c r="AJ567"/>
      <c r="AK567" s="118"/>
      <c r="AL567" s="118"/>
      <c r="AM567" s="115"/>
      <c r="AN567" s="115"/>
      <c r="AO567" s="115"/>
      <c r="AP567" s="115"/>
      <c r="AQ567" s="115"/>
      <c r="AR567" s="115">
        <f t="shared" si="9011"/>
        <v>0</v>
      </c>
      <c r="AS567"/>
      <c r="AT567" s="118"/>
      <c r="AU567" s="118"/>
      <c r="AV567" s="115"/>
      <c r="AW567" s="115"/>
      <c r="AX567" s="115"/>
      <c r="AY567" s="115"/>
      <c r="AZ567" s="115"/>
      <c r="BA567" s="115">
        <f t="shared" si="9012"/>
        <v>0</v>
      </c>
      <c r="BB567"/>
      <c r="BC567" s="118"/>
      <c r="BD567" s="118"/>
      <c r="BE567" s="115"/>
      <c r="BF567" s="115"/>
      <c r="BG567" s="115"/>
      <c r="BH567" s="115"/>
      <c r="BI567" s="115"/>
      <c r="BJ567" s="115">
        <f t="shared" si="9013"/>
        <v>0</v>
      </c>
      <c r="BK567"/>
      <c r="BL567" s="118"/>
      <c r="BM567" s="118"/>
      <c r="BN567" s="115"/>
      <c r="BO567" s="115"/>
      <c r="BP567" s="115"/>
      <c r="BQ567" s="115"/>
      <c r="BR567" s="115"/>
      <c r="BS567" s="115">
        <f t="shared" si="9014"/>
        <v>0</v>
      </c>
      <c r="BT567"/>
      <c r="BU567" s="118"/>
      <c r="BV567" s="118"/>
      <c r="BW567" s="115"/>
      <c r="BX567" s="115"/>
      <c r="BY567" s="115"/>
      <c r="BZ567" s="115"/>
      <c r="CA567" s="115"/>
      <c r="CB567" s="115">
        <f t="shared" si="9015"/>
        <v>0</v>
      </c>
      <c r="CC567"/>
      <c r="CD567" s="118"/>
      <c r="CE567" s="118"/>
      <c r="CF567" s="115"/>
      <c r="CG567" s="115"/>
      <c r="CH567" s="115"/>
      <c r="CI567" s="115"/>
      <c r="CJ567" s="115"/>
      <c r="CK567" s="115">
        <f t="shared" si="9016"/>
        <v>0</v>
      </c>
      <c r="CL567"/>
      <c r="CM567" s="118"/>
      <c r="CN567" s="118"/>
      <c r="CO567" s="115"/>
      <c r="CP567" s="115"/>
      <c r="CQ567" s="115"/>
      <c r="CR567" s="115"/>
      <c r="CS567" s="115"/>
      <c r="CT567" s="115">
        <f t="shared" si="9017"/>
        <v>0</v>
      </c>
      <c r="CU567"/>
      <c r="CV567" s="118"/>
      <c r="CW567" s="118"/>
      <c r="CX567" s="115"/>
      <c r="CY567" s="115"/>
      <c r="CZ567" s="115"/>
      <c r="DA567" s="115"/>
      <c r="DB567" s="115"/>
      <c r="DC567" s="115">
        <f t="shared" si="9018"/>
        <v>0</v>
      </c>
      <c r="DD567"/>
      <c r="DE567" s="118"/>
      <c r="DF567" s="118"/>
      <c r="DG567" s="115"/>
      <c r="DH567" s="115"/>
      <c r="DI567" s="115"/>
      <c r="DJ567" s="115"/>
      <c r="DK567" s="115"/>
      <c r="DL567" s="115">
        <f t="shared" si="9019"/>
        <v>0</v>
      </c>
      <c r="DM567"/>
      <c r="DN567" s="118"/>
      <c r="DO567" s="118"/>
      <c r="DP567" s="115"/>
      <c r="DQ567" s="115"/>
      <c r="DR567" s="115"/>
      <c r="DS567" s="115"/>
      <c r="DT567" s="115"/>
      <c r="DU567" s="115">
        <f t="shared" si="9020"/>
        <v>0</v>
      </c>
      <c r="DV567"/>
      <c r="DW567" s="118"/>
      <c r="DX567" s="118"/>
      <c r="DY567" s="115"/>
      <c r="DZ567" s="115"/>
      <c r="EA567" s="115"/>
      <c r="EB567" s="115"/>
      <c r="EC567" s="115"/>
      <c r="ED567" s="115">
        <f t="shared" si="9021"/>
        <v>0</v>
      </c>
      <c r="EE567"/>
      <c r="EF567" s="118"/>
      <c r="EG567" s="118"/>
      <c r="EH567" s="115"/>
      <c r="EI567" s="115"/>
      <c r="EJ567" s="115"/>
      <c r="EK567" s="115"/>
      <c r="EL567" s="115"/>
      <c r="EM567" s="115">
        <f t="shared" si="9022"/>
        <v>0</v>
      </c>
      <c r="EN567"/>
      <c r="EO567" s="118"/>
      <c r="EP567" s="118"/>
      <c r="EQ567" s="115"/>
      <c r="ER567" s="115"/>
      <c r="ES567" s="115"/>
      <c r="ET567" s="115"/>
      <c r="EU567" s="115"/>
      <c r="EV567" s="115">
        <f t="shared" si="9023"/>
        <v>0</v>
      </c>
      <c r="EW567"/>
      <c r="EX567" s="118"/>
      <c r="EY567" s="118"/>
      <c r="EZ567" s="115"/>
      <c r="FA567" s="115"/>
      <c r="FB567" s="115"/>
      <c r="FC567" s="115"/>
      <c r="FD567" s="115"/>
      <c r="FE567" s="115">
        <f t="shared" si="9024"/>
        <v>0</v>
      </c>
      <c r="FF567"/>
      <c r="FG567" s="118"/>
      <c r="FH567" s="118"/>
      <c r="FI567" s="115"/>
      <c r="FJ567" s="115"/>
      <c r="FK567" s="115"/>
      <c r="FL567" s="115"/>
      <c r="FM567" s="115"/>
      <c r="FN567" s="115">
        <f t="shared" si="9025"/>
        <v>0</v>
      </c>
      <c r="FO567"/>
      <c r="FP567" s="118"/>
      <c r="FQ567" s="118"/>
      <c r="FR567" s="115"/>
      <c r="FS567" s="115"/>
      <c r="FT567" s="115"/>
      <c r="FU567" s="115"/>
      <c r="FV567" s="115"/>
      <c r="FW567" s="115">
        <f t="shared" si="9026"/>
        <v>0</v>
      </c>
      <c r="FX567"/>
      <c r="FY567" s="118"/>
      <c r="FZ567" s="118"/>
      <c r="GA567" s="115"/>
      <c r="GB567" s="115"/>
      <c r="GC567" s="115"/>
      <c r="GD567" s="115"/>
      <c r="GE567" s="115"/>
      <c r="GF567" s="115">
        <f t="shared" si="9027"/>
        <v>0</v>
      </c>
      <c r="GG567"/>
      <c r="GH567" s="118"/>
      <c r="GI567" s="118"/>
      <c r="GJ567" s="115"/>
      <c r="GK567" s="115"/>
      <c r="GL567" s="115"/>
      <c r="GM567" s="115"/>
      <c r="GN567" s="115"/>
      <c r="GO567" s="115">
        <f t="shared" si="9028"/>
        <v>0</v>
      </c>
      <c r="GP567"/>
      <c r="GQ567" s="118"/>
      <c r="GR567" s="118"/>
      <c r="GS567" s="115"/>
      <c r="GT567" s="115"/>
      <c r="GU567" s="115"/>
      <c r="GV567" s="115"/>
      <c r="GW567" s="115"/>
      <c r="GX567" s="115">
        <f t="shared" si="9029"/>
        <v>0</v>
      </c>
      <c r="GY567"/>
      <c r="GZ567" s="118"/>
      <c r="HA567" s="118"/>
      <c r="HB567" s="115"/>
      <c r="HC567" s="115"/>
      <c r="HD567" s="115"/>
      <c r="HE567" s="115"/>
      <c r="HF567" s="115"/>
      <c r="HG567" s="115">
        <f t="shared" si="9030"/>
        <v>0</v>
      </c>
      <c r="HH567"/>
      <c r="HI567" s="118"/>
      <c r="HJ567" s="118"/>
      <c r="HK567" s="115"/>
      <c r="HL567" s="115"/>
      <c r="HM567" s="115"/>
      <c r="HN567" s="115"/>
      <c r="HO567" s="115"/>
      <c r="HP567" s="115">
        <f t="shared" si="9031"/>
        <v>0</v>
      </c>
      <c r="HQ567"/>
      <c r="HR567" s="118"/>
      <c r="HS567" s="118"/>
      <c r="HT567" s="115"/>
      <c r="HU567" s="115"/>
      <c r="HV567" s="115"/>
      <c r="HW567" s="115"/>
      <c r="HX567" s="115"/>
      <c r="HY567" s="115">
        <f t="shared" si="9032"/>
        <v>0</v>
      </c>
      <c r="HZ567"/>
      <c r="IA567" s="118"/>
      <c r="IB567" s="118"/>
      <c r="IC567" s="115"/>
      <c r="ID567" s="115"/>
      <c r="IE567" s="115"/>
      <c r="IF567" s="115"/>
      <c r="IG567" s="115"/>
      <c r="IH567" s="115">
        <f t="shared" si="9033"/>
        <v>0</v>
      </c>
      <c r="II567"/>
      <c r="IJ567" s="118"/>
      <c r="IK567" s="118"/>
      <c r="IL567" s="115"/>
      <c r="IM567" s="115"/>
      <c r="IN567" s="115"/>
      <c r="IO567" s="115"/>
      <c r="IP567" s="115"/>
      <c r="IQ567" s="115">
        <f t="shared" si="9034"/>
        <v>0</v>
      </c>
      <c r="IR567"/>
      <c r="IS567" s="118"/>
      <c r="IT567" s="118"/>
      <c r="IU567" s="115"/>
      <c r="IV567" s="115"/>
      <c r="IW567" s="115"/>
      <c r="IX567" s="115"/>
      <c r="IY567" s="115"/>
      <c r="IZ567" s="115">
        <f t="shared" si="9035"/>
        <v>0</v>
      </c>
      <c r="JA567"/>
      <c r="JB567" s="118"/>
      <c r="JC567" s="118"/>
      <c r="JD567" s="115"/>
      <c r="JE567" s="115"/>
      <c r="JF567" s="115"/>
      <c r="JG567" s="115"/>
      <c r="JH567" s="115"/>
      <c r="JI567" s="115">
        <f t="shared" si="9036"/>
        <v>0</v>
      </c>
      <c r="JJ567"/>
      <c r="JK567" s="118"/>
      <c r="JL567" s="118"/>
      <c r="JM567" s="115"/>
      <c r="JN567" s="115"/>
      <c r="JO567" s="115"/>
      <c r="JP567" s="115"/>
      <c r="JQ567" s="115"/>
      <c r="JR567" s="115">
        <f t="shared" si="9037"/>
        <v>0</v>
      </c>
      <c r="JS567"/>
      <c r="JT567" s="118"/>
      <c r="JU567" s="118"/>
      <c r="JV567" s="115"/>
      <c r="JW567" s="115"/>
      <c r="JX567" s="115"/>
      <c r="JY567" s="115"/>
      <c r="JZ567" s="115"/>
      <c r="KA567" s="115">
        <f t="shared" si="9038"/>
        <v>0</v>
      </c>
      <c r="KB567"/>
      <c r="KC567" s="118"/>
      <c r="KD567" s="118"/>
      <c r="KE567" s="115"/>
      <c r="KF567" s="115"/>
      <c r="KG567" s="115"/>
      <c r="KH567" s="115"/>
      <c r="KI567" s="115"/>
      <c r="KJ567" s="115">
        <f t="shared" si="9039"/>
        <v>0</v>
      </c>
      <c r="KK567"/>
      <c r="KL567" s="118"/>
      <c r="KM567" s="118"/>
      <c r="KN567" s="115"/>
      <c r="KO567" s="115"/>
      <c r="KP567" s="115"/>
      <c r="KQ567" s="115"/>
      <c r="KR567" s="115"/>
      <c r="KS567" s="115">
        <f t="shared" si="9040"/>
        <v>0</v>
      </c>
      <c r="KT567"/>
      <c r="KU567" s="118"/>
      <c r="KV567" s="118"/>
      <c r="KW567" s="115"/>
      <c r="KX567" s="115"/>
      <c r="KY567" s="115"/>
      <c r="KZ567" s="115"/>
      <c r="LA567" s="115"/>
      <c r="LB567" s="115">
        <f t="shared" si="9041"/>
        <v>0</v>
      </c>
      <c r="LC567"/>
      <c r="LD567" s="118"/>
      <c r="LE567" s="118"/>
      <c r="LF567" s="115"/>
      <c r="LG567" s="115"/>
      <c r="LH567" s="115"/>
      <c r="LI567" s="115"/>
      <c r="LJ567" s="115"/>
      <c r="LK567" s="115">
        <f t="shared" si="9042"/>
        <v>0</v>
      </c>
      <c r="LL567"/>
      <c r="LM567" s="118"/>
      <c r="LN567" s="118"/>
      <c r="LO567" s="115"/>
      <c r="LP567" s="115"/>
      <c r="LQ567" s="115"/>
      <c r="LR567" s="115"/>
      <c r="LS567" s="115"/>
      <c r="LT567" s="115">
        <f t="shared" si="9043"/>
        <v>0</v>
      </c>
      <c r="LU567"/>
      <c r="LV567" s="118"/>
      <c r="LW567" s="118"/>
      <c r="LX567" s="115"/>
      <c r="LY567" s="115"/>
      <c r="LZ567" s="115"/>
      <c r="MA567" s="115"/>
      <c r="MB567" s="115"/>
      <c r="MC567" s="115">
        <f t="shared" si="9044"/>
        <v>0</v>
      </c>
      <c r="MD567"/>
      <c r="ME567" s="118"/>
      <c r="MF567" s="118"/>
      <c r="MG567" s="115"/>
      <c r="MH567" s="115"/>
      <c r="MI567" s="115"/>
      <c r="MJ567" s="115"/>
      <c r="MK567" s="115"/>
      <c r="ML567" s="115">
        <f t="shared" si="9045"/>
        <v>0</v>
      </c>
      <c r="MM567"/>
      <c r="MN567" s="118"/>
      <c r="MO567" s="118"/>
      <c r="MP567" s="115"/>
      <c r="MQ567" s="115"/>
      <c r="MR567" s="115"/>
      <c r="MS567" s="115"/>
      <c r="MT567" s="115"/>
      <c r="MU567" s="115">
        <f t="shared" si="9046"/>
        <v>0</v>
      </c>
      <c r="MV567"/>
      <c r="MW567" s="118"/>
      <c r="MX567" s="118"/>
      <c r="MY567" s="115"/>
      <c r="MZ567" s="115"/>
      <c r="NA567" s="115"/>
      <c r="NB567" s="115"/>
      <c r="NC567" s="115"/>
      <c r="ND567" s="115">
        <f t="shared" si="9047"/>
        <v>0</v>
      </c>
      <c r="NE567"/>
      <c r="NF567" s="118"/>
      <c r="NG567" s="118"/>
      <c r="NH567" s="115"/>
      <c r="NI567" s="115"/>
      <c r="NJ567" s="115"/>
      <c r="NK567" s="115"/>
      <c r="NL567" s="115"/>
      <c r="NM567" s="115">
        <f t="shared" si="9048"/>
        <v>0</v>
      </c>
      <c r="NN567"/>
      <c r="NO567" s="118"/>
      <c r="NP567" s="118"/>
      <c r="NQ567" s="115"/>
      <c r="NR567" s="115"/>
      <c r="NS567" s="115"/>
      <c r="NT567" s="115"/>
      <c r="NU567" s="115"/>
      <c r="NV567" s="115">
        <f t="shared" si="9049"/>
        <v>0</v>
      </c>
      <c r="NW567"/>
      <c r="NX567" s="118"/>
      <c r="NY567" s="118"/>
      <c r="NZ567" s="115"/>
      <c r="OA567" s="115"/>
      <c r="OB567" s="115"/>
      <c r="OC567" s="115"/>
      <c r="OD567" s="115"/>
      <c r="OE567" s="115">
        <f t="shared" si="9050"/>
        <v>0</v>
      </c>
      <c r="OF567"/>
      <c r="OG567" s="118"/>
      <c r="OH567" s="118"/>
      <c r="OI567" s="115"/>
      <c r="OJ567" s="115"/>
      <c r="OK567" s="115"/>
      <c r="OL567" s="115"/>
      <c r="OM567" s="115"/>
      <c r="ON567" s="115">
        <f t="shared" si="9051"/>
        <v>0</v>
      </c>
      <c r="OO567"/>
      <c r="OP567" s="118"/>
      <c r="OQ567" s="118"/>
      <c r="OR567" s="115"/>
      <c r="OS567" s="115"/>
      <c r="OT567" s="115"/>
      <c r="OU567" s="115"/>
      <c r="OV567" s="115"/>
      <c r="OW567" s="115">
        <f t="shared" si="9052"/>
        <v>0</v>
      </c>
      <c r="OX567"/>
      <c r="OY567" s="118"/>
      <c r="OZ567" s="118"/>
      <c r="PA567" s="115"/>
      <c r="PB567" s="115"/>
      <c r="PC567" s="115"/>
      <c r="PD567" s="115"/>
      <c r="PE567" s="115"/>
      <c r="PF567" s="115">
        <f t="shared" si="9053"/>
        <v>0</v>
      </c>
      <c r="PG567"/>
    </row>
    <row r="568" spans="1:423" s="161" customFormat="1">
      <c r="A568" s="118"/>
      <c r="B568" s="118"/>
      <c r="C568" s="115"/>
      <c r="D568" s="115"/>
      <c r="E568" s="115"/>
      <c r="F568" s="115"/>
      <c r="G568" s="115"/>
      <c r="H568" s="115">
        <f t="shared" si="9007"/>
        <v>0</v>
      </c>
      <c r="I568"/>
      <c r="J568" s="118"/>
      <c r="K568" s="118"/>
      <c r="L568" s="115"/>
      <c r="M568" s="115"/>
      <c r="N568" s="115"/>
      <c r="O568" s="115"/>
      <c r="P568" s="115"/>
      <c r="Q568" s="115">
        <f t="shared" si="9008"/>
        <v>0</v>
      </c>
      <c r="R568"/>
      <c r="S568" s="118"/>
      <c r="T568" s="118"/>
      <c r="U568" s="115"/>
      <c r="V568" s="115"/>
      <c r="W568" s="115"/>
      <c r="X568" s="115"/>
      <c r="Y568" s="115"/>
      <c r="Z568" s="115">
        <f t="shared" si="9009"/>
        <v>0</v>
      </c>
      <c r="AA568"/>
      <c r="AB568" s="118"/>
      <c r="AC568" s="118"/>
      <c r="AD568" s="115"/>
      <c r="AE568" s="115"/>
      <c r="AF568" s="115"/>
      <c r="AG568" s="115"/>
      <c r="AH568" s="115"/>
      <c r="AI568" s="115">
        <f t="shared" si="9010"/>
        <v>0</v>
      </c>
      <c r="AJ568"/>
      <c r="AK568" s="118"/>
      <c r="AL568" s="118"/>
      <c r="AM568" s="115"/>
      <c r="AN568" s="115"/>
      <c r="AO568" s="115"/>
      <c r="AP568" s="115"/>
      <c r="AQ568" s="115"/>
      <c r="AR568" s="115">
        <f t="shared" si="9011"/>
        <v>0</v>
      </c>
      <c r="AS568"/>
      <c r="AT568" s="118"/>
      <c r="AU568" s="118"/>
      <c r="AV568" s="115"/>
      <c r="AW568" s="115"/>
      <c r="AX568" s="115"/>
      <c r="AY568" s="115"/>
      <c r="AZ568" s="115"/>
      <c r="BA568" s="115">
        <f t="shared" si="9012"/>
        <v>0</v>
      </c>
      <c r="BB568"/>
      <c r="BC568" s="118"/>
      <c r="BD568" s="118"/>
      <c r="BE568" s="115"/>
      <c r="BF568" s="115"/>
      <c r="BG568" s="115"/>
      <c r="BH568" s="115"/>
      <c r="BI568" s="115"/>
      <c r="BJ568" s="115">
        <f t="shared" si="9013"/>
        <v>0</v>
      </c>
      <c r="BK568"/>
      <c r="BL568" s="118"/>
      <c r="BM568" s="118"/>
      <c r="BN568" s="115"/>
      <c r="BO568" s="115"/>
      <c r="BP568" s="115"/>
      <c r="BQ568" s="115"/>
      <c r="BR568" s="115"/>
      <c r="BS568" s="115">
        <f t="shared" si="9014"/>
        <v>0</v>
      </c>
      <c r="BT568"/>
      <c r="BU568" s="118"/>
      <c r="BV568" s="118"/>
      <c r="BW568" s="115"/>
      <c r="BX568" s="115"/>
      <c r="BY568" s="115"/>
      <c r="BZ568" s="115"/>
      <c r="CA568" s="115"/>
      <c r="CB568" s="115">
        <f t="shared" si="9015"/>
        <v>0</v>
      </c>
      <c r="CC568"/>
      <c r="CD568" s="118"/>
      <c r="CE568" s="118"/>
      <c r="CF568" s="115"/>
      <c r="CG568" s="115"/>
      <c r="CH568" s="115"/>
      <c r="CI568" s="115"/>
      <c r="CJ568" s="115"/>
      <c r="CK568" s="115">
        <f t="shared" si="9016"/>
        <v>0</v>
      </c>
      <c r="CL568"/>
      <c r="CM568" s="118"/>
      <c r="CN568" s="118"/>
      <c r="CO568" s="115"/>
      <c r="CP568" s="115"/>
      <c r="CQ568" s="115"/>
      <c r="CR568" s="115"/>
      <c r="CS568" s="115"/>
      <c r="CT568" s="115">
        <f t="shared" si="9017"/>
        <v>0</v>
      </c>
      <c r="CU568"/>
      <c r="CV568" s="118"/>
      <c r="CW568" s="118"/>
      <c r="CX568" s="115"/>
      <c r="CY568" s="115"/>
      <c r="CZ568" s="115"/>
      <c r="DA568" s="115"/>
      <c r="DB568" s="115"/>
      <c r="DC568" s="115">
        <f t="shared" si="9018"/>
        <v>0</v>
      </c>
      <c r="DD568"/>
      <c r="DE568" s="118"/>
      <c r="DF568" s="118"/>
      <c r="DG568" s="115"/>
      <c r="DH568" s="115"/>
      <c r="DI568" s="115"/>
      <c r="DJ568" s="115"/>
      <c r="DK568" s="115"/>
      <c r="DL568" s="115">
        <f t="shared" si="9019"/>
        <v>0</v>
      </c>
      <c r="DM568"/>
      <c r="DN568" s="118"/>
      <c r="DO568" s="118"/>
      <c r="DP568" s="115"/>
      <c r="DQ568" s="115"/>
      <c r="DR568" s="115"/>
      <c r="DS568" s="115"/>
      <c r="DT568" s="115"/>
      <c r="DU568" s="115">
        <f t="shared" si="9020"/>
        <v>0</v>
      </c>
      <c r="DV568"/>
      <c r="DW568" s="118"/>
      <c r="DX568" s="118"/>
      <c r="DY568" s="115"/>
      <c r="DZ568" s="115"/>
      <c r="EA568" s="115"/>
      <c r="EB568" s="115"/>
      <c r="EC568" s="115"/>
      <c r="ED568" s="115">
        <f t="shared" si="9021"/>
        <v>0</v>
      </c>
      <c r="EE568"/>
      <c r="EF568" s="118"/>
      <c r="EG568" s="118"/>
      <c r="EH568" s="115"/>
      <c r="EI568" s="115"/>
      <c r="EJ568" s="115"/>
      <c r="EK568" s="115"/>
      <c r="EL568" s="115"/>
      <c r="EM568" s="115">
        <f t="shared" si="9022"/>
        <v>0</v>
      </c>
      <c r="EN568"/>
      <c r="EO568" s="118"/>
      <c r="EP568" s="118"/>
      <c r="EQ568" s="115"/>
      <c r="ER568" s="115"/>
      <c r="ES568" s="115"/>
      <c r="ET568" s="115"/>
      <c r="EU568" s="115"/>
      <c r="EV568" s="115">
        <f t="shared" si="9023"/>
        <v>0</v>
      </c>
      <c r="EW568"/>
      <c r="EX568" s="118"/>
      <c r="EY568" s="118"/>
      <c r="EZ568" s="115"/>
      <c r="FA568" s="115"/>
      <c r="FB568" s="115"/>
      <c r="FC568" s="115"/>
      <c r="FD568" s="115"/>
      <c r="FE568" s="115">
        <f t="shared" si="9024"/>
        <v>0</v>
      </c>
      <c r="FF568"/>
      <c r="FG568" s="118"/>
      <c r="FH568" s="118"/>
      <c r="FI568" s="115"/>
      <c r="FJ568" s="115"/>
      <c r="FK568" s="115"/>
      <c r="FL568" s="115"/>
      <c r="FM568" s="115"/>
      <c r="FN568" s="115">
        <f t="shared" si="9025"/>
        <v>0</v>
      </c>
      <c r="FO568"/>
      <c r="FP568" s="118"/>
      <c r="FQ568" s="118"/>
      <c r="FR568" s="115"/>
      <c r="FS568" s="115"/>
      <c r="FT568" s="115"/>
      <c r="FU568" s="115"/>
      <c r="FV568" s="115"/>
      <c r="FW568" s="115">
        <f t="shared" si="9026"/>
        <v>0</v>
      </c>
      <c r="FX568"/>
      <c r="FY568" s="118"/>
      <c r="FZ568" s="118"/>
      <c r="GA568" s="115"/>
      <c r="GB568" s="115"/>
      <c r="GC568" s="115"/>
      <c r="GD568" s="115"/>
      <c r="GE568" s="115"/>
      <c r="GF568" s="115">
        <f t="shared" si="9027"/>
        <v>0</v>
      </c>
      <c r="GG568"/>
      <c r="GH568" s="118"/>
      <c r="GI568" s="118"/>
      <c r="GJ568" s="115"/>
      <c r="GK568" s="115"/>
      <c r="GL568" s="115"/>
      <c r="GM568" s="115"/>
      <c r="GN568" s="115"/>
      <c r="GO568" s="115">
        <f t="shared" si="9028"/>
        <v>0</v>
      </c>
      <c r="GP568"/>
      <c r="GQ568" s="118"/>
      <c r="GR568" s="118"/>
      <c r="GS568" s="115"/>
      <c r="GT568" s="115"/>
      <c r="GU568" s="115"/>
      <c r="GV568" s="115"/>
      <c r="GW568" s="115"/>
      <c r="GX568" s="115">
        <f t="shared" si="9029"/>
        <v>0</v>
      </c>
      <c r="GY568"/>
      <c r="GZ568" s="118"/>
      <c r="HA568" s="118"/>
      <c r="HB568" s="115"/>
      <c r="HC568" s="115"/>
      <c r="HD568" s="115"/>
      <c r="HE568" s="115"/>
      <c r="HF568" s="115"/>
      <c r="HG568" s="115">
        <f t="shared" si="9030"/>
        <v>0</v>
      </c>
      <c r="HH568"/>
      <c r="HI568" s="118"/>
      <c r="HJ568" s="118"/>
      <c r="HK568" s="115"/>
      <c r="HL568" s="115"/>
      <c r="HM568" s="115"/>
      <c r="HN568" s="115"/>
      <c r="HO568" s="115"/>
      <c r="HP568" s="115">
        <f t="shared" si="9031"/>
        <v>0</v>
      </c>
      <c r="HQ568"/>
      <c r="HR568" s="118"/>
      <c r="HS568" s="118"/>
      <c r="HT568" s="115"/>
      <c r="HU568" s="115"/>
      <c r="HV568" s="115"/>
      <c r="HW568" s="115"/>
      <c r="HX568" s="115"/>
      <c r="HY568" s="115">
        <f t="shared" si="9032"/>
        <v>0</v>
      </c>
      <c r="HZ568"/>
      <c r="IA568" s="118"/>
      <c r="IB568" s="118"/>
      <c r="IC568" s="115"/>
      <c r="ID568" s="115"/>
      <c r="IE568" s="115"/>
      <c r="IF568" s="115"/>
      <c r="IG568" s="115"/>
      <c r="IH568" s="115">
        <f t="shared" si="9033"/>
        <v>0</v>
      </c>
      <c r="II568"/>
      <c r="IJ568" s="118"/>
      <c r="IK568" s="118"/>
      <c r="IL568" s="115"/>
      <c r="IM568" s="115"/>
      <c r="IN568" s="115"/>
      <c r="IO568" s="115"/>
      <c r="IP568" s="115"/>
      <c r="IQ568" s="115">
        <f t="shared" si="9034"/>
        <v>0</v>
      </c>
      <c r="IR568"/>
      <c r="IS568" s="118"/>
      <c r="IT568" s="118"/>
      <c r="IU568" s="115"/>
      <c r="IV568" s="115"/>
      <c r="IW568" s="115"/>
      <c r="IX568" s="115"/>
      <c r="IY568" s="115"/>
      <c r="IZ568" s="115">
        <f t="shared" si="9035"/>
        <v>0</v>
      </c>
      <c r="JA568"/>
      <c r="JB568" s="118"/>
      <c r="JC568" s="118"/>
      <c r="JD568" s="115"/>
      <c r="JE568" s="115"/>
      <c r="JF568" s="115"/>
      <c r="JG568" s="115"/>
      <c r="JH568" s="115"/>
      <c r="JI568" s="115">
        <f t="shared" si="9036"/>
        <v>0</v>
      </c>
      <c r="JJ568"/>
      <c r="JK568" s="118"/>
      <c r="JL568" s="118"/>
      <c r="JM568" s="115"/>
      <c r="JN568" s="115"/>
      <c r="JO568" s="115"/>
      <c r="JP568" s="115"/>
      <c r="JQ568" s="115"/>
      <c r="JR568" s="115">
        <f t="shared" si="9037"/>
        <v>0</v>
      </c>
      <c r="JS568"/>
      <c r="JT568" s="118"/>
      <c r="JU568" s="118"/>
      <c r="JV568" s="115"/>
      <c r="JW568" s="115"/>
      <c r="JX568" s="115"/>
      <c r="JY568" s="115"/>
      <c r="JZ568" s="115"/>
      <c r="KA568" s="115">
        <f t="shared" si="9038"/>
        <v>0</v>
      </c>
      <c r="KB568"/>
      <c r="KC568" s="118"/>
      <c r="KD568" s="118"/>
      <c r="KE568" s="115"/>
      <c r="KF568" s="115"/>
      <c r="KG568" s="115"/>
      <c r="KH568" s="115"/>
      <c r="KI568" s="115"/>
      <c r="KJ568" s="115">
        <f t="shared" si="9039"/>
        <v>0</v>
      </c>
      <c r="KK568"/>
      <c r="KL568" s="118"/>
      <c r="KM568" s="118"/>
      <c r="KN568" s="115"/>
      <c r="KO568" s="115"/>
      <c r="KP568" s="115"/>
      <c r="KQ568" s="115"/>
      <c r="KR568" s="115"/>
      <c r="KS568" s="115">
        <f t="shared" si="9040"/>
        <v>0</v>
      </c>
      <c r="KT568"/>
      <c r="KU568" s="118"/>
      <c r="KV568" s="118"/>
      <c r="KW568" s="115"/>
      <c r="KX568" s="115"/>
      <c r="KY568" s="115"/>
      <c r="KZ568" s="115"/>
      <c r="LA568" s="115"/>
      <c r="LB568" s="115">
        <f t="shared" si="9041"/>
        <v>0</v>
      </c>
      <c r="LC568"/>
      <c r="LD568" s="118"/>
      <c r="LE568" s="118"/>
      <c r="LF568" s="115"/>
      <c r="LG568" s="115"/>
      <c r="LH568" s="115"/>
      <c r="LI568" s="115"/>
      <c r="LJ568" s="115"/>
      <c r="LK568" s="115">
        <f t="shared" si="9042"/>
        <v>0</v>
      </c>
      <c r="LL568"/>
      <c r="LM568" s="118"/>
      <c r="LN568" s="118"/>
      <c r="LO568" s="115"/>
      <c r="LP568" s="115"/>
      <c r="LQ568" s="115"/>
      <c r="LR568" s="115"/>
      <c r="LS568" s="115"/>
      <c r="LT568" s="115">
        <f t="shared" si="9043"/>
        <v>0</v>
      </c>
      <c r="LU568"/>
      <c r="LV568" s="118"/>
      <c r="LW568" s="118"/>
      <c r="LX568" s="115"/>
      <c r="LY568" s="115"/>
      <c r="LZ568" s="115"/>
      <c r="MA568" s="115"/>
      <c r="MB568" s="115"/>
      <c r="MC568" s="115">
        <f t="shared" si="9044"/>
        <v>0</v>
      </c>
      <c r="MD568"/>
      <c r="ME568" s="118"/>
      <c r="MF568" s="118"/>
      <c r="MG568" s="115"/>
      <c r="MH568" s="115"/>
      <c r="MI568" s="115"/>
      <c r="MJ568" s="115"/>
      <c r="MK568" s="115"/>
      <c r="ML568" s="115">
        <f t="shared" si="9045"/>
        <v>0</v>
      </c>
      <c r="MM568"/>
      <c r="MN568" s="118"/>
      <c r="MO568" s="118"/>
      <c r="MP568" s="115"/>
      <c r="MQ568" s="115"/>
      <c r="MR568" s="115"/>
      <c r="MS568" s="115"/>
      <c r="MT568" s="115"/>
      <c r="MU568" s="115">
        <f t="shared" si="9046"/>
        <v>0</v>
      </c>
      <c r="MV568"/>
      <c r="MW568" s="118"/>
      <c r="MX568" s="118"/>
      <c r="MY568" s="115"/>
      <c r="MZ568" s="115"/>
      <c r="NA568" s="115"/>
      <c r="NB568" s="115"/>
      <c r="NC568" s="115"/>
      <c r="ND568" s="115">
        <f t="shared" si="9047"/>
        <v>0</v>
      </c>
      <c r="NE568"/>
      <c r="NF568" s="118"/>
      <c r="NG568" s="118"/>
      <c r="NH568" s="115"/>
      <c r="NI568" s="115"/>
      <c r="NJ568" s="115"/>
      <c r="NK568" s="115"/>
      <c r="NL568" s="115"/>
      <c r="NM568" s="115">
        <f t="shared" si="9048"/>
        <v>0</v>
      </c>
      <c r="NN568"/>
      <c r="NO568" s="118"/>
      <c r="NP568" s="118"/>
      <c r="NQ568" s="115"/>
      <c r="NR568" s="115"/>
      <c r="NS568" s="115"/>
      <c r="NT568" s="115"/>
      <c r="NU568" s="115"/>
      <c r="NV568" s="115">
        <f t="shared" si="9049"/>
        <v>0</v>
      </c>
      <c r="NW568"/>
      <c r="NX568" s="118"/>
      <c r="NY568" s="118"/>
      <c r="NZ568" s="115"/>
      <c r="OA568" s="115"/>
      <c r="OB568" s="115"/>
      <c r="OC568" s="115"/>
      <c r="OD568" s="115"/>
      <c r="OE568" s="115">
        <f t="shared" si="9050"/>
        <v>0</v>
      </c>
      <c r="OF568"/>
      <c r="OG568" s="118"/>
      <c r="OH568" s="118"/>
      <c r="OI568" s="115"/>
      <c r="OJ568" s="115"/>
      <c r="OK568" s="115"/>
      <c r="OL568" s="115"/>
      <c r="OM568" s="115"/>
      <c r="ON568" s="115">
        <f t="shared" si="9051"/>
        <v>0</v>
      </c>
      <c r="OO568"/>
      <c r="OP568" s="118"/>
      <c r="OQ568" s="118"/>
      <c r="OR568" s="115"/>
      <c r="OS568" s="115"/>
      <c r="OT568" s="115"/>
      <c r="OU568" s="115"/>
      <c r="OV568" s="115"/>
      <c r="OW568" s="115">
        <f t="shared" si="9052"/>
        <v>0</v>
      </c>
      <c r="OX568"/>
      <c r="OY568" s="118"/>
      <c r="OZ568" s="118"/>
      <c r="PA568" s="115"/>
      <c r="PB568" s="115"/>
      <c r="PC568" s="115"/>
      <c r="PD568" s="115"/>
      <c r="PE568" s="115"/>
      <c r="PF568" s="115">
        <f t="shared" si="9053"/>
        <v>0</v>
      </c>
      <c r="PG568"/>
    </row>
    <row r="569" spans="1:423" s="161" customFormat="1">
      <c r="A569" s="118"/>
      <c r="B569" s="118"/>
      <c r="C569" s="115"/>
      <c r="D569" s="115"/>
      <c r="E569" s="115"/>
      <c r="F569" s="115"/>
      <c r="G569" s="115"/>
      <c r="H569" s="115">
        <f t="shared" si="9007"/>
        <v>0</v>
      </c>
      <c r="I569"/>
      <c r="J569" s="118"/>
      <c r="K569" s="118"/>
      <c r="L569" s="115"/>
      <c r="M569" s="115"/>
      <c r="N569" s="115"/>
      <c r="O569" s="115"/>
      <c r="P569" s="115"/>
      <c r="Q569" s="115">
        <f t="shared" si="9008"/>
        <v>0</v>
      </c>
      <c r="R569"/>
      <c r="S569" s="118"/>
      <c r="T569" s="118"/>
      <c r="U569" s="115"/>
      <c r="V569" s="115"/>
      <c r="W569" s="115"/>
      <c r="X569" s="115"/>
      <c r="Y569" s="115"/>
      <c r="Z569" s="115">
        <f t="shared" si="9009"/>
        <v>0</v>
      </c>
      <c r="AA569"/>
      <c r="AB569" s="118"/>
      <c r="AC569" s="118"/>
      <c r="AD569" s="115"/>
      <c r="AE569" s="115"/>
      <c r="AF569" s="115"/>
      <c r="AG569" s="115"/>
      <c r="AH569" s="115"/>
      <c r="AI569" s="115">
        <f t="shared" si="9010"/>
        <v>0</v>
      </c>
      <c r="AJ569"/>
      <c r="AK569" s="118"/>
      <c r="AL569" s="118"/>
      <c r="AM569" s="115"/>
      <c r="AN569" s="115"/>
      <c r="AO569" s="115"/>
      <c r="AP569" s="115"/>
      <c r="AQ569" s="115"/>
      <c r="AR569" s="115">
        <f t="shared" si="9011"/>
        <v>0</v>
      </c>
      <c r="AS569"/>
      <c r="AT569" s="118"/>
      <c r="AU569" s="118"/>
      <c r="AV569" s="115"/>
      <c r="AW569" s="115"/>
      <c r="AX569" s="115"/>
      <c r="AY569" s="115"/>
      <c r="AZ569" s="115"/>
      <c r="BA569" s="115">
        <f t="shared" si="9012"/>
        <v>0</v>
      </c>
      <c r="BB569"/>
      <c r="BC569" s="118"/>
      <c r="BD569" s="118"/>
      <c r="BE569" s="115"/>
      <c r="BF569" s="115"/>
      <c r="BG569" s="115"/>
      <c r="BH569" s="115"/>
      <c r="BI569" s="115"/>
      <c r="BJ569" s="115">
        <f t="shared" si="9013"/>
        <v>0</v>
      </c>
      <c r="BK569"/>
      <c r="BL569" s="118"/>
      <c r="BM569" s="118"/>
      <c r="BN569" s="115"/>
      <c r="BO569" s="115"/>
      <c r="BP569" s="115"/>
      <c r="BQ569" s="115"/>
      <c r="BR569" s="115"/>
      <c r="BS569" s="115">
        <f t="shared" si="9014"/>
        <v>0</v>
      </c>
      <c r="BT569"/>
      <c r="BU569" s="118"/>
      <c r="BV569" s="118"/>
      <c r="BW569" s="115"/>
      <c r="BX569" s="115"/>
      <c r="BY569" s="115"/>
      <c r="BZ569" s="115"/>
      <c r="CA569" s="115"/>
      <c r="CB569" s="115">
        <f t="shared" si="9015"/>
        <v>0</v>
      </c>
      <c r="CC569"/>
      <c r="CD569" s="118"/>
      <c r="CE569" s="118"/>
      <c r="CF569" s="115"/>
      <c r="CG569" s="115"/>
      <c r="CH569" s="115"/>
      <c r="CI569" s="115"/>
      <c r="CJ569" s="115"/>
      <c r="CK569" s="115">
        <f t="shared" si="9016"/>
        <v>0</v>
      </c>
      <c r="CL569"/>
      <c r="CM569" s="118"/>
      <c r="CN569" s="118"/>
      <c r="CO569" s="115"/>
      <c r="CP569" s="115"/>
      <c r="CQ569" s="115"/>
      <c r="CR569" s="115"/>
      <c r="CS569" s="115"/>
      <c r="CT569" s="115">
        <f t="shared" si="9017"/>
        <v>0</v>
      </c>
      <c r="CU569"/>
      <c r="CV569" s="118"/>
      <c r="CW569" s="118"/>
      <c r="CX569" s="115"/>
      <c r="CY569" s="115"/>
      <c r="CZ569" s="115"/>
      <c r="DA569" s="115"/>
      <c r="DB569" s="115"/>
      <c r="DC569" s="115">
        <f t="shared" si="9018"/>
        <v>0</v>
      </c>
      <c r="DD569"/>
      <c r="DE569" s="118"/>
      <c r="DF569" s="118"/>
      <c r="DG569" s="115"/>
      <c r="DH569" s="115"/>
      <c r="DI569" s="115"/>
      <c r="DJ569" s="115"/>
      <c r="DK569" s="115"/>
      <c r="DL569" s="115">
        <f t="shared" si="9019"/>
        <v>0</v>
      </c>
      <c r="DM569"/>
      <c r="DN569" s="118"/>
      <c r="DO569" s="118"/>
      <c r="DP569" s="115"/>
      <c r="DQ569" s="115"/>
      <c r="DR569" s="115"/>
      <c r="DS569" s="115"/>
      <c r="DT569" s="115"/>
      <c r="DU569" s="115">
        <f t="shared" si="9020"/>
        <v>0</v>
      </c>
      <c r="DV569"/>
      <c r="DW569" s="118"/>
      <c r="DX569" s="118"/>
      <c r="DY569" s="115"/>
      <c r="DZ569" s="115"/>
      <c r="EA569" s="115"/>
      <c r="EB569" s="115"/>
      <c r="EC569" s="115"/>
      <c r="ED569" s="115">
        <f t="shared" si="9021"/>
        <v>0</v>
      </c>
      <c r="EE569"/>
      <c r="EF569" s="118"/>
      <c r="EG569" s="118"/>
      <c r="EH569" s="115"/>
      <c r="EI569" s="115"/>
      <c r="EJ569" s="115"/>
      <c r="EK569" s="115"/>
      <c r="EL569" s="115"/>
      <c r="EM569" s="115">
        <f t="shared" si="9022"/>
        <v>0</v>
      </c>
      <c r="EN569"/>
      <c r="EO569" s="118"/>
      <c r="EP569" s="118"/>
      <c r="EQ569" s="115"/>
      <c r="ER569" s="115"/>
      <c r="ES569" s="115"/>
      <c r="ET569" s="115"/>
      <c r="EU569" s="115"/>
      <c r="EV569" s="115">
        <f t="shared" si="9023"/>
        <v>0</v>
      </c>
      <c r="EW569"/>
      <c r="EX569" s="118"/>
      <c r="EY569" s="118"/>
      <c r="EZ569" s="115"/>
      <c r="FA569" s="115"/>
      <c r="FB569" s="115"/>
      <c r="FC569" s="115"/>
      <c r="FD569" s="115"/>
      <c r="FE569" s="115">
        <f t="shared" si="9024"/>
        <v>0</v>
      </c>
      <c r="FF569"/>
      <c r="FG569" s="118"/>
      <c r="FH569" s="118"/>
      <c r="FI569" s="115"/>
      <c r="FJ569" s="115"/>
      <c r="FK569" s="115"/>
      <c r="FL569" s="115"/>
      <c r="FM569" s="115"/>
      <c r="FN569" s="115">
        <f t="shared" si="9025"/>
        <v>0</v>
      </c>
      <c r="FO569"/>
      <c r="FP569" s="118"/>
      <c r="FQ569" s="118"/>
      <c r="FR569" s="115"/>
      <c r="FS569" s="115"/>
      <c r="FT569" s="115"/>
      <c r="FU569" s="115"/>
      <c r="FV569" s="115"/>
      <c r="FW569" s="115">
        <f t="shared" si="9026"/>
        <v>0</v>
      </c>
      <c r="FX569"/>
      <c r="FY569" s="118"/>
      <c r="FZ569" s="118"/>
      <c r="GA569" s="115"/>
      <c r="GB569" s="115"/>
      <c r="GC569" s="115"/>
      <c r="GD569" s="115"/>
      <c r="GE569" s="115"/>
      <c r="GF569" s="115">
        <f t="shared" si="9027"/>
        <v>0</v>
      </c>
      <c r="GG569"/>
      <c r="GH569" s="118"/>
      <c r="GI569" s="118"/>
      <c r="GJ569" s="115"/>
      <c r="GK569" s="115"/>
      <c r="GL569" s="115"/>
      <c r="GM569" s="115"/>
      <c r="GN569" s="115"/>
      <c r="GO569" s="115">
        <f t="shared" si="9028"/>
        <v>0</v>
      </c>
      <c r="GP569"/>
      <c r="GQ569" s="118"/>
      <c r="GR569" s="118"/>
      <c r="GS569" s="115"/>
      <c r="GT569" s="115"/>
      <c r="GU569" s="115"/>
      <c r="GV569" s="115"/>
      <c r="GW569" s="115"/>
      <c r="GX569" s="115">
        <f t="shared" si="9029"/>
        <v>0</v>
      </c>
      <c r="GY569"/>
      <c r="GZ569" s="118"/>
      <c r="HA569" s="118"/>
      <c r="HB569" s="115"/>
      <c r="HC569" s="115"/>
      <c r="HD569" s="115"/>
      <c r="HE569" s="115"/>
      <c r="HF569" s="115"/>
      <c r="HG569" s="115">
        <f t="shared" si="9030"/>
        <v>0</v>
      </c>
      <c r="HH569"/>
      <c r="HI569" s="118"/>
      <c r="HJ569" s="118"/>
      <c r="HK569" s="115"/>
      <c r="HL569" s="115"/>
      <c r="HM569" s="115"/>
      <c r="HN569" s="115"/>
      <c r="HO569" s="115"/>
      <c r="HP569" s="115">
        <f t="shared" si="9031"/>
        <v>0</v>
      </c>
      <c r="HQ569"/>
      <c r="HR569" s="118"/>
      <c r="HS569" s="118"/>
      <c r="HT569" s="115"/>
      <c r="HU569" s="115"/>
      <c r="HV569" s="115"/>
      <c r="HW569" s="115"/>
      <c r="HX569" s="115"/>
      <c r="HY569" s="115">
        <f t="shared" si="9032"/>
        <v>0</v>
      </c>
      <c r="HZ569"/>
      <c r="IA569" s="118"/>
      <c r="IB569" s="118"/>
      <c r="IC569" s="115"/>
      <c r="ID569" s="115"/>
      <c r="IE569" s="115"/>
      <c r="IF569" s="115"/>
      <c r="IG569" s="115"/>
      <c r="IH569" s="115">
        <f t="shared" si="9033"/>
        <v>0</v>
      </c>
      <c r="II569"/>
      <c r="IJ569" s="118"/>
      <c r="IK569" s="118"/>
      <c r="IL569" s="115"/>
      <c r="IM569" s="115"/>
      <c r="IN569" s="115"/>
      <c r="IO569" s="115"/>
      <c r="IP569" s="115"/>
      <c r="IQ569" s="115">
        <f t="shared" si="9034"/>
        <v>0</v>
      </c>
      <c r="IR569"/>
      <c r="IS569" s="118"/>
      <c r="IT569" s="118"/>
      <c r="IU569" s="115"/>
      <c r="IV569" s="115"/>
      <c r="IW569" s="115"/>
      <c r="IX569" s="115"/>
      <c r="IY569" s="115"/>
      <c r="IZ569" s="115">
        <f t="shared" si="9035"/>
        <v>0</v>
      </c>
      <c r="JA569"/>
      <c r="JB569" s="118"/>
      <c r="JC569" s="118"/>
      <c r="JD569" s="115"/>
      <c r="JE569" s="115"/>
      <c r="JF569" s="115"/>
      <c r="JG569" s="115"/>
      <c r="JH569" s="115"/>
      <c r="JI569" s="115">
        <f t="shared" si="9036"/>
        <v>0</v>
      </c>
      <c r="JJ569"/>
      <c r="JK569" s="118"/>
      <c r="JL569" s="118"/>
      <c r="JM569" s="115"/>
      <c r="JN569" s="115"/>
      <c r="JO569" s="115"/>
      <c r="JP569" s="115"/>
      <c r="JQ569" s="115"/>
      <c r="JR569" s="115">
        <f t="shared" si="9037"/>
        <v>0</v>
      </c>
      <c r="JS569"/>
      <c r="JT569" s="118"/>
      <c r="JU569" s="118"/>
      <c r="JV569" s="115"/>
      <c r="JW569" s="115"/>
      <c r="JX569" s="115"/>
      <c r="JY569" s="115"/>
      <c r="JZ569" s="115"/>
      <c r="KA569" s="115">
        <f t="shared" si="9038"/>
        <v>0</v>
      </c>
      <c r="KB569"/>
      <c r="KC569" s="118"/>
      <c r="KD569" s="118"/>
      <c r="KE569" s="115"/>
      <c r="KF569" s="115"/>
      <c r="KG569" s="115"/>
      <c r="KH569" s="115"/>
      <c r="KI569" s="115"/>
      <c r="KJ569" s="115">
        <f t="shared" si="9039"/>
        <v>0</v>
      </c>
      <c r="KK569"/>
      <c r="KL569" s="118"/>
      <c r="KM569" s="118"/>
      <c r="KN569" s="115"/>
      <c r="KO569" s="115"/>
      <c r="KP569" s="115"/>
      <c r="KQ569" s="115"/>
      <c r="KR569" s="115"/>
      <c r="KS569" s="115">
        <f t="shared" si="9040"/>
        <v>0</v>
      </c>
      <c r="KT569"/>
      <c r="KU569" s="118"/>
      <c r="KV569" s="118"/>
      <c r="KW569" s="115"/>
      <c r="KX569" s="115"/>
      <c r="KY569" s="115"/>
      <c r="KZ569" s="115"/>
      <c r="LA569" s="115"/>
      <c r="LB569" s="115">
        <f t="shared" si="9041"/>
        <v>0</v>
      </c>
      <c r="LC569"/>
      <c r="LD569" s="118"/>
      <c r="LE569" s="118"/>
      <c r="LF569" s="115"/>
      <c r="LG569" s="115"/>
      <c r="LH569" s="115"/>
      <c r="LI569" s="115"/>
      <c r="LJ569" s="115"/>
      <c r="LK569" s="115">
        <f t="shared" si="9042"/>
        <v>0</v>
      </c>
      <c r="LL569"/>
      <c r="LM569" s="118"/>
      <c r="LN569" s="118"/>
      <c r="LO569" s="115"/>
      <c r="LP569" s="115"/>
      <c r="LQ569" s="115"/>
      <c r="LR569" s="115"/>
      <c r="LS569" s="115"/>
      <c r="LT569" s="115">
        <f t="shared" si="9043"/>
        <v>0</v>
      </c>
      <c r="LU569"/>
      <c r="LV569" s="118"/>
      <c r="LW569" s="118"/>
      <c r="LX569" s="115"/>
      <c r="LY569" s="115"/>
      <c r="LZ569" s="115"/>
      <c r="MA569" s="115"/>
      <c r="MB569" s="115"/>
      <c r="MC569" s="115">
        <f t="shared" si="9044"/>
        <v>0</v>
      </c>
      <c r="MD569"/>
      <c r="ME569" s="118"/>
      <c r="MF569" s="118"/>
      <c r="MG569" s="115"/>
      <c r="MH569" s="115"/>
      <c r="MI569" s="115"/>
      <c r="MJ569" s="115"/>
      <c r="MK569" s="115"/>
      <c r="ML569" s="115">
        <f t="shared" si="9045"/>
        <v>0</v>
      </c>
      <c r="MM569"/>
      <c r="MN569" s="118"/>
      <c r="MO569" s="118"/>
      <c r="MP569" s="115"/>
      <c r="MQ569" s="115"/>
      <c r="MR569" s="115"/>
      <c r="MS569" s="115"/>
      <c r="MT569" s="115"/>
      <c r="MU569" s="115">
        <f t="shared" si="9046"/>
        <v>0</v>
      </c>
      <c r="MV569"/>
      <c r="MW569" s="118"/>
      <c r="MX569" s="118"/>
      <c r="MY569" s="115"/>
      <c r="MZ569" s="115"/>
      <c r="NA569" s="115"/>
      <c r="NB569" s="115"/>
      <c r="NC569" s="115"/>
      <c r="ND569" s="115">
        <f t="shared" si="9047"/>
        <v>0</v>
      </c>
      <c r="NE569"/>
      <c r="NF569" s="118"/>
      <c r="NG569" s="118"/>
      <c r="NH569" s="115"/>
      <c r="NI569" s="115"/>
      <c r="NJ569" s="115"/>
      <c r="NK569" s="115"/>
      <c r="NL569" s="115"/>
      <c r="NM569" s="115">
        <f t="shared" si="9048"/>
        <v>0</v>
      </c>
      <c r="NN569"/>
      <c r="NO569" s="118"/>
      <c r="NP569" s="118"/>
      <c r="NQ569" s="115"/>
      <c r="NR569" s="115"/>
      <c r="NS569" s="115"/>
      <c r="NT569" s="115"/>
      <c r="NU569" s="115"/>
      <c r="NV569" s="115">
        <f t="shared" si="9049"/>
        <v>0</v>
      </c>
      <c r="NW569"/>
      <c r="NX569" s="118"/>
      <c r="NY569" s="118"/>
      <c r="NZ569" s="115"/>
      <c r="OA569" s="115"/>
      <c r="OB569" s="115"/>
      <c r="OC569" s="115"/>
      <c r="OD569" s="115"/>
      <c r="OE569" s="115">
        <f t="shared" si="9050"/>
        <v>0</v>
      </c>
      <c r="OF569"/>
      <c r="OG569" s="118"/>
      <c r="OH569" s="118"/>
      <c r="OI569" s="115"/>
      <c r="OJ569" s="115"/>
      <c r="OK569" s="115"/>
      <c r="OL569" s="115"/>
      <c r="OM569" s="115"/>
      <c r="ON569" s="115">
        <f t="shared" si="9051"/>
        <v>0</v>
      </c>
      <c r="OO569"/>
      <c r="OP569" s="118"/>
      <c r="OQ569" s="118"/>
      <c r="OR569" s="115"/>
      <c r="OS569" s="115"/>
      <c r="OT569" s="115"/>
      <c r="OU569" s="115"/>
      <c r="OV569" s="115"/>
      <c r="OW569" s="115">
        <f t="shared" si="9052"/>
        <v>0</v>
      </c>
      <c r="OX569"/>
      <c r="OY569" s="118"/>
      <c r="OZ569" s="118"/>
      <c r="PA569" s="115"/>
      <c r="PB569" s="115"/>
      <c r="PC569" s="115"/>
      <c r="PD569" s="115"/>
      <c r="PE569" s="115"/>
      <c r="PF569" s="115">
        <f t="shared" si="9053"/>
        <v>0</v>
      </c>
      <c r="PG569"/>
    </row>
    <row r="570" spans="1:423" s="161" customFormat="1">
      <c r="A570" s="118"/>
      <c r="B570" s="118"/>
      <c r="C570" s="115"/>
      <c r="D570" s="115"/>
      <c r="E570" s="115"/>
      <c r="F570" s="115"/>
      <c r="G570" s="115"/>
      <c r="H570" s="115">
        <f t="shared" si="9007"/>
        <v>0</v>
      </c>
      <c r="I570"/>
      <c r="J570" s="118"/>
      <c r="K570" s="118"/>
      <c r="L570" s="115"/>
      <c r="M570" s="115"/>
      <c r="N570" s="115"/>
      <c r="O570" s="115"/>
      <c r="P570" s="115"/>
      <c r="Q570" s="115">
        <f t="shared" si="9008"/>
        <v>0</v>
      </c>
      <c r="R570"/>
      <c r="S570" s="118"/>
      <c r="T570" s="118"/>
      <c r="U570" s="115"/>
      <c r="V570" s="115"/>
      <c r="W570" s="115"/>
      <c r="X570" s="115"/>
      <c r="Y570" s="115"/>
      <c r="Z570" s="115">
        <f t="shared" si="9009"/>
        <v>0</v>
      </c>
      <c r="AA570"/>
      <c r="AB570" s="118"/>
      <c r="AC570" s="118"/>
      <c r="AD570" s="115"/>
      <c r="AE570" s="115"/>
      <c r="AF570" s="115"/>
      <c r="AG570" s="115"/>
      <c r="AH570" s="115"/>
      <c r="AI570" s="115">
        <f t="shared" si="9010"/>
        <v>0</v>
      </c>
      <c r="AJ570"/>
      <c r="AK570" s="118"/>
      <c r="AL570" s="118"/>
      <c r="AM570" s="115"/>
      <c r="AN570" s="115"/>
      <c r="AO570" s="115"/>
      <c r="AP570" s="115"/>
      <c r="AQ570" s="115"/>
      <c r="AR570" s="115">
        <f t="shared" si="9011"/>
        <v>0</v>
      </c>
      <c r="AS570"/>
      <c r="AT570" s="118"/>
      <c r="AU570" s="118"/>
      <c r="AV570" s="115"/>
      <c r="AW570" s="115"/>
      <c r="AX570" s="115"/>
      <c r="AY570" s="115"/>
      <c r="AZ570" s="115"/>
      <c r="BA570" s="115">
        <f t="shared" si="9012"/>
        <v>0</v>
      </c>
      <c r="BB570"/>
      <c r="BC570" s="118"/>
      <c r="BD570" s="118"/>
      <c r="BE570" s="115"/>
      <c r="BF570" s="115"/>
      <c r="BG570" s="115"/>
      <c r="BH570" s="115"/>
      <c r="BI570" s="115"/>
      <c r="BJ570" s="115">
        <f t="shared" si="9013"/>
        <v>0</v>
      </c>
      <c r="BK570"/>
      <c r="BL570" s="118"/>
      <c r="BM570" s="118"/>
      <c r="BN570" s="115"/>
      <c r="BO570" s="115"/>
      <c r="BP570" s="115"/>
      <c r="BQ570" s="115"/>
      <c r="BR570" s="115"/>
      <c r="BS570" s="115">
        <f t="shared" si="9014"/>
        <v>0</v>
      </c>
      <c r="BT570"/>
      <c r="BU570" s="118"/>
      <c r="BV570" s="118"/>
      <c r="BW570" s="115"/>
      <c r="BX570" s="115"/>
      <c r="BY570" s="115"/>
      <c r="BZ570" s="115"/>
      <c r="CA570" s="115"/>
      <c r="CB570" s="115">
        <f t="shared" si="9015"/>
        <v>0</v>
      </c>
      <c r="CC570"/>
      <c r="CD570" s="118"/>
      <c r="CE570" s="118"/>
      <c r="CF570" s="115"/>
      <c r="CG570" s="115"/>
      <c r="CH570" s="115"/>
      <c r="CI570" s="115"/>
      <c r="CJ570" s="115"/>
      <c r="CK570" s="115">
        <f t="shared" si="9016"/>
        <v>0</v>
      </c>
      <c r="CL570"/>
      <c r="CM570" s="118"/>
      <c r="CN570" s="118"/>
      <c r="CO570" s="115"/>
      <c r="CP570" s="115"/>
      <c r="CQ570" s="115"/>
      <c r="CR570" s="115"/>
      <c r="CS570" s="115"/>
      <c r="CT570" s="115">
        <f t="shared" si="9017"/>
        <v>0</v>
      </c>
      <c r="CU570"/>
      <c r="CV570" s="118"/>
      <c r="CW570" s="118"/>
      <c r="CX570" s="115"/>
      <c r="CY570" s="115"/>
      <c r="CZ570" s="115"/>
      <c r="DA570" s="115"/>
      <c r="DB570" s="115"/>
      <c r="DC570" s="115">
        <f t="shared" si="9018"/>
        <v>0</v>
      </c>
      <c r="DD570"/>
      <c r="DE570" s="118"/>
      <c r="DF570" s="118"/>
      <c r="DG570" s="115"/>
      <c r="DH570" s="115"/>
      <c r="DI570" s="115"/>
      <c r="DJ570" s="115"/>
      <c r="DK570" s="115"/>
      <c r="DL570" s="115">
        <f t="shared" si="9019"/>
        <v>0</v>
      </c>
      <c r="DM570"/>
      <c r="DN570" s="118"/>
      <c r="DO570" s="118"/>
      <c r="DP570" s="115"/>
      <c r="DQ570" s="115"/>
      <c r="DR570" s="115"/>
      <c r="DS570" s="115"/>
      <c r="DT570" s="115"/>
      <c r="DU570" s="115">
        <f t="shared" si="9020"/>
        <v>0</v>
      </c>
      <c r="DV570"/>
      <c r="DW570" s="118"/>
      <c r="DX570" s="118"/>
      <c r="DY570" s="115"/>
      <c r="DZ570" s="115"/>
      <c r="EA570" s="115"/>
      <c r="EB570" s="115"/>
      <c r="EC570" s="115"/>
      <c r="ED570" s="115">
        <f t="shared" si="9021"/>
        <v>0</v>
      </c>
      <c r="EE570"/>
      <c r="EF570" s="118"/>
      <c r="EG570" s="118"/>
      <c r="EH570" s="115"/>
      <c r="EI570" s="115"/>
      <c r="EJ570" s="115"/>
      <c r="EK570" s="115"/>
      <c r="EL570" s="115"/>
      <c r="EM570" s="115">
        <f t="shared" si="9022"/>
        <v>0</v>
      </c>
      <c r="EN570"/>
      <c r="EO570" s="118"/>
      <c r="EP570" s="118"/>
      <c r="EQ570" s="115"/>
      <c r="ER570" s="115"/>
      <c r="ES570" s="115"/>
      <c r="ET570" s="115"/>
      <c r="EU570" s="115"/>
      <c r="EV570" s="115">
        <f t="shared" si="9023"/>
        <v>0</v>
      </c>
      <c r="EW570"/>
      <c r="EX570" s="118"/>
      <c r="EY570" s="118"/>
      <c r="EZ570" s="115"/>
      <c r="FA570" s="115"/>
      <c r="FB570" s="115"/>
      <c r="FC570" s="115"/>
      <c r="FD570" s="115"/>
      <c r="FE570" s="115">
        <f t="shared" si="9024"/>
        <v>0</v>
      </c>
      <c r="FF570"/>
      <c r="FG570" s="118"/>
      <c r="FH570" s="118"/>
      <c r="FI570" s="115"/>
      <c r="FJ570" s="115"/>
      <c r="FK570" s="115"/>
      <c r="FL570" s="115"/>
      <c r="FM570" s="115"/>
      <c r="FN570" s="115">
        <f t="shared" si="9025"/>
        <v>0</v>
      </c>
      <c r="FO570"/>
      <c r="FP570" s="118"/>
      <c r="FQ570" s="118"/>
      <c r="FR570" s="115"/>
      <c r="FS570" s="115"/>
      <c r="FT570" s="115"/>
      <c r="FU570" s="115"/>
      <c r="FV570" s="115"/>
      <c r="FW570" s="115">
        <f t="shared" si="9026"/>
        <v>0</v>
      </c>
      <c r="FX570"/>
      <c r="FY570" s="118"/>
      <c r="FZ570" s="118"/>
      <c r="GA570" s="115"/>
      <c r="GB570" s="115"/>
      <c r="GC570" s="115"/>
      <c r="GD570" s="115"/>
      <c r="GE570" s="115"/>
      <c r="GF570" s="115">
        <f t="shared" si="9027"/>
        <v>0</v>
      </c>
      <c r="GG570"/>
      <c r="GH570" s="118"/>
      <c r="GI570" s="118"/>
      <c r="GJ570" s="115"/>
      <c r="GK570" s="115"/>
      <c r="GL570" s="115"/>
      <c r="GM570" s="115"/>
      <c r="GN570" s="115"/>
      <c r="GO570" s="115">
        <f t="shared" si="9028"/>
        <v>0</v>
      </c>
      <c r="GP570"/>
      <c r="GQ570" s="118"/>
      <c r="GR570" s="118"/>
      <c r="GS570" s="115"/>
      <c r="GT570" s="115"/>
      <c r="GU570" s="115"/>
      <c r="GV570" s="115"/>
      <c r="GW570" s="115"/>
      <c r="GX570" s="115">
        <f t="shared" si="9029"/>
        <v>0</v>
      </c>
      <c r="GY570"/>
      <c r="GZ570" s="118"/>
      <c r="HA570" s="118"/>
      <c r="HB570" s="115"/>
      <c r="HC570" s="115"/>
      <c r="HD570" s="115"/>
      <c r="HE570" s="115"/>
      <c r="HF570" s="115"/>
      <c r="HG570" s="115">
        <f t="shared" si="9030"/>
        <v>0</v>
      </c>
      <c r="HH570"/>
      <c r="HI570" s="118"/>
      <c r="HJ570" s="118"/>
      <c r="HK570" s="115"/>
      <c r="HL570" s="115"/>
      <c r="HM570" s="115"/>
      <c r="HN570" s="115"/>
      <c r="HO570" s="115"/>
      <c r="HP570" s="115">
        <f t="shared" si="9031"/>
        <v>0</v>
      </c>
      <c r="HQ570"/>
      <c r="HR570" s="118"/>
      <c r="HS570" s="118"/>
      <c r="HT570" s="115"/>
      <c r="HU570" s="115"/>
      <c r="HV570" s="115"/>
      <c r="HW570" s="115"/>
      <c r="HX570" s="115"/>
      <c r="HY570" s="115">
        <f t="shared" si="9032"/>
        <v>0</v>
      </c>
      <c r="HZ570"/>
      <c r="IA570" s="118"/>
      <c r="IB570" s="118"/>
      <c r="IC570" s="115"/>
      <c r="ID570" s="115"/>
      <c r="IE570" s="115"/>
      <c r="IF570" s="115"/>
      <c r="IG570" s="115"/>
      <c r="IH570" s="115">
        <f t="shared" si="9033"/>
        <v>0</v>
      </c>
      <c r="II570"/>
      <c r="IJ570" s="118"/>
      <c r="IK570" s="118"/>
      <c r="IL570" s="115"/>
      <c r="IM570" s="115"/>
      <c r="IN570" s="115"/>
      <c r="IO570" s="115"/>
      <c r="IP570" s="115"/>
      <c r="IQ570" s="115">
        <f t="shared" si="9034"/>
        <v>0</v>
      </c>
      <c r="IR570"/>
      <c r="IS570" s="118"/>
      <c r="IT570" s="118"/>
      <c r="IU570" s="115"/>
      <c r="IV570" s="115"/>
      <c r="IW570" s="115"/>
      <c r="IX570" s="115"/>
      <c r="IY570" s="115"/>
      <c r="IZ570" s="115">
        <f t="shared" si="9035"/>
        <v>0</v>
      </c>
      <c r="JA570"/>
      <c r="JB570" s="118"/>
      <c r="JC570" s="118"/>
      <c r="JD570" s="115"/>
      <c r="JE570" s="115"/>
      <c r="JF570" s="115"/>
      <c r="JG570" s="115"/>
      <c r="JH570" s="115"/>
      <c r="JI570" s="115">
        <f t="shared" si="9036"/>
        <v>0</v>
      </c>
      <c r="JJ570"/>
      <c r="JK570" s="118"/>
      <c r="JL570" s="118"/>
      <c r="JM570" s="115"/>
      <c r="JN570" s="115"/>
      <c r="JO570" s="115"/>
      <c r="JP570" s="115"/>
      <c r="JQ570" s="115"/>
      <c r="JR570" s="115">
        <f t="shared" si="9037"/>
        <v>0</v>
      </c>
      <c r="JS570"/>
      <c r="JT570" s="118"/>
      <c r="JU570" s="118"/>
      <c r="JV570" s="115"/>
      <c r="JW570" s="115"/>
      <c r="JX570" s="115"/>
      <c r="JY570" s="115"/>
      <c r="JZ570" s="115"/>
      <c r="KA570" s="115">
        <f t="shared" si="9038"/>
        <v>0</v>
      </c>
      <c r="KB570"/>
      <c r="KC570" s="118"/>
      <c r="KD570" s="118"/>
      <c r="KE570" s="115"/>
      <c r="KF570" s="115"/>
      <c r="KG570" s="115"/>
      <c r="KH570" s="115"/>
      <c r="KI570" s="115"/>
      <c r="KJ570" s="115">
        <f t="shared" si="9039"/>
        <v>0</v>
      </c>
      <c r="KK570"/>
      <c r="KL570" s="118"/>
      <c r="KM570" s="118"/>
      <c r="KN570" s="115"/>
      <c r="KO570" s="115"/>
      <c r="KP570" s="115"/>
      <c r="KQ570" s="115"/>
      <c r="KR570" s="115"/>
      <c r="KS570" s="115">
        <f t="shared" si="9040"/>
        <v>0</v>
      </c>
      <c r="KT570"/>
      <c r="KU570" s="118"/>
      <c r="KV570" s="118"/>
      <c r="KW570" s="115"/>
      <c r="KX570" s="115"/>
      <c r="KY570" s="115"/>
      <c r="KZ570" s="115"/>
      <c r="LA570" s="115"/>
      <c r="LB570" s="115">
        <f t="shared" si="9041"/>
        <v>0</v>
      </c>
      <c r="LC570"/>
      <c r="LD570" s="118"/>
      <c r="LE570" s="118"/>
      <c r="LF570" s="115"/>
      <c r="LG570" s="115"/>
      <c r="LH570" s="115"/>
      <c r="LI570" s="115"/>
      <c r="LJ570" s="115"/>
      <c r="LK570" s="115">
        <f t="shared" si="9042"/>
        <v>0</v>
      </c>
      <c r="LL570"/>
      <c r="LM570" s="118"/>
      <c r="LN570" s="118"/>
      <c r="LO570" s="115"/>
      <c r="LP570" s="115"/>
      <c r="LQ570" s="115"/>
      <c r="LR570" s="115"/>
      <c r="LS570" s="115"/>
      <c r="LT570" s="115">
        <f t="shared" si="9043"/>
        <v>0</v>
      </c>
      <c r="LU570"/>
      <c r="LV570" s="118"/>
      <c r="LW570" s="118"/>
      <c r="LX570" s="115"/>
      <c r="LY570" s="115"/>
      <c r="LZ570" s="115"/>
      <c r="MA570" s="115"/>
      <c r="MB570" s="115"/>
      <c r="MC570" s="115">
        <f t="shared" si="9044"/>
        <v>0</v>
      </c>
      <c r="MD570"/>
      <c r="ME570" s="118"/>
      <c r="MF570" s="118"/>
      <c r="MG570" s="115"/>
      <c r="MH570" s="115"/>
      <c r="MI570" s="115"/>
      <c r="MJ570" s="115"/>
      <c r="MK570" s="115"/>
      <c r="ML570" s="115">
        <f t="shared" si="9045"/>
        <v>0</v>
      </c>
      <c r="MM570"/>
      <c r="MN570" s="118"/>
      <c r="MO570" s="118"/>
      <c r="MP570" s="115"/>
      <c r="MQ570" s="115"/>
      <c r="MR570" s="115"/>
      <c r="MS570" s="115"/>
      <c r="MT570" s="115"/>
      <c r="MU570" s="115">
        <f t="shared" si="9046"/>
        <v>0</v>
      </c>
      <c r="MV570"/>
      <c r="MW570" s="118"/>
      <c r="MX570" s="118"/>
      <c r="MY570" s="115"/>
      <c r="MZ570" s="115"/>
      <c r="NA570" s="115"/>
      <c r="NB570" s="115"/>
      <c r="NC570" s="115"/>
      <c r="ND570" s="115">
        <f t="shared" si="9047"/>
        <v>0</v>
      </c>
      <c r="NE570"/>
      <c r="NF570" s="118"/>
      <c r="NG570" s="118"/>
      <c r="NH570" s="115"/>
      <c r="NI570" s="115"/>
      <c r="NJ570" s="115"/>
      <c r="NK570" s="115"/>
      <c r="NL570" s="115"/>
      <c r="NM570" s="115">
        <f t="shared" si="9048"/>
        <v>0</v>
      </c>
      <c r="NN570"/>
      <c r="NO570" s="118"/>
      <c r="NP570" s="118"/>
      <c r="NQ570" s="115"/>
      <c r="NR570" s="115"/>
      <c r="NS570" s="115"/>
      <c r="NT570" s="115"/>
      <c r="NU570" s="115"/>
      <c r="NV570" s="115">
        <f t="shared" si="9049"/>
        <v>0</v>
      </c>
      <c r="NW570"/>
      <c r="NX570" s="118"/>
      <c r="NY570" s="118"/>
      <c r="NZ570" s="115"/>
      <c r="OA570" s="115"/>
      <c r="OB570" s="115"/>
      <c r="OC570" s="115"/>
      <c r="OD570" s="115"/>
      <c r="OE570" s="115">
        <f t="shared" si="9050"/>
        <v>0</v>
      </c>
      <c r="OF570"/>
      <c r="OG570" s="118"/>
      <c r="OH570" s="118"/>
      <c r="OI570" s="115"/>
      <c r="OJ570" s="115"/>
      <c r="OK570" s="115"/>
      <c r="OL570" s="115"/>
      <c r="OM570" s="115"/>
      <c r="ON570" s="115">
        <f t="shared" si="9051"/>
        <v>0</v>
      </c>
      <c r="OO570"/>
      <c r="OP570" s="118"/>
      <c r="OQ570" s="118"/>
      <c r="OR570" s="115"/>
      <c r="OS570" s="115"/>
      <c r="OT570" s="115"/>
      <c r="OU570" s="115"/>
      <c r="OV570" s="115"/>
      <c r="OW570" s="115">
        <f t="shared" si="9052"/>
        <v>0</v>
      </c>
      <c r="OX570"/>
      <c r="OY570" s="118"/>
      <c r="OZ570" s="118"/>
      <c r="PA570" s="115"/>
      <c r="PB570" s="115"/>
      <c r="PC570" s="115"/>
      <c r="PD570" s="115"/>
      <c r="PE570" s="115"/>
      <c r="PF570" s="115">
        <f t="shared" si="9053"/>
        <v>0</v>
      </c>
      <c r="PG570"/>
    </row>
    <row r="571" spans="1:423" s="161" customFormat="1">
      <c r="A571" s="118"/>
      <c r="B571" s="118"/>
      <c r="C571" s="115"/>
      <c r="D571" s="115"/>
      <c r="E571" s="115"/>
      <c r="F571" s="115"/>
      <c r="G571" s="115"/>
      <c r="H571" s="115">
        <f t="shared" si="9007"/>
        <v>0</v>
      </c>
      <c r="I571"/>
      <c r="J571" s="118"/>
      <c r="K571" s="118"/>
      <c r="L571" s="115"/>
      <c r="M571" s="115"/>
      <c r="N571" s="115"/>
      <c r="O571" s="115"/>
      <c r="P571" s="115"/>
      <c r="Q571" s="115">
        <f t="shared" si="9008"/>
        <v>0</v>
      </c>
      <c r="R571"/>
      <c r="S571" s="118"/>
      <c r="T571" s="118"/>
      <c r="U571" s="115"/>
      <c r="V571" s="115"/>
      <c r="W571" s="115"/>
      <c r="X571" s="115"/>
      <c r="Y571" s="115"/>
      <c r="Z571" s="115">
        <f t="shared" si="9009"/>
        <v>0</v>
      </c>
      <c r="AA571"/>
      <c r="AB571" s="118"/>
      <c r="AC571" s="118"/>
      <c r="AD571" s="115"/>
      <c r="AE571" s="115"/>
      <c r="AF571" s="115"/>
      <c r="AG571" s="115"/>
      <c r="AH571" s="115"/>
      <c r="AI571" s="115">
        <f t="shared" si="9010"/>
        <v>0</v>
      </c>
      <c r="AJ571"/>
      <c r="AK571" s="118"/>
      <c r="AL571" s="118"/>
      <c r="AM571" s="115"/>
      <c r="AN571" s="115"/>
      <c r="AO571" s="115"/>
      <c r="AP571" s="115"/>
      <c r="AQ571" s="115"/>
      <c r="AR571" s="115">
        <f t="shared" si="9011"/>
        <v>0</v>
      </c>
      <c r="AS571"/>
      <c r="AT571" s="118"/>
      <c r="AU571" s="118"/>
      <c r="AV571" s="115"/>
      <c r="AW571" s="115"/>
      <c r="AX571" s="115"/>
      <c r="AY571" s="115"/>
      <c r="AZ571" s="115"/>
      <c r="BA571" s="115">
        <f t="shared" si="9012"/>
        <v>0</v>
      </c>
      <c r="BB571"/>
      <c r="BC571" s="118"/>
      <c r="BD571" s="118"/>
      <c r="BE571" s="115"/>
      <c r="BF571" s="115"/>
      <c r="BG571" s="115"/>
      <c r="BH571" s="115"/>
      <c r="BI571" s="115"/>
      <c r="BJ571" s="115">
        <f t="shared" si="9013"/>
        <v>0</v>
      </c>
      <c r="BK571"/>
      <c r="BL571" s="118"/>
      <c r="BM571" s="118"/>
      <c r="BN571" s="115"/>
      <c r="BO571" s="115"/>
      <c r="BP571" s="115"/>
      <c r="BQ571" s="115"/>
      <c r="BR571" s="115"/>
      <c r="BS571" s="115">
        <f t="shared" si="9014"/>
        <v>0</v>
      </c>
      <c r="BT571"/>
      <c r="BU571" s="118"/>
      <c r="BV571" s="118"/>
      <c r="BW571" s="115"/>
      <c r="BX571" s="115"/>
      <c r="BY571" s="115"/>
      <c r="BZ571" s="115"/>
      <c r="CA571" s="115"/>
      <c r="CB571" s="115">
        <f t="shared" si="9015"/>
        <v>0</v>
      </c>
      <c r="CC571"/>
      <c r="CD571" s="118"/>
      <c r="CE571" s="118"/>
      <c r="CF571" s="115"/>
      <c r="CG571" s="115"/>
      <c r="CH571" s="115"/>
      <c r="CI571" s="115"/>
      <c r="CJ571" s="115"/>
      <c r="CK571" s="115">
        <f t="shared" si="9016"/>
        <v>0</v>
      </c>
      <c r="CL571"/>
      <c r="CM571" s="118"/>
      <c r="CN571" s="118"/>
      <c r="CO571" s="115"/>
      <c r="CP571" s="115"/>
      <c r="CQ571" s="115"/>
      <c r="CR571" s="115"/>
      <c r="CS571" s="115"/>
      <c r="CT571" s="115">
        <f t="shared" si="9017"/>
        <v>0</v>
      </c>
      <c r="CU571"/>
      <c r="CV571" s="118"/>
      <c r="CW571" s="118"/>
      <c r="CX571" s="115"/>
      <c r="CY571" s="115"/>
      <c r="CZ571" s="115"/>
      <c r="DA571" s="115"/>
      <c r="DB571" s="115"/>
      <c r="DC571" s="115">
        <f t="shared" si="9018"/>
        <v>0</v>
      </c>
      <c r="DD571"/>
      <c r="DE571" s="118"/>
      <c r="DF571" s="118"/>
      <c r="DG571" s="115"/>
      <c r="DH571" s="115"/>
      <c r="DI571" s="115"/>
      <c r="DJ571" s="115"/>
      <c r="DK571" s="115"/>
      <c r="DL571" s="115">
        <f t="shared" si="9019"/>
        <v>0</v>
      </c>
      <c r="DM571"/>
      <c r="DN571" s="118"/>
      <c r="DO571" s="118"/>
      <c r="DP571" s="115"/>
      <c r="DQ571" s="115"/>
      <c r="DR571" s="115"/>
      <c r="DS571" s="115"/>
      <c r="DT571" s="115"/>
      <c r="DU571" s="115">
        <f t="shared" si="9020"/>
        <v>0</v>
      </c>
      <c r="DV571"/>
      <c r="DW571" s="118"/>
      <c r="DX571" s="118"/>
      <c r="DY571" s="115"/>
      <c r="DZ571" s="115"/>
      <c r="EA571" s="115"/>
      <c r="EB571" s="115"/>
      <c r="EC571" s="115"/>
      <c r="ED571" s="115">
        <f t="shared" si="9021"/>
        <v>0</v>
      </c>
      <c r="EE571"/>
      <c r="EF571" s="118"/>
      <c r="EG571" s="118"/>
      <c r="EH571" s="115"/>
      <c r="EI571" s="115"/>
      <c r="EJ571" s="115"/>
      <c r="EK571" s="115"/>
      <c r="EL571" s="115"/>
      <c r="EM571" s="115">
        <f t="shared" si="9022"/>
        <v>0</v>
      </c>
      <c r="EN571"/>
      <c r="EO571" s="118"/>
      <c r="EP571" s="118"/>
      <c r="EQ571" s="115"/>
      <c r="ER571" s="115"/>
      <c r="ES571" s="115"/>
      <c r="ET571" s="115"/>
      <c r="EU571" s="115"/>
      <c r="EV571" s="115">
        <f t="shared" si="9023"/>
        <v>0</v>
      </c>
      <c r="EW571"/>
      <c r="EX571" s="118"/>
      <c r="EY571" s="118"/>
      <c r="EZ571" s="115"/>
      <c r="FA571" s="115"/>
      <c r="FB571" s="115"/>
      <c r="FC571" s="115"/>
      <c r="FD571" s="115"/>
      <c r="FE571" s="115">
        <f t="shared" si="9024"/>
        <v>0</v>
      </c>
      <c r="FF571"/>
      <c r="FG571" s="118"/>
      <c r="FH571" s="118"/>
      <c r="FI571" s="115"/>
      <c r="FJ571" s="115"/>
      <c r="FK571" s="115"/>
      <c r="FL571" s="115"/>
      <c r="FM571" s="115"/>
      <c r="FN571" s="115">
        <f t="shared" si="9025"/>
        <v>0</v>
      </c>
      <c r="FO571"/>
      <c r="FP571" s="118"/>
      <c r="FQ571" s="118"/>
      <c r="FR571" s="115"/>
      <c r="FS571" s="115"/>
      <c r="FT571" s="115"/>
      <c r="FU571" s="115"/>
      <c r="FV571" s="115"/>
      <c r="FW571" s="115">
        <f t="shared" si="9026"/>
        <v>0</v>
      </c>
      <c r="FX571"/>
      <c r="FY571" s="118"/>
      <c r="FZ571" s="118"/>
      <c r="GA571" s="115"/>
      <c r="GB571" s="115"/>
      <c r="GC571" s="115"/>
      <c r="GD571" s="115"/>
      <c r="GE571" s="115"/>
      <c r="GF571" s="115">
        <f t="shared" si="9027"/>
        <v>0</v>
      </c>
      <c r="GG571"/>
      <c r="GH571" s="118"/>
      <c r="GI571" s="118"/>
      <c r="GJ571" s="115"/>
      <c r="GK571" s="115"/>
      <c r="GL571" s="115"/>
      <c r="GM571" s="115"/>
      <c r="GN571" s="115"/>
      <c r="GO571" s="115">
        <f t="shared" si="9028"/>
        <v>0</v>
      </c>
      <c r="GP571"/>
      <c r="GQ571" s="118"/>
      <c r="GR571" s="118"/>
      <c r="GS571" s="115"/>
      <c r="GT571" s="115"/>
      <c r="GU571" s="115"/>
      <c r="GV571" s="115"/>
      <c r="GW571" s="115"/>
      <c r="GX571" s="115">
        <f t="shared" si="9029"/>
        <v>0</v>
      </c>
      <c r="GY571"/>
      <c r="GZ571" s="118"/>
      <c r="HA571" s="118"/>
      <c r="HB571" s="115"/>
      <c r="HC571" s="115"/>
      <c r="HD571" s="115"/>
      <c r="HE571" s="115"/>
      <c r="HF571" s="115"/>
      <c r="HG571" s="115">
        <f t="shared" si="9030"/>
        <v>0</v>
      </c>
      <c r="HH571"/>
      <c r="HI571" s="118"/>
      <c r="HJ571" s="118"/>
      <c r="HK571" s="115"/>
      <c r="HL571" s="115"/>
      <c r="HM571" s="115"/>
      <c r="HN571" s="115"/>
      <c r="HO571" s="115"/>
      <c r="HP571" s="115">
        <f t="shared" si="9031"/>
        <v>0</v>
      </c>
      <c r="HQ571"/>
      <c r="HR571" s="118"/>
      <c r="HS571" s="118"/>
      <c r="HT571" s="115"/>
      <c r="HU571" s="115"/>
      <c r="HV571" s="115"/>
      <c r="HW571" s="115"/>
      <c r="HX571" s="115"/>
      <c r="HY571" s="115">
        <f t="shared" si="9032"/>
        <v>0</v>
      </c>
      <c r="HZ571"/>
      <c r="IA571" s="118"/>
      <c r="IB571" s="118"/>
      <c r="IC571" s="115"/>
      <c r="ID571" s="115"/>
      <c r="IE571" s="115"/>
      <c r="IF571" s="115"/>
      <c r="IG571" s="115"/>
      <c r="IH571" s="115">
        <f t="shared" si="9033"/>
        <v>0</v>
      </c>
      <c r="II571"/>
      <c r="IJ571" s="118"/>
      <c r="IK571" s="118"/>
      <c r="IL571" s="115"/>
      <c r="IM571" s="115"/>
      <c r="IN571" s="115"/>
      <c r="IO571" s="115"/>
      <c r="IP571" s="115"/>
      <c r="IQ571" s="115">
        <f t="shared" si="9034"/>
        <v>0</v>
      </c>
      <c r="IR571"/>
      <c r="IS571" s="118"/>
      <c r="IT571" s="118"/>
      <c r="IU571" s="115"/>
      <c r="IV571" s="115"/>
      <c r="IW571" s="115"/>
      <c r="IX571" s="115"/>
      <c r="IY571" s="115"/>
      <c r="IZ571" s="115">
        <f t="shared" si="9035"/>
        <v>0</v>
      </c>
      <c r="JA571"/>
      <c r="JB571" s="118"/>
      <c r="JC571" s="118"/>
      <c r="JD571" s="115"/>
      <c r="JE571" s="115"/>
      <c r="JF571" s="115"/>
      <c r="JG571" s="115"/>
      <c r="JH571" s="115"/>
      <c r="JI571" s="115">
        <f t="shared" si="9036"/>
        <v>0</v>
      </c>
      <c r="JJ571"/>
      <c r="JK571" s="118"/>
      <c r="JL571" s="118"/>
      <c r="JM571" s="115"/>
      <c r="JN571" s="115"/>
      <c r="JO571" s="115"/>
      <c r="JP571" s="115"/>
      <c r="JQ571" s="115"/>
      <c r="JR571" s="115">
        <f t="shared" si="9037"/>
        <v>0</v>
      </c>
      <c r="JS571"/>
      <c r="JT571" s="118"/>
      <c r="JU571" s="118"/>
      <c r="JV571" s="115"/>
      <c r="JW571" s="115"/>
      <c r="JX571" s="115"/>
      <c r="JY571" s="115"/>
      <c r="JZ571" s="115"/>
      <c r="KA571" s="115">
        <f t="shared" si="9038"/>
        <v>0</v>
      </c>
      <c r="KB571"/>
      <c r="KC571" s="118"/>
      <c r="KD571" s="118"/>
      <c r="KE571" s="115"/>
      <c r="KF571" s="115"/>
      <c r="KG571" s="115"/>
      <c r="KH571" s="115"/>
      <c r="KI571" s="115"/>
      <c r="KJ571" s="115">
        <f t="shared" si="9039"/>
        <v>0</v>
      </c>
      <c r="KK571"/>
      <c r="KL571" s="118"/>
      <c r="KM571" s="118"/>
      <c r="KN571" s="115"/>
      <c r="KO571" s="115"/>
      <c r="KP571" s="115"/>
      <c r="KQ571" s="115"/>
      <c r="KR571" s="115"/>
      <c r="KS571" s="115">
        <f t="shared" si="9040"/>
        <v>0</v>
      </c>
      <c r="KT571"/>
      <c r="KU571" s="118"/>
      <c r="KV571" s="118"/>
      <c r="KW571" s="115"/>
      <c r="KX571" s="115"/>
      <c r="KY571" s="115"/>
      <c r="KZ571" s="115"/>
      <c r="LA571" s="115"/>
      <c r="LB571" s="115">
        <f t="shared" si="9041"/>
        <v>0</v>
      </c>
      <c r="LC571"/>
      <c r="LD571" s="118"/>
      <c r="LE571" s="118"/>
      <c r="LF571" s="115"/>
      <c r="LG571" s="115"/>
      <c r="LH571" s="115"/>
      <c r="LI571" s="115"/>
      <c r="LJ571" s="115"/>
      <c r="LK571" s="115">
        <f t="shared" si="9042"/>
        <v>0</v>
      </c>
      <c r="LL571"/>
      <c r="LM571" s="118"/>
      <c r="LN571" s="118"/>
      <c r="LO571" s="115"/>
      <c r="LP571" s="115"/>
      <c r="LQ571" s="115"/>
      <c r="LR571" s="115"/>
      <c r="LS571" s="115"/>
      <c r="LT571" s="115">
        <f t="shared" si="9043"/>
        <v>0</v>
      </c>
      <c r="LU571"/>
      <c r="LV571" s="118"/>
      <c r="LW571" s="118"/>
      <c r="LX571" s="115"/>
      <c r="LY571" s="115"/>
      <c r="LZ571" s="115"/>
      <c r="MA571" s="115"/>
      <c r="MB571" s="115"/>
      <c r="MC571" s="115">
        <f t="shared" si="9044"/>
        <v>0</v>
      </c>
      <c r="MD571"/>
      <c r="ME571" s="118"/>
      <c r="MF571" s="118"/>
      <c r="MG571" s="115"/>
      <c r="MH571" s="115"/>
      <c r="MI571" s="115"/>
      <c r="MJ571" s="115"/>
      <c r="MK571" s="115"/>
      <c r="ML571" s="115">
        <f t="shared" si="9045"/>
        <v>0</v>
      </c>
      <c r="MM571"/>
      <c r="MN571" s="118"/>
      <c r="MO571" s="118"/>
      <c r="MP571" s="115"/>
      <c r="MQ571" s="115"/>
      <c r="MR571" s="115"/>
      <c r="MS571" s="115"/>
      <c r="MT571" s="115"/>
      <c r="MU571" s="115">
        <f t="shared" si="9046"/>
        <v>0</v>
      </c>
      <c r="MV571"/>
      <c r="MW571" s="118"/>
      <c r="MX571" s="118"/>
      <c r="MY571" s="115"/>
      <c r="MZ571" s="115"/>
      <c r="NA571" s="115"/>
      <c r="NB571" s="115"/>
      <c r="NC571" s="115"/>
      <c r="ND571" s="115">
        <f t="shared" si="9047"/>
        <v>0</v>
      </c>
      <c r="NE571"/>
      <c r="NF571" s="118"/>
      <c r="NG571" s="118"/>
      <c r="NH571" s="115"/>
      <c r="NI571" s="115"/>
      <c r="NJ571" s="115"/>
      <c r="NK571" s="115"/>
      <c r="NL571" s="115"/>
      <c r="NM571" s="115">
        <f t="shared" si="9048"/>
        <v>0</v>
      </c>
      <c r="NN571"/>
      <c r="NO571" s="118"/>
      <c r="NP571" s="118"/>
      <c r="NQ571" s="115"/>
      <c r="NR571" s="115"/>
      <c r="NS571" s="115"/>
      <c r="NT571" s="115"/>
      <c r="NU571" s="115"/>
      <c r="NV571" s="115">
        <f t="shared" si="9049"/>
        <v>0</v>
      </c>
      <c r="NW571"/>
      <c r="NX571" s="118"/>
      <c r="NY571" s="118"/>
      <c r="NZ571" s="115"/>
      <c r="OA571" s="115"/>
      <c r="OB571" s="115"/>
      <c r="OC571" s="115"/>
      <c r="OD571" s="115"/>
      <c r="OE571" s="115">
        <f t="shared" si="9050"/>
        <v>0</v>
      </c>
      <c r="OF571"/>
      <c r="OG571" s="118"/>
      <c r="OH571" s="118"/>
      <c r="OI571" s="115"/>
      <c r="OJ571" s="115"/>
      <c r="OK571" s="115"/>
      <c r="OL571" s="115"/>
      <c r="OM571" s="115"/>
      <c r="ON571" s="115">
        <f t="shared" si="9051"/>
        <v>0</v>
      </c>
      <c r="OO571"/>
      <c r="OP571" s="118"/>
      <c r="OQ571" s="118"/>
      <c r="OR571" s="115"/>
      <c r="OS571" s="115"/>
      <c r="OT571" s="115"/>
      <c r="OU571" s="115"/>
      <c r="OV571" s="115"/>
      <c r="OW571" s="115">
        <f t="shared" si="9052"/>
        <v>0</v>
      </c>
      <c r="OX571"/>
      <c r="OY571" s="118"/>
      <c r="OZ571" s="118"/>
      <c r="PA571" s="115"/>
      <c r="PB571" s="115"/>
      <c r="PC571" s="115"/>
      <c r="PD571" s="115"/>
      <c r="PE571" s="115"/>
      <c r="PF571" s="115">
        <f t="shared" si="9053"/>
        <v>0</v>
      </c>
      <c r="PG571"/>
    </row>
    <row r="572" spans="1:423" s="161" customFormat="1">
      <c r="A572" s="118"/>
      <c r="B572" s="118"/>
      <c r="C572" s="115"/>
      <c r="D572" s="115"/>
      <c r="E572" s="115"/>
      <c r="F572" s="115"/>
      <c r="G572" s="115"/>
      <c r="H572" s="115">
        <f t="shared" si="9007"/>
        <v>0</v>
      </c>
      <c r="I572"/>
      <c r="J572" s="118"/>
      <c r="K572" s="118"/>
      <c r="L572" s="115"/>
      <c r="M572" s="115"/>
      <c r="N572" s="115"/>
      <c r="O572" s="115"/>
      <c r="P572" s="115"/>
      <c r="Q572" s="115">
        <f t="shared" si="9008"/>
        <v>0</v>
      </c>
      <c r="R572"/>
      <c r="S572" s="118"/>
      <c r="T572" s="118"/>
      <c r="U572" s="115"/>
      <c r="V572" s="115"/>
      <c r="W572" s="115"/>
      <c r="X572" s="115"/>
      <c r="Y572" s="115"/>
      <c r="Z572" s="115">
        <f t="shared" si="9009"/>
        <v>0</v>
      </c>
      <c r="AA572"/>
      <c r="AB572" s="118"/>
      <c r="AC572" s="118"/>
      <c r="AD572" s="115"/>
      <c r="AE572" s="115"/>
      <c r="AF572" s="115"/>
      <c r="AG572" s="115"/>
      <c r="AH572" s="115"/>
      <c r="AI572" s="115">
        <f t="shared" si="9010"/>
        <v>0</v>
      </c>
      <c r="AJ572"/>
      <c r="AK572" s="118"/>
      <c r="AL572" s="118"/>
      <c r="AM572" s="115"/>
      <c r="AN572" s="115"/>
      <c r="AO572" s="115"/>
      <c r="AP572" s="115"/>
      <c r="AQ572" s="115"/>
      <c r="AR572" s="115">
        <f t="shared" si="9011"/>
        <v>0</v>
      </c>
      <c r="AS572"/>
      <c r="AT572" s="118"/>
      <c r="AU572" s="118"/>
      <c r="AV572" s="115"/>
      <c r="AW572" s="115"/>
      <c r="AX572" s="115"/>
      <c r="AY572" s="115"/>
      <c r="AZ572" s="115"/>
      <c r="BA572" s="115">
        <f t="shared" si="9012"/>
        <v>0</v>
      </c>
      <c r="BB572"/>
      <c r="BC572" s="118"/>
      <c r="BD572" s="118"/>
      <c r="BE572" s="115"/>
      <c r="BF572" s="115"/>
      <c r="BG572" s="115"/>
      <c r="BH572" s="115"/>
      <c r="BI572" s="115"/>
      <c r="BJ572" s="115">
        <f t="shared" si="9013"/>
        <v>0</v>
      </c>
      <c r="BK572"/>
      <c r="BL572" s="118"/>
      <c r="BM572" s="118"/>
      <c r="BN572" s="115"/>
      <c r="BO572" s="115"/>
      <c r="BP572" s="115"/>
      <c r="BQ572" s="115"/>
      <c r="BR572" s="115"/>
      <c r="BS572" s="115">
        <f t="shared" si="9014"/>
        <v>0</v>
      </c>
      <c r="BT572"/>
      <c r="BU572" s="118"/>
      <c r="BV572" s="118"/>
      <c r="BW572" s="115"/>
      <c r="BX572" s="115"/>
      <c r="BY572" s="115"/>
      <c r="BZ572" s="115"/>
      <c r="CA572" s="115"/>
      <c r="CB572" s="115">
        <f t="shared" si="9015"/>
        <v>0</v>
      </c>
      <c r="CC572"/>
      <c r="CD572" s="118"/>
      <c r="CE572" s="118"/>
      <c r="CF572" s="115"/>
      <c r="CG572" s="115"/>
      <c r="CH572" s="115"/>
      <c r="CI572" s="115"/>
      <c r="CJ572" s="115"/>
      <c r="CK572" s="115">
        <f t="shared" si="9016"/>
        <v>0</v>
      </c>
      <c r="CL572"/>
      <c r="CM572" s="118"/>
      <c r="CN572" s="118"/>
      <c r="CO572" s="115"/>
      <c r="CP572" s="115"/>
      <c r="CQ572" s="115"/>
      <c r="CR572" s="115"/>
      <c r="CS572" s="115"/>
      <c r="CT572" s="115">
        <f t="shared" si="9017"/>
        <v>0</v>
      </c>
      <c r="CU572"/>
      <c r="CV572" s="118"/>
      <c r="CW572" s="118"/>
      <c r="CX572" s="115"/>
      <c r="CY572" s="115"/>
      <c r="CZ572" s="115"/>
      <c r="DA572" s="115"/>
      <c r="DB572" s="115"/>
      <c r="DC572" s="115">
        <f t="shared" si="9018"/>
        <v>0</v>
      </c>
      <c r="DD572"/>
      <c r="DE572" s="118"/>
      <c r="DF572" s="118"/>
      <c r="DG572" s="115"/>
      <c r="DH572" s="115"/>
      <c r="DI572" s="115"/>
      <c r="DJ572" s="115"/>
      <c r="DK572" s="115"/>
      <c r="DL572" s="115">
        <f t="shared" si="9019"/>
        <v>0</v>
      </c>
      <c r="DM572"/>
      <c r="DN572" s="118"/>
      <c r="DO572" s="118"/>
      <c r="DP572" s="115"/>
      <c r="DQ572" s="115"/>
      <c r="DR572" s="115"/>
      <c r="DS572" s="115"/>
      <c r="DT572" s="115"/>
      <c r="DU572" s="115">
        <f t="shared" si="9020"/>
        <v>0</v>
      </c>
      <c r="DV572"/>
      <c r="DW572" s="118"/>
      <c r="DX572" s="118"/>
      <c r="DY572" s="115"/>
      <c r="DZ572" s="115"/>
      <c r="EA572" s="115"/>
      <c r="EB572" s="115"/>
      <c r="EC572" s="115"/>
      <c r="ED572" s="115">
        <f t="shared" si="9021"/>
        <v>0</v>
      </c>
      <c r="EE572"/>
      <c r="EF572" s="118"/>
      <c r="EG572" s="118"/>
      <c r="EH572" s="115"/>
      <c r="EI572" s="115"/>
      <c r="EJ572" s="115"/>
      <c r="EK572" s="115"/>
      <c r="EL572" s="115"/>
      <c r="EM572" s="115">
        <f t="shared" si="9022"/>
        <v>0</v>
      </c>
      <c r="EN572"/>
      <c r="EO572" s="118"/>
      <c r="EP572" s="118"/>
      <c r="EQ572" s="115"/>
      <c r="ER572" s="115"/>
      <c r="ES572" s="115"/>
      <c r="ET572" s="115"/>
      <c r="EU572" s="115"/>
      <c r="EV572" s="115">
        <f t="shared" si="9023"/>
        <v>0</v>
      </c>
      <c r="EW572"/>
      <c r="EX572" s="118"/>
      <c r="EY572" s="118"/>
      <c r="EZ572" s="115"/>
      <c r="FA572" s="115"/>
      <c r="FB572" s="115"/>
      <c r="FC572" s="115"/>
      <c r="FD572" s="115"/>
      <c r="FE572" s="115">
        <f t="shared" si="9024"/>
        <v>0</v>
      </c>
      <c r="FF572"/>
      <c r="FG572" s="118"/>
      <c r="FH572" s="118"/>
      <c r="FI572" s="115"/>
      <c r="FJ572" s="115"/>
      <c r="FK572" s="115"/>
      <c r="FL572" s="115"/>
      <c r="FM572" s="115"/>
      <c r="FN572" s="115">
        <f t="shared" si="9025"/>
        <v>0</v>
      </c>
      <c r="FO572"/>
      <c r="FP572" s="118"/>
      <c r="FQ572" s="118"/>
      <c r="FR572" s="115"/>
      <c r="FS572" s="115"/>
      <c r="FT572" s="115"/>
      <c r="FU572" s="115"/>
      <c r="FV572" s="115"/>
      <c r="FW572" s="115">
        <f t="shared" si="9026"/>
        <v>0</v>
      </c>
      <c r="FX572"/>
      <c r="FY572" s="118"/>
      <c r="FZ572" s="118"/>
      <c r="GA572" s="115"/>
      <c r="GB572" s="115"/>
      <c r="GC572" s="115"/>
      <c r="GD572" s="115"/>
      <c r="GE572" s="115"/>
      <c r="GF572" s="115">
        <f t="shared" si="9027"/>
        <v>0</v>
      </c>
      <c r="GG572"/>
      <c r="GH572" s="118"/>
      <c r="GI572" s="118"/>
      <c r="GJ572" s="115"/>
      <c r="GK572" s="115"/>
      <c r="GL572" s="115"/>
      <c r="GM572" s="115"/>
      <c r="GN572" s="115"/>
      <c r="GO572" s="115">
        <f t="shared" si="9028"/>
        <v>0</v>
      </c>
      <c r="GP572"/>
      <c r="GQ572" s="118"/>
      <c r="GR572" s="118"/>
      <c r="GS572" s="115"/>
      <c r="GT572" s="115"/>
      <c r="GU572" s="115"/>
      <c r="GV572" s="115"/>
      <c r="GW572" s="115"/>
      <c r="GX572" s="115">
        <f t="shared" si="9029"/>
        <v>0</v>
      </c>
      <c r="GY572"/>
      <c r="GZ572" s="118"/>
      <c r="HA572" s="118"/>
      <c r="HB572" s="115"/>
      <c r="HC572" s="115"/>
      <c r="HD572" s="115"/>
      <c r="HE572" s="115"/>
      <c r="HF572" s="115"/>
      <c r="HG572" s="115">
        <f t="shared" si="9030"/>
        <v>0</v>
      </c>
      <c r="HH572"/>
      <c r="HI572" s="118"/>
      <c r="HJ572" s="118"/>
      <c r="HK572" s="115"/>
      <c r="HL572" s="115"/>
      <c r="HM572" s="115"/>
      <c r="HN572" s="115"/>
      <c r="HO572" s="115"/>
      <c r="HP572" s="115">
        <f t="shared" si="9031"/>
        <v>0</v>
      </c>
      <c r="HQ572"/>
      <c r="HR572" s="118"/>
      <c r="HS572" s="118"/>
      <c r="HT572" s="115"/>
      <c r="HU572" s="115"/>
      <c r="HV572" s="115"/>
      <c r="HW572" s="115"/>
      <c r="HX572" s="115"/>
      <c r="HY572" s="115">
        <f t="shared" si="9032"/>
        <v>0</v>
      </c>
      <c r="HZ572"/>
      <c r="IA572" s="118"/>
      <c r="IB572" s="118"/>
      <c r="IC572" s="115"/>
      <c r="ID572" s="115"/>
      <c r="IE572" s="115"/>
      <c r="IF572" s="115"/>
      <c r="IG572" s="115"/>
      <c r="IH572" s="115">
        <f t="shared" si="9033"/>
        <v>0</v>
      </c>
      <c r="II572"/>
      <c r="IJ572" s="118"/>
      <c r="IK572" s="118"/>
      <c r="IL572" s="115"/>
      <c r="IM572" s="115"/>
      <c r="IN572" s="115"/>
      <c r="IO572" s="115"/>
      <c r="IP572" s="115"/>
      <c r="IQ572" s="115">
        <f t="shared" si="9034"/>
        <v>0</v>
      </c>
      <c r="IR572"/>
      <c r="IS572" s="118"/>
      <c r="IT572" s="118"/>
      <c r="IU572" s="115"/>
      <c r="IV572" s="115"/>
      <c r="IW572" s="115"/>
      <c r="IX572" s="115"/>
      <c r="IY572" s="115"/>
      <c r="IZ572" s="115">
        <f t="shared" si="9035"/>
        <v>0</v>
      </c>
      <c r="JA572"/>
      <c r="JB572" s="118"/>
      <c r="JC572" s="118"/>
      <c r="JD572" s="115"/>
      <c r="JE572" s="115"/>
      <c r="JF572" s="115"/>
      <c r="JG572" s="115"/>
      <c r="JH572" s="115"/>
      <c r="JI572" s="115">
        <f t="shared" si="9036"/>
        <v>0</v>
      </c>
      <c r="JJ572"/>
      <c r="JK572" s="118"/>
      <c r="JL572" s="118"/>
      <c r="JM572" s="115"/>
      <c r="JN572" s="115"/>
      <c r="JO572" s="115"/>
      <c r="JP572" s="115"/>
      <c r="JQ572" s="115"/>
      <c r="JR572" s="115">
        <f t="shared" si="9037"/>
        <v>0</v>
      </c>
      <c r="JS572"/>
      <c r="JT572" s="118"/>
      <c r="JU572" s="118"/>
      <c r="JV572" s="115"/>
      <c r="JW572" s="115"/>
      <c r="JX572" s="115"/>
      <c r="JY572" s="115"/>
      <c r="JZ572" s="115"/>
      <c r="KA572" s="115">
        <f t="shared" si="9038"/>
        <v>0</v>
      </c>
      <c r="KB572"/>
      <c r="KC572" s="118"/>
      <c r="KD572" s="118"/>
      <c r="KE572" s="115"/>
      <c r="KF572" s="115"/>
      <c r="KG572" s="115"/>
      <c r="KH572" s="115"/>
      <c r="KI572" s="115"/>
      <c r="KJ572" s="115">
        <f t="shared" si="9039"/>
        <v>0</v>
      </c>
      <c r="KK572"/>
      <c r="KL572" s="118"/>
      <c r="KM572" s="118"/>
      <c r="KN572" s="115"/>
      <c r="KO572" s="115"/>
      <c r="KP572" s="115"/>
      <c r="KQ572" s="115"/>
      <c r="KR572" s="115"/>
      <c r="KS572" s="115">
        <f t="shared" si="9040"/>
        <v>0</v>
      </c>
      <c r="KT572"/>
      <c r="KU572" s="118"/>
      <c r="KV572" s="118"/>
      <c r="KW572" s="115"/>
      <c r="KX572" s="115"/>
      <c r="KY572" s="115"/>
      <c r="KZ572" s="115"/>
      <c r="LA572" s="115"/>
      <c r="LB572" s="115">
        <f t="shared" si="9041"/>
        <v>0</v>
      </c>
      <c r="LC572"/>
      <c r="LD572" s="118"/>
      <c r="LE572" s="118"/>
      <c r="LF572" s="115"/>
      <c r="LG572" s="115"/>
      <c r="LH572" s="115"/>
      <c r="LI572" s="115"/>
      <c r="LJ572" s="115"/>
      <c r="LK572" s="115">
        <f t="shared" si="9042"/>
        <v>0</v>
      </c>
      <c r="LL572"/>
      <c r="LM572" s="118"/>
      <c r="LN572" s="118"/>
      <c r="LO572" s="115"/>
      <c r="LP572" s="115"/>
      <c r="LQ572" s="115"/>
      <c r="LR572" s="115"/>
      <c r="LS572" s="115"/>
      <c r="LT572" s="115">
        <f t="shared" si="9043"/>
        <v>0</v>
      </c>
      <c r="LU572"/>
      <c r="LV572" s="118"/>
      <c r="LW572" s="118"/>
      <c r="LX572" s="115"/>
      <c r="LY572" s="115"/>
      <c r="LZ572" s="115"/>
      <c r="MA572" s="115"/>
      <c r="MB572" s="115"/>
      <c r="MC572" s="115">
        <f t="shared" si="9044"/>
        <v>0</v>
      </c>
      <c r="MD572"/>
      <c r="ME572" s="118"/>
      <c r="MF572" s="118"/>
      <c r="MG572" s="115"/>
      <c r="MH572" s="115"/>
      <c r="MI572" s="115"/>
      <c r="MJ572" s="115"/>
      <c r="MK572" s="115"/>
      <c r="ML572" s="115">
        <f t="shared" si="9045"/>
        <v>0</v>
      </c>
      <c r="MM572"/>
      <c r="MN572" s="118"/>
      <c r="MO572" s="118"/>
      <c r="MP572" s="115"/>
      <c r="MQ572" s="115"/>
      <c r="MR572" s="115"/>
      <c r="MS572" s="115"/>
      <c r="MT572" s="115"/>
      <c r="MU572" s="115">
        <f t="shared" si="9046"/>
        <v>0</v>
      </c>
      <c r="MV572"/>
      <c r="MW572" s="118"/>
      <c r="MX572" s="118"/>
      <c r="MY572" s="115"/>
      <c r="MZ572" s="115"/>
      <c r="NA572" s="115"/>
      <c r="NB572" s="115"/>
      <c r="NC572" s="115"/>
      <c r="ND572" s="115">
        <f t="shared" si="9047"/>
        <v>0</v>
      </c>
      <c r="NE572"/>
      <c r="NF572" s="118"/>
      <c r="NG572" s="118"/>
      <c r="NH572" s="115"/>
      <c r="NI572" s="115"/>
      <c r="NJ572" s="115"/>
      <c r="NK572" s="115"/>
      <c r="NL572" s="115"/>
      <c r="NM572" s="115">
        <f t="shared" si="9048"/>
        <v>0</v>
      </c>
      <c r="NN572"/>
      <c r="NO572" s="118"/>
      <c r="NP572" s="118"/>
      <c r="NQ572" s="115"/>
      <c r="NR572" s="115"/>
      <c r="NS572" s="115"/>
      <c r="NT572" s="115"/>
      <c r="NU572" s="115"/>
      <c r="NV572" s="115">
        <f t="shared" si="9049"/>
        <v>0</v>
      </c>
      <c r="NW572"/>
      <c r="NX572" s="118"/>
      <c r="NY572" s="118"/>
      <c r="NZ572" s="115"/>
      <c r="OA572" s="115"/>
      <c r="OB572" s="115"/>
      <c r="OC572" s="115"/>
      <c r="OD572" s="115"/>
      <c r="OE572" s="115">
        <f t="shared" si="9050"/>
        <v>0</v>
      </c>
      <c r="OF572"/>
      <c r="OG572" s="118"/>
      <c r="OH572" s="118"/>
      <c r="OI572" s="115"/>
      <c r="OJ572" s="115"/>
      <c r="OK572" s="115"/>
      <c r="OL572" s="115"/>
      <c r="OM572" s="115"/>
      <c r="ON572" s="115">
        <f t="shared" si="9051"/>
        <v>0</v>
      </c>
      <c r="OO572"/>
      <c r="OP572" s="118"/>
      <c r="OQ572" s="118"/>
      <c r="OR572" s="115"/>
      <c r="OS572" s="115"/>
      <c r="OT572" s="115"/>
      <c r="OU572" s="115"/>
      <c r="OV572" s="115"/>
      <c r="OW572" s="115">
        <f t="shared" si="9052"/>
        <v>0</v>
      </c>
      <c r="OX572"/>
      <c r="OY572" s="118"/>
      <c r="OZ572" s="118"/>
      <c r="PA572" s="115"/>
      <c r="PB572" s="115"/>
      <c r="PC572" s="115"/>
      <c r="PD572" s="115"/>
      <c r="PE572" s="115"/>
      <c r="PF572" s="115">
        <f t="shared" si="9053"/>
        <v>0</v>
      </c>
      <c r="PG572"/>
    </row>
    <row r="573" spans="1:423" s="161" customFormat="1">
      <c r="A573" s="118"/>
      <c r="B573" s="118"/>
      <c r="C573" s="119"/>
      <c r="D573" s="119"/>
      <c r="E573" s="119"/>
      <c r="F573" s="119"/>
      <c r="G573" s="120" t="s">
        <v>44</v>
      </c>
      <c r="H573" s="132">
        <f t="shared" si="8810"/>
        <v>0</v>
      </c>
      <c r="I573"/>
      <c r="J573" s="118"/>
      <c r="K573" s="118"/>
      <c r="L573" s="119"/>
      <c r="M573" s="119"/>
      <c r="N573" s="119"/>
      <c r="O573" s="119"/>
      <c r="P573" s="120" t="s">
        <v>44</v>
      </c>
      <c r="Q573" s="132">
        <f t="shared" si="8811"/>
        <v>0</v>
      </c>
      <c r="R573"/>
      <c r="S573" s="118"/>
      <c r="T573" s="118"/>
      <c r="U573" s="119"/>
      <c r="V573" s="119"/>
      <c r="W573" s="119"/>
      <c r="X573" s="119"/>
      <c r="Y573" s="120" t="s">
        <v>44</v>
      </c>
      <c r="Z573" s="132">
        <f t="shared" ref="Z573:CK573" si="9054">SUM(Z565:Z572)</f>
        <v>0</v>
      </c>
      <c r="AA573"/>
      <c r="AB573" s="118"/>
      <c r="AC573" s="118"/>
      <c r="AD573" s="119"/>
      <c r="AE573" s="119"/>
      <c r="AF573" s="119"/>
      <c r="AG573" s="119"/>
      <c r="AH573" s="120" t="s">
        <v>44</v>
      </c>
      <c r="AI573" s="132">
        <f t="shared" si="9054"/>
        <v>0</v>
      </c>
      <c r="AJ573"/>
      <c r="AK573" s="118"/>
      <c r="AL573" s="118"/>
      <c r="AM573" s="119"/>
      <c r="AN573" s="119"/>
      <c r="AO573" s="119"/>
      <c r="AP573" s="119"/>
      <c r="AQ573" s="120" t="s">
        <v>44</v>
      </c>
      <c r="AR573" s="132">
        <f t="shared" si="9054"/>
        <v>0</v>
      </c>
      <c r="AS573"/>
      <c r="AT573" s="118"/>
      <c r="AU573" s="118"/>
      <c r="AV573" s="119"/>
      <c r="AW573" s="119"/>
      <c r="AX573" s="119"/>
      <c r="AY573" s="119"/>
      <c r="AZ573" s="120" t="s">
        <v>44</v>
      </c>
      <c r="BA573" s="132">
        <f t="shared" si="9054"/>
        <v>0</v>
      </c>
      <c r="BB573"/>
      <c r="BC573" s="118"/>
      <c r="BD573" s="118"/>
      <c r="BE573" s="119"/>
      <c r="BF573" s="119"/>
      <c r="BG573" s="119"/>
      <c r="BH573" s="119"/>
      <c r="BI573" s="120" t="s">
        <v>44</v>
      </c>
      <c r="BJ573" s="132">
        <f t="shared" si="9054"/>
        <v>0</v>
      </c>
      <c r="BK573"/>
      <c r="BL573" s="118"/>
      <c r="BM573" s="118"/>
      <c r="BN573" s="119"/>
      <c r="BO573" s="119"/>
      <c r="BP573" s="119"/>
      <c r="BQ573" s="119"/>
      <c r="BR573" s="120" t="s">
        <v>44</v>
      </c>
      <c r="BS573" s="132">
        <f t="shared" si="9054"/>
        <v>0</v>
      </c>
      <c r="BT573"/>
      <c r="BU573" s="118"/>
      <c r="BV573" s="118"/>
      <c r="BW573" s="119"/>
      <c r="BX573" s="119"/>
      <c r="BY573" s="119"/>
      <c r="BZ573" s="119"/>
      <c r="CA573" s="120" t="s">
        <v>44</v>
      </c>
      <c r="CB573" s="132">
        <f t="shared" si="9054"/>
        <v>0</v>
      </c>
      <c r="CC573"/>
      <c r="CD573" s="118"/>
      <c r="CE573" s="118"/>
      <c r="CF573" s="119"/>
      <c r="CG573" s="119"/>
      <c r="CH573" s="119"/>
      <c r="CI573" s="119"/>
      <c r="CJ573" s="120" t="s">
        <v>44</v>
      </c>
      <c r="CK573" s="132">
        <f t="shared" si="9054"/>
        <v>0</v>
      </c>
      <c r="CL573"/>
      <c r="CM573" s="118"/>
      <c r="CN573" s="118"/>
      <c r="CO573" s="119"/>
      <c r="CP573" s="119"/>
      <c r="CQ573" s="119"/>
      <c r="CR573" s="119"/>
      <c r="CS573" s="120" t="s">
        <v>44</v>
      </c>
      <c r="CT573" s="132">
        <f t="shared" ref="CT573:FE573" si="9055">SUM(CT565:CT572)</f>
        <v>0</v>
      </c>
      <c r="CU573"/>
      <c r="CV573" s="118"/>
      <c r="CW573" s="118"/>
      <c r="CX573" s="119"/>
      <c r="CY573" s="119"/>
      <c r="CZ573" s="119"/>
      <c r="DA573" s="119"/>
      <c r="DB573" s="120" t="s">
        <v>44</v>
      </c>
      <c r="DC573" s="132">
        <f t="shared" si="9055"/>
        <v>0</v>
      </c>
      <c r="DD573"/>
      <c r="DE573" s="118"/>
      <c r="DF573" s="118"/>
      <c r="DG573" s="119"/>
      <c r="DH573" s="119"/>
      <c r="DI573" s="119"/>
      <c r="DJ573" s="119"/>
      <c r="DK573" s="120" t="s">
        <v>44</v>
      </c>
      <c r="DL573" s="132">
        <f t="shared" si="9055"/>
        <v>0</v>
      </c>
      <c r="DM573"/>
      <c r="DN573" s="118"/>
      <c r="DO573" s="118"/>
      <c r="DP573" s="119"/>
      <c r="DQ573" s="119"/>
      <c r="DR573" s="119"/>
      <c r="DS573" s="119"/>
      <c r="DT573" s="120" t="s">
        <v>44</v>
      </c>
      <c r="DU573" s="132">
        <f t="shared" si="9055"/>
        <v>0</v>
      </c>
      <c r="DV573"/>
      <c r="DW573" s="118"/>
      <c r="DX573" s="118"/>
      <c r="DY573" s="119"/>
      <c r="DZ573" s="119"/>
      <c r="EA573" s="119"/>
      <c r="EB573" s="119"/>
      <c r="EC573" s="120" t="s">
        <v>44</v>
      </c>
      <c r="ED573" s="132">
        <f t="shared" si="9055"/>
        <v>0</v>
      </c>
      <c r="EE573"/>
      <c r="EF573" s="118"/>
      <c r="EG573" s="118"/>
      <c r="EH573" s="119"/>
      <c r="EI573" s="119"/>
      <c r="EJ573" s="119"/>
      <c r="EK573" s="119"/>
      <c r="EL573" s="120" t="s">
        <v>44</v>
      </c>
      <c r="EM573" s="132">
        <f t="shared" si="9055"/>
        <v>0</v>
      </c>
      <c r="EN573"/>
      <c r="EO573" s="118"/>
      <c r="EP573" s="118"/>
      <c r="EQ573" s="119"/>
      <c r="ER573" s="119"/>
      <c r="ES573" s="119"/>
      <c r="ET573" s="119"/>
      <c r="EU573" s="120" t="s">
        <v>44</v>
      </c>
      <c r="EV573" s="132">
        <f t="shared" si="9055"/>
        <v>0</v>
      </c>
      <c r="EW573"/>
      <c r="EX573" s="118"/>
      <c r="EY573" s="118"/>
      <c r="EZ573" s="119"/>
      <c r="FA573" s="119"/>
      <c r="FB573" s="119"/>
      <c r="FC573" s="119"/>
      <c r="FD573" s="120" t="s">
        <v>44</v>
      </c>
      <c r="FE573" s="132">
        <f t="shared" si="9055"/>
        <v>0</v>
      </c>
      <c r="FF573"/>
      <c r="FG573" s="118"/>
      <c r="FH573" s="118"/>
      <c r="FI573" s="119"/>
      <c r="FJ573" s="119"/>
      <c r="FK573" s="119"/>
      <c r="FL573" s="119"/>
      <c r="FM573" s="120" t="s">
        <v>44</v>
      </c>
      <c r="FN573" s="132">
        <f t="shared" ref="FN573:HY573" si="9056">SUM(FN565:FN572)</f>
        <v>0</v>
      </c>
      <c r="FO573"/>
      <c r="FP573" s="118"/>
      <c r="FQ573" s="118"/>
      <c r="FR573" s="119"/>
      <c r="FS573" s="119"/>
      <c r="FT573" s="119"/>
      <c r="FU573" s="119"/>
      <c r="FV573" s="120" t="s">
        <v>44</v>
      </c>
      <c r="FW573" s="132">
        <f t="shared" si="9056"/>
        <v>0</v>
      </c>
      <c r="FX573"/>
      <c r="FY573" s="118"/>
      <c r="FZ573" s="118"/>
      <c r="GA573" s="119"/>
      <c r="GB573" s="119"/>
      <c r="GC573" s="119"/>
      <c r="GD573" s="119"/>
      <c r="GE573" s="120" t="s">
        <v>44</v>
      </c>
      <c r="GF573" s="132">
        <f t="shared" si="9056"/>
        <v>0</v>
      </c>
      <c r="GG573"/>
      <c r="GH573" s="118"/>
      <c r="GI573" s="118"/>
      <c r="GJ573" s="119"/>
      <c r="GK573" s="119"/>
      <c r="GL573" s="119"/>
      <c r="GM573" s="119"/>
      <c r="GN573" s="120" t="s">
        <v>44</v>
      </c>
      <c r="GO573" s="132">
        <f t="shared" si="9056"/>
        <v>0</v>
      </c>
      <c r="GP573"/>
      <c r="GQ573" s="118"/>
      <c r="GR573" s="118"/>
      <c r="GS573" s="119"/>
      <c r="GT573" s="119"/>
      <c r="GU573" s="119"/>
      <c r="GV573" s="119"/>
      <c r="GW573" s="120" t="s">
        <v>44</v>
      </c>
      <c r="GX573" s="132">
        <f t="shared" si="9056"/>
        <v>0</v>
      </c>
      <c r="GY573"/>
      <c r="GZ573" s="118"/>
      <c r="HA573" s="118"/>
      <c r="HB573" s="119"/>
      <c r="HC573" s="119"/>
      <c r="HD573" s="119"/>
      <c r="HE573" s="119"/>
      <c r="HF573" s="120" t="s">
        <v>44</v>
      </c>
      <c r="HG573" s="132">
        <f t="shared" si="9056"/>
        <v>0</v>
      </c>
      <c r="HH573"/>
      <c r="HI573" s="118"/>
      <c r="HJ573" s="118"/>
      <c r="HK573" s="119"/>
      <c r="HL573" s="119"/>
      <c r="HM573" s="119"/>
      <c r="HN573" s="119"/>
      <c r="HO573" s="120" t="s">
        <v>44</v>
      </c>
      <c r="HP573" s="132">
        <f t="shared" si="9056"/>
        <v>0</v>
      </c>
      <c r="HQ573"/>
      <c r="HR573" s="118"/>
      <c r="HS573" s="118"/>
      <c r="HT573" s="119"/>
      <c r="HU573" s="119"/>
      <c r="HV573" s="119"/>
      <c r="HW573" s="119"/>
      <c r="HX573" s="120" t="s">
        <v>44</v>
      </c>
      <c r="HY573" s="132">
        <f t="shared" si="9056"/>
        <v>0</v>
      </c>
      <c r="HZ573"/>
      <c r="IA573" s="118"/>
      <c r="IB573" s="118"/>
      <c r="IC573" s="119"/>
      <c r="ID573" s="119"/>
      <c r="IE573" s="119"/>
      <c r="IF573" s="119"/>
      <c r="IG573" s="120" t="s">
        <v>44</v>
      </c>
      <c r="IH573" s="132">
        <f t="shared" ref="IH573:KS573" si="9057">SUM(IH565:IH572)</f>
        <v>0</v>
      </c>
      <c r="II573"/>
      <c r="IJ573" s="118"/>
      <c r="IK573" s="118"/>
      <c r="IL573" s="119"/>
      <c r="IM573" s="119"/>
      <c r="IN573" s="119"/>
      <c r="IO573" s="119"/>
      <c r="IP573" s="120" t="s">
        <v>44</v>
      </c>
      <c r="IQ573" s="132">
        <f t="shared" si="9057"/>
        <v>0</v>
      </c>
      <c r="IR573"/>
      <c r="IS573" s="118"/>
      <c r="IT573" s="118"/>
      <c r="IU573" s="119"/>
      <c r="IV573" s="119"/>
      <c r="IW573" s="119"/>
      <c r="IX573" s="119"/>
      <c r="IY573" s="120" t="s">
        <v>44</v>
      </c>
      <c r="IZ573" s="132">
        <f t="shared" si="9057"/>
        <v>0</v>
      </c>
      <c r="JA573"/>
      <c r="JB573" s="118"/>
      <c r="JC573" s="118"/>
      <c r="JD573" s="119"/>
      <c r="JE573" s="119"/>
      <c r="JF573" s="119"/>
      <c r="JG573" s="119"/>
      <c r="JH573" s="120" t="s">
        <v>44</v>
      </c>
      <c r="JI573" s="132">
        <f t="shared" si="9057"/>
        <v>0</v>
      </c>
      <c r="JJ573"/>
      <c r="JK573" s="118"/>
      <c r="JL573" s="118"/>
      <c r="JM573" s="119"/>
      <c r="JN573" s="119"/>
      <c r="JO573" s="119"/>
      <c r="JP573" s="119"/>
      <c r="JQ573" s="120" t="s">
        <v>44</v>
      </c>
      <c r="JR573" s="132">
        <f t="shared" si="9057"/>
        <v>0</v>
      </c>
      <c r="JS573"/>
      <c r="JT573" s="118"/>
      <c r="JU573" s="118"/>
      <c r="JV573" s="119"/>
      <c r="JW573" s="119"/>
      <c r="JX573" s="119"/>
      <c r="JY573" s="119"/>
      <c r="JZ573" s="120" t="s">
        <v>44</v>
      </c>
      <c r="KA573" s="132">
        <f t="shared" si="9057"/>
        <v>0</v>
      </c>
      <c r="KB573"/>
      <c r="KC573" s="118"/>
      <c r="KD573" s="118"/>
      <c r="KE573" s="119"/>
      <c r="KF573" s="119"/>
      <c r="KG573" s="119"/>
      <c r="KH573" s="119"/>
      <c r="KI573" s="120" t="s">
        <v>44</v>
      </c>
      <c r="KJ573" s="132">
        <f t="shared" si="9057"/>
        <v>0</v>
      </c>
      <c r="KK573"/>
      <c r="KL573" s="118"/>
      <c r="KM573" s="118"/>
      <c r="KN573" s="119"/>
      <c r="KO573" s="119"/>
      <c r="KP573" s="119"/>
      <c r="KQ573" s="119"/>
      <c r="KR573" s="120" t="s">
        <v>44</v>
      </c>
      <c r="KS573" s="132">
        <f t="shared" si="9057"/>
        <v>0</v>
      </c>
      <c r="KT573"/>
      <c r="KU573" s="118"/>
      <c r="KV573" s="118"/>
      <c r="KW573" s="119"/>
      <c r="KX573" s="119"/>
      <c r="KY573" s="119"/>
      <c r="KZ573" s="119"/>
      <c r="LA573" s="120" t="s">
        <v>44</v>
      </c>
      <c r="LB573" s="132">
        <f t="shared" ref="LB573:NM573" si="9058">SUM(LB565:LB572)</f>
        <v>0</v>
      </c>
      <c r="LC573"/>
      <c r="LD573" s="118"/>
      <c r="LE573" s="118"/>
      <c r="LF573" s="119"/>
      <c r="LG573" s="119"/>
      <c r="LH573" s="119"/>
      <c r="LI573" s="119"/>
      <c r="LJ573" s="120" t="s">
        <v>44</v>
      </c>
      <c r="LK573" s="132">
        <f t="shared" si="9058"/>
        <v>0</v>
      </c>
      <c r="LL573"/>
      <c r="LM573" s="118"/>
      <c r="LN573" s="118"/>
      <c r="LO573" s="119"/>
      <c r="LP573" s="119"/>
      <c r="LQ573" s="119"/>
      <c r="LR573" s="119"/>
      <c r="LS573" s="120" t="s">
        <v>44</v>
      </c>
      <c r="LT573" s="132">
        <f t="shared" si="9058"/>
        <v>0</v>
      </c>
      <c r="LU573"/>
      <c r="LV573" s="118"/>
      <c r="LW573" s="118"/>
      <c r="LX573" s="119"/>
      <c r="LY573" s="119"/>
      <c r="LZ573" s="119"/>
      <c r="MA573" s="119"/>
      <c r="MB573" s="120" t="s">
        <v>44</v>
      </c>
      <c r="MC573" s="132">
        <f t="shared" si="9058"/>
        <v>0</v>
      </c>
      <c r="MD573"/>
      <c r="ME573" s="118"/>
      <c r="MF573" s="118"/>
      <c r="MG573" s="119"/>
      <c r="MH573" s="119"/>
      <c r="MI573" s="119"/>
      <c r="MJ573" s="119"/>
      <c r="MK573" s="120" t="s">
        <v>44</v>
      </c>
      <c r="ML573" s="132">
        <f t="shared" si="9058"/>
        <v>0</v>
      </c>
      <c r="MM573"/>
      <c r="MN573" s="118"/>
      <c r="MO573" s="118"/>
      <c r="MP573" s="119"/>
      <c r="MQ573" s="119"/>
      <c r="MR573" s="119"/>
      <c r="MS573" s="119"/>
      <c r="MT573" s="120" t="s">
        <v>44</v>
      </c>
      <c r="MU573" s="132">
        <f t="shared" si="9058"/>
        <v>0</v>
      </c>
      <c r="MV573"/>
      <c r="MW573" s="118"/>
      <c r="MX573" s="118"/>
      <c r="MY573" s="119"/>
      <c r="MZ573" s="119"/>
      <c r="NA573" s="119"/>
      <c r="NB573" s="119"/>
      <c r="NC573" s="120" t="s">
        <v>44</v>
      </c>
      <c r="ND573" s="132">
        <f t="shared" si="9058"/>
        <v>0</v>
      </c>
      <c r="NE573"/>
      <c r="NF573" s="118"/>
      <c r="NG573" s="118"/>
      <c r="NH573" s="119"/>
      <c r="NI573" s="119"/>
      <c r="NJ573" s="119"/>
      <c r="NK573" s="119"/>
      <c r="NL573" s="120" t="s">
        <v>44</v>
      </c>
      <c r="NM573" s="132">
        <f t="shared" si="9058"/>
        <v>0</v>
      </c>
      <c r="NN573"/>
      <c r="NO573" s="118"/>
      <c r="NP573" s="118"/>
      <c r="NQ573" s="119"/>
      <c r="NR573" s="119"/>
      <c r="NS573" s="119"/>
      <c r="NT573" s="119"/>
      <c r="NU573" s="120" t="s">
        <v>44</v>
      </c>
      <c r="NV573" s="132">
        <f t="shared" ref="NV573:PF573" si="9059">SUM(NV565:NV572)</f>
        <v>0</v>
      </c>
      <c r="NW573"/>
      <c r="NX573" s="118"/>
      <c r="NY573" s="118"/>
      <c r="NZ573" s="119"/>
      <c r="OA573" s="119"/>
      <c r="OB573" s="119"/>
      <c r="OC573" s="119"/>
      <c r="OD573" s="120" t="s">
        <v>44</v>
      </c>
      <c r="OE573" s="132">
        <f t="shared" si="9059"/>
        <v>0</v>
      </c>
      <c r="OF573"/>
      <c r="OG573" s="118"/>
      <c r="OH573" s="118"/>
      <c r="OI573" s="119"/>
      <c r="OJ573" s="119"/>
      <c r="OK573" s="119"/>
      <c r="OL573" s="119"/>
      <c r="OM573" s="120" t="s">
        <v>44</v>
      </c>
      <c r="ON573" s="132">
        <f t="shared" si="9059"/>
        <v>0</v>
      </c>
      <c r="OO573"/>
      <c r="OP573" s="118"/>
      <c r="OQ573" s="118"/>
      <c r="OR573" s="119"/>
      <c r="OS573" s="119"/>
      <c r="OT573" s="119"/>
      <c r="OU573" s="119"/>
      <c r="OV573" s="120" t="s">
        <v>44</v>
      </c>
      <c r="OW573" s="132">
        <f t="shared" si="9059"/>
        <v>0</v>
      </c>
      <c r="OX573"/>
      <c r="OY573" s="118"/>
      <c r="OZ573" s="118"/>
      <c r="PA573" s="119"/>
      <c r="PB573" s="119"/>
      <c r="PC573" s="119"/>
      <c r="PD573" s="119"/>
      <c r="PE573" s="120" t="s">
        <v>44</v>
      </c>
      <c r="PF573" s="132">
        <f t="shared" si="9059"/>
        <v>0</v>
      </c>
      <c r="PG573"/>
    </row>
    <row r="574" spans="1:423" s="161" customFormat="1">
      <c r="A574" s="134"/>
      <c r="B574" s="135"/>
      <c r="C574" s="136"/>
      <c r="D574" s="136"/>
      <c r="E574" s="136"/>
      <c r="F574" s="136"/>
      <c r="G574" s="137"/>
      <c r="H574" s="138"/>
      <c r="I574" s="139"/>
      <c r="J574" s="134"/>
      <c r="K574" s="135"/>
      <c r="L574" s="136"/>
      <c r="M574" s="136"/>
      <c r="N574" s="136"/>
      <c r="O574" s="136"/>
      <c r="P574" s="137"/>
      <c r="Q574" s="138"/>
      <c r="R574" s="139"/>
      <c r="S574" s="134"/>
      <c r="T574" s="135"/>
      <c r="U574" s="136"/>
      <c r="V574" s="136"/>
      <c r="W574" s="136"/>
      <c r="X574" s="136"/>
      <c r="Y574" s="137"/>
      <c r="Z574" s="138"/>
      <c r="AA574" s="139"/>
      <c r="AB574" s="134"/>
      <c r="AC574" s="135"/>
      <c r="AD574" s="136"/>
      <c r="AE574" s="136"/>
      <c r="AF574" s="136"/>
      <c r="AG574" s="136"/>
      <c r="AH574" s="137"/>
      <c r="AI574" s="138"/>
      <c r="AJ574" s="139"/>
      <c r="AK574" s="134"/>
      <c r="AL574" s="135"/>
      <c r="AM574" s="136"/>
      <c r="AN574" s="136"/>
      <c r="AO574" s="136"/>
      <c r="AP574" s="136"/>
      <c r="AQ574" s="137"/>
      <c r="AR574" s="138"/>
      <c r="AS574" s="139"/>
      <c r="AT574" s="134"/>
      <c r="AU574" s="135"/>
      <c r="AV574" s="136"/>
      <c r="AW574" s="136"/>
      <c r="AX574" s="136"/>
      <c r="AY574" s="136"/>
      <c r="AZ574" s="137"/>
      <c r="BA574" s="138"/>
      <c r="BB574" s="139"/>
      <c r="BC574" s="134"/>
      <c r="BD574" s="135"/>
      <c r="BE574" s="136"/>
      <c r="BF574" s="136"/>
      <c r="BG574" s="136"/>
      <c r="BH574" s="136"/>
      <c r="BI574" s="137"/>
      <c r="BJ574" s="138"/>
      <c r="BK574" s="139"/>
      <c r="BL574" s="134"/>
      <c r="BM574" s="135"/>
      <c r="BN574" s="136"/>
      <c r="BO574" s="136"/>
      <c r="BP574" s="136"/>
      <c r="BQ574" s="136"/>
      <c r="BR574" s="137"/>
      <c r="BS574" s="138"/>
      <c r="BT574" s="139"/>
      <c r="BU574" s="134"/>
      <c r="BV574" s="135"/>
      <c r="BW574" s="136"/>
      <c r="BX574" s="136"/>
      <c r="BY574" s="136"/>
      <c r="BZ574" s="136"/>
      <c r="CA574" s="137"/>
      <c r="CB574" s="138"/>
      <c r="CC574" s="139"/>
      <c r="CD574" s="134"/>
      <c r="CE574" s="135"/>
      <c r="CF574" s="136"/>
      <c r="CG574" s="136"/>
      <c r="CH574" s="136"/>
      <c r="CI574" s="136"/>
      <c r="CJ574" s="137"/>
      <c r="CK574" s="138"/>
      <c r="CL574" s="139"/>
      <c r="CM574" s="134"/>
      <c r="CN574" s="135"/>
      <c r="CO574" s="136"/>
      <c r="CP574" s="136"/>
      <c r="CQ574" s="136"/>
      <c r="CR574" s="136"/>
      <c r="CS574" s="137"/>
      <c r="CT574" s="138"/>
      <c r="CU574" s="139"/>
      <c r="CV574" s="134"/>
      <c r="CW574" s="135"/>
      <c r="CX574" s="136"/>
      <c r="CY574" s="136"/>
      <c r="CZ574" s="136"/>
      <c r="DA574" s="136"/>
      <c r="DB574" s="137"/>
      <c r="DC574" s="138"/>
      <c r="DD574" s="139"/>
      <c r="DE574" s="134"/>
      <c r="DF574" s="135"/>
      <c r="DG574" s="136"/>
      <c r="DH574" s="136"/>
      <c r="DI574" s="136"/>
      <c r="DJ574" s="136"/>
      <c r="DK574" s="137"/>
      <c r="DL574" s="138"/>
      <c r="DM574" s="139"/>
      <c r="DN574" s="134"/>
      <c r="DO574" s="135"/>
      <c r="DP574" s="136"/>
      <c r="DQ574" s="136"/>
      <c r="DR574" s="136"/>
      <c r="DS574" s="136"/>
      <c r="DT574" s="137"/>
      <c r="DU574" s="138"/>
      <c r="DV574" s="139"/>
      <c r="DW574" s="134"/>
      <c r="DX574" s="135"/>
      <c r="DY574" s="136"/>
      <c r="DZ574" s="136"/>
      <c r="EA574" s="136"/>
      <c r="EB574" s="136"/>
      <c r="EC574" s="137"/>
      <c r="ED574" s="138"/>
      <c r="EE574" s="139"/>
      <c r="EF574" s="134"/>
      <c r="EG574" s="135"/>
      <c r="EH574" s="136"/>
      <c r="EI574" s="136"/>
      <c r="EJ574" s="136"/>
      <c r="EK574" s="136"/>
      <c r="EL574" s="137"/>
      <c r="EM574" s="138"/>
      <c r="EN574" s="139"/>
      <c r="EO574" s="134"/>
      <c r="EP574" s="135"/>
      <c r="EQ574" s="136"/>
      <c r="ER574" s="136"/>
      <c r="ES574" s="136"/>
      <c r="ET574" s="136"/>
      <c r="EU574" s="137"/>
      <c r="EV574" s="138"/>
      <c r="EW574" s="139"/>
      <c r="EX574" s="134"/>
      <c r="EY574" s="135"/>
      <c r="EZ574" s="136"/>
      <c r="FA574" s="136"/>
      <c r="FB574" s="136"/>
      <c r="FC574" s="136"/>
      <c r="FD574" s="137"/>
      <c r="FE574" s="138"/>
      <c r="FF574" s="139"/>
      <c r="FG574" s="134"/>
      <c r="FH574" s="135"/>
      <c r="FI574" s="136"/>
      <c r="FJ574" s="136"/>
      <c r="FK574" s="136"/>
      <c r="FL574" s="136"/>
      <c r="FM574" s="137"/>
      <c r="FN574" s="138"/>
      <c r="FO574" s="139"/>
      <c r="FP574" s="134"/>
      <c r="FQ574" s="135"/>
      <c r="FR574" s="136"/>
      <c r="FS574" s="136"/>
      <c r="FT574" s="136"/>
      <c r="FU574" s="136"/>
      <c r="FV574" s="137"/>
      <c r="FW574" s="138"/>
      <c r="FX574" s="139"/>
      <c r="FY574" s="134"/>
      <c r="FZ574" s="135"/>
      <c r="GA574" s="136"/>
      <c r="GB574" s="136"/>
      <c r="GC574" s="136"/>
      <c r="GD574" s="136"/>
      <c r="GE574" s="137"/>
      <c r="GF574" s="138"/>
      <c r="GG574" s="139"/>
      <c r="GH574" s="134"/>
      <c r="GI574" s="135"/>
      <c r="GJ574" s="136"/>
      <c r="GK574" s="136"/>
      <c r="GL574" s="136"/>
      <c r="GM574" s="136"/>
      <c r="GN574" s="137"/>
      <c r="GO574" s="138"/>
      <c r="GP574" s="139"/>
      <c r="GQ574" s="134"/>
      <c r="GR574" s="135"/>
      <c r="GS574" s="136"/>
      <c r="GT574" s="136"/>
      <c r="GU574" s="136"/>
      <c r="GV574" s="136"/>
      <c r="GW574" s="137"/>
      <c r="GX574" s="138"/>
      <c r="GY574" s="139"/>
      <c r="GZ574" s="134"/>
      <c r="HA574" s="135"/>
      <c r="HB574" s="136"/>
      <c r="HC574" s="136"/>
      <c r="HD574" s="136"/>
      <c r="HE574" s="136"/>
      <c r="HF574" s="137"/>
      <c r="HG574" s="138"/>
      <c r="HH574" s="139"/>
      <c r="HI574" s="134"/>
      <c r="HJ574" s="135"/>
      <c r="HK574" s="136"/>
      <c r="HL574" s="136"/>
      <c r="HM574" s="136"/>
      <c r="HN574" s="136"/>
      <c r="HO574" s="137"/>
      <c r="HP574" s="138"/>
      <c r="HQ574" s="139"/>
      <c r="HR574" s="134"/>
      <c r="HS574" s="135"/>
      <c r="HT574" s="136"/>
      <c r="HU574" s="136"/>
      <c r="HV574" s="136"/>
      <c r="HW574" s="136"/>
      <c r="HX574" s="137"/>
      <c r="HY574" s="138"/>
      <c r="HZ574" s="139"/>
      <c r="IA574" s="134"/>
      <c r="IB574" s="135"/>
      <c r="IC574" s="136"/>
      <c r="ID574" s="136"/>
      <c r="IE574" s="136"/>
      <c r="IF574" s="136"/>
      <c r="IG574" s="137"/>
      <c r="IH574" s="138"/>
      <c r="II574" s="139"/>
      <c r="IJ574" s="134"/>
      <c r="IK574" s="135"/>
      <c r="IL574" s="136"/>
      <c r="IM574" s="136"/>
      <c r="IN574" s="136"/>
      <c r="IO574" s="136"/>
      <c r="IP574" s="137"/>
      <c r="IQ574" s="138"/>
      <c r="IR574" s="139"/>
      <c r="IS574" s="134"/>
      <c r="IT574" s="135"/>
      <c r="IU574" s="136"/>
      <c r="IV574" s="136"/>
      <c r="IW574" s="136"/>
      <c r="IX574" s="136"/>
      <c r="IY574" s="137"/>
      <c r="IZ574" s="138"/>
      <c r="JA574" s="139"/>
      <c r="JB574" s="134"/>
      <c r="JC574" s="135"/>
      <c r="JD574" s="136"/>
      <c r="JE574" s="136"/>
      <c r="JF574" s="136"/>
      <c r="JG574" s="136"/>
      <c r="JH574" s="137"/>
      <c r="JI574" s="138"/>
      <c r="JJ574" s="139"/>
      <c r="JK574" s="134"/>
      <c r="JL574" s="135"/>
      <c r="JM574" s="136"/>
      <c r="JN574" s="136"/>
      <c r="JO574" s="136"/>
      <c r="JP574" s="136"/>
      <c r="JQ574" s="137"/>
      <c r="JR574" s="138"/>
      <c r="JS574" s="139"/>
      <c r="JT574" s="134"/>
      <c r="JU574" s="135"/>
      <c r="JV574" s="136"/>
      <c r="JW574" s="136"/>
      <c r="JX574" s="136"/>
      <c r="JY574" s="136"/>
      <c r="JZ574" s="137"/>
      <c r="KA574" s="138"/>
      <c r="KB574" s="139"/>
      <c r="KC574" s="134"/>
      <c r="KD574" s="135"/>
      <c r="KE574" s="136"/>
      <c r="KF574" s="136"/>
      <c r="KG574" s="136"/>
      <c r="KH574" s="136"/>
      <c r="KI574" s="137"/>
      <c r="KJ574" s="138"/>
      <c r="KK574" s="139"/>
      <c r="KL574" s="134"/>
      <c r="KM574" s="135"/>
      <c r="KN574" s="136"/>
      <c r="KO574" s="136"/>
      <c r="KP574" s="136"/>
      <c r="KQ574" s="136"/>
      <c r="KR574" s="137"/>
      <c r="KS574" s="138"/>
      <c r="KT574" s="139"/>
      <c r="KU574" s="134"/>
      <c r="KV574" s="135"/>
      <c r="KW574" s="136"/>
      <c r="KX574" s="136"/>
      <c r="KY574" s="136"/>
      <c r="KZ574" s="136"/>
      <c r="LA574" s="137"/>
      <c r="LB574" s="138"/>
      <c r="LC574" s="139"/>
      <c r="LD574" s="134"/>
      <c r="LE574" s="135"/>
      <c r="LF574" s="136"/>
      <c r="LG574" s="136"/>
      <c r="LH574" s="136"/>
      <c r="LI574" s="136"/>
      <c r="LJ574" s="137"/>
      <c r="LK574" s="138"/>
      <c r="LL574" s="139"/>
      <c r="LM574" s="134"/>
      <c r="LN574" s="135"/>
      <c r="LO574" s="136"/>
      <c r="LP574" s="136"/>
      <c r="LQ574" s="136"/>
      <c r="LR574" s="136"/>
      <c r="LS574" s="137"/>
      <c r="LT574" s="138"/>
      <c r="LU574" s="139"/>
      <c r="LV574" s="134"/>
      <c r="LW574" s="135"/>
      <c r="LX574" s="136"/>
      <c r="LY574" s="136"/>
      <c r="LZ574" s="136"/>
      <c r="MA574" s="136"/>
      <c r="MB574" s="137"/>
      <c r="MC574" s="138"/>
      <c r="MD574" s="139"/>
      <c r="ME574" s="134"/>
      <c r="MF574" s="135"/>
      <c r="MG574" s="136"/>
      <c r="MH574" s="136"/>
      <c r="MI574" s="136"/>
      <c r="MJ574" s="136"/>
      <c r="MK574" s="137"/>
      <c r="ML574" s="138"/>
      <c r="MM574" s="139"/>
      <c r="MN574" s="134"/>
      <c r="MO574" s="135"/>
      <c r="MP574" s="136"/>
      <c r="MQ574" s="136"/>
      <c r="MR574" s="136"/>
      <c r="MS574" s="136"/>
      <c r="MT574" s="137"/>
      <c r="MU574" s="138"/>
      <c r="MV574" s="139"/>
      <c r="MW574" s="134"/>
      <c r="MX574" s="135"/>
      <c r="MY574" s="136"/>
      <c r="MZ574" s="136"/>
      <c r="NA574" s="136"/>
      <c r="NB574" s="136"/>
      <c r="NC574" s="137"/>
      <c r="ND574" s="138"/>
      <c r="NE574" s="139"/>
      <c r="NF574" s="134"/>
      <c r="NG574" s="135"/>
      <c r="NH574" s="136"/>
      <c r="NI574" s="136"/>
      <c r="NJ574" s="136"/>
      <c r="NK574" s="136"/>
      <c r="NL574" s="137"/>
      <c r="NM574" s="138"/>
      <c r="NN574" s="139"/>
      <c r="NO574" s="134"/>
      <c r="NP574" s="135"/>
      <c r="NQ574" s="136"/>
      <c r="NR574" s="136"/>
      <c r="NS574" s="136"/>
      <c r="NT574" s="136"/>
      <c r="NU574" s="137"/>
      <c r="NV574" s="138"/>
      <c r="NW574" s="139"/>
      <c r="NX574" s="134"/>
      <c r="NY574" s="135"/>
      <c r="NZ574" s="136"/>
      <c r="OA574" s="136"/>
      <c r="OB574" s="136"/>
      <c r="OC574" s="136"/>
      <c r="OD574" s="137"/>
      <c r="OE574" s="138"/>
      <c r="OF574" s="139"/>
      <c r="OG574" s="134"/>
      <c r="OH574" s="135"/>
      <c r="OI574" s="136"/>
      <c r="OJ574" s="136"/>
      <c r="OK574" s="136"/>
      <c r="OL574" s="136"/>
      <c r="OM574" s="137"/>
      <c r="ON574" s="138"/>
      <c r="OO574" s="139"/>
      <c r="OP574" s="134"/>
      <c r="OQ574" s="135"/>
      <c r="OR574" s="136"/>
      <c r="OS574" s="136"/>
      <c r="OT574" s="136"/>
      <c r="OU574" s="136"/>
      <c r="OV574" s="137"/>
      <c r="OW574" s="138"/>
      <c r="OX574" s="139"/>
      <c r="OY574" s="134"/>
      <c r="OZ574" s="135"/>
      <c r="PA574" s="136"/>
      <c r="PB574" s="136"/>
      <c r="PC574" s="136"/>
      <c r="PD574" s="136"/>
      <c r="PE574" s="137"/>
      <c r="PF574" s="138"/>
      <c r="PG574" s="139"/>
    </row>
    <row r="575" spans="1:423">
      <c r="A575" s="116" t="s">
        <v>312</v>
      </c>
      <c r="B575" s="533" t="str">
        <f>+APU!B313</f>
        <v>APARATOS SANITARIOS, MUEBLES Y GRIFERIAS</v>
      </c>
      <c r="C575" s="534"/>
      <c r="D575" s="534"/>
      <c r="E575" s="534"/>
      <c r="F575" s="534"/>
      <c r="G575" s="535"/>
      <c r="H575" s="116"/>
      <c r="J575" s="116" t="s">
        <v>312</v>
      </c>
      <c r="K575" s="533" t="str">
        <f>B575</f>
        <v>APARATOS SANITARIOS, MUEBLES Y GRIFERIAS</v>
      </c>
      <c r="L575" s="534"/>
      <c r="M575" s="534"/>
      <c r="N575" s="534"/>
      <c r="O575" s="534"/>
      <c r="P575" s="535"/>
      <c r="Q575" s="116"/>
      <c r="S575" s="116" t="s">
        <v>312</v>
      </c>
      <c r="T575" s="533" t="str">
        <f>K575</f>
        <v>APARATOS SANITARIOS, MUEBLES Y GRIFERIAS</v>
      </c>
      <c r="U575" s="534"/>
      <c r="V575" s="534"/>
      <c r="W575" s="534"/>
      <c r="X575" s="534"/>
      <c r="Y575" s="535"/>
      <c r="Z575" s="116"/>
      <c r="AB575" s="116" t="s">
        <v>312</v>
      </c>
      <c r="AC575" s="533" t="str">
        <f>T575</f>
        <v>APARATOS SANITARIOS, MUEBLES Y GRIFERIAS</v>
      </c>
      <c r="AD575" s="534"/>
      <c r="AE575" s="534"/>
      <c r="AF575" s="534"/>
      <c r="AG575" s="534"/>
      <c r="AH575" s="535"/>
      <c r="AI575" s="116"/>
      <c r="AK575" s="116" t="s">
        <v>312</v>
      </c>
      <c r="AL575" s="533" t="str">
        <f>AC575</f>
        <v>APARATOS SANITARIOS, MUEBLES Y GRIFERIAS</v>
      </c>
      <c r="AM575" s="534"/>
      <c r="AN575" s="534"/>
      <c r="AO575" s="534"/>
      <c r="AP575" s="534"/>
      <c r="AQ575" s="535"/>
      <c r="AR575" s="116"/>
      <c r="AT575" s="116" t="s">
        <v>312</v>
      </c>
      <c r="AU575" s="533" t="str">
        <f>AL575</f>
        <v>APARATOS SANITARIOS, MUEBLES Y GRIFERIAS</v>
      </c>
      <c r="AV575" s="534"/>
      <c r="AW575" s="534"/>
      <c r="AX575" s="534"/>
      <c r="AY575" s="534"/>
      <c r="AZ575" s="535"/>
      <c r="BA575" s="116"/>
      <c r="BC575" s="116" t="s">
        <v>312</v>
      </c>
      <c r="BD575" s="533" t="str">
        <f t="shared" ref="BD575" si="9060">AU575</f>
        <v>APARATOS SANITARIOS, MUEBLES Y GRIFERIAS</v>
      </c>
      <c r="BE575" s="534"/>
      <c r="BF575" s="534"/>
      <c r="BG575" s="534"/>
      <c r="BH575" s="534"/>
      <c r="BI575" s="535"/>
      <c r="BJ575" s="116"/>
      <c r="BL575" s="116" t="s">
        <v>312</v>
      </c>
      <c r="BM575" s="533" t="str">
        <f t="shared" ref="BM575" si="9061">BD575</f>
        <v>APARATOS SANITARIOS, MUEBLES Y GRIFERIAS</v>
      </c>
      <c r="BN575" s="534"/>
      <c r="BO575" s="534"/>
      <c r="BP575" s="534"/>
      <c r="BQ575" s="534"/>
      <c r="BR575" s="535"/>
      <c r="BS575" s="116"/>
      <c r="BU575" s="116" t="s">
        <v>312</v>
      </c>
      <c r="BV575" s="533" t="str">
        <f t="shared" ref="BV575" si="9062">BM575</f>
        <v>APARATOS SANITARIOS, MUEBLES Y GRIFERIAS</v>
      </c>
      <c r="BW575" s="534"/>
      <c r="BX575" s="534"/>
      <c r="BY575" s="534"/>
      <c r="BZ575" s="534"/>
      <c r="CA575" s="535"/>
      <c r="CB575" s="116"/>
      <c r="CD575" s="116" t="s">
        <v>312</v>
      </c>
      <c r="CE575" s="533" t="str">
        <f t="shared" ref="CE575" si="9063">BV575</f>
        <v>APARATOS SANITARIOS, MUEBLES Y GRIFERIAS</v>
      </c>
      <c r="CF575" s="534"/>
      <c r="CG575" s="534"/>
      <c r="CH575" s="534"/>
      <c r="CI575" s="534"/>
      <c r="CJ575" s="535"/>
      <c r="CK575" s="116"/>
      <c r="CM575" s="116" t="s">
        <v>312</v>
      </c>
      <c r="CN575" s="533" t="str">
        <f t="shared" ref="CN575" si="9064">CE575</f>
        <v>APARATOS SANITARIOS, MUEBLES Y GRIFERIAS</v>
      </c>
      <c r="CO575" s="534"/>
      <c r="CP575" s="534"/>
      <c r="CQ575" s="534"/>
      <c r="CR575" s="534"/>
      <c r="CS575" s="535"/>
      <c r="CT575" s="116"/>
      <c r="CV575" s="116" t="s">
        <v>312</v>
      </c>
      <c r="CW575" s="533" t="str">
        <f t="shared" ref="CW575" si="9065">CN575</f>
        <v>APARATOS SANITARIOS, MUEBLES Y GRIFERIAS</v>
      </c>
      <c r="CX575" s="534"/>
      <c r="CY575" s="534"/>
      <c r="CZ575" s="534"/>
      <c r="DA575" s="534"/>
      <c r="DB575" s="535"/>
      <c r="DC575" s="116"/>
      <c r="DE575" s="116" t="s">
        <v>312</v>
      </c>
      <c r="DF575" s="533" t="str">
        <f t="shared" ref="DF575" si="9066">CW575</f>
        <v>APARATOS SANITARIOS, MUEBLES Y GRIFERIAS</v>
      </c>
      <c r="DG575" s="534"/>
      <c r="DH575" s="534"/>
      <c r="DI575" s="534"/>
      <c r="DJ575" s="534"/>
      <c r="DK575" s="535"/>
      <c r="DL575" s="116"/>
      <c r="DN575" s="116" t="s">
        <v>312</v>
      </c>
      <c r="DO575" s="533" t="str">
        <f t="shared" ref="DO575" si="9067">DF575</f>
        <v>APARATOS SANITARIOS, MUEBLES Y GRIFERIAS</v>
      </c>
      <c r="DP575" s="534"/>
      <c r="DQ575" s="534"/>
      <c r="DR575" s="534"/>
      <c r="DS575" s="534"/>
      <c r="DT575" s="535"/>
      <c r="DU575" s="116"/>
      <c r="DW575" s="116" t="s">
        <v>312</v>
      </c>
      <c r="DX575" s="533" t="str">
        <f t="shared" ref="DX575" si="9068">DO575</f>
        <v>APARATOS SANITARIOS, MUEBLES Y GRIFERIAS</v>
      </c>
      <c r="DY575" s="534"/>
      <c r="DZ575" s="534"/>
      <c r="EA575" s="534"/>
      <c r="EB575" s="534"/>
      <c r="EC575" s="535"/>
      <c r="ED575" s="116"/>
      <c r="EF575" s="116" t="s">
        <v>312</v>
      </c>
      <c r="EG575" s="533" t="str">
        <f t="shared" ref="EG575" si="9069">DX575</f>
        <v>APARATOS SANITARIOS, MUEBLES Y GRIFERIAS</v>
      </c>
      <c r="EH575" s="534"/>
      <c r="EI575" s="534"/>
      <c r="EJ575" s="534"/>
      <c r="EK575" s="534"/>
      <c r="EL575" s="535"/>
      <c r="EM575" s="116"/>
      <c r="EO575" s="116" t="s">
        <v>312</v>
      </c>
      <c r="EP575" s="533" t="str">
        <f t="shared" ref="EP575" si="9070">EG575</f>
        <v>APARATOS SANITARIOS, MUEBLES Y GRIFERIAS</v>
      </c>
      <c r="EQ575" s="534"/>
      <c r="ER575" s="534"/>
      <c r="ES575" s="534"/>
      <c r="ET575" s="534"/>
      <c r="EU575" s="535"/>
      <c r="EV575" s="116"/>
      <c r="EX575" s="116" t="s">
        <v>312</v>
      </c>
      <c r="EY575" s="533" t="str">
        <f t="shared" ref="EY575" si="9071">EP575</f>
        <v>APARATOS SANITARIOS, MUEBLES Y GRIFERIAS</v>
      </c>
      <c r="EZ575" s="534"/>
      <c r="FA575" s="534"/>
      <c r="FB575" s="534"/>
      <c r="FC575" s="534"/>
      <c r="FD575" s="535"/>
      <c r="FE575" s="116"/>
      <c r="FG575" s="116" t="s">
        <v>312</v>
      </c>
      <c r="FH575" s="533" t="str">
        <f t="shared" ref="FH575" si="9072">EY575</f>
        <v>APARATOS SANITARIOS, MUEBLES Y GRIFERIAS</v>
      </c>
      <c r="FI575" s="534"/>
      <c r="FJ575" s="534"/>
      <c r="FK575" s="534"/>
      <c r="FL575" s="534"/>
      <c r="FM575" s="535"/>
      <c r="FN575" s="116"/>
      <c r="FP575" s="116" t="s">
        <v>312</v>
      </c>
      <c r="FQ575" s="533" t="str">
        <f t="shared" ref="FQ575" si="9073">FH575</f>
        <v>APARATOS SANITARIOS, MUEBLES Y GRIFERIAS</v>
      </c>
      <c r="FR575" s="534"/>
      <c r="FS575" s="534"/>
      <c r="FT575" s="534"/>
      <c r="FU575" s="534"/>
      <c r="FV575" s="535"/>
      <c r="FW575" s="116"/>
      <c r="FY575" s="116" t="s">
        <v>312</v>
      </c>
      <c r="FZ575" s="533" t="str">
        <f t="shared" ref="FZ575" si="9074">FQ575</f>
        <v>APARATOS SANITARIOS, MUEBLES Y GRIFERIAS</v>
      </c>
      <c r="GA575" s="534"/>
      <c r="GB575" s="534"/>
      <c r="GC575" s="534"/>
      <c r="GD575" s="534"/>
      <c r="GE575" s="535"/>
      <c r="GF575" s="116"/>
      <c r="GH575" s="116" t="s">
        <v>312</v>
      </c>
      <c r="GI575" s="533" t="str">
        <f t="shared" ref="GI575" si="9075">FZ575</f>
        <v>APARATOS SANITARIOS, MUEBLES Y GRIFERIAS</v>
      </c>
      <c r="GJ575" s="534"/>
      <c r="GK575" s="534"/>
      <c r="GL575" s="534"/>
      <c r="GM575" s="534"/>
      <c r="GN575" s="535"/>
      <c r="GO575" s="116"/>
      <c r="GQ575" s="116" t="s">
        <v>312</v>
      </c>
      <c r="GR575" s="533" t="str">
        <f t="shared" ref="GR575" si="9076">GI575</f>
        <v>APARATOS SANITARIOS, MUEBLES Y GRIFERIAS</v>
      </c>
      <c r="GS575" s="534"/>
      <c r="GT575" s="534"/>
      <c r="GU575" s="534"/>
      <c r="GV575" s="534"/>
      <c r="GW575" s="535"/>
      <c r="GX575" s="116"/>
      <c r="GZ575" s="116" t="s">
        <v>312</v>
      </c>
      <c r="HA575" s="533" t="str">
        <f t="shared" ref="HA575" si="9077">GR575</f>
        <v>APARATOS SANITARIOS, MUEBLES Y GRIFERIAS</v>
      </c>
      <c r="HB575" s="534"/>
      <c r="HC575" s="534"/>
      <c r="HD575" s="534"/>
      <c r="HE575" s="534"/>
      <c r="HF575" s="535"/>
      <c r="HG575" s="116"/>
      <c r="HI575" s="116" t="s">
        <v>312</v>
      </c>
      <c r="HJ575" s="533" t="str">
        <f t="shared" ref="HJ575" si="9078">HA575</f>
        <v>APARATOS SANITARIOS, MUEBLES Y GRIFERIAS</v>
      </c>
      <c r="HK575" s="534"/>
      <c r="HL575" s="534"/>
      <c r="HM575" s="534"/>
      <c r="HN575" s="534"/>
      <c r="HO575" s="535"/>
      <c r="HP575" s="116"/>
      <c r="HR575" s="116" t="s">
        <v>312</v>
      </c>
      <c r="HS575" s="533" t="str">
        <f t="shared" ref="HS575" si="9079">HJ575</f>
        <v>APARATOS SANITARIOS, MUEBLES Y GRIFERIAS</v>
      </c>
      <c r="HT575" s="534"/>
      <c r="HU575" s="534"/>
      <c r="HV575" s="534"/>
      <c r="HW575" s="534"/>
      <c r="HX575" s="535"/>
      <c r="HY575" s="116"/>
      <c r="IA575" s="116" t="s">
        <v>312</v>
      </c>
      <c r="IB575" s="533" t="str">
        <f t="shared" ref="IB575" si="9080">HS575</f>
        <v>APARATOS SANITARIOS, MUEBLES Y GRIFERIAS</v>
      </c>
      <c r="IC575" s="534"/>
      <c r="ID575" s="534"/>
      <c r="IE575" s="534"/>
      <c r="IF575" s="534"/>
      <c r="IG575" s="535"/>
      <c r="IH575" s="116"/>
      <c r="IJ575" s="116" t="s">
        <v>312</v>
      </c>
      <c r="IK575" s="533" t="str">
        <f t="shared" ref="IK575" si="9081">IB575</f>
        <v>APARATOS SANITARIOS, MUEBLES Y GRIFERIAS</v>
      </c>
      <c r="IL575" s="534"/>
      <c r="IM575" s="534"/>
      <c r="IN575" s="534"/>
      <c r="IO575" s="534"/>
      <c r="IP575" s="535"/>
      <c r="IQ575" s="116"/>
      <c r="IS575" s="116" t="s">
        <v>312</v>
      </c>
      <c r="IT575" s="533" t="str">
        <f t="shared" ref="IT575" si="9082">IK575</f>
        <v>APARATOS SANITARIOS, MUEBLES Y GRIFERIAS</v>
      </c>
      <c r="IU575" s="534"/>
      <c r="IV575" s="534"/>
      <c r="IW575" s="534"/>
      <c r="IX575" s="534"/>
      <c r="IY575" s="535"/>
      <c r="IZ575" s="116"/>
      <c r="JB575" s="116" t="s">
        <v>312</v>
      </c>
      <c r="JC575" s="533" t="str">
        <f t="shared" ref="JC575" si="9083">IT575</f>
        <v>APARATOS SANITARIOS, MUEBLES Y GRIFERIAS</v>
      </c>
      <c r="JD575" s="534"/>
      <c r="JE575" s="534"/>
      <c r="JF575" s="534"/>
      <c r="JG575" s="534"/>
      <c r="JH575" s="535"/>
      <c r="JI575" s="116"/>
      <c r="JK575" s="116" t="s">
        <v>312</v>
      </c>
      <c r="JL575" s="533" t="str">
        <f t="shared" ref="JL575" si="9084">JC575</f>
        <v>APARATOS SANITARIOS, MUEBLES Y GRIFERIAS</v>
      </c>
      <c r="JM575" s="534"/>
      <c r="JN575" s="534"/>
      <c r="JO575" s="534"/>
      <c r="JP575" s="534"/>
      <c r="JQ575" s="535"/>
      <c r="JR575" s="116"/>
      <c r="JT575" s="116" t="s">
        <v>312</v>
      </c>
      <c r="JU575" s="533" t="str">
        <f t="shared" ref="JU575" si="9085">JL575</f>
        <v>APARATOS SANITARIOS, MUEBLES Y GRIFERIAS</v>
      </c>
      <c r="JV575" s="534"/>
      <c r="JW575" s="534"/>
      <c r="JX575" s="534"/>
      <c r="JY575" s="534"/>
      <c r="JZ575" s="535"/>
      <c r="KA575" s="116"/>
      <c r="KC575" s="116" t="s">
        <v>312</v>
      </c>
      <c r="KD575" s="533" t="str">
        <f t="shared" ref="KD575" si="9086">JU575</f>
        <v>APARATOS SANITARIOS, MUEBLES Y GRIFERIAS</v>
      </c>
      <c r="KE575" s="534"/>
      <c r="KF575" s="534"/>
      <c r="KG575" s="534"/>
      <c r="KH575" s="534"/>
      <c r="KI575" s="535"/>
      <c r="KJ575" s="116"/>
      <c r="KL575" s="116" t="s">
        <v>312</v>
      </c>
      <c r="KM575" s="533" t="str">
        <f t="shared" ref="KM575" si="9087">KD575</f>
        <v>APARATOS SANITARIOS, MUEBLES Y GRIFERIAS</v>
      </c>
      <c r="KN575" s="534"/>
      <c r="KO575" s="534"/>
      <c r="KP575" s="534"/>
      <c r="KQ575" s="534"/>
      <c r="KR575" s="535"/>
      <c r="KS575" s="116"/>
      <c r="KU575" s="116" t="s">
        <v>312</v>
      </c>
      <c r="KV575" s="533" t="str">
        <f t="shared" ref="KV575" si="9088">KM575</f>
        <v>APARATOS SANITARIOS, MUEBLES Y GRIFERIAS</v>
      </c>
      <c r="KW575" s="534"/>
      <c r="KX575" s="534"/>
      <c r="KY575" s="534"/>
      <c r="KZ575" s="534"/>
      <c r="LA575" s="535"/>
      <c r="LB575" s="116"/>
      <c r="LD575" s="116" t="s">
        <v>312</v>
      </c>
      <c r="LE575" s="533" t="str">
        <f t="shared" ref="LE575" si="9089">KV575</f>
        <v>APARATOS SANITARIOS, MUEBLES Y GRIFERIAS</v>
      </c>
      <c r="LF575" s="534"/>
      <c r="LG575" s="534"/>
      <c r="LH575" s="534"/>
      <c r="LI575" s="534"/>
      <c r="LJ575" s="535"/>
      <c r="LK575" s="116"/>
      <c r="LM575" s="116" t="s">
        <v>312</v>
      </c>
      <c r="LN575" s="533" t="str">
        <f t="shared" ref="LN575" si="9090">LE575</f>
        <v>APARATOS SANITARIOS, MUEBLES Y GRIFERIAS</v>
      </c>
      <c r="LO575" s="534"/>
      <c r="LP575" s="534"/>
      <c r="LQ575" s="534"/>
      <c r="LR575" s="534"/>
      <c r="LS575" s="535"/>
      <c r="LT575" s="116"/>
      <c r="LV575" s="116" t="s">
        <v>312</v>
      </c>
      <c r="LW575" s="533" t="str">
        <f t="shared" ref="LW575" si="9091">LN575</f>
        <v>APARATOS SANITARIOS, MUEBLES Y GRIFERIAS</v>
      </c>
      <c r="LX575" s="534"/>
      <c r="LY575" s="534"/>
      <c r="LZ575" s="534"/>
      <c r="MA575" s="534"/>
      <c r="MB575" s="535"/>
      <c r="MC575" s="116"/>
      <c r="ME575" s="116" t="s">
        <v>312</v>
      </c>
      <c r="MF575" s="533" t="str">
        <f t="shared" ref="MF575" si="9092">LW575</f>
        <v>APARATOS SANITARIOS, MUEBLES Y GRIFERIAS</v>
      </c>
      <c r="MG575" s="534"/>
      <c r="MH575" s="534"/>
      <c r="MI575" s="534"/>
      <c r="MJ575" s="534"/>
      <c r="MK575" s="535"/>
      <c r="ML575" s="116"/>
      <c r="MN575" s="116" t="s">
        <v>312</v>
      </c>
      <c r="MO575" s="533" t="str">
        <f t="shared" ref="MO575" si="9093">MF575</f>
        <v>APARATOS SANITARIOS, MUEBLES Y GRIFERIAS</v>
      </c>
      <c r="MP575" s="534"/>
      <c r="MQ575" s="534"/>
      <c r="MR575" s="534"/>
      <c r="MS575" s="534"/>
      <c r="MT575" s="535"/>
      <c r="MU575" s="116"/>
      <c r="MW575" s="116" t="s">
        <v>312</v>
      </c>
      <c r="MX575" s="533" t="str">
        <f t="shared" ref="MX575" si="9094">MO575</f>
        <v>APARATOS SANITARIOS, MUEBLES Y GRIFERIAS</v>
      </c>
      <c r="MY575" s="534"/>
      <c r="MZ575" s="534"/>
      <c r="NA575" s="534"/>
      <c r="NB575" s="534"/>
      <c r="NC575" s="535"/>
      <c r="ND575" s="116"/>
      <c r="NF575" s="116" t="s">
        <v>312</v>
      </c>
      <c r="NG575" s="533" t="str">
        <f t="shared" ref="NG575" si="9095">MX575</f>
        <v>APARATOS SANITARIOS, MUEBLES Y GRIFERIAS</v>
      </c>
      <c r="NH575" s="534"/>
      <c r="NI575" s="534"/>
      <c r="NJ575" s="534"/>
      <c r="NK575" s="534"/>
      <c r="NL575" s="535"/>
      <c r="NM575" s="116"/>
      <c r="NO575" s="116" t="s">
        <v>312</v>
      </c>
      <c r="NP575" s="533" t="str">
        <f t="shared" ref="NP575" si="9096">NG575</f>
        <v>APARATOS SANITARIOS, MUEBLES Y GRIFERIAS</v>
      </c>
      <c r="NQ575" s="534"/>
      <c r="NR575" s="534"/>
      <c r="NS575" s="534"/>
      <c r="NT575" s="534"/>
      <c r="NU575" s="535"/>
      <c r="NV575" s="116"/>
      <c r="NX575" s="116" t="s">
        <v>312</v>
      </c>
      <c r="NY575" s="533" t="str">
        <f t="shared" ref="NY575" si="9097">NP575</f>
        <v>APARATOS SANITARIOS, MUEBLES Y GRIFERIAS</v>
      </c>
      <c r="NZ575" s="534"/>
      <c r="OA575" s="534"/>
      <c r="OB575" s="534"/>
      <c r="OC575" s="534"/>
      <c r="OD575" s="535"/>
      <c r="OE575" s="116"/>
      <c r="OG575" s="116" t="s">
        <v>312</v>
      </c>
      <c r="OH575" s="533" t="str">
        <f t="shared" ref="OH575" si="9098">NY575</f>
        <v>APARATOS SANITARIOS, MUEBLES Y GRIFERIAS</v>
      </c>
      <c r="OI575" s="534"/>
      <c r="OJ575" s="534"/>
      <c r="OK575" s="534"/>
      <c r="OL575" s="534"/>
      <c r="OM575" s="535"/>
      <c r="ON575" s="116"/>
      <c r="OP575" s="116" t="s">
        <v>312</v>
      </c>
      <c r="OQ575" s="533" t="str">
        <f t="shared" ref="OQ575" si="9099">OH575</f>
        <v>APARATOS SANITARIOS, MUEBLES Y GRIFERIAS</v>
      </c>
      <c r="OR575" s="534"/>
      <c r="OS575" s="534"/>
      <c r="OT575" s="534"/>
      <c r="OU575" s="534"/>
      <c r="OV575" s="535"/>
      <c r="OW575" s="116"/>
      <c r="OY575" s="116" t="s">
        <v>312</v>
      </c>
      <c r="OZ575" s="533" t="str">
        <f t="shared" ref="OZ575" si="9100">OQ575</f>
        <v>APARATOS SANITARIOS, MUEBLES Y GRIFERIAS</v>
      </c>
      <c r="PA575" s="534"/>
      <c r="PB575" s="534"/>
      <c r="PC575" s="534"/>
      <c r="PD575" s="534"/>
      <c r="PE575" s="535"/>
      <c r="PF575" s="116"/>
    </row>
    <row r="576" spans="1:423">
      <c r="A576" s="116"/>
      <c r="B576" s="536"/>
      <c r="C576" s="537"/>
      <c r="D576" s="537"/>
      <c r="E576" s="537"/>
      <c r="F576" s="537"/>
      <c r="G576" s="538"/>
      <c r="H576" s="116"/>
      <c r="J576" s="116"/>
      <c r="K576" s="536"/>
      <c r="L576" s="537"/>
      <c r="M576" s="537"/>
      <c r="N576" s="537"/>
      <c r="O576" s="537"/>
      <c r="P576" s="538"/>
      <c r="Q576" s="116"/>
      <c r="S576" s="116"/>
      <c r="T576" s="536"/>
      <c r="U576" s="537"/>
      <c r="V576" s="537"/>
      <c r="W576" s="537"/>
      <c r="X576" s="537"/>
      <c r="Y576" s="538"/>
      <c r="Z576" s="116"/>
      <c r="AB576" s="116"/>
      <c r="AC576" s="536"/>
      <c r="AD576" s="537"/>
      <c r="AE576" s="537"/>
      <c r="AF576" s="537"/>
      <c r="AG576" s="537"/>
      <c r="AH576" s="538"/>
      <c r="AI576" s="116"/>
      <c r="AK576" s="116"/>
      <c r="AL576" s="536"/>
      <c r="AM576" s="537"/>
      <c r="AN576" s="537"/>
      <c r="AO576" s="537"/>
      <c r="AP576" s="537"/>
      <c r="AQ576" s="538"/>
      <c r="AR576" s="116"/>
      <c r="AT576" s="116"/>
      <c r="AU576" s="536"/>
      <c r="AV576" s="537"/>
      <c r="AW576" s="537"/>
      <c r="AX576" s="537"/>
      <c r="AY576" s="537"/>
      <c r="AZ576" s="538"/>
      <c r="BA576" s="116"/>
      <c r="BC576" s="116"/>
      <c r="BD576" s="536"/>
      <c r="BE576" s="537"/>
      <c r="BF576" s="537"/>
      <c r="BG576" s="537"/>
      <c r="BH576" s="537"/>
      <c r="BI576" s="538"/>
      <c r="BJ576" s="116"/>
      <c r="BL576" s="116"/>
      <c r="BM576" s="536"/>
      <c r="BN576" s="537"/>
      <c r="BO576" s="537"/>
      <c r="BP576" s="537"/>
      <c r="BQ576" s="537"/>
      <c r="BR576" s="538"/>
      <c r="BS576" s="116"/>
      <c r="BU576" s="116"/>
      <c r="BV576" s="536"/>
      <c r="BW576" s="537"/>
      <c r="BX576" s="537"/>
      <c r="BY576" s="537"/>
      <c r="BZ576" s="537"/>
      <c r="CA576" s="538"/>
      <c r="CB576" s="116"/>
      <c r="CD576" s="116"/>
      <c r="CE576" s="536"/>
      <c r="CF576" s="537"/>
      <c r="CG576" s="537"/>
      <c r="CH576" s="537"/>
      <c r="CI576" s="537"/>
      <c r="CJ576" s="538"/>
      <c r="CK576" s="116"/>
      <c r="CM576" s="116"/>
      <c r="CN576" s="536"/>
      <c r="CO576" s="537"/>
      <c r="CP576" s="537"/>
      <c r="CQ576" s="537"/>
      <c r="CR576" s="537"/>
      <c r="CS576" s="538"/>
      <c r="CT576" s="116"/>
      <c r="CV576" s="116"/>
      <c r="CW576" s="536"/>
      <c r="CX576" s="537"/>
      <c r="CY576" s="537"/>
      <c r="CZ576" s="537"/>
      <c r="DA576" s="537"/>
      <c r="DB576" s="538"/>
      <c r="DC576" s="116"/>
      <c r="DE576" s="116"/>
      <c r="DF576" s="536"/>
      <c r="DG576" s="537"/>
      <c r="DH576" s="537"/>
      <c r="DI576" s="537"/>
      <c r="DJ576" s="537"/>
      <c r="DK576" s="538"/>
      <c r="DL576" s="116"/>
      <c r="DN576" s="116"/>
      <c r="DO576" s="536"/>
      <c r="DP576" s="537"/>
      <c r="DQ576" s="537"/>
      <c r="DR576" s="537"/>
      <c r="DS576" s="537"/>
      <c r="DT576" s="538"/>
      <c r="DU576" s="116"/>
      <c r="DW576" s="116"/>
      <c r="DX576" s="536"/>
      <c r="DY576" s="537"/>
      <c r="DZ576" s="537"/>
      <c r="EA576" s="537"/>
      <c r="EB576" s="537"/>
      <c r="EC576" s="538"/>
      <c r="ED576" s="116"/>
      <c r="EF576" s="116"/>
      <c r="EG576" s="536"/>
      <c r="EH576" s="537"/>
      <c r="EI576" s="537"/>
      <c r="EJ576" s="537"/>
      <c r="EK576" s="537"/>
      <c r="EL576" s="538"/>
      <c r="EM576" s="116"/>
      <c r="EO576" s="116"/>
      <c r="EP576" s="536"/>
      <c r="EQ576" s="537"/>
      <c r="ER576" s="537"/>
      <c r="ES576" s="537"/>
      <c r="ET576" s="537"/>
      <c r="EU576" s="538"/>
      <c r="EV576" s="116"/>
      <c r="EX576" s="116"/>
      <c r="EY576" s="536"/>
      <c r="EZ576" s="537"/>
      <c r="FA576" s="537"/>
      <c r="FB576" s="537"/>
      <c r="FC576" s="537"/>
      <c r="FD576" s="538"/>
      <c r="FE576" s="116"/>
      <c r="FG576" s="116"/>
      <c r="FH576" s="536"/>
      <c r="FI576" s="537"/>
      <c r="FJ576" s="537"/>
      <c r="FK576" s="537"/>
      <c r="FL576" s="537"/>
      <c r="FM576" s="538"/>
      <c r="FN576" s="116"/>
      <c r="FP576" s="116"/>
      <c r="FQ576" s="536"/>
      <c r="FR576" s="537"/>
      <c r="FS576" s="537"/>
      <c r="FT576" s="537"/>
      <c r="FU576" s="537"/>
      <c r="FV576" s="538"/>
      <c r="FW576" s="116"/>
      <c r="FY576" s="116"/>
      <c r="FZ576" s="536"/>
      <c r="GA576" s="537"/>
      <c r="GB576" s="537"/>
      <c r="GC576" s="537"/>
      <c r="GD576" s="537"/>
      <c r="GE576" s="538"/>
      <c r="GF576" s="116"/>
      <c r="GH576" s="116"/>
      <c r="GI576" s="536"/>
      <c r="GJ576" s="537"/>
      <c r="GK576" s="537"/>
      <c r="GL576" s="537"/>
      <c r="GM576" s="537"/>
      <c r="GN576" s="538"/>
      <c r="GO576" s="116"/>
      <c r="GQ576" s="116"/>
      <c r="GR576" s="536"/>
      <c r="GS576" s="537"/>
      <c r="GT576" s="537"/>
      <c r="GU576" s="537"/>
      <c r="GV576" s="537"/>
      <c r="GW576" s="538"/>
      <c r="GX576" s="116"/>
      <c r="GZ576" s="116"/>
      <c r="HA576" s="536"/>
      <c r="HB576" s="537"/>
      <c r="HC576" s="537"/>
      <c r="HD576" s="537"/>
      <c r="HE576" s="537"/>
      <c r="HF576" s="538"/>
      <c r="HG576" s="116"/>
      <c r="HI576" s="116"/>
      <c r="HJ576" s="536"/>
      <c r="HK576" s="537"/>
      <c r="HL576" s="537"/>
      <c r="HM576" s="537"/>
      <c r="HN576" s="537"/>
      <c r="HO576" s="538"/>
      <c r="HP576" s="116"/>
      <c r="HR576" s="116"/>
      <c r="HS576" s="536"/>
      <c r="HT576" s="537"/>
      <c r="HU576" s="537"/>
      <c r="HV576" s="537"/>
      <c r="HW576" s="537"/>
      <c r="HX576" s="538"/>
      <c r="HY576" s="116"/>
      <c r="IA576" s="116"/>
      <c r="IB576" s="536"/>
      <c r="IC576" s="537"/>
      <c r="ID576" s="537"/>
      <c r="IE576" s="537"/>
      <c r="IF576" s="537"/>
      <c r="IG576" s="538"/>
      <c r="IH576" s="116"/>
      <c r="IJ576" s="116"/>
      <c r="IK576" s="536"/>
      <c r="IL576" s="537"/>
      <c r="IM576" s="537"/>
      <c r="IN576" s="537"/>
      <c r="IO576" s="537"/>
      <c r="IP576" s="538"/>
      <c r="IQ576" s="116"/>
      <c r="IS576" s="116"/>
      <c r="IT576" s="536"/>
      <c r="IU576" s="537"/>
      <c r="IV576" s="537"/>
      <c r="IW576" s="537"/>
      <c r="IX576" s="537"/>
      <c r="IY576" s="538"/>
      <c r="IZ576" s="116"/>
      <c r="JB576" s="116"/>
      <c r="JC576" s="536"/>
      <c r="JD576" s="537"/>
      <c r="JE576" s="537"/>
      <c r="JF576" s="537"/>
      <c r="JG576" s="537"/>
      <c r="JH576" s="538"/>
      <c r="JI576" s="116"/>
      <c r="JK576" s="116"/>
      <c r="JL576" s="536"/>
      <c r="JM576" s="537"/>
      <c r="JN576" s="537"/>
      <c r="JO576" s="537"/>
      <c r="JP576" s="537"/>
      <c r="JQ576" s="538"/>
      <c r="JR576" s="116"/>
      <c r="JT576" s="116"/>
      <c r="JU576" s="536"/>
      <c r="JV576" s="537"/>
      <c r="JW576" s="537"/>
      <c r="JX576" s="537"/>
      <c r="JY576" s="537"/>
      <c r="JZ576" s="538"/>
      <c r="KA576" s="116"/>
      <c r="KC576" s="116"/>
      <c r="KD576" s="536"/>
      <c r="KE576" s="537"/>
      <c r="KF576" s="537"/>
      <c r="KG576" s="537"/>
      <c r="KH576" s="537"/>
      <c r="KI576" s="538"/>
      <c r="KJ576" s="116"/>
      <c r="KL576" s="116"/>
      <c r="KM576" s="536"/>
      <c r="KN576" s="537"/>
      <c r="KO576" s="537"/>
      <c r="KP576" s="537"/>
      <c r="KQ576" s="537"/>
      <c r="KR576" s="538"/>
      <c r="KS576" s="116"/>
      <c r="KU576" s="116"/>
      <c r="KV576" s="536"/>
      <c r="KW576" s="537"/>
      <c r="KX576" s="537"/>
      <c r="KY576" s="537"/>
      <c r="KZ576" s="537"/>
      <c r="LA576" s="538"/>
      <c r="LB576" s="116"/>
      <c r="LD576" s="116"/>
      <c r="LE576" s="536"/>
      <c r="LF576" s="537"/>
      <c r="LG576" s="537"/>
      <c r="LH576" s="537"/>
      <c r="LI576" s="537"/>
      <c r="LJ576" s="538"/>
      <c r="LK576" s="116"/>
      <c r="LM576" s="116"/>
      <c r="LN576" s="536"/>
      <c r="LO576" s="537"/>
      <c r="LP576" s="537"/>
      <c r="LQ576" s="537"/>
      <c r="LR576" s="537"/>
      <c r="LS576" s="538"/>
      <c r="LT576" s="116"/>
      <c r="LV576" s="116"/>
      <c r="LW576" s="536"/>
      <c r="LX576" s="537"/>
      <c r="LY576" s="537"/>
      <c r="LZ576" s="537"/>
      <c r="MA576" s="537"/>
      <c r="MB576" s="538"/>
      <c r="MC576" s="116"/>
      <c r="ME576" s="116"/>
      <c r="MF576" s="536"/>
      <c r="MG576" s="537"/>
      <c r="MH576" s="537"/>
      <c r="MI576" s="537"/>
      <c r="MJ576" s="537"/>
      <c r="MK576" s="538"/>
      <c r="ML576" s="116"/>
      <c r="MN576" s="116"/>
      <c r="MO576" s="536"/>
      <c r="MP576" s="537"/>
      <c r="MQ576" s="537"/>
      <c r="MR576" s="537"/>
      <c r="MS576" s="537"/>
      <c r="MT576" s="538"/>
      <c r="MU576" s="116"/>
      <c r="MW576" s="116"/>
      <c r="MX576" s="536"/>
      <c r="MY576" s="537"/>
      <c r="MZ576" s="537"/>
      <c r="NA576" s="537"/>
      <c r="NB576" s="537"/>
      <c r="NC576" s="538"/>
      <c r="ND576" s="116"/>
      <c r="NF576" s="116"/>
      <c r="NG576" s="536"/>
      <c r="NH576" s="537"/>
      <c r="NI576" s="537"/>
      <c r="NJ576" s="537"/>
      <c r="NK576" s="537"/>
      <c r="NL576" s="538"/>
      <c r="NM576" s="116"/>
      <c r="NO576" s="116"/>
      <c r="NP576" s="536"/>
      <c r="NQ576" s="537"/>
      <c r="NR576" s="537"/>
      <c r="NS576" s="537"/>
      <c r="NT576" s="537"/>
      <c r="NU576" s="538"/>
      <c r="NV576" s="116"/>
      <c r="NX576" s="116"/>
      <c r="NY576" s="536"/>
      <c r="NZ576" s="537"/>
      <c r="OA576" s="537"/>
      <c r="OB576" s="537"/>
      <c r="OC576" s="537"/>
      <c r="OD576" s="538"/>
      <c r="OE576" s="116"/>
      <c r="OG576" s="116"/>
      <c r="OH576" s="536"/>
      <c r="OI576" s="537"/>
      <c r="OJ576" s="537"/>
      <c r="OK576" s="537"/>
      <c r="OL576" s="537"/>
      <c r="OM576" s="538"/>
      <c r="ON576" s="116"/>
      <c r="OP576" s="116"/>
      <c r="OQ576" s="536"/>
      <c r="OR576" s="537"/>
      <c r="OS576" s="537"/>
      <c r="OT576" s="537"/>
      <c r="OU576" s="537"/>
      <c r="OV576" s="538"/>
      <c r="OW576" s="116"/>
      <c r="OY576" s="116"/>
      <c r="OZ576" s="536"/>
      <c r="PA576" s="537"/>
      <c r="PB576" s="537"/>
      <c r="PC576" s="537"/>
      <c r="PD576" s="537"/>
      <c r="PE576" s="538"/>
      <c r="PF576" s="116"/>
    </row>
    <row r="577" spans="1:422" ht="15" customHeight="1">
      <c r="A577" s="117" t="s">
        <v>1</v>
      </c>
      <c r="B577" s="544" t="str">
        <f>+APU!B314</f>
        <v>COMBO PARA BAÑO INCLUYENDO SANITARIO, LAVAMANOS, TRES INCRUSTACIONES Y DUCHA; INCLUYE ADEMAS, ACCESORIOS Y TODOS LOS MATERIALES NECESARIOS PARA SU CORRECTA EJECUCION.</v>
      </c>
      <c r="C577" s="545"/>
      <c r="D577" s="545"/>
      <c r="E577" s="545"/>
      <c r="F577" s="545"/>
      <c r="G577" s="545"/>
      <c r="H577" s="117" t="s">
        <v>313</v>
      </c>
      <c r="J577" s="117" t="s">
        <v>1</v>
      </c>
      <c r="K577" s="539" t="str">
        <f>B577</f>
        <v>COMBO PARA BAÑO INCLUYENDO SANITARIO, LAVAMANOS, TRES INCRUSTACIONES Y DUCHA; INCLUYE ADEMAS, ACCESORIOS Y TODOS LOS MATERIALES NECESARIOS PARA SU CORRECTA EJECUCION.</v>
      </c>
      <c r="L577" s="540"/>
      <c r="M577" s="540"/>
      <c r="N577" s="540"/>
      <c r="O577" s="540"/>
      <c r="P577" s="540"/>
      <c r="Q577" s="117" t="s">
        <v>313</v>
      </c>
      <c r="S577" s="117" t="s">
        <v>1</v>
      </c>
      <c r="T577" s="539" t="str">
        <f>K577</f>
        <v>COMBO PARA BAÑO INCLUYENDO SANITARIO, LAVAMANOS, TRES INCRUSTACIONES Y DUCHA; INCLUYE ADEMAS, ACCESORIOS Y TODOS LOS MATERIALES NECESARIOS PARA SU CORRECTA EJECUCION.</v>
      </c>
      <c r="U577" s="540"/>
      <c r="V577" s="540"/>
      <c r="W577" s="540"/>
      <c r="X577" s="540"/>
      <c r="Y577" s="540"/>
      <c r="Z577" s="117" t="s">
        <v>313</v>
      </c>
      <c r="AB577" s="117" t="s">
        <v>1</v>
      </c>
      <c r="AC577" s="539" t="str">
        <f>T577</f>
        <v>COMBO PARA BAÑO INCLUYENDO SANITARIO, LAVAMANOS, TRES INCRUSTACIONES Y DUCHA; INCLUYE ADEMAS, ACCESORIOS Y TODOS LOS MATERIALES NECESARIOS PARA SU CORRECTA EJECUCION.</v>
      </c>
      <c r="AD577" s="540"/>
      <c r="AE577" s="540"/>
      <c r="AF577" s="540"/>
      <c r="AG577" s="540"/>
      <c r="AH577" s="540"/>
      <c r="AI577" s="117" t="s">
        <v>313</v>
      </c>
      <c r="AK577" s="117" t="s">
        <v>1</v>
      </c>
      <c r="AL577" s="539" t="str">
        <f>AC577</f>
        <v>COMBO PARA BAÑO INCLUYENDO SANITARIO, LAVAMANOS, TRES INCRUSTACIONES Y DUCHA; INCLUYE ADEMAS, ACCESORIOS Y TODOS LOS MATERIALES NECESARIOS PARA SU CORRECTA EJECUCION.</v>
      </c>
      <c r="AM577" s="540"/>
      <c r="AN577" s="540"/>
      <c r="AO577" s="540"/>
      <c r="AP577" s="540"/>
      <c r="AQ577" s="540"/>
      <c r="AR577" s="117" t="s">
        <v>313</v>
      </c>
      <c r="AT577" s="117" t="s">
        <v>1</v>
      </c>
      <c r="AU577" s="539" t="str">
        <f>AL577</f>
        <v>COMBO PARA BAÑO INCLUYENDO SANITARIO, LAVAMANOS, TRES INCRUSTACIONES Y DUCHA; INCLUYE ADEMAS, ACCESORIOS Y TODOS LOS MATERIALES NECESARIOS PARA SU CORRECTA EJECUCION.</v>
      </c>
      <c r="AV577" s="540"/>
      <c r="AW577" s="540"/>
      <c r="AX577" s="540"/>
      <c r="AY577" s="540"/>
      <c r="AZ577" s="540"/>
      <c r="BA577" s="117" t="s">
        <v>313</v>
      </c>
      <c r="BC577" s="117" t="s">
        <v>1</v>
      </c>
      <c r="BD577" s="539" t="str">
        <f t="shared" ref="BD577" si="9101">AU577</f>
        <v>COMBO PARA BAÑO INCLUYENDO SANITARIO, LAVAMANOS, TRES INCRUSTACIONES Y DUCHA; INCLUYE ADEMAS, ACCESORIOS Y TODOS LOS MATERIALES NECESARIOS PARA SU CORRECTA EJECUCION.</v>
      </c>
      <c r="BE577" s="540"/>
      <c r="BF577" s="540"/>
      <c r="BG577" s="540"/>
      <c r="BH577" s="540"/>
      <c r="BI577" s="540"/>
      <c r="BJ577" s="117" t="s">
        <v>313</v>
      </c>
      <c r="BL577" s="117" t="s">
        <v>1</v>
      </c>
      <c r="BM577" s="539" t="str">
        <f t="shared" ref="BM577" si="9102">BD577</f>
        <v>COMBO PARA BAÑO INCLUYENDO SANITARIO, LAVAMANOS, TRES INCRUSTACIONES Y DUCHA; INCLUYE ADEMAS, ACCESORIOS Y TODOS LOS MATERIALES NECESARIOS PARA SU CORRECTA EJECUCION.</v>
      </c>
      <c r="BN577" s="540"/>
      <c r="BO577" s="540"/>
      <c r="BP577" s="540"/>
      <c r="BQ577" s="540"/>
      <c r="BR577" s="540"/>
      <c r="BS577" s="117" t="s">
        <v>313</v>
      </c>
      <c r="BU577" s="117" t="s">
        <v>1</v>
      </c>
      <c r="BV577" s="539" t="str">
        <f t="shared" ref="BV577" si="9103">BM577</f>
        <v>COMBO PARA BAÑO INCLUYENDO SANITARIO, LAVAMANOS, TRES INCRUSTACIONES Y DUCHA; INCLUYE ADEMAS, ACCESORIOS Y TODOS LOS MATERIALES NECESARIOS PARA SU CORRECTA EJECUCION.</v>
      </c>
      <c r="BW577" s="540"/>
      <c r="BX577" s="540"/>
      <c r="BY577" s="540"/>
      <c r="BZ577" s="540"/>
      <c r="CA577" s="540"/>
      <c r="CB577" s="117" t="s">
        <v>313</v>
      </c>
      <c r="CD577" s="117" t="s">
        <v>1</v>
      </c>
      <c r="CE577" s="539" t="str">
        <f t="shared" ref="CE577" si="9104">BV577</f>
        <v>COMBO PARA BAÑO INCLUYENDO SANITARIO, LAVAMANOS, TRES INCRUSTACIONES Y DUCHA; INCLUYE ADEMAS, ACCESORIOS Y TODOS LOS MATERIALES NECESARIOS PARA SU CORRECTA EJECUCION.</v>
      </c>
      <c r="CF577" s="540"/>
      <c r="CG577" s="540"/>
      <c r="CH577" s="540"/>
      <c r="CI577" s="540"/>
      <c r="CJ577" s="540"/>
      <c r="CK577" s="117" t="s">
        <v>313</v>
      </c>
      <c r="CM577" s="117" t="s">
        <v>1</v>
      </c>
      <c r="CN577" s="539" t="str">
        <f t="shared" ref="CN577" si="9105">CE577</f>
        <v>COMBO PARA BAÑO INCLUYENDO SANITARIO, LAVAMANOS, TRES INCRUSTACIONES Y DUCHA; INCLUYE ADEMAS, ACCESORIOS Y TODOS LOS MATERIALES NECESARIOS PARA SU CORRECTA EJECUCION.</v>
      </c>
      <c r="CO577" s="540"/>
      <c r="CP577" s="540"/>
      <c r="CQ577" s="540"/>
      <c r="CR577" s="540"/>
      <c r="CS577" s="540"/>
      <c r="CT577" s="117" t="s">
        <v>313</v>
      </c>
      <c r="CV577" s="117" t="s">
        <v>1</v>
      </c>
      <c r="CW577" s="539" t="str">
        <f t="shared" ref="CW577" si="9106">CN577</f>
        <v>COMBO PARA BAÑO INCLUYENDO SANITARIO, LAVAMANOS, TRES INCRUSTACIONES Y DUCHA; INCLUYE ADEMAS, ACCESORIOS Y TODOS LOS MATERIALES NECESARIOS PARA SU CORRECTA EJECUCION.</v>
      </c>
      <c r="CX577" s="540"/>
      <c r="CY577" s="540"/>
      <c r="CZ577" s="540"/>
      <c r="DA577" s="540"/>
      <c r="DB577" s="540"/>
      <c r="DC577" s="117" t="s">
        <v>313</v>
      </c>
      <c r="DE577" s="117" t="s">
        <v>1</v>
      </c>
      <c r="DF577" s="539" t="str">
        <f t="shared" ref="DF577" si="9107">CW577</f>
        <v>COMBO PARA BAÑO INCLUYENDO SANITARIO, LAVAMANOS, TRES INCRUSTACIONES Y DUCHA; INCLUYE ADEMAS, ACCESORIOS Y TODOS LOS MATERIALES NECESARIOS PARA SU CORRECTA EJECUCION.</v>
      </c>
      <c r="DG577" s="540"/>
      <c r="DH577" s="540"/>
      <c r="DI577" s="540"/>
      <c r="DJ577" s="540"/>
      <c r="DK577" s="540"/>
      <c r="DL577" s="117" t="s">
        <v>313</v>
      </c>
      <c r="DN577" s="117" t="s">
        <v>1</v>
      </c>
      <c r="DO577" s="539" t="str">
        <f t="shared" ref="DO577" si="9108">DF577</f>
        <v>COMBO PARA BAÑO INCLUYENDO SANITARIO, LAVAMANOS, TRES INCRUSTACIONES Y DUCHA; INCLUYE ADEMAS, ACCESORIOS Y TODOS LOS MATERIALES NECESARIOS PARA SU CORRECTA EJECUCION.</v>
      </c>
      <c r="DP577" s="540"/>
      <c r="DQ577" s="540"/>
      <c r="DR577" s="540"/>
      <c r="DS577" s="540"/>
      <c r="DT577" s="540"/>
      <c r="DU577" s="117" t="s">
        <v>313</v>
      </c>
      <c r="DW577" s="117" t="s">
        <v>1</v>
      </c>
      <c r="DX577" s="539" t="str">
        <f t="shared" ref="DX577" si="9109">DO577</f>
        <v>COMBO PARA BAÑO INCLUYENDO SANITARIO, LAVAMANOS, TRES INCRUSTACIONES Y DUCHA; INCLUYE ADEMAS, ACCESORIOS Y TODOS LOS MATERIALES NECESARIOS PARA SU CORRECTA EJECUCION.</v>
      </c>
      <c r="DY577" s="540"/>
      <c r="DZ577" s="540"/>
      <c r="EA577" s="540"/>
      <c r="EB577" s="540"/>
      <c r="EC577" s="540"/>
      <c r="ED577" s="117" t="s">
        <v>313</v>
      </c>
      <c r="EF577" s="117" t="s">
        <v>1</v>
      </c>
      <c r="EG577" s="539" t="str">
        <f t="shared" ref="EG577" si="9110">DX577</f>
        <v>COMBO PARA BAÑO INCLUYENDO SANITARIO, LAVAMANOS, TRES INCRUSTACIONES Y DUCHA; INCLUYE ADEMAS, ACCESORIOS Y TODOS LOS MATERIALES NECESARIOS PARA SU CORRECTA EJECUCION.</v>
      </c>
      <c r="EH577" s="540"/>
      <c r="EI577" s="540"/>
      <c r="EJ577" s="540"/>
      <c r="EK577" s="540"/>
      <c r="EL577" s="540"/>
      <c r="EM577" s="117" t="s">
        <v>313</v>
      </c>
      <c r="EO577" s="117" t="s">
        <v>1</v>
      </c>
      <c r="EP577" s="539" t="str">
        <f t="shared" ref="EP577" si="9111">EG577</f>
        <v>COMBO PARA BAÑO INCLUYENDO SANITARIO, LAVAMANOS, TRES INCRUSTACIONES Y DUCHA; INCLUYE ADEMAS, ACCESORIOS Y TODOS LOS MATERIALES NECESARIOS PARA SU CORRECTA EJECUCION.</v>
      </c>
      <c r="EQ577" s="540"/>
      <c r="ER577" s="540"/>
      <c r="ES577" s="540"/>
      <c r="ET577" s="540"/>
      <c r="EU577" s="540"/>
      <c r="EV577" s="117" t="s">
        <v>313</v>
      </c>
      <c r="EX577" s="117" t="s">
        <v>1</v>
      </c>
      <c r="EY577" s="539" t="str">
        <f t="shared" ref="EY577" si="9112">EP577</f>
        <v>COMBO PARA BAÑO INCLUYENDO SANITARIO, LAVAMANOS, TRES INCRUSTACIONES Y DUCHA; INCLUYE ADEMAS, ACCESORIOS Y TODOS LOS MATERIALES NECESARIOS PARA SU CORRECTA EJECUCION.</v>
      </c>
      <c r="EZ577" s="540"/>
      <c r="FA577" s="540"/>
      <c r="FB577" s="540"/>
      <c r="FC577" s="540"/>
      <c r="FD577" s="540"/>
      <c r="FE577" s="117" t="s">
        <v>313</v>
      </c>
      <c r="FG577" s="117" t="s">
        <v>1</v>
      </c>
      <c r="FH577" s="539" t="str">
        <f t="shared" ref="FH577" si="9113">EY577</f>
        <v>COMBO PARA BAÑO INCLUYENDO SANITARIO, LAVAMANOS, TRES INCRUSTACIONES Y DUCHA; INCLUYE ADEMAS, ACCESORIOS Y TODOS LOS MATERIALES NECESARIOS PARA SU CORRECTA EJECUCION.</v>
      </c>
      <c r="FI577" s="540"/>
      <c r="FJ577" s="540"/>
      <c r="FK577" s="540"/>
      <c r="FL577" s="540"/>
      <c r="FM577" s="540"/>
      <c r="FN577" s="117" t="s">
        <v>313</v>
      </c>
      <c r="FP577" s="117" t="s">
        <v>1</v>
      </c>
      <c r="FQ577" s="539" t="str">
        <f t="shared" ref="FQ577" si="9114">FH577</f>
        <v>COMBO PARA BAÑO INCLUYENDO SANITARIO, LAVAMANOS, TRES INCRUSTACIONES Y DUCHA; INCLUYE ADEMAS, ACCESORIOS Y TODOS LOS MATERIALES NECESARIOS PARA SU CORRECTA EJECUCION.</v>
      </c>
      <c r="FR577" s="540"/>
      <c r="FS577" s="540"/>
      <c r="FT577" s="540"/>
      <c r="FU577" s="540"/>
      <c r="FV577" s="540"/>
      <c r="FW577" s="117" t="s">
        <v>313</v>
      </c>
      <c r="FY577" s="117" t="s">
        <v>1</v>
      </c>
      <c r="FZ577" s="539" t="str">
        <f t="shared" ref="FZ577" si="9115">FQ577</f>
        <v>COMBO PARA BAÑO INCLUYENDO SANITARIO, LAVAMANOS, TRES INCRUSTACIONES Y DUCHA; INCLUYE ADEMAS, ACCESORIOS Y TODOS LOS MATERIALES NECESARIOS PARA SU CORRECTA EJECUCION.</v>
      </c>
      <c r="GA577" s="540"/>
      <c r="GB577" s="540"/>
      <c r="GC577" s="540"/>
      <c r="GD577" s="540"/>
      <c r="GE577" s="540"/>
      <c r="GF577" s="117" t="s">
        <v>313</v>
      </c>
      <c r="GH577" s="117" t="s">
        <v>1</v>
      </c>
      <c r="GI577" s="539" t="str">
        <f t="shared" ref="GI577" si="9116">FZ577</f>
        <v>COMBO PARA BAÑO INCLUYENDO SANITARIO, LAVAMANOS, TRES INCRUSTACIONES Y DUCHA; INCLUYE ADEMAS, ACCESORIOS Y TODOS LOS MATERIALES NECESARIOS PARA SU CORRECTA EJECUCION.</v>
      </c>
      <c r="GJ577" s="540"/>
      <c r="GK577" s="540"/>
      <c r="GL577" s="540"/>
      <c r="GM577" s="540"/>
      <c r="GN577" s="540"/>
      <c r="GO577" s="117" t="s">
        <v>313</v>
      </c>
      <c r="GQ577" s="117" t="s">
        <v>1</v>
      </c>
      <c r="GR577" s="539" t="str">
        <f t="shared" ref="GR577" si="9117">GI577</f>
        <v>COMBO PARA BAÑO INCLUYENDO SANITARIO, LAVAMANOS, TRES INCRUSTACIONES Y DUCHA; INCLUYE ADEMAS, ACCESORIOS Y TODOS LOS MATERIALES NECESARIOS PARA SU CORRECTA EJECUCION.</v>
      </c>
      <c r="GS577" s="540"/>
      <c r="GT577" s="540"/>
      <c r="GU577" s="540"/>
      <c r="GV577" s="540"/>
      <c r="GW577" s="540"/>
      <c r="GX577" s="117" t="s">
        <v>313</v>
      </c>
      <c r="GZ577" s="117" t="s">
        <v>1</v>
      </c>
      <c r="HA577" s="539" t="str">
        <f t="shared" ref="HA577" si="9118">GR577</f>
        <v>COMBO PARA BAÑO INCLUYENDO SANITARIO, LAVAMANOS, TRES INCRUSTACIONES Y DUCHA; INCLUYE ADEMAS, ACCESORIOS Y TODOS LOS MATERIALES NECESARIOS PARA SU CORRECTA EJECUCION.</v>
      </c>
      <c r="HB577" s="540"/>
      <c r="HC577" s="540"/>
      <c r="HD577" s="540"/>
      <c r="HE577" s="540"/>
      <c r="HF577" s="540"/>
      <c r="HG577" s="117" t="s">
        <v>313</v>
      </c>
      <c r="HI577" s="117" t="s">
        <v>1</v>
      </c>
      <c r="HJ577" s="539" t="str">
        <f t="shared" ref="HJ577" si="9119">HA577</f>
        <v>COMBO PARA BAÑO INCLUYENDO SANITARIO, LAVAMANOS, TRES INCRUSTACIONES Y DUCHA; INCLUYE ADEMAS, ACCESORIOS Y TODOS LOS MATERIALES NECESARIOS PARA SU CORRECTA EJECUCION.</v>
      </c>
      <c r="HK577" s="540"/>
      <c r="HL577" s="540"/>
      <c r="HM577" s="540"/>
      <c r="HN577" s="540"/>
      <c r="HO577" s="540"/>
      <c r="HP577" s="117" t="s">
        <v>313</v>
      </c>
      <c r="HR577" s="117" t="s">
        <v>1</v>
      </c>
      <c r="HS577" s="539" t="str">
        <f t="shared" ref="HS577" si="9120">HJ577</f>
        <v>COMBO PARA BAÑO INCLUYENDO SANITARIO, LAVAMANOS, TRES INCRUSTACIONES Y DUCHA; INCLUYE ADEMAS, ACCESORIOS Y TODOS LOS MATERIALES NECESARIOS PARA SU CORRECTA EJECUCION.</v>
      </c>
      <c r="HT577" s="540"/>
      <c r="HU577" s="540"/>
      <c r="HV577" s="540"/>
      <c r="HW577" s="540"/>
      <c r="HX577" s="540"/>
      <c r="HY577" s="117" t="s">
        <v>313</v>
      </c>
      <c r="IA577" s="117" t="s">
        <v>1</v>
      </c>
      <c r="IB577" s="539" t="str">
        <f t="shared" ref="IB577" si="9121">HS577</f>
        <v>COMBO PARA BAÑO INCLUYENDO SANITARIO, LAVAMANOS, TRES INCRUSTACIONES Y DUCHA; INCLUYE ADEMAS, ACCESORIOS Y TODOS LOS MATERIALES NECESARIOS PARA SU CORRECTA EJECUCION.</v>
      </c>
      <c r="IC577" s="540"/>
      <c r="ID577" s="540"/>
      <c r="IE577" s="540"/>
      <c r="IF577" s="540"/>
      <c r="IG577" s="540"/>
      <c r="IH577" s="117" t="s">
        <v>313</v>
      </c>
      <c r="IJ577" s="117" t="s">
        <v>1</v>
      </c>
      <c r="IK577" s="539" t="str">
        <f t="shared" ref="IK577" si="9122">IB577</f>
        <v>COMBO PARA BAÑO INCLUYENDO SANITARIO, LAVAMANOS, TRES INCRUSTACIONES Y DUCHA; INCLUYE ADEMAS, ACCESORIOS Y TODOS LOS MATERIALES NECESARIOS PARA SU CORRECTA EJECUCION.</v>
      </c>
      <c r="IL577" s="540"/>
      <c r="IM577" s="540"/>
      <c r="IN577" s="540"/>
      <c r="IO577" s="540"/>
      <c r="IP577" s="540"/>
      <c r="IQ577" s="117" t="s">
        <v>313</v>
      </c>
      <c r="IS577" s="117" t="s">
        <v>1</v>
      </c>
      <c r="IT577" s="539" t="str">
        <f t="shared" ref="IT577" si="9123">IK577</f>
        <v>COMBO PARA BAÑO INCLUYENDO SANITARIO, LAVAMANOS, TRES INCRUSTACIONES Y DUCHA; INCLUYE ADEMAS, ACCESORIOS Y TODOS LOS MATERIALES NECESARIOS PARA SU CORRECTA EJECUCION.</v>
      </c>
      <c r="IU577" s="540"/>
      <c r="IV577" s="540"/>
      <c r="IW577" s="540"/>
      <c r="IX577" s="540"/>
      <c r="IY577" s="540"/>
      <c r="IZ577" s="117" t="s">
        <v>313</v>
      </c>
      <c r="JB577" s="117" t="s">
        <v>1</v>
      </c>
      <c r="JC577" s="539" t="str">
        <f t="shared" ref="JC577" si="9124">IT577</f>
        <v>COMBO PARA BAÑO INCLUYENDO SANITARIO, LAVAMANOS, TRES INCRUSTACIONES Y DUCHA; INCLUYE ADEMAS, ACCESORIOS Y TODOS LOS MATERIALES NECESARIOS PARA SU CORRECTA EJECUCION.</v>
      </c>
      <c r="JD577" s="540"/>
      <c r="JE577" s="540"/>
      <c r="JF577" s="540"/>
      <c r="JG577" s="540"/>
      <c r="JH577" s="540"/>
      <c r="JI577" s="117" t="s">
        <v>313</v>
      </c>
      <c r="JK577" s="117" t="s">
        <v>1</v>
      </c>
      <c r="JL577" s="539" t="str">
        <f t="shared" ref="JL577" si="9125">JC577</f>
        <v>COMBO PARA BAÑO INCLUYENDO SANITARIO, LAVAMANOS, TRES INCRUSTACIONES Y DUCHA; INCLUYE ADEMAS, ACCESORIOS Y TODOS LOS MATERIALES NECESARIOS PARA SU CORRECTA EJECUCION.</v>
      </c>
      <c r="JM577" s="540"/>
      <c r="JN577" s="540"/>
      <c r="JO577" s="540"/>
      <c r="JP577" s="540"/>
      <c r="JQ577" s="540"/>
      <c r="JR577" s="117" t="s">
        <v>313</v>
      </c>
      <c r="JT577" s="117" t="s">
        <v>1</v>
      </c>
      <c r="JU577" s="539" t="str">
        <f t="shared" ref="JU577" si="9126">JL577</f>
        <v>COMBO PARA BAÑO INCLUYENDO SANITARIO, LAVAMANOS, TRES INCRUSTACIONES Y DUCHA; INCLUYE ADEMAS, ACCESORIOS Y TODOS LOS MATERIALES NECESARIOS PARA SU CORRECTA EJECUCION.</v>
      </c>
      <c r="JV577" s="540"/>
      <c r="JW577" s="540"/>
      <c r="JX577" s="540"/>
      <c r="JY577" s="540"/>
      <c r="JZ577" s="540"/>
      <c r="KA577" s="117" t="s">
        <v>313</v>
      </c>
      <c r="KC577" s="117" t="s">
        <v>1</v>
      </c>
      <c r="KD577" s="539" t="str">
        <f t="shared" ref="KD577" si="9127">JU577</f>
        <v>COMBO PARA BAÑO INCLUYENDO SANITARIO, LAVAMANOS, TRES INCRUSTACIONES Y DUCHA; INCLUYE ADEMAS, ACCESORIOS Y TODOS LOS MATERIALES NECESARIOS PARA SU CORRECTA EJECUCION.</v>
      </c>
      <c r="KE577" s="540"/>
      <c r="KF577" s="540"/>
      <c r="KG577" s="540"/>
      <c r="KH577" s="540"/>
      <c r="KI577" s="540"/>
      <c r="KJ577" s="117" t="s">
        <v>313</v>
      </c>
      <c r="KL577" s="117" t="s">
        <v>1</v>
      </c>
      <c r="KM577" s="539" t="str">
        <f t="shared" ref="KM577" si="9128">KD577</f>
        <v>COMBO PARA BAÑO INCLUYENDO SANITARIO, LAVAMANOS, TRES INCRUSTACIONES Y DUCHA; INCLUYE ADEMAS, ACCESORIOS Y TODOS LOS MATERIALES NECESARIOS PARA SU CORRECTA EJECUCION.</v>
      </c>
      <c r="KN577" s="540"/>
      <c r="KO577" s="540"/>
      <c r="KP577" s="540"/>
      <c r="KQ577" s="540"/>
      <c r="KR577" s="540"/>
      <c r="KS577" s="117" t="s">
        <v>313</v>
      </c>
      <c r="KU577" s="117" t="s">
        <v>1</v>
      </c>
      <c r="KV577" s="539" t="str">
        <f t="shared" ref="KV577" si="9129">KM577</f>
        <v>COMBO PARA BAÑO INCLUYENDO SANITARIO, LAVAMANOS, TRES INCRUSTACIONES Y DUCHA; INCLUYE ADEMAS, ACCESORIOS Y TODOS LOS MATERIALES NECESARIOS PARA SU CORRECTA EJECUCION.</v>
      </c>
      <c r="KW577" s="540"/>
      <c r="KX577" s="540"/>
      <c r="KY577" s="540"/>
      <c r="KZ577" s="540"/>
      <c r="LA577" s="540"/>
      <c r="LB577" s="117" t="s">
        <v>313</v>
      </c>
      <c r="LD577" s="117" t="s">
        <v>1</v>
      </c>
      <c r="LE577" s="539" t="str">
        <f t="shared" ref="LE577" si="9130">KV577</f>
        <v>COMBO PARA BAÑO INCLUYENDO SANITARIO, LAVAMANOS, TRES INCRUSTACIONES Y DUCHA; INCLUYE ADEMAS, ACCESORIOS Y TODOS LOS MATERIALES NECESARIOS PARA SU CORRECTA EJECUCION.</v>
      </c>
      <c r="LF577" s="540"/>
      <c r="LG577" s="540"/>
      <c r="LH577" s="540"/>
      <c r="LI577" s="540"/>
      <c r="LJ577" s="540"/>
      <c r="LK577" s="117" t="s">
        <v>313</v>
      </c>
      <c r="LM577" s="117" t="s">
        <v>1</v>
      </c>
      <c r="LN577" s="539" t="str">
        <f t="shared" ref="LN577" si="9131">LE577</f>
        <v>COMBO PARA BAÑO INCLUYENDO SANITARIO, LAVAMANOS, TRES INCRUSTACIONES Y DUCHA; INCLUYE ADEMAS, ACCESORIOS Y TODOS LOS MATERIALES NECESARIOS PARA SU CORRECTA EJECUCION.</v>
      </c>
      <c r="LO577" s="540"/>
      <c r="LP577" s="540"/>
      <c r="LQ577" s="540"/>
      <c r="LR577" s="540"/>
      <c r="LS577" s="540"/>
      <c r="LT577" s="117" t="s">
        <v>313</v>
      </c>
      <c r="LV577" s="117" t="s">
        <v>1</v>
      </c>
      <c r="LW577" s="539" t="str">
        <f t="shared" ref="LW577" si="9132">LN577</f>
        <v>COMBO PARA BAÑO INCLUYENDO SANITARIO, LAVAMANOS, TRES INCRUSTACIONES Y DUCHA; INCLUYE ADEMAS, ACCESORIOS Y TODOS LOS MATERIALES NECESARIOS PARA SU CORRECTA EJECUCION.</v>
      </c>
      <c r="LX577" s="540"/>
      <c r="LY577" s="540"/>
      <c r="LZ577" s="540"/>
      <c r="MA577" s="540"/>
      <c r="MB577" s="540"/>
      <c r="MC577" s="117" t="s">
        <v>313</v>
      </c>
      <c r="ME577" s="117" t="s">
        <v>1</v>
      </c>
      <c r="MF577" s="539" t="str">
        <f t="shared" ref="MF577" si="9133">LW577</f>
        <v>COMBO PARA BAÑO INCLUYENDO SANITARIO, LAVAMANOS, TRES INCRUSTACIONES Y DUCHA; INCLUYE ADEMAS, ACCESORIOS Y TODOS LOS MATERIALES NECESARIOS PARA SU CORRECTA EJECUCION.</v>
      </c>
      <c r="MG577" s="540"/>
      <c r="MH577" s="540"/>
      <c r="MI577" s="540"/>
      <c r="MJ577" s="540"/>
      <c r="MK577" s="540"/>
      <c r="ML577" s="117" t="s">
        <v>313</v>
      </c>
      <c r="MN577" s="117" t="s">
        <v>1</v>
      </c>
      <c r="MO577" s="539" t="str">
        <f t="shared" ref="MO577" si="9134">MF577</f>
        <v>COMBO PARA BAÑO INCLUYENDO SANITARIO, LAVAMANOS, TRES INCRUSTACIONES Y DUCHA; INCLUYE ADEMAS, ACCESORIOS Y TODOS LOS MATERIALES NECESARIOS PARA SU CORRECTA EJECUCION.</v>
      </c>
      <c r="MP577" s="540"/>
      <c r="MQ577" s="540"/>
      <c r="MR577" s="540"/>
      <c r="MS577" s="540"/>
      <c r="MT577" s="540"/>
      <c r="MU577" s="117" t="s">
        <v>313</v>
      </c>
      <c r="MW577" s="117" t="s">
        <v>1</v>
      </c>
      <c r="MX577" s="539" t="str">
        <f t="shared" ref="MX577" si="9135">MO577</f>
        <v>COMBO PARA BAÑO INCLUYENDO SANITARIO, LAVAMANOS, TRES INCRUSTACIONES Y DUCHA; INCLUYE ADEMAS, ACCESORIOS Y TODOS LOS MATERIALES NECESARIOS PARA SU CORRECTA EJECUCION.</v>
      </c>
      <c r="MY577" s="540"/>
      <c r="MZ577" s="540"/>
      <c r="NA577" s="540"/>
      <c r="NB577" s="540"/>
      <c r="NC577" s="540"/>
      <c r="ND577" s="117" t="s">
        <v>313</v>
      </c>
      <c r="NF577" s="117" t="s">
        <v>1</v>
      </c>
      <c r="NG577" s="539" t="str">
        <f t="shared" ref="NG577" si="9136">MX577</f>
        <v>COMBO PARA BAÑO INCLUYENDO SANITARIO, LAVAMANOS, TRES INCRUSTACIONES Y DUCHA; INCLUYE ADEMAS, ACCESORIOS Y TODOS LOS MATERIALES NECESARIOS PARA SU CORRECTA EJECUCION.</v>
      </c>
      <c r="NH577" s="540"/>
      <c r="NI577" s="540"/>
      <c r="NJ577" s="540"/>
      <c r="NK577" s="540"/>
      <c r="NL577" s="540"/>
      <c r="NM577" s="117" t="s">
        <v>313</v>
      </c>
      <c r="NO577" s="117" t="s">
        <v>1</v>
      </c>
      <c r="NP577" s="539" t="str">
        <f t="shared" ref="NP577" si="9137">NG577</f>
        <v>COMBO PARA BAÑO INCLUYENDO SANITARIO, LAVAMANOS, TRES INCRUSTACIONES Y DUCHA; INCLUYE ADEMAS, ACCESORIOS Y TODOS LOS MATERIALES NECESARIOS PARA SU CORRECTA EJECUCION.</v>
      </c>
      <c r="NQ577" s="540"/>
      <c r="NR577" s="540"/>
      <c r="NS577" s="540"/>
      <c r="NT577" s="540"/>
      <c r="NU577" s="540"/>
      <c r="NV577" s="117" t="s">
        <v>313</v>
      </c>
      <c r="NX577" s="117" t="s">
        <v>1</v>
      </c>
      <c r="NY577" s="539" t="str">
        <f t="shared" ref="NY577" si="9138">NP577</f>
        <v>COMBO PARA BAÑO INCLUYENDO SANITARIO, LAVAMANOS, TRES INCRUSTACIONES Y DUCHA; INCLUYE ADEMAS, ACCESORIOS Y TODOS LOS MATERIALES NECESARIOS PARA SU CORRECTA EJECUCION.</v>
      </c>
      <c r="NZ577" s="540"/>
      <c r="OA577" s="540"/>
      <c r="OB577" s="540"/>
      <c r="OC577" s="540"/>
      <c r="OD577" s="540"/>
      <c r="OE577" s="117" t="s">
        <v>313</v>
      </c>
      <c r="OG577" s="117" t="s">
        <v>1</v>
      </c>
      <c r="OH577" s="539" t="str">
        <f t="shared" ref="OH577" si="9139">NY577</f>
        <v>COMBO PARA BAÑO INCLUYENDO SANITARIO, LAVAMANOS, TRES INCRUSTACIONES Y DUCHA; INCLUYE ADEMAS, ACCESORIOS Y TODOS LOS MATERIALES NECESARIOS PARA SU CORRECTA EJECUCION.</v>
      </c>
      <c r="OI577" s="540"/>
      <c r="OJ577" s="540"/>
      <c r="OK577" s="540"/>
      <c r="OL577" s="540"/>
      <c r="OM577" s="540"/>
      <c r="ON577" s="117" t="s">
        <v>313</v>
      </c>
      <c r="OP577" s="117" t="s">
        <v>1</v>
      </c>
      <c r="OQ577" s="539" t="str">
        <f t="shared" ref="OQ577" si="9140">OH577</f>
        <v>COMBO PARA BAÑO INCLUYENDO SANITARIO, LAVAMANOS, TRES INCRUSTACIONES Y DUCHA; INCLUYE ADEMAS, ACCESORIOS Y TODOS LOS MATERIALES NECESARIOS PARA SU CORRECTA EJECUCION.</v>
      </c>
      <c r="OR577" s="540"/>
      <c r="OS577" s="540"/>
      <c r="OT577" s="540"/>
      <c r="OU577" s="540"/>
      <c r="OV577" s="540"/>
      <c r="OW577" s="117" t="s">
        <v>313</v>
      </c>
      <c r="OY577" s="117" t="s">
        <v>1</v>
      </c>
      <c r="OZ577" s="539" t="str">
        <f t="shared" ref="OZ577" si="9141">OQ577</f>
        <v>COMBO PARA BAÑO INCLUYENDO SANITARIO, LAVAMANOS, TRES INCRUSTACIONES Y DUCHA; INCLUYE ADEMAS, ACCESORIOS Y TODOS LOS MATERIALES NECESARIOS PARA SU CORRECTA EJECUCION.</v>
      </c>
      <c r="PA577" s="540"/>
      <c r="PB577" s="540"/>
      <c r="PC577" s="540"/>
      <c r="PD577" s="540"/>
      <c r="PE577" s="540"/>
      <c r="PF577" s="117" t="s">
        <v>313</v>
      </c>
    </row>
    <row r="578" spans="1:422" ht="39" customHeight="1">
      <c r="A578" s="127" t="str">
        <f>+APU!A314</f>
        <v>10-01-001</v>
      </c>
      <c r="B578" s="545"/>
      <c r="C578" s="545"/>
      <c r="D578" s="545"/>
      <c r="E578" s="545"/>
      <c r="F578" s="545"/>
      <c r="G578" s="545"/>
      <c r="H578" s="133" t="str">
        <f>+APU!C314</f>
        <v>U</v>
      </c>
      <c r="J578" s="127" t="str">
        <f>+A578</f>
        <v>10-01-001</v>
      </c>
      <c r="K578" s="540"/>
      <c r="L578" s="540"/>
      <c r="M578" s="540"/>
      <c r="N578" s="540"/>
      <c r="O578" s="540"/>
      <c r="P578" s="540"/>
      <c r="Q578" s="126" t="str">
        <f>H578</f>
        <v>U</v>
      </c>
      <c r="S578" s="127" t="str">
        <f>+J578</f>
        <v>10-01-001</v>
      </c>
      <c r="T578" s="540"/>
      <c r="U578" s="540"/>
      <c r="V578" s="540"/>
      <c r="W578" s="540"/>
      <c r="X578" s="540"/>
      <c r="Y578" s="540"/>
      <c r="Z578" s="126" t="str">
        <f>Q578</f>
        <v>U</v>
      </c>
      <c r="AB578" s="127" t="str">
        <f>+S578</f>
        <v>10-01-001</v>
      </c>
      <c r="AC578" s="540"/>
      <c r="AD578" s="540"/>
      <c r="AE578" s="540"/>
      <c r="AF578" s="540"/>
      <c r="AG578" s="540"/>
      <c r="AH578" s="540"/>
      <c r="AI578" s="126" t="str">
        <f>Z578</f>
        <v>U</v>
      </c>
      <c r="AK578" s="127" t="str">
        <f>+AB578</f>
        <v>10-01-001</v>
      </c>
      <c r="AL578" s="540"/>
      <c r="AM578" s="540"/>
      <c r="AN578" s="540"/>
      <c r="AO578" s="540"/>
      <c r="AP578" s="540"/>
      <c r="AQ578" s="540"/>
      <c r="AR578" s="126" t="str">
        <f>AI578</f>
        <v>U</v>
      </c>
      <c r="AT578" s="127" t="str">
        <f>+AK578</f>
        <v>10-01-001</v>
      </c>
      <c r="AU578" s="540"/>
      <c r="AV578" s="540"/>
      <c r="AW578" s="540"/>
      <c r="AX578" s="540"/>
      <c r="AY578" s="540"/>
      <c r="AZ578" s="540"/>
      <c r="BA578" s="126" t="str">
        <f>AR578</f>
        <v>U</v>
      </c>
      <c r="BC578" s="127" t="str">
        <f t="shared" ref="BC578" si="9142">+AT578</f>
        <v>10-01-001</v>
      </c>
      <c r="BD578" s="540"/>
      <c r="BE578" s="540"/>
      <c r="BF578" s="540"/>
      <c r="BG578" s="540"/>
      <c r="BH578" s="540"/>
      <c r="BI578" s="540"/>
      <c r="BJ578" s="126" t="str">
        <f t="shared" ref="BJ578" si="9143">BA578</f>
        <v>U</v>
      </c>
      <c r="BL578" s="127" t="str">
        <f t="shared" ref="BL578" si="9144">+BC578</f>
        <v>10-01-001</v>
      </c>
      <c r="BM578" s="540"/>
      <c r="BN578" s="540"/>
      <c r="BO578" s="540"/>
      <c r="BP578" s="540"/>
      <c r="BQ578" s="540"/>
      <c r="BR578" s="540"/>
      <c r="BS578" s="126" t="str">
        <f t="shared" ref="BS578" si="9145">BJ578</f>
        <v>U</v>
      </c>
      <c r="BU578" s="127" t="str">
        <f t="shared" ref="BU578" si="9146">+BL578</f>
        <v>10-01-001</v>
      </c>
      <c r="BV578" s="540"/>
      <c r="BW578" s="540"/>
      <c r="BX578" s="540"/>
      <c r="BY578" s="540"/>
      <c r="BZ578" s="540"/>
      <c r="CA578" s="540"/>
      <c r="CB578" s="126" t="str">
        <f t="shared" ref="CB578" si="9147">BS578</f>
        <v>U</v>
      </c>
      <c r="CD578" s="127" t="str">
        <f t="shared" ref="CD578" si="9148">+BU578</f>
        <v>10-01-001</v>
      </c>
      <c r="CE578" s="540"/>
      <c r="CF578" s="540"/>
      <c r="CG578" s="540"/>
      <c r="CH578" s="540"/>
      <c r="CI578" s="540"/>
      <c r="CJ578" s="540"/>
      <c r="CK578" s="126" t="str">
        <f t="shared" ref="CK578" si="9149">CB578</f>
        <v>U</v>
      </c>
      <c r="CM578" s="127" t="str">
        <f t="shared" ref="CM578" si="9150">+CD578</f>
        <v>10-01-001</v>
      </c>
      <c r="CN578" s="540"/>
      <c r="CO578" s="540"/>
      <c r="CP578" s="540"/>
      <c r="CQ578" s="540"/>
      <c r="CR578" s="540"/>
      <c r="CS578" s="540"/>
      <c r="CT578" s="126" t="str">
        <f t="shared" ref="CT578" si="9151">CK578</f>
        <v>U</v>
      </c>
      <c r="CV578" s="127" t="str">
        <f t="shared" ref="CV578" si="9152">+CM578</f>
        <v>10-01-001</v>
      </c>
      <c r="CW578" s="540"/>
      <c r="CX578" s="540"/>
      <c r="CY578" s="540"/>
      <c r="CZ578" s="540"/>
      <c r="DA578" s="540"/>
      <c r="DB578" s="540"/>
      <c r="DC578" s="126" t="str">
        <f t="shared" ref="DC578" si="9153">CT578</f>
        <v>U</v>
      </c>
      <c r="DE578" s="127" t="str">
        <f t="shared" ref="DE578" si="9154">+CV578</f>
        <v>10-01-001</v>
      </c>
      <c r="DF578" s="540"/>
      <c r="DG578" s="540"/>
      <c r="DH578" s="540"/>
      <c r="DI578" s="540"/>
      <c r="DJ578" s="540"/>
      <c r="DK578" s="540"/>
      <c r="DL578" s="126" t="str">
        <f t="shared" ref="DL578" si="9155">DC578</f>
        <v>U</v>
      </c>
      <c r="DN578" s="127" t="str">
        <f t="shared" ref="DN578" si="9156">+DE578</f>
        <v>10-01-001</v>
      </c>
      <c r="DO578" s="540"/>
      <c r="DP578" s="540"/>
      <c r="DQ578" s="540"/>
      <c r="DR578" s="540"/>
      <c r="DS578" s="540"/>
      <c r="DT578" s="540"/>
      <c r="DU578" s="126" t="str">
        <f t="shared" ref="DU578" si="9157">DL578</f>
        <v>U</v>
      </c>
      <c r="DW578" s="127" t="str">
        <f t="shared" ref="DW578" si="9158">+DN578</f>
        <v>10-01-001</v>
      </c>
      <c r="DX578" s="540"/>
      <c r="DY578" s="540"/>
      <c r="DZ578" s="540"/>
      <c r="EA578" s="540"/>
      <c r="EB578" s="540"/>
      <c r="EC578" s="540"/>
      <c r="ED578" s="126" t="str">
        <f t="shared" ref="ED578" si="9159">DU578</f>
        <v>U</v>
      </c>
      <c r="EF578" s="127" t="str">
        <f t="shared" ref="EF578" si="9160">+DW578</f>
        <v>10-01-001</v>
      </c>
      <c r="EG578" s="540"/>
      <c r="EH578" s="540"/>
      <c r="EI578" s="540"/>
      <c r="EJ578" s="540"/>
      <c r="EK578" s="540"/>
      <c r="EL578" s="540"/>
      <c r="EM578" s="126" t="str">
        <f t="shared" ref="EM578" si="9161">ED578</f>
        <v>U</v>
      </c>
      <c r="EO578" s="127" t="str">
        <f t="shared" ref="EO578" si="9162">+EF578</f>
        <v>10-01-001</v>
      </c>
      <c r="EP578" s="540"/>
      <c r="EQ578" s="540"/>
      <c r="ER578" s="540"/>
      <c r="ES578" s="540"/>
      <c r="ET578" s="540"/>
      <c r="EU578" s="540"/>
      <c r="EV578" s="126" t="str">
        <f t="shared" ref="EV578" si="9163">EM578</f>
        <v>U</v>
      </c>
      <c r="EX578" s="127" t="str">
        <f t="shared" ref="EX578" si="9164">+EO578</f>
        <v>10-01-001</v>
      </c>
      <c r="EY578" s="540"/>
      <c r="EZ578" s="540"/>
      <c r="FA578" s="540"/>
      <c r="FB578" s="540"/>
      <c r="FC578" s="540"/>
      <c r="FD578" s="540"/>
      <c r="FE578" s="126" t="str">
        <f t="shared" ref="FE578" si="9165">EV578</f>
        <v>U</v>
      </c>
      <c r="FG578" s="127" t="str">
        <f t="shared" ref="FG578" si="9166">+EX578</f>
        <v>10-01-001</v>
      </c>
      <c r="FH578" s="540"/>
      <c r="FI578" s="540"/>
      <c r="FJ578" s="540"/>
      <c r="FK578" s="540"/>
      <c r="FL578" s="540"/>
      <c r="FM578" s="540"/>
      <c r="FN578" s="126" t="str">
        <f t="shared" ref="FN578" si="9167">FE578</f>
        <v>U</v>
      </c>
      <c r="FP578" s="127" t="str">
        <f t="shared" ref="FP578" si="9168">+FG578</f>
        <v>10-01-001</v>
      </c>
      <c r="FQ578" s="540"/>
      <c r="FR578" s="540"/>
      <c r="FS578" s="540"/>
      <c r="FT578" s="540"/>
      <c r="FU578" s="540"/>
      <c r="FV578" s="540"/>
      <c r="FW578" s="126" t="str">
        <f t="shared" ref="FW578" si="9169">FN578</f>
        <v>U</v>
      </c>
      <c r="FY578" s="127" t="str">
        <f t="shared" ref="FY578" si="9170">+FP578</f>
        <v>10-01-001</v>
      </c>
      <c r="FZ578" s="540"/>
      <c r="GA578" s="540"/>
      <c r="GB578" s="540"/>
      <c r="GC578" s="540"/>
      <c r="GD578" s="540"/>
      <c r="GE578" s="540"/>
      <c r="GF578" s="126" t="str">
        <f t="shared" ref="GF578" si="9171">FW578</f>
        <v>U</v>
      </c>
      <c r="GH578" s="127" t="str">
        <f t="shared" ref="GH578" si="9172">+FY578</f>
        <v>10-01-001</v>
      </c>
      <c r="GI578" s="540"/>
      <c r="GJ578" s="540"/>
      <c r="GK578" s="540"/>
      <c r="GL578" s="540"/>
      <c r="GM578" s="540"/>
      <c r="GN578" s="540"/>
      <c r="GO578" s="126" t="str">
        <f t="shared" ref="GO578" si="9173">GF578</f>
        <v>U</v>
      </c>
      <c r="GQ578" s="127" t="str">
        <f t="shared" ref="GQ578" si="9174">+GH578</f>
        <v>10-01-001</v>
      </c>
      <c r="GR578" s="540"/>
      <c r="GS578" s="540"/>
      <c r="GT578" s="540"/>
      <c r="GU578" s="540"/>
      <c r="GV578" s="540"/>
      <c r="GW578" s="540"/>
      <c r="GX578" s="126" t="str">
        <f t="shared" ref="GX578" si="9175">GO578</f>
        <v>U</v>
      </c>
      <c r="GZ578" s="127" t="str">
        <f t="shared" ref="GZ578" si="9176">+GQ578</f>
        <v>10-01-001</v>
      </c>
      <c r="HA578" s="540"/>
      <c r="HB578" s="540"/>
      <c r="HC578" s="540"/>
      <c r="HD578" s="540"/>
      <c r="HE578" s="540"/>
      <c r="HF578" s="540"/>
      <c r="HG578" s="126" t="str">
        <f t="shared" ref="HG578" si="9177">GX578</f>
        <v>U</v>
      </c>
      <c r="HI578" s="127" t="str">
        <f t="shared" ref="HI578" si="9178">+GZ578</f>
        <v>10-01-001</v>
      </c>
      <c r="HJ578" s="540"/>
      <c r="HK578" s="540"/>
      <c r="HL578" s="540"/>
      <c r="HM578" s="540"/>
      <c r="HN578" s="540"/>
      <c r="HO578" s="540"/>
      <c r="HP578" s="126" t="str">
        <f t="shared" ref="HP578" si="9179">HG578</f>
        <v>U</v>
      </c>
      <c r="HR578" s="127" t="str">
        <f t="shared" ref="HR578" si="9180">+HI578</f>
        <v>10-01-001</v>
      </c>
      <c r="HS578" s="540"/>
      <c r="HT578" s="540"/>
      <c r="HU578" s="540"/>
      <c r="HV578" s="540"/>
      <c r="HW578" s="540"/>
      <c r="HX578" s="540"/>
      <c r="HY578" s="126" t="str">
        <f t="shared" ref="HY578" si="9181">HP578</f>
        <v>U</v>
      </c>
      <c r="IA578" s="127" t="str">
        <f t="shared" ref="IA578" si="9182">+HR578</f>
        <v>10-01-001</v>
      </c>
      <c r="IB578" s="540"/>
      <c r="IC578" s="540"/>
      <c r="ID578" s="540"/>
      <c r="IE578" s="540"/>
      <c r="IF578" s="540"/>
      <c r="IG578" s="540"/>
      <c r="IH578" s="126" t="str">
        <f t="shared" ref="IH578" si="9183">HY578</f>
        <v>U</v>
      </c>
      <c r="IJ578" s="127" t="str">
        <f t="shared" ref="IJ578" si="9184">+IA578</f>
        <v>10-01-001</v>
      </c>
      <c r="IK578" s="540"/>
      <c r="IL578" s="540"/>
      <c r="IM578" s="540"/>
      <c r="IN578" s="540"/>
      <c r="IO578" s="540"/>
      <c r="IP578" s="540"/>
      <c r="IQ578" s="126" t="str">
        <f t="shared" ref="IQ578" si="9185">IH578</f>
        <v>U</v>
      </c>
      <c r="IS578" s="127" t="str">
        <f t="shared" ref="IS578" si="9186">+IJ578</f>
        <v>10-01-001</v>
      </c>
      <c r="IT578" s="540"/>
      <c r="IU578" s="540"/>
      <c r="IV578" s="540"/>
      <c r="IW578" s="540"/>
      <c r="IX578" s="540"/>
      <c r="IY578" s="540"/>
      <c r="IZ578" s="126" t="str">
        <f t="shared" ref="IZ578" si="9187">IQ578</f>
        <v>U</v>
      </c>
      <c r="JB578" s="127" t="str">
        <f t="shared" ref="JB578" si="9188">+IS578</f>
        <v>10-01-001</v>
      </c>
      <c r="JC578" s="540"/>
      <c r="JD578" s="540"/>
      <c r="JE578" s="540"/>
      <c r="JF578" s="540"/>
      <c r="JG578" s="540"/>
      <c r="JH578" s="540"/>
      <c r="JI578" s="126" t="str">
        <f t="shared" ref="JI578" si="9189">IZ578</f>
        <v>U</v>
      </c>
      <c r="JK578" s="127" t="str">
        <f t="shared" ref="JK578" si="9190">+JB578</f>
        <v>10-01-001</v>
      </c>
      <c r="JL578" s="540"/>
      <c r="JM578" s="540"/>
      <c r="JN578" s="540"/>
      <c r="JO578" s="540"/>
      <c r="JP578" s="540"/>
      <c r="JQ578" s="540"/>
      <c r="JR578" s="126" t="str">
        <f t="shared" ref="JR578" si="9191">JI578</f>
        <v>U</v>
      </c>
      <c r="JT578" s="127" t="str">
        <f t="shared" ref="JT578" si="9192">+JK578</f>
        <v>10-01-001</v>
      </c>
      <c r="JU578" s="540"/>
      <c r="JV578" s="540"/>
      <c r="JW578" s="540"/>
      <c r="JX578" s="540"/>
      <c r="JY578" s="540"/>
      <c r="JZ578" s="540"/>
      <c r="KA578" s="126" t="str">
        <f t="shared" ref="KA578" si="9193">JR578</f>
        <v>U</v>
      </c>
      <c r="KC578" s="127" t="str">
        <f t="shared" ref="KC578" si="9194">+JT578</f>
        <v>10-01-001</v>
      </c>
      <c r="KD578" s="540"/>
      <c r="KE578" s="540"/>
      <c r="KF578" s="540"/>
      <c r="KG578" s="540"/>
      <c r="KH578" s="540"/>
      <c r="KI578" s="540"/>
      <c r="KJ578" s="126" t="str">
        <f t="shared" ref="KJ578" si="9195">KA578</f>
        <v>U</v>
      </c>
      <c r="KL578" s="127" t="str">
        <f t="shared" ref="KL578" si="9196">+KC578</f>
        <v>10-01-001</v>
      </c>
      <c r="KM578" s="540"/>
      <c r="KN578" s="540"/>
      <c r="KO578" s="540"/>
      <c r="KP578" s="540"/>
      <c r="KQ578" s="540"/>
      <c r="KR578" s="540"/>
      <c r="KS578" s="126" t="str">
        <f t="shared" ref="KS578" si="9197">KJ578</f>
        <v>U</v>
      </c>
      <c r="KU578" s="127" t="str">
        <f t="shared" ref="KU578" si="9198">+KL578</f>
        <v>10-01-001</v>
      </c>
      <c r="KV578" s="540"/>
      <c r="KW578" s="540"/>
      <c r="KX578" s="540"/>
      <c r="KY578" s="540"/>
      <c r="KZ578" s="540"/>
      <c r="LA578" s="540"/>
      <c r="LB578" s="126" t="str">
        <f t="shared" ref="LB578" si="9199">KS578</f>
        <v>U</v>
      </c>
      <c r="LD578" s="127" t="str">
        <f t="shared" ref="LD578" si="9200">+KU578</f>
        <v>10-01-001</v>
      </c>
      <c r="LE578" s="540"/>
      <c r="LF578" s="540"/>
      <c r="LG578" s="540"/>
      <c r="LH578" s="540"/>
      <c r="LI578" s="540"/>
      <c r="LJ578" s="540"/>
      <c r="LK578" s="126" t="str">
        <f t="shared" ref="LK578" si="9201">LB578</f>
        <v>U</v>
      </c>
      <c r="LM578" s="127" t="str">
        <f t="shared" ref="LM578" si="9202">+LD578</f>
        <v>10-01-001</v>
      </c>
      <c r="LN578" s="540"/>
      <c r="LO578" s="540"/>
      <c r="LP578" s="540"/>
      <c r="LQ578" s="540"/>
      <c r="LR578" s="540"/>
      <c r="LS578" s="540"/>
      <c r="LT578" s="126" t="str">
        <f t="shared" ref="LT578" si="9203">LK578</f>
        <v>U</v>
      </c>
      <c r="LV578" s="127" t="str">
        <f t="shared" ref="LV578" si="9204">+LM578</f>
        <v>10-01-001</v>
      </c>
      <c r="LW578" s="540"/>
      <c r="LX578" s="540"/>
      <c r="LY578" s="540"/>
      <c r="LZ578" s="540"/>
      <c r="MA578" s="540"/>
      <c r="MB578" s="540"/>
      <c r="MC578" s="126" t="str">
        <f t="shared" ref="MC578" si="9205">LT578</f>
        <v>U</v>
      </c>
      <c r="ME578" s="127" t="str">
        <f t="shared" ref="ME578" si="9206">+LV578</f>
        <v>10-01-001</v>
      </c>
      <c r="MF578" s="540"/>
      <c r="MG578" s="540"/>
      <c r="MH578" s="540"/>
      <c r="MI578" s="540"/>
      <c r="MJ578" s="540"/>
      <c r="MK578" s="540"/>
      <c r="ML578" s="126" t="str">
        <f t="shared" ref="ML578" si="9207">MC578</f>
        <v>U</v>
      </c>
      <c r="MN578" s="127" t="str">
        <f t="shared" ref="MN578" si="9208">+ME578</f>
        <v>10-01-001</v>
      </c>
      <c r="MO578" s="540"/>
      <c r="MP578" s="540"/>
      <c r="MQ578" s="540"/>
      <c r="MR578" s="540"/>
      <c r="MS578" s="540"/>
      <c r="MT578" s="540"/>
      <c r="MU578" s="126" t="str">
        <f t="shared" ref="MU578" si="9209">ML578</f>
        <v>U</v>
      </c>
      <c r="MW578" s="127" t="str">
        <f t="shared" ref="MW578" si="9210">+MN578</f>
        <v>10-01-001</v>
      </c>
      <c r="MX578" s="540"/>
      <c r="MY578" s="540"/>
      <c r="MZ578" s="540"/>
      <c r="NA578" s="540"/>
      <c r="NB578" s="540"/>
      <c r="NC578" s="540"/>
      <c r="ND578" s="126" t="str">
        <f t="shared" ref="ND578" si="9211">MU578</f>
        <v>U</v>
      </c>
      <c r="NF578" s="127" t="str">
        <f t="shared" ref="NF578" si="9212">+MW578</f>
        <v>10-01-001</v>
      </c>
      <c r="NG578" s="540"/>
      <c r="NH578" s="540"/>
      <c r="NI578" s="540"/>
      <c r="NJ578" s="540"/>
      <c r="NK578" s="540"/>
      <c r="NL578" s="540"/>
      <c r="NM578" s="126" t="str">
        <f t="shared" ref="NM578" si="9213">ND578</f>
        <v>U</v>
      </c>
      <c r="NO578" s="127" t="str">
        <f t="shared" ref="NO578" si="9214">+NF578</f>
        <v>10-01-001</v>
      </c>
      <c r="NP578" s="540"/>
      <c r="NQ578" s="540"/>
      <c r="NR578" s="540"/>
      <c r="NS578" s="540"/>
      <c r="NT578" s="540"/>
      <c r="NU578" s="540"/>
      <c r="NV578" s="126" t="str">
        <f t="shared" ref="NV578" si="9215">NM578</f>
        <v>U</v>
      </c>
      <c r="NX578" s="127" t="str">
        <f t="shared" ref="NX578" si="9216">+NO578</f>
        <v>10-01-001</v>
      </c>
      <c r="NY578" s="540"/>
      <c r="NZ578" s="540"/>
      <c r="OA578" s="540"/>
      <c r="OB578" s="540"/>
      <c r="OC578" s="540"/>
      <c r="OD578" s="540"/>
      <c r="OE578" s="126" t="str">
        <f t="shared" ref="OE578" si="9217">NV578</f>
        <v>U</v>
      </c>
      <c r="OG578" s="127" t="str">
        <f t="shared" ref="OG578" si="9218">+NX578</f>
        <v>10-01-001</v>
      </c>
      <c r="OH578" s="540"/>
      <c r="OI578" s="540"/>
      <c r="OJ578" s="540"/>
      <c r="OK578" s="540"/>
      <c r="OL578" s="540"/>
      <c r="OM578" s="540"/>
      <c r="ON578" s="126" t="str">
        <f t="shared" ref="ON578" si="9219">OE578</f>
        <v>U</v>
      </c>
      <c r="OP578" s="127" t="str">
        <f t="shared" ref="OP578" si="9220">+OG578</f>
        <v>10-01-001</v>
      </c>
      <c r="OQ578" s="540"/>
      <c r="OR578" s="540"/>
      <c r="OS578" s="540"/>
      <c r="OT578" s="540"/>
      <c r="OU578" s="540"/>
      <c r="OV578" s="540"/>
      <c r="OW578" s="126" t="str">
        <f t="shared" ref="OW578" si="9221">ON578</f>
        <v>U</v>
      </c>
      <c r="OY578" s="127" t="str">
        <f t="shared" ref="OY578" si="9222">+OP578</f>
        <v>10-01-001</v>
      </c>
      <c r="OZ578" s="540"/>
      <c r="PA578" s="540"/>
      <c r="PB578" s="540"/>
      <c r="PC578" s="540"/>
      <c r="PD578" s="540"/>
      <c r="PE578" s="540"/>
      <c r="PF578" s="126" t="str">
        <f t="shared" ref="PF578" si="9223">OW578</f>
        <v>U</v>
      </c>
    </row>
    <row r="579" spans="1:422">
      <c r="A579" s="129" t="s">
        <v>314</v>
      </c>
      <c r="B579" s="130"/>
      <c r="C579" s="130" t="s">
        <v>315</v>
      </c>
      <c r="D579" s="130" t="s">
        <v>316</v>
      </c>
      <c r="E579" s="130" t="s">
        <v>317</v>
      </c>
      <c r="F579" s="130" t="s">
        <v>318</v>
      </c>
      <c r="G579" s="128" t="s">
        <v>319</v>
      </c>
      <c r="H579" s="131" t="s">
        <v>44</v>
      </c>
      <c r="J579" s="129" t="s">
        <v>314</v>
      </c>
      <c r="K579" s="130"/>
      <c r="L579" s="130" t="s">
        <v>315</v>
      </c>
      <c r="M579" s="130" t="s">
        <v>316</v>
      </c>
      <c r="N579" s="130" t="s">
        <v>317</v>
      </c>
      <c r="O579" s="130" t="s">
        <v>318</v>
      </c>
      <c r="P579" s="128" t="s">
        <v>319</v>
      </c>
      <c r="Q579" s="131" t="s">
        <v>44</v>
      </c>
      <c r="S579" s="129" t="s">
        <v>314</v>
      </c>
      <c r="T579" s="130"/>
      <c r="U579" s="130" t="s">
        <v>315</v>
      </c>
      <c r="V579" s="130" t="s">
        <v>316</v>
      </c>
      <c r="W579" s="130" t="s">
        <v>317</v>
      </c>
      <c r="X579" s="130" t="s">
        <v>318</v>
      </c>
      <c r="Y579" s="128" t="s">
        <v>319</v>
      </c>
      <c r="Z579" s="131" t="s">
        <v>44</v>
      </c>
      <c r="AB579" s="129" t="s">
        <v>314</v>
      </c>
      <c r="AC579" s="130"/>
      <c r="AD579" s="130" t="s">
        <v>315</v>
      </c>
      <c r="AE579" s="130" t="s">
        <v>316</v>
      </c>
      <c r="AF579" s="130" t="s">
        <v>317</v>
      </c>
      <c r="AG579" s="130" t="s">
        <v>318</v>
      </c>
      <c r="AH579" s="128" t="s">
        <v>319</v>
      </c>
      <c r="AI579" s="131" t="s">
        <v>44</v>
      </c>
      <c r="AK579" s="129" t="s">
        <v>314</v>
      </c>
      <c r="AL579" s="130"/>
      <c r="AM579" s="130" t="s">
        <v>315</v>
      </c>
      <c r="AN579" s="130" t="s">
        <v>316</v>
      </c>
      <c r="AO579" s="130" t="s">
        <v>317</v>
      </c>
      <c r="AP579" s="130" t="s">
        <v>318</v>
      </c>
      <c r="AQ579" s="128" t="s">
        <v>319</v>
      </c>
      <c r="AR579" s="131" t="s">
        <v>44</v>
      </c>
      <c r="AT579" s="129" t="s">
        <v>314</v>
      </c>
      <c r="AU579" s="130"/>
      <c r="AV579" s="130" t="s">
        <v>315</v>
      </c>
      <c r="AW579" s="130" t="s">
        <v>316</v>
      </c>
      <c r="AX579" s="130" t="s">
        <v>317</v>
      </c>
      <c r="AY579" s="130" t="s">
        <v>318</v>
      </c>
      <c r="AZ579" s="128" t="s">
        <v>319</v>
      </c>
      <c r="BA579" s="131" t="s">
        <v>44</v>
      </c>
      <c r="BC579" s="129" t="s">
        <v>314</v>
      </c>
      <c r="BD579" s="130"/>
      <c r="BE579" s="130" t="s">
        <v>315</v>
      </c>
      <c r="BF579" s="130" t="s">
        <v>316</v>
      </c>
      <c r="BG579" s="130" t="s">
        <v>317</v>
      </c>
      <c r="BH579" s="130" t="s">
        <v>318</v>
      </c>
      <c r="BI579" s="128" t="s">
        <v>319</v>
      </c>
      <c r="BJ579" s="131" t="s">
        <v>44</v>
      </c>
      <c r="BL579" s="129" t="s">
        <v>314</v>
      </c>
      <c r="BM579" s="130"/>
      <c r="BN579" s="130" t="s">
        <v>315</v>
      </c>
      <c r="BO579" s="130" t="s">
        <v>316</v>
      </c>
      <c r="BP579" s="130" t="s">
        <v>317</v>
      </c>
      <c r="BQ579" s="130" t="s">
        <v>318</v>
      </c>
      <c r="BR579" s="128" t="s">
        <v>319</v>
      </c>
      <c r="BS579" s="131" t="s">
        <v>44</v>
      </c>
      <c r="BU579" s="129" t="s">
        <v>314</v>
      </c>
      <c r="BV579" s="130"/>
      <c r="BW579" s="130" t="s">
        <v>315</v>
      </c>
      <c r="BX579" s="130" t="s">
        <v>316</v>
      </c>
      <c r="BY579" s="130" t="s">
        <v>317</v>
      </c>
      <c r="BZ579" s="130" t="s">
        <v>318</v>
      </c>
      <c r="CA579" s="128" t="s">
        <v>319</v>
      </c>
      <c r="CB579" s="131" t="s">
        <v>44</v>
      </c>
      <c r="CD579" s="129" t="s">
        <v>314</v>
      </c>
      <c r="CE579" s="130"/>
      <c r="CF579" s="130" t="s">
        <v>315</v>
      </c>
      <c r="CG579" s="130" t="s">
        <v>316</v>
      </c>
      <c r="CH579" s="130" t="s">
        <v>317</v>
      </c>
      <c r="CI579" s="130" t="s">
        <v>318</v>
      </c>
      <c r="CJ579" s="128" t="s">
        <v>319</v>
      </c>
      <c r="CK579" s="131" t="s">
        <v>44</v>
      </c>
      <c r="CM579" s="129" t="s">
        <v>314</v>
      </c>
      <c r="CN579" s="130"/>
      <c r="CO579" s="130" t="s">
        <v>315</v>
      </c>
      <c r="CP579" s="130" t="s">
        <v>316</v>
      </c>
      <c r="CQ579" s="130" t="s">
        <v>317</v>
      </c>
      <c r="CR579" s="130" t="s">
        <v>318</v>
      </c>
      <c r="CS579" s="128" t="s">
        <v>319</v>
      </c>
      <c r="CT579" s="131" t="s">
        <v>44</v>
      </c>
      <c r="CV579" s="129" t="s">
        <v>314</v>
      </c>
      <c r="CW579" s="130"/>
      <c r="CX579" s="130" t="s">
        <v>315</v>
      </c>
      <c r="CY579" s="130" t="s">
        <v>316</v>
      </c>
      <c r="CZ579" s="130" t="s">
        <v>317</v>
      </c>
      <c r="DA579" s="130" t="s">
        <v>318</v>
      </c>
      <c r="DB579" s="128" t="s">
        <v>319</v>
      </c>
      <c r="DC579" s="131" t="s">
        <v>44</v>
      </c>
      <c r="DE579" s="129" t="s">
        <v>314</v>
      </c>
      <c r="DF579" s="130"/>
      <c r="DG579" s="130" t="s">
        <v>315</v>
      </c>
      <c r="DH579" s="130" t="s">
        <v>316</v>
      </c>
      <c r="DI579" s="130" t="s">
        <v>317</v>
      </c>
      <c r="DJ579" s="130" t="s">
        <v>318</v>
      </c>
      <c r="DK579" s="128" t="s">
        <v>319</v>
      </c>
      <c r="DL579" s="131" t="s">
        <v>44</v>
      </c>
      <c r="DN579" s="129" t="s">
        <v>314</v>
      </c>
      <c r="DO579" s="130"/>
      <c r="DP579" s="130" t="s">
        <v>315</v>
      </c>
      <c r="DQ579" s="130" t="s">
        <v>316</v>
      </c>
      <c r="DR579" s="130" t="s">
        <v>317</v>
      </c>
      <c r="DS579" s="130" t="s">
        <v>318</v>
      </c>
      <c r="DT579" s="128" t="s">
        <v>319</v>
      </c>
      <c r="DU579" s="131" t="s">
        <v>44</v>
      </c>
      <c r="DW579" s="129" t="s">
        <v>314</v>
      </c>
      <c r="DX579" s="130"/>
      <c r="DY579" s="130" t="s">
        <v>315</v>
      </c>
      <c r="DZ579" s="130" t="s">
        <v>316</v>
      </c>
      <c r="EA579" s="130" t="s">
        <v>317</v>
      </c>
      <c r="EB579" s="130" t="s">
        <v>318</v>
      </c>
      <c r="EC579" s="128" t="s">
        <v>319</v>
      </c>
      <c r="ED579" s="131" t="s">
        <v>44</v>
      </c>
      <c r="EF579" s="129" t="s">
        <v>314</v>
      </c>
      <c r="EG579" s="130"/>
      <c r="EH579" s="130" t="s">
        <v>315</v>
      </c>
      <c r="EI579" s="130" t="s">
        <v>316</v>
      </c>
      <c r="EJ579" s="130" t="s">
        <v>317</v>
      </c>
      <c r="EK579" s="130" t="s">
        <v>318</v>
      </c>
      <c r="EL579" s="128" t="s">
        <v>319</v>
      </c>
      <c r="EM579" s="131" t="s">
        <v>44</v>
      </c>
      <c r="EO579" s="129" t="s">
        <v>314</v>
      </c>
      <c r="EP579" s="130"/>
      <c r="EQ579" s="130" t="s">
        <v>315</v>
      </c>
      <c r="ER579" s="130" t="s">
        <v>316</v>
      </c>
      <c r="ES579" s="130" t="s">
        <v>317</v>
      </c>
      <c r="ET579" s="130" t="s">
        <v>318</v>
      </c>
      <c r="EU579" s="128" t="s">
        <v>319</v>
      </c>
      <c r="EV579" s="131" t="s">
        <v>44</v>
      </c>
      <c r="EX579" s="129" t="s">
        <v>314</v>
      </c>
      <c r="EY579" s="130"/>
      <c r="EZ579" s="130" t="s">
        <v>315</v>
      </c>
      <c r="FA579" s="130" t="s">
        <v>316</v>
      </c>
      <c r="FB579" s="130" t="s">
        <v>317</v>
      </c>
      <c r="FC579" s="130" t="s">
        <v>318</v>
      </c>
      <c r="FD579" s="128" t="s">
        <v>319</v>
      </c>
      <c r="FE579" s="131" t="s">
        <v>44</v>
      </c>
      <c r="FG579" s="129" t="s">
        <v>314</v>
      </c>
      <c r="FH579" s="130"/>
      <c r="FI579" s="130" t="s">
        <v>315</v>
      </c>
      <c r="FJ579" s="130" t="s">
        <v>316</v>
      </c>
      <c r="FK579" s="130" t="s">
        <v>317</v>
      </c>
      <c r="FL579" s="130" t="s">
        <v>318</v>
      </c>
      <c r="FM579" s="128" t="s">
        <v>319</v>
      </c>
      <c r="FN579" s="131" t="s">
        <v>44</v>
      </c>
      <c r="FP579" s="129" t="s">
        <v>314</v>
      </c>
      <c r="FQ579" s="130"/>
      <c r="FR579" s="130" t="s">
        <v>315</v>
      </c>
      <c r="FS579" s="130" t="s">
        <v>316</v>
      </c>
      <c r="FT579" s="130" t="s">
        <v>317</v>
      </c>
      <c r="FU579" s="130" t="s">
        <v>318</v>
      </c>
      <c r="FV579" s="128" t="s">
        <v>319</v>
      </c>
      <c r="FW579" s="131" t="s">
        <v>44</v>
      </c>
      <c r="FY579" s="129" t="s">
        <v>314</v>
      </c>
      <c r="FZ579" s="130"/>
      <c r="GA579" s="130" t="s">
        <v>315</v>
      </c>
      <c r="GB579" s="130" t="s">
        <v>316</v>
      </c>
      <c r="GC579" s="130" t="s">
        <v>317</v>
      </c>
      <c r="GD579" s="130" t="s">
        <v>318</v>
      </c>
      <c r="GE579" s="128" t="s">
        <v>319</v>
      </c>
      <c r="GF579" s="131" t="s">
        <v>44</v>
      </c>
      <c r="GH579" s="129" t="s">
        <v>314</v>
      </c>
      <c r="GI579" s="130"/>
      <c r="GJ579" s="130" t="s">
        <v>315</v>
      </c>
      <c r="GK579" s="130" t="s">
        <v>316</v>
      </c>
      <c r="GL579" s="130" t="s">
        <v>317</v>
      </c>
      <c r="GM579" s="130" t="s">
        <v>318</v>
      </c>
      <c r="GN579" s="128" t="s">
        <v>319</v>
      </c>
      <c r="GO579" s="131" t="s">
        <v>44</v>
      </c>
      <c r="GQ579" s="129" t="s">
        <v>314</v>
      </c>
      <c r="GR579" s="130"/>
      <c r="GS579" s="130" t="s">
        <v>315</v>
      </c>
      <c r="GT579" s="130" t="s">
        <v>316</v>
      </c>
      <c r="GU579" s="130" t="s">
        <v>317</v>
      </c>
      <c r="GV579" s="130" t="s">
        <v>318</v>
      </c>
      <c r="GW579" s="128" t="s">
        <v>319</v>
      </c>
      <c r="GX579" s="131" t="s">
        <v>44</v>
      </c>
      <c r="GZ579" s="129" t="s">
        <v>314</v>
      </c>
      <c r="HA579" s="130"/>
      <c r="HB579" s="130" t="s">
        <v>315</v>
      </c>
      <c r="HC579" s="130" t="s">
        <v>316</v>
      </c>
      <c r="HD579" s="130" t="s">
        <v>317</v>
      </c>
      <c r="HE579" s="130" t="s">
        <v>318</v>
      </c>
      <c r="HF579" s="128" t="s">
        <v>319</v>
      </c>
      <c r="HG579" s="131" t="s">
        <v>44</v>
      </c>
      <c r="HI579" s="129" t="s">
        <v>314</v>
      </c>
      <c r="HJ579" s="130"/>
      <c r="HK579" s="130" t="s">
        <v>315</v>
      </c>
      <c r="HL579" s="130" t="s">
        <v>316</v>
      </c>
      <c r="HM579" s="130" t="s">
        <v>317</v>
      </c>
      <c r="HN579" s="130" t="s">
        <v>318</v>
      </c>
      <c r="HO579" s="128" t="s">
        <v>319</v>
      </c>
      <c r="HP579" s="131" t="s">
        <v>44</v>
      </c>
      <c r="HR579" s="129" t="s">
        <v>314</v>
      </c>
      <c r="HS579" s="130"/>
      <c r="HT579" s="130" t="s">
        <v>315</v>
      </c>
      <c r="HU579" s="130" t="s">
        <v>316</v>
      </c>
      <c r="HV579" s="130" t="s">
        <v>317</v>
      </c>
      <c r="HW579" s="130" t="s">
        <v>318</v>
      </c>
      <c r="HX579" s="128" t="s">
        <v>319</v>
      </c>
      <c r="HY579" s="131" t="s">
        <v>44</v>
      </c>
      <c r="IA579" s="129" t="s">
        <v>314</v>
      </c>
      <c r="IB579" s="130"/>
      <c r="IC579" s="130" t="s">
        <v>315</v>
      </c>
      <c r="ID579" s="130" t="s">
        <v>316</v>
      </c>
      <c r="IE579" s="130" t="s">
        <v>317</v>
      </c>
      <c r="IF579" s="130" t="s">
        <v>318</v>
      </c>
      <c r="IG579" s="128" t="s">
        <v>319</v>
      </c>
      <c r="IH579" s="131" t="s">
        <v>44</v>
      </c>
      <c r="IJ579" s="129" t="s">
        <v>314</v>
      </c>
      <c r="IK579" s="130"/>
      <c r="IL579" s="130" t="s">
        <v>315</v>
      </c>
      <c r="IM579" s="130" t="s">
        <v>316</v>
      </c>
      <c r="IN579" s="130" t="s">
        <v>317</v>
      </c>
      <c r="IO579" s="130" t="s">
        <v>318</v>
      </c>
      <c r="IP579" s="128" t="s">
        <v>319</v>
      </c>
      <c r="IQ579" s="131" t="s">
        <v>44</v>
      </c>
      <c r="IS579" s="129" t="s">
        <v>314</v>
      </c>
      <c r="IT579" s="130"/>
      <c r="IU579" s="130" t="s">
        <v>315</v>
      </c>
      <c r="IV579" s="130" t="s">
        <v>316</v>
      </c>
      <c r="IW579" s="130" t="s">
        <v>317</v>
      </c>
      <c r="IX579" s="130" t="s">
        <v>318</v>
      </c>
      <c r="IY579" s="128" t="s">
        <v>319</v>
      </c>
      <c r="IZ579" s="131" t="s">
        <v>44</v>
      </c>
      <c r="JB579" s="129" t="s">
        <v>314</v>
      </c>
      <c r="JC579" s="130"/>
      <c r="JD579" s="130" t="s">
        <v>315</v>
      </c>
      <c r="JE579" s="130" t="s">
        <v>316</v>
      </c>
      <c r="JF579" s="130" t="s">
        <v>317</v>
      </c>
      <c r="JG579" s="130" t="s">
        <v>318</v>
      </c>
      <c r="JH579" s="128" t="s">
        <v>319</v>
      </c>
      <c r="JI579" s="131" t="s">
        <v>44</v>
      </c>
      <c r="JK579" s="129" t="s">
        <v>314</v>
      </c>
      <c r="JL579" s="130"/>
      <c r="JM579" s="130" t="s">
        <v>315</v>
      </c>
      <c r="JN579" s="130" t="s">
        <v>316</v>
      </c>
      <c r="JO579" s="130" t="s">
        <v>317</v>
      </c>
      <c r="JP579" s="130" t="s">
        <v>318</v>
      </c>
      <c r="JQ579" s="128" t="s">
        <v>319</v>
      </c>
      <c r="JR579" s="131" t="s">
        <v>44</v>
      </c>
      <c r="JT579" s="129" t="s">
        <v>314</v>
      </c>
      <c r="JU579" s="130"/>
      <c r="JV579" s="130" t="s">
        <v>315</v>
      </c>
      <c r="JW579" s="130" t="s">
        <v>316</v>
      </c>
      <c r="JX579" s="130" t="s">
        <v>317</v>
      </c>
      <c r="JY579" s="130" t="s">
        <v>318</v>
      </c>
      <c r="JZ579" s="128" t="s">
        <v>319</v>
      </c>
      <c r="KA579" s="131" t="s">
        <v>44</v>
      </c>
      <c r="KC579" s="129" t="s">
        <v>314</v>
      </c>
      <c r="KD579" s="130"/>
      <c r="KE579" s="130" t="s">
        <v>315</v>
      </c>
      <c r="KF579" s="130" t="s">
        <v>316</v>
      </c>
      <c r="KG579" s="130" t="s">
        <v>317</v>
      </c>
      <c r="KH579" s="130" t="s">
        <v>318</v>
      </c>
      <c r="KI579" s="128" t="s">
        <v>319</v>
      </c>
      <c r="KJ579" s="131" t="s">
        <v>44</v>
      </c>
      <c r="KL579" s="129" t="s">
        <v>314</v>
      </c>
      <c r="KM579" s="130"/>
      <c r="KN579" s="130" t="s">
        <v>315</v>
      </c>
      <c r="KO579" s="130" t="s">
        <v>316</v>
      </c>
      <c r="KP579" s="130" t="s">
        <v>317</v>
      </c>
      <c r="KQ579" s="130" t="s">
        <v>318</v>
      </c>
      <c r="KR579" s="128" t="s">
        <v>319</v>
      </c>
      <c r="KS579" s="131" t="s">
        <v>44</v>
      </c>
      <c r="KU579" s="129" t="s">
        <v>314</v>
      </c>
      <c r="KV579" s="130"/>
      <c r="KW579" s="130" t="s">
        <v>315</v>
      </c>
      <c r="KX579" s="130" t="s">
        <v>316</v>
      </c>
      <c r="KY579" s="130" t="s">
        <v>317</v>
      </c>
      <c r="KZ579" s="130" t="s">
        <v>318</v>
      </c>
      <c r="LA579" s="128" t="s">
        <v>319</v>
      </c>
      <c r="LB579" s="131" t="s">
        <v>44</v>
      </c>
      <c r="LD579" s="129" t="s">
        <v>314</v>
      </c>
      <c r="LE579" s="130"/>
      <c r="LF579" s="130" t="s">
        <v>315</v>
      </c>
      <c r="LG579" s="130" t="s">
        <v>316</v>
      </c>
      <c r="LH579" s="130" t="s">
        <v>317</v>
      </c>
      <c r="LI579" s="130" t="s">
        <v>318</v>
      </c>
      <c r="LJ579" s="128" t="s">
        <v>319</v>
      </c>
      <c r="LK579" s="131" t="s">
        <v>44</v>
      </c>
      <c r="LM579" s="129" t="s">
        <v>314</v>
      </c>
      <c r="LN579" s="130"/>
      <c r="LO579" s="130" t="s">
        <v>315</v>
      </c>
      <c r="LP579" s="130" t="s">
        <v>316</v>
      </c>
      <c r="LQ579" s="130" t="s">
        <v>317</v>
      </c>
      <c r="LR579" s="130" t="s">
        <v>318</v>
      </c>
      <c r="LS579" s="128" t="s">
        <v>319</v>
      </c>
      <c r="LT579" s="131" t="s">
        <v>44</v>
      </c>
      <c r="LV579" s="129" t="s">
        <v>314</v>
      </c>
      <c r="LW579" s="130"/>
      <c r="LX579" s="130" t="s">
        <v>315</v>
      </c>
      <c r="LY579" s="130" t="s">
        <v>316</v>
      </c>
      <c r="LZ579" s="130" t="s">
        <v>317</v>
      </c>
      <c r="MA579" s="130" t="s">
        <v>318</v>
      </c>
      <c r="MB579" s="128" t="s">
        <v>319</v>
      </c>
      <c r="MC579" s="131" t="s">
        <v>44</v>
      </c>
      <c r="ME579" s="129" t="s">
        <v>314</v>
      </c>
      <c r="MF579" s="130"/>
      <c r="MG579" s="130" t="s">
        <v>315</v>
      </c>
      <c r="MH579" s="130" t="s">
        <v>316</v>
      </c>
      <c r="MI579" s="130" t="s">
        <v>317</v>
      </c>
      <c r="MJ579" s="130" t="s">
        <v>318</v>
      </c>
      <c r="MK579" s="128" t="s">
        <v>319</v>
      </c>
      <c r="ML579" s="131" t="s">
        <v>44</v>
      </c>
      <c r="MN579" s="129" t="s">
        <v>314</v>
      </c>
      <c r="MO579" s="130"/>
      <c r="MP579" s="130" t="s">
        <v>315</v>
      </c>
      <c r="MQ579" s="130" t="s">
        <v>316</v>
      </c>
      <c r="MR579" s="130" t="s">
        <v>317</v>
      </c>
      <c r="MS579" s="130" t="s">
        <v>318</v>
      </c>
      <c r="MT579" s="128" t="s">
        <v>319</v>
      </c>
      <c r="MU579" s="131" t="s">
        <v>44</v>
      </c>
      <c r="MW579" s="129" t="s">
        <v>314</v>
      </c>
      <c r="MX579" s="130"/>
      <c r="MY579" s="130" t="s">
        <v>315</v>
      </c>
      <c r="MZ579" s="130" t="s">
        <v>316</v>
      </c>
      <c r="NA579" s="130" t="s">
        <v>317</v>
      </c>
      <c r="NB579" s="130" t="s">
        <v>318</v>
      </c>
      <c r="NC579" s="128" t="s">
        <v>319</v>
      </c>
      <c r="ND579" s="131" t="s">
        <v>44</v>
      </c>
      <c r="NF579" s="129" t="s">
        <v>314</v>
      </c>
      <c r="NG579" s="130"/>
      <c r="NH579" s="130" t="s">
        <v>315</v>
      </c>
      <c r="NI579" s="130" t="s">
        <v>316</v>
      </c>
      <c r="NJ579" s="130" t="s">
        <v>317</v>
      </c>
      <c r="NK579" s="130" t="s">
        <v>318</v>
      </c>
      <c r="NL579" s="128" t="s">
        <v>319</v>
      </c>
      <c r="NM579" s="131" t="s">
        <v>44</v>
      </c>
      <c r="NO579" s="129" t="s">
        <v>314</v>
      </c>
      <c r="NP579" s="130"/>
      <c r="NQ579" s="130" t="s">
        <v>315</v>
      </c>
      <c r="NR579" s="130" t="s">
        <v>316</v>
      </c>
      <c r="NS579" s="130" t="s">
        <v>317</v>
      </c>
      <c r="NT579" s="130" t="s">
        <v>318</v>
      </c>
      <c r="NU579" s="128" t="s">
        <v>319</v>
      </c>
      <c r="NV579" s="131" t="s">
        <v>44</v>
      </c>
      <c r="NX579" s="129" t="s">
        <v>314</v>
      </c>
      <c r="NY579" s="130"/>
      <c r="NZ579" s="130" t="s">
        <v>315</v>
      </c>
      <c r="OA579" s="130" t="s">
        <v>316</v>
      </c>
      <c r="OB579" s="130" t="s">
        <v>317</v>
      </c>
      <c r="OC579" s="130" t="s">
        <v>318</v>
      </c>
      <c r="OD579" s="128" t="s">
        <v>319</v>
      </c>
      <c r="OE579" s="131" t="s">
        <v>44</v>
      </c>
      <c r="OG579" s="129" t="s">
        <v>314</v>
      </c>
      <c r="OH579" s="130"/>
      <c r="OI579" s="130" t="s">
        <v>315</v>
      </c>
      <c r="OJ579" s="130" t="s">
        <v>316</v>
      </c>
      <c r="OK579" s="130" t="s">
        <v>317</v>
      </c>
      <c r="OL579" s="130" t="s">
        <v>318</v>
      </c>
      <c r="OM579" s="128" t="s">
        <v>319</v>
      </c>
      <c r="ON579" s="131" t="s">
        <v>44</v>
      </c>
      <c r="OP579" s="129" t="s">
        <v>314</v>
      </c>
      <c r="OQ579" s="130"/>
      <c r="OR579" s="130" t="s">
        <v>315</v>
      </c>
      <c r="OS579" s="130" t="s">
        <v>316</v>
      </c>
      <c r="OT579" s="130" t="s">
        <v>317</v>
      </c>
      <c r="OU579" s="130" t="s">
        <v>318</v>
      </c>
      <c r="OV579" s="128" t="s">
        <v>319</v>
      </c>
      <c r="OW579" s="131" t="s">
        <v>44</v>
      </c>
      <c r="OY579" s="129" t="s">
        <v>314</v>
      </c>
      <c r="OZ579" s="130"/>
      <c r="PA579" s="130" t="s">
        <v>315</v>
      </c>
      <c r="PB579" s="130" t="s">
        <v>316</v>
      </c>
      <c r="PC579" s="130" t="s">
        <v>317</v>
      </c>
      <c r="PD579" s="130" t="s">
        <v>318</v>
      </c>
      <c r="PE579" s="128" t="s">
        <v>319</v>
      </c>
      <c r="PF579" s="131" t="s">
        <v>44</v>
      </c>
    </row>
    <row r="580" spans="1:422">
      <c r="A580" s="118"/>
      <c r="B580" s="118"/>
      <c r="C580" s="115"/>
      <c r="D580" s="115"/>
      <c r="E580" s="115"/>
      <c r="F580" s="115"/>
      <c r="G580" s="115"/>
      <c r="H580" s="115">
        <f t="shared" ref="H580:H587" si="9224">PRODUCT(C580:G580)</f>
        <v>0</v>
      </c>
      <c r="J580" s="118"/>
      <c r="K580" s="118"/>
      <c r="L580" s="115"/>
      <c r="M580" s="115"/>
      <c r="N580" s="115"/>
      <c r="O580" s="115"/>
      <c r="P580" s="115"/>
      <c r="Q580" s="115">
        <f t="shared" ref="Q580:Q587" si="9225">PRODUCT(L580:P580)</f>
        <v>0</v>
      </c>
      <c r="S580" s="118"/>
      <c r="T580" s="118"/>
      <c r="U580" s="115"/>
      <c r="V580" s="115"/>
      <c r="W580" s="115"/>
      <c r="X580" s="115"/>
      <c r="Y580" s="115"/>
      <c r="Z580" s="115">
        <f t="shared" ref="Z580:Z587" si="9226">PRODUCT(U580:Y580)</f>
        <v>0</v>
      </c>
      <c r="AB580" s="118"/>
      <c r="AC580" s="118"/>
      <c r="AD580" s="115"/>
      <c r="AE580" s="115"/>
      <c r="AF580" s="115"/>
      <c r="AG580" s="115"/>
      <c r="AH580" s="115"/>
      <c r="AI580" s="115">
        <f t="shared" ref="AI580:AI587" si="9227">PRODUCT(AD580:AH580)</f>
        <v>0</v>
      </c>
      <c r="AK580" s="118"/>
      <c r="AL580" s="118"/>
      <c r="AM580" s="115"/>
      <c r="AN580" s="115"/>
      <c r="AO580" s="115"/>
      <c r="AP580" s="115"/>
      <c r="AQ580" s="115"/>
      <c r="AR580" s="115">
        <f t="shared" ref="AR580:AR587" si="9228">PRODUCT(AM580:AQ580)</f>
        <v>0</v>
      </c>
      <c r="AT580" s="118"/>
      <c r="AU580" s="118"/>
      <c r="AV580" s="115"/>
      <c r="AW580" s="115"/>
      <c r="AX580" s="115"/>
      <c r="AY580" s="115"/>
      <c r="AZ580" s="115"/>
      <c r="BA580" s="115">
        <f t="shared" ref="BA580:BA587" si="9229">PRODUCT(AV580:AZ580)</f>
        <v>0</v>
      </c>
      <c r="BC580" s="118"/>
      <c r="BD580" s="118"/>
      <c r="BE580" s="115"/>
      <c r="BF580" s="115"/>
      <c r="BG580" s="115"/>
      <c r="BH580" s="115"/>
      <c r="BI580" s="115"/>
      <c r="BJ580" s="115">
        <f t="shared" ref="BJ580:BJ587" si="9230">PRODUCT(BE580:BI580)</f>
        <v>0</v>
      </c>
      <c r="BL580" s="118"/>
      <c r="BM580" s="118"/>
      <c r="BN580" s="115"/>
      <c r="BO580" s="115"/>
      <c r="BP580" s="115"/>
      <c r="BQ580" s="115"/>
      <c r="BR580" s="115"/>
      <c r="BS580" s="115">
        <f t="shared" ref="BS580:BS587" si="9231">PRODUCT(BN580:BR580)</f>
        <v>0</v>
      </c>
      <c r="BU580" s="118"/>
      <c r="BV580" s="118"/>
      <c r="BW580" s="115"/>
      <c r="BX580" s="115"/>
      <c r="BY580" s="115"/>
      <c r="BZ580" s="115"/>
      <c r="CA580" s="115"/>
      <c r="CB580" s="115">
        <f t="shared" ref="CB580:CB587" si="9232">PRODUCT(BW580:CA580)</f>
        <v>0</v>
      </c>
      <c r="CD580" s="118"/>
      <c r="CE580" s="118"/>
      <c r="CF580" s="115"/>
      <c r="CG580" s="115"/>
      <c r="CH580" s="115"/>
      <c r="CI580" s="115"/>
      <c r="CJ580" s="115"/>
      <c r="CK580" s="115">
        <f t="shared" ref="CK580:CK587" si="9233">PRODUCT(CF580:CJ580)</f>
        <v>0</v>
      </c>
      <c r="CM580" s="118"/>
      <c r="CN580" s="118"/>
      <c r="CO580" s="115"/>
      <c r="CP580" s="115"/>
      <c r="CQ580" s="115"/>
      <c r="CR580" s="115"/>
      <c r="CS580" s="115"/>
      <c r="CT580" s="115">
        <f t="shared" ref="CT580:CT587" si="9234">PRODUCT(CO580:CS580)</f>
        <v>0</v>
      </c>
      <c r="CV580" s="118"/>
      <c r="CW580" s="118"/>
      <c r="CX580" s="115"/>
      <c r="CY580" s="115"/>
      <c r="CZ580" s="115"/>
      <c r="DA580" s="115"/>
      <c r="DB580" s="115"/>
      <c r="DC580" s="115">
        <f t="shared" ref="DC580:DC587" si="9235">PRODUCT(CX580:DB580)</f>
        <v>0</v>
      </c>
      <c r="DE580" s="118"/>
      <c r="DF580" s="118"/>
      <c r="DG580" s="115"/>
      <c r="DH580" s="115"/>
      <c r="DI580" s="115"/>
      <c r="DJ580" s="115"/>
      <c r="DK580" s="115"/>
      <c r="DL580" s="115">
        <f t="shared" ref="DL580:DL587" si="9236">PRODUCT(DG580:DK580)</f>
        <v>0</v>
      </c>
      <c r="DN580" s="118"/>
      <c r="DO580" s="118"/>
      <c r="DP580" s="115"/>
      <c r="DQ580" s="115"/>
      <c r="DR580" s="115"/>
      <c r="DS580" s="115"/>
      <c r="DT580" s="115"/>
      <c r="DU580" s="115">
        <f t="shared" ref="DU580:DU587" si="9237">PRODUCT(DP580:DT580)</f>
        <v>0</v>
      </c>
      <c r="DW580" s="118"/>
      <c r="DX580" s="118"/>
      <c r="DY580" s="115"/>
      <c r="DZ580" s="115"/>
      <c r="EA580" s="115"/>
      <c r="EB580" s="115"/>
      <c r="EC580" s="115"/>
      <c r="ED580" s="115">
        <f t="shared" ref="ED580:ED587" si="9238">PRODUCT(DY580:EC580)</f>
        <v>0</v>
      </c>
      <c r="EF580" s="118"/>
      <c r="EG580" s="118"/>
      <c r="EH580" s="115"/>
      <c r="EI580" s="115"/>
      <c r="EJ580" s="115"/>
      <c r="EK580" s="115"/>
      <c r="EL580" s="115"/>
      <c r="EM580" s="115">
        <f t="shared" ref="EM580:EM587" si="9239">PRODUCT(EH580:EL580)</f>
        <v>0</v>
      </c>
      <c r="EO580" s="118"/>
      <c r="EP580" s="118"/>
      <c r="EQ580" s="115"/>
      <c r="ER580" s="115"/>
      <c r="ES580" s="115"/>
      <c r="ET580" s="115"/>
      <c r="EU580" s="115"/>
      <c r="EV580" s="115">
        <f t="shared" ref="EV580:EV587" si="9240">PRODUCT(EQ580:EU580)</f>
        <v>0</v>
      </c>
      <c r="EX580" s="118"/>
      <c r="EY580" s="118"/>
      <c r="EZ580" s="115"/>
      <c r="FA580" s="115"/>
      <c r="FB580" s="115"/>
      <c r="FC580" s="115"/>
      <c r="FD580" s="115"/>
      <c r="FE580" s="115">
        <f t="shared" ref="FE580:FE587" si="9241">PRODUCT(EZ580:FD580)</f>
        <v>0</v>
      </c>
      <c r="FG580" s="118"/>
      <c r="FH580" s="118"/>
      <c r="FI580" s="115"/>
      <c r="FJ580" s="115"/>
      <c r="FK580" s="115"/>
      <c r="FL580" s="115"/>
      <c r="FM580" s="115"/>
      <c r="FN580" s="115">
        <f t="shared" ref="FN580:FN587" si="9242">PRODUCT(FI580:FM580)</f>
        <v>0</v>
      </c>
      <c r="FP580" s="118"/>
      <c r="FQ580" s="118"/>
      <c r="FR580" s="115"/>
      <c r="FS580" s="115"/>
      <c r="FT580" s="115"/>
      <c r="FU580" s="115"/>
      <c r="FV580" s="115"/>
      <c r="FW580" s="115">
        <f t="shared" ref="FW580:FW587" si="9243">PRODUCT(FR580:FV580)</f>
        <v>0</v>
      </c>
      <c r="FY580" s="118"/>
      <c r="FZ580" s="118"/>
      <c r="GA580" s="115"/>
      <c r="GB580" s="115"/>
      <c r="GC580" s="115"/>
      <c r="GD580" s="115"/>
      <c r="GE580" s="115"/>
      <c r="GF580" s="115">
        <f t="shared" ref="GF580:GF587" si="9244">PRODUCT(GA580:GE580)</f>
        <v>0</v>
      </c>
      <c r="GH580" s="118"/>
      <c r="GI580" s="118"/>
      <c r="GJ580" s="115"/>
      <c r="GK580" s="115"/>
      <c r="GL580" s="115"/>
      <c r="GM580" s="115"/>
      <c r="GN580" s="115"/>
      <c r="GO580" s="115">
        <f t="shared" ref="GO580:GO587" si="9245">PRODUCT(GJ580:GN580)</f>
        <v>0</v>
      </c>
      <c r="GQ580" s="118"/>
      <c r="GR580" s="118"/>
      <c r="GS580" s="115"/>
      <c r="GT580" s="115"/>
      <c r="GU580" s="115"/>
      <c r="GV580" s="115"/>
      <c r="GW580" s="115"/>
      <c r="GX580" s="115">
        <f t="shared" ref="GX580:GX587" si="9246">PRODUCT(GS580:GW580)</f>
        <v>0</v>
      </c>
      <c r="GZ580" s="118" t="s">
        <v>446</v>
      </c>
      <c r="HA580" s="118"/>
      <c r="HB580" s="115"/>
      <c r="HC580" s="115"/>
      <c r="HD580" s="115"/>
      <c r="HE580" s="115">
        <v>1</v>
      </c>
      <c r="HF580" s="115"/>
      <c r="HG580" s="115">
        <f t="shared" ref="HG580:HG587" si="9247">PRODUCT(HB580:HF580)</f>
        <v>1</v>
      </c>
      <c r="HI580" s="118" t="s">
        <v>446</v>
      </c>
      <c r="HJ580" s="118"/>
      <c r="HK580" s="115"/>
      <c r="HL580" s="115"/>
      <c r="HM580" s="115"/>
      <c r="HN580" s="115">
        <v>1</v>
      </c>
      <c r="HO580" s="115"/>
      <c r="HP580" s="115">
        <f t="shared" ref="HP580:HP587" si="9248">PRODUCT(HK580:HO580)</f>
        <v>1</v>
      </c>
      <c r="HR580" s="118" t="s">
        <v>446</v>
      </c>
      <c r="HS580" s="118"/>
      <c r="HT580" s="115"/>
      <c r="HU580" s="115"/>
      <c r="HV580" s="115"/>
      <c r="HW580" s="115">
        <v>1</v>
      </c>
      <c r="HX580" s="115"/>
      <c r="HY580" s="115">
        <f t="shared" ref="HY580:HY587" si="9249">PRODUCT(HT580:HX580)</f>
        <v>1</v>
      </c>
      <c r="IA580" s="118" t="s">
        <v>446</v>
      </c>
      <c r="IB580" s="118"/>
      <c r="IC580" s="115"/>
      <c r="ID580" s="115"/>
      <c r="IE580" s="115"/>
      <c r="IF580" s="115">
        <v>1</v>
      </c>
      <c r="IG580" s="115"/>
      <c r="IH580" s="115">
        <f t="shared" ref="IH580:IH587" si="9250">PRODUCT(IC580:IG580)</f>
        <v>1</v>
      </c>
      <c r="IJ580" s="118"/>
      <c r="IK580" s="118"/>
      <c r="IL580" s="115"/>
      <c r="IM580" s="115"/>
      <c r="IN580" s="115"/>
      <c r="IO580" s="115"/>
      <c r="IP580" s="115"/>
      <c r="IQ580" s="115">
        <f t="shared" ref="IQ580:IQ587" si="9251">PRODUCT(IL580:IP580)</f>
        <v>0</v>
      </c>
      <c r="IS580" s="118" t="s">
        <v>446</v>
      </c>
      <c r="IT580" s="118"/>
      <c r="IU580" s="115"/>
      <c r="IV580" s="115"/>
      <c r="IW580" s="115"/>
      <c r="IX580" s="115">
        <v>1</v>
      </c>
      <c r="IY580" s="115"/>
      <c r="IZ580" s="115">
        <f t="shared" ref="IZ580:IZ587" si="9252">PRODUCT(IU580:IY580)</f>
        <v>1</v>
      </c>
      <c r="JB580" s="118" t="s">
        <v>446</v>
      </c>
      <c r="JC580" s="118"/>
      <c r="JD580" s="115"/>
      <c r="JE580" s="115"/>
      <c r="JF580" s="115"/>
      <c r="JG580" s="115">
        <v>1</v>
      </c>
      <c r="JH580" s="115"/>
      <c r="JI580" s="115">
        <f t="shared" ref="JI580:JI587" si="9253">PRODUCT(JD580:JH580)</f>
        <v>1</v>
      </c>
      <c r="JK580" s="118"/>
      <c r="JL580" s="118"/>
      <c r="JM580" s="115"/>
      <c r="JN580" s="115"/>
      <c r="JO580" s="115"/>
      <c r="JP580" s="115"/>
      <c r="JQ580" s="115"/>
      <c r="JR580" s="115">
        <f t="shared" ref="JR580:JR587" si="9254">PRODUCT(JM580:JQ580)</f>
        <v>0</v>
      </c>
      <c r="JS580" s="481"/>
      <c r="JT580" s="118" t="s">
        <v>446</v>
      </c>
      <c r="JU580" s="118"/>
      <c r="JV580" s="115"/>
      <c r="JW580" s="115"/>
      <c r="JX580" s="115"/>
      <c r="JY580" s="115">
        <v>1</v>
      </c>
      <c r="JZ580" s="115"/>
      <c r="KA580" s="115">
        <f t="shared" ref="KA580:KA587" si="9255">PRODUCT(JV580:JZ580)</f>
        <v>1</v>
      </c>
      <c r="KB580" s="481"/>
      <c r="KC580" s="118"/>
      <c r="KD580" s="118"/>
      <c r="KE580" s="115"/>
      <c r="KF580" s="115"/>
      <c r="KG580" s="115"/>
      <c r="KH580" s="115"/>
      <c r="KI580" s="115"/>
      <c r="KJ580" s="115">
        <f t="shared" ref="KJ580:KJ587" si="9256">PRODUCT(KE580:KI580)</f>
        <v>0</v>
      </c>
      <c r="KK580" s="481"/>
      <c r="KL580" s="118"/>
      <c r="KM580" s="118"/>
      <c r="KN580" s="115"/>
      <c r="KO580" s="115"/>
      <c r="KP580" s="115"/>
      <c r="KQ580" s="115"/>
      <c r="KR580" s="115"/>
      <c r="KS580" s="115">
        <f t="shared" ref="KS580:KS587" si="9257">PRODUCT(KN580:KR580)</f>
        <v>0</v>
      </c>
      <c r="KT580" s="481"/>
      <c r="KU580" s="118"/>
      <c r="KV580" s="118"/>
      <c r="KW580" s="115"/>
      <c r="KX580" s="115"/>
      <c r="KY580" s="115"/>
      <c r="KZ580" s="115"/>
      <c r="LA580" s="115"/>
      <c r="LB580" s="115">
        <f t="shared" ref="LB580:LB587" si="9258">PRODUCT(KW580:LA580)</f>
        <v>0</v>
      </c>
      <c r="LC580" s="481"/>
      <c r="LD580" s="118"/>
      <c r="LE580" s="118"/>
      <c r="LF580" s="115"/>
      <c r="LG580" s="115"/>
      <c r="LH580" s="115"/>
      <c r="LI580" s="115"/>
      <c r="LJ580" s="115"/>
      <c r="LK580" s="115">
        <f t="shared" ref="LK580:LK587" si="9259">PRODUCT(LF580:LJ580)</f>
        <v>0</v>
      </c>
      <c r="LL580" s="481"/>
      <c r="LM580" s="118"/>
      <c r="LN580" s="118"/>
      <c r="LO580" s="115"/>
      <c r="LP580" s="115"/>
      <c r="LQ580" s="115"/>
      <c r="LR580" s="115"/>
      <c r="LS580" s="115"/>
      <c r="LT580" s="115">
        <f t="shared" ref="LT580:LT587" si="9260">PRODUCT(LO580:LS580)</f>
        <v>0</v>
      </c>
      <c r="LU580" s="481"/>
      <c r="LV580" s="118"/>
      <c r="LW580" s="118"/>
      <c r="LX580" s="115"/>
      <c r="LY580" s="115"/>
      <c r="LZ580" s="115"/>
      <c r="MA580" s="115"/>
      <c r="MB580" s="115"/>
      <c r="MC580" s="115">
        <f t="shared" ref="MC580:MC587" si="9261">PRODUCT(LX580:MB580)</f>
        <v>0</v>
      </c>
      <c r="MD580" s="481"/>
      <c r="ME580" s="118"/>
      <c r="MF580" s="118"/>
      <c r="MG580" s="115"/>
      <c r="MH580" s="115"/>
      <c r="MI580" s="115"/>
      <c r="MJ580" s="115"/>
      <c r="MK580" s="115"/>
      <c r="ML580" s="115">
        <f t="shared" ref="ML580:ML587" si="9262">PRODUCT(MG580:MK580)</f>
        <v>0</v>
      </c>
      <c r="MM580" s="481"/>
      <c r="MN580" s="118" t="s">
        <v>446</v>
      </c>
      <c r="MO580" s="118"/>
      <c r="MP580" s="115"/>
      <c r="MQ580" s="115"/>
      <c r="MR580" s="115"/>
      <c r="MS580" s="115">
        <v>1</v>
      </c>
      <c r="MT580" s="115"/>
      <c r="MU580" s="115">
        <f t="shared" ref="MU580:MU587" si="9263">PRODUCT(MP580:MT580)</f>
        <v>1</v>
      </c>
      <c r="MV580" s="481"/>
      <c r="MW580" s="118" t="s">
        <v>446</v>
      </c>
      <c r="MX580" s="118"/>
      <c r="MY580" s="115"/>
      <c r="MZ580" s="115"/>
      <c r="NA580" s="115"/>
      <c r="NB580" s="115">
        <v>1</v>
      </c>
      <c r="NC580" s="115"/>
      <c r="ND580" s="115">
        <f t="shared" ref="ND580:ND587" si="9264">PRODUCT(MY580:NC580)</f>
        <v>1</v>
      </c>
      <c r="NE580" s="481"/>
      <c r="NF580" s="118" t="s">
        <v>446</v>
      </c>
      <c r="NG580" s="118"/>
      <c r="NH580" s="115"/>
      <c r="NI580" s="115"/>
      <c r="NJ580" s="115"/>
      <c r="NK580" s="115">
        <v>1</v>
      </c>
      <c r="NL580" s="115"/>
      <c r="NM580" s="115">
        <f t="shared" ref="NM580:NM587" si="9265">PRODUCT(NH580:NL580)</f>
        <v>1</v>
      </c>
      <c r="NN580" s="481"/>
      <c r="NO580" s="118"/>
      <c r="NP580" s="118"/>
      <c r="NQ580" s="115"/>
      <c r="NR580" s="115"/>
      <c r="NS580" s="115"/>
      <c r="NT580" s="115"/>
      <c r="NU580" s="115"/>
      <c r="NV580" s="115">
        <f t="shared" ref="NV580:NV587" si="9266">PRODUCT(NQ580:NU580)</f>
        <v>0</v>
      </c>
      <c r="NW580" s="481"/>
      <c r="NX580" s="118" t="s">
        <v>446</v>
      </c>
      <c r="NY580" s="118"/>
      <c r="NZ580" s="115"/>
      <c r="OA580" s="115"/>
      <c r="OB580" s="115"/>
      <c r="OC580" s="115">
        <v>1</v>
      </c>
      <c r="OD580" s="115"/>
      <c r="OE580" s="115">
        <f t="shared" ref="OE580:OE587" si="9267">PRODUCT(NZ580:OD580)</f>
        <v>1</v>
      </c>
      <c r="OF580" s="481"/>
      <c r="OG580" s="118" t="s">
        <v>446</v>
      </c>
      <c r="OH580" s="118"/>
      <c r="OI580" s="115"/>
      <c r="OJ580" s="115"/>
      <c r="OK580" s="115"/>
      <c r="OL580" s="115">
        <v>1</v>
      </c>
      <c r="OM580" s="115"/>
      <c r="ON580" s="115">
        <f t="shared" ref="ON580:ON587" si="9268">PRODUCT(OI580:OM580)</f>
        <v>1</v>
      </c>
      <c r="OO580" s="481"/>
      <c r="OP580" s="118"/>
      <c r="OQ580" s="118"/>
      <c r="OR580" s="115"/>
      <c r="OS580" s="115"/>
      <c r="OT580" s="115"/>
      <c r="OU580" s="115"/>
      <c r="OV580" s="115"/>
      <c r="OW580" s="115">
        <f t="shared" ref="OW580:OW587" si="9269">PRODUCT(OR580:OV580)</f>
        <v>0</v>
      </c>
      <c r="OY580" s="118"/>
      <c r="OZ580" s="118"/>
      <c r="PA580" s="115"/>
      <c r="PB580" s="115"/>
      <c r="PC580" s="115"/>
      <c r="PD580" s="115"/>
      <c r="PE580" s="115"/>
      <c r="PF580" s="115">
        <f t="shared" ref="PF580:PF587" si="9270">PRODUCT(PA580:PE580)</f>
        <v>0</v>
      </c>
    </row>
    <row r="581" spans="1:422">
      <c r="A581" s="118"/>
      <c r="B581" s="118"/>
      <c r="C581" s="115"/>
      <c r="D581" s="115"/>
      <c r="E581" s="115"/>
      <c r="F581" s="115"/>
      <c r="G581" s="115"/>
      <c r="H581" s="115">
        <f t="shared" si="9224"/>
        <v>0</v>
      </c>
      <c r="J581" s="118"/>
      <c r="K581" s="118"/>
      <c r="L581" s="115"/>
      <c r="M581" s="115"/>
      <c r="N581" s="115"/>
      <c r="O581" s="115"/>
      <c r="P581" s="115"/>
      <c r="Q581" s="115">
        <f t="shared" si="9225"/>
        <v>0</v>
      </c>
      <c r="S581" s="118"/>
      <c r="T581" s="118"/>
      <c r="U581" s="115"/>
      <c r="V581" s="115"/>
      <c r="W581" s="115"/>
      <c r="X581" s="115"/>
      <c r="Y581" s="115"/>
      <c r="Z581" s="115">
        <f t="shared" si="9226"/>
        <v>0</v>
      </c>
      <c r="AB581" s="118"/>
      <c r="AC581" s="118"/>
      <c r="AD581" s="115"/>
      <c r="AE581" s="115"/>
      <c r="AF581" s="115"/>
      <c r="AG581" s="115"/>
      <c r="AH581" s="115"/>
      <c r="AI581" s="115">
        <f t="shared" si="9227"/>
        <v>0</v>
      </c>
      <c r="AK581" s="118"/>
      <c r="AL581" s="118"/>
      <c r="AM581" s="115"/>
      <c r="AN581" s="115"/>
      <c r="AO581" s="115"/>
      <c r="AP581" s="115"/>
      <c r="AQ581" s="115"/>
      <c r="AR581" s="115">
        <f t="shared" si="9228"/>
        <v>0</v>
      </c>
      <c r="AT581" s="118"/>
      <c r="AU581" s="118"/>
      <c r="AV581" s="115"/>
      <c r="AW581" s="115"/>
      <c r="AX581" s="115"/>
      <c r="AY581" s="115"/>
      <c r="AZ581" s="115"/>
      <c r="BA581" s="115">
        <f t="shared" si="9229"/>
        <v>0</v>
      </c>
      <c r="BC581" s="118"/>
      <c r="BD581" s="118"/>
      <c r="BE581" s="115"/>
      <c r="BF581" s="115"/>
      <c r="BG581" s="115"/>
      <c r="BH581" s="115"/>
      <c r="BI581" s="115"/>
      <c r="BJ581" s="115">
        <f t="shared" si="9230"/>
        <v>0</v>
      </c>
      <c r="BL581" s="118"/>
      <c r="BM581" s="118"/>
      <c r="BN581" s="115"/>
      <c r="BO581" s="115"/>
      <c r="BP581" s="115"/>
      <c r="BQ581" s="115"/>
      <c r="BR581" s="115"/>
      <c r="BS581" s="115">
        <f t="shared" si="9231"/>
        <v>0</v>
      </c>
      <c r="BU581" s="118"/>
      <c r="BV581" s="118"/>
      <c r="BW581" s="115"/>
      <c r="BX581" s="115"/>
      <c r="BY581" s="115"/>
      <c r="BZ581" s="115"/>
      <c r="CA581" s="115"/>
      <c r="CB581" s="115">
        <f t="shared" si="9232"/>
        <v>0</v>
      </c>
      <c r="CD581" s="118"/>
      <c r="CE581" s="118"/>
      <c r="CF581" s="115"/>
      <c r="CG581" s="115"/>
      <c r="CH581" s="115"/>
      <c r="CI581" s="115"/>
      <c r="CJ581" s="115"/>
      <c r="CK581" s="115">
        <f t="shared" si="9233"/>
        <v>0</v>
      </c>
      <c r="CM581" s="118"/>
      <c r="CN581" s="118"/>
      <c r="CO581" s="115"/>
      <c r="CP581" s="115"/>
      <c r="CQ581" s="115"/>
      <c r="CR581" s="115"/>
      <c r="CS581" s="115"/>
      <c r="CT581" s="115">
        <f t="shared" si="9234"/>
        <v>0</v>
      </c>
      <c r="CV581" s="118"/>
      <c r="CW581" s="118"/>
      <c r="CX581" s="115"/>
      <c r="CY581" s="115"/>
      <c r="CZ581" s="115"/>
      <c r="DA581" s="115"/>
      <c r="DB581" s="115"/>
      <c r="DC581" s="115">
        <f t="shared" si="9235"/>
        <v>0</v>
      </c>
      <c r="DE581" s="118"/>
      <c r="DF581" s="118"/>
      <c r="DG581" s="115"/>
      <c r="DH581" s="115"/>
      <c r="DI581" s="115"/>
      <c r="DJ581" s="115"/>
      <c r="DK581" s="115"/>
      <c r="DL581" s="115">
        <f t="shared" si="9236"/>
        <v>0</v>
      </c>
      <c r="DN581" s="118"/>
      <c r="DO581" s="118"/>
      <c r="DP581" s="115"/>
      <c r="DQ581" s="115"/>
      <c r="DR581" s="115"/>
      <c r="DS581" s="115"/>
      <c r="DT581" s="115"/>
      <c r="DU581" s="115">
        <f t="shared" si="9237"/>
        <v>0</v>
      </c>
      <c r="DW581" s="118"/>
      <c r="DX581" s="118"/>
      <c r="DY581" s="115"/>
      <c r="DZ581" s="115"/>
      <c r="EA581" s="115"/>
      <c r="EB581" s="115"/>
      <c r="EC581" s="115"/>
      <c r="ED581" s="115">
        <f t="shared" si="9238"/>
        <v>0</v>
      </c>
      <c r="EF581" s="118"/>
      <c r="EG581" s="118"/>
      <c r="EH581" s="115"/>
      <c r="EI581" s="115"/>
      <c r="EJ581" s="115"/>
      <c r="EK581" s="115"/>
      <c r="EL581" s="115"/>
      <c r="EM581" s="115">
        <f t="shared" si="9239"/>
        <v>0</v>
      </c>
      <c r="EO581" s="118"/>
      <c r="EP581" s="118"/>
      <c r="EQ581" s="115"/>
      <c r="ER581" s="115"/>
      <c r="ES581" s="115"/>
      <c r="ET581" s="115"/>
      <c r="EU581" s="115"/>
      <c r="EV581" s="115">
        <f t="shared" si="9240"/>
        <v>0</v>
      </c>
      <c r="EX581" s="118"/>
      <c r="EY581" s="118"/>
      <c r="EZ581" s="115"/>
      <c r="FA581" s="115"/>
      <c r="FB581" s="115"/>
      <c r="FC581" s="115"/>
      <c r="FD581" s="115"/>
      <c r="FE581" s="115">
        <f t="shared" si="9241"/>
        <v>0</v>
      </c>
      <c r="FG581" s="118"/>
      <c r="FH581" s="118"/>
      <c r="FI581" s="115"/>
      <c r="FJ581" s="115"/>
      <c r="FK581" s="115"/>
      <c r="FL581" s="115"/>
      <c r="FM581" s="115"/>
      <c r="FN581" s="115">
        <f t="shared" si="9242"/>
        <v>0</v>
      </c>
      <c r="FP581" s="118"/>
      <c r="FQ581" s="118"/>
      <c r="FR581" s="115"/>
      <c r="FS581" s="115"/>
      <c r="FT581" s="115"/>
      <c r="FU581" s="115"/>
      <c r="FV581" s="115"/>
      <c r="FW581" s="115">
        <f t="shared" si="9243"/>
        <v>0</v>
      </c>
      <c r="FY581" s="118"/>
      <c r="FZ581" s="118"/>
      <c r="GA581" s="115"/>
      <c r="GB581" s="115"/>
      <c r="GC581" s="115"/>
      <c r="GD581" s="115"/>
      <c r="GE581" s="115"/>
      <c r="GF581" s="115">
        <f t="shared" si="9244"/>
        <v>0</v>
      </c>
      <c r="GH581" s="118"/>
      <c r="GI581" s="118"/>
      <c r="GJ581" s="115"/>
      <c r="GK581" s="115"/>
      <c r="GL581" s="115"/>
      <c r="GM581" s="115"/>
      <c r="GN581" s="115"/>
      <c r="GO581" s="115">
        <f t="shared" si="9245"/>
        <v>0</v>
      </c>
      <c r="GQ581" s="118"/>
      <c r="GR581" s="118"/>
      <c r="GS581" s="115"/>
      <c r="GT581" s="115"/>
      <c r="GU581" s="115"/>
      <c r="GV581" s="115"/>
      <c r="GW581" s="115"/>
      <c r="GX581" s="115">
        <f t="shared" si="9246"/>
        <v>0</v>
      </c>
      <c r="GZ581" s="118"/>
      <c r="HA581" s="118"/>
      <c r="HB581" s="115"/>
      <c r="HC581" s="115"/>
      <c r="HD581" s="115"/>
      <c r="HE581" s="115"/>
      <c r="HF581" s="115"/>
      <c r="HG581" s="115">
        <f t="shared" si="9247"/>
        <v>0</v>
      </c>
      <c r="HI581" s="118"/>
      <c r="HJ581" s="118"/>
      <c r="HK581" s="115"/>
      <c r="HL581" s="115"/>
      <c r="HM581" s="115"/>
      <c r="HN581" s="115"/>
      <c r="HO581" s="115"/>
      <c r="HP581" s="115">
        <f t="shared" si="9248"/>
        <v>0</v>
      </c>
      <c r="HR581" s="118"/>
      <c r="HS581" s="118"/>
      <c r="HT581" s="115"/>
      <c r="HU581" s="115"/>
      <c r="HV581" s="115"/>
      <c r="HW581" s="115"/>
      <c r="HX581" s="115"/>
      <c r="HY581" s="115">
        <f t="shared" si="9249"/>
        <v>0</v>
      </c>
      <c r="IA581" s="118"/>
      <c r="IB581" s="118"/>
      <c r="IC581" s="115"/>
      <c r="ID581" s="115"/>
      <c r="IE581" s="115"/>
      <c r="IF581" s="115"/>
      <c r="IG581" s="115"/>
      <c r="IH581" s="115">
        <f t="shared" si="9250"/>
        <v>0</v>
      </c>
      <c r="IJ581" s="118"/>
      <c r="IK581" s="118"/>
      <c r="IL581" s="115"/>
      <c r="IM581" s="115"/>
      <c r="IN581" s="115"/>
      <c r="IO581" s="115"/>
      <c r="IP581" s="115"/>
      <c r="IQ581" s="115">
        <f t="shared" si="9251"/>
        <v>0</v>
      </c>
      <c r="IS581" s="118"/>
      <c r="IT581" s="118"/>
      <c r="IU581" s="115"/>
      <c r="IV581" s="115"/>
      <c r="IW581" s="115"/>
      <c r="IX581" s="115"/>
      <c r="IY581" s="115"/>
      <c r="IZ581" s="115">
        <f t="shared" si="9252"/>
        <v>0</v>
      </c>
      <c r="JB581" s="118"/>
      <c r="JC581" s="118"/>
      <c r="JD581" s="115"/>
      <c r="JE581" s="115"/>
      <c r="JF581" s="115"/>
      <c r="JG581" s="115"/>
      <c r="JH581" s="115"/>
      <c r="JI581" s="115">
        <f t="shared" si="9253"/>
        <v>0</v>
      </c>
      <c r="JK581" s="118"/>
      <c r="JL581" s="118"/>
      <c r="JM581" s="115"/>
      <c r="JN581" s="115"/>
      <c r="JO581" s="115"/>
      <c r="JP581" s="115"/>
      <c r="JQ581" s="115"/>
      <c r="JR581" s="115">
        <f t="shared" si="9254"/>
        <v>0</v>
      </c>
      <c r="JS581" s="481"/>
      <c r="JT581" s="118"/>
      <c r="JU581" s="118"/>
      <c r="JV581" s="115"/>
      <c r="JW581" s="115"/>
      <c r="JX581" s="115"/>
      <c r="JY581" s="115"/>
      <c r="JZ581" s="115"/>
      <c r="KA581" s="115">
        <f t="shared" si="9255"/>
        <v>0</v>
      </c>
      <c r="KB581" s="481"/>
      <c r="KC581" s="118"/>
      <c r="KD581" s="118"/>
      <c r="KE581" s="115"/>
      <c r="KF581" s="115"/>
      <c r="KG581" s="115"/>
      <c r="KH581" s="115"/>
      <c r="KI581" s="115"/>
      <c r="KJ581" s="115">
        <f t="shared" si="9256"/>
        <v>0</v>
      </c>
      <c r="KK581" s="481"/>
      <c r="KL581" s="118"/>
      <c r="KM581" s="118"/>
      <c r="KN581" s="115"/>
      <c r="KO581" s="115"/>
      <c r="KP581" s="115"/>
      <c r="KQ581" s="115"/>
      <c r="KR581" s="115"/>
      <c r="KS581" s="115">
        <f t="shared" si="9257"/>
        <v>0</v>
      </c>
      <c r="KT581" s="481"/>
      <c r="KU581" s="118"/>
      <c r="KV581" s="118"/>
      <c r="KW581" s="115"/>
      <c r="KX581" s="115"/>
      <c r="KY581" s="115"/>
      <c r="KZ581" s="115"/>
      <c r="LA581" s="115"/>
      <c r="LB581" s="115">
        <f t="shared" si="9258"/>
        <v>0</v>
      </c>
      <c r="LC581" s="481"/>
      <c r="LD581" s="118"/>
      <c r="LE581" s="118"/>
      <c r="LF581" s="115"/>
      <c r="LG581" s="115"/>
      <c r="LH581" s="115"/>
      <c r="LI581" s="115"/>
      <c r="LJ581" s="115"/>
      <c r="LK581" s="115">
        <f t="shared" si="9259"/>
        <v>0</v>
      </c>
      <c r="LL581" s="481"/>
      <c r="LM581" s="118"/>
      <c r="LN581" s="118"/>
      <c r="LO581" s="115"/>
      <c r="LP581" s="115"/>
      <c r="LQ581" s="115"/>
      <c r="LR581" s="115"/>
      <c r="LS581" s="115"/>
      <c r="LT581" s="115">
        <f t="shared" si="9260"/>
        <v>0</v>
      </c>
      <c r="LU581" s="481"/>
      <c r="LV581" s="118"/>
      <c r="LW581" s="118"/>
      <c r="LX581" s="115"/>
      <c r="LY581" s="115"/>
      <c r="LZ581" s="115"/>
      <c r="MA581" s="115"/>
      <c r="MB581" s="115"/>
      <c r="MC581" s="115">
        <f t="shared" si="9261"/>
        <v>0</v>
      </c>
      <c r="MD581" s="481"/>
      <c r="ME581" s="118"/>
      <c r="MF581" s="118"/>
      <c r="MG581" s="115"/>
      <c r="MH581" s="115"/>
      <c r="MI581" s="115"/>
      <c r="MJ581" s="115"/>
      <c r="MK581" s="115"/>
      <c r="ML581" s="115">
        <f t="shared" si="9262"/>
        <v>0</v>
      </c>
      <c r="MM581" s="481"/>
      <c r="MN581" s="118"/>
      <c r="MO581" s="118"/>
      <c r="MP581" s="115"/>
      <c r="MQ581" s="115"/>
      <c r="MR581" s="115"/>
      <c r="MS581" s="115"/>
      <c r="MT581" s="115"/>
      <c r="MU581" s="115">
        <f t="shared" si="9263"/>
        <v>0</v>
      </c>
      <c r="MV581" s="481"/>
      <c r="MW581" s="118"/>
      <c r="MX581" s="118"/>
      <c r="MY581" s="115"/>
      <c r="MZ581" s="115"/>
      <c r="NA581" s="115"/>
      <c r="NB581" s="115"/>
      <c r="NC581" s="115"/>
      <c r="ND581" s="115">
        <f t="shared" si="9264"/>
        <v>0</v>
      </c>
      <c r="NE581" s="481"/>
      <c r="NF581" s="118"/>
      <c r="NG581" s="118"/>
      <c r="NH581" s="115"/>
      <c r="NI581" s="115"/>
      <c r="NJ581" s="115"/>
      <c r="NK581" s="115"/>
      <c r="NL581" s="115"/>
      <c r="NM581" s="115">
        <f t="shared" si="9265"/>
        <v>0</v>
      </c>
      <c r="NN581" s="481"/>
      <c r="NO581" s="118"/>
      <c r="NP581" s="118"/>
      <c r="NQ581" s="115"/>
      <c r="NR581" s="115"/>
      <c r="NS581" s="115"/>
      <c r="NT581" s="115"/>
      <c r="NU581" s="115"/>
      <c r="NV581" s="115">
        <f t="shared" si="9266"/>
        <v>0</v>
      </c>
      <c r="NW581" s="481"/>
      <c r="NX581" s="118"/>
      <c r="NY581" s="118"/>
      <c r="NZ581" s="115"/>
      <c r="OA581" s="115"/>
      <c r="OB581" s="115"/>
      <c r="OC581" s="115"/>
      <c r="OD581" s="115"/>
      <c r="OE581" s="115">
        <f t="shared" si="9267"/>
        <v>0</v>
      </c>
      <c r="OF581" s="481"/>
      <c r="OG581" s="118"/>
      <c r="OH581" s="118"/>
      <c r="OI581" s="115"/>
      <c r="OJ581" s="115"/>
      <c r="OK581" s="115"/>
      <c r="OL581" s="115"/>
      <c r="OM581" s="115"/>
      <c r="ON581" s="115">
        <f t="shared" si="9268"/>
        <v>0</v>
      </c>
      <c r="OO581" s="481"/>
      <c r="OP581" s="118"/>
      <c r="OQ581" s="118"/>
      <c r="OR581" s="115"/>
      <c r="OS581" s="115"/>
      <c r="OT581" s="115"/>
      <c r="OU581" s="115"/>
      <c r="OV581" s="115"/>
      <c r="OW581" s="115">
        <f t="shared" si="9269"/>
        <v>0</v>
      </c>
      <c r="OY581" s="118"/>
      <c r="OZ581" s="118"/>
      <c r="PA581" s="115"/>
      <c r="PB581" s="115"/>
      <c r="PC581" s="115"/>
      <c r="PD581" s="115"/>
      <c r="PE581" s="115"/>
      <c r="PF581" s="115">
        <f t="shared" si="9270"/>
        <v>0</v>
      </c>
    </row>
    <row r="582" spans="1:422">
      <c r="A582" s="118"/>
      <c r="B582" s="118"/>
      <c r="C582" s="115"/>
      <c r="D582" s="115"/>
      <c r="E582" s="115"/>
      <c r="F582" s="115"/>
      <c r="G582" s="115"/>
      <c r="H582" s="115">
        <f t="shared" si="9224"/>
        <v>0</v>
      </c>
      <c r="J582" s="118"/>
      <c r="K582" s="118"/>
      <c r="L582" s="115"/>
      <c r="M582" s="115"/>
      <c r="N582" s="115"/>
      <c r="O582" s="115"/>
      <c r="P582" s="115"/>
      <c r="Q582" s="115">
        <f t="shared" si="9225"/>
        <v>0</v>
      </c>
      <c r="S582" s="118"/>
      <c r="T582" s="118"/>
      <c r="U582" s="115"/>
      <c r="V582" s="115"/>
      <c r="W582" s="115"/>
      <c r="X582" s="115"/>
      <c r="Y582" s="115"/>
      <c r="Z582" s="115">
        <f t="shared" si="9226"/>
        <v>0</v>
      </c>
      <c r="AB582" s="118"/>
      <c r="AC582" s="118"/>
      <c r="AD582" s="115"/>
      <c r="AE582" s="115"/>
      <c r="AF582" s="115"/>
      <c r="AG582" s="115"/>
      <c r="AH582" s="115"/>
      <c r="AI582" s="115">
        <f t="shared" si="9227"/>
        <v>0</v>
      </c>
      <c r="AK582" s="118"/>
      <c r="AL582" s="118"/>
      <c r="AM582" s="115"/>
      <c r="AN582" s="115"/>
      <c r="AO582" s="115"/>
      <c r="AP582" s="115"/>
      <c r="AQ582" s="115"/>
      <c r="AR582" s="115">
        <f t="shared" si="9228"/>
        <v>0</v>
      </c>
      <c r="AT582" s="118"/>
      <c r="AU582" s="118"/>
      <c r="AV582" s="115"/>
      <c r="AW582" s="115"/>
      <c r="AX582" s="115"/>
      <c r="AY582" s="115"/>
      <c r="AZ582" s="115"/>
      <c r="BA582" s="115">
        <f t="shared" si="9229"/>
        <v>0</v>
      </c>
      <c r="BC582" s="118"/>
      <c r="BD582" s="118"/>
      <c r="BE582" s="115"/>
      <c r="BF582" s="115"/>
      <c r="BG582" s="115"/>
      <c r="BH582" s="115"/>
      <c r="BI582" s="115"/>
      <c r="BJ582" s="115">
        <f t="shared" si="9230"/>
        <v>0</v>
      </c>
      <c r="BL582" s="118"/>
      <c r="BM582" s="118"/>
      <c r="BN582" s="115"/>
      <c r="BO582" s="115"/>
      <c r="BP582" s="115"/>
      <c r="BQ582" s="115"/>
      <c r="BR582" s="115"/>
      <c r="BS582" s="115">
        <f t="shared" si="9231"/>
        <v>0</v>
      </c>
      <c r="BU582" s="118"/>
      <c r="BV582" s="118"/>
      <c r="BW582" s="115"/>
      <c r="BX582" s="115"/>
      <c r="BY582" s="115"/>
      <c r="BZ582" s="115"/>
      <c r="CA582" s="115"/>
      <c r="CB582" s="115">
        <f t="shared" si="9232"/>
        <v>0</v>
      </c>
      <c r="CD582" s="118"/>
      <c r="CE582" s="118"/>
      <c r="CF582" s="115"/>
      <c r="CG582" s="115"/>
      <c r="CH582" s="115"/>
      <c r="CI582" s="115"/>
      <c r="CJ582" s="115"/>
      <c r="CK582" s="115">
        <f t="shared" si="9233"/>
        <v>0</v>
      </c>
      <c r="CM582" s="118"/>
      <c r="CN582" s="118"/>
      <c r="CO582" s="115"/>
      <c r="CP582" s="115"/>
      <c r="CQ582" s="115"/>
      <c r="CR582" s="115"/>
      <c r="CS582" s="115"/>
      <c r="CT582" s="115">
        <f t="shared" si="9234"/>
        <v>0</v>
      </c>
      <c r="CV582" s="118"/>
      <c r="CW582" s="118"/>
      <c r="CX582" s="115"/>
      <c r="CY582" s="115"/>
      <c r="CZ582" s="115"/>
      <c r="DA582" s="115"/>
      <c r="DB582" s="115"/>
      <c r="DC582" s="115">
        <f t="shared" si="9235"/>
        <v>0</v>
      </c>
      <c r="DE582" s="118"/>
      <c r="DF582" s="118"/>
      <c r="DG582" s="115"/>
      <c r="DH582" s="115"/>
      <c r="DI582" s="115"/>
      <c r="DJ582" s="115"/>
      <c r="DK582" s="115"/>
      <c r="DL582" s="115">
        <f t="shared" si="9236"/>
        <v>0</v>
      </c>
      <c r="DN582" s="118"/>
      <c r="DO582" s="118"/>
      <c r="DP582" s="115"/>
      <c r="DQ582" s="115"/>
      <c r="DR582" s="115"/>
      <c r="DS582" s="115"/>
      <c r="DT582" s="115"/>
      <c r="DU582" s="115">
        <f t="shared" si="9237"/>
        <v>0</v>
      </c>
      <c r="DW582" s="118"/>
      <c r="DX582" s="118"/>
      <c r="DY582" s="115"/>
      <c r="DZ582" s="115"/>
      <c r="EA582" s="115"/>
      <c r="EB582" s="115"/>
      <c r="EC582" s="115"/>
      <c r="ED582" s="115">
        <f t="shared" si="9238"/>
        <v>0</v>
      </c>
      <c r="EF582" s="118"/>
      <c r="EG582" s="118"/>
      <c r="EH582" s="115"/>
      <c r="EI582" s="115"/>
      <c r="EJ582" s="115"/>
      <c r="EK582" s="115"/>
      <c r="EL582" s="115"/>
      <c r="EM582" s="115">
        <f t="shared" si="9239"/>
        <v>0</v>
      </c>
      <c r="EO582" s="118"/>
      <c r="EP582" s="118"/>
      <c r="EQ582" s="115"/>
      <c r="ER582" s="115"/>
      <c r="ES582" s="115"/>
      <c r="ET582" s="115"/>
      <c r="EU582" s="115"/>
      <c r="EV582" s="115">
        <f t="shared" si="9240"/>
        <v>0</v>
      </c>
      <c r="EX582" s="118"/>
      <c r="EY582" s="118"/>
      <c r="EZ582" s="115"/>
      <c r="FA582" s="115"/>
      <c r="FB582" s="115"/>
      <c r="FC582" s="115"/>
      <c r="FD582" s="115"/>
      <c r="FE582" s="115">
        <f t="shared" si="9241"/>
        <v>0</v>
      </c>
      <c r="FG582" s="118"/>
      <c r="FH582" s="118"/>
      <c r="FI582" s="115"/>
      <c r="FJ582" s="115"/>
      <c r="FK582" s="115"/>
      <c r="FL582" s="115"/>
      <c r="FM582" s="115"/>
      <c r="FN582" s="115">
        <f t="shared" si="9242"/>
        <v>0</v>
      </c>
      <c r="FP582" s="118"/>
      <c r="FQ582" s="118"/>
      <c r="FR582" s="115"/>
      <c r="FS582" s="115"/>
      <c r="FT582" s="115"/>
      <c r="FU582" s="115"/>
      <c r="FV582" s="115"/>
      <c r="FW582" s="115">
        <f t="shared" si="9243"/>
        <v>0</v>
      </c>
      <c r="FY582" s="118"/>
      <c r="FZ582" s="118"/>
      <c r="GA582" s="115"/>
      <c r="GB582" s="115"/>
      <c r="GC582" s="115"/>
      <c r="GD582" s="115"/>
      <c r="GE582" s="115"/>
      <c r="GF582" s="115">
        <f t="shared" si="9244"/>
        <v>0</v>
      </c>
      <c r="GH582" s="118"/>
      <c r="GI582" s="118"/>
      <c r="GJ582" s="115"/>
      <c r="GK582" s="115"/>
      <c r="GL582" s="115"/>
      <c r="GM582" s="115"/>
      <c r="GN582" s="115"/>
      <c r="GO582" s="115">
        <f t="shared" si="9245"/>
        <v>0</v>
      </c>
      <c r="GQ582" s="118"/>
      <c r="GR582" s="118"/>
      <c r="GS582" s="115"/>
      <c r="GT582" s="115"/>
      <c r="GU582" s="115"/>
      <c r="GV582" s="115"/>
      <c r="GW582" s="115"/>
      <c r="GX582" s="115">
        <f t="shared" si="9246"/>
        <v>0</v>
      </c>
      <c r="GZ582" s="118"/>
      <c r="HA582" s="118"/>
      <c r="HB582" s="115"/>
      <c r="HC582" s="115"/>
      <c r="HD582" s="115"/>
      <c r="HE582" s="115"/>
      <c r="HF582" s="115"/>
      <c r="HG582" s="115">
        <f t="shared" si="9247"/>
        <v>0</v>
      </c>
      <c r="HI582" s="118"/>
      <c r="HJ582" s="118"/>
      <c r="HK582" s="115"/>
      <c r="HL582" s="115"/>
      <c r="HM582" s="115"/>
      <c r="HN582" s="115"/>
      <c r="HO582" s="115"/>
      <c r="HP582" s="115">
        <f t="shared" si="9248"/>
        <v>0</v>
      </c>
      <c r="HR582" s="118"/>
      <c r="HS582" s="118"/>
      <c r="HT582" s="115"/>
      <c r="HU582" s="115"/>
      <c r="HV582" s="115"/>
      <c r="HW582" s="115"/>
      <c r="HX582" s="115"/>
      <c r="HY582" s="115">
        <f t="shared" si="9249"/>
        <v>0</v>
      </c>
      <c r="IA582" s="118"/>
      <c r="IB582" s="118"/>
      <c r="IC582" s="115"/>
      <c r="ID582" s="115"/>
      <c r="IE582" s="115"/>
      <c r="IF582" s="115"/>
      <c r="IG582" s="115"/>
      <c r="IH582" s="115">
        <f t="shared" si="9250"/>
        <v>0</v>
      </c>
      <c r="IJ582" s="118"/>
      <c r="IK582" s="118"/>
      <c r="IL582" s="115"/>
      <c r="IM582" s="115"/>
      <c r="IN582" s="115"/>
      <c r="IO582" s="115"/>
      <c r="IP582" s="115"/>
      <c r="IQ582" s="115">
        <f t="shared" si="9251"/>
        <v>0</v>
      </c>
      <c r="IS582" s="118"/>
      <c r="IT582" s="118"/>
      <c r="IU582" s="115"/>
      <c r="IV582" s="115"/>
      <c r="IW582" s="115"/>
      <c r="IX582" s="115"/>
      <c r="IY582" s="115"/>
      <c r="IZ582" s="115">
        <f t="shared" si="9252"/>
        <v>0</v>
      </c>
      <c r="JB582" s="118"/>
      <c r="JC582" s="118"/>
      <c r="JD582" s="115"/>
      <c r="JE582" s="115"/>
      <c r="JF582" s="115"/>
      <c r="JG582" s="115"/>
      <c r="JH582" s="115"/>
      <c r="JI582" s="115">
        <f t="shared" si="9253"/>
        <v>0</v>
      </c>
      <c r="JK582" s="118"/>
      <c r="JL582" s="118"/>
      <c r="JM582" s="115"/>
      <c r="JN582" s="115"/>
      <c r="JO582" s="115"/>
      <c r="JP582" s="115"/>
      <c r="JQ582" s="115"/>
      <c r="JR582" s="115">
        <f t="shared" si="9254"/>
        <v>0</v>
      </c>
      <c r="JS582" s="481"/>
      <c r="JT582" s="118"/>
      <c r="JU582" s="118"/>
      <c r="JV582" s="115"/>
      <c r="JW582" s="115"/>
      <c r="JX582" s="115"/>
      <c r="JY582" s="115"/>
      <c r="JZ582" s="115"/>
      <c r="KA582" s="115">
        <f t="shared" si="9255"/>
        <v>0</v>
      </c>
      <c r="KB582" s="481"/>
      <c r="KC582" s="118"/>
      <c r="KD582" s="118"/>
      <c r="KE582" s="115"/>
      <c r="KF582" s="115"/>
      <c r="KG582" s="115"/>
      <c r="KH582" s="115"/>
      <c r="KI582" s="115"/>
      <c r="KJ582" s="115">
        <f t="shared" si="9256"/>
        <v>0</v>
      </c>
      <c r="KK582" s="481"/>
      <c r="KL582" s="118"/>
      <c r="KM582" s="118"/>
      <c r="KN582" s="115"/>
      <c r="KO582" s="115"/>
      <c r="KP582" s="115"/>
      <c r="KQ582" s="115"/>
      <c r="KR582" s="115"/>
      <c r="KS582" s="115">
        <f t="shared" si="9257"/>
        <v>0</v>
      </c>
      <c r="KT582" s="481"/>
      <c r="KU582" s="118"/>
      <c r="KV582" s="118"/>
      <c r="KW582" s="115"/>
      <c r="KX582" s="115"/>
      <c r="KY582" s="115"/>
      <c r="KZ582" s="115"/>
      <c r="LA582" s="115"/>
      <c r="LB582" s="115">
        <f t="shared" si="9258"/>
        <v>0</v>
      </c>
      <c r="LC582" s="481"/>
      <c r="LD582" s="118"/>
      <c r="LE582" s="118"/>
      <c r="LF582" s="115"/>
      <c r="LG582" s="115"/>
      <c r="LH582" s="115"/>
      <c r="LI582" s="115"/>
      <c r="LJ582" s="115"/>
      <c r="LK582" s="115">
        <f t="shared" si="9259"/>
        <v>0</v>
      </c>
      <c r="LL582" s="481"/>
      <c r="LM582" s="118"/>
      <c r="LN582" s="118"/>
      <c r="LO582" s="115"/>
      <c r="LP582" s="115"/>
      <c r="LQ582" s="115"/>
      <c r="LR582" s="115"/>
      <c r="LS582" s="115"/>
      <c r="LT582" s="115">
        <f t="shared" si="9260"/>
        <v>0</v>
      </c>
      <c r="LU582" s="481"/>
      <c r="LV582" s="118"/>
      <c r="LW582" s="118"/>
      <c r="LX582" s="115"/>
      <c r="LY582" s="115"/>
      <c r="LZ582" s="115"/>
      <c r="MA582" s="115"/>
      <c r="MB582" s="115"/>
      <c r="MC582" s="115">
        <f t="shared" si="9261"/>
        <v>0</v>
      </c>
      <c r="MD582" s="481"/>
      <c r="ME582" s="118"/>
      <c r="MF582" s="118"/>
      <c r="MG582" s="115"/>
      <c r="MH582" s="115"/>
      <c r="MI582" s="115"/>
      <c r="MJ582" s="115"/>
      <c r="MK582" s="115"/>
      <c r="ML582" s="115">
        <f t="shared" si="9262"/>
        <v>0</v>
      </c>
      <c r="MM582" s="481"/>
      <c r="MN582" s="118"/>
      <c r="MO582" s="118"/>
      <c r="MP582" s="115"/>
      <c r="MQ582" s="115"/>
      <c r="MR582" s="115"/>
      <c r="MS582" s="115"/>
      <c r="MT582" s="115"/>
      <c r="MU582" s="115">
        <f t="shared" si="9263"/>
        <v>0</v>
      </c>
      <c r="MV582" s="481"/>
      <c r="MW582" s="118"/>
      <c r="MX582" s="118"/>
      <c r="MY582" s="115"/>
      <c r="MZ582" s="115"/>
      <c r="NA582" s="115"/>
      <c r="NB582" s="115"/>
      <c r="NC582" s="115"/>
      <c r="ND582" s="115">
        <f t="shared" si="9264"/>
        <v>0</v>
      </c>
      <c r="NE582" s="481"/>
      <c r="NF582" s="118"/>
      <c r="NG582" s="118"/>
      <c r="NH582" s="115"/>
      <c r="NI582" s="115"/>
      <c r="NJ582" s="115"/>
      <c r="NK582" s="115"/>
      <c r="NL582" s="115"/>
      <c r="NM582" s="115">
        <f t="shared" si="9265"/>
        <v>0</v>
      </c>
      <c r="NN582" s="481"/>
      <c r="NO582" s="118"/>
      <c r="NP582" s="118"/>
      <c r="NQ582" s="115"/>
      <c r="NR582" s="115"/>
      <c r="NS582" s="115"/>
      <c r="NT582" s="115"/>
      <c r="NU582" s="115"/>
      <c r="NV582" s="115">
        <f t="shared" si="9266"/>
        <v>0</v>
      </c>
      <c r="NW582" s="481"/>
      <c r="NX582" s="118"/>
      <c r="NY582" s="118"/>
      <c r="NZ582" s="115"/>
      <c r="OA582" s="115"/>
      <c r="OB582" s="115"/>
      <c r="OC582" s="115"/>
      <c r="OD582" s="115"/>
      <c r="OE582" s="115">
        <f t="shared" si="9267"/>
        <v>0</v>
      </c>
      <c r="OF582" s="481"/>
      <c r="OG582" s="118"/>
      <c r="OH582" s="118"/>
      <c r="OI582" s="115"/>
      <c r="OJ582" s="115"/>
      <c r="OK582" s="115"/>
      <c r="OL582" s="115"/>
      <c r="OM582" s="115"/>
      <c r="ON582" s="115">
        <f t="shared" si="9268"/>
        <v>0</v>
      </c>
      <c r="OO582" s="481"/>
      <c r="OP582" s="118"/>
      <c r="OQ582" s="118"/>
      <c r="OR582" s="115"/>
      <c r="OS582" s="115"/>
      <c r="OT582" s="115"/>
      <c r="OU582" s="115"/>
      <c r="OV582" s="115"/>
      <c r="OW582" s="115">
        <f t="shared" si="9269"/>
        <v>0</v>
      </c>
      <c r="OY582" s="118"/>
      <c r="OZ582" s="118"/>
      <c r="PA582" s="115"/>
      <c r="PB582" s="115"/>
      <c r="PC582" s="115"/>
      <c r="PD582" s="115"/>
      <c r="PE582" s="115"/>
      <c r="PF582" s="115">
        <f t="shared" si="9270"/>
        <v>0</v>
      </c>
    </row>
    <row r="583" spans="1:422">
      <c r="A583" s="118"/>
      <c r="B583" s="118"/>
      <c r="C583" s="115"/>
      <c r="D583" s="115"/>
      <c r="E583" s="115"/>
      <c r="F583" s="115"/>
      <c r="G583" s="115"/>
      <c r="H583" s="115">
        <f t="shared" si="9224"/>
        <v>0</v>
      </c>
      <c r="J583" s="118"/>
      <c r="K583" s="118"/>
      <c r="L583" s="115"/>
      <c r="M583" s="115"/>
      <c r="N583" s="115"/>
      <c r="O583" s="115"/>
      <c r="P583" s="115"/>
      <c r="Q583" s="115">
        <f t="shared" si="9225"/>
        <v>0</v>
      </c>
      <c r="S583" s="118"/>
      <c r="T583" s="118"/>
      <c r="U583" s="115"/>
      <c r="V583" s="115"/>
      <c r="W583" s="115"/>
      <c r="X583" s="115"/>
      <c r="Y583" s="115"/>
      <c r="Z583" s="115">
        <f t="shared" si="9226"/>
        <v>0</v>
      </c>
      <c r="AB583" s="118"/>
      <c r="AC583" s="118"/>
      <c r="AD583" s="115"/>
      <c r="AE583" s="115"/>
      <c r="AF583" s="115"/>
      <c r="AG583" s="115"/>
      <c r="AH583" s="115"/>
      <c r="AI583" s="115">
        <f t="shared" si="9227"/>
        <v>0</v>
      </c>
      <c r="AK583" s="118"/>
      <c r="AL583" s="118"/>
      <c r="AM583" s="115"/>
      <c r="AN583" s="115"/>
      <c r="AO583" s="115"/>
      <c r="AP583" s="115"/>
      <c r="AQ583" s="115"/>
      <c r="AR583" s="115">
        <f t="shared" si="9228"/>
        <v>0</v>
      </c>
      <c r="AT583" s="118"/>
      <c r="AU583" s="118"/>
      <c r="AV583" s="115"/>
      <c r="AW583" s="115"/>
      <c r="AX583" s="115"/>
      <c r="AY583" s="115"/>
      <c r="AZ583" s="115"/>
      <c r="BA583" s="115">
        <f t="shared" si="9229"/>
        <v>0</v>
      </c>
      <c r="BC583" s="118"/>
      <c r="BD583" s="118"/>
      <c r="BE583" s="115"/>
      <c r="BF583" s="115"/>
      <c r="BG583" s="115"/>
      <c r="BH583" s="115"/>
      <c r="BI583" s="115"/>
      <c r="BJ583" s="115">
        <f t="shared" si="9230"/>
        <v>0</v>
      </c>
      <c r="BL583" s="118"/>
      <c r="BM583" s="118"/>
      <c r="BN583" s="115"/>
      <c r="BO583" s="115"/>
      <c r="BP583" s="115"/>
      <c r="BQ583" s="115"/>
      <c r="BR583" s="115"/>
      <c r="BS583" s="115">
        <f t="shared" si="9231"/>
        <v>0</v>
      </c>
      <c r="BU583" s="118"/>
      <c r="BV583" s="118"/>
      <c r="BW583" s="115"/>
      <c r="BX583" s="115"/>
      <c r="BY583" s="115"/>
      <c r="BZ583" s="115"/>
      <c r="CA583" s="115"/>
      <c r="CB583" s="115">
        <f t="shared" si="9232"/>
        <v>0</v>
      </c>
      <c r="CD583" s="118"/>
      <c r="CE583" s="118"/>
      <c r="CF583" s="115"/>
      <c r="CG583" s="115"/>
      <c r="CH583" s="115"/>
      <c r="CI583" s="115"/>
      <c r="CJ583" s="115"/>
      <c r="CK583" s="115">
        <f t="shared" si="9233"/>
        <v>0</v>
      </c>
      <c r="CM583" s="118"/>
      <c r="CN583" s="118"/>
      <c r="CO583" s="115"/>
      <c r="CP583" s="115"/>
      <c r="CQ583" s="115"/>
      <c r="CR583" s="115"/>
      <c r="CS583" s="115"/>
      <c r="CT583" s="115">
        <f t="shared" si="9234"/>
        <v>0</v>
      </c>
      <c r="CV583" s="118"/>
      <c r="CW583" s="118"/>
      <c r="CX583" s="115"/>
      <c r="CY583" s="115"/>
      <c r="CZ583" s="115"/>
      <c r="DA583" s="115"/>
      <c r="DB583" s="115"/>
      <c r="DC583" s="115">
        <f t="shared" si="9235"/>
        <v>0</v>
      </c>
      <c r="DE583" s="118"/>
      <c r="DF583" s="118"/>
      <c r="DG583" s="115"/>
      <c r="DH583" s="115"/>
      <c r="DI583" s="115"/>
      <c r="DJ583" s="115"/>
      <c r="DK583" s="115"/>
      <c r="DL583" s="115">
        <f t="shared" si="9236"/>
        <v>0</v>
      </c>
      <c r="DN583" s="118"/>
      <c r="DO583" s="118"/>
      <c r="DP583" s="115"/>
      <c r="DQ583" s="115"/>
      <c r="DR583" s="115"/>
      <c r="DS583" s="115"/>
      <c r="DT583" s="115"/>
      <c r="DU583" s="115">
        <f t="shared" si="9237"/>
        <v>0</v>
      </c>
      <c r="DW583" s="118"/>
      <c r="DX583" s="118"/>
      <c r="DY583" s="115"/>
      <c r="DZ583" s="115"/>
      <c r="EA583" s="115"/>
      <c r="EB583" s="115"/>
      <c r="EC583" s="115"/>
      <c r="ED583" s="115">
        <f t="shared" si="9238"/>
        <v>0</v>
      </c>
      <c r="EF583" s="118"/>
      <c r="EG583" s="118"/>
      <c r="EH583" s="115"/>
      <c r="EI583" s="115"/>
      <c r="EJ583" s="115"/>
      <c r="EK583" s="115"/>
      <c r="EL583" s="115"/>
      <c r="EM583" s="115">
        <f t="shared" si="9239"/>
        <v>0</v>
      </c>
      <c r="EO583" s="118"/>
      <c r="EP583" s="118"/>
      <c r="EQ583" s="115"/>
      <c r="ER583" s="115"/>
      <c r="ES583" s="115"/>
      <c r="ET583" s="115"/>
      <c r="EU583" s="115"/>
      <c r="EV583" s="115">
        <f t="shared" si="9240"/>
        <v>0</v>
      </c>
      <c r="EX583" s="118"/>
      <c r="EY583" s="118"/>
      <c r="EZ583" s="115"/>
      <c r="FA583" s="115"/>
      <c r="FB583" s="115"/>
      <c r="FC583" s="115"/>
      <c r="FD583" s="115"/>
      <c r="FE583" s="115">
        <f t="shared" si="9241"/>
        <v>0</v>
      </c>
      <c r="FG583" s="118"/>
      <c r="FH583" s="118"/>
      <c r="FI583" s="115"/>
      <c r="FJ583" s="115"/>
      <c r="FK583" s="115"/>
      <c r="FL583" s="115"/>
      <c r="FM583" s="115"/>
      <c r="FN583" s="115">
        <f t="shared" si="9242"/>
        <v>0</v>
      </c>
      <c r="FP583" s="118"/>
      <c r="FQ583" s="118"/>
      <c r="FR583" s="115"/>
      <c r="FS583" s="115"/>
      <c r="FT583" s="115"/>
      <c r="FU583" s="115"/>
      <c r="FV583" s="115"/>
      <c r="FW583" s="115">
        <f t="shared" si="9243"/>
        <v>0</v>
      </c>
      <c r="FY583" s="118"/>
      <c r="FZ583" s="118"/>
      <c r="GA583" s="115"/>
      <c r="GB583" s="115"/>
      <c r="GC583" s="115"/>
      <c r="GD583" s="115"/>
      <c r="GE583" s="115"/>
      <c r="GF583" s="115">
        <f t="shared" si="9244"/>
        <v>0</v>
      </c>
      <c r="GH583" s="118"/>
      <c r="GI583" s="118"/>
      <c r="GJ583" s="115"/>
      <c r="GK583" s="115"/>
      <c r="GL583" s="115"/>
      <c r="GM583" s="115"/>
      <c r="GN583" s="115"/>
      <c r="GO583" s="115">
        <f t="shared" si="9245"/>
        <v>0</v>
      </c>
      <c r="GQ583" s="118"/>
      <c r="GR583" s="118"/>
      <c r="GS583" s="115"/>
      <c r="GT583" s="115"/>
      <c r="GU583" s="115"/>
      <c r="GV583" s="115"/>
      <c r="GW583" s="115"/>
      <c r="GX583" s="115">
        <f t="shared" si="9246"/>
        <v>0</v>
      </c>
      <c r="GZ583" s="118"/>
      <c r="HA583" s="118"/>
      <c r="HB583" s="115"/>
      <c r="HC583" s="115"/>
      <c r="HD583" s="115"/>
      <c r="HE583" s="115"/>
      <c r="HF583" s="115"/>
      <c r="HG583" s="115">
        <f t="shared" si="9247"/>
        <v>0</v>
      </c>
      <c r="HI583" s="118"/>
      <c r="HJ583" s="118"/>
      <c r="HK583" s="115"/>
      <c r="HL583" s="115"/>
      <c r="HM583" s="115"/>
      <c r="HN583" s="115"/>
      <c r="HO583" s="115"/>
      <c r="HP583" s="115">
        <f t="shared" si="9248"/>
        <v>0</v>
      </c>
      <c r="HR583" s="118"/>
      <c r="HS583" s="118"/>
      <c r="HT583" s="115"/>
      <c r="HU583" s="115"/>
      <c r="HV583" s="115"/>
      <c r="HW583" s="115"/>
      <c r="HX583" s="115"/>
      <c r="HY583" s="115">
        <f t="shared" si="9249"/>
        <v>0</v>
      </c>
      <c r="IA583" s="118"/>
      <c r="IB583" s="118"/>
      <c r="IC583" s="115"/>
      <c r="ID583" s="115"/>
      <c r="IE583" s="115"/>
      <c r="IF583" s="115"/>
      <c r="IG583" s="115"/>
      <c r="IH583" s="115">
        <f t="shared" si="9250"/>
        <v>0</v>
      </c>
      <c r="IJ583" s="118"/>
      <c r="IK583" s="118"/>
      <c r="IL583" s="115"/>
      <c r="IM583" s="115"/>
      <c r="IN583" s="115"/>
      <c r="IO583" s="115"/>
      <c r="IP583" s="115"/>
      <c r="IQ583" s="115">
        <f t="shared" si="9251"/>
        <v>0</v>
      </c>
      <c r="IS583" s="118"/>
      <c r="IT583" s="118"/>
      <c r="IU583" s="115"/>
      <c r="IV583" s="115"/>
      <c r="IW583" s="115"/>
      <c r="IX583" s="115"/>
      <c r="IY583" s="115"/>
      <c r="IZ583" s="115">
        <f t="shared" si="9252"/>
        <v>0</v>
      </c>
      <c r="JB583" s="118"/>
      <c r="JC583" s="118"/>
      <c r="JD583" s="115"/>
      <c r="JE583" s="115"/>
      <c r="JF583" s="115"/>
      <c r="JG583" s="115"/>
      <c r="JH583" s="115"/>
      <c r="JI583" s="115">
        <f t="shared" si="9253"/>
        <v>0</v>
      </c>
      <c r="JK583" s="118"/>
      <c r="JL583" s="118"/>
      <c r="JM583" s="115"/>
      <c r="JN583" s="115"/>
      <c r="JO583" s="115"/>
      <c r="JP583" s="115"/>
      <c r="JQ583" s="115"/>
      <c r="JR583" s="115">
        <f t="shared" si="9254"/>
        <v>0</v>
      </c>
      <c r="JS583" s="481"/>
      <c r="JT583" s="118"/>
      <c r="JU583" s="118"/>
      <c r="JV583" s="115"/>
      <c r="JW583" s="115"/>
      <c r="JX583" s="115"/>
      <c r="JY583" s="115"/>
      <c r="JZ583" s="115"/>
      <c r="KA583" s="115">
        <f t="shared" si="9255"/>
        <v>0</v>
      </c>
      <c r="KB583" s="481"/>
      <c r="KC583" s="118"/>
      <c r="KD583" s="118"/>
      <c r="KE583" s="115"/>
      <c r="KF583" s="115"/>
      <c r="KG583" s="115"/>
      <c r="KH583" s="115"/>
      <c r="KI583" s="115"/>
      <c r="KJ583" s="115">
        <f t="shared" si="9256"/>
        <v>0</v>
      </c>
      <c r="KK583" s="481"/>
      <c r="KL583" s="118"/>
      <c r="KM583" s="118"/>
      <c r="KN583" s="115"/>
      <c r="KO583" s="115"/>
      <c r="KP583" s="115"/>
      <c r="KQ583" s="115"/>
      <c r="KR583" s="115"/>
      <c r="KS583" s="115">
        <f t="shared" si="9257"/>
        <v>0</v>
      </c>
      <c r="KT583" s="481"/>
      <c r="KU583" s="118"/>
      <c r="KV583" s="118"/>
      <c r="KW583" s="115"/>
      <c r="KX583" s="115"/>
      <c r="KY583" s="115"/>
      <c r="KZ583" s="115"/>
      <c r="LA583" s="115"/>
      <c r="LB583" s="115">
        <f t="shared" si="9258"/>
        <v>0</v>
      </c>
      <c r="LC583" s="481"/>
      <c r="LD583" s="118"/>
      <c r="LE583" s="118"/>
      <c r="LF583" s="115"/>
      <c r="LG583" s="115"/>
      <c r="LH583" s="115"/>
      <c r="LI583" s="115"/>
      <c r="LJ583" s="115"/>
      <c r="LK583" s="115">
        <f t="shared" si="9259"/>
        <v>0</v>
      </c>
      <c r="LL583" s="481"/>
      <c r="LM583" s="118"/>
      <c r="LN583" s="118"/>
      <c r="LO583" s="115"/>
      <c r="LP583" s="115"/>
      <c r="LQ583" s="115"/>
      <c r="LR583" s="115"/>
      <c r="LS583" s="115"/>
      <c r="LT583" s="115">
        <f t="shared" si="9260"/>
        <v>0</v>
      </c>
      <c r="LU583" s="481"/>
      <c r="LV583" s="118"/>
      <c r="LW583" s="118"/>
      <c r="LX583" s="115"/>
      <c r="LY583" s="115"/>
      <c r="LZ583" s="115"/>
      <c r="MA583" s="115"/>
      <c r="MB583" s="115"/>
      <c r="MC583" s="115">
        <f t="shared" si="9261"/>
        <v>0</v>
      </c>
      <c r="MD583" s="481"/>
      <c r="ME583" s="118"/>
      <c r="MF583" s="118"/>
      <c r="MG583" s="115"/>
      <c r="MH583" s="115"/>
      <c r="MI583" s="115"/>
      <c r="MJ583" s="115"/>
      <c r="MK583" s="115"/>
      <c r="ML583" s="115">
        <f t="shared" si="9262"/>
        <v>0</v>
      </c>
      <c r="MM583" s="481"/>
      <c r="MN583" s="118"/>
      <c r="MO583" s="118"/>
      <c r="MP583" s="115"/>
      <c r="MQ583" s="115"/>
      <c r="MR583" s="115"/>
      <c r="MS583" s="115"/>
      <c r="MT583" s="115"/>
      <c r="MU583" s="115">
        <f t="shared" si="9263"/>
        <v>0</v>
      </c>
      <c r="MV583" s="481"/>
      <c r="MW583" s="118"/>
      <c r="MX583" s="118"/>
      <c r="MY583" s="115"/>
      <c r="MZ583" s="115"/>
      <c r="NA583" s="115"/>
      <c r="NB583" s="115"/>
      <c r="NC583" s="115"/>
      <c r="ND583" s="115">
        <f t="shared" si="9264"/>
        <v>0</v>
      </c>
      <c r="NE583" s="481"/>
      <c r="NF583" s="118"/>
      <c r="NG583" s="118"/>
      <c r="NH583" s="115"/>
      <c r="NI583" s="115"/>
      <c r="NJ583" s="115"/>
      <c r="NK583" s="115"/>
      <c r="NL583" s="115"/>
      <c r="NM583" s="115">
        <f t="shared" si="9265"/>
        <v>0</v>
      </c>
      <c r="NN583" s="481"/>
      <c r="NO583" s="118"/>
      <c r="NP583" s="118"/>
      <c r="NQ583" s="115"/>
      <c r="NR583" s="115"/>
      <c r="NS583" s="115"/>
      <c r="NT583" s="115"/>
      <c r="NU583" s="115"/>
      <c r="NV583" s="115">
        <f t="shared" si="9266"/>
        <v>0</v>
      </c>
      <c r="NW583" s="481"/>
      <c r="NX583" s="118"/>
      <c r="NY583" s="118"/>
      <c r="NZ583" s="115"/>
      <c r="OA583" s="115"/>
      <c r="OB583" s="115"/>
      <c r="OC583" s="115"/>
      <c r="OD583" s="115"/>
      <c r="OE583" s="115">
        <f t="shared" si="9267"/>
        <v>0</v>
      </c>
      <c r="OF583" s="481"/>
      <c r="OG583" s="118"/>
      <c r="OH583" s="118"/>
      <c r="OI583" s="115"/>
      <c r="OJ583" s="115"/>
      <c r="OK583" s="115"/>
      <c r="OL583" s="115"/>
      <c r="OM583" s="115"/>
      <c r="ON583" s="115">
        <f t="shared" si="9268"/>
        <v>0</v>
      </c>
      <c r="OO583" s="481"/>
      <c r="OP583" s="118"/>
      <c r="OQ583" s="118"/>
      <c r="OR583" s="115"/>
      <c r="OS583" s="115"/>
      <c r="OT583" s="115"/>
      <c r="OU583" s="115"/>
      <c r="OV583" s="115"/>
      <c r="OW583" s="115">
        <f t="shared" si="9269"/>
        <v>0</v>
      </c>
      <c r="OY583" s="118"/>
      <c r="OZ583" s="118"/>
      <c r="PA583" s="115"/>
      <c r="PB583" s="115"/>
      <c r="PC583" s="115"/>
      <c r="PD583" s="115"/>
      <c r="PE583" s="115"/>
      <c r="PF583" s="115">
        <f t="shared" si="9270"/>
        <v>0</v>
      </c>
    </row>
    <row r="584" spans="1:422">
      <c r="A584" s="118"/>
      <c r="B584" s="118"/>
      <c r="C584" s="115"/>
      <c r="D584" s="115"/>
      <c r="E584" s="115"/>
      <c r="F584" s="115"/>
      <c r="G584" s="115"/>
      <c r="H584" s="115">
        <f t="shared" si="9224"/>
        <v>0</v>
      </c>
      <c r="J584" s="118"/>
      <c r="K584" s="118"/>
      <c r="L584" s="115"/>
      <c r="M584" s="115"/>
      <c r="N584" s="115"/>
      <c r="O584" s="115"/>
      <c r="P584" s="115"/>
      <c r="Q584" s="115">
        <f t="shared" si="9225"/>
        <v>0</v>
      </c>
      <c r="S584" s="118"/>
      <c r="T584" s="118"/>
      <c r="U584" s="115"/>
      <c r="V584" s="115"/>
      <c r="W584" s="115"/>
      <c r="X584" s="115"/>
      <c r="Y584" s="115"/>
      <c r="Z584" s="115">
        <f t="shared" si="9226"/>
        <v>0</v>
      </c>
      <c r="AB584" s="118"/>
      <c r="AC584" s="118"/>
      <c r="AD584" s="115"/>
      <c r="AE584" s="115"/>
      <c r="AF584" s="115"/>
      <c r="AG584" s="115"/>
      <c r="AH584" s="115"/>
      <c r="AI584" s="115">
        <f t="shared" si="9227"/>
        <v>0</v>
      </c>
      <c r="AK584" s="118"/>
      <c r="AL584" s="118"/>
      <c r="AM584" s="115"/>
      <c r="AN584" s="115"/>
      <c r="AO584" s="115"/>
      <c r="AP584" s="115"/>
      <c r="AQ584" s="115"/>
      <c r="AR584" s="115">
        <f t="shared" si="9228"/>
        <v>0</v>
      </c>
      <c r="AT584" s="118"/>
      <c r="AU584" s="118"/>
      <c r="AV584" s="115"/>
      <c r="AW584" s="115"/>
      <c r="AX584" s="115"/>
      <c r="AY584" s="115"/>
      <c r="AZ584" s="115"/>
      <c r="BA584" s="115">
        <f t="shared" si="9229"/>
        <v>0</v>
      </c>
      <c r="BC584" s="118"/>
      <c r="BD584" s="118"/>
      <c r="BE584" s="115"/>
      <c r="BF584" s="115"/>
      <c r="BG584" s="115"/>
      <c r="BH584" s="115"/>
      <c r="BI584" s="115"/>
      <c r="BJ584" s="115">
        <f t="shared" si="9230"/>
        <v>0</v>
      </c>
      <c r="BL584" s="118"/>
      <c r="BM584" s="118"/>
      <c r="BN584" s="115"/>
      <c r="BO584" s="115"/>
      <c r="BP584" s="115"/>
      <c r="BQ584" s="115"/>
      <c r="BR584" s="115"/>
      <c r="BS584" s="115">
        <f t="shared" si="9231"/>
        <v>0</v>
      </c>
      <c r="BU584" s="118"/>
      <c r="BV584" s="118"/>
      <c r="BW584" s="115"/>
      <c r="BX584" s="115"/>
      <c r="BY584" s="115"/>
      <c r="BZ584" s="115"/>
      <c r="CA584" s="115"/>
      <c r="CB584" s="115">
        <f t="shared" si="9232"/>
        <v>0</v>
      </c>
      <c r="CD584" s="118"/>
      <c r="CE584" s="118"/>
      <c r="CF584" s="115"/>
      <c r="CG584" s="115"/>
      <c r="CH584" s="115"/>
      <c r="CI584" s="115"/>
      <c r="CJ584" s="115"/>
      <c r="CK584" s="115">
        <f t="shared" si="9233"/>
        <v>0</v>
      </c>
      <c r="CM584" s="118"/>
      <c r="CN584" s="118"/>
      <c r="CO584" s="115"/>
      <c r="CP584" s="115"/>
      <c r="CQ584" s="115"/>
      <c r="CR584" s="115"/>
      <c r="CS584" s="115"/>
      <c r="CT584" s="115">
        <f t="shared" si="9234"/>
        <v>0</v>
      </c>
      <c r="CV584" s="118"/>
      <c r="CW584" s="118"/>
      <c r="CX584" s="115"/>
      <c r="CY584" s="115"/>
      <c r="CZ584" s="115"/>
      <c r="DA584" s="115"/>
      <c r="DB584" s="115"/>
      <c r="DC584" s="115">
        <f t="shared" si="9235"/>
        <v>0</v>
      </c>
      <c r="DE584" s="118"/>
      <c r="DF584" s="118"/>
      <c r="DG584" s="115"/>
      <c r="DH584" s="115"/>
      <c r="DI584" s="115"/>
      <c r="DJ584" s="115"/>
      <c r="DK584" s="115"/>
      <c r="DL584" s="115">
        <f t="shared" si="9236"/>
        <v>0</v>
      </c>
      <c r="DN584" s="118"/>
      <c r="DO584" s="118"/>
      <c r="DP584" s="115"/>
      <c r="DQ584" s="115"/>
      <c r="DR584" s="115"/>
      <c r="DS584" s="115"/>
      <c r="DT584" s="115"/>
      <c r="DU584" s="115">
        <f t="shared" si="9237"/>
        <v>0</v>
      </c>
      <c r="DW584" s="118"/>
      <c r="DX584" s="118"/>
      <c r="DY584" s="115"/>
      <c r="DZ584" s="115"/>
      <c r="EA584" s="115"/>
      <c r="EB584" s="115"/>
      <c r="EC584" s="115"/>
      <c r="ED584" s="115">
        <f t="shared" si="9238"/>
        <v>0</v>
      </c>
      <c r="EF584" s="118"/>
      <c r="EG584" s="118"/>
      <c r="EH584" s="115"/>
      <c r="EI584" s="115"/>
      <c r="EJ584" s="115"/>
      <c r="EK584" s="115"/>
      <c r="EL584" s="115"/>
      <c r="EM584" s="115">
        <f t="shared" si="9239"/>
        <v>0</v>
      </c>
      <c r="EO584" s="118"/>
      <c r="EP584" s="118"/>
      <c r="EQ584" s="115"/>
      <c r="ER584" s="115"/>
      <c r="ES584" s="115"/>
      <c r="ET584" s="115"/>
      <c r="EU584" s="115"/>
      <c r="EV584" s="115">
        <f t="shared" si="9240"/>
        <v>0</v>
      </c>
      <c r="EX584" s="118"/>
      <c r="EY584" s="118"/>
      <c r="EZ584" s="115"/>
      <c r="FA584" s="115"/>
      <c r="FB584" s="115"/>
      <c r="FC584" s="115"/>
      <c r="FD584" s="115"/>
      <c r="FE584" s="115">
        <f t="shared" si="9241"/>
        <v>0</v>
      </c>
      <c r="FG584" s="118"/>
      <c r="FH584" s="118"/>
      <c r="FI584" s="115"/>
      <c r="FJ584" s="115"/>
      <c r="FK584" s="115"/>
      <c r="FL584" s="115"/>
      <c r="FM584" s="115"/>
      <c r="FN584" s="115">
        <f t="shared" si="9242"/>
        <v>0</v>
      </c>
      <c r="FP584" s="118"/>
      <c r="FQ584" s="118"/>
      <c r="FR584" s="115"/>
      <c r="FS584" s="115"/>
      <c r="FT584" s="115"/>
      <c r="FU584" s="115"/>
      <c r="FV584" s="115"/>
      <c r="FW584" s="115">
        <f t="shared" si="9243"/>
        <v>0</v>
      </c>
      <c r="FY584" s="118"/>
      <c r="FZ584" s="118"/>
      <c r="GA584" s="115"/>
      <c r="GB584" s="115"/>
      <c r="GC584" s="115"/>
      <c r="GD584" s="115"/>
      <c r="GE584" s="115"/>
      <c r="GF584" s="115">
        <f t="shared" si="9244"/>
        <v>0</v>
      </c>
      <c r="GH584" s="118"/>
      <c r="GI584" s="118"/>
      <c r="GJ584" s="115"/>
      <c r="GK584" s="115"/>
      <c r="GL584" s="115"/>
      <c r="GM584" s="115"/>
      <c r="GN584" s="115"/>
      <c r="GO584" s="115">
        <f t="shared" si="9245"/>
        <v>0</v>
      </c>
      <c r="GQ584" s="118"/>
      <c r="GR584" s="118"/>
      <c r="GS584" s="115"/>
      <c r="GT584" s="115"/>
      <c r="GU584" s="115"/>
      <c r="GV584" s="115"/>
      <c r="GW584" s="115"/>
      <c r="GX584" s="115">
        <f t="shared" si="9246"/>
        <v>0</v>
      </c>
      <c r="GZ584" s="118"/>
      <c r="HA584" s="118"/>
      <c r="HB584" s="115"/>
      <c r="HC584" s="115"/>
      <c r="HD584" s="115"/>
      <c r="HE584" s="115"/>
      <c r="HF584" s="115"/>
      <c r="HG584" s="115">
        <f t="shared" si="9247"/>
        <v>0</v>
      </c>
      <c r="HI584" s="118"/>
      <c r="HJ584" s="118"/>
      <c r="HK584" s="115"/>
      <c r="HL584" s="115"/>
      <c r="HM584" s="115"/>
      <c r="HN584" s="115"/>
      <c r="HO584" s="115"/>
      <c r="HP584" s="115">
        <f t="shared" si="9248"/>
        <v>0</v>
      </c>
      <c r="HR584" s="118"/>
      <c r="HS584" s="118"/>
      <c r="HT584" s="115"/>
      <c r="HU584" s="115"/>
      <c r="HV584" s="115"/>
      <c r="HW584" s="115"/>
      <c r="HX584" s="115"/>
      <c r="HY584" s="115">
        <f t="shared" si="9249"/>
        <v>0</v>
      </c>
      <c r="IA584" s="118"/>
      <c r="IB584" s="118"/>
      <c r="IC584" s="115"/>
      <c r="ID584" s="115"/>
      <c r="IE584" s="115"/>
      <c r="IF584" s="115"/>
      <c r="IG584" s="115"/>
      <c r="IH584" s="115">
        <f t="shared" si="9250"/>
        <v>0</v>
      </c>
      <c r="IJ584" s="118"/>
      <c r="IK584" s="118"/>
      <c r="IL584" s="115"/>
      <c r="IM584" s="115"/>
      <c r="IN584" s="115"/>
      <c r="IO584" s="115"/>
      <c r="IP584" s="115"/>
      <c r="IQ584" s="115">
        <f t="shared" si="9251"/>
        <v>0</v>
      </c>
      <c r="IS584" s="118"/>
      <c r="IT584" s="118"/>
      <c r="IU584" s="115"/>
      <c r="IV584" s="115"/>
      <c r="IW584" s="115"/>
      <c r="IX584" s="115"/>
      <c r="IY584" s="115"/>
      <c r="IZ584" s="115">
        <f t="shared" si="9252"/>
        <v>0</v>
      </c>
      <c r="JB584" s="118"/>
      <c r="JC584" s="118"/>
      <c r="JD584" s="115"/>
      <c r="JE584" s="115"/>
      <c r="JF584" s="115"/>
      <c r="JG584" s="115"/>
      <c r="JH584" s="115"/>
      <c r="JI584" s="115">
        <f t="shared" si="9253"/>
        <v>0</v>
      </c>
      <c r="JK584" s="118"/>
      <c r="JL584" s="118"/>
      <c r="JM584" s="115"/>
      <c r="JN584" s="115"/>
      <c r="JO584" s="115"/>
      <c r="JP584" s="115"/>
      <c r="JQ584" s="115"/>
      <c r="JR584" s="115">
        <f t="shared" si="9254"/>
        <v>0</v>
      </c>
      <c r="JS584" s="481"/>
      <c r="JT584" s="118"/>
      <c r="JU584" s="118"/>
      <c r="JV584" s="115"/>
      <c r="JW584" s="115"/>
      <c r="JX584" s="115"/>
      <c r="JY584" s="115"/>
      <c r="JZ584" s="115"/>
      <c r="KA584" s="115">
        <f t="shared" si="9255"/>
        <v>0</v>
      </c>
      <c r="KB584" s="481"/>
      <c r="KC584" s="118"/>
      <c r="KD584" s="118"/>
      <c r="KE584" s="115"/>
      <c r="KF584" s="115"/>
      <c r="KG584" s="115"/>
      <c r="KH584" s="115"/>
      <c r="KI584" s="115"/>
      <c r="KJ584" s="115">
        <f t="shared" si="9256"/>
        <v>0</v>
      </c>
      <c r="KK584" s="481"/>
      <c r="KL584" s="118"/>
      <c r="KM584" s="118"/>
      <c r="KN584" s="115"/>
      <c r="KO584" s="115"/>
      <c r="KP584" s="115"/>
      <c r="KQ584" s="115"/>
      <c r="KR584" s="115"/>
      <c r="KS584" s="115">
        <f t="shared" si="9257"/>
        <v>0</v>
      </c>
      <c r="KT584" s="481"/>
      <c r="KU584" s="118"/>
      <c r="KV584" s="118"/>
      <c r="KW584" s="115"/>
      <c r="KX584" s="115"/>
      <c r="KY584" s="115"/>
      <c r="KZ584" s="115"/>
      <c r="LA584" s="115"/>
      <c r="LB584" s="115">
        <f t="shared" si="9258"/>
        <v>0</v>
      </c>
      <c r="LC584" s="481"/>
      <c r="LD584" s="118"/>
      <c r="LE584" s="118"/>
      <c r="LF584" s="115"/>
      <c r="LG584" s="115"/>
      <c r="LH584" s="115"/>
      <c r="LI584" s="115"/>
      <c r="LJ584" s="115"/>
      <c r="LK584" s="115">
        <f t="shared" si="9259"/>
        <v>0</v>
      </c>
      <c r="LL584" s="481"/>
      <c r="LM584" s="118"/>
      <c r="LN584" s="118"/>
      <c r="LO584" s="115"/>
      <c r="LP584" s="115"/>
      <c r="LQ584" s="115"/>
      <c r="LR584" s="115"/>
      <c r="LS584" s="115"/>
      <c r="LT584" s="115">
        <f t="shared" si="9260"/>
        <v>0</v>
      </c>
      <c r="LU584" s="481"/>
      <c r="LV584" s="118"/>
      <c r="LW584" s="118"/>
      <c r="LX584" s="115"/>
      <c r="LY584" s="115"/>
      <c r="LZ584" s="115"/>
      <c r="MA584" s="115"/>
      <c r="MB584" s="115"/>
      <c r="MC584" s="115">
        <f t="shared" si="9261"/>
        <v>0</v>
      </c>
      <c r="MD584" s="481"/>
      <c r="ME584" s="118"/>
      <c r="MF584" s="118"/>
      <c r="MG584" s="115"/>
      <c r="MH584" s="115"/>
      <c r="MI584" s="115"/>
      <c r="MJ584" s="115"/>
      <c r="MK584" s="115"/>
      <c r="ML584" s="115">
        <f t="shared" si="9262"/>
        <v>0</v>
      </c>
      <c r="MM584" s="481"/>
      <c r="MN584" s="118"/>
      <c r="MO584" s="118"/>
      <c r="MP584" s="115"/>
      <c r="MQ584" s="115"/>
      <c r="MR584" s="115"/>
      <c r="MS584" s="115"/>
      <c r="MT584" s="115"/>
      <c r="MU584" s="115">
        <f t="shared" si="9263"/>
        <v>0</v>
      </c>
      <c r="MV584" s="481"/>
      <c r="MW584" s="118"/>
      <c r="MX584" s="118"/>
      <c r="MY584" s="115"/>
      <c r="MZ584" s="115"/>
      <c r="NA584" s="115"/>
      <c r="NB584" s="115"/>
      <c r="NC584" s="115"/>
      <c r="ND584" s="115">
        <f t="shared" si="9264"/>
        <v>0</v>
      </c>
      <c r="NE584" s="481"/>
      <c r="NF584" s="118"/>
      <c r="NG584" s="118"/>
      <c r="NH584" s="115"/>
      <c r="NI584" s="115"/>
      <c r="NJ584" s="115"/>
      <c r="NK584" s="115"/>
      <c r="NL584" s="115"/>
      <c r="NM584" s="115">
        <f t="shared" si="9265"/>
        <v>0</v>
      </c>
      <c r="NN584" s="481"/>
      <c r="NO584" s="118"/>
      <c r="NP584" s="118"/>
      <c r="NQ584" s="115"/>
      <c r="NR584" s="115"/>
      <c r="NS584" s="115"/>
      <c r="NT584" s="115"/>
      <c r="NU584" s="115"/>
      <c r="NV584" s="115">
        <f t="shared" si="9266"/>
        <v>0</v>
      </c>
      <c r="NW584" s="481"/>
      <c r="NX584" s="118"/>
      <c r="NY584" s="118"/>
      <c r="NZ584" s="115"/>
      <c r="OA584" s="115"/>
      <c r="OB584" s="115"/>
      <c r="OC584" s="115"/>
      <c r="OD584" s="115"/>
      <c r="OE584" s="115">
        <f t="shared" si="9267"/>
        <v>0</v>
      </c>
      <c r="OF584" s="481"/>
      <c r="OG584" s="118"/>
      <c r="OH584" s="118"/>
      <c r="OI584" s="115"/>
      <c r="OJ584" s="115"/>
      <c r="OK584" s="115"/>
      <c r="OL584" s="115"/>
      <c r="OM584" s="115"/>
      <c r="ON584" s="115">
        <f t="shared" si="9268"/>
        <v>0</v>
      </c>
      <c r="OO584" s="481"/>
      <c r="OP584" s="118"/>
      <c r="OQ584" s="118"/>
      <c r="OR584" s="115"/>
      <c r="OS584" s="115"/>
      <c r="OT584" s="115"/>
      <c r="OU584" s="115"/>
      <c r="OV584" s="115"/>
      <c r="OW584" s="115">
        <f t="shared" si="9269"/>
        <v>0</v>
      </c>
      <c r="OY584" s="118"/>
      <c r="OZ584" s="118"/>
      <c r="PA584" s="115"/>
      <c r="PB584" s="115"/>
      <c r="PC584" s="115"/>
      <c r="PD584" s="115"/>
      <c r="PE584" s="115"/>
      <c r="PF584" s="115">
        <f t="shared" si="9270"/>
        <v>0</v>
      </c>
    </row>
    <row r="585" spans="1:422">
      <c r="A585" s="118"/>
      <c r="B585" s="118"/>
      <c r="C585" s="115"/>
      <c r="D585" s="115"/>
      <c r="E585" s="115"/>
      <c r="F585" s="115"/>
      <c r="G585" s="115"/>
      <c r="H585" s="115">
        <f t="shared" si="9224"/>
        <v>0</v>
      </c>
      <c r="J585" s="118"/>
      <c r="K585" s="118"/>
      <c r="L585" s="115"/>
      <c r="M585" s="115"/>
      <c r="N585" s="115"/>
      <c r="O585" s="115"/>
      <c r="P585" s="115"/>
      <c r="Q585" s="115">
        <f t="shared" si="9225"/>
        <v>0</v>
      </c>
      <c r="S585" s="118"/>
      <c r="T585" s="118"/>
      <c r="U585" s="115"/>
      <c r="V585" s="115"/>
      <c r="W585" s="115"/>
      <c r="X585" s="115"/>
      <c r="Y585" s="115"/>
      <c r="Z585" s="115">
        <f t="shared" si="9226"/>
        <v>0</v>
      </c>
      <c r="AB585" s="118"/>
      <c r="AC585" s="118"/>
      <c r="AD585" s="115"/>
      <c r="AE585" s="115"/>
      <c r="AF585" s="115"/>
      <c r="AG585" s="115"/>
      <c r="AH585" s="115"/>
      <c r="AI585" s="115">
        <f t="shared" si="9227"/>
        <v>0</v>
      </c>
      <c r="AK585" s="118"/>
      <c r="AL585" s="118"/>
      <c r="AM585" s="115"/>
      <c r="AN585" s="115"/>
      <c r="AO585" s="115"/>
      <c r="AP585" s="115"/>
      <c r="AQ585" s="115"/>
      <c r="AR585" s="115">
        <f t="shared" si="9228"/>
        <v>0</v>
      </c>
      <c r="AT585" s="118"/>
      <c r="AU585" s="118"/>
      <c r="AV585" s="115"/>
      <c r="AW585" s="115"/>
      <c r="AX585" s="115"/>
      <c r="AY585" s="115"/>
      <c r="AZ585" s="115"/>
      <c r="BA585" s="115">
        <f t="shared" si="9229"/>
        <v>0</v>
      </c>
      <c r="BC585" s="118"/>
      <c r="BD585" s="118"/>
      <c r="BE585" s="115"/>
      <c r="BF585" s="115"/>
      <c r="BG585" s="115"/>
      <c r="BH585" s="115"/>
      <c r="BI585" s="115"/>
      <c r="BJ585" s="115">
        <f t="shared" si="9230"/>
        <v>0</v>
      </c>
      <c r="BL585" s="118"/>
      <c r="BM585" s="118"/>
      <c r="BN585" s="115"/>
      <c r="BO585" s="115"/>
      <c r="BP585" s="115"/>
      <c r="BQ585" s="115"/>
      <c r="BR585" s="115"/>
      <c r="BS585" s="115">
        <f t="shared" si="9231"/>
        <v>0</v>
      </c>
      <c r="BU585" s="118"/>
      <c r="BV585" s="118"/>
      <c r="BW585" s="115"/>
      <c r="BX585" s="115"/>
      <c r="BY585" s="115"/>
      <c r="BZ585" s="115"/>
      <c r="CA585" s="115"/>
      <c r="CB585" s="115">
        <f t="shared" si="9232"/>
        <v>0</v>
      </c>
      <c r="CD585" s="118"/>
      <c r="CE585" s="118"/>
      <c r="CF585" s="115"/>
      <c r="CG585" s="115"/>
      <c r="CH585" s="115"/>
      <c r="CI585" s="115"/>
      <c r="CJ585" s="115"/>
      <c r="CK585" s="115">
        <f t="shared" si="9233"/>
        <v>0</v>
      </c>
      <c r="CM585" s="118"/>
      <c r="CN585" s="118"/>
      <c r="CO585" s="115"/>
      <c r="CP585" s="115"/>
      <c r="CQ585" s="115"/>
      <c r="CR585" s="115"/>
      <c r="CS585" s="115"/>
      <c r="CT585" s="115">
        <f t="shared" si="9234"/>
        <v>0</v>
      </c>
      <c r="CV585" s="118"/>
      <c r="CW585" s="118"/>
      <c r="CX585" s="115"/>
      <c r="CY585" s="115"/>
      <c r="CZ585" s="115"/>
      <c r="DA585" s="115"/>
      <c r="DB585" s="115"/>
      <c r="DC585" s="115">
        <f t="shared" si="9235"/>
        <v>0</v>
      </c>
      <c r="DE585" s="118"/>
      <c r="DF585" s="118"/>
      <c r="DG585" s="115"/>
      <c r="DH585" s="115"/>
      <c r="DI585" s="115"/>
      <c r="DJ585" s="115"/>
      <c r="DK585" s="115"/>
      <c r="DL585" s="115">
        <f t="shared" si="9236"/>
        <v>0</v>
      </c>
      <c r="DN585" s="118"/>
      <c r="DO585" s="118"/>
      <c r="DP585" s="115"/>
      <c r="DQ585" s="115"/>
      <c r="DR585" s="115"/>
      <c r="DS585" s="115"/>
      <c r="DT585" s="115"/>
      <c r="DU585" s="115">
        <f t="shared" si="9237"/>
        <v>0</v>
      </c>
      <c r="DW585" s="118"/>
      <c r="DX585" s="118"/>
      <c r="DY585" s="115"/>
      <c r="DZ585" s="115"/>
      <c r="EA585" s="115"/>
      <c r="EB585" s="115"/>
      <c r="EC585" s="115"/>
      <c r="ED585" s="115">
        <f t="shared" si="9238"/>
        <v>0</v>
      </c>
      <c r="EF585" s="118"/>
      <c r="EG585" s="118"/>
      <c r="EH585" s="115"/>
      <c r="EI585" s="115"/>
      <c r="EJ585" s="115"/>
      <c r="EK585" s="115"/>
      <c r="EL585" s="115"/>
      <c r="EM585" s="115">
        <f t="shared" si="9239"/>
        <v>0</v>
      </c>
      <c r="EO585" s="118"/>
      <c r="EP585" s="118"/>
      <c r="EQ585" s="115"/>
      <c r="ER585" s="115"/>
      <c r="ES585" s="115"/>
      <c r="ET585" s="115"/>
      <c r="EU585" s="115"/>
      <c r="EV585" s="115">
        <f t="shared" si="9240"/>
        <v>0</v>
      </c>
      <c r="EX585" s="118"/>
      <c r="EY585" s="118"/>
      <c r="EZ585" s="115"/>
      <c r="FA585" s="115"/>
      <c r="FB585" s="115"/>
      <c r="FC585" s="115"/>
      <c r="FD585" s="115"/>
      <c r="FE585" s="115">
        <f t="shared" si="9241"/>
        <v>0</v>
      </c>
      <c r="FG585" s="118"/>
      <c r="FH585" s="118"/>
      <c r="FI585" s="115"/>
      <c r="FJ585" s="115"/>
      <c r="FK585" s="115"/>
      <c r="FL585" s="115"/>
      <c r="FM585" s="115"/>
      <c r="FN585" s="115">
        <f t="shared" si="9242"/>
        <v>0</v>
      </c>
      <c r="FP585" s="118"/>
      <c r="FQ585" s="118"/>
      <c r="FR585" s="115"/>
      <c r="FS585" s="115"/>
      <c r="FT585" s="115"/>
      <c r="FU585" s="115"/>
      <c r="FV585" s="115"/>
      <c r="FW585" s="115">
        <f t="shared" si="9243"/>
        <v>0</v>
      </c>
      <c r="FY585" s="118"/>
      <c r="FZ585" s="118"/>
      <c r="GA585" s="115"/>
      <c r="GB585" s="115"/>
      <c r="GC585" s="115"/>
      <c r="GD585" s="115"/>
      <c r="GE585" s="115"/>
      <c r="GF585" s="115">
        <f t="shared" si="9244"/>
        <v>0</v>
      </c>
      <c r="GH585" s="118"/>
      <c r="GI585" s="118"/>
      <c r="GJ585" s="115"/>
      <c r="GK585" s="115"/>
      <c r="GL585" s="115"/>
      <c r="GM585" s="115"/>
      <c r="GN585" s="115"/>
      <c r="GO585" s="115">
        <f t="shared" si="9245"/>
        <v>0</v>
      </c>
      <c r="GQ585" s="118"/>
      <c r="GR585" s="118"/>
      <c r="GS585" s="115"/>
      <c r="GT585" s="115"/>
      <c r="GU585" s="115"/>
      <c r="GV585" s="115"/>
      <c r="GW585" s="115"/>
      <c r="GX585" s="115">
        <f t="shared" si="9246"/>
        <v>0</v>
      </c>
      <c r="GZ585" s="118"/>
      <c r="HA585" s="118"/>
      <c r="HB585" s="115"/>
      <c r="HC585" s="115"/>
      <c r="HD585" s="115"/>
      <c r="HE585" s="115"/>
      <c r="HF585" s="115"/>
      <c r="HG585" s="115">
        <f t="shared" si="9247"/>
        <v>0</v>
      </c>
      <c r="HI585" s="118"/>
      <c r="HJ585" s="118"/>
      <c r="HK585" s="115"/>
      <c r="HL585" s="115"/>
      <c r="HM585" s="115"/>
      <c r="HN585" s="115"/>
      <c r="HO585" s="115"/>
      <c r="HP585" s="115">
        <f t="shared" si="9248"/>
        <v>0</v>
      </c>
      <c r="HR585" s="118"/>
      <c r="HS585" s="118"/>
      <c r="HT585" s="115"/>
      <c r="HU585" s="115"/>
      <c r="HV585" s="115"/>
      <c r="HW585" s="115"/>
      <c r="HX585" s="115"/>
      <c r="HY585" s="115">
        <f t="shared" si="9249"/>
        <v>0</v>
      </c>
      <c r="IA585" s="118"/>
      <c r="IB585" s="118"/>
      <c r="IC585" s="115"/>
      <c r="ID585" s="115"/>
      <c r="IE585" s="115"/>
      <c r="IF585" s="115"/>
      <c r="IG585" s="115"/>
      <c r="IH585" s="115">
        <f t="shared" si="9250"/>
        <v>0</v>
      </c>
      <c r="IJ585" s="118"/>
      <c r="IK585" s="118"/>
      <c r="IL585" s="115"/>
      <c r="IM585" s="115"/>
      <c r="IN585" s="115"/>
      <c r="IO585" s="115"/>
      <c r="IP585" s="115"/>
      <c r="IQ585" s="115">
        <f t="shared" si="9251"/>
        <v>0</v>
      </c>
      <c r="IS585" s="118"/>
      <c r="IT585" s="118"/>
      <c r="IU585" s="115"/>
      <c r="IV585" s="115"/>
      <c r="IW585" s="115"/>
      <c r="IX585" s="115"/>
      <c r="IY585" s="115"/>
      <c r="IZ585" s="115">
        <f t="shared" si="9252"/>
        <v>0</v>
      </c>
      <c r="JB585" s="118"/>
      <c r="JC585" s="118"/>
      <c r="JD585" s="115"/>
      <c r="JE585" s="115"/>
      <c r="JF585" s="115"/>
      <c r="JG585" s="115"/>
      <c r="JH585" s="115"/>
      <c r="JI585" s="115">
        <f t="shared" si="9253"/>
        <v>0</v>
      </c>
      <c r="JK585" s="118"/>
      <c r="JL585" s="118"/>
      <c r="JM585" s="115"/>
      <c r="JN585" s="115"/>
      <c r="JO585" s="115"/>
      <c r="JP585" s="115"/>
      <c r="JQ585" s="115"/>
      <c r="JR585" s="115">
        <f t="shared" si="9254"/>
        <v>0</v>
      </c>
      <c r="JS585" s="481"/>
      <c r="JT585" s="118"/>
      <c r="JU585" s="118"/>
      <c r="JV585" s="115"/>
      <c r="JW585" s="115"/>
      <c r="JX585" s="115"/>
      <c r="JY585" s="115"/>
      <c r="JZ585" s="115"/>
      <c r="KA585" s="115">
        <f t="shared" si="9255"/>
        <v>0</v>
      </c>
      <c r="KB585" s="481"/>
      <c r="KC585" s="118"/>
      <c r="KD585" s="118"/>
      <c r="KE585" s="115"/>
      <c r="KF585" s="115"/>
      <c r="KG585" s="115"/>
      <c r="KH585" s="115"/>
      <c r="KI585" s="115"/>
      <c r="KJ585" s="115">
        <f t="shared" si="9256"/>
        <v>0</v>
      </c>
      <c r="KK585" s="481"/>
      <c r="KL585" s="118"/>
      <c r="KM585" s="118"/>
      <c r="KN585" s="115"/>
      <c r="KO585" s="115"/>
      <c r="KP585" s="115"/>
      <c r="KQ585" s="115"/>
      <c r="KR585" s="115"/>
      <c r="KS585" s="115">
        <f t="shared" si="9257"/>
        <v>0</v>
      </c>
      <c r="KT585" s="481"/>
      <c r="KU585" s="118"/>
      <c r="KV585" s="118"/>
      <c r="KW585" s="115"/>
      <c r="KX585" s="115"/>
      <c r="KY585" s="115"/>
      <c r="KZ585" s="115"/>
      <c r="LA585" s="115"/>
      <c r="LB585" s="115">
        <f t="shared" si="9258"/>
        <v>0</v>
      </c>
      <c r="LC585" s="481"/>
      <c r="LD585" s="118"/>
      <c r="LE585" s="118"/>
      <c r="LF585" s="115"/>
      <c r="LG585" s="115"/>
      <c r="LH585" s="115"/>
      <c r="LI585" s="115"/>
      <c r="LJ585" s="115"/>
      <c r="LK585" s="115">
        <f t="shared" si="9259"/>
        <v>0</v>
      </c>
      <c r="LL585" s="481"/>
      <c r="LM585" s="118"/>
      <c r="LN585" s="118"/>
      <c r="LO585" s="115"/>
      <c r="LP585" s="115"/>
      <c r="LQ585" s="115"/>
      <c r="LR585" s="115"/>
      <c r="LS585" s="115"/>
      <c r="LT585" s="115">
        <f t="shared" si="9260"/>
        <v>0</v>
      </c>
      <c r="LU585" s="481"/>
      <c r="LV585" s="118"/>
      <c r="LW585" s="118"/>
      <c r="LX585" s="115"/>
      <c r="LY585" s="115"/>
      <c r="LZ585" s="115"/>
      <c r="MA585" s="115"/>
      <c r="MB585" s="115"/>
      <c r="MC585" s="115">
        <f t="shared" si="9261"/>
        <v>0</v>
      </c>
      <c r="MD585" s="481"/>
      <c r="ME585" s="118"/>
      <c r="MF585" s="118"/>
      <c r="MG585" s="115"/>
      <c r="MH585" s="115"/>
      <c r="MI585" s="115"/>
      <c r="MJ585" s="115"/>
      <c r="MK585" s="115"/>
      <c r="ML585" s="115">
        <f t="shared" si="9262"/>
        <v>0</v>
      </c>
      <c r="MM585" s="481"/>
      <c r="MN585" s="118"/>
      <c r="MO585" s="118"/>
      <c r="MP585" s="115"/>
      <c r="MQ585" s="115"/>
      <c r="MR585" s="115"/>
      <c r="MS585" s="115"/>
      <c r="MT585" s="115"/>
      <c r="MU585" s="115">
        <f t="shared" si="9263"/>
        <v>0</v>
      </c>
      <c r="MV585" s="481"/>
      <c r="MW585" s="118"/>
      <c r="MX585" s="118"/>
      <c r="MY585" s="115"/>
      <c r="MZ585" s="115"/>
      <c r="NA585" s="115"/>
      <c r="NB585" s="115"/>
      <c r="NC585" s="115"/>
      <c r="ND585" s="115">
        <f t="shared" si="9264"/>
        <v>0</v>
      </c>
      <c r="NE585" s="481"/>
      <c r="NF585" s="118"/>
      <c r="NG585" s="118"/>
      <c r="NH585" s="115"/>
      <c r="NI585" s="115"/>
      <c r="NJ585" s="115"/>
      <c r="NK585" s="115"/>
      <c r="NL585" s="115"/>
      <c r="NM585" s="115">
        <f t="shared" si="9265"/>
        <v>0</v>
      </c>
      <c r="NN585" s="481"/>
      <c r="NO585" s="118"/>
      <c r="NP585" s="118"/>
      <c r="NQ585" s="115"/>
      <c r="NR585" s="115"/>
      <c r="NS585" s="115"/>
      <c r="NT585" s="115"/>
      <c r="NU585" s="115"/>
      <c r="NV585" s="115">
        <f t="shared" si="9266"/>
        <v>0</v>
      </c>
      <c r="NW585" s="481"/>
      <c r="NX585" s="118"/>
      <c r="NY585" s="118"/>
      <c r="NZ585" s="115"/>
      <c r="OA585" s="115"/>
      <c r="OB585" s="115"/>
      <c r="OC585" s="115"/>
      <c r="OD585" s="115"/>
      <c r="OE585" s="115">
        <f t="shared" si="9267"/>
        <v>0</v>
      </c>
      <c r="OF585" s="481"/>
      <c r="OG585" s="118"/>
      <c r="OH585" s="118"/>
      <c r="OI585" s="115"/>
      <c r="OJ585" s="115"/>
      <c r="OK585" s="115"/>
      <c r="OL585" s="115"/>
      <c r="OM585" s="115"/>
      <c r="ON585" s="115">
        <f t="shared" si="9268"/>
        <v>0</v>
      </c>
      <c r="OO585" s="481"/>
      <c r="OP585" s="118"/>
      <c r="OQ585" s="118"/>
      <c r="OR585" s="115"/>
      <c r="OS585" s="115"/>
      <c r="OT585" s="115"/>
      <c r="OU585" s="115"/>
      <c r="OV585" s="115"/>
      <c r="OW585" s="115">
        <f t="shared" si="9269"/>
        <v>0</v>
      </c>
      <c r="OY585" s="118"/>
      <c r="OZ585" s="118"/>
      <c r="PA585" s="115"/>
      <c r="PB585" s="115"/>
      <c r="PC585" s="115"/>
      <c r="PD585" s="115"/>
      <c r="PE585" s="115"/>
      <c r="PF585" s="115">
        <f t="shared" si="9270"/>
        <v>0</v>
      </c>
    </row>
    <row r="586" spans="1:422">
      <c r="A586" s="118"/>
      <c r="B586" s="118"/>
      <c r="C586" s="115"/>
      <c r="D586" s="115"/>
      <c r="E586" s="115"/>
      <c r="F586" s="115"/>
      <c r="G586" s="115"/>
      <c r="H586" s="115">
        <f t="shared" si="9224"/>
        <v>0</v>
      </c>
      <c r="J586" s="118"/>
      <c r="K586" s="118"/>
      <c r="L586" s="115"/>
      <c r="M586" s="115"/>
      <c r="N586" s="115"/>
      <c r="O586" s="115"/>
      <c r="P586" s="115"/>
      <c r="Q586" s="115">
        <f t="shared" si="9225"/>
        <v>0</v>
      </c>
      <c r="S586" s="118"/>
      <c r="T586" s="118"/>
      <c r="U586" s="115"/>
      <c r="V586" s="115"/>
      <c r="W586" s="115"/>
      <c r="X586" s="115"/>
      <c r="Y586" s="115"/>
      <c r="Z586" s="115">
        <f t="shared" si="9226"/>
        <v>0</v>
      </c>
      <c r="AB586" s="118"/>
      <c r="AC586" s="118"/>
      <c r="AD586" s="115"/>
      <c r="AE586" s="115"/>
      <c r="AF586" s="115"/>
      <c r="AG586" s="115"/>
      <c r="AH586" s="115"/>
      <c r="AI586" s="115">
        <f t="shared" si="9227"/>
        <v>0</v>
      </c>
      <c r="AK586" s="118"/>
      <c r="AL586" s="118"/>
      <c r="AM586" s="115"/>
      <c r="AN586" s="115"/>
      <c r="AO586" s="115"/>
      <c r="AP586" s="115"/>
      <c r="AQ586" s="115"/>
      <c r="AR586" s="115">
        <f t="shared" si="9228"/>
        <v>0</v>
      </c>
      <c r="AT586" s="118"/>
      <c r="AU586" s="118"/>
      <c r="AV586" s="115"/>
      <c r="AW586" s="115"/>
      <c r="AX586" s="115"/>
      <c r="AY586" s="115"/>
      <c r="AZ586" s="115"/>
      <c r="BA586" s="115">
        <f t="shared" si="9229"/>
        <v>0</v>
      </c>
      <c r="BC586" s="118"/>
      <c r="BD586" s="118"/>
      <c r="BE586" s="115"/>
      <c r="BF586" s="115"/>
      <c r="BG586" s="115"/>
      <c r="BH586" s="115"/>
      <c r="BI586" s="115"/>
      <c r="BJ586" s="115">
        <f t="shared" si="9230"/>
        <v>0</v>
      </c>
      <c r="BL586" s="118"/>
      <c r="BM586" s="118"/>
      <c r="BN586" s="115"/>
      <c r="BO586" s="115"/>
      <c r="BP586" s="115"/>
      <c r="BQ586" s="115"/>
      <c r="BR586" s="115"/>
      <c r="BS586" s="115">
        <f t="shared" si="9231"/>
        <v>0</v>
      </c>
      <c r="BU586" s="118"/>
      <c r="BV586" s="118"/>
      <c r="BW586" s="115"/>
      <c r="BX586" s="115"/>
      <c r="BY586" s="115"/>
      <c r="BZ586" s="115"/>
      <c r="CA586" s="115"/>
      <c r="CB586" s="115">
        <f t="shared" si="9232"/>
        <v>0</v>
      </c>
      <c r="CD586" s="118"/>
      <c r="CE586" s="118"/>
      <c r="CF586" s="115"/>
      <c r="CG586" s="115"/>
      <c r="CH586" s="115"/>
      <c r="CI586" s="115"/>
      <c r="CJ586" s="115"/>
      <c r="CK586" s="115">
        <f t="shared" si="9233"/>
        <v>0</v>
      </c>
      <c r="CM586" s="118"/>
      <c r="CN586" s="118"/>
      <c r="CO586" s="115"/>
      <c r="CP586" s="115"/>
      <c r="CQ586" s="115"/>
      <c r="CR586" s="115"/>
      <c r="CS586" s="115"/>
      <c r="CT586" s="115">
        <f t="shared" si="9234"/>
        <v>0</v>
      </c>
      <c r="CV586" s="118"/>
      <c r="CW586" s="118"/>
      <c r="CX586" s="115"/>
      <c r="CY586" s="115"/>
      <c r="CZ586" s="115"/>
      <c r="DA586" s="115"/>
      <c r="DB586" s="115"/>
      <c r="DC586" s="115">
        <f t="shared" si="9235"/>
        <v>0</v>
      </c>
      <c r="DE586" s="118"/>
      <c r="DF586" s="118"/>
      <c r="DG586" s="115"/>
      <c r="DH586" s="115"/>
      <c r="DI586" s="115"/>
      <c r="DJ586" s="115"/>
      <c r="DK586" s="115"/>
      <c r="DL586" s="115">
        <f t="shared" si="9236"/>
        <v>0</v>
      </c>
      <c r="DN586" s="118"/>
      <c r="DO586" s="118"/>
      <c r="DP586" s="115"/>
      <c r="DQ586" s="115"/>
      <c r="DR586" s="115"/>
      <c r="DS586" s="115"/>
      <c r="DT586" s="115"/>
      <c r="DU586" s="115">
        <f t="shared" si="9237"/>
        <v>0</v>
      </c>
      <c r="DW586" s="118"/>
      <c r="DX586" s="118"/>
      <c r="DY586" s="115"/>
      <c r="DZ586" s="115"/>
      <c r="EA586" s="115"/>
      <c r="EB586" s="115"/>
      <c r="EC586" s="115"/>
      <c r="ED586" s="115">
        <f t="shared" si="9238"/>
        <v>0</v>
      </c>
      <c r="EF586" s="118"/>
      <c r="EG586" s="118"/>
      <c r="EH586" s="115"/>
      <c r="EI586" s="115"/>
      <c r="EJ586" s="115"/>
      <c r="EK586" s="115"/>
      <c r="EL586" s="115"/>
      <c r="EM586" s="115">
        <f t="shared" si="9239"/>
        <v>0</v>
      </c>
      <c r="EO586" s="118"/>
      <c r="EP586" s="118"/>
      <c r="EQ586" s="115"/>
      <c r="ER586" s="115"/>
      <c r="ES586" s="115"/>
      <c r="ET586" s="115"/>
      <c r="EU586" s="115"/>
      <c r="EV586" s="115">
        <f t="shared" si="9240"/>
        <v>0</v>
      </c>
      <c r="EX586" s="118"/>
      <c r="EY586" s="118"/>
      <c r="EZ586" s="115"/>
      <c r="FA586" s="115"/>
      <c r="FB586" s="115"/>
      <c r="FC586" s="115"/>
      <c r="FD586" s="115"/>
      <c r="FE586" s="115">
        <f t="shared" si="9241"/>
        <v>0</v>
      </c>
      <c r="FG586" s="118"/>
      <c r="FH586" s="118"/>
      <c r="FI586" s="115"/>
      <c r="FJ586" s="115"/>
      <c r="FK586" s="115"/>
      <c r="FL586" s="115"/>
      <c r="FM586" s="115"/>
      <c r="FN586" s="115">
        <f t="shared" si="9242"/>
        <v>0</v>
      </c>
      <c r="FP586" s="118"/>
      <c r="FQ586" s="118"/>
      <c r="FR586" s="115"/>
      <c r="FS586" s="115"/>
      <c r="FT586" s="115"/>
      <c r="FU586" s="115"/>
      <c r="FV586" s="115"/>
      <c r="FW586" s="115">
        <f t="shared" si="9243"/>
        <v>0</v>
      </c>
      <c r="FY586" s="118"/>
      <c r="FZ586" s="118"/>
      <c r="GA586" s="115"/>
      <c r="GB586" s="115"/>
      <c r="GC586" s="115"/>
      <c r="GD586" s="115"/>
      <c r="GE586" s="115"/>
      <c r="GF586" s="115">
        <f t="shared" si="9244"/>
        <v>0</v>
      </c>
      <c r="GH586" s="118"/>
      <c r="GI586" s="118"/>
      <c r="GJ586" s="115"/>
      <c r="GK586" s="115"/>
      <c r="GL586" s="115"/>
      <c r="GM586" s="115"/>
      <c r="GN586" s="115"/>
      <c r="GO586" s="115">
        <f t="shared" si="9245"/>
        <v>0</v>
      </c>
      <c r="GQ586" s="118"/>
      <c r="GR586" s="118"/>
      <c r="GS586" s="115"/>
      <c r="GT586" s="115"/>
      <c r="GU586" s="115"/>
      <c r="GV586" s="115"/>
      <c r="GW586" s="115"/>
      <c r="GX586" s="115">
        <f t="shared" si="9246"/>
        <v>0</v>
      </c>
      <c r="GZ586" s="118"/>
      <c r="HA586" s="118"/>
      <c r="HB586" s="115"/>
      <c r="HC586" s="115"/>
      <c r="HD586" s="115"/>
      <c r="HE586" s="115"/>
      <c r="HF586" s="115"/>
      <c r="HG586" s="115">
        <f t="shared" si="9247"/>
        <v>0</v>
      </c>
      <c r="HI586" s="118"/>
      <c r="HJ586" s="118"/>
      <c r="HK586" s="115"/>
      <c r="HL586" s="115"/>
      <c r="HM586" s="115"/>
      <c r="HN586" s="115"/>
      <c r="HO586" s="115"/>
      <c r="HP586" s="115">
        <f t="shared" si="9248"/>
        <v>0</v>
      </c>
      <c r="HR586" s="118"/>
      <c r="HS586" s="118"/>
      <c r="HT586" s="115"/>
      <c r="HU586" s="115"/>
      <c r="HV586" s="115"/>
      <c r="HW586" s="115"/>
      <c r="HX586" s="115"/>
      <c r="HY586" s="115">
        <f t="shared" si="9249"/>
        <v>0</v>
      </c>
      <c r="IA586" s="118"/>
      <c r="IB586" s="118"/>
      <c r="IC586" s="115"/>
      <c r="ID586" s="115"/>
      <c r="IE586" s="115"/>
      <c r="IF586" s="115"/>
      <c r="IG586" s="115"/>
      <c r="IH586" s="115">
        <f t="shared" si="9250"/>
        <v>0</v>
      </c>
      <c r="IJ586" s="118"/>
      <c r="IK586" s="118"/>
      <c r="IL586" s="115"/>
      <c r="IM586" s="115"/>
      <c r="IN586" s="115"/>
      <c r="IO586" s="115"/>
      <c r="IP586" s="115"/>
      <c r="IQ586" s="115">
        <f t="shared" si="9251"/>
        <v>0</v>
      </c>
      <c r="IS586" s="118"/>
      <c r="IT586" s="118"/>
      <c r="IU586" s="115"/>
      <c r="IV586" s="115"/>
      <c r="IW586" s="115"/>
      <c r="IX586" s="115"/>
      <c r="IY586" s="115"/>
      <c r="IZ586" s="115">
        <f t="shared" si="9252"/>
        <v>0</v>
      </c>
      <c r="JB586" s="118"/>
      <c r="JC586" s="118"/>
      <c r="JD586" s="115"/>
      <c r="JE586" s="115"/>
      <c r="JF586" s="115"/>
      <c r="JG586" s="115"/>
      <c r="JH586" s="115"/>
      <c r="JI586" s="115">
        <f t="shared" si="9253"/>
        <v>0</v>
      </c>
      <c r="JK586" s="118"/>
      <c r="JL586" s="118"/>
      <c r="JM586" s="115"/>
      <c r="JN586" s="115"/>
      <c r="JO586" s="115"/>
      <c r="JP586" s="115"/>
      <c r="JQ586" s="115"/>
      <c r="JR586" s="115">
        <f t="shared" si="9254"/>
        <v>0</v>
      </c>
      <c r="JS586" s="481"/>
      <c r="JT586" s="118"/>
      <c r="JU586" s="118"/>
      <c r="JV586" s="115"/>
      <c r="JW586" s="115"/>
      <c r="JX586" s="115"/>
      <c r="JY586" s="115"/>
      <c r="JZ586" s="115"/>
      <c r="KA586" s="115">
        <f t="shared" si="9255"/>
        <v>0</v>
      </c>
      <c r="KB586" s="481"/>
      <c r="KC586" s="118"/>
      <c r="KD586" s="118"/>
      <c r="KE586" s="115"/>
      <c r="KF586" s="115"/>
      <c r="KG586" s="115"/>
      <c r="KH586" s="115"/>
      <c r="KI586" s="115"/>
      <c r="KJ586" s="115">
        <f t="shared" si="9256"/>
        <v>0</v>
      </c>
      <c r="KK586" s="481"/>
      <c r="KL586" s="118"/>
      <c r="KM586" s="118"/>
      <c r="KN586" s="115"/>
      <c r="KO586" s="115"/>
      <c r="KP586" s="115"/>
      <c r="KQ586" s="115"/>
      <c r="KR586" s="115"/>
      <c r="KS586" s="115">
        <f t="shared" si="9257"/>
        <v>0</v>
      </c>
      <c r="KT586" s="481"/>
      <c r="KU586" s="118"/>
      <c r="KV586" s="118"/>
      <c r="KW586" s="115"/>
      <c r="KX586" s="115"/>
      <c r="KY586" s="115"/>
      <c r="KZ586" s="115"/>
      <c r="LA586" s="115"/>
      <c r="LB586" s="115">
        <f t="shared" si="9258"/>
        <v>0</v>
      </c>
      <c r="LC586" s="481"/>
      <c r="LD586" s="118"/>
      <c r="LE586" s="118"/>
      <c r="LF586" s="115"/>
      <c r="LG586" s="115"/>
      <c r="LH586" s="115"/>
      <c r="LI586" s="115"/>
      <c r="LJ586" s="115"/>
      <c r="LK586" s="115">
        <f t="shared" si="9259"/>
        <v>0</v>
      </c>
      <c r="LL586" s="481"/>
      <c r="LM586" s="118"/>
      <c r="LN586" s="118"/>
      <c r="LO586" s="115"/>
      <c r="LP586" s="115"/>
      <c r="LQ586" s="115"/>
      <c r="LR586" s="115"/>
      <c r="LS586" s="115"/>
      <c r="LT586" s="115">
        <f t="shared" si="9260"/>
        <v>0</v>
      </c>
      <c r="LU586" s="481"/>
      <c r="LV586" s="118"/>
      <c r="LW586" s="118"/>
      <c r="LX586" s="115"/>
      <c r="LY586" s="115"/>
      <c r="LZ586" s="115"/>
      <c r="MA586" s="115"/>
      <c r="MB586" s="115"/>
      <c r="MC586" s="115">
        <f t="shared" si="9261"/>
        <v>0</v>
      </c>
      <c r="MD586" s="481"/>
      <c r="ME586" s="118"/>
      <c r="MF586" s="118"/>
      <c r="MG586" s="115"/>
      <c r="MH586" s="115"/>
      <c r="MI586" s="115"/>
      <c r="MJ586" s="115"/>
      <c r="MK586" s="115"/>
      <c r="ML586" s="115">
        <f t="shared" si="9262"/>
        <v>0</v>
      </c>
      <c r="MM586" s="481"/>
      <c r="MN586" s="118"/>
      <c r="MO586" s="118"/>
      <c r="MP586" s="115"/>
      <c r="MQ586" s="115"/>
      <c r="MR586" s="115"/>
      <c r="MS586" s="115"/>
      <c r="MT586" s="115"/>
      <c r="MU586" s="115">
        <f t="shared" si="9263"/>
        <v>0</v>
      </c>
      <c r="MV586" s="481"/>
      <c r="MW586" s="118"/>
      <c r="MX586" s="118"/>
      <c r="MY586" s="115"/>
      <c r="MZ586" s="115"/>
      <c r="NA586" s="115"/>
      <c r="NB586" s="115"/>
      <c r="NC586" s="115"/>
      <c r="ND586" s="115">
        <f t="shared" si="9264"/>
        <v>0</v>
      </c>
      <c r="NE586" s="481"/>
      <c r="NF586" s="118"/>
      <c r="NG586" s="118"/>
      <c r="NH586" s="115"/>
      <c r="NI586" s="115"/>
      <c r="NJ586" s="115"/>
      <c r="NK586" s="115"/>
      <c r="NL586" s="115"/>
      <c r="NM586" s="115">
        <f t="shared" si="9265"/>
        <v>0</v>
      </c>
      <c r="NN586" s="481"/>
      <c r="NO586" s="118"/>
      <c r="NP586" s="118"/>
      <c r="NQ586" s="115"/>
      <c r="NR586" s="115"/>
      <c r="NS586" s="115"/>
      <c r="NT586" s="115"/>
      <c r="NU586" s="115"/>
      <c r="NV586" s="115">
        <f t="shared" si="9266"/>
        <v>0</v>
      </c>
      <c r="NW586" s="481"/>
      <c r="NX586" s="118"/>
      <c r="NY586" s="118"/>
      <c r="NZ586" s="115"/>
      <c r="OA586" s="115"/>
      <c r="OB586" s="115"/>
      <c r="OC586" s="115"/>
      <c r="OD586" s="115"/>
      <c r="OE586" s="115">
        <f t="shared" si="9267"/>
        <v>0</v>
      </c>
      <c r="OF586" s="481"/>
      <c r="OG586" s="118"/>
      <c r="OH586" s="118"/>
      <c r="OI586" s="115"/>
      <c r="OJ586" s="115"/>
      <c r="OK586" s="115"/>
      <c r="OL586" s="115"/>
      <c r="OM586" s="115"/>
      <c r="ON586" s="115">
        <f t="shared" si="9268"/>
        <v>0</v>
      </c>
      <c r="OO586" s="481"/>
      <c r="OP586" s="118"/>
      <c r="OQ586" s="118"/>
      <c r="OR586" s="115"/>
      <c r="OS586" s="115"/>
      <c r="OT586" s="115"/>
      <c r="OU586" s="115"/>
      <c r="OV586" s="115"/>
      <c r="OW586" s="115">
        <f t="shared" si="9269"/>
        <v>0</v>
      </c>
      <c r="OY586" s="118"/>
      <c r="OZ586" s="118"/>
      <c r="PA586" s="115"/>
      <c r="PB586" s="115"/>
      <c r="PC586" s="115"/>
      <c r="PD586" s="115"/>
      <c r="PE586" s="115"/>
      <c r="PF586" s="115">
        <f t="shared" si="9270"/>
        <v>0</v>
      </c>
    </row>
    <row r="587" spans="1:422">
      <c r="A587" s="118"/>
      <c r="B587" s="118"/>
      <c r="C587" s="115"/>
      <c r="D587" s="115"/>
      <c r="E587" s="115"/>
      <c r="F587" s="115"/>
      <c r="G587" s="115"/>
      <c r="H587" s="115">
        <f t="shared" si="9224"/>
        <v>0</v>
      </c>
      <c r="J587" s="118"/>
      <c r="K587" s="118"/>
      <c r="L587" s="115"/>
      <c r="M587" s="115"/>
      <c r="N587" s="115"/>
      <c r="O587" s="115"/>
      <c r="P587" s="115"/>
      <c r="Q587" s="115">
        <f t="shared" si="9225"/>
        <v>0</v>
      </c>
      <c r="S587" s="118"/>
      <c r="T587" s="118"/>
      <c r="U587" s="115"/>
      <c r="V587" s="115"/>
      <c r="W587" s="115"/>
      <c r="X587" s="115"/>
      <c r="Y587" s="115"/>
      <c r="Z587" s="115">
        <f t="shared" si="9226"/>
        <v>0</v>
      </c>
      <c r="AB587" s="118"/>
      <c r="AC587" s="118"/>
      <c r="AD587" s="115"/>
      <c r="AE587" s="115"/>
      <c r="AF587" s="115"/>
      <c r="AG587" s="115"/>
      <c r="AH587" s="115"/>
      <c r="AI587" s="115">
        <f t="shared" si="9227"/>
        <v>0</v>
      </c>
      <c r="AK587" s="118"/>
      <c r="AL587" s="118"/>
      <c r="AM587" s="115"/>
      <c r="AN587" s="115"/>
      <c r="AO587" s="115"/>
      <c r="AP587" s="115"/>
      <c r="AQ587" s="115"/>
      <c r="AR587" s="115">
        <f t="shared" si="9228"/>
        <v>0</v>
      </c>
      <c r="AT587" s="118"/>
      <c r="AU587" s="118"/>
      <c r="AV587" s="115"/>
      <c r="AW587" s="115"/>
      <c r="AX587" s="115"/>
      <c r="AY587" s="115"/>
      <c r="AZ587" s="115"/>
      <c r="BA587" s="115">
        <f t="shared" si="9229"/>
        <v>0</v>
      </c>
      <c r="BC587" s="118"/>
      <c r="BD587" s="118"/>
      <c r="BE587" s="115"/>
      <c r="BF587" s="115"/>
      <c r="BG587" s="115"/>
      <c r="BH587" s="115"/>
      <c r="BI587" s="115"/>
      <c r="BJ587" s="115">
        <f t="shared" si="9230"/>
        <v>0</v>
      </c>
      <c r="BL587" s="118"/>
      <c r="BM587" s="118"/>
      <c r="BN587" s="115"/>
      <c r="BO587" s="115"/>
      <c r="BP587" s="115"/>
      <c r="BQ587" s="115"/>
      <c r="BR587" s="115"/>
      <c r="BS587" s="115">
        <f t="shared" si="9231"/>
        <v>0</v>
      </c>
      <c r="BU587" s="118"/>
      <c r="BV587" s="118"/>
      <c r="BW587" s="115"/>
      <c r="BX587" s="115"/>
      <c r="BY587" s="115"/>
      <c r="BZ587" s="115"/>
      <c r="CA587" s="115"/>
      <c r="CB587" s="115">
        <f t="shared" si="9232"/>
        <v>0</v>
      </c>
      <c r="CD587" s="118"/>
      <c r="CE587" s="118"/>
      <c r="CF587" s="115"/>
      <c r="CG587" s="115"/>
      <c r="CH587" s="115"/>
      <c r="CI587" s="115"/>
      <c r="CJ587" s="115"/>
      <c r="CK587" s="115">
        <f t="shared" si="9233"/>
        <v>0</v>
      </c>
      <c r="CM587" s="118"/>
      <c r="CN587" s="118"/>
      <c r="CO587" s="115"/>
      <c r="CP587" s="115"/>
      <c r="CQ587" s="115"/>
      <c r="CR587" s="115"/>
      <c r="CS587" s="115"/>
      <c r="CT587" s="115">
        <f t="shared" si="9234"/>
        <v>0</v>
      </c>
      <c r="CV587" s="118"/>
      <c r="CW587" s="118"/>
      <c r="CX587" s="115"/>
      <c r="CY587" s="115"/>
      <c r="CZ587" s="115"/>
      <c r="DA587" s="115"/>
      <c r="DB587" s="115"/>
      <c r="DC587" s="115">
        <f t="shared" si="9235"/>
        <v>0</v>
      </c>
      <c r="DE587" s="118"/>
      <c r="DF587" s="118"/>
      <c r="DG587" s="115"/>
      <c r="DH587" s="115"/>
      <c r="DI587" s="115"/>
      <c r="DJ587" s="115"/>
      <c r="DK587" s="115"/>
      <c r="DL587" s="115">
        <f t="shared" si="9236"/>
        <v>0</v>
      </c>
      <c r="DN587" s="118"/>
      <c r="DO587" s="118"/>
      <c r="DP587" s="115"/>
      <c r="DQ587" s="115"/>
      <c r="DR587" s="115"/>
      <c r="DS587" s="115"/>
      <c r="DT587" s="115"/>
      <c r="DU587" s="115">
        <f t="shared" si="9237"/>
        <v>0</v>
      </c>
      <c r="DW587" s="118"/>
      <c r="DX587" s="118"/>
      <c r="DY587" s="115"/>
      <c r="DZ587" s="115"/>
      <c r="EA587" s="115"/>
      <c r="EB587" s="115"/>
      <c r="EC587" s="115"/>
      <c r="ED587" s="115">
        <f t="shared" si="9238"/>
        <v>0</v>
      </c>
      <c r="EF587" s="118"/>
      <c r="EG587" s="118"/>
      <c r="EH587" s="115"/>
      <c r="EI587" s="115"/>
      <c r="EJ587" s="115"/>
      <c r="EK587" s="115"/>
      <c r="EL587" s="115"/>
      <c r="EM587" s="115">
        <f t="shared" si="9239"/>
        <v>0</v>
      </c>
      <c r="EO587" s="118"/>
      <c r="EP587" s="118"/>
      <c r="EQ587" s="115"/>
      <c r="ER587" s="115"/>
      <c r="ES587" s="115"/>
      <c r="ET587" s="115"/>
      <c r="EU587" s="115"/>
      <c r="EV587" s="115">
        <f t="shared" si="9240"/>
        <v>0</v>
      </c>
      <c r="EX587" s="118"/>
      <c r="EY587" s="118"/>
      <c r="EZ587" s="115"/>
      <c r="FA587" s="115"/>
      <c r="FB587" s="115"/>
      <c r="FC587" s="115"/>
      <c r="FD587" s="115"/>
      <c r="FE587" s="115">
        <f t="shared" si="9241"/>
        <v>0</v>
      </c>
      <c r="FG587" s="118"/>
      <c r="FH587" s="118"/>
      <c r="FI587" s="115"/>
      <c r="FJ587" s="115"/>
      <c r="FK587" s="115"/>
      <c r="FL587" s="115"/>
      <c r="FM587" s="115"/>
      <c r="FN587" s="115">
        <f t="shared" si="9242"/>
        <v>0</v>
      </c>
      <c r="FP587" s="118"/>
      <c r="FQ587" s="118"/>
      <c r="FR587" s="115"/>
      <c r="FS587" s="115"/>
      <c r="FT587" s="115"/>
      <c r="FU587" s="115"/>
      <c r="FV587" s="115"/>
      <c r="FW587" s="115">
        <f t="shared" si="9243"/>
        <v>0</v>
      </c>
      <c r="FY587" s="118"/>
      <c r="FZ587" s="118"/>
      <c r="GA587" s="115"/>
      <c r="GB587" s="115"/>
      <c r="GC587" s="115"/>
      <c r="GD587" s="115"/>
      <c r="GE587" s="115"/>
      <c r="GF587" s="115">
        <f t="shared" si="9244"/>
        <v>0</v>
      </c>
      <c r="GH587" s="118"/>
      <c r="GI587" s="118"/>
      <c r="GJ587" s="115"/>
      <c r="GK587" s="115"/>
      <c r="GL587" s="115"/>
      <c r="GM587" s="115"/>
      <c r="GN587" s="115"/>
      <c r="GO587" s="115">
        <f t="shared" si="9245"/>
        <v>0</v>
      </c>
      <c r="GQ587" s="118"/>
      <c r="GR587" s="118"/>
      <c r="GS587" s="115"/>
      <c r="GT587" s="115"/>
      <c r="GU587" s="115"/>
      <c r="GV587" s="115"/>
      <c r="GW587" s="115"/>
      <c r="GX587" s="115">
        <f t="shared" si="9246"/>
        <v>0</v>
      </c>
      <c r="GZ587" s="118"/>
      <c r="HA587" s="118"/>
      <c r="HB587" s="115"/>
      <c r="HC587" s="115"/>
      <c r="HD587" s="115"/>
      <c r="HE587" s="115"/>
      <c r="HF587" s="115"/>
      <c r="HG587" s="115">
        <f t="shared" si="9247"/>
        <v>0</v>
      </c>
      <c r="HI587" s="118"/>
      <c r="HJ587" s="118"/>
      <c r="HK587" s="115"/>
      <c r="HL587" s="115"/>
      <c r="HM587" s="115"/>
      <c r="HN587" s="115"/>
      <c r="HO587" s="115"/>
      <c r="HP587" s="115">
        <f t="shared" si="9248"/>
        <v>0</v>
      </c>
      <c r="HR587" s="118"/>
      <c r="HS587" s="118"/>
      <c r="HT587" s="115"/>
      <c r="HU587" s="115"/>
      <c r="HV587" s="115"/>
      <c r="HW587" s="115"/>
      <c r="HX587" s="115"/>
      <c r="HY587" s="115">
        <f t="shared" si="9249"/>
        <v>0</v>
      </c>
      <c r="IA587" s="118"/>
      <c r="IB587" s="118"/>
      <c r="IC587" s="115"/>
      <c r="ID587" s="115"/>
      <c r="IE587" s="115"/>
      <c r="IF587" s="115"/>
      <c r="IG587" s="115"/>
      <c r="IH587" s="115">
        <f t="shared" si="9250"/>
        <v>0</v>
      </c>
      <c r="IJ587" s="118"/>
      <c r="IK587" s="118"/>
      <c r="IL587" s="115"/>
      <c r="IM587" s="115"/>
      <c r="IN587" s="115"/>
      <c r="IO587" s="115"/>
      <c r="IP587" s="115"/>
      <c r="IQ587" s="115">
        <f t="shared" si="9251"/>
        <v>0</v>
      </c>
      <c r="IS587" s="118"/>
      <c r="IT587" s="118"/>
      <c r="IU587" s="115"/>
      <c r="IV587" s="115"/>
      <c r="IW587" s="115"/>
      <c r="IX587" s="115"/>
      <c r="IY587" s="115"/>
      <c r="IZ587" s="115">
        <f t="shared" si="9252"/>
        <v>0</v>
      </c>
      <c r="JB587" s="118"/>
      <c r="JC587" s="118"/>
      <c r="JD587" s="115"/>
      <c r="JE587" s="115"/>
      <c r="JF587" s="115"/>
      <c r="JG587" s="115"/>
      <c r="JH587" s="115"/>
      <c r="JI587" s="115">
        <f t="shared" si="9253"/>
        <v>0</v>
      </c>
      <c r="JK587" s="118"/>
      <c r="JL587" s="118"/>
      <c r="JM587" s="115"/>
      <c r="JN587" s="115"/>
      <c r="JO587" s="115"/>
      <c r="JP587" s="115"/>
      <c r="JQ587" s="115"/>
      <c r="JR587" s="115">
        <f t="shared" si="9254"/>
        <v>0</v>
      </c>
      <c r="JS587" s="481"/>
      <c r="JT587" s="118"/>
      <c r="JU587" s="118"/>
      <c r="JV587" s="115"/>
      <c r="JW587" s="115"/>
      <c r="JX587" s="115"/>
      <c r="JY587" s="115"/>
      <c r="JZ587" s="115"/>
      <c r="KA587" s="115">
        <f t="shared" si="9255"/>
        <v>0</v>
      </c>
      <c r="KB587" s="481"/>
      <c r="KC587" s="118"/>
      <c r="KD587" s="118"/>
      <c r="KE587" s="115"/>
      <c r="KF587" s="115"/>
      <c r="KG587" s="115"/>
      <c r="KH587" s="115"/>
      <c r="KI587" s="115"/>
      <c r="KJ587" s="115">
        <f t="shared" si="9256"/>
        <v>0</v>
      </c>
      <c r="KK587" s="481"/>
      <c r="KL587" s="118"/>
      <c r="KM587" s="118"/>
      <c r="KN587" s="115"/>
      <c r="KO587" s="115"/>
      <c r="KP587" s="115"/>
      <c r="KQ587" s="115"/>
      <c r="KR587" s="115"/>
      <c r="KS587" s="115">
        <f t="shared" si="9257"/>
        <v>0</v>
      </c>
      <c r="KT587" s="481"/>
      <c r="KU587" s="118"/>
      <c r="KV587" s="118"/>
      <c r="KW587" s="115"/>
      <c r="KX587" s="115"/>
      <c r="KY587" s="115"/>
      <c r="KZ587" s="115"/>
      <c r="LA587" s="115"/>
      <c r="LB587" s="115">
        <f t="shared" si="9258"/>
        <v>0</v>
      </c>
      <c r="LC587" s="481"/>
      <c r="LD587" s="118"/>
      <c r="LE587" s="118"/>
      <c r="LF587" s="115"/>
      <c r="LG587" s="115"/>
      <c r="LH587" s="115"/>
      <c r="LI587" s="115"/>
      <c r="LJ587" s="115"/>
      <c r="LK587" s="115">
        <f t="shared" si="9259"/>
        <v>0</v>
      </c>
      <c r="LL587" s="481"/>
      <c r="LM587" s="118"/>
      <c r="LN587" s="118"/>
      <c r="LO587" s="115"/>
      <c r="LP587" s="115"/>
      <c r="LQ587" s="115"/>
      <c r="LR587" s="115"/>
      <c r="LS587" s="115"/>
      <c r="LT587" s="115">
        <f t="shared" si="9260"/>
        <v>0</v>
      </c>
      <c r="LU587" s="481"/>
      <c r="LV587" s="118"/>
      <c r="LW587" s="118"/>
      <c r="LX587" s="115"/>
      <c r="LY587" s="115"/>
      <c r="LZ587" s="115"/>
      <c r="MA587" s="115"/>
      <c r="MB587" s="115"/>
      <c r="MC587" s="115">
        <f t="shared" si="9261"/>
        <v>0</v>
      </c>
      <c r="MD587" s="481"/>
      <c r="ME587" s="118"/>
      <c r="MF587" s="118"/>
      <c r="MG587" s="115"/>
      <c r="MH587" s="115"/>
      <c r="MI587" s="115"/>
      <c r="MJ587" s="115"/>
      <c r="MK587" s="115"/>
      <c r="ML587" s="115">
        <f t="shared" si="9262"/>
        <v>0</v>
      </c>
      <c r="MM587" s="481"/>
      <c r="MN587" s="118"/>
      <c r="MO587" s="118"/>
      <c r="MP587" s="115"/>
      <c r="MQ587" s="115"/>
      <c r="MR587" s="115"/>
      <c r="MS587" s="115"/>
      <c r="MT587" s="115"/>
      <c r="MU587" s="115">
        <f t="shared" si="9263"/>
        <v>0</v>
      </c>
      <c r="MV587" s="481"/>
      <c r="MW587" s="118"/>
      <c r="MX587" s="118"/>
      <c r="MY587" s="115"/>
      <c r="MZ587" s="115"/>
      <c r="NA587" s="115"/>
      <c r="NB587" s="115"/>
      <c r="NC587" s="115"/>
      <c r="ND587" s="115">
        <f t="shared" si="9264"/>
        <v>0</v>
      </c>
      <c r="NE587" s="481"/>
      <c r="NF587" s="118"/>
      <c r="NG587" s="118"/>
      <c r="NH587" s="115"/>
      <c r="NI587" s="115"/>
      <c r="NJ587" s="115"/>
      <c r="NK587" s="115"/>
      <c r="NL587" s="115"/>
      <c r="NM587" s="115">
        <f t="shared" si="9265"/>
        <v>0</v>
      </c>
      <c r="NN587" s="481"/>
      <c r="NO587" s="118"/>
      <c r="NP587" s="118"/>
      <c r="NQ587" s="115"/>
      <c r="NR587" s="115"/>
      <c r="NS587" s="115"/>
      <c r="NT587" s="115"/>
      <c r="NU587" s="115"/>
      <c r="NV587" s="115">
        <f t="shared" si="9266"/>
        <v>0</v>
      </c>
      <c r="NW587" s="481"/>
      <c r="NX587" s="118"/>
      <c r="NY587" s="118"/>
      <c r="NZ587" s="115"/>
      <c r="OA587" s="115"/>
      <c r="OB587" s="115"/>
      <c r="OC587" s="115"/>
      <c r="OD587" s="115"/>
      <c r="OE587" s="115">
        <f t="shared" si="9267"/>
        <v>0</v>
      </c>
      <c r="OF587" s="481"/>
      <c r="OG587" s="118"/>
      <c r="OH587" s="118"/>
      <c r="OI587" s="115"/>
      <c r="OJ587" s="115"/>
      <c r="OK587" s="115"/>
      <c r="OL587" s="115"/>
      <c r="OM587" s="115"/>
      <c r="ON587" s="115">
        <f t="shared" si="9268"/>
        <v>0</v>
      </c>
      <c r="OO587" s="481"/>
      <c r="OP587" s="118"/>
      <c r="OQ587" s="118"/>
      <c r="OR587" s="115"/>
      <c r="OS587" s="115"/>
      <c r="OT587" s="115"/>
      <c r="OU587" s="115"/>
      <c r="OV587" s="115"/>
      <c r="OW587" s="115">
        <f t="shared" si="9269"/>
        <v>0</v>
      </c>
      <c r="OY587" s="118"/>
      <c r="OZ587" s="118"/>
      <c r="PA587" s="115"/>
      <c r="PB587" s="115"/>
      <c r="PC587" s="115"/>
      <c r="PD587" s="115"/>
      <c r="PE587" s="115"/>
      <c r="PF587" s="115">
        <f t="shared" si="9270"/>
        <v>0</v>
      </c>
    </row>
    <row r="588" spans="1:422">
      <c r="A588" s="118"/>
      <c r="B588" s="118"/>
      <c r="C588" s="119"/>
      <c r="D588" s="119"/>
      <c r="E588" s="119"/>
      <c r="F588" s="119"/>
      <c r="G588" s="120" t="s">
        <v>44</v>
      </c>
      <c r="H588" s="132">
        <f t="shared" si="8810"/>
        <v>0</v>
      </c>
      <c r="J588" s="118"/>
      <c r="K588" s="118"/>
      <c r="L588" s="119"/>
      <c r="M588" s="119"/>
      <c r="N588" s="119"/>
      <c r="O588" s="119"/>
      <c r="P588" s="120" t="s">
        <v>44</v>
      </c>
      <c r="Q588" s="132">
        <f t="shared" si="8811"/>
        <v>0</v>
      </c>
      <c r="S588" s="118"/>
      <c r="T588" s="118"/>
      <c r="U588" s="119"/>
      <c r="V588" s="119"/>
      <c r="W588" s="119"/>
      <c r="X588" s="119"/>
      <c r="Y588" s="120" t="s">
        <v>44</v>
      </c>
      <c r="Z588" s="132">
        <f t="shared" si="8812"/>
        <v>0</v>
      </c>
      <c r="AB588" s="118"/>
      <c r="AC588" s="118"/>
      <c r="AD588" s="119"/>
      <c r="AE588" s="119"/>
      <c r="AF588" s="119"/>
      <c r="AG588" s="119"/>
      <c r="AH588" s="120" t="s">
        <v>44</v>
      </c>
      <c r="AI588" s="132">
        <f t="shared" si="8813"/>
        <v>0</v>
      </c>
      <c r="AK588" s="118"/>
      <c r="AL588" s="118"/>
      <c r="AM588" s="119"/>
      <c r="AN588" s="119"/>
      <c r="AO588" s="119"/>
      <c r="AP588" s="119"/>
      <c r="AQ588" s="120" t="s">
        <v>44</v>
      </c>
      <c r="AR588" s="132">
        <f t="shared" si="8814"/>
        <v>0</v>
      </c>
      <c r="AT588" s="118"/>
      <c r="AU588" s="118"/>
      <c r="AV588" s="119"/>
      <c r="AW588" s="119"/>
      <c r="AX588" s="119"/>
      <c r="AY588" s="119"/>
      <c r="AZ588" s="120" t="s">
        <v>44</v>
      </c>
      <c r="BA588" s="132">
        <f t="shared" si="8815"/>
        <v>0</v>
      </c>
      <c r="BC588" s="118"/>
      <c r="BD588" s="118"/>
      <c r="BE588" s="119"/>
      <c r="BF588" s="119"/>
      <c r="BG588" s="119"/>
      <c r="BH588" s="119"/>
      <c r="BI588" s="120" t="s">
        <v>44</v>
      </c>
      <c r="BJ588" s="132">
        <f t="shared" ref="BJ588:DL588" si="9271">SUM(BJ580:BJ587)</f>
        <v>0</v>
      </c>
      <c r="BL588" s="118"/>
      <c r="BM588" s="118"/>
      <c r="BN588" s="119"/>
      <c r="BO588" s="119"/>
      <c r="BP588" s="119"/>
      <c r="BQ588" s="119"/>
      <c r="BR588" s="120" t="s">
        <v>44</v>
      </c>
      <c r="BS588" s="132">
        <f t="shared" ref="BS588:DU588" si="9272">SUM(BS580:BS587)</f>
        <v>0</v>
      </c>
      <c r="BU588" s="118"/>
      <c r="BV588" s="118"/>
      <c r="BW588" s="119"/>
      <c r="BX588" s="119"/>
      <c r="BY588" s="119"/>
      <c r="BZ588" s="119"/>
      <c r="CA588" s="120" t="s">
        <v>44</v>
      </c>
      <c r="CB588" s="132">
        <f t="shared" si="9271"/>
        <v>0</v>
      </c>
      <c r="CD588" s="118"/>
      <c r="CE588" s="118"/>
      <c r="CF588" s="119"/>
      <c r="CG588" s="119"/>
      <c r="CH588" s="119"/>
      <c r="CI588" s="119"/>
      <c r="CJ588" s="120" t="s">
        <v>44</v>
      </c>
      <c r="CK588" s="132">
        <f t="shared" si="9272"/>
        <v>0</v>
      </c>
      <c r="CM588" s="118"/>
      <c r="CN588" s="118"/>
      <c r="CO588" s="119"/>
      <c r="CP588" s="119"/>
      <c r="CQ588" s="119"/>
      <c r="CR588" s="119"/>
      <c r="CS588" s="120" t="s">
        <v>44</v>
      </c>
      <c r="CT588" s="132">
        <f t="shared" si="9271"/>
        <v>0</v>
      </c>
      <c r="CV588" s="118"/>
      <c r="CW588" s="118"/>
      <c r="CX588" s="119"/>
      <c r="CY588" s="119"/>
      <c r="CZ588" s="119"/>
      <c r="DA588" s="119"/>
      <c r="DB588" s="120" t="s">
        <v>44</v>
      </c>
      <c r="DC588" s="132">
        <f t="shared" si="9272"/>
        <v>0</v>
      </c>
      <c r="DE588" s="118"/>
      <c r="DF588" s="118"/>
      <c r="DG588" s="119"/>
      <c r="DH588" s="119"/>
      <c r="DI588" s="119"/>
      <c r="DJ588" s="119"/>
      <c r="DK588" s="120" t="s">
        <v>44</v>
      </c>
      <c r="DL588" s="132">
        <f t="shared" si="9271"/>
        <v>0</v>
      </c>
      <c r="DN588" s="118"/>
      <c r="DO588" s="118"/>
      <c r="DP588" s="119"/>
      <c r="DQ588" s="119"/>
      <c r="DR588" s="119"/>
      <c r="DS588" s="119"/>
      <c r="DT588" s="120" t="s">
        <v>44</v>
      </c>
      <c r="DU588" s="132">
        <f t="shared" si="9272"/>
        <v>0</v>
      </c>
      <c r="DW588" s="118"/>
      <c r="DX588" s="118"/>
      <c r="DY588" s="119"/>
      <c r="DZ588" s="119"/>
      <c r="EA588" s="119"/>
      <c r="EB588" s="119"/>
      <c r="EC588" s="120" t="s">
        <v>44</v>
      </c>
      <c r="ED588" s="132">
        <f t="shared" ref="ED588:GF588" si="9273">SUM(ED580:ED587)</f>
        <v>0</v>
      </c>
      <c r="EF588" s="118"/>
      <c r="EG588" s="118"/>
      <c r="EH588" s="119"/>
      <c r="EI588" s="119"/>
      <c r="EJ588" s="119"/>
      <c r="EK588" s="119"/>
      <c r="EL588" s="120" t="s">
        <v>44</v>
      </c>
      <c r="EM588" s="132">
        <f t="shared" ref="EM588:GO588" si="9274">SUM(EM580:EM587)</f>
        <v>0</v>
      </c>
      <c r="EO588" s="118"/>
      <c r="EP588" s="118"/>
      <c r="EQ588" s="119"/>
      <c r="ER588" s="119"/>
      <c r="ES588" s="119"/>
      <c r="ET588" s="119"/>
      <c r="EU588" s="120" t="s">
        <v>44</v>
      </c>
      <c r="EV588" s="132">
        <f t="shared" si="9273"/>
        <v>0</v>
      </c>
      <c r="EX588" s="118"/>
      <c r="EY588" s="118"/>
      <c r="EZ588" s="119"/>
      <c r="FA588" s="119"/>
      <c r="FB588" s="119"/>
      <c r="FC588" s="119"/>
      <c r="FD588" s="120" t="s">
        <v>44</v>
      </c>
      <c r="FE588" s="132">
        <f t="shared" si="9274"/>
        <v>0</v>
      </c>
      <c r="FG588" s="118"/>
      <c r="FH588" s="118"/>
      <c r="FI588" s="119"/>
      <c r="FJ588" s="119"/>
      <c r="FK588" s="119"/>
      <c r="FL588" s="119"/>
      <c r="FM588" s="120" t="s">
        <v>44</v>
      </c>
      <c r="FN588" s="132">
        <f t="shared" si="9273"/>
        <v>0</v>
      </c>
      <c r="FP588" s="118"/>
      <c r="FQ588" s="118"/>
      <c r="FR588" s="119"/>
      <c r="FS588" s="119"/>
      <c r="FT588" s="119"/>
      <c r="FU588" s="119"/>
      <c r="FV588" s="120" t="s">
        <v>44</v>
      </c>
      <c r="FW588" s="132">
        <f t="shared" si="9274"/>
        <v>0</v>
      </c>
      <c r="FY588" s="118"/>
      <c r="FZ588" s="118"/>
      <c r="GA588" s="119"/>
      <c r="GB588" s="119"/>
      <c r="GC588" s="119"/>
      <c r="GD588" s="119"/>
      <c r="GE588" s="120" t="s">
        <v>44</v>
      </c>
      <c r="GF588" s="132">
        <f t="shared" si="9273"/>
        <v>0</v>
      </c>
      <c r="GH588" s="118"/>
      <c r="GI588" s="118"/>
      <c r="GJ588" s="119"/>
      <c r="GK588" s="119"/>
      <c r="GL588" s="119"/>
      <c r="GM588" s="119"/>
      <c r="GN588" s="120" t="s">
        <v>44</v>
      </c>
      <c r="GO588" s="132">
        <f t="shared" si="9274"/>
        <v>0</v>
      </c>
      <c r="GQ588" s="118"/>
      <c r="GR588" s="118"/>
      <c r="GS588" s="119"/>
      <c r="GT588" s="119"/>
      <c r="GU588" s="119"/>
      <c r="GV588" s="119"/>
      <c r="GW588" s="120" t="s">
        <v>44</v>
      </c>
      <c r="GX588" s="132">
        <f t="shared" ref="GX588:IZ588" si="9275">SUM(GX580:GX587)</f>
        <v>0</v>
      </c>
      <c r="GZ588" s="118"/>
      <c r="HA588" s="118"/>
      <c r="HB588" s="119"/>
      <c r="HC588" s="119"/>
      <c r="HD588" s="119"/>
      <c r="HE588" s="119"/>
      <c r="HF588" s="120" t="s">
        <v>44</v>
      </c>
      <c r="HG588" s="132">
        <f t="shared" ref="HG588:JI588" si="9276">SUM(HG580:HG587)</f>
        <v>1</v>
      </c>
      <c r="HI588" s="118"/>
      <c r="HJ588" s="118"/>
      <c r="HK588" s="119"/>
      <c r="HL588" s="119"/>
      <c r="HM588" s="119"/>
      <c r="HN588" s="119"/>
      <c r="HO588" s="120" t="s">
        <v>44</v>
      </c>
      <c r="HP588" s="132">
        <f t="shared" si="9275"/>
        <v>1</v>
      </c>
      <c r="HR588" s="118"/>
      <c r="HS588" s="118"/>
      <c r="HT588" s="119"/>
      <c r="HU588" s="119"/>
      <c r="HV588" s="119"/>
      <c r="HW588" s="119"/>
      <c r="HX588" s="120" t="s">
        <v>44</v>
      </c>
      <c r="HY588" s="132">
        <f t="shared" si="9276"/>
        <v>1</v>
      </c>
      <c r="IA588" s="118"/>
      <c r="IB588" s="118"/>
      <c r="IC588" s="119"/>
      <c r="ID588" s="119"/>
      <c r="IE588" s="119"/>
      <c r="IF588" s="119"/>
      <c r="IG588" s="120" t="s">
        <v>44</v>
      </c>
      <c r="IH588" s="132">
        <f t="shared" si="9275"/>
        <v>1</v>
      </c>
      <c r="IJ588" s="118"/>
      <c r="IK588" s="118"/>
      <c r="IL588" s="119"/>
      <c r="IM588" s="119"/>
      <c r="IN588" s="119"/>
      <c r="IO588" s="119"/>
      <c r="IP588" s="120" t="s">
        <v>44</v>
      </c>
      <c r="IQ588" s="132">
        <f t="shared" si="9276"/>
        <v>0</v>
      </c>
      <c r="IS588" s="118"/>
      <c r="IT588" s="118"/>
      <c r="IU588" s="119"/>
      <c r="IV588" s="119"/>
      <c r="IW588" s="119"/>
      <c r="IX588" s="119"/>
      <c r="IY588" s="120" t="s">
        <v>44</v>
      </c>
      <c r="IZ588" s="132">
        <f t="shared" si="9275"/>
        <v>1</v>
      </c>
      <c r="JB588" s="118"/>
      <c r="JC588" s="118"/>
      <c r="JD588" s="119"/>
      <c r="JE588" s="119"/>
      <c r="JF588" s="119"/>
      <c r="JG588" s="119"/>
      <c r="JH588" s="120" t="s">
        <v>44</v>
      </c>
      <c r="JI588" s="132">
        <f t="shared" si="9276"/>
        <v>1</v>
      </c>
      <c r="JK588" s="118"/>
      <c r="JL588" s="118"/>
      <c r="JM588" s="119"/>
      <c r="JN588" s="119"/>
      <c r="JO588" s="119"/>
      <c r="JP588" s="119"/>
      <c r="JQ588" s="120" t="s">
        <v>44</v>
      </c>
      <c r="JR588" s="132">
        <f t="shared" ref="JR588:LT588" si="9277">SUM(JR580:JR587)</f>
        <v>0</v>
      </c>
      <c r="JT588" s="118"/>
      <c r="JU588" s="118"/>
      <c r="JV588" s="119"/>
      <c r="JW588" s="119"/>
      <c r="JX588" s="119"/>
      <c r="JY588" s="119"/>
      <c r="JZ588" s="120" t="s">
        <v>44</v>
      </c>
      <c r="KA588" s="132">
        <f t="shared" ref="KA588:MC588" si="9278">SUM(KA580:KA587)</f>
        <v>1</v>
      </c>
      <c r="KC588" s="118"/>
      <c r="KD588" s="118"/>
      <c r="KE588" s="119"/>
      <c r="KF588" s="119"/>
      <c r="KG588" s="119"/>
      <c r="KH588" s="119"/>
      <c r="KI588" s="120" t="s">
        <v>44</v>
      </c>
      <c r="KJ588" s="132">
        <f t="shared" si="9277"/>
        <v>0</v>
      </c>
      <c r="KL588" s="118"/>
      <c r="KM588" s="118"/>
      <c r="KN588" s="119"/>
      <c r="KO588" s="119"/>
      <c r="KP588" s="119"/>
      <c r="KQ588" s="119"/>
      <c r="KR588" s="120" t="s">
        <v>44</v>
      </c>
      <c r="KS588" s="132">
        <f t="shared" si="9278"/>
        <v>0</v>
      </c>
      <c r="KU588" s="118"/>
      <c r="KV588" s="118"/>
      <c r="KW588" s="119"/>
      <c r="KX588" s="119"/>
      <c r="KY588" s="119"/>
      <c r="KZ588" s="119"/>
      <c r="LA588" s="120" t="s">
        <v>44</v>
      </c>
      <c r="LB588" s="132">
        <f t="shared" si="9277"/>
        <v>0</v>
      </c>
      <c r="LD588" s="118"/>
      <c r="LE588" s="118"/>
      <c r="LF588" s="119"/>
      <c r="LG588" s="119"/>
      <c r="LH588" s="119"/>
      <c r="LI588" s="119"/>
      <c r="LJ588" s="120" t="s">
        <v>44</v>
      </c>
      <c r="LK588" s="132">
        <f t="shared" si="9278"/>
        <v>0</v>
      </c>
      <c r="LM588" s="118"/>
      <c r="LN588" s="118"/>
      <c r="LO588" s="119"/>
      <c r="LP588" s="119"/>
      <c r="LQ588" s="119"/>
      <c r="LR588" s="119"/>
      <c r="LS588" s="120" t="s">
        <v>44</v>
      </c>
      <c r="LT588" s="132">
        <f t="shared" si="9277"/>
        <v>0</v>
      </c>
      <c r="LV588" s="118"/>
      <c r="LW588" s="118"/>
      <c r="LX588" s="119"/>
      <c r="LY588" s="119"/>
      <c r="LZ588" s="119"/>
      <c r="MA588" s="119"/>
      <c r="MB588" s="120" t="s">
        <v>44</v>
      </c>
      <c r="MC588" s="132">
        <f t="shared" si="9278"/>
        <v>0</v>
      </c>
      <c r="ME588" s="118"/>
      <c r="MF588" s="118"/>
      <c r="MG588" s="119"/>
      <c r="MH588" s="119"/>
      <c r="MI588" s="119"/>
      <c r="MJ588" s="119"/>
      <c r="MK588" s="120" t="s">
        <v>44</v>
      </c>
      <c r="ML588" s="132">
        <f t="shared" ref="ML588:ON588" si="9279">SUM(ML580:ML587)</f>
        <v>0</v>
      </c>
      <c r="MN588" s="118"/>
      <c r="MO588" s="118"/>
      <c r="MP588" s="119"/>
      <c r="MQ588" s="119"/>
      <c r="MR588" s="119"/>
      <c r="MS588" s="119"/>
      <c r="MT588" s="120" t="s">
        <v>44</v>
      </c>
      <c r="MU588" s="132">
        <f t="shared" ref="MU588:OW588" si="9280">SUM(MU580:MU587)</f>
        <v>1</v>
      </c>
      <c r="MW588" s="118"/>
      <c r="MX588" s="118"/>
      <c r="MY588" s="119"/>
      <c r="MZ588" s="119"/>
      <c r="NA588" s="119"/>
      <c r="NB588" s="119"/>
      <c r="NC588" s="120" t="s">
        <v>44</v>
      </c>
      <c r="ND588" s="132">
        <f t="shared" si="9279"/>
        <v>1</v>
      </c>
      <c r="NF588" s="118"/>
      <c r="NG588" s="118"/>
      <c r="NH588" s="119"/>
      <c r="NI588" s="119"/>
      <c r="NJ588" s="119"/>
      <c r="NK588" s="119"/>
      <c r="NL588" s="120" t="s">
        <v>44</v>
      </c>
      <c r="NM588" s="132">
        <f t="shared" si="9280"/>
        <v>1</v>
      </c>
      <c r="NO588" s="118"/>
      <c r="NP588" s="118"/>
      <c r="NQ588" s="119"/>
      <c r="NR588" s="119"/>
      <c r="NS588" s="119"/>
      <c r="NT588" s="119"/>
      <c r="NU588" s="120" t="s">
        <v>44</v>
      </c>
      <c r="NV588" s="132">
        <f t="shared" si="9279"/>
        <v>0</v>
      </c>
      <c r="NX588" s="118"/>
      <c r="NY588" s="118"/>
      <c r="NZ588" s="119"/>
      <c r="OA588" s="119"/>
      <c r="OB588" s="119"/>
      <c r="OC588" s="119"/>
      <c r="OD588" s="120" t="s">
        <v>44</v>
      </c>
      <c r="OE588" s="132">
        <f t="shared" si="9280"/>
        <v>1</v>
      </c>
      <c r="OG588" s="118"/>
      <c r="OH588" s="118"/>
      <c r="OI588" s="119"/>
      <c r="OJ588" s="119"/>
      <c r="OK588" s="119"/>
      <c r="OL588" s="119"/>
      <c r="OM588" s="120" t="s">
        <v>44</v>
      </c>
      <c r="ON588" s="132">
        <f t="shared" si="9279"/>
        <v>1</v>
      </c>
      <c r="OP588" s="118"/>
      <c r="OQ588" s="118"/>
      <c r="OR588" s="119"/>
      <c r="OS588" s="119"/>
      <c r="OT588" s="119"/>
      <c r="OU588" s="119"/>
      <c r="OV588" s="120" t="s">
        <v>44</v>
      </c>
      <c r="OW588" s="132">
        <f t="shared" si="9280"/>
        <v>0</v>
      </c>
      <c r="OY588" s="118"/>
      <c r="OZ588" s="118"/>
      <c r="PA588" s="119"/>
      <c r="PB588" s="119"/>
      <c r="PC588" s="119"/>
      <c r="PD588" s="119"/>
      <c r="PE588" s="120" t="s">
        <v>44</v>
      </c>
      <c r="PF588" s="132">
        <f t="shared" ref="PF588" si="9281">SUM(PF580:PF587)</f>
        <v>0</v>
      </c>
    </row>
    <row r="589" spans="1:422" s="139" customFormat="1">
      <c r="A589" s="134"/>
      <c r="B589" s="135"/>
      <c r="C589" s="136"/>
      <c r="D589" s="136"/>
      <c r="E589" s="136"/>
      <c r="F589" s="136"/>
      <c r="G589" s="137"/>
      <c r="H589" s="138"/>
      <c r="J589" s="134"/>
      <c r="K589" s="135"/>
      <c r="L589" s="136"/>
      <c r="M589" s="136"/>
      <c r="N589" s="136"/>
      <c r="O589" s="136"/>
      <c r="P589" s="137"/>
      <c r="Q589" s="138"/>
      <c r="S589" s="134"/>
      <c r="T589" s="135"/>
      <c r="U589" s="136"/>
      <c r="V589" s="136"/>
      <c r="W589" s="136"/>
      <c r="X589" s="136"/>
      <c r="Y589" s="137"/>
      <c r="Z589" s="138"/>
      <c r="AB589" s="134"/>
      <c r="AC589" s="135"/>
      <c r="AD589" s="136"/>
      <c r="AE589" s="136"/>
      <c r="AF589" s="136"/>
      <c r="AG589" s="136"/>
      <c r="AH589" s="137"/>
      <c r="AI589" s="138"/>
      <c r="AK589" s="134"/>
      <c r="AL589" s="135"/>
      <c r="AM589" s="136"/>
      <c r="AN589" s="136"/>
      <c r="AO589" s="136"/>
      <c r="AP589" s="136"/>
      <c r="AQ589" s="137"/>
      <c r="AR589" s="138"/>
      <c r="AT589" s="134"/>
      <c r="AU589" s="135"/>
      <c r="AV589" s="136"/>
      <c r="AW589" s="136"/>
      <c r="AX589" s="136"/>
      <c r="AY589" s="136"/>
      <c r="AZ589" s="137"/>
      <c r="BA589" s="138"/>
      <c r="BC589" s="134"/>
      <c r="BD589" s="135"/>
      <c r="BE589" s="136"/>
      <c r="BF589" s="136"/>
      <c r="BG589" s="136"/>
      <c r="BH589" s="136"/>
      <c r="BI589" s="137"/>
      <c r="BJ589" s="138"/>
      <c r="BL589" s="134"/>
      <c r="BM589" s="135"/>
      <c r="BN589" s="136"/>
      <c r="BO589" s="136"/>
      <c r="BP589" s="136"/>
      <c r="BQ589" s="136"/>
      <c r="BR589" s="137"/>
      <c r="BS589" s="138"/>
      <c r="BU589" s="134"/>
      <c r="BV589" s="135"/>
      <c r="BW589" s="136"/>
      <c r="BX589" s="136"/>
      <c r="BY589" s="136"/>
      <c r="BZ589" s="136"/>
      <c r="CA589" s="137"/>
      <c r="CB589" s="138"/>
      <c r="CD589" s="134"/>
      <c r="CE589" s="135"/>
      <c r="CF589" s="136"/>
      <c r="CG589" s="136"/>
      <c r="CH589" s="136"/>
      <c r="CI589" s="136"/>
      <c r="CJ589" s="137"/>
      <c r="CK589" s="138"/>
      <c r="CM589" s="134"/>
      <c r="CN589" s="135"/>
      <c r="CO589" s="136"/>
      <c r="CP589" s="136"/>
      <c r="CQ589" s="136"/>
      <c r="CR589" s="136"/>
      <c r="CS589" s="137"/>
      <c r="CT589" s="138"/>
      <c r="CV589" s="134"/>
      <c r="CW589" s="135"/>
      <c r="CX589" s="136"/>
      <c r="CY589" s="136"/>
      <c r="CZ589" s="136"/>
      <c r="DA589" s="136"/>
      <c r="DB589" s="137"/>
      <c r="DC589" s="138"/>
      <c r="DE589" s="134"/>
      <c r="DF589" s="135"/>
      <c r="DG589" s="136"/>
      <c r="DH589" s="136"/>
      <c r="DI589" s="136"/>
      <c r="DJ589" s="136"/>
      <c r="DK589" s="137"/>
      <c r="DL589" s="138"/>
      <c r="DN589" s="134"/>
      <c r="DO589" s="135"/>
      <c r="DP589" s="136"/>
      <c r="DQ589" s="136"/>
      <c r="DR589" s="136"/>
      <c r="DS589" s="136"/>
      <c r="DT589" s="137"/>
      <c r="DU589" s="138"/>
      <c r="DW589" s="134"/>
      <c r="DX589" s="135"/>
      <c r="DY589" s="136"/>
      <c r="DZ589" s="136"/>
      <c r="EA589" s="136"/>
      <c r="EB589" s="136"/>
      <c r="EC589" s="137"/>
      <c r="ED589" s="138"/>
      <c r="EF589" s="134"/>
      <c r="EG589" s="135"/>
      <c r="EH589" s="136"/>
      <c r="EI589" s="136"/>
      <c r="EJ589" s="136"/>
      <c r="EK589" s="136"/>
      <c r="EL589" s="137"/>
      <c r="EM589" s="138"/>
      <c r="EO589" s="134"/>
      <c r="EP589" s="135"/>
      <c r="EQ589" s="136"/>
      <c r="ER589" s="136"/>
      <c r="ES589" s="136"/>
      <c r="ET589" s="136"/>
      <c r="EU589" s="137"/>
      <c r="EV589" s="138"/>
      <c r="EX589" s="134"/>
      <c r="EY589" s="135"/>
      <c r="EZ589" s="136"/>
      <c r="FA589" s="136"/>
      <c r="FB589" s="136"/>
      <c r="FC589" s="136"/>
      <c r="FD589" s="137"/>
      <c r="FE589" s="138"/>
      <c r="FG589" s="134"/>
      <c r="FH589" s="135"/>
      <c r="FI589" s="136"/>
      <c r="FJ589" s="136"/>
      <c r="FK589" s="136"/>
      <c r="FL589" s="136"/>
      <c r="FM589" s="137"/>
      <c r="FN589" s="138"/>
      <c r="FP589" s="134"/>
      <c r="FQ589" s="135"/>
      <c r="FR589" s="136"/>
      <c r="FS589" s="136"/>
      <c r="FT589" s="136"/>
      <c r="FU589" s="136"/>
      <c r="FV589" s="137"/>
      <c r="FW589" s="138"/>
      <c r="FY589" s="134"/>
      <c r="FZ589" s="135"/>
      <c r="GA589" s="136"/>
      <c r="GB589" s="136"/>
      <c r="GC589" s="136"/>
      <c r="GD589" s="136"/>
      <c r="GE589" s="137"/>
      <c r="GF589" s="138"/>
      <c r="GH589" s="134"/>
      <c r="GI589" s="135"/>
      <c r="GJ589" s="136"/>
      <c r="GK589" s="136"/>
      <c r="GL589" s="136"/>
      <c r="GM589" s="136"/>
      <c r="GN589" s="137"/>
      <c r="GO589" s="138"/>
      <c r="GQ589" s="134"/>
      <c r="GR589" s="135"/>
      <c r="GS589" s="136"/>
      <c r="GT589" s="136"/>
      <c r="GU589" s="136"/>
      <c r="GV589" s="136"/>
      <c r="GW589" s="137"/>
      <c r="GX589" s="138"/>
      <c r="GZ589" s="134"/>
      <c r="HA589" s="135"/>
      <c r="HB589" s="136"/>
      <c r="HC589" s="136"/>
      <c r="HD589" s="136"/>
      <c r="HE589" s="136"/>
      <c r="HF589" s="137"/>
      <c r="HG589" s="138"/>
      <c r="HI589" s="134"/>
      <c r="HJ589" s="135"/>
      <c r="HK589" s="136"/>
      <c r="HL589" s="136"/>
      <c r="HM589" s="136"/>
      <c r="HN589" s="136"/>
      <c r="HO589" s="137"/>
      <c r="HP589" s="138"/>
      <c r="HR589" s="134"/>
      <c r="HS589" s="135"/>
      <c r="HT589" s="136"/>
      <c r="HU589" s="136"/>
      <c r="HV589" s="136"/>
      <c r="HW589" s="136"/>
      <c r="HX589" s="137"/>
      <c r="HY589" s="138"/>
      <c r="IA589" s="134"/>
      <c r="IB589" s="135"/>
      <c r="IC589" s="136"/>
      <c r="ID589" s="136"/>
      <c r="IE589" s="136"/>
      <c r="IF589" s="136"/>
      <c r="IG589" s="137"/>
      <c r="IH589" s="138"/>
      <c r="IJ589" s="134"/>
      <c r="IK589" s="135"/>
      <c r="IL589" s="136"/>
      <c r="IM589" s="136"/>
      <c r="IN589" s="136"/>
      <c r="IO589" s="136"/>
      <c r="IP589" s="137"/>
      <c r="IQ589" s="138"/>
      <c r="IS589" s="134"/>
      <c r="IT589" s="135"/>
      <c r="IU589" s="136"/>
      <c r="IV589" s="136"/>
      <c r="IW589" s="136"/>
      <c r="IX589" s="136"/>
      <c r="IY589" s="137"/>
      <c r="IZ589" s="138"/>
      <c r="JB589" s="134"/>
      <c r="JC589" s="135"/>
      <c r="JD589" s="136"/>
      <c r="JE589" s="136"/>
      <c r="JF589" s="136"/>
      <c r="JG589" s="136"/>
      <c r="JH589" s="137"/>
      <c r="JI589" s="138"/>
      <c r="JK589" s="134"/>
      <c r="JL589" s="135"/>
      <c r="JM589" s="136"/>
      <c r="JN589" s="136"/>
      <c r="JO589" s="136"/>
      <c r="JP589" s="136"/>
      <c r="JQ589" s="137"/>
      <c r="JR589" s="138"/>
      <c r="JT589" s="134"/>
      <c r="JU589" s="135"/>
      <c r="JV589" s="136"/>
      <c r="JW589" s="136"/>
      <c r="JX589" s="136"/>
      <c r="JY589" s="136"/>
      <c r="JZ589" s="137"/>
      <c r="KA589" s="138"/>
      <c r="KC589" s="134"/>
      <c r="KD589" s="135"/>
      <c r="KE589" s="136"/>
      <c r="KF589" s="136"/>
      <c r="KG589" s="136"/>
      <c r="KH589" s="136"/>
      <c r="KI589" s="137"/>
      <c r="KJ589" s="138"/>
      <c r="KL589" s="134"/>
      <c r="KM589" s="135"/>
      <c r="KN589" s="136"/>
      <c r="KO589" s="136"/>
      <c r="KP589" s="136"/>
      <c r="KQ589" s="136"/>
      <c r="KR589" s="137"/>
      <c r="KS589" s="138"/>
      <c r="KU589" s="134"/>
      <c r="KV589" s="135"/>
      <c r="KW589" s="136"/>
      <c r="KX589" s="136"/>
      <c r="KY589" s="136"/>
      <c r="KZ589" s="136"/>
      <c r="LA589" s="137"/>
      <c r="LB589" s="138"/>
      <c r="LD589" s="134"/>
      <c r="LE589" s="135"/>
      <c r="LF589" s="136"/>
      <c r="LG589" s="136"/>
      <c r="LH589" s="136"/>
      <c r="LI589" s="136"/>
      <c r="LJ589" s="137"/>
      <c r="LK589" s="138"/>
      <c r="LM589" s="134"/>
      <c r="LN589" s="135"/>
      <c r="LO589" s="136"/>
      <c r="LP589" s="136"/>
      <c r="LQ589" s="136"/>
      <c r="LR589" s="136"/>
      <c r="LS589" s="137"/>
      <c r="LT589" s="138"/>
      <c r="LV589" s="134"/>
      <c r="LW589" s="135"/>
      <c r="LX589" s="136"/>
      <c r="LY589" s="136"/>
      <c r="LZ589" s="136"/>
      <c r="MA589" s="136"/>
      <c r="MB589" s="137"/>
      <c r="MC589" s="138"/>
      <c r="ME589" s="134"/>
      <c r="MF589" s="135"/>
      <c r="MG589" s="136"/>
      <c r="MH589" s="136"/>
      <c r="MI589" s="136"/>
      <c r="MJ589" s="136"/>
      <c r="MK589" s="137"/>
      <c r="ML589" s="138"/>
      <c r="MN589" s="134"/>
      <c r="MO589" s="135"/>
      <c r="MP589" s="136"/>
      <c r="MQ589" s="136"/>
      <c r="MR589" s="136"/>
      <c r="MS589" s="136"/>
      <c r="MT589" s="137"/>
      <c r="MU589" s="138"/>
      <c r="MW589" s="134"/>
      <c r="MX589" s="135"/>
      <c r="MY589" s="136"/>
      <c r="MZ589" s="136"/>
      <c r="NA589" s="136"/>
      <c r="NB589" s="136"/>
      <c r="NC589" s="137"/>
      <c r="ND589" s="138"/>
      <c r="NF589" s="134"/>
      <c r="NG589" s="135"/>
      <c r="NH589" s="136"/>
      <c r="NI589" s="136"/>
      <c r="NJ589" s="136"/>
      <c r="NK589" s="136"/>
      <c r="NL589" s="137"/>
      <c r="NM589" s="138"/>
      <c r="NO589" s="134"/>
      <c r="NP589" s="135"/>
      <c r="NQ589" s="136"/>
      <c r="NR589" s="136"/>
      <c r="NS589" s="136"/>
      <c r="NT589" s="136"/>
      <c r="NU589" s="137"/>
      <c r="NV589" s="138"/>
      <c r="NX589" s="134"/>
      <c r="NY589" s="135"/>
      <c r="NZ589" s="136"/>
      <c r="OA589" s="136"/>
      <c r="OB589" s="136"/>
      <c r="OC589" s="136"/>
      <c r="OD589" s="137"/>
      <c r="OE589" s="138"/>
      <c r="OG589" s="134"/>
      <c r="OH589" s="135"/>
      <c r="OI589" s="136"/>
      <c r="OJ589" s="136"/>
      <c r="OK589" s="136"/>
      <c r="OL589" s="136"/>
      <c r="OM589" s="137"/>
      <c r="ON589" s="138"/>
      <c r="OP589" s="134"/>
      <c r="OQ589" s="135"/>
      <c r="OR589" s="136"/>
      <c r="OS589" s="136"/>
      <c r="OT589" s="136"/>
      <c r="OU589" s="136"/>
      <c r="OV589" s="137"/>
      <c r="OW589" s="138"/>
      <c r="OY589" s="134"/>
      <c r="OZ589" s="135"/>
      <c r="PA589" s="136"/>
      <c r="PB589" s="136"/>
      <c r="PC589" s="136"/>
      <c r="PD589" s="136"/>
      <c r="PE589" s="137"/>
      <c r="PF589" s="138"/>
    </row>
    <row r="590" spans="1:422">
      <c r="A590" s="116" t="s">
        <v>312</v>
      </c>
      <c r="B590" s="533" t="str">
        <f>+B575</f>
        <v>APARATOS SANITARIOS, MUEBLES Y GRIFERIAS</v>
      </c>
      <c r="C590" s="534"/>
      <c r="D590" s="534"/>
      <c r="E590" s="534"/>
      <c r="F590" s="534"/>
      <c r="G590" s="535"/>
      <c r="H590" s="116"/>
      <c r="J590" s="116" t="s">
        <v>312</v>
      </c>
      <c r="K590" s="533" t="str">
        <f>B590</f>
        <v>APARATOS SANITARIOS, MUEBLES Y GRIFERIAS</v>
      </c>
      <c r="L590" s="534"/>
      <c r="M590" s="534"/>
      <c r="N590" s="534"/>
      <c r="O590" s="534"/>
      <c r="P590" s="535"/>
      <c r="Q590" s="116"/>
      <c r="S590" s="116" t="s">
        <v>312</v>
      </c>
      <c r="T590" s="533" t="str">
        <f>K590</f>
        <v>APARATOS SANITARIOS, MUEBLES Y GRIFERIAS</v>
      </c>
      <c r="U590" s="534"/>
      <c r="V590" s="534"/>
      <c r="W590" s="534"/>
      <c r="X590" s="534"/>
      <c r="Y590" s="535"/>
      <c r="Z590" s="116"/>
      <c r="AB590" s="116" t="s">
        <v>312</v>
      </c>
      <c r="AC590" s="533" t="str">
        <f>T590</f>
        <v>APARATOS SANITARIOS, MUEBLES Y GRIFERIAS</v>
      </c>
      <c r="AD590" s="534"/>
      <c r="AE590" s="534"/>
      <c r="AF590" s="534"/>
      <c r="AG590" s="534"/>
      <c r="AH590" s="535"/>
      <c r="AI590" s="116"/>
      <c r="AK590" s="116" t="s">
        <v>312</v>
      </c>
      <c r="AL590" s="533" t="str">
        <f>AC590</f>
        <v>APARATOS SANITARIOS, MUEBLES Y GRIFERIAS</v>
      </c>
      <c r="AM590" s="534"/>
      <c r="AN590" s="534"/>
      <c r="AO590" s="534"/>
      <c r="AP590" s="534"/>
      <c r="AQ590" s="535"/>
      <c r="AR590" s="116"/>
      <c r="AT590" s="116" t="s">
        <v>312</v>
      </c>
      <c r="AU590" s="533" t="str">
        <f>AL590</f>
        <v>APARATOS SANITARIOS, MUEBLES Y GRIFERIAS</v>
      </c>
      <c r="AV590" s="534"/>
      <c r="AW590" s="534"/>
      <c r="AX590" s="534"/>
      <c r="AY590" s="534"/>
      <c r="AZ590" s="535"/>
      <c r="BA590" s="116"/>
      <c r="BC590" s="116" t="s">
        <v>312</v>
      </c>
      <c r="BD590" s="533" t="str">
        <f t="shared" ref="BD590" si="9282">AU590</f>
        <v>APARATOS SANITARIOS, MUEBLES Y GRIFERIAS</v>
      </c>
      <c r="BE590" s="534"/>
      <c r="BF590" s="534"/>
      <c r="BG590" s="534"/>
      <c r="BH590" s="534"/>
      <c r="BI590" s="535"/>
      <c r="BJ590" s="116"/>
      <c r="BL590" s="116" t="s">
        <v>312</v>
      </c>
      <c r="BM590" s="533" t="str">
        <f t="shared" ref="BM590" si="9283">BD590</f>
        <v>APARATOS SANITARIOS, MUEBLES Y GRIFERIAS</v>
      </c>
      <c r="BN590" s="534"/>
      <c r="BO590" s="534"/>
      <c r="BP590" s="534"/>
      <c r="BQ590" s="534"/>
      <c r="BR590" s="535"/>
      <c r="BS590" s="116"/>
      <c r="BU590" s="116" t="s">
        <v>312</v>
      </c>
      <c r="BV590" s="533" t="str">
        <f t="shared" ref="BV590" si="9284">BM590</f>
        <v>APARATOS SANITARIOS, MUEBLES Y GRIFERIAS</v>
      </c>
      <c r="BW590" s="534"/>
      <c r="BX590" s="534"/>
      <c r="BY590" s="534"/>
      <c r="BZ590" s="534"/>
      <c r="CA590" s="535"/>
      <c r="CB590" s="116"/>
      <c r="CD590" s="116" t="s">
        <v>312</v>
      </c>
      <c r="CE590" s="533" t="str">
        <f t="shared" ref="CE590" si="9285">BV590</f>
        <v>APARATOS SANITARIOS, MUEBLES Y GRIFERIAS</v>
      </c>
      <c r="CF590" s="534"/>
      <c r="CG590" s="534"/>
      <c r="CH590" s="534"/>
      <c r="CI590" s="534"/>
      <c r="CJ590" s="535"/>
      <c r="CK590" s="116"/>
      <c r="CM590" s="116" t="s">
        <v>312</v>
      </c>
      <c r="CN590" s="533" t="str">
        <f t="shared" ref="CN590" si="9286">CE590</f>
        <v>APARATOS SANITARIOS, MUEBLES Y GRIFERIAS</v>
      </c>
      <c r="CO590" s="534"/>
      <c r="CP590" s="534"/>
      <c r="CQ590" s="534"/>
      <c r="CR590" s="534"/>
      <c r="CS590" s="535"/>
      <c r="CT590" s="116"/>
      <c r="CV590" s="116" t="s">
        <v>312</v>
      </c>
      <c r="CW590" s="533" t="str">
        <f t="shared" ref="CW590" si="9287">CN590</f>
        <v>APARATOS SANITARIOS, MUEBLES Y GRIFERIAS</v>
      </c>
      <c r="CX590" s="534"/>
      <c r="CY590" s="534"/>
      <c r="CZ590" s="534"/>
      <c r="DA590" s="534"/>
      <c r="DB590" s="535"/>
      <c r="DC590" s="116"/>
      <c r="DE590" s="116" t="s">
        <v>312</v>
      </c>
      <c r="DF590" s="533" t="str">
        <f t="shared" ref="DF590" si="9288">CW590</f>
        <v>APARATOS SANITARIOS, MUEBLES Y GRIFERIAS</v>
      </c>
      <c r="DG590" s="534"/>
      <c r="DH590" s="534"/>
      <c r="DI590" s="534"/>
      <c r="DJ590" s="534"/>
      <c r="DK590" s="535"/>
      <c r="DL590" s="116"/>
      <c r="DN590" s="116" t="s">
        <v>312</v>
      </c>
      <c r="DO590" s="533" t="str">
        <f t="shared" ref="DO590" si="9289">DF590</f>
        <v>APARATOS SANITARIOS, MUEBLES Y GRIFERIAS</v>
      </c>
      <c r="DP590" s="534"/>
      <c r="DQ590" s="534"/>
      <c r="DR590" s="534"/>
      <c r="DS590" s="534"/>
      <c r="DT590" s="535"/>
      <c r="DU590" s="116"/>
      <c r="DW590" s="116" t="s">
        <v>312</v>
      </c>
      <c r="DX590" s="533" t="str">
        <f t="shared" ref="DX590" si="9290">DO590</f>
        <v>APARATOS SANITARIOS, MUEBLES Y GRIFERIAS</v>
      </c>
      <c r="DY590" s="534"/>
      <c r="DZ590" s="534"/>
      <c r="EA590" s="534"/>
      <c r="EB590" s="534"/>
      <c r="EC590" s="535"/>
      <c r="ED590" s="116"/>
      <c r="EF590" s="116" t="s">
        <v>312</v>
      </c>
      <c r="EG590" s="533" t="str">
        <f t="shared" ref="EG590" si="9291">DX590</f>
        <v>APARATOS SANITARIOS, MUEBLES Y GRIFERIAS</v>
      </c>
      <c r="EH590" s="534"/>
      <c r="EI590" s="534"/>
      <c r="EJ590" s="534"/>
      <c r="EK590" s="534"/>
      <c r="EL590" s="535"/>
      <c r="EM590" s="116"/>
      <c r="EO590" s="116" t="s">
        <v>312</v>
      </c>
      <c r="EP590" s="533" t="str">
        <f t="shared" ref="EP590" si="9292">EG590</f>
        <v>APARATOS SANITARIOS, MUEBLES Y GRIFERIAS</v>
      </c>
      <c r="EQ590" s="534"/>
      <c r="ER590" s="534"/>
      <c r="ES590" s="534"/>
      <c r="ET590" s="534"/>
      <c r="EU590" s="535"/>
      <c r="EV590" s="116"/>
      <c r="EX590" s="116" t="s">
        <v>312</v>
      </c>
      <c r="EY590" s="533" t="str">
        <f t="shared" ref="EY590" si="9293">EP590</f>
        <v>APARATOS SANITARIOS, MUEBLES Y GRIFERIAS</v>
      </c>
      <c r="EZ590" s="534"/>
      <c r="FA590" s="534"/>
      <c r="FB590" s="534"/>
      <c r="FC590" s="534"/>
      <c r="FD590" s="535"/>
      <c r="FE590" s="116"/>
      <c r="FG590" s="116" t="s">
        <v>312</v>
      </c>
      <c r="FH590" s="533" t="str">
        <f t="shared" ref="FH590" si="9294">EY590</f>
        <v>APARATOS SANITARIOS, MUEBLES Y GRIFERIAS</v>
      </c>
      <c r="FI590" s="534"/>
      <c r="FJ590" s="534"/>
      <c r="FK590" s="534"/>
      <c r="FL590" s="534"/>
      <c r="FM590" s="535"/>
      <c r="FN590" s="116"/>
      <c r="FP590" s="116" t="s">
        <v>312</v>
      </c>
      <c r="FQ590" s="533" t="str">
        <f t="shared" ref="FQ590" si="9295">FH590</f>
        <v>APARATOS SANITARIOS, MUEBLES Y GRIFERIAS</v>
      </c>
      <c r="FR590" s="534"/>
      <c r="FS590" s="534"/>
      <c r="FT590" s="534"/>
      <c r="FU590" s="534"/>
      <c r="FV590" s="535"/>
      <c r="FW590" s="116"/>
      <c r="FY590" s="116" t="s">
        <v>312</v>
      </c>
      <c r="FZ590" s="533" t="str">
        <f t="shared" ref="FZ590" si="9296">FQ590</f>
        <v>APARATOS SANITARIOS, MUEBLES Y GRIFERIAS</v>
      </c>
      <c r="GA590" s="534"/>
      <c r="GB590" s="534"/>
      <c r="GC590" s="534"/>
      <c r="GD590" s="534"/>
      <c r="GE590" s="535"/>
      <c r="GF590" s="116"/>
      <c r="GH590" s="116" t="s">
        <v>312</v>
      </c>
      <c r="GI590" s="533" t="str">
        <f t="shared" ref="GI590" si="9297">FZ590</f>
        <v>APARATOS SANITARIOS, MUEBLES Y GRIFERIAS</v>
      </c>
      <c r="GJ590" s="534"/>
      <c r="GK590" s="534"/>
      <c r="GL590" s="534"/>
      <c r="GM590" s="534"/>
      <c r="GN590" s="535"/>
      <c r="GO590" s="116"/>
      <c r="GQ590" s="116" t="s">
        <v>312</v>
      </c>
      <c r="GR590" s="533" t="str">
        <f t="shared" ref="GR590" si="9298">GI590</f>
        <v>APARATOS SANITARIOS, MUEBLES Y GRIFERIAS</v>
      </c>
      <c r="GS590" s="534"/>
      <c r="GT590" s="534"/>
      <c r="GU590" s="534"/>
      <c r="GV590" s="534"/>
      <c r="GW590" s="535"/>
      <c r="GX590" s="116"/>
      <c r="GZ590" s="116" t="s">
        <v>312</v>
      </c>
      <c r="HA590" s="533" t="str">
        <f t="shared" ref="HA590" si="9299">GR590</f>
        <v>APARATOS SANITARIOS, MUEBLES Y GRIFERIAS</v>
      </c>
      <c r="HB590" s="534"/>
      <c r="HC590" s="534"/>
      <c r="HD590" s="534"/>
      <c r="HE590" s="534"/>
      <c r="HF590" s="535"/>
      <c r="HG590" s="116"/>
      <c r="HI590" s="116" t="s">
        <v>312</v>
      </c>
      <c r="HJ590" s="533" t="str">
        <f t="shared" ref="HJ590" si="9300">HA590</f>
        <v>APARATOS SANITARIOS, MUEBLES Y GRIFERIAS</v>
      </c>
      <c r="HK590" s="534"/>
      <c r="HL590" s="534"/>
      <c r="HM590" s="534"/>
      <c r="HN590" s="534"/>
      <c r="HO590" s="535"/>
      <c r="HP590" s="116"/>
      <c r="HR590" s="116" t="s">
        <v>312</v>
      </c>
      <c r="HS590" s="533" t="str">
        <f t="shared" ref="HS590" si="9301">HJ590</f>
        <v>APARATOS SANITARIOS, MUEBLES Y GRIFERIAS</v>
      </c>
      <c r="HT590" s="534"/>
      <c r="HU590" s="534"/>
      <c r="HV590" s="534"/>
      <c r="HW590" s="534"/>
      <c r="HX590" s="535"/>
      <c r="HY590" s="116"/>
      <c r="IA590" s="116" t="s">
        <v>312</v>
      </c>
      <c r="IB590" s="533" t="str">
        <f t="shared" ref="IB590" si="9302">HS590</f>
        <v>APARATOS SANITARIOS, MUEBLES Y GRIFERIAS</v>
      </c>
      <c r="IC590" s="534"/>
      <c r="ID590" s="534"/>
      <c r="IE590" s="534"/>
      <c r="IF590" s="534"/>
      <c r="IG590" s="535"/>
      <c r="IH590" s="116"/>
      <c r="IJ590" s="116" t="s">
        <v>312</v>
      </c>
      <c r="IK590" s="533" t="str">
        <f t="shared" ref="IK590" si="9303">IB590</f>
        <v>APARATOS SANITARIOS, MUEBLES Y GRIFERIAS</v>
      </c>
      <c r="IL590" s="534"/>
      <c r="IM590" s="534"/>
      <c r="IN590" s="534"/>
      <c r="IO590" s="534"/>
      <c r="IP590" s="535"/>
      <c r="IQ590" s="116"/>
      <c r="IS590" s="116" t="s">
        <v>312</v>
      </c>
      <c r="IT590" s="533" t="str">
        <f t="shared" ref="IT590" si="9304">IK590</f>
        <v>APARATOS SANITARIOS, MUEBLES Y GRIFERIAS</v>
      </c>
      <c r="IU590" s="534"/>
      <c r="IV590" s="534"/>
      <c r="IW590" s="534"/>
      <c r="IX590" s="534"/>
      <c r="IY590" s="535"/>
      <c r="IZ590" s="116"/>
      <c r="JB590" s="116" t="s">
        <v>312</v>
      </c>
      <c r="JC590" s="533" t="str">
        <f t="shared" ref="JC590" si="9305">IT590</f>
        <v>APARATOS SANITARIOS, MUEBLES Y GRIFERIAS</v>
      </c>
      <c r="JD590" s="534"/>
      <c r="JE590" s="534"/>
      <c r="JF590" s="534"/>
      <c r="JG590" s="534"/>
      <c r="JH590" s="535"/>
      <c r="JI590" s="116"/>
      <c r="JK590" s="116" t="s">
        <v>312</v>
      </c>
      <c r="JL590" s="533" t="str">
        <f t="shared" ref="JL590" si="9306">JC590</f>
        <v>APARATOS SANITARIOS, MUEBLES Y GRIFERIAS</v>
      </c>
      <c r="JM590" s="534"/>
      <c r="JN590" s="534"/>
      <c r="JO590" s="534"/>
      <c r="JP590" s="534"/>
      <c r="JQ590" s="535"/>
      <c r="JR590" s="116"/>
      <c r="JT590" s="116" t="s">
        <v>312</v>
      </c>
      <c r="JU590" s="533" t="str">
        <f t="shared" ref="JU590" si="9307">JL590</f>
        <v>APARATOS SANITARIOS, MUEBLES Y GRIFERIAS</v>
      </c>
      <c r="JV590" s="534"/>
      <c r="JW590" s="534"/>
      <c r="JX590" s="534"/>
      <c r="JY590" s="534"/>
      <c r="JZ590" s="535"/>
      <c r="KA590" s="116"/>
      <c r="KC590" s="116" t="s">
        <v>312</v>
      </c>
      <c r="KD590" s="533" t="str">
        <f t="shared" ref="KD590" si="9308">JU590</f>
        <v>APARATOS SANITARIOS, MUEBLES Y GRIFERIAS</v>
      </c>
      <c r="KE590" s="534"/>
      <c r="KF590" s="534"/>
      <c r="KG590" s="534"/>
      <c r="KH590" s="534"/>
      <c r="KI590" s="535"/>
      <c r="KJ590" s="116"/>
      <c r="KL590" s="116" t="s">
        <v>312</v>
      </c>
      <c r="KM590" s="533" t="str">
        <f t="shared" ref="KM590" si="9309">KD590</f>
        <v>APARATOS SANITARIOS, MUEBLES Y GRIFERIAS</v>
      </c>
      <c r="KN590" s="534"/>
      <c r="KO590" s="534"/>
      <c r="KP590" s="534"/>
      <c r="KQ590" s="534"/>
      <c r="KR590" s="535"/>
      <c r="KS590" s="116"/>
      <c r="KU590" s="116" t="s">
        <v>312</v>
      </c>
      <c r="KV590" s="533" t="str">
        <f t="shared" ref="KV590" si="9310">KM590</f>
        <v>APARATOS SANITARIOS, MUEBLES Y GRIFERIAS</v>
      </c>
      <c r="KW590" s="534"/>
      <c r="KX590" s="534"/>
      <c r="KY590" s="534"/>
      <c r="KZ590" s="534"/>
      <c r="LA590" s="535"/>
      <c r="LB590" s="116"/>
      <c r="LD590" s="116" t="s">
        <v>312</v>
      </c>
      <c r="LE590" s="533" t="str">
        <f t="shared" ref="LE590" si="9311">KV590</f>
        <v>APARATOS SANITARIOS, MUEBLES Y GRIFERIAS</v>
      </c>
      <c r="LF590" s="534"/>
      <c r="LG590" s="534"/>
      <c r="LH590" s="534"/>
      <c r="LI590" s="534"/>
      <c r="LJ590" s="535"/>
      <c r="LK590" s="116"/>
      <c r="LM590" s="116" t="s">
        <v>312</v>
      </c>
      <c r="LN590" s="533" t="str">
        <f t="shared" ref="LN590" si="9312">LE590</f>
        <v>APARATOS SANITARIOS, MUEBLES Y GRIFERIAS</v>
      </c>
      <c r="LO590" s="534"/>
      <c r="LP590" s="534"/>
      <c r="LQ590" s="534"/>
      <c r="LR590" s="534"/>
      <c r="LS590" s="535"/>
      <c r="LT590" s="116"/>
      <c r="LV590" s="116" t="s">
        <v>312</v>
      </c>
      <c r="LW590" s="533" t="str">
        <f t="shared" ref="LW590" si="9313">LN590</f>
        <v>APARATOS SANITARIOS, MUEBLES Y GRIFERIAS</v>
      </c>
      <c r="LX590" s="534"/>
      <c r="LY590" s="534"/>
      <c r="LZ590" s="534"/>
      <c r="MA590" s="534"/>
      <c r="MB590" s="535"/>
      <c r="MC590" s="116"/>
      <c r="ME590" s="116" t="s">
        <v>312</v>
      </c>
      <c r="MF590" s="533" t="str">
        <f t="shared" ref="MF590" si="9314">LW590</f>
        <v>APARATOS SANITARIOS, MUEBLES Y GRIFERIAS</v>
      </c>
      <c r="MG590" s="534"/>
      <c r="MH590" s="534"/>
      <c r="MI590" s="534"/>
      <c r="MJ590" s="534"/>
      <c r="MK590" s="535"/>
      <c r="ML590" s="116"/>
      <c r="MN590" s="116" t="s">
        <v>312</v>
      </c>
      <c r="MO590" s="533" t="str">
        <f t="shared" ref="MO590" si="9315">MF590</f>
        <v>APARATOS SANITARIOS, MUEBLES Y GRIFERIAS</v>
      </c>
      <c r="MP590" s="534"/>
      <c r="MQ590" s="534"/>
      <c r="MR590" s="534"/>
      <c r="MS590" s="534"/>
      <c r="MT590" s="535"/>
      <c r="MU590" s="116"/>
      <c r="MW590" s="116" t="s">
        <v>312</v>
      </c>
      <c r="MX590" s="533" t="str">
        <f t="shared" ref="MX590" si="9316">MO590</f>
        <v>APARATOS SANITARIOS, MUEBLES Y GRIFERIAS</v>
      </c>
      <c r="MY590" s="534"/>
      <c r="MZ590" s="534"/>
      <c r="NA590" s="534"/>
      <c r="NB590" s="534"/>
      <c r="NC590" s="535"/>
      <c r="ND590" s="116"/>
      <c r="NF590" s="116" t="s">
        <v>312</v>
      </c>
      <c r="NG590" s="533" t="str">
        <f t="shared" ref="NG590" si="9317">MX590</f>
        <v>APARATOS SANITARIOS, MUEBLES Y GRIFERIAS</v>
      </c>
      <c r="NH590" s="534"/>
      <c r="NI590" s="534"/>
      <c r="NJ590" s="534"/>
      <c r="NK590" s="534"/>
      <c r="NL590" s="535"/>
      <c r="NM590" s="116"/>
      <c r="NO590" s="116" t="s">
        <v>312</v>
      </c>
      <c r="NP590" s="533" t="str">
        <f t="shared" ref="NP590" si="9318">NG590</f>
        <v>APARATOS SANITARIOS, MUEBLES Y GRIFERIAS</v>
      </c>
      <c r="NQ590" s="534"/>
      <c r="NR590" s="534"/>
      <c r="NS590" s="534"/>
      <c r="NT590" s="534"/>
      <c r="NU590" s="535"/>
      <c r="NV590" s="116"/>
      <c r="NX590" s="116" t="s">
        <v>312</v>
      </c>
      <c r="NY590" s="533" t="str">
        <f t="shared" ref="NY590" si="9319">NP590</f>
        <v>APARATOS SANITARIOS, MUEBLES Y GRIFERIAS</v>
      </c>
      <c r="NZ590" s="534"/>
      <c r="OA590" s="534"/>
      <c r="OB590" s="534"/>
      <c r="OC590" s="534"/>
      <c r="OD590" s="535"/>
      <c r="OE590" s="116"/>
      <c r="OG590" s="116" t="s">
        <v>312</v>
      </c>
      <c r="OH590" s="533" t="str">
        <f t="shared" ref="OH590" si="9320">NY590</f>
        <v>APARATOS SANITARIOS, MUEBLES Y GRIFERIAS</v>
      </c>
      <c r="OI590" s="534"/>
      <c r="OJ590" s="534"/>
      <c r="OK590" s="534"/>
      <c r="OL590" s="534"/>
      <c r="OM590" s="535"/>
      <c r="ON590" s="116"/>
      <c r="OP590" s="116" t="s">
        <v>312</v>
      </c>
      <c r="OQ590" s="533" t="str">
        <f t="shared" ref="OQ590" si="9321">OH590</f>
        <v>APARATOS SANITARIOS, MUEBLES Y GRIFERIAS</v>
      </c>
      <c r="OR590" s="534"/>
      <c r="OS590" s="534"/>
      <c r="OT590" s="534"/>
      <c r="OU590" s="534"/>
      <c r="OV590" s="535"/>
      <c r="OW590" s="116"/>
      <c r="OY590" s="116" t="s">
        <v>312</v>
      </c>
      <c r="OZ590" s="533" t="str">
        <f t="shared" ref="OZ590" si="9322">OQ590</f>
        <v>APARATOS SANITARIOS, MUEBLES Y GRIFERIAS</v>
      </c>
      <c r="PA590" s="534"/>
      <c r="PB590" s="534"/>
      <c r="PC590" s="534"/>
      <c r="PD590" s="534"/>
      <c r="PE590" s="535"/>
      <c r="PF590" s="116"/>
    </row>
    <row r="591" spans="1:422">
      <c r="A591" s="116"/>
      <c r="B591" s="536"/>
      <c r="C591" s="537"/>
      <c r="D591" s="537"/>
      <c r="E591" s="537"/>
      <c r="F591" s="537"/>
      <c r="G591" s="538"/>
      <c r="H591" s="116"/>
      <c r="J591" s="116"/>
      <c r="K591" s="536"/>
      <c r="L591" s="537"/>
      <c r="M591" s="537"/>
      <c r="N591" s="537"/>
      <c r="O591" s="537"/>
      <c r="P591" s="538"/>
      <c r="Q591" s="116"/>
      <c r="S591" s="116"/>
      <c r="T591" s="536"/>
      <c r="U591" s="537"/>
      <c r="V591" s="537"/>
      <c r="W591" s="537"/>
      <c r="X591" s="537"/>
      <c r="Y591" s="538"/>
      <c r="Z591" s="116"/>
      <c r="AB591" s="116"/>
      <c r="AC591" s="536"/>
      <c r="AD591" s="537"/>
      <c r="AE591" s="537"/>
      <c r="AF591" s="537"/>
      <c r="AG591" s="537"/>
      <c r="AH591" s="538"/>
      <c r="AI591" s="116"/>
      <c r="AK591" s="116"/>
      <c r="AL591" s="536"/>
      <c r="AM591" s="537"/>
      <c r="AN591" s="537"/>
      <c r="AO591" s="537"/>
      <c r="AP591" s="537"/>
      <c r="AQ591" s="538"/>
      <c r="AR591" s="116"/>
      <c r="AT591" s="116"/>
      <c r="AU591" s="536"/>
      <c r="AV591" s="537"/>
      <c r="AW591" s="537"/>
      <c r="AX591" s="537"/>
      <c r="AY591" s="537"/>
      <c r="AZ591" s="538"/>
      <c r="BA591" s="116"/>
      <c r="BC591" s="116"/>
      <c r="BD591" s="536"/>
      <c r="BE591" s="537"/>
      <c r="BF591" s="537"/>
      <c r="BG591" s="537"/>
      <c r="BH591" s="537"/>
      <c r="BI591" s="538"/>
      <c r="BJ591" s="116"/>
      <c r="BL591" s="116"/>
      <c r="BM591" s="536"/>
      <c r="BN591" s="537"/>
      <c r="BO591" s="537"/>
      <c r="BP591" s="537"/>
      <c r="BQ591" s="537"/>
      <c r="BR591" s="538"/>
      <c r="BS591" s="116"/>
      <c r="BU591" s="116"/>
      <c r="BV591" s="536"/>
      <c r="BW591" s="537"/>
      <c r="BX591" s="537"/>
      <c r="BY591" s="537"/>
      <c r="BZ591" s="537"/>
      <c r="CA591" s="538"/>
      <c r="CB591" s="116"/>
      <c r="CD591" s="116"/>
      <c r="CE591" s="536"/>
      <c r="CF591" s="537"/>
      <c r="CG591" s="537"/>
      <c r="CH591" s="537"/>
      <c r="CI591" s="537"/>
      <c r="CJ591" s="538"/>
      <c r="CK591" s="116"/>
      <c r="CM591" s="116"/>
      <c r="CN591" s="536"/>
      <c r="CO591" s="537"/>
      <c r="CP591" s="537"/>
      <c r="CQ591" s="537"/>
      <c r="CR591" s="537"/>
      <c r="CS591" s="538"/>
      <c r="CT591" s="116"/>
      <c r="CV591" s="116"/>
      <c r="CW591" s="536"/>
      <c r="CX591" s="537"/>
      <c r="CY591" s="537"/>
      <c r="CZ591" s="537"/>
      <c r="DA591" s="537"/>
      <c r="DB591" s="538"/>
      <c r="DC591" s="116"/>
      <c r="DE591" s="116"/>
      <c r="DF591" s="536"/>
      <c r="DG591" s="537"/>
      <c r="DH591" s="537"/>
      <c r="DI591" s="537"/>
      <c r="DJ591" s="537"/>
      <c r="DK591" s="538"/>
      <c r="DL591" s="116"/>
      <c r="DN591" s="116"/>
      <c r="DO591" s="536"/>
      <c r="DP591" s="537"/>
      <c r="DQ591" s="537"/>
      <c r="DR591" s="537"/>
      <c r="DS591" s="537"/>
      <c r="DT591" s="538"/>
      <c r="DU591" s="116"/>
      <c r="DW591" s="116"/>
      <c r="DX591" s="536"/>
      <c r="DY591" s="537"/>
      <c r="DZ591" s="537"/>
      <c r="EA591" s="537"/>
      <c r="EB591" s="537"/>
      <c r="EC591" s="538"/>
      <c r="ED591" s="116"/>
      <c r="EF591" s="116"/>
      <c r="EG591" s="536"/>
      <c r="EH591" s="537"/>
      <c r="EI591" s="537"/>
      <c r="EJ591" s="537"/>
      <c r="EK591" s="537"/>
      <c r="EL591" s="538"/>
      <c r="EM591" s="116"/>
      <c r="EO591" s="116"/>
      <c r="EP591" s="536"/>
      <c r="EQ591" s="537"/>
      <c r="ER591" s="537"/>
      <c r="ES591" s="537"/>
      <c r="ET591" s="537"/>
      <c r="EU591" s="538"/>
      <c r="EV591" s="116"/>
      <c r="EX591" s="116"/>
      <c r="EY591" s="536"/>
      <c r="EZ591" s="537"/>
      <c r="FA591" s="537"/>
      <c r="FB591" s="537"/>
      <c r="FC591" s="537"/>
      <c r="FD591" s="538"/>
      <c r="FE591" s="116"/>
      <c r="FG591" s="116"/>
      <c r="FH591" s="536"/>
      <c r="FI591" s="537"/>
      <c r="FJ591" s="537"/>
      <c r="FK591" s="537"/>
      <c r="FL591" s="537"/>
      <c r="FM591" s="538"/>
      <c r="FN591" s="116"/>
      <c r="FP591" s="116"/>
      <c r="FQ591" s="536"/>
      <c r="FR591" s="537"/>
      <c r="FS591" s="537"/>
      <c r="FT591" s="537"/>
      <c r="FU591" s="537"/>
      <c r="FV591" s="538"/>
      <c r="FW591" s="116"/>
      <c r="FY591" s="116"/>
      <c r="FZ591" s="536"/>
      <c r="GA591" s="537"/>
      <c r="GB591" s="537"/>
      <c r="GC591" s="537"/>
      <c r="GD591" s="537"/>
      <c r="GE591" s="538"/>
      <c r="GF591" s="116"/>
      <c r="GH591" s="116"/>
      <c r="GI591" s="536"/>
      <c r="GJ591" s="537"/>
      <c r="GK591" s="537"/>
      <c r="GL591" s="537"/>
      <c r="GM591" s="537"/>
      <c r="GN591" s="538"/>
      <c r="GO591" s="116"/>
      <c r="GQ591" s="116"/>
      <c r="GR591" s="536"/>
      <c r="GS591" s="537"/>
      <c r="GT591" s="537"/>
      <c r="GU591" s="537"/>
      <c r="GV591" s="537"/>
      <c r="GW591" s="538"/>
      <c r="GX591" s="116"/>
      <c r="GZ591" s="116"/>
      <c r="HA591" s="536"/>
      <c r="HB591" s="537"/>
      <c r="HC591" s="537"/>
      <c r="HD591" s="537"/>
      <c r="HE591" s="537"/>
      <c r="HF591" s="538"/>
      <c r="HG591" s="116"/>
      <c r="HI591" s="116"/>
      <c r="HJ591" s="536"/>
      <c r="HK591" s="537"/>
      <c r="HL591" s="537"/>
      <c r="HM591" s="537"/>
      <c r="HN591" s="537"/>
      <c r="HO591" s="538"/>
      <c r="HP591" s="116"/>
      <c r="HR591" s="116"/>
      <c r="HS591" s="536"/>
      <c r="HT591" s="537"/>
      <c r="HU591" s="537"/>
      <c r="HV591" s="537"/>
      <c r="HW591" s="537"/>
      <c r="HX591" s="538"/>
      <c r="HY591" s="116"/>
      <c r="IA591" s="116"/>
      <c r="IB591" s="536"/>
      <c r="IC591" s="537"/>
      <c r="ID591" s="537"/>
      <c r="IE591" s="537"/>
      <c r="IF591" s="537"/>
      <c r="IG591" s="538"/>
      <c r="IH591" s="116"/>
      <c r="IJ591" s="116"/>
      <c r="IK591" s="536"/>
      <c r="IL591" s="537"/>
      <c r="IM591" s="537"/>
      <c r="IN591" s="537"/>
      <c r="IO591" s="537"/>
      <c r="IP591" s="538"/>
      <c r="IQ591" s="116"/>
      <c r="IS591" s="116"/>
      <c r="IT591" s="536"/>
      <c r="IU591" s="537"/>
      <c r="IV591" s="537"/>
      <c r="IW591" s="537"/>
      <c r="IX591" s="537"/>
      <c r="IY591" s="538"/>
      <c r="IZ591" s="116"/>
      <c r="JB591" s="116"/>
      <c r="JC591" s="536"/>
      <c r="JD591" s="537"/>
      <c r="JE591" s="537"/>
      <c r="JF591" s="537"/>
      <c r="JG591" s="537"/>
      <c r="JH591" s="538"/>
      <c r="JI591" s="116"/>
      <c r="JK591" s="116"/>
      <c r="JL591" s="536"/>
      <c r="JM591" s="537"/>
      <c r="JN591" s="537"/>
      <c r="JO591" s="537"/>
      <c r="JP591" s="537"/>
      <c r="JQ591" s="538"/>
      <c r="JR591" s="116"/>
      <c r="JT591" s="116"/>
      <c r="JU591" s="536"/>
      <c r="JV591" s="537"/>
      <c r="JW591" s="537"/>
      <c r="JX591" s="537"/>
      <c r="JY591" s="537"/>
      <c r="JZ591" s="538"/>
      <c r="KA591" s="116"/>
      <c r="KC591" s="116"/>
      <c r="KD591" s="536"/>
      <c r="KE591" s="537"/>
      <c r="KF591" s="537"/>
      <c r="KG591" s="537"/>
      <c r="KH591" s="537"/>
      <c r="KI591" s="538"/>
      <c r="KJ591" s="116"/>
      <c r="KL591" s="116"/>
      <c r="KM591" s="536"/>
      <c r="KN591" s="537"/>
      <c r="KO591" s="537"/>
      <c r="KP591" s="537"/>
      <c r="KQ591" s="537"/>
      <c r="KR591" s="538"/>
      <c r="KS591" s="116"/>
      <c r="KU591" s="116"/>
      <c r="KV591" s="536"/>
      <c r="KW591" s="537"/>
      <c r="KX591" s="537"/>
      <c r="KY591" s="537"/>
      <c r="KZ591" s="537"/>
      <c r="LA591" s="538"/>
      <c r="LB591" s="116"/>
      <c r="LD591" s="116"/>
      <c r="LE591" s="536"/>
      <c r="LF591" s="537"/>
      <c r="LG591" s="537"/>
      <c r="LH591" s="537"/>
      <c r="LI591" s="537"/>
      <c r="LJ591" s="538"/>
      <c r="LK591" s="116"/>
      <c r="LM591" s="116"/>
      <c r="LN591" s="536"/>
      <c r="LO591" s="537"/>
      <c r="LP591" s="537"/>
      <c r="LQ591" s="537"/>
      <c r="LR591" s="537"/>
      <c r="LS591" s="538"/>
      <c r="LT591" s="116"/>
      <c r="LV591" s="116"/>
      <c r="LW591" s="536"/>
      <c r="LX591" s="537"/>
      <c r="LY591" s="537"/>
      <c r="LZ591" s="537"/>
      <c r="MA591" s="537"/>
      <c r="MB591" s="538"/>
      <c r="MC591" s="116"/>
      <c r="ME591" s="116"/>
      <c r="MF591" s="536"/>
      <c r="MG591" s="537"/>
      <c r="MH591" s="537"/>
      <c r="MI591" s="537"/>
      <c r="MJ591" s="537"/>
      <c r="MK591" s="538"/>
      <c r="ML591" s="116"/>
      <c r="MN591" s="116"/>
      <c r="MO591" s="536"/>
      <c r="MP591" s="537"/>
      <c r="MQ591" s="537"/>
      <c r="MR591" s="537"/>
      <c r="MS591" s="537"/>
      <c r="MT591" s="538"/>
      <c r="MU591" s="116"/>
      <c r="MW591" s="116"/>
      <c r="MX591" s="536"/>
      <c r="MY591" s="537"/>
      <c r="MZ591" s="537"/>
      <c r="NA591" s="537"/>
      <c r="NB591" s="537"/>
      <c r="NC591" s="538"/>
      <c r="ND591" s="116"/>
      <c r="NF591" s="116"/>
      <c r="NG591" s="536"/>
      <c r="NH591" s="537"/>
      <c r="NI591" s="537"/>
      <c r="NJ591" s="537"/>
      <c r="NK591" s="537"/>
      <c r="NL591" s="538"/>
      <c r="NM591" s="116"/>
      <c r="NO591" s="116"/>
      <c r="NP591" s="536"/>
      <c r="NQ591" s="537"/>
      <c r="NR591" s="537"/>
      <c r="NS591" s="537"/>
      <c r="NT591" s="537"/>
      <c r="NU591" s="538"/>
      <c r="NV591" s="116"/>
      <c r="NX591" s="116"/>
      <c r="NY591" s="536"/>
      <c r="NZ591" s="537"/>
      <c r="OA591" s="537"/>
      <c r="OB591" s="537"/>
      <c r="OC591" s="537"/>
      <c r="OD591" s="538"/>
      <c r="OE591" s="116"/>
      <c r="OG591" s="116"/>
      <c r="OH591" s="536"/>
      <c r="OI591" s="537"/>
      <c r="OJ591" s="537"/>
      <c r="OK591" s="537"/>
      <c r="OL591" s="537"/>
      <c r="OM591" s="538"/>
      <c r="ON591" s="116"/>
      <c r="OP591" s="116"/>
      <c r="OQ591" s="536"/>
      <c r="OR591" s="537"/>
      <c r="OS591" s="537"/>
      <c r="OT591" s="537"/>
      <c r="OU591" s="537"/>
      <c r="OV591" s="538"/>
      <c r="OW591" s="116"/>
      <c r="OY591" s="116"/>
      <c r="OZ591" s="536"/>
      <c r="PA591" s="537"/>
      <c r="PB591" s="537"/>
      <c r="PC591" s="537"/>
      <c r="PD591" s="537"/>
      <c r="PE591" s="538"/>
      <c r="PF591" s="116"/>
    </row>
    <row r="592" spans="1:422" ht="15" customHeight="1">
      <c r="A592" s="117" t="s">
        <v>1</v>
      </c>
      <c r="B592" s="544" t="str">
        <f>+APU!B325</f>
        <v>SUMINISTRO E INSTALACION DE REJILLA DE PISO PARA DUCHA. INCLUYE MATERIAL DE PEGA Y TODO LO NECESARIO PARA SU CORRECTA INSTALACION.</v>
      </c>
      <c r="C592" s="545"/>
      <c r="D592" s="545"/>
      <c r="E592" s="545"/>
      <c r="F592" s="545"/>
      <c r="G592" s="545"/>
      <c r="H592" s="117" t="s">
        <v>313</v>
      </c>
      <c r="J592" s="117" t="s">
        <v>1</v>
      </c>
      <c r="K592" s="539" t="str">
        <f>B592</f>
        <v>SUMINISTRO E INSTALACION DE REJILLA DE PISO PARA DUCHA. INCLUYE MATERIAL DE PEGA Y TODO LO NECESARIO PARA SU CORRECTA INSTALACION.</v>
      </c>
      <c r="L592" s="540"/>
      <c r="M592" s="540"/>
      <c r="N592" s="540"/>
      <c r="O592" s="540"/>
      <c r="P592" s="540"/>
      <c r="Q592" s="117" t="s">
        <v>313</v>
      </c>
      <c r="S592" s="117" t="s">
        <v>1</v>
      </c>
      <c r="T592" s="539" t="str">
        <f>K592</f>
        <v>SUMINISTRO E INSTALACION DE REJILLA DE PISO PARA DUCHA. INCLUYE MATERIAL DE PEGA Y TODO LO NECESARIO PARA SU CORRECTA INSTALACION.</v>
      </c>
      <c r="U592" s="540"/>
      <c r="V592" s="540"/>
      <c r="W592" s="540"/>
      <c r="X592" s="540"/>
      <c r="Y592" s="540"/>
      <c r="Z592" s="117" t="s">
        <v>313</v>
      </c>
      <c r="AB592" s="117" t="s">
        <v>1</v>
      </c>
      <c r="AC592" s="539" t="str">
        <f>T592</f>
        <v>SUMINISTRO E INSTALACION DE REJILLA DE PISO PARA DUCHA. INCLUYE MATERIAL DE PEGA Y TODO LO NECESARIO PARA SU CORRECTA INSTALACION.</v>
      </c>
      <c r="AD592" s="540"/>
      <c r="AE592" s="540"/>
      <c r="AF592" s="540"/>
      <c r="AG592" s="540"/>
      <c r="AH592" s="540"/>
      <c r="AI592" s="117" t="s">
        <v>313</v>
      </c>
      <c r="AK592" s="117" t="s">
        <v>1</v>
      </c>
      <c r="AL592" s="539" t="str">
        <f>AC592</f>
        <v>SUMINISTRO E INSTALACION DE REJILLA DE PISO PARA DUCHA. INCLUYE MATERIAL DE PEGA Y TODO LO NECESARIO PARA SU CORRECTA INSTALACION.</v>
      </c>
      <c r="AM592" s="540"/>
      <c r="AN592" s="540"/>
      <c r="AO592" s="540"/>
      <c r="AP592" s="540"/>
      <c r="AQ592" s="540"/>
      <c r="AR592" s="117" t="s">
        <v>313</v>
      </c>
      <c r="AT592" s="117" t="s">
        <v>1</v>
      </c>
      <c r="AU592" s="539" t="str">
        <f>AL592</f>
        <v>SUMINISTRO E INSTALACION DE REJILLA DE PISO PARA DUCHA. INCLUYE MATERIAL DE PEGA Y TODO LO NECESARIO PARA SU CORRECTA INSTALACION.</v>
      </c>
      <c r="AV592" s="540"/>
      <c r="AW592" s="540"/>
      <c r="AX592" s="540"/>
      <c r="AY592" s="540"/>
      <c r="AZ592" s="540"/>
      <c r="BA592" s="117" t="s">
        <v>313</v>
      </c>
      <c r="BC592" s="117" t="s">
        <v>1</v>
      </c>
      <c r="BD592" s="539" t="str">
        <f t="shared" ref="BD592" si="9323">AU592</f>
        <v>SUMINISTRO E INSTALACION DE REJILLA DE PISO PARA DUCHA. INCLUYE MATERIAL DE PEGA Y TODO LO NECESARIO PARA SU CORRECTA INSTALACION.</v>
      </c>
      <c r="BE592" s="540"/>
      <c r="BF592" s="540"/>
      <c r="BG592" s="540"/>
      <c r="BH592" s="540"/>
      <c r="BI592" s="540"/>
      <c r="BJ592" s="117" t="s">
        <v>313</v>
      </c>
      <c r="BL592" s="117" t="s">
        <v>1</v>
      </c>
      <c r="BM592" s="539" t="str">
        <f t="shared" ref="BM592" si="9324">BD592</f>
        <v>SUMINISTRO E INSTALACION DE REJILLA DE PISO PARA DUCHA. INCLUYE MATERIAL DE PEGA Y TODO LO NECESARIO PARA SU CORRECTA INSTALACION.</v>
      </c>
      <c r="BN592" s="540"/>
      <c r="BO592" s="540"/>
      <c r="BP592" s="540"/>
      <c r="BQ592" s="540"/>
      <c r="BR592" s="540"/>
      <c r="BS592" s="117" t="s">
        <v>313</v>
      </c>
      <c r="BU592" s="117" t="s">
        <v>1</v>
      </c>
      <c r="BV592" s="539" t="str">
        <f t="shared" ref="BV592" si="9325">BM592</f>
        <v>SUMINISTRO E INSTALACION DE REJILLA DE PISO PARA DUCHA. INCLUYE MATERIAL DE PEGA Y TODO LO NECESARIO PARA SU CORRECTA INSTALACION.</v>
      </c>
      <c r="BW592" s="540"/>
      <c r="BX592" s="540"/>
      <c r="BY592" s="540"/>
      <c r="BZ592" s="540"/>
      <c r="CA592" s="540"/>
      <c r="CB592" s="117" t="s">
        <v>313</v>
      </c>
      <c r="CD592" s="117" t="s">
        <v>1</v>
      </c>
      <c r="CE592" s="539" t="str">
        <f t="shared" ref="CE592" si="9326">BV592</f>
        <v>SUMINISTRO E INSTALACION DE REJILLA DE PISO PARA DUCHA. INCLUYE MATERIAL DE PEGA Y TODO LO NECESARIO PARA SU CORRECTA INSTALACION.</v>
      </c>
      <c r="CF592" s="540"/>
      <c r="CG592" s="540"/>
      <c r="CH592" s="540"/>
      <c r="CI592" s="540"/>
      <c r="CJ592" s="540"/>
      <c r="CK592" s="117" t="s">
        <v>313</v>
      </c>
      <c r="CM592" s="117" t="s">
        <v>1</v>
      </c>
      <c r="CN592" s="539" t="str">
        <f t="shared" ref="CN592" si="9327">CE592</f>
        <v>SUMINISTRO E INSTALACION DE REJILLA DE PISO PARA DUCHA. INCLUYE MATERIAL DE PEGA Y TODO LO NECESARIO PARA SU CORRECTA INSTALACION.</v>
      </c>
      <c r="CO592" s="540"/>
      <c r="CP592" s="540"/>
      <c r="CQ592" s="540"/>
      <c r="CR592" s="540"/>
      <c r="CS592" s="540"/>
      <c r="CT592" s="117" t="s">
        <v>313</v>
      </c>
      <c r="CV592" s="117" t="s">
        <v>1</v>
      </c>
      <c r="CW592" s="539" t="str">
        <f t="shared" ref="CW592" si="9328">CN592</f>
        <v>SUMINISTRO E INSTALACION DE REJILLA DE PISO PARA DUCHA. INCLUYE MATERIAL DE PEGA Y TODO LO NECESARIO PARA SU CORRECTA INSTALACION.</v>
      </c>
      <c r="CX592" s="540"/>
      <c r="CY592" s="540"/>
      <c r="CZ592" s="540"/>
      <c r="DA592" s="540"/>
      <c r="DB592" s="540"/>
      <c r="DC592" s="117" t="s">
        <v>313</v>
      </c>
      <c r="DE592" s="117" t="s">
        <v>1</v>
      </c>
      <c r="DF592" s="539" t="str">
        <f t="shared" ref="DF592" si="9329">CW592</f>
        <v>SUMINISTRO E INSTALACION DE REJILLA DE PISO PARA DUCHA. INCLUYE MATERIAL DE PEGA Y TODO LO NECESARIO PARA SU CORRECTA INSTALACION.</v>
      </c>
      <c r="DG592" s="540"/>
      <c r="DH592" s="540"/>
      <c r="DI592" s="540"/>
      <c r="DJ592" s="540"/>
      <c r="DK592" s="540"/>
      <c r="DL592" s="117" t="s">
        <v>313</v>
      </c>
      <c r="DN592" s="117" t="s">
        <v>1</v>
      </c>
      <c r="DO592" s="539" t="str">
        <f t="shared" ref="DO592" si="9330">DF592</f>
        <v>SUMINISTRO E INSTALACION DE REJILLA DE PISO PARA DUCHA. INCLUYE MATERIAL DE PEGA Y TODO LO NECESARIO PARA SU CORRECTA INSTALACION.</v>
      </c>
      <c r="DP592" s="540"/>
      <c r="DQ592" s="540"/>
      <c r="DR592" s="540"/>
      <c r="DS592" s="540"/>
      <c r="DT592" s="540"/>
      <c r="DU592" s="117" t="s">
        <v>313</v>
      </c>
      <c r="DW592" s="117" t="s">
        <v>1</v>
      </c>
      <c r="DX592" s="539" t="str">
        <f t="shared" ref="DX592" si="9331">DO592</f>
        <v>SUMINISTRO E INSTALACION DE REJILLA DE PISO PARA DUCHA. INCLUYE MATERIAL DE PEGA Y TODO LO NECESARIO PARA SU CORRECTA INSTALACION.</v>
      </c>
      <c r="DY592" s="540"/>
      <c r="DZ592" s="540"/>
      <c r="EA592" s="540"/>
      <c r="EB592" s="540"/>
      <c r="EC592" s="540"/>
      <c r="ED592" s="117" t="s">
        <v>313</v>
      </c>
      <c r="EF592" s="117" t="s">
        <v>1</v>
      </c>
      <c r="EG592" s="539" t="str">
        <f t="shared" ref="EG592" si="9332">DX592</f>
        <v>SUMINISTRO E INSTALACION DE REJILLA DE PISO PARA DUCHA. INCLUYE MATERIAL DE PEGA Y TODO LO NECESARIO PARA SU CORRECTA INSTALACION.</v>
      </c>
      <c r="EH592" s="540"/>
      <c r="EI592" s="540"/>
      <c r="EJ592" s="540"/>
      <c r="EK592" s="540"/>
      <c r="EL592" s="540"/>
      <c r="EM592" s="117" t="s">
        <v>313</v>
      </c>
      <c r="EO592" s="117" t="s">
        <v>1</v>
      </c>
      <c r="EP592" s="539" t="str">
        <f t="shared" ref="EP592" si="9333">EG592</f>
        <v>SUMINISTRO E INSTALACION DE REJILLA DE PISO PARA DUCHA. INCLUYE MATERIAL DE PEGA Y TODO LO NECESARIO PARA SU CORRECTA INSTALACION.</v>
      </c>
      <c r="EQ592" s="540"/>
      <c r="ER592" s="540"/>
      <c r="ES592" s="540"/>
      <c r="ET592" s="540"/>
      <c r="EU592" s="540"/>
      <c r="EV592" s="117" t="s">
        <v>313</v>
      </c>
      <c r="EX592" s="117" t="s">
        <v>1</v>
      </c>
      <c r="EY592" s="539" t="str">
        <f t="shared" ref="EY592" si="9334">EP592</f>
        <v>SUMINISTRO E INSTALACION DE REJILLA DE PISO PARA DUCHA. INCLUYE MATERIAL DE PEGA Y TODO LO NECESARIO PARA SU CORRECTA INSTALACION.</v>
      </c>
      <c r="EZ592" s="540"/>
      <c r="FA592" s="540"/>
      <c r="FB592" s="540"/>
      <c r="FC592" s="540"/>
      <c r="FD592" s="540"/>
      <c r="FE592" s="117" t="s">
        <v>313</v>
      </c>
      <c r="FG592" s="117" t="s">
        <v>1</v>
      </c>
      <c r="FH592" s="539" t="str">
        <f t="shared" ref="FH592" si="9335">EY592</f>
        <v>SUMINISTRO E INSTALACION DE REJILLA DE PISO PARA DUCHA. INCLUYE MATERIAL DE PEGA Y TODO LO NECESARIO PARA SU CORRECTA INSTALACION.</v>
      </c>
      <c r="FI592" s="540"/>
      <c r="FJ592" s="540"/>
      <c r="FK592" s="540"/>
      <c r="FL592" s="540"/>
      <c r="FM592" s="540"/>
      <c r="FN592" s="117" t="s">
        <v>313</v>
      </c>
      <c r="FP592" s="117" t="s">
        <v>1</v>
      </c>
      <c r="FQ592" s="539" t="str">
        <f t="shared" ref="FQ592" si="9336">FH592</f>
        <v>SUMINISTRO E INSTALACION DE REJILLA DE PISO PARA DUCHA. INCLUYE MATERIAL DE PEGA Y TODO LO NECESARIO PARA SU CORRECTA INSTALACION.</v>
      </c>
      <c r="FR592" s="540"/>
      <c r="FS592" s="540"/>
      <c r="FT592" s="540"/>
      <c r="FU592" s="540"/>
      <c r="FV592" s="540"/>
      <c r="FW592" s="117" t="s">
        <v>313</v>
      </c>
      <c r="FY592" s="117" t="s">
        <v>1</v>
      </c>
      <c r="FZ592" s="539" t="str">
        <f t="shared" ref="FZ592" si="9337">FQ592</f>
        <v>SUMINISTRO E INSTALACION DE REJILLA DE PISO PARA DUCHA. INCLUYE MATERIAL DE PEGA Y TODO LO NECESARIO PARA SU CORRECTA INSTALACION.</v>
      </c>
      <c r="GA592" s="540"/>
      <c r="GB592" s="540"/>
      <c r="GC592" s="540"/>
      <c r="GD592" s="540"/>
      <c r="GE592" s="540"/>
      <c r="GF592" s="117" t="s">
        <v>313</v>
      </c>
      <c r="GH592" s="117" t="s">
        <v>1</v>
      </c>
      <c r="GI592" s="539" t="str">
        <f t="shared" ref="GI592" si="9338">FZ592</f>
        <v>SUMINISTRO E INSTALACION DE REJILLA DE PISO PARA DUCHA. INCLUYE MATERIAL DE PEGA Y TODO LO NECESARIO PARA SU CORRECTA INSTALACION.</v>
      </c>
      <c r="GJ592" s="540"/>
      <c r="GK592" s="540"/>
      <c r="GL592" s="540"/>
      <c r="GM592" s="540"/>
      <c r="GN592" s="540"/>
      <c r="GO592" s="117" t="s">
        <v>313</v>
      </c>
      <c r="GQ592" s="117" t="s">
        <v>1</v>
      </c>
      <c r="GR592" s="539" t="str">
        <f t="shared" ref="GR592" si="9339">GI592</f>
        <v>SUMINISTRO E INSTALACION DE REJILLA DE PISO PARA DUCHA. INCLUYE MATERIAL DE PEGA Y TODO LO NECESARIO PARA SU CORRECTA INSTALACION.</v>
      </c>
      <c r="GS592" s="540"/>
      <c r="GT592" s="540"/>
      <c r="GU592" s="540"/>
      <c r="GV592" s="540"/>
      <c r="GW592" s="540"/>
      <c r="GX592" s="117" t="s">
        <v>313</v>
      </c>
      <c r="GZ592" s="117" t="s">
        <v>1</v>
      </c>
      <c r="HA592" s="539" t="str">
        <f t="shared" ref="HA592" si="9340">GR592</f>
        <v>SUMINISTRO E INSTALACION DE REJILLA DE PISO PARA DUCHA. INCLUYE MATERIAL DE PEGA Y TODO LO NECESARIO PARA SU CORRECTA INSTALACION.</v>
      </c>
      <c r="HB592" s="540"/>
      <c r="HC592" s="540"/>
      <c r="HD592" s="540"/>
      <c r="HE592" s="540"/>
      <c r="HF592" s="540"/>
      <c r="HG592" s="117" t="s">
        <v>313</v>
      </c>
      <c r="HI592" s="117" t="s">
        <v>1</v>
      </c>
      <c r="HJ592" s="539" t="str">
        <f t="shared" ref="HJ592" si="9341">HA592</f>
        <v>SUMINISTRO E INSTALACION DE REJILLA DE PISO PARA DUCHA. INCLUYE MATERIAL DE PEGA Y TODO LO NECESARIO PARA SU CORRECTA INSTALACION.</v>
      </c>
      <c r="HK592" s="540"/>
      <c r="HL592" s="540"/>
      <c r="HM592" s="540"/>
      <c r="HN592" s="540"/>
      <c r="HO592" s="540"/>
      <c r="HP592" s="117" t="s">
        <v>313</v>
      </c>
      <c r="HR592" s="117" t="s">
        <v>1</v>
      </c>
      <c r="HS592" s="539" t="str">
        <f t="shared" ref="HS592" si="9342">HJ592</f>
        <v>SUMINISTRO E INSTALACION DE REJILLA DE PISO PARA DUCHA. INCLUYE MATERIAL DE PEGA Y TODO LO NECESARIO PARA SU CORRECTA INSTALACION.</v>
      </c>
      <c r="HT592" s="540"/>
      <c r="HU592" s="540"/>
      <c r="HV592" s="540"/>
      <c r="HW592" s="540"/>
      <c r="HX592" s="540"/>
      <c r="HY592" s="117" t="s">
        <v>313</v>
      </c>
      <c r="IA592" s="117" t="s">
        <v>1</v>
      </c>
      <c r="IB592" s="539" t="str">
        <f t="shared" ref="IB592" si="9343">HS592</f>
        <v>SUMINISTRO E INSTALACION DE REJILLA DE PISO PARA DUCHA. INCLUYE MATERIAL DE PEGA Y TODO LO NECESARIO PARA SU CORRECTA INSTALACION.</v>
      </c>
      <c r="IC592" s="540"/>
      <c r="ID592" s="540"/>
      <c r="IE592" s="540"/>
      <c r="IF592" s="540"/>
      <c r="IG592" s="540"/>
      <c r="IH592" s="117" t="s">
        <v>313</v>
      </c>
      <c r="IJ592" s="117" t="s">
        <v>1</v>
      </c>
      <c r="IK592" s="539" t="str">
        <f t="shared" ref="IK592" si="9344">IB592</f>
        <v>SUMINISTRO E INSTALACION DE REJILLA DE PISO PARA DUCHA. INCLUYE MATERIAL DE PEGA Y TODO LO NECESARIO PARA SU CORRECTA INSTALACION.</v>
      </c>
      <c r="IL592" s="540"/>
      <c r="IM592" s="540"/>
      <c r="IN592" s="540"/>
      <c r="IO592" s="540"/>
      <c r="IP592" s="540"/>
      <c r="IQ592" s="117" t="s">
        <v>313</v>
      </c>
      <c r="IS592" s="117" t="s">
        <v>1</v>
      </c>
      <c r="IT592" s="539" t="str">
        <f t="shared" ref="IT592" si="9345">IK592</f>
        <v>SUMINISTRO E INSTALACION DE REJILLA DE PISO PARA DUCHA. INCLUYE MATERIAL DE PEGA Y TODO LO NECESARIO PARA SU CORRECTA INSTALACION.</v>
      </c>
      <c r="IU592" s="540"/>
      <c r="IV592" s="540"/>
      <c r="IW592" s="540"/>
      <c r="IX592" s="540"/>
      <c r="IY592" s="540"/>
      <c r="IZ592" s="117" t="s">
        <v>313</v>
      </c>
      <c r="JB592" s="117" t="s">
        <v>1</v>
      </c>
      <c r="JC592" s="539" t="str">
        <f t="shared" ref="JC592" si="9346">IT592</f>
        <v>SUMINISTRO E INSTALACION DE REJILLA DE PISO PARA DUCHA. INCLUYE MATERIAL DE PEGA Y TODO LO NECESARIO PARA SU CORRECTA INSTALACION.</v>
      </c>
      <c r="JD592" s="540"/>
      <c r="JE592" s="540"/>
      <c r="JF592" s="540"/>
      <c r="JG592" s="540"/>
      <c r="JH592" s="540"/>
      <c r="JI592" s="117" t="s">
        <v>313</v>
      </c>
      <c r="JK592" s="117" t="s">
        <v>1</v>
      </c>
      <c r="JL592" s="539" t="str">
        <f t="shared" ref="JL592" si="9347">JC592</f>
        <v>SUMINISTRO E INSTALACION DE REJILLA DE PISO PARA DUCHA. INCLUYE MATERIAL DE PEGA Y TODO LO NECESARIO PARA SU CORRECTA INSTALACION.</v>
      </c>
      <c r="JM592" s="540"/>
      <c r="JN592" s="540"/>
      <c r="JO592" s="540"/>
      <c r="JP592" s="540"/>
      <c r="JQ592" s="540"/>
      <c r="JR592" s="117" t="s">
        <v>313</v>
      </c>
      <c r="JT592" s="117" t="s">
        <v>1</v>
      </c>
      <c r="JU592" s="539" t="str">
        <f t="shared" ref="JU592" si="9348">JL592</f>
        <v>SUMINISTRO E INSTALACION DE REJILLA DE PISO PARA DUCHA. INCLUYE MATERIAL DE PEGA Y TODO LO NECESARIO PARA SU CORRECTA INSTALACION.</v>
      </c>
      <c r="JV592" s="540"/>
      <c r="JW592" s="540"/>
      <c r="JX592" s="540"/>
      <c r="JY592" s="540"/>
      <c r="JZ592" s="540"/>
      <c r="KA592" s="117" t="s">
        <v>313</v>
      </c>
      <c r="KC592" s="117" t="s">
        <v>1</v>
      </c>
      <c r="KD592" s="539" t="str">
        <f t="shared" ref="KD592" si="9349">JU592</f>
        <v>SUMINISTRO E INSTALACION DE REJILLA DE PISO PARA DUCHA. INCLUYE MATERIAL DE PEGA Y TODO LO NECESARIO PARA SU CORRECTA INSTALACION.</v>
      </c>
      <c r="KE592" s="540"/>
      <c r="KF592" s="540"/>
      <c r="KG592" s="540"/>
      <c r="KH592" s="540"/>
      <c r="KI592" s="540"/>
      <c r="KJ592" s="117" t="s">
        <v>313</v>
      </c>
      <c r="KL592" s="117" t="s">
        <v>1</v>
      </c>
      <c r="KM592" s="539" t="str">
        <f t="shared" ref="KM592" si="9350">KD592</f>
        <v>SUMINISTRO E INSTALACION DE REJILLA DE PISO PARA DUCHA. INCLUYE MATERIAL DE PEGA Y TODO LO NECESARIO PARA SU CORRECTA INSTALACION.</v>
      </c>
      <c r="KN592" s="540"/>
      <c r="KO592" s="540"/>
      <c r="KP592" s="540"/>
      <c r="KQ592" s="540"/>
      <c r="KR592" s="540"/>
      <c r="KS592" s="117" t="s">
        <v>313</v>
      </c>
      <c r="KU592" s="117" t="s">
        <v>1</v>
      </c>
      <c r="KV592" s="539" t="str">
        <f t="shared" ref="KV592" si="9351">KM592</f>
        <v>SUMINISTRO E INSTALACION DE REJILLA DE PISO PARA DUCHA. INCLUYE MATERIAL DE PEGA Y TODO LO NECESARIO PARA SU CORRECTA INSTALACION.</v>
      </c>
      <c r="KW592" s="540"/>
      <c r="KX592" s="540"/>
      <c r="KY592" s="540"/>
      <c r="KZ592" s="540"/>
      <c r="LA592" s="540"/>
      <c r="LB592" s="117" t="s">
        <v>313</v>
      </c>
      <c r="LD592" s="117" t="s">
        <v>1</v>
      </c>
      <c r="LE592" s="539" t="str">
        <f t="shared" ref="LE592" si="9352">KV592</f>
        <v>SUMINISTRO E INSTALACION DE REJILLA DE PISO PARA DUCHA. INCLUYE MATERIAL DE PEGA Y TODO LO NECESARIO PARA SU CORRECTA INSTALACION.</v>
      </c>
      <c r="LF592" s="540"/>
      <c r="LG592" s="540"/>
      <c r="LH592" s="540"/>
      <c r="LI592" s="540"/>
      <c r="LJ592" s="540"/>
      <c r="LK592" s="117" t="s">
        <v>313</v>
      </c>
      <c r="LM592" s="117" t="s">
        <v>1</v>
      </c>
      <c r="LN592" s="539" t="str">
        <f t="shared" ref="LN592" si="9353">LE592</f>
        <v>SUMINISTRO E INSTALACION DE REJILLA DE PISO PARA DUCHA. INCLUYE MATERIAL DE PEGA Y TODO LO NECESARIO PARA SU CORRECTA INSTALACION.</v>
      </c>
      <c r="LO592" s="540"/>
      <c r="LP592" s="540"/>
      <c r="LQ592" s="540"/>
      <c r="LR592" s="540"/>
      <c r="LS592" s="540"/>
      <c r="LT592" s="117" t="s">
        <v>313</v>
      </c>
      <c r="LV592" s="117" t="s">
        <v>1</v>
      </c>
      <c r="LW592" s="539" t="str">
        <f t="shared" ref="LW592" si="9354">LN592</f>
        <v>SUMINISTRO E INSTALACION DE REJILLA DE PISO PARA DUCHA. INCLUYE MATERIAL DE PEGA Y TODO LO NECESARIO PARA SU CORRECTA INSTALACION.</v>
      </c>
      <c r="LX592" s="540"/>
      <c r="LY592" s="540"/>
      <c r="LZ592" s="540"/>
      <c r="MA592" s="540"/>
      <c r="MB592" s="540"/>
      <c r="MC592" s="117" t="s">
        <v>313</v>
      </c>
      <c r="ME592" s="117" t="s">
        <v>1</v>
      </c>
      <c r="MF592" s="539" t="str">
        <f t="shared" ref="MF592" si="9355">LW592</f>
        <v>SUMINISTRO E INSTALACION DE REJILLA DE PISO PARA DUCHA. INCLUYE MATERIAL DE PEGA Y TODO LO NECESARIO PARA SU CORRECTA INSTALACION.</v>
      </c>
      <c r="MG592" s="540"/>
      <c r="MH592" s="540"/>
      <c r="MI592" s="540"/>
      <c r="MJ592" s="540"/>
      <c r="MK592" s="540"/>
      <c r="ML592" s="117" t="s">
        <v>313</v>
      </c>
      <c r="MN592" s="117" t="s">
        <v>1</v>
      </c>
      <c r="MO592" s="539" t="str">
        <f t="shared" ref="MO592" si="9356">MF592</f>
        <v>SUMINISTRO E INSTALACION DE REJILLA DE PISO PARA DUCHA. INCLUYE MATERIAL DE PEGA Y TODO LO NECESARIO PARA SU CORRECTA INSTALACION.</v>
      </c>
      <c r="MP592" s="540"/>
      <c r="MQ592" s="540"/>
      <c r="MR592" s="540"/>
      <c r="MS592" s="540"/>
      <c r="MT592" s="540"/>
      <c r="MU592" s="117" t="s">
        <v>313</v>
      </c>
      <c r="MW592" s="117" t="s">
        <v>1</v>
      </c>
      <c r="MX592" s="539" t="str">
        <f t="shared" ref="MX592" si="9357">MO592</f>
        <v>SUMINISTRO E INSTALACION DE REJILLA DE PISO PARA DUCHA. INCLUYE MATERIAL DE PEGA Y TODO LO NECESARIO PARA SU CORRECTA INSTALACION.</v>
      </c>
      <c r="MY592" s="540"/>
      <c r="MZ592" s="540"/>
      <c r="NA592" s="540"/>
      <c r="NB592" s="540"/>
      <c r="NC592" s="540"/>
      <c r="ND592" s="117" t="s">
        <v>313</v>
      </c>
      <c r="NF592" s="117" t="s">
        <v>1</v>
      </c>
      <c r="NG592" s="539" t="str">
        <f t="shared" ref="NG592" si="9358">MX592</f>
        <v>SUMINISTRO E INSTALACION DE REJILLA DE PISO PARA DUCHA. INCLUYE MATERIAL DE PEGA Y TODO LO NECESARIO PARA SU CORRECTA INSTALACION.</v>
      </c>
      <c r="NH592" s="540"/>
      <c r="NI592" s="540"/>
      <c r="NJ592" s="540"/>
      <c r="NK592" s="540"/>
      <c r="NL592" s="540"/>
      <c r="NM592" s="117" t="s">
        <v>313</v>
      </c>
      <c r="NO592" s="117" t="s">
        <v>1</v>
      </c>
      <c r="NP592" s="539" t="str">
        <f t="shared" ref="NP592" si="9359">NG592</f>
        <v>SUMINISTRO E INSTALACION DE REJILLA DE PISO PARA DUCHA. INCLUYE MATERIAL DE PEGA Y TODO LO NECESARIO PARA SU CORRECTA INSTALACION.</v>
      </c>
      <c r="NQ592" s="540"/>
      <c r="NR592" s="540"/>
      <c r="NS592" s="540"/>
      <c r="NT592" s="540"/>
      <c r="NU592" s="540"/>
      <c r="NV592" s="117" t="s">
        <v>313</v>
      </c>
      <c r="NX592" s="117" t="s">
        <v>1</v>
      </c>
      <c r="NY592" s="539" t="str">
        <f t="shared" ref="NY592" si="9360">NP592</f>
        <v>SUMINISTRO E INSTALACION DE REJILLA DE PISO PARA DUCHA. INCLUYE MATERIAL DE PEGA Y TODO LO NECESARIO PARA SU CORRECTA INSTALACION.</v>
      </c>
      <c r="NZ592" s="540"/>
      <c r="OA592" s="540"/>
      <c r="OB592" s="540"/>
      <c r="OC592" s="540"/>
      <c r="OD592" s="540"/>
      <c r="OE592" s="117" t="s">
        <v>313</v>
      </c>
      <c r="OG592" s="117" t="s">
        <v>1</v>
      </c>
      <c r="OH592" s="539" t="str">
        <f t="shared" ref="OH592" si="9361">NY592</f>
        <v>SUMINISTRO E INSTALACION DE REJILLA DE PISO PARA DUCHA. INCLUYE MATERIAL DE PEGA Y TODO LO NECESARIO PARA SU CORRECTA INSTALACION.</v>
      </c>
      <c r="OI592" s="540"/>
      <c r="OJ592" s="540"/>
      <c r="OK592" s="540"/>
      <c r="OL592" s="540"/>
      <c r="OM592" s="540"/>
      <c r="ON592" s="117" t="s">
        <v>313</v>
      </c>
      <c r="OP592" s="117" t="s">
        <v>1</v>
      </c>
      <c r="OQ592" s="539" t="str">
        <f t="shared" ref="OQ592" si="9362">OH592</f>
        <v>SUMINISTRO E INSTALACION DE REJILLA DE PISO PARA DUCHA. INCLUYE MATERIAL DE PEGA Y TODO LO NECESARIO PARA SU CORRECTA INSTALACION.</v>
      </c>
      <c r="OR592" s="540"/>
      <c r="OS592" s="540"/>
      <c r="OT592" s="540"/>
      <c r="OU592" s="540"/>
      <c r="OV592" s="540"/>
      <c r="OW592" s="117" t="s">
        <v>313</v>
      </c>
      <c r="OY592" s="117" t="s">
        <v>1</v>
      </c>
      <c r="OZ592" s="539" t="str">
        <f t="shared" ref="OZ592" si="9363">OQ592</f>
        <v>SUMINISTRO E INSTALACION DE REJILLA DE PISO PARA DUCHA. INCLUYE MATERIAL DE PEGA Y TODO LO NECESARIO PARA SU CORRECTA INSTALACION.</v>
      </c>
      <c r="PA592" s="540"/>
      <c r="PB592" s="540"/>
      <c r="PC592" s="540"/>
      <c r="PD592" s="540"/>
      <c r="PE592" s="540"/>
      <c r="PF592" s="117" t="s">
        <v>313</v>
      </c>
    </row>
    <row r="593" spans="1:422" ht="30" customHeight="1">
      <c r="A593" s="127" t="str">
        <f>+APU!A325</f>
        <v>10-01-002</v>
      </c>
      <c r="B593" s="545"/>
      <c r="C593" s="545"/>
      <c r="D593" s="545"/>
      <c r="E593" s="545"/>
      <c r="F593" s="545"/>
      <c r="G593" s="545"/>
      <c r="H593" s="133" t="str">
        <f>+APU!C325</f>
        <v>U</v>
      </c>
      <c r="J593" s="127" t="str">
        <f>+A593</f>
        <v>10-01-002</v>
      </c>
      <c r="K593" s="540"/>
      <c r="L593" s="540"/>
      <c r="M593" s="540"/>
      <c r="N593" s="540"/>
      <c r="O593" s="540"/>
      <c r="P593" s="540"/>
      <c r="Q593" s="126" t="str">
        <f>H593</f>
        <v>U</v>
      </c>
      <c r="S593" s="127" t="str">
        <f>+J593</f>
        <v>10-01-002</v>
      </c>
      <c r="T593" s="540"/>
      <c r="U593" s="540"/>
      <c r="V593" s="540"/>
      <c r="W593" s="540"/>
      <c r="X593" s="540"/>
      <c r="Y593" s="540"/>
      <c r="Z593" s="126" t="str">
        <f>Q593</f>
        <v>U</v>
      </c>
      <c r="AB593" s="127" t="str">
        <f>+S593</f>
        <v>10-01-002</v>
      </c>
      <c r="AC593" s="540"/>
      <c r="AD593" s="540"/>
      <c r="AE593" s="540"/>
      <c r="AF593" s="540"/>
      <c r="AG593" s="540"/>
      <c r="AH593" s="540"/>
      <c r="AI593" s="126" t="str">
        <f>Z593</f>
        <v>U</v>
      </c>
      <c r="AK593" s="127" t="str">
        <f>+AB593</f>
        <v>10-01-002</v>
      </c>
      <c r="AL593" s="540"/>
      <c r="AM593" s="540"/>
      <c r="AN593" s="540"/>
      <c r="AO593" s="540"/>
      <c r="AP593" s="540"/>
      <c r="AQ593" s="540"/>
      <c r="AR593" s="126" t="str">
        <f>AI593</f>
        <v>U</v>
      </c>
      <c r="AT593" s="127" t="str">
        <f>+AK593</f>
        <v>10-01-002</v>
      </c>
      <c r="AU593" s="540"/>
      <c r="AV593" s="540"/>
      <c r="AW593" s="540"/>
      <c r="AX593" s="540"/>
      <c r="AY593" s="540"/>
      <c r="AZ593" s="540"/>
      <c r="BA593" s="126" t="str">
        <f>AR593</f>
        <v>U</v>
      </c>
      <c r="BC593" s="127" t="str">
        <f t="shared" ref="BC593" si="9364">+AT593</f>
        <v>10-01-002</v>
      </c>
      <c r="BD593" s="540"/>
      <c r="BE593" s="540"/>
      <c r="BF593" s="540"/>
      <c r="BG593" s="540"/>
      <c r="BH593" s="540"/>
      <c r="BI593" s="540"/>
      <c r="BJ593" s="126" t="str">
        <f t="shared" ref="BJ593" si="9365">BA593</f>
        <v>U</v>
      </c>
      <c r="BL593" s="127" t="str">
        <f t="shared" ref="BL593" si="9366">+BC593</f>
        <v>10-01-002</v>
      </c>
      <c r="BM593" s="540"/>
      <c r="BN593" s="540"/>
      <c r="BO593" s="540"/>
      <c r="BP593" s="540"/>
      <c r="BQ593" s="540"/>
      <c r="BR593" s="540"/>
      <c r="BS593" s="126" t="str">
        <f t="shared" ref="BS593" si="9367">BJ593</f>
        <v>U</v>
      </c>
      <c r="BU593" s="127" t="str">
        <f t="shared" ref="BU593" si="9368">+BL593</f>
        <v>10-01-002</v>
      </c>
      <c r="BV593" s="540"/>
      <c r="BW593" s="540"/>
      <c r="BX593" s="540"/>
      <c r="BY593" s="540"/>
      <c r="BZ593" s="540"/>
      <c r="CA593" s="540"/>
      <c r="CB593" s="126" t="str">
        <f t="shared" ref="CB593" si="9369">BS593</f>
        <v>U</v>
      </c>
      <c r="CD593" s="127" t="str">
        <f t="shared" ref="CD593" si="9370">+BU593</f>
        <v>10-01-002</v>
      </c>
      <c r="CE593" s="540"/>
      <c r="CF593" s="540"/>
      <c r="CG593" s="540"/>
      <c r="CH593" s="540"/>
      <c r="CI593" s="540"/>
      <c r="CJ593" s="540"/>
      <c r="CK593" s="126" t="str">
        <f t="shared" ref="CK593" si="9371">CB593</f>
        <v>U</v>
      </c>
      <c r="CM593" s="127" t="str">
        <f t="shared" ref="CM593" si="9372">+CD593</f>
        <v>10-01-002</v>
      </c>
      <c r="CN593" s="540"/>
      <c r="CO593" s="540"/>
      <c r="CP593" s="540"/>
      <c r="CQ593" s="540"/>
      <c r="CR593" s="540"/>
      <c r="CS593" s="540"/>
      <c r="CT593" s="126" t="str">
        <f t="shared" ref="CT593" si="9373">CK593</f>
        <v>U</v>
      </c>
      <c r="CV593" s="127" t="str">
        <f t="shared" ref="CV593" si="9374">+CM593</f>
        <v>10-01-002</v>
      </c>
      <c r="CW593" s="540"/>
      <c r="CX593" s="540"/>
      <c r="CY593" s="540"/>
      <c r="CZ593" s="540"/>
      <c r="DA593" s="540"/>
      <c r="DB593" s="540"/>
      <c r="DC593" s="126" t="str">
        <f t="shared" ref="DC593" si="9375">CT593</f>
        <v>U</v>
      </c>
      <c r="DE593" s="127" t="str">
        <f t="shared" ref="DE593" si="9376">+CV593</f>
        <v>10-01-002</v>
      </c>
      <c r="DF593" s="540"/>
      <c r="DG593" s="540"/>
      <c r="DH593" s="540"/>
      <c r="DI593" s="540"/>
      <c r="DJ593" s="540"/>
      <c r="DK593" s="540"/>
      <c r="DL593" s="126" t="str">
        <f t="shared" ref="DL593" si="9377">DC593</f>
        <v>U</v>
      </c>
      <c r="DN593" s="127" t="str">
        <f t="shared" ref="DN593" si="9378">+DE593</f>
        <v>10-01-002</v>
      </c>
      <c r="DO593" s="540"/>
      <c r="DP593" s="540"/>
      <c r="DQ593" s="540"/>
      <c r="DR593" s="540"/>
      <c r="DS593" s="540"/>
      <c r="DT593" s="540"/>
      <c r="DU593" s="126" t="str">
        <f t="shared" ref="DU593" si="9379">DL593</f>
        <v>U</v>
      </c>
      <c r="DW593" s="127" t="str">
        <f t="shared" ref="DW593" si="9380">+DN593</f>
        <v>10-01-002</v>
      </c>
      <c r="DX593" s="540"/>
      <c r="DY593" s="540"/>
      <c r="DZ593" s="540"/>
      <c r="EA593" s="540"/>
      <c r="EB593" s="540"/>
      <c r="EC593" s="540"/>
      <c r="ED593" s="126" t="str">
        <f t="shared" ref="ED593" si="9381">DU593</f>
        <v>U</v>
      </c>
      <c r="EF593" s="127" t="str">
        <f t="shared" ref="EF593" si="9382">+DW593</f>
        <v>10-01-002</v>
      </c>
      <c r="EG593" s="540"/>
      <c r="EH593" s="540"/>
      <c r="EI593" s="540"/>
      <c r="EJ593" s="540"/>
      <c r="EK593" s="540"/>
      <c r="EL593" s="540"/>
      <c r="EM593" s="126" t="str">
        <f t="shared" ref="EM593" si="9383">ED593</f>
        <v>U</v>
      </c>
      <c r="EO593" s="127" t="str">
        <f t="shared" ref="EO593" si="9384">+EF593</f>
        <v>10-01-002</v>
      </c>
      <c r="EP593" s="540"/>
      <c r="EQ593" s="540"/>
      <c r="ER593" s="540"/>
      <c r="ES593" s="540"/>
      <c r="ET593" s="540"/>
      <c r="EU593" s="540"/>
      <c r="EV593" s="126" t="str">
        <f t="shared" ref="EV593" si="9385">EM593</f>
        <v>U</v>
      </c>
      <c r="EX593" s="127" t="str">
        <f t="shared" ref="EX593" si="9386">+EO593</f>
        <v>10-01-002</v>
      </c>
      <c r="EY593" s="540"/>
      <c r="EZ593" s="540"/>
      <c r="FA593" s="540"/>
      <c r="FB593" s="540"/>
      <c r="FC593" s="540"/>
      <c r="FD593" s="540"/>
      <c r="FE593" s="126" t="str">
        <f t="shared" ref="FE593" si="9387">EV593</f>
        <v>U</v>
      </c>
      <c r="FG593" s="127" t="str">
        <f t="shared" ref="FG593" si="9388">+EX593</f>
        <v>10-01-002</v>
      </c>
      <c r="FH593" s="540"/>
      <c r="FI593" s="540"/>
      <c r="FJ593" s="540"/>
      <c r="FK593" s="540"/>
      <c r="FL593" s="540"/>
      <c r="FM593" s="540"/>
      <c r="FN593" s="126" t="str">
        <f t="shared" ref="FN593" si="9389">FE593</f>
        <v>U</v>
      </c>
      <c r="FP593" s="127" t="str">
        <f t="shared" ref="FP593" si="9390">+FG593</f>
        <v>10-01-002</v>
      </c>
      <c r="FQ593" s="540"/>
      <c r="FR593" s="540"/>
      <c r="FS593" s="540"/>
      <c r="FT593" s="540"/>
      <c r="FU593" s="540"/>
      <c r="FV593" s="540"/>
      <c r="FW593" s="126" t="str">
        <f t="shared" ref="FW593" si="9391">FN593</f>
        <v>U</v>
      </c>
      <c r="FY593" s="127" t="str">
        <f t="shared" ref="FY593" si="9392">+FP593</f>
        <v>10-01-002</v>
      </c>
      <c r="FZ593" s="540"/>
      <c r="GA593" s="540"/>
      <c r="GB593" s="540"/>
      <c r="GC593" s="540"/>
      <c r="GD593" s="540"/>
      <c r="GE593" s="540"/>
      <c r="GF593" s="126" t="str">
        <f t="shared" ref="GF593" si="9393">FW593</f>
        <v>U</v>
      </c>
      <c r="GH593" s="127" t="str">
        <f t="shared" ref="GH593" si="9394">+FY593</f>
        <v>10-01-002</v>
      </c>
      <c r="GI593" s="540"/>
      <c r="GJ593" s="540"/>
      <c r="GK593" s="540"/>
      <c r="GL593" s="540"/>
      <c r="GM593" s="540"/>
      <c r="GN593" s="540"/>
      <c r="GO593" s="126" t="str">
        <f t="shared" ref="GO593" si="9395">GF593</f>
        <v>U</v>
      </c>
      <c r="GQ593" s="127" t="str">
        <f t="shared" ref="GQ593" si="9396">+GH593</f>
        <v>10-01-002</v>
      </c>
      <c r="GR593" s="540"/>
      <c r="GS593" s="540"/>
      <c r="GT593" s="540"/>
      <c r="GU593" s="540"/>
      <c r="GV593" s="540"/>
      <c r="GW593" s="540"/>
      <c r="GX593" s="126" t="str">
        <f t="shared" ref="GX593" si="9397">GO593</f>
        <v>U</v>
      </c>
      <c r="GZ593" s="127" t="str">
        <f t="shared" ref="GZ593" si="9398">+GQ593</f>
        <v>10-01-002</v>
      </c>
      <c r="HA593" s="540"/>
      <c r="HB593" s="540"/>
      <c r="HC593" s="540"/>
      <c r="HD593" s="540"/>
      <c r="HE593" s="540"/>
      <c r="HF593" s="540"/>
      <c r="HG593" s="126" t="str">
        <f t="shared" ref="HG593" si="9399">GX593</f>
        <v>U</v>
      </c>
      <c r="HI593" s="127" t="str">
        <f t="shared" ref="HI593" si="9400">+GZ593</f>
        <v>10-01-002</v>
      </c>
      <c r="HJ593" s="540"/>
      <c r="HK593" s="540"/>
      <c r="HL593" s="540"/>
      <c r="HM593" s="540"/>
      <c r="HN593" s="540"/>
      <c r="HO593" s="540"/>
      <c r="HP593" s="126" t="str">
        <f t="shared" ref="HP593" si="9401">HG593</f>
        <v>U</v>
      </c>
      <c r="HR593" s="127" t="str">
        <f t="shared" ref="HR593" si="9402">+HI593</f>
        <v>10-01-002</v>
      </c>
      <c r="HS593" s="540"/>
      <c r="HT593" s="540"/>
      <c r="HU593" s="540"/>
      <c r="HV593" s="540"/>
      <c r="HW593" s="540"/>
      <c r="HX593" s="540"/>
      <c r="HY593" s="126" t="str">
        <f t="shared" ref="HY593" si="9403">HP593</f>
        <v>U</v>
      </c>
      <c r="IA593" s="127" t="str">
        <f t="shared" ref="IA593" si="9404">+HR593</f>
        <v>10-01-002</v>
      </c>
      <c r="IB593" s="540"/>
      <c r="IC593" s="540"/>
      <c r="ID593" s="540"/>
      <c r="IE593" s="540"/>
      <c r="IF593" s="540"/>
      <c r="IG593" s="540"/>
      <c r="IH593" s="126" t="str">
        <f t="shared" ref="IH593" si="9405">HY593</f>
        <v>U</v>
      </c>
      <c r="IJ593" s="127" t="str">
        <f t="shared" ref="IJ593" si="9406">+IA593</f>
        <v>10-01-002</v>
      </c>
      <c r="IK593" s="540"/>
      <c r="IL593" s="540"/>
      <c r="IM593" s="540"/>
      <c r="IN593" s="540"/>
      <c r="IO593" s="540"/>
      <c r="IP593" s="540"/>
      <c r="IQ593" s="126" t="str">
        <f t="shared" ref="IQ593" si="9407">IH593</f>
        <v>U</v>
      </c>
      <c r="IS593" s="127" t="str">
        <f t="shared" ref="IS593" si="9408">+IJ593</f>
        <v>10-01-002</v>
      </c>
      <c r="IT593" s="540"/>
      <c r="IU593" s="540"/>
      <c r="IV593" s="540"/>
      <c r="IW593" s="540"/>
      <c r="IX593" s="540"/>
      <c r="IY593" s="540"/>
      <c r="IZ593" s="126" t="str">
        <f t="shared" ref="IZ593" si="9409">IQ593</f>
        <v>U</v>
      </c>
      <c r="JB593" s="127" t="str">
        <f t="shared" ref="JB593" si="9410">+IS593</f>
        <v>10-01-002</v>
      </c>
      <c r="JC593" s="540"/>
      <c r="JD593" s="540"/>
      <c r="JE593" s="540"/>
      <c r="JF593" s="540"/>
      <c r="JG593" s="540"/>
      <c r="JH593" s="540"/>
      <c r="JI593" s="126" t="str">
        <f t="shared" ref="JI593" si="9411">IZ593</f>
        <v>U</v>
      </c>
      <c r="JK593" s="127" t="str">
        <f t="shared" ref="JK593" si="9412">+JB593</f>
        <v>10-01-002</v>
      </c>
      <c r="JL593" s="540"/>
      <c r="JM593" s="540"/>
      <c r="JN593" s="540"/>
      <c r="JO593" s="540"/>
      <c r="JP593" s="540"/>
      <c r="JQ593" s="540"/>
      <c r="JR593" s="126" t="str">
        <f t="shared" ref="JR593" si="9413">JI593</f>
        <v>U</v>
      </c>
      <c r="JT593" s="127" t="str">
        <f t="shared" ref="JT593" si="9414">+JK593</f>
        <v>10-01-002</v>
      </c>
      <c r="JU593" s="540"/>
      <c r="JV593" s="540"/>
      <c r="JW593" s="540"/>
      <c r="JX593" s="540"/>
      <c r="JY593" s="540"/>
      <c r="JZ593" s="540"/>
      <c r="KA593" s="126" t="str">
        <f t="shared" ref="KA593" si="9415">JR593</f>
        <v>U</v>
      </c>
      <c r="KC593" s="127" t="str">
        <f t="shared" ref="KC593" si="9416">+JT593</f>
        <v>10-01-002</v>
      </c>
      <c r="KD593" s="540"/>
      <c r="KE593" s="540"/>
      <c r="KF593" s="540"/>
      <c r="KG593" s="540"/>
      <c r="KH593" s="540"/>
      <c r="KI593" s="540"/>
      <c r="KJ593" s="126" t="str">
        <f t="shared" ref="KJ593" si="9417">KA593</f>
        <v>U</v>
      </c>
      <c r="KL593" s="127" t="str">
        <f t="shared" ref="KL593" si="9418">+KC593</f>
        <v>10-01-002</v>
      </c>
      <c r="KM593" s="540"/>
      <c r="KN593" s="540"/>
      <c r="KO593" s="540"/>
      <c r="KP593" s="540"/>
      <c r="KQ593" s="540"/>
      <c r="KR593" s="540"/>
      <c r="KS593" s="126" t="str">
        <f t="shared" ref="KS593" si="9419">KJ593</f>
        <v>U</v>
      </c>
      <c r="KU593" s="127" t="str">
        <f t="shared" ref="KU593" si="9420">+KL593</f>
        <v>10-01-002</v>
      </c>
      <c r="KV593" s="540"/>
      <c r="KW593" s="540"/>
      <c r="KX593" s="540"/>
      <c r="KY593" s="540"/>
      <c r="KZ593" s="540"/>
      <c r="LA593" s="540"/>
      <c r="LB593" s="126" t="str">
        <f t="shared" ref="LB593" si="9421">KS593</f>
        <v>U</v>
      </c>
      <c r="LD593" s="127" t="str">
        <f t="shared" ref="LD593" si="9422">+KU593</f>
        <v>10-01-002</v>
      </c>
      <c r="LE593" s="540"/>
      <c r="LF593" s="540"/>
      <c r="LG593" s="540"/>
      <c r="LH593" s="540"/>
      <c r="LI593" s="540"/>
      <c r="LJ593" s="540"/>
      <c r="LK593" s="126" t="str">
        <f t="shared" ref="LK593" si="9423">LB593</f>
        <v>U</v>
      </c>
      <c r="LM593" s="127" t="str">
        <f t="shared" ref="LM593" si="9424">+LD593</f>
        <v>10-01-002</v>
      </c>
      <c r="LN593" s="540"/>
      <c r="LO593" s="540"/>
      <c r="LP593" s="540"/>
      <c r="LQ593" s="540"/>
      <c r="LR593" s="540"/>
      <c r="LS593" s="540"/>
      <c r="LT593" s="126" t="str">
        <f t="shared" ref="LT593" si="9425">LK593</f>
        <v>U</v>
      </c>
      <c r="LV593" s="127" t="str">
        <f t="shared" ref="LV593" si="9426">+LM593</f>
        <v>10-01-002</v>
      </c>
      <c r="LW593" s="540"/>
      <c r="LX593" s="540"/>
      <c r="LY593" s="540"/>
      <c r="LZ593" s="540"/>
      <c r="MA593" s="540"/>
      <c r="MB593" s="540"/>
      <c r="MC593" s="126" t="str">
        <f t="shared" ref="MC593" si="9427">LT593</f>
        <v>U</v>
      </c>
      <c r="ME593" s="127" t="str">
        <f t="shared" ref="ME593" si="9428">+LV593</f>
        <v>10-01-002</v>
      </c>
      <c r="MF593" s="540"/>
      <c r="MG593" s="540"/>
      <c r="MH593" s="540"/>
      <c r="MI593" s="540"/>
      <c r="MJ593" s="540"/>
      <c r="MK593" s="540"/>
      <c r="ML593" s="126" t="str">
        <f t="shared" ref="ML593" si="9429">MC593</f>
        <v>U</v>
      </c>
      <c r="MN593" s="127" t="str">
        <f t="shared" ref="MN593" si="9430">+ME593</f>
        <v>10-01-002</v>
      </c>
      <c r="MO593" s="540"/>
      <c r="MP593" s="540"/>
      <c r="MQ593" s="540"/>
      <c r="MR593" s="540"/>
      <c r="MS593" s="540"/>
      <c r="MT593" s="540"/>
      <c r="MU593" s="126" t="str">
        <f t="shared" ref="MU593" si="9431">ML593</f>
        <v>U</v>
      </c>
      <c r="MW593" s="127" t="str">
        <f t="shared" ref="MW593" si="9432">+MN593</f>
        <v>10-01-002</v>
      </c>
      <c r="MX593" s="540"/>
      <c r="MY593" s="540"/>
      <c r="MZ593" s="540"/>
      <c r="NA593" s="540"/>
      <c r="NB593" s="540"/>
      <c r="NC593" s="540"/>
      <c r="ND593" s="126" t="str">
        <f t="shared" ref="ND593" si="9433">MU593</f>
        <v>U</v>
      </c>
      <c r="NF593" s="127" t="str">
        <f t="shared" ref="NF593" si="9434">+MW593</f>
        <v>10-01-002</v>
      </c>
      <c r="NG593" s="540"/>
      <c r="NH593" s="540"/>
      <c r="NI593" s="540"/>
      <c r="NJ593" s="540"/>
      <c r="NK593" s="540"/>
      <c r="NL593" s="540"/>
      <c r="NM593" s="126" t="str">
        <f t="shared" ref="NM593" si="9435">ND593</f>
        <v>U</v>
      </c>
      <c r="NO593" s="127" t="str">
        <f t="shared" ref="NO593" si="9436">+NF593</f>
        <v>10-01-002</v>
      </c>
      <c r="NP593" s="540"/>
      <c r="NQ593" s="540"/>
      <c r="NR593" s="540"/>
      <c r="NS593" s="540"/>
      <c r="NT593" s="540"/>
      <c r="NU593" s="540"/>
      <c r="NV593" s="126" t="str">
        <f t="shared" ref="NV593" si="9437">NM593</f>
        <v>U</v>
      </c>
      <c r="NX593" s="127" t="str">
        <f t="shared" ref="NX593" si="9438">+NO593</f>
        <v>10-01-002</v>
      </c>
      <c r="NY593" s="540"/>
      <c r="NZ593" s="540"/>
      <c r="OA593" s="540"/>
      <c r="OB593" s="540"/>
      <c r="OC593" s="540"/>
      <c r="OD593" s="540"/>
      <c r="OE593" s="126" t="str">
        <f t="shared" ref="OE593" si="9439">NV593</f>
        <v>U</v>
      </c>
      <c r="OG593" s="127" t="str">
        <f t="shared" ref="OG593" si="9440">+NX593</f>
        <v>10-01-002</v>
      </c>
      <c r="OH593" s="540"/>
      <c r="OI593" s="540"/>
      <c r="OJ593" s="540"/>
      <c r="OK593" s="540"/>
      <c r="OL593" s="540"/>
      <c r="OM593" s="540"/>
      <c r="ON593" s="126" t="str">
        <f t="shared" ref="ON593" si="9441">OE593</f>
        <v>U</v>
      </c>
      <c r="OP593" s="127" t="str">
        <f t="shared" ref="OP593" si="9442">+OG593</f>
        <v>10-01-002</v>
      </c>
      <c r="OQ593" s="540"/>
      <c r="OR593" s="540"/>
      <c r="OS593" s="540"/>
      <c r="OT593" s="540"/>
      <c r="OU593" s="540"/>
      <c r="OV593" s="540"/>
      <c r="OW593" s="126" t="str">
        <f t="shared" ref="OW593" si="9443">ON593</f>
        <v>U</v>
      </c>
      <c r="OY593" s="127" t="str">
        <f t="shared" ref="OY593" si="9444">+OP593</f>
        <v>10-01-002</v>
      </c>
      <c r="OZ593" s="540"/>
      <c r="PA593" s="540"/>
      <c r="PB593" s="540"/>
      <c r="PC593" s="540"/>
      <c r="PD593" s="540"/>
      <c r="PE593" s="540"/>
      <c r="PF593" s="126" t="str">
        <f t="shared" ref="PF593" si="9445">OW593</f>
        <v>U</v>
      </c>
    </row>
    <row r="594" spans="1:422">
      <c r="A594" s="129" t="s">
        <v>314</v>
      </c>
      <c r="B594" s="130"/>
      <c r="C594" s="130" t="s">
        <v>315</v>
      </c>
      <c r="D594" s="130" t="s">
        <v>316</v>
      </c>
      <c r="E594" s="130" t="s">
        <v>317</v>
      </c>
      <c r="F594" s="130" t="s">
        <v>318</v>
      </c>
      <c r="G594" s="128" t="s">
        <v>319</v>
      </c>
      <c r="H594" s="131" t="s">
        <v>44</v>
      </c>
      <c r="J594" s="129" t="s">
        <v>314</v>
      </c>
      <c r="K594" s="130"/>
      <c r="L594" s="130" t="s">
        <v>315</v>
      </c>
      <c r="M594" s="130" t="s">
        <v>316</v>
      </c>
      <c r="N594" s="130" t="s">
        <v>317</v>
      </c>
      <c r="O594" s="130" t="s">
        <v>318</v>
      </c>
      <c r="P594" s="128" t="s">
        <v>319</v>
      </c>
      <c r="Q594" s="131" t="s">
        <v>44</v>
      </c>
      <c r="S594" s="129" t="s">
        <v>314</v>
      </c>
      <c r="T594" s="130"/>
      <c r="U594" s="130" t="s">
        <v>315</v>
      </c>
      <c r="V594" s="130" t="s">
        <v>316</v>
      </c>
      <c r="W594" s="130" t="s">
        <v>317</v>
      </c>
      <c r="X594" s="130" t="s">
        <v>318</v>
      </c>
      <c r="Y594" s="128" t="s">
        <v>319</v>
      </c>
      <c r="Z594" s="131" t="s">
        <v>44</v>
      </c>
      <c r="AB594" s="129" t="s">
        <v>314</v>
      </c>
      <c r="AC594" s="130"/>
      <c r="AD594" s="130" t="s">
        <v>315</v>
      </c>
      <c r="AE594" s="130" t="s">
        <v>316</v>
      </c>
      <c r="AF594" s="130" t="s">
        <v>317</v>
      </c>
      <c r="AG594" s="130" t="s">
        <v>318</v>
      </c>
      <c r="AH594" s="128" t="s">
        <v>319</v>
      </c>
      <c r="AI594" s="131" t="s">
        <v>44</v>
      </c>
      <c r="AK594" s="129" t="s">
        <v>314</v>
      </c>
      <c r="AL594" s="130"/>
      <c r="AM594" s="130" t="s">
        <v>315</v>
      </c>
      <c r="AN594" s="130" t="s">
        <v>316</v>
      </c>
      <c r="AO594" s="130" t="s">
        <v>317</v>
      </c>
      <c r="AP594" s="130" t="s">
        <v>318</v>
      </c>
      <c r="AQ594" s="128" t="s">
        <v>319</v>
      </c>
      <c r="AR594" s="131" t="s">
        <v>44</v>
      </c>
      <c r="AT594" s="129" t="s">
        <v>314</v>
      </c>
      <c r="AU594" s="130"/>
      <c r="AV594" s="130" t="s">
        <v>315</v>
      </c>
      <c r="AW594" s="130" t="s">
        <v>316</v>
      </c>
      <c r="AX594" s="130" t="s">
        <v>317</v>
      </c>
      <c r="AY594" s="130" t="s">
        <v>318</v>
      </c>
      <c r="AZ594" s="128" t="s">
        <v>319</v>
      </c>
      <c r="BA594" s="131" t="s">
        <v>44</v>
      </c>
      <c r="BC594" s="129" t="s">
        <v>314</v>
      </c>
      <c r="BD594" s="130"/>
      <c r="BE594" s="130" t="s">
        <v>315</v>
      </c>
      <c r="BF594" s="130" t="s">
        <v>316</v>
      </c>
      <c r="BG594" s="130" t="s">
        <v>317</v>
      </c>
      <c r="BH594" s="130" t="s">
        <v>318</v>
      </c>
      <c r="BI594" s="128" t="s">
        <v>319</v>
      </c>
      <c r="BJ594" s="131" t="s">
        <v>44</v>
      </c>
      <c r="BL594" s="129" t="s">
        <v>314</v>
      </c>
      <c r="BM594" s="130"/>
      <c r="BN594" s="130" t="s">
        <v>315</v>
      </c>
      <c r="BO594" s="130" t="s">
        <v>316</v>
      </c>
      <c r="BP594" s="130" t="s">
        <v>317</v>
      </c>
      <c r="BQ594" s="130" t="s">
        <v>318</v>
      </c>
      <c r="BR594" s="128" t="s">
        <v>319</v>
      </c>
      <c r="BS594" s="131" t="s">
        <v>44</v>
      </c>
      <c r="BU594" s="129" t="s">
        <v>314</v>
      </c>
      <c r="BV594" s="130"/>
      <c r="BW594" s="130" t="s">
        <v>315</v>
      </c>
      <c r="BX594" s="130" t="s">
        <v>316</v>
      </c>
      <c r="BY594" s="130" t="s">
        <v>317</v>
      </c>
      <c r="BZ594" s="130" t="s">
        <v>318</v>
      </c>
      <c r="CA594" s="128" t="s">
        <v>319</v>
      </c>
      <c r="CB594" s="131" t="s">
        <v>44</v>
      </c>
      <c r="CD594" s="129" t="s">
        <v>314</v>
      </c>
      <c r="CE594" s="130"/>
      <c r="CF594" s="130" t="s">
        <v>315</v>
      </c>
      <c r="CG594" s="130" t="s">
        <v>316</v>
      </c>
      <c r="CH594" s="130" t="s">
        <v>317</v>
      </c>
      <c r="CI594" s="130" t="s">
        <v>318</v>
      </c>
      <c r="CJ594" s="128" t="s">
        <v>319</v>
      </c>
      <c r="CK594" s="131" t="s">
        <v>44</v>
      </c>
      <c r="CM594" s="129" t="s">
        <v>314</v>
      </c>
      <c r="CN594" s="130"/>
      <c r="CO594" s="130" t="s">
        <v>315</v>
      </c>
      <c r="CP594" s="130" t="s">
        <v>316</v>
      </c>
      <c r="CQ594" s="130" t="s">
        <v>317</v>
      </c>
      <c r="CR594" s="130" t="s">
        <v>318</v>
      </c>
      <c r="CS594" s="128" t="s">
        <v>319</v>
      </c>
      <c r="CT594" s="131" t="s">
        <v>44</v>
      </c>
      <c r="CV594" s="129" t="s">
        <v>314</v>
      </c>
      <c r="CW594" s="130"/>
      <c r="CX594" s="130" t="s">
        <v>315</v>
      </c>
      <c r="CY594" s="130" t="s">
        <v>316</v>
      </c>
      <c r="CZ594" s="130" t="s">
        <v>317</v>
      </c>
      <c r="DA594" s="130" t="s">
        <v>318</v>
      </c>
      <c r="DB594" s="128" t="s">
        <v>319</v>
      </c>
      <c r="DC594" s="131" t="s">
        <v>44</v>
      </c>
      <c r="DE594" s="129" t="s">
        <v>314</v>
      </c>
      <c r="DF594" s="130"/>
      <c r="DG594" s="130" t="s">
        <v>315</v>
      </c>
      <c r="DH594" s="130" t="s">
        <v>316</v>
      </c>
      <c r="DI594" s="130" t="s">
        <v>317</v>
      </c>
      <c r="DJ594" s="130" t="s">
        <v>318</v>
      </c>
      <c r="DK594" s="128" t="s">
        <v>319</v>
      </c>
      <c r="DL594" s="131" t="s">
        <v>44</v>
      </c>
      <c r="DN594" s="129" t="s">
        <v>314</v>
      </c>
      <c r="DO594" s="130"/>
      <c r="DP594" s="130" t="s">
        <v>315</v>
      </c>
      <c r="DQ594" s="130" t="s">
        <v>316</v>
      </c>
      <c r="DR594" s="130" t="s">
        <v>317</v>
      </c>
      <c r="DS594" s="130" t="s">
        <v>318</v>
      </c>
      <c r="DT594" s="128" t="s">
        <v>319</v>
      </c>
      <c r="DU594" s="131" t="s">
        <v>44</v>
      </c>
      <c r="DW594" s="129" t="s">
        <v>314</v>
      </c>
      <c r="DX594" s="130"/>
      <c r="DY594" s="130" t="s">
        <v>315</v>
      </c>
      <c r="DZ594" s="130" t="s">
        <v>316</v>
      </c>
      <c r="EA594" s="130" t="s">
        <v>317</v>
      </c>
      <c r="EB594" s="130" t="s">
        <v>318</v>
      </c>
      <c r="EC594" s="128" t="s">
        <v>319</v>
      </c>
      <c r="ED594" s="131" t="s">
        <v>44</v>
      </c>
      <c r="EF594" s="129" t="s">
        <v>314</v>
      </c>
      <c r="EG594" s="130"/>
      <c r="EH594" s="130" t="s">
        <v>315</v>
      </c>
      <c r="EI594" s="130" t="s">
        <v>316</v>
      </c>
      <c r="EJ594" s="130" t="s">
        <v>317</v>
      </c>
      <c r="EK594" s="130" t="s">
        <v>318</v>
      </c>
      <c r="EL594" s="128" t="s">
        <v>319</v>
      </c>
      <c r="EM594" s="131" t="s">
        <v>44</v>
      </c>
      <c r="EO594" s="129" t="s">
        <v>314</v>
      </c>
      <c r="EP594" s="130"/>
      <c r="EQ594" s="130" t="s">
        <v>315</v>
      </c>
      <c r="ER594" s="130" t="s">
        <v>316</v>
      </c>
      <c r="ES594" s="130" t="s">
        <v>317</v>
      </c>
      <c r="ET594" s="130" t="s">
        <v>318</v>
      </c>
      <c r="EU594" s="128" t="s">
        <v>319</v>
      </c>
      <c r="EV594" s="131" t="s">
        <v>44</v>
      </c>
      <c r="EX594" s="129" t="s">
        <v>314</v>
      </c>
      <c r="EY594" s="130"/>
      <c r="EZ594" s="130" t="s">
        <v>315</v>
      </c>
      <c r="FA594" s="130" t="s">
        <v>316</v>
      </c>
      <c r="FB594" s="130" t="s">
        <v>317</v>
      </c>
      <c r="FC594" s="130" t="s">
        <v>318</v>
      </c>
      <c r="FD594" s="128" t="s">
        <v>319</v>
      </c>
      <c r="FE594" s="131" t="s">
        <v>44</v>
      </c>
      <c r="FG594" s="129" t="s">
        <v>314</v>
      </c>
      <c r="FH594" s="130"/>
      <c r="FI594" s="130" t="s">
        <v>315</v>
      </c>
      <c r="FJ594" s="130" t="s">
        <v>316</v>
      </c>
      <c r="FK594" s="130" t="s">
        <v>317</v>
      </c>
      <c r="FL594" s="130" t="s">
        <v>318</v>
      </c>
      <c r="FM594" s="128" t="s">
        <v>319</v>
      </c>
      <c r="FN594" s="131" t="s">
        <v>44</v>
      </c>
      <c r="FP594" s="129" t="s">
        <v>314</v>
      </c>
      <c r="FQ594" s="130"/>
      <c r="FR594" s="130" t="s">
        <v>315</v>
      </c>
      <c r="FS594" s="130" t="s">
        <v>316</v>
      </c>
      <c r="FT594" s="130" t="s">
        <v>317</v>
      </c>
      <c r="FU594" s="130" t="s">
        <v>318</v>
      </c>
      <c r="FV594" s="128" t="s">
        <v>319</v>
      </c>
      <c r="FW594" s="131" t="s">
        <v>44</v>
      </c>
      <c r="FY594" s="129" t="s">
        <v>314</v>
      </c>
      <c r="FZ594" s="130"/>
      <c r="GA594" s="130" t="s">
        <v>315</v>
      </c>
      <c r="GB594" s="130" t="s">
        <v>316</v>
      </c>
      <c r="GC594" s="130" t="s">
        <v>317</v>
      </c>
      <c r="GD594" s="130" t="s">
        <v>318</v>
      </c>
      <c r="GE594" s="128" t="s">
        <v>319</v>
      </c>
      <c r="GF594" s="131" t="s">
        <v>44</v>
      </c>
      <c r="GH594" s="129" t="s">
        <v>314</v>
      </c>
      <c r="GI594" s="130"/>
      <c r="GJ594" s="130" t="s">
        <v>315</v>
      </c>
      <c r="GK594" s="130" t="s">
        <v>316</v>
      </c>
      <c r="GL594" s="130" t="s">
        <v>317</v>
      </c>
      <c r="GM594" s="130" t="s">
        <v>318</v>
      </c>
      <c r="GN594" s="128" t="s">
        <v>319</v>
      </c>
      <c r="GO594" s="131" t="s">
        <v>44</v>
      </c>
      <c r="GQ594" s="129" t="s">
        <v>314</v>
      </c>
      <c r="GR594" s="130"/>
      <c r="GS594" s="130" t="s">
        <v>315</v>
      </c>
      <c r="GT594" s="130" t="s">
        <v>316</v>
      </c>
      <c r="GU594" s="130" t="s">
        <v>317</v>
      </c>
      <c r="GV594" s="130" t="s">
        <v>318</v>
      </c>
      <c r="GW594" s="128" t="s">
        <v>319</v>
      </c>
      <c r="GX594" s="131" t="s">
        <v>44</v>
      </c>
      <c r="GZ594" s="129" t="s">
        <v>314</v>
      </c>
      <c r="HA594" s="130"/>
      <c r="HB594" s="130" t="s">
        <v>315</v>
      </c>
      <c r="HC594" s="130" t="s">
        <v>316</v>
      </c>
      <c r="HD594" s="130" t="s">
        <v>317</v>
      </c>
      <c r="HE594" s="130" t="s">
        <v>318</v>
      </c>
      <c r="HF594" s="128" t="s">
        <v>319</v>
      </c>
      <c r="HG594" s="131" t="s">
        <v>44</v>
      </c>
      <c r="HI594" s="129" t="s">
        <v>314</v>
      </c>
      <c r="HJ594" s="130"/>
      <c r="HK594" s="130" t="s">
        <v>315</v>
      </c>
      <c r="HL594" s="130" t="s">
        <v>316</v>
      </c>
      <c r="HM594" s="130" t="s">
        <v>317</v>
      </c>
      <c r="HN594" s="130" t="s">
        <v>318</v>
      </c>
      <c r="HO594" s="128" t="s">
        <v>319</v>
      </c>
      <c r="HP594" s="131" t="s">
        <v>44</v>
      </c>
      <c r="HR594" s="129" t="s">
        <v>314</v>
      </c>
      <c r="HS594" s="130"/>
      <c r="HT594" s="130" t="s">
        <v>315</v>
      </c>
      <c r="HU594" s="130" t="s">
        <v>316</v>
      </c>
      <c r="HV594" s="130" t="s">
        <v>317</v>
      </c>
      <c r="HW594" s="130" t="s">
        <v>318</v>
      </c>
      <c r="HX594" s="128" t="s">
        <v>319</v>
      </c>
      <c r="HY594" s="131" t="s">
        <v>44</v>
      </c>
      <c r="IA594" s="129" t="s">
        <v>314</v>
      </c>
      <c r="IB594" s="130"/>
      <c r="IC594" s="130" t="s">
        <v>315</v>
      </c>
      <c r="ID594" s="130" t="s">
        <v>316</v>
      </c>
      <c r="IE594" s="130" t="s">
        <v>317</v>
      </c>
      <c r="IF594" s="130" t="s">
        <v>318</v>
      </c>
      <c r="IG594" s="128" t="s">
        <v>319</v>
      </c>
      <c r="IH594" s="131" t="s">
        <v>44</v>
      </c>
      <c r="IJ594" s="129" t="s">
        <v>314</v>
      </c>
      <c r="IK594" s="130"/>
      <c r="IL594" s="130" t="s">
        <v>315</v>
      </c>
      <c r="IM594" s="130" t="s">
        <v>316</v>
      </c>
      <c r="IN594" s="130" t="s">
        <v>317</v>
      </c>
      <c r="IO594" s="130" t="s">
        <v>318</v>
      </c>
      <c r="IP594" s="128" t="s">
        <v>319</v>
      </c>
      <c r="IQ594" s="131" t="s">
        <v>44</v>
      </c>
      <c r="IS594" s="129" t="s">
        <v>314</v>
      </c>
      <c r="IT594" s="130"/>
      <c r="IU594" s="130" t="s">
        <v>315</v>
      </c>
      <c r="IV594" s="130" t="s">
        <v>316</v>
      </c>
      <c r="IW594" s="130" t="s">
        <v>317</v>
      </c>
      <c r="IX594" s="130" t="s">
        <v>318</v>
      </c>
      <c r="IY594" s="128" t="s">
        <v>319</v>
      </c>
      <c r="IZ594" s="131" t="s">
        <v>44</v>
      </c>
      <c r="JB594" s="129" t="s">
        <v>314</v>
      </c>
      <c r="JC594" s="130"/>
      <c r="JD594" s="130" t="s">
        <v>315</v>
      </c>
      <c r="JE594" s="130" t="s">
        <v>316</v>
      </c>
      <c r="JF594" s="130" t="s">
        <v>317</v>
      </c>
      <c r="JG594" s="130" t="s">
        <v>318</v>
      </c>
      <c r="JH594" s="128" t="s">
        <v>319</v>
      </c>
      <c r="JI594" s="131" t="s">
        <v>44</v>
      </c>
      <c r="JK594" s="129" t="s">
        <v>314</v>
      </c>
      <c r="JL594" s="130"/>
      <c r="JM594" s="130" t="s">
        <v>315</v>
      </c>
      <c r="JN594" s="130" t="s">
        <v>316</v>
      </c>
      <c r="JO594" s="130" t="s">
        <v>317</v>
      </c>
      <c r="JP594" s="130" t="s">
        <v>318</v>
      </c>
      <c r="JQ594" s="128" t="s">
        <v>319</v>
      </c>
      <c r="JR594" s="131" t="s">
        <v>44</v>
      </c>
      <c r="JT594" s="129" t="s">
        <v>314</v>
      </c>
      <c r="JU594" s="130"/>
      <c r="JV594" s="130" t="s">
        <v>315</v>
      </c>
      <c r="JW594" s="130" t="s">
        <v>316</v>
      </c>
      <c r="JX594" s="130" t="s">
        <v>317</v>
      </c>
      <c r="JY594" s="130" t="s">
        <v>318</v>
      </c>
      <c r="JZ594" s="128" t="s">
        <v>319</v>
      </c>
      <c r="KA594" s="131" t="s">
        <v>44</v>
      </c>
      <c r="KC594" s="129" t="s">
        <v>314</v>
      </c>
      <c r="KD594" s="130"/>
      <c r="KE594" s="130" t="s">
        <v>315</v>
      </c>
      <c r="KF594" s="130" t="s">
        <v>316</v>
      </c>
      <c r="KG594" s="130" t="s">
        <v>317</v>
      </c>
      <c r="KH594" s="130" t="s">
        <v>318</v>
      </c>
      <c r="KI594" s="128" t="s">
        <v>319</v>
      </c>
      <c r="KJ594" s="131" t="s">
        <v>44</v>
      </c>
      <c r="KL594" s="129" t="s">
        <v>314</v>
      </c>
      <c r="KM594" s="130"/>
      <c r="KN594" s="130" t="s">
        <v>315</v>
      </c>
      <c r="KO594" s="130" t="s">
        <v>316</v>
      </c>
      <c r="KP594" s="130" t="s">
        <v>317</v>
      </c>
      <c r="KQ594" s="130" t="s">
        <v>318</v>
      </c>
      <c r="KR594" s="128" t="s">
        <v>319</v>
      </c>
      <c r="KS594" s="131" t="s">
        <v>44</v>
      </c>
      <c r="KU594" s="129" t="s">
        <v>314</v>
      </c>
      <c r="KV594" s="130"/>
      <c r="KW594" s="130" t="s">
        <v>315</v>
      </c>
      <c r="KX594" s="130" t="s">
        <v>316</v>
      </c>
      <c r="KY594" s="130" t="s">
        <v>317</v>
      </c>
      <c r="KZ594" s="130" t="s">
        <v>318</v>
      </c>
      <c r="LA594" s="128" t="s">
        <v>319</v>
      </c>
      <c r="LB594" s="131" t="s">
        <v>44</v>
      </c>
      <c r="LD594" s="129" t="s">
        <v>314</v>
      </c>
      <c r="LE594" s="130"/>
      <c r="LF594" s="130" t="s">
        <v>315</v>
      </c>
      <c r="LG594" s="130" t="s">
        <v>316</v>
      </c>
      <c r="LH594" s="130" t="s">
        <v>317</v>
      </c>
      <c r="LI594" s="130" t="s">
        <v>318</v>
      </c>
      <c r="LJ594" s="128" t="s">
        <v>319</v>
      </c>
      <c r="LK594" s="131" t="s">
        <v>44</v>
      </c>
      <c r="LM594" s="129" t="s">
        <v>314</v>
      </c>
      <c r="LN594" s="130"/>
      <c r="LO594" s="130" t="s">
        <v>315</v>
      </c>
      <c r="LP594" s="130" t="s">
        <v>316</v>
      </c>
      <c r="LQ594" s="130" t="s">
        <v>317</v>
      </c>
      <c r="LR594" s="130" t="s">
        <v>318</v>
      </c>
      <c r="LS594" s="128" t="s">
        <v>319</v>
      </c>
      <c r="LT594" s="131" t="s">
        <v>44</v>
      </c>
      <c r="LV594" s="129" t="s">
        <v>314</v>
      </c>
      <c r="LW594" s="130"/>
      <c r="LX594" s="130" t="s">
        <v>315</v>
      </c>
      <c r="LY594" s="130" t="s">
        <v>316</v>
      </c>
      <c r="LZ594" s="130" t="s">
        <v>317</v>
      </c>
      <c r="MA594" s="130" t="s">
        <v>318</v>
      </c>
      <c r="MB594" s="128" t="s">
        <v>319</v>
      </c>
      <c r="MC594" s="131" t="s">
        <v>44</v>
      </c>
      <c r="ME594" s="129" t="s">
        <v>314</v>
      </c>
      <c r="MF594" s="130"/>
      <c r="MG594" s="130" t="s">
        <v>315</v>
      </c>
      <c r="MH594" s="130" t="s">
        <v>316</v>
      </c>
      <c r="MI594" s="130" t="s">
        <v>317</v>
      </c>
      <c r="MJ594" s="130" t="s">
        <v>318</v>
      </c>
      <c r="MK594" s="128" t="s">
        <v>319</v>
      </c>
      <c r="ML594" s="131" t="s">
        <v>44</v>
      </c>
      <c r="MN594" s="129" t="s">
        <v>314</v>
      </c>
      <c r="MO594" s="130"/>
      <c r="MP594" s="130" t="s">
        <v>315</v>
      </c>
      <c r="MQ594" s="130" t="s">
        <v>316</v>
      </c>
      <c r="MR594" s="130" t="s">
        <v>317</v>
      </c>
      <c r="MS594" s="130" t="s">
        <v>318</v>
      </c>
      <c r="MT594" s="128" t="s">
        <v>319</v>
      </c>
      <c r="MU594" s="131" t="s">
        <v>44</v>
      </c>
      <c r="MW594" s="129" t="s">
        <v>314</v>
      </c>
      <c r="MX594" s="130"/>
      <c r="MY594" s="130" t="s">
        <v>315</v>
      </c>
      <c r="MZ594" s="130" t="s">
        <v>316</v>
      </c>
      <c r="NA594" s="130" t="s">
        <v>317</v>
      </c>
      <c r="NB594" s="130" t="s">
        <v>318</v>
      </c>
      <c r="NC594" s="128" t="s">
        <v>319</v>
      </c>
      <c r="ND594" s="131" t="s">
        <v>44</v>
      </c>
      <c r="NF594" s="129" t="s">
        <v>314</v>
      </c>
      <c r="NG594" s="130"/>
      <c r="NH594" s="130" t="s">
        <v>315</v>
      </c>
      <c r="NI594" s="130" t="s">
        <v>316</v>
      </c>
      <c r="NJ594" s="130" t="s">
        <v>317</v>
      </c>
      <c r="NK594" s="130" t="s">
        <v>318</v>
      </c>
      <c r="NL594" s="128" t="s">
        <v>319</v>
      </c>
      <c r="NM594" s="131" t="s">
        <v>44</v>
      </c>
      <c r="NO594" s="129" t="s">
        <v>314</v>
      </c>
      <c r="NP594" s="130"/>
      <c r="NQ594" s="130" t="s">
        <v>315</v>
      </c>
      <c r="NR594" s="130" t="s">
        <v>316</v>
      </c>
      <c r="NS594" s="130" t="s">
        <v>317</v>
      </c>
      <c r="NT594" s="130" t="s">
        <v>318</v>
      </c>
      <c r="NU594" s="128" t="s">
        <v>319</v>
      </c>
      <c r="NV594" s="131" t="s">
        <v>44</v>
      </c>
      <c r="NX594" s="129" t="s">
        <v>314</v>
      </c>
      <c r="NY594" s="130"/>
      <c r="NZ594" s="130" t="s">
        <v>315</v>
      </c>
      <c r="OA594" s="130" t="s">
        <v>316</v>
      </c>
      <c r="OB594" s="130" t="s">
        <v>317</v>
      </c>
      <c r="OC594" s="130" t="s">
        <v>318</v>
      </c>
      <c r="OD594" s="128" t="s">
        <v>319</v>
      </c>
      <c r="OE594" s="131" t="s">
        <v>44</v>
      </c>
      <c r="OG594" s="129" t="s">
        <v>314</v>
      </c>
      <c r="OH594" s="130"/>
      <c r="OI594" s="130" t="s">
        <v>315</v>
      </c>
      <c r="OJ594" s="130" t="s">
        <v>316</v>
      </c>
      <c r="OK594" s="130" t="s">
        <v>317</v>
      </c>
      <c r="OL594" s="130" t="s">
        <v>318</v>
      </c>
      <c r="OM594" s="128" t="s">
        <v>319</v>
      </c>
      <c r="ON594" s="131" t="s">
        <v>44</v>
      </c>
      <c r="OP594" s="129" t="s">
        <v>314</v>
      </c>
      <c r="OQ594" s="130"/>
      <c r="OR594" s="130" t="s">
        <v>315</v>
      </c>
      <c r="OS594" s="130" t="s">
        <v>316</v>
      </c>
      <c r="OT594" s="130" t="s">
        <v>317</v>
      </c>
      <c r="OU594" s="130" t="s">
        <v>318</v>
      </c>
      <c r="OV594" s="128" t="s">
        <v>319</v>
      </c>
      <c r="OW594" s="131" t="s">
        <v>44</v>
      </c>
      <c r="OY594" s="129" t="s">
        <v>314</v>
      </c>
      <c r="OZ594" s="130"/>
      <c r="PA594" s="130" t="s">
        <v>315</v>
      </c>
      <c r="PB594" s="130" t="s">
        <v>316</v>
      </c>
      <c r="PC594" s="130" t="s">
        <v>317</v>
      </c>
      <c r="PD594" s="130" t="s">
        <v>318</v>
      </c>
      <c r="PE594" s="128" t="s">
        <v>319</v>
      </c>
      <c r="PF594" s="131" t="s">
        <v>44</v>
      </c>
    </row>
    <row r="595" spans="1:422">
      <c r="A595" s="118"/>
      <c r="B595" s="118"/>
      <c r="C595" s="115"/>
      <c r="D595" s="115"/>
      <c r="E595" s="115"/>
      <c r="F595" s="115"/>
      <c r="G595" s="115"/>
      <c r="H595" s="115">
        <f t="shared" ref="H595:H602" si="9446">PRODUCT(C595:G595)</f>
        <v>0</v>
      </c>
      <c r="J595" s="118"/>
      <c r="K595" s="118"/>
      <c r="L595" s="115"/>
      <c r="M595" s="115"/>
      <c r="N595" s="115"/>
      <c r="O595" s="115"/>
      <c r="P595" s="115"/>
      <c r="Q595" s="115">
        <f t="shared" ref="Q595:Q602" si="9447">PRODUCT(L595:P595)</f>
        <v>0</v>
      </c>
      <c r="S595" s="118"/>
      <c r="T595" s="118"/>
      <c r="U595" s="115"/>
      <c r="V595" s="115"/>
      <c r="W595" s="115"/>
      <c r="X595" s="115"/>
      <c r="Y595" s="115"/>
      <c r="Z595" s="115">
        <f t="shared" ref="Z595:Z602" si="9448">PRODUCT(U595:Y595)</f>
        <v>0</v>
      </c>
      <c r="AB595" s="118"/>
      <c r="AC595" s="118"/>
      <c r="AD595" s="115"/>
      <c r="AE595" s="115"/>
      <c r="AF595" s="115"/>
      <c r="AG595" s="115"/>
      <c r="AH595" s="115"/>
      <c r="AI595" s="115">
        <f t="shared" ref="AI595:AI602" si="9449">PRODUCT(AD595:AH595)</f>
        <v>0</v>
      </c>
      <c r="AK595" s="118"/>
      <c r="AL595" s="118"/>
      <c r="AM595" s="115"/>
      <c r="AN595" s="115"/>
      <c r="AO595" s="115"/>
      <c r="AP595" s="115"/>
      <c r="AQ595" s="115"/>
      <c r="AR595" s="115">
        <f t="shared" ref="AR595:AR602" si="9450">PRODUCT(AM595:AQ595)</f>
        <v>0</v>
      </c>
      <c r="AT595" s="118"/>
      <c r="AU595" s="118"/>
      <c r="AV595" s="115"/>
      <c r="AW595" s="115"/>
      <c r="AX595" s="115"/>
      <c r="AY595" s="115"/>
      <c r="AZ595" s="115"/>
      <c r="BA595" s="115">
        <f t="shared" ref="BA595:BA602" si="9451">PRODUCT(AV595:AZ595)</f>
        <v>0</v>
      </c>
      <c r="BC595" s="118"/>
      <c r="BD595" s="118"/>
      <c r="BE595" s="115"/>
      <c r="BF595" s="115"/>
      <c r="BG595" s="115"/>
      <c r="BH595" s="115"/>
      <c r="BI595" s="115"/>
      <c r="BJ595" s="115">
        <f t="shared" ref="BJ595:BJ602" si="9452">PRODUCT(BE595:BI595)</f>
        <v>0</v>
      </c>
      <c r="BL595" s="118"/>
      <c r="BM595" s="118"/>
      <c r="BN595" s="115"/>
      <c r="BO595" s="115"/>
      <c r="BP595" s="115"/>
      <c r="BQ595" s="115"/>
      <c r="BR595" s="115"/>
      <c r="BS595" s="115">
        <f t="shared" ref="BS595:BS602" si="9453">PRODUCT(BN595:BR595)</f>
        <v>0</v>
      </c>
      <c r="BU595" s="118"/>
      <c r="BV595" s="118"/>
      <c r="BW595" s="115"/>
      <c r="BX595" s="115"/>
      <c r="BY595" s="115"/>
      <c r="BZ595" s="115"/>
      <c r="CA595" s="115"/>
      <c r="CB595" s="115">
        <f t="shared" ref="CB595:CB602" si="9454">PRODUCT(BW595:CA595)</f>
        <v>0</v>
      </c>
      <c r="CD595" s="118"/>
      <c r="CE595" s="118"/>
      <c r="CF595" s="115"/>
      <c r="CG595" s="115"/>
      <c r="CH595" s="115"/>
      <c r="CI595" s="115"/>
      <c r="CJ595" s="115"/>
      <c r="CK595" s="115">
        <f t="shared" ref="CK595:CK602" si="9455">PRODUCT(CF595:CJ595)</f>
        <v>0</v>
      </c>
      <c r="CM595" s="118"/>
      <c r="CN595" s="118"/>
      <c r="CO595" s="115"/>
      <c r="CP595" s="115"/>
      <c r="CQ595" s="115"/>
      <c r="CR595" s="115"/>
      <c r="CS595" s="115"/>
      <c r="CT595" s="115">
        <f t="shared" ref="CT595:CT602" si="9456">PRODUCT(CO595:CS595)</f>
        <v>0</v>
      </c>
      <c r="CV595" s="118"/>
      <c r="CW595" s="118"/>
      <c r="CX595" s="115"/>
      <c r="CY595" s="115"/>
      <c r="CZ595" s="115"/>
      <c r="DA595" s="115"/>
      <c r="DB595" s="115"/>
      <c r="DC595" s="115">
        <f t="shared" ref="DC595:DC602" si="9457">PRODUCT(CX595:DB595)</f>
        <v>0</v>
      </c>
      <c r="DE595" s="118"/>
      <c r="DF595" s="118"/>
      <c r="DG595" s="115"/>
      <c r="DH595" s="115"/>
      <c r="DI595" s="115"/>
      <c r="DJ595" s="115"/>
      <c r="DK595" s="115"/>
      <c r="DL595" s="115">
        <f t="shared" ref="DL595:DL602" si="9458">PRODUCT(DG595:DK595)</f>
        <v>0</v>
      </c>
      <c r="DN595" s="118"/>
      <c r="DO595" s="118"/>
      <c r="DP595" s="115"/>
      <c r="DQ595" s="115"/>
      <c r="DR595" s="115"/>
      <c r="DS595" s="115"/>
      <c r="DT595" s="115"/>
      <c r="DU595" s="115">
        <f t="shared" ref="DU595:DU602" si="9459">PRODUCT(DP595:DT595)</f>
        <v>0</v>
      </c>
      <c r="DW595" s="118"/>
      <c r="DX595" s="118"/>
      <c r="DY595" s="115"/>
      <c r="DZ595" s="115"/>
      <c r="EA595" s="115"/>
      <c r="EB595" s="115"/>
      <c r="EC595" s="115"/>
      <c r="ED595" s="115">
        <f t="shared" ref="ED595:ED602" si="9460">PRODUCT(DY595:EC595)</f>
        <v>0</v>
      </c>
      <c r="EF595" s="118"/>
      <c r="EG595" s="118"/>
      <c r="EH595" s="115"/>
      <c r="EI595" s="115"/>
      <c r="EJ595" s="115"/>
      <c r="EK595" s="115"/>
      <c r="EL595" s="115"/>
      <c r="EM595" s="115">
        <f t="shared" ref="EM595:EM602" si="9461">PRODUCT(EH595:EL595)</f>
        <v>0</v>
      </c>
      <c r="EO595" s="118"/>
      <c r="EP595" s="118"/>
      <c r="EQ595" s="115"/>
      <c r="ER595" s="115"/>
      <c r="ES595" s="115"/>
      <c r="ET595" s="115"/>
      <c r="EU595" s="115"/>
      <c r="EV595" s="115">
        <f t="shared" ref="EV595:EV602" si="9462">PRODUCT(EQ595:EU595)</f>
        <v>0</v>
      </c>
      <c r="EX595" s="118"/>
      <c r="EY595" s="118"/>
      <c r="EZ595" s="115"/>
      <c r="FA595" s="115"/>
      <c r="FB595" s="115"/>
      <c r="FC595" s="115"/>
      <c r="FD595" s="115"/>
      <c r="FE595" s="115">
        <f t="shared" ref="FE595:FE602" si="9463">PRODUCT(EZ595:FD595)</f>
        <v>0</v>
      </c>
      <c r="FG595" s="118"/>
      <c r="FH595" s="118"/>
      <c r="FI595" s="115"/>
      <c r="FJ595" s="115"/>
      <c r="FK595" s="115"/>
      <c r="FL595" s="115"/>
      <c r="FM595" s="115"/>
      <c r="FN595" s="115">
        <f t="shared" ref="FN595:FN602" si="9464">PRODUCT(FI595:FM595)</f>
        <v>0</v>
      </c>
      <c r="FP595" s="118"/>
      <c r="FQ595" s="118"/>
      <c r="FR595" s="115"/>
      <c r="FS595" s="115"/>
      <c r="FT595" s="115"/>
      <c r="FU595" s="115"/>
      <c r="FV595" s="115"/>
      <c r="FW595" s="115">
        <f t="shared" ref="FW595:FW602" si="9465">PRODUCT(FR595:FV595)</f>
        <v>0</v>
      </c>
      <c r="FY595" s="118"/>
      <c r="FZ595" s="118"/>
      <c r="GA595" s="115"/>
      <c r="GB595" s="115"/>
      <c r="GC595" s="115"/>
      <c r="GD595" s="115"/>
      <c r="GE595" s="115"/>
      <c r="GF595" s="115">
        <f t="shared" ref="GF595:GF602" si="9466">PRODUCT(GA595:GE595)</f>
        <v>0</v>
      </c>
      <c r="GH595" s="118"/>
      <c r="GI595" s="118"/>
      <c r="GJ595" s="115"/>
      <c r="GK595" s="115"/>
      <c r="GL595" s="115"/>
      <c r="GM595" s="115"/>
      <c r="GN595" s="115"/>
      <c r="GO595" s="115">
        <f t="shared" ref="GO595:GO602" si="9467">PRODUCT(GJ595:GN595)</f>
        <v>0</v>
      </c>
      <c r="GQ595" s="118"/>
      <c r="GR595" s="118"/>
      <c r="GS595" s="115"/>
      <c r="GT595" s="115"/>
      <c r="GU595" s="115"/>
      <c r="GV595" s="115"/>
      <c r="GW595" s="115"/>
      <c r="GX595" s="115">
        <f t="shared" ref="GX595:GX602" si="9468">PRODUCT(GS595:GW595)</f>
        <v>0</v>
      </c>
      <c r="GZ595" s="118" t="s">
        <v>864</v>
      </c>
      <c r="HA595" s="118"/>
      <c r="HB595" s="115"/>
      <c r="HC595" s="115"/>
      <c r="HD595" s="115"/>
      <c r="HE595" s="115">
        <v>1</v>
      </c>
      <c r="HF595" s="115"/>
      <c r="HG595" s="115">
        <f t="shared" ref="HG595:HG602" si="9469">PRODUCT(HB595:HF595)</f>
        <v>1</v>
      </c>
      <c r="HI595" s="118" t="s">
        <v>864</v>
      </c>
      <c r="HJ595" s="118"/>
      <c r="HK595" s="115"/>
      <c r="HL595" s="115"/>
      <c r="HM595" s="115"/>
      <c r="HN595" s="115">
        <v>1</v>
      </c>
      <c r="HO595" s="115"/>
      <c r="HP595" s="115">
        <f t="shared" ref="HP595:HP602" si="9470">PRODUCT(HK595:HO595)</f>
        <v>1</v>
      </c>
      <c r="HR595" s="118" t="s">
        <v>864</v>
      </c>
      <c r="HS595" s="118"/>
      <c r="HT595" s="115"/>
      <c r="HU595" s="115"/>
      <c r="HV595" s="115"/>
      <c r="HW595" s="115">
        <v>1</v>
      </c>
      <c r="HX595" s="115"/>
      <c r="HY595" s="115">
        <f t="shared" ref="HY595:HY602" si="9471">PRODUCT(HT595:HX595)</f>
        <v>1</v>
      </c>
      <c r="IA595" s="118" t="s">
        <v>864</v>
      </c>
      <c r="IB595" s="118"/>
      <c r="IC595" s="115"/>
      <c r="ID595" s="115"/>
      <c r="IE595" s="115"/>
      <c r="IF595" s="115">
        <v>1</v>
      </c>
      <c r="IG595" s="115"/>
      <c r="IH595" s="115">
        <f t="shared" ref="IH595:IH602" si="9472">PRODUCT(IC595:IG595)</f>
        <v>1</v>
      </c>
      <c r="IJ595" s="118"/>
      <c r="IK595" s="118"/>
      <c r="IL595" s="115"/>
      <c r="IM595" s="115"/>
      <c r="IN595" s="115"/>
      <c r="IO595" s="115"/>
      <c r="IP595" s="115"/>
      <c r="IQ595" s="115">
        <f t="shared" ref="IQ595:IQ602" si="9473">PRODUCT(IL595:IP595)</f>
        <v>0</v>
      </c>
      <c r="IS595" s="118" t="s">
        <v>864</v>
      </c>
      <c r="IT595" s="118"/>
      <c r="IU595" s="115"/>
      <c r="IV595" s="115"/>
      <c r="IW595" s="115"/>
      <c r="IX595" s="115">
        <v>1</v>
      </c>
      <c r="IY595" s="115"/>
      <c r="IZ595" s="115">
        <f t="shared" ref="IZ595:IZ602" si="9474">PRODUCT(IU595:IY595)</f>
        <v>1</v>
      </c>
      <c r="JB595" s="118" t="s">
        <v>864</v>
      </c>
      <c r="JC595" s="118"/>
      <c r="JD595" s="115"/>
      <c r="JE595" s="115"/>
      <c r="JF595" s="115"/>
      <c r="JG595" s="115">
        <v>1</v>
      </c>
      <c r="JH595" s="115"/>
      <c r="JI595" s="115">
        <f t="shared" ref="JI595:JI602" si="9475">PRODUCT(JD595:JH595)</f>
        <v>1</v>
      </c>
      <c r="JK595" s="118"/>
      <c r="JL595" s="118"/>
      <c r="JM595" s="115"/>
      <c r="JN595" s="115"/>
      <c r="JO595" s="115"/>
      <c r="JP595" s="115"/>
      <c r="JQ595" s="115"/>
      <c r="JR595" s="115">
        <f t="shared" ref="JR595:JR602" si="9476">PRODUCT(JM595:JQ595)</f>
        <v>0</v>
      </c>
      <c r="JS595" s="481"/>
      <c r="JT595" s="118"/>
      <c r="JU595" s="118"/>
      <c r="JV595" s="115"/>
      <c r="JW595" s="115"/>
      <c r="JX595" s="115"/>
      <c r="JY595" s="115"/>
      <c r="JZ595" s="115"/>
      <c r="KA595" s="115">
        <f t="shared" ref="KA595:KA602" si="9477">PRODUCT(JV595:JZ595)</f>
        <v>0</v>
      </c>
      <c r="KB595" s="481"/>
      <c r="KC595" s="118"/>
      <c r="KD595" s="118"/>
      <c r="KE595" s="115"/>
      <c r="KF595" s="115"/>
      <c r="KG595" s="115"/>
      <c r="KH595" s="115"/>
      <c r="KI595" s="115"/>
      <c r="KJ595" s="115">
        <f t="shared" ref="KJ595:KJ602" si="9478">PRODUCT(KE595:KI595)</f>
        <v>0</v>
      </c>
      <c r="KK595" s="481"/>
      <c r="KL595" s="118"/>
      <c r="KM595" s="118"/>
      <c r="KN595" s="115"/>
      <c r="KO595" s="115"/>
      <c r="KP595" s="115"/>
      <c r="KQ595" s="115"/>
      <c r="KR595" s="115"/>
      <c r="KS595" s="115">
        <f t="shared" ref="KS595:KS602" si="9479">PRODUCT(KN595:KR595)</f>
        <v>0</v>
      </c>
      <c r="KT595" s="481"/>
      <c r="KU595" s="118"/>
      <c r="KV595" s="118"/>
      <c r="KW595" s="115"/>
      <c r="KX595" s="115"/>
      <c r="KY595" s="115"/>
      <c r="KZ595" s="115"/>
      <c r="LA595" s="115"/>
      <c r="LB595" s="115">
        <f t="shared" ref="LB595:LB602" si="9480">PRODUCT(KW595:LA595)</f>
        <v>0</v>
      </c>
      <c r="LC595" s="481"/>
      <c r="LD595" s="118"/>
      <c r="LE595" s="118"/>
      <c r="LF595" s="115"/>
      <c r="LG595" s="115"/>
      <c r="LH595" s="115"/>
      <c r="LI595" s="115"/>
      <c r="LJ595" s="115"/>
      <c r="LK595" s="115">
        <f t="shared" ref="LK595:LK602" si="9481">PRODUCT(LF595:LJ595)</f>
        <v>0</v>
      </c>
      <c r="LL595" s="481"/>
      <c r="LM595" s="118"/>
      <c r="LN595" s="118"/>
      <c r="LO595" s="115"/>
      <c r="LP595" s="115"/>
      <c r="LQ595" s="115"/>
      <c r="LR595" s="115"/>
      <c r="LS595" s="115"/>
      <c r="LT595" s="115">
        <f t="shared" ref="LT595:LT602" si="9482">PRODUCT(LO595:LS595)</f>
        <v>0</v>
      </c>
      <c r="LU595" s="481"/>
      <c r="LV595" s="118"/>
      <c r="LW595" s="118"/>
      <c r="LX595" s="115"/>
      <c r="LY595" s="115"/>
      <c r="LZ595" s="115"/>
      <c r="MA595" s="115"/>
      <c r="MB595" s="115"/>
      <c r="MC595" s="115">
        <f t="shared" ref="MC595:MC602" si="9483">PRODUCT(LX595:MB595)</f>
        <v>0</v>
      </c>
      <c r="MD595" s="481"/>
      <c r="ME595" s="118"/>
      <c r="MF595" s="118"/>
      <c r="MG595" s="115"/>
      <c r="MH595" s="115"/>
      <c r="MI595" s="115"/>
      <c r="MJ595" s="115"/>
      <c r="MK595" s="115"/>
      <c r="ML595" s="115">
        <f t="shared" ref="ML595:ML602" si="9484">PRODUCT(MG595:MK595)</f>
        <v>0</v>
      </c>
      <c r="MM595" s="481"/>
      <c r="MN595" s="118" t="s">
        <v>446</v>
      </c>
      <c r="MO595" s="118"/>
      <c r="MP595" s="115"/>
      <c r="MQ595" s="115"/>
      <c r="MR595" s="115"/>
      <c r="MS595" s="115">
        <v>1</v>
      </c>
      <c r="MT595" s="115"/>
      <c r="MU595" s="115">
        <f t="shared" ref="MU595:MU602" si="9485">PRODUCT(MP595:MT595)</f>
        <v>1</v>
      </c>
      <c r="MV595" s="481"/>
      <c r="MW595" s="118" t="s">
        <v>446</v>
      </c>
      <c r="MX595" s="118"/>
      <c r="MY595" s="115"/>
      <c r="MZ595" s="115"/>
      <c r="NA595" s="115"/>
      <c r="NB595" s="115">
        <v>1</v>
      </c>
      <c r="NC595" s="115"/>
      <c r="ND595" s="115">
        <f t="shared" ref="ND595:ND602" si="9486">PRODUCT(MY595:NC595)</f>
        <v>1</v>
      </c>
      <c r="NE595" s="481"/>
      <c r="NF595" s="118" t="s">
        <v>446</v>
      </c>
      <c r="NG595" s="118"/>
      <c r="NH595" s="115"/>
      <c r="NI595" s="115"/>
      <c r="NJ595" s="115"/>
      <c r="NK595" s="115">
        <v>1</v>
      </c>
      <c r="NL595" s="115"/>
      <c r="NM595" s="115">
        <f t="shared" ref="NM595:NM602" si="9487">PRODUCT(NH595:NL595)</f>
        <v>1</v>
      </c>
      <c r="NN595" s="481"/>
      <c r="NO595" s="118"/>
      <c r="NP595" s="118"/>
      <c r="NQ595" s="115"/>
      <c r="NR595" s="115"/>
      <c r="NS595" s="115"/>
      <c r="NT595" s="115"/>
      <c r="NU595" s="115"/>
      <c r="NV595" s="115">
        <f t="shared" ref="NV595:NV602" si="9488">PRODUCT(NQ595:NU595)</f>
        <v>0</v>
      </c>
      <c r="NW595" s="481"/>
      <c r="NX595" s="118" t="s">
        <v>446</v>
      </c>
      <c r="NY595" s="118"/>
      <c r="NZ595" s="115"/>
      <c r="OA595" s="115"/>
      <c r="OB595" s="115"/>
      <c r="OC595" s="115">
        <v>1</v>
      </c>
      <c r="OD595" s="115"/>
      <c r="OE595" s="115">
        <f t="shared" ref="OE595:OE602" si="9489">PRODUCT(NZ595:OD595)</f>
        <v>1</v>
      </c>
      <c r="OF595" s="481"/>
      <c r="OG595" s="118" t="s">
        <v>446</v>
      </c>
      <c r="OH595" s="118"/>
      <c r="OI595" s="115"/>
      <c r="OJ595" s="115"/>
      <c r="OK595" s="115"/>
      <c r="OL595" s="115">
        <v>1</v>
      </c>
      <c r="OM595" s="115"/>
      <c r="ON595" s="115">
        <f t="shared" ref="ON595:ON602" si="9490">PRODUCT(OI595:OM595)</f>
        <v>1</v>
      </c>
      <c r="OO595" s="481"/>
      <c r="OP595" s="118"/>
      <c r="OQ595" s="118"/>
      <c r="OR595" s="115"/>
      <c r="OS595" s="115"/>
      <c r="OT595" s="115"/>
      <c r="OU595" s="115"/>
      <c r="OV595" s="115"/>
      <c r="OW595" s="115">
        <f t="shared" ref="OW595:OW602" si="9491">PRODUCT(OR595:OV595)</f>
        <v>0</v>
      </c>
      <c r="OY595" s="118"/>
      <c r="OZ595" s="118"/>
      <c r="PA595" s="115"/>
      <c r="PB595" s="115"/>
      <c r="PC595" s="115"/>
      <c r="PD595" s="115"/>
      <c r="PE595" s="115"/>
      <c r="PF595" s="115">
        <f t="shared" ref="PF595:PF602" si="9492">PRODUCT(PA595:PE595)</f>
        <v>0</v>
      </c>
    </row>
    <row r="596" spans="1:422">
      <c r="A596" s="118"/>
      <c r="B596" s="118"/>
      <c r="C596" s="115"/>
      <c r="D596" s="115"/>
      <c r="E596" s="115"/>
      <c r="F596" s="115"/>
      <c r="G596" s="115"/>
      <c r="H596" s="115">
        <f t="shared" si="9446"/>
        <v>0</v>
      </c>
      <c r="J596" s="118"/>
      <c r="K596" s="118"/>
      <c r="L596" s="115"/>
      <c r="M596" s="115"/>
      <c r="N596" s="115"/>
      <c r="O596" s="115"/>
      <c r="P596" s="115"/>
      <c r="Q596" s="115">
        <f t="shared" si="9447"/>
        <v>0</v>
      </c>
      <c r="S596" s="118"/>
      <c r="T596" s="118"/>
      <c r="U596" s="115"/>
      <c r="V596" s="115"/>
      <c r="W596" s="115"/>
      <c r="X596" s="115"/>
      <c r="Y596" s="115"/>
      <c r="Z596" s="115">
        <f t="shared" si="9448"/>
        <v>0</v>
      </c>
      <c r="AB596" s="118"/>
      <c r="AC596" s="118"/>
      <c r="AD596" s="115"/>
      <c r="AE596" s="115"/>
      <c r="AF596" s="115"/>
      <c r="AG596" s="115"/>
      <c r="AH596" s="115"/>
      <c r="AI596" s="115">
        <f t="shared" si="9449"/>
        <v>0</v>
      </c>
      <c r="AK596" s="118"/>
      <c r="AL596" s="118"/>
      <c r="AM596" s="115"/>
      <c r="AN596" s="115"/>
      <c r="AO596" s="115"/>
      <c r="AP596" s="115"/>
      <c r="AQ596" s="115"/>
      <c r="AR596" s="115">
        <f t="shared" si="9450"/>
        <v>0</v>
      </c>
      <c r="AT596" s="118"/>
      <c r="AU596" s="118"/>
      <c r="AV596" s="115"/>
      <c r="AW596" s="115"/>
      <c r="AX596" s="115"/>
      <c r="AY596" s="115"/>
      <c r="AZ596" s="115"/>
      <c r="BA596" s="115">
        <f t="shared" si="9451"/>
        <v>0</v>
      </c>
      <c r="BC596" s="118"/>
      <c r="BD596" s="118"/>
      <c r="BE596" s="115"/>
      <c r="BF596" s="115"/>
      <c r="BG596" s="115"/>
      <c r="BH596" s="115"/>
      <c r="BI596" s="115"/>
      <c r="BJ596" s="115">
        <f t="shared" si="9452"/>
        <v>0</v>
      </c>
      <c r="BL596" s="118"/>
      <c r="BM596" s="118"/>
      <c r="BN596" s="115"/>
      <c r="BO596" s="115"/>
      <c r="BP596" s="115"/>
      <c r="BQ596" s="115"/>
      <c r="BR596" s="115"/>
      <c r="BS596" s="115">
        <f t="shared" si="9453"/>
        <v>0</v>
      </c>
      <c r="BU596" s="118"/>
      <c r="BV596" s="118"/>
      <c r="BW596" s="115"/>
      <c r="BX596" s="115"/>
      <c r="BY596" s="115"/>
      <c r="BZ596" s="115"/>
      <c r="CA596" s="115"/>
      <c r="CB596" s="115">
        <f t="shared" si="9454"/>
        <v>0</v>
      </c>
      <c r="CD596" s="118"/>
      <c r="CE596" s="118"/>
      <c r="CF596" s="115"/>
      <c r="CG596" s="115"/>
      <c r="CH596" s="115"/>
      <c r="CI596" s="115"/>
      <c r="CJ596" s="115"/>
      <c r="CK596" s="115">
        <f t="shared" si="9455"/>
        <v>0</v>
      </c>
      <c r="CM596" s="118"/>
      <c r="CN596" s="118"/>
      <c r="CO596" s="115"/>
      <c r="CP596" s="115"/>
      <c r="CQ596" s="115"/>
      <c r="CR596" s="115"/>
      <c r="CS596" s="115"/>
      <c r="CT596" s="115">
        <f t="shared" si="9456"/>
        <v>0</v>
      </c>
      <c r="CV596" s="118"/>
      <c r="CW596" s="118"/>
      <c r="CX596" s="115"/>
      <c r="CY596" s="115"/>
      <c r="CZ596" s="115"/>
      <c r="DA596" s="115"/>
      <c r="DB596" s="115"/>
      <c r="DC596" s="115">
        <f t="shared" si="9457"/>
        <v>0</v>
      </c>
      <c r="DE596" s="118"/>
      <c r="DF596" s="118"/>
      <c r="DG596" s="115"/>
      <c r="DH596" s="115"/>
      <c r="DI596" s="115"/>
      <c r="DJ596" s="115"/>
      <c r="DK596" s="115"/>
      <c r="DL596" s="115">
        <f t="shared" si="9458"/>
        <v>0</v>
      </c>
      <c r="DN596" s="118"/>
      <c r="DO596" s="118"/>
      <c r="DP596" s="115"/>
      <c r="DQ596" s="115"/>
      <c r="DR596" s="115"/>
      <c r="DS596" s="115"/>
      <c r="DT596" s="115"/>
      <c r="DU596" s="115">
        <f t="shared" si="9459"/>
        <v>0</v>
      </c>
      <c r="DW596" s="118"/>
      <c r="DX596" s="118"/>
      <c r="DY596" s="115"/>
      <c r="DZ596" s="115"/>
      <c r="EA596" s="115"/>
      <c r="EB596" s="115"/>
      <c r="EC596" s="115"/>
      <c r="ED596" s="115">
        <f t="shared" si="9460"/>
        <v>0</v>
      </c>
      <c r="EF596" s="118"/>
      <c r="EG596" s="118"/>
      <c r="EH596" s="115"/>
      <c r="EI596" s="115"/>
      <c r="EJ596" s="115"/>
      <c r="EK596" s="115"/>
      <c r="EL596" s="115"/>
      <c r="EM596" s="115">
        <f t="shared" si="9461"/>
        <v>0</v>
      </c>
      <c r="EO596" s="118"/>
      <c r="EP596" s="118"/>
      <c r="EQ596" s="115"/>
      <c r="ER596" s="115"/>
      <c r="ES596" s="115"/>
      <c r="ET596" s="115"/>
      <c r="EU596" s="115"/>
      <c r="EV596" s="115">
        <f t="shared" si="9462"/>
        <v>0</v>
      </c>
      <c r="EX596" s="118"/>
      <c r="EY596" s="118"/>
      <c r="EZ596" s="115"/>
      <c r="FA596" s="115"/>
      <c r="FB596" s="115"/>
      <c r="FC596" s="115"/>
      <c r="FD596" s="115"/>
      <c r="FE596" s="115">
        <f t="shared" si="9463"/>
        <v>0</v>
      </c>
      <c r="FG596" s="118"/>
      <c r="FH596" s="118"/>
      <c r="FI596" s="115"/>
      <c r="FJ596" s="115"/>
      <c r="FK596" s="115"/>
      <c r="FL596" s="115"/>
      <c r="FM596" s="115"/>
      <c r="FN596" s="115">
        <f t="shared" si="9464"/>
        <v>0</v>
      </c>
      <c r="FP596" s="118"/>
      <c r="FQ596" s="118"/>
      <c r="FR596" s="115"/>
      <c r="FS596" s="115"/>
      <c r="FT596" s="115"/>
      <c r="FU596" s="115"/>
      <c r="FV596" s="115"/>
      <c r="FW596" s="115">
        <f t="shared" si="9465"/>
        <v>0</v>
      </c>
      <c r="FY596" s="118"/>
      <c r="FZ596" s="118"/>
      <c r="GA596" s="115"/>
      <c r="GB596" s="115"/>
      <c r="GC596" s="115"/>
      <c r="GD596" s="115"/>
      <c r="GE596" s="115"/>
      <c r="GF596" s="115">
        <f t="shared" si="9466"/>
        <v>0</v>
      </c>
      <c r="GH596" s="118"/>
      <c r="GI596" s="118"/>
      <c r="GJ596" s="115"/>
      <c r="GK596" s="115"/>
      <c r="GL596" s="115"/>
      <c r="GM596" s="115"/>
      <c r="GN596" s="115"/>
      <c r="GO596" s="115">
        <f t="shared" si="9467"/>
        <v>0</v>
      </c>
      <c r="GQ596" s="118"/>
      <c r="GR596" s="118"/>
      <c r="GS596" s="115"/>
      <c r="GT596" s="115"/>
      <c r="GU596" s="115"/>
      <c r="GV596" s="115"/>
      <c r="GW596" s="115"/>
      <c r="GX596" s="115">
        <f t="shared" si="9468"/>
        <v>0</v>
      </c>
      <c r="GZ596" s="118"/>
      <c r="HA596" s="118"/>
      <c r="HB596" s="115"/>
      <c r="HC596" s="115"/>
      <c r="HD596" s="115"/>
      <c r="HE596" s="115"/>
      <c r="HF596" s="115"/>
      <c r="HG596" s="115">
        <f t="shared" si="9469"/>
        <v>0</v>
      </c>
      <c r="HI596" s="118"/>
      <c r="HJ596" s="118"/>
      <c r="HK596" s="115"/>
      <c r="HL596" s="115"/>
      <c r="HM596" s="115"/>
      <c r="HN596" s="115"/>
      <c r="HO596" s="115"/>
      <c r="HP596" s="115">
        <f t="shared" si="9470"/>
        <v>0</v>
      </c>
      <c r="HR596" s="118"/>
      <c r="HS596" s="118"/>
      <c r="HT596" s="115"/>
      <c r="HU596" s="115"/>
      <c r="HV596" s="115"/>
      <c r="HW596" s="115"/>
      <c r="HX596" s="115"/>
      <c r="HY596" s="115">
        <f t="shared" si="9471"/>
        <v>0</v>
      </c>
      <c r="IA596" s="118"/>
      <c r="IB596" s="118"/>
      <c r="IC596" s="115"/>
      <c r="ID596" s="115"/>
      <c r="IE596" s="115"/>
      <c r="IF596" s="115"/>
      <c r="IG596" s="115"/>
      <c r="IH596" s="115">
        <f t="shared" si="9472"/>
        <v>0</v>
      </c>
      <c r="IJ596" s="118"/>
      <c r="IK596" s="118"/>
      <c r="IL596" s="115"/>
      <c r="IM596" s="115"/>
      <c r="IN596" s="115"/>
      <c r="IO596" s="115"/>
      <c r="IP596" s="115"/>
      <c r="IQ596" s="115">
        <f t="shared" si="9473"/>
        <v>0</v>
      </c>
      <c r="IS596" s="118"/>
      <c r="IT596" s="118"/>
      <c r="IU596" s="115"/>
      <c r="IV596" s="115"/>
      <c r="IW596" s="115"/>
      <c r="IX596" s="115"/>
      <c r="IY596" s="115"/>
      <c r="IZ596" s="115">
        <f t="shared" si="9474"/>
        <v>0</v>
      </c>
      <c r="JB596" s="118"/>
      <c r="JC596" s="118"/>
      <c r="JD596" s="115"/>
      <c r="JE596" s="115"/>
      <c r="JF596" s="115"/>
      <c r="JG596" s="115"/>
      <c r="JH596" s="115"/>
      <c r="JI596" s="115">
        <f t="shared" si="9475"/>
        <v>0</v>
      </c>
      <c r="JK596" s="118"/>
      <c r="JL596" s="118"/>
      <c r="JM596" s="115"/>
      <c r="JN596" s="115"/>
      <c r="JO596" s="115"/>
      <c r="JP596" s="115"/>
      <c r="JQ596" s="115"/>
      <c r="JR596" s="115">
        <f t="shared" si="9476"/>
        <v>0</v>
      </c>
      <c r="JS596" s="481"/>
      <c r="JT596" s="118"/>
      <c r="JU596" s="118"/>
      <c r="JV596" s="115"/>
      <c r="JW596" s="115"/>
      <c r="JX596" s="115"/>
      <c r="JY596" s="115"/>
      <c r="JZ596" s="115"/>
      <c r="KA596" s="115">
        <f t="shared" si="9477"/>
        <v>0</v>
      </c>
      <c r="KB596" s="481"/>
      <c r="KC596" s="118"/>
      <c r="KD596" s="118"/>
      <c r="KE596" s="115"/>
      <c r="KF596" s="115"/>
      <c r="KG596" s="115"/>
      <c r="KH596" s="115"/>
      <c r="KI596" s="115"/>
      <c r="KJ596" s="115">
        <f t="shared" si="9478"/>
        <v>0</v>
      </c>
      <c r="KK596" s="481"/>
      <c r="KL596" s="118"/>
      <c r="KM596" s="118"/>
      <c r="KN596" s="115"/>
      <c r="KO596" s="115"/>
      <c r="KP596" s="115"/>
      <c r="KQ596" s="115"/>
      <c r="KR596" s="115"/>
      <c r="KS596" s="115">
        <f t="shared" si="9479"/>
        <v>0</v>
      </c>
      <c r="KT596" s="481"/>
      <c r="KU596" s="118"/>
      <c r="KV596" s="118"/>
      <c r="KW596" s="115"/>
      <c r="KX596" s="115"/>
      <c r="KY596" s="115"/>
      <c r="KZ596" s="115"/>
      <c r="LA596" s="115"/>
      <c r="LB596" s="115">
        <f t="shared" si="9480"/>
        <v>0</v>
      </c>
      <c r="LC596" s="481"/>
      <c r="LD596" s="118"/>
      <c r="LE596" s="118"/>
      <c r="LF596" s="115"/>
      <c r="LG596" s="115"/>
      <c r="LH596" s="115"/>
      <c r="LI596" s="115"/>
      <c r="LJ596" s="115"/>
      <c r="LK596" s="115">
        <f t="shared" si="9481"/>
        <v>0</v>
      </c>
      <c r="LL596" s="481"/>
      <c r="LM596" s="118"/>
      <c r="LN596" s="118"/>
      <c r="LO596" s="115"/>
      <c r="LP596" s="115"/>
      <c r="LQ596" s="115"/>
      <c r="LR596" s="115"/>
      <c r="LS596" s="115"/>
      <c r="LT596" s="115">
        <f t="shared" si="9482"/>
        <v>0</v>
      </c>
      <c r="LU596" s="481"/>
      <c r="LV596" s="118"/>
      <c r="LW596" s="118"/>
      <c r="LX596" s="115"/>
      <c r="LY596" s="115"/>
      <c r="LZ596" s="115"/>
      <c r="MA596" s="115"/>
      <c r="MB596" s="115"/>
      <c r="MC596" s="115">
        <f t="shared" si="9483"/>
        <v>0</v>
      </c>
      <c r="MD596" s="481"/>
      <c r="ME596" s="118"/>
      <c r="MF596" s="118"/>
      <c r="MG596" s="115"/>
      <c r="MH596" s="115"/>
      <c r="MI596" s="115"/>
      <c r="MJ596" s="115"/>
      <c r="MK596" s="115"/>
      <c r="ML596" s="115">
        <f t="shared" si="9484"/>
        <v>0</v>
      </c>
      <c r="MM596" s="481"/>
      <c r="MN596" s="118"/>
      <c r="MO596" s="118"/>
      <c r="MP596" s="115"/>
      <c r="MQ596" s="115"/>
      <c r="MR596" s="115"/>
      <c r="MS596" s="115"/>
      <c r="MT596" s="115"/>
      <c r="MU596" s="115">
        <f t="shared" si="9485"/>
        <v>0</v>
      </c>
      <c r="MV596" s="481"/>
      <c r="MW596" s="118"/>
      <c r="MX596" s="118"/>
      <c r="MY596" s="115"/>
      <c r="MZ596" s="115"/>
      <c r="NA596" s="115"/>
      <c r="NB596" s="115"/>
      <c r="NC596" s="115"/>
      <c r="ND596" s="115">
        <f t="shared" si="9486"/>
        <v>0</v>
      </c>
      <c r="NE596" s="481"/>
      <c r="NF596" s="118"/>
      <c r="NG596" s="118"/>
      <c r="NH596" s="115"/>
      <c r="NI596" s="115"/>
      <c r="NJ596" s="115"/>
      <c r="NK596" s="115"/>
      <c r="NL596" s="115"/>
      <c r="NM596" s="115">
        <f t="shared" si="9487"/>
        <v>0</v>
      </c>
      <c r="NN596" s="481"/>
      <c r="NO596" s="118"/>
      <c r="NP596" s="118"/>
      <c r="NQ596" s="115"/>
      <c r="NR596" s="115"/>
      <c r="NS596" s="115"/>
      <c r="NT596" s="115"/>
      <c r="NU596" s="115"/>
      <c r="NV596" s="115">
        <f t="shared" si="9488"/>
        <v>0</v>
      </c>
      <c r="NW596" s="481"/>
      <c r="NX596" s="118"/>
      <c r="NY596" s="118"/>
      <c r="NZ596" s="115"/>
      <c r="OA596" s="115"/>
      <c r="OB596" s="115"/>
      <c r="OC596" s="115"/>
      <c r="OD596" s="115"/>
      <c r="OE596" s="115">
        <f t="shared" si="9489"/>
        <v>0</v>
      </c>
      <c r="OF596" s="481"/>
      <c r="OG596" s="118"/>
      <c r="OH596" s="118"/>
      <c r="OI596" s="115"/>
      <c r="OJ596" s="115"/>
      <c r="OK596" s="115"/>
      <c r="OL596" s="115"/>
      <c r="OM596" s="115"/>
      <c r="ON596" s="115">
        <f t="shared" si="9490"/>
        <v>0</v>
      </c>
      <c r="OO596" s="481"/>
      <c r="OP596" s="118"/>
      <c r="OQ596" s="118"/>
      <c r="OR596" s="115"/>
      <c r="OS596" s="115"/>
      <c r="OT596" s="115"/>
      <c r="OU596" s="115"/>
      <c r="OV596" s="115"/>
      <c r="OW596" s="115">
        <f t="shared" si="9491"/>
        <v>0</v>
      </c>
      <c r="OY596" s="118"/>
      <c r="OZ596" s="118"/>
      <c r="PA596" s="115"/>
      <c r="PB596" s="115"/>
      <c r="PC596" s="115"/>
      <c r="PD596" s="115"/>
      <c r="PE596" s="115"/>
      <c r="PF596" s="115">
        <f t="shared" si="9492"/>
        <v>0</v>
      </c>
    </row>
    <row r="597" spans="1:422">
      <c r="A597" s="118"/>
      <c r="B597" s="118"/>
      <c r="C597" s="115"/>
      <c r="D597" s="115"/>
      <c r="E597" s="115"/>
      <c r="F597" s="115"/>
      <c r="G597" s="115"/>
      <c r="H597" s="115">
        <f t="shared" si="9446"/>
        <v>0</v>
      </c>
      <c r="J597" s="118"/>
      <c r="K597" s="118"/>
      <c r="L597" s="115"/>
      <c r="M597" s="115"/>
      <c r="N597" s="115"/>
      <c r="O597" s="115"/>
      <c r="P597" s="115"/>
      <c r="Q597" s="115">
        <f t="shared" si="9447"/>
        <v>0</v>
      </c>
      <c r="S597" s="118"/>
      <c r="T597" s="118"/>
      <c r="U597" s="115"/>
      <c r="V597" s="115"/>
      <c r="W597" s="115"/>
      <c r="X597" s="115"/>
      <c r="Y597" s="115"/>
      <c r="Z597" s="115">
        <f t="shared" si="9448"/>
        <v>0</v>
      </c>
      <c r="AB597" s="118"/>
      <c r="AC597" s="118"/>
      <c r="AD597" s="115"/>
      <c r="AE597" s="115"/>
      <c r="AF597" s="115"/>
      <c r="AG597" s="115"/>
      <c r="AH597" s="115"/>
      <c r="AI597" s="115">
        <f t="shared" si="9449"/>
        <v>0</v>
      </c>
      <c r="AK597" s="118"/>
      <c r="AL597" s="118"/>
      <c r="AM597" s="115"/>
      <c r="AN597" s="115"/>
      <c r="AO597" s="115"/>
      <c r="AP597" s="115"/>
      <c r="AQ597" s="115"/>
      <c r="AR597" s="115">
        <f t="shared" si="9450"/>
        <v>0</v>
      </c>
      <c r="AT597" s="118"/>
      <c r="AU597" s="118"/>
      <c r="AV597" s="115"/>
      <c r="AW597" s="115"/>
      <c r="AX597" s="115"/>
      <c r="AY597" s="115"/>
      <c r="AZ597" s="115"/>
      <c r="BA597" s="115">
        <f t="shared" si="9451"/>
        <v>0</v>
      </c>
      <c r="BC597" s="118"/>
      <c r="BD597" s="118"/>
      <c r="BE597" s="115"/>
      <c r="BF597" s="115"/>
      <c r="BG597" s="115"/>
      <c r="BH597" s="115"/>
      <c r="BI597" s="115"/>
      <c r="BJ597" s="115">
        <f t="shared" si="9452"/>
        <v>0</v>
      </c>
      <c r="BL597" s="118"/>
      <c r="BM597" s="118"/>
      <c r="BN597" s="115"/>
      <c r="BO597" s="115"/>
      <c r="BP597" s="115"/>
      <c r="BQ597" s="115"/>
      <c r="BR597" s="115"/>
      <c r="BS597" s="115">
        <f t="shared" si="9453"/>
        <v>0</v>
      </c>
      <c r="BU597" s="118"/>
      <c r="BV597" s="118"/>
      <c r="BW597" s="115"/>
      <c r="BX597" s="115"/>
      <c r="BY597" s="115"/>
      <c r="BZ597" s="115"/>
      <c r="CA597" s="115"/>
      <c r="CB597" s="115">
        <f t="shared" si="9454"/>
        <v>0</v>
      </c>
      <c r="CD597" s="118"/>
      <c r="CE597" s="118"/>
      <c r="CF597" s="115"/>
      <c r="CG597" s="115"/>
      <c r="CH597" s="115"/>
      <c r="CI597" s="115"/>
      <c r="CJ597" s="115"/>
      <c r="CK597" s="115">
        <f t="shared" si="9455"/>
        <v>0</v>
      </c>
      <c r="CM597" s="118"/>
      <c r="CN597" s="118"/>
      <c r="CO597" s="115"/>
      <c r="CP597" s="115"/>
      <c r="CQ597" s="115"/>
      <c r="CR597" s="115"/>
      <c r="CS597" s="115"/>
      <c r="CT597" s="115">
        <f t="shared" si="9456"/>
        <v>0</v>
      </c>
      <c r="CV597" s="118"/>
      <c r="CW597" s="118"/>
      <c r="CX597" s="115"/>
      <c r="CY597" s="115"/>
      <c r="CZ597" s="115"/>
      <c r="DA597" s="115"/>
      <c r="DB597" s="115"/>
      <c r="DC597" s="115">
        <f t="shared" si="9457"/>
        <v>0</v>
      </c>
      <c r="DE597" s="118"/>
      <c r="DF597" s="118"/>
      <c r="DG597" s="115"/>
      <c r="DH597" s="115"/>
      <c r="DI597" s="115"/>
      <c r="DJ597" s="115"/>
      <c r="DK597" s="115"/>
      <c r="DL597" s="115">
        <f t="shared" si="9458"/>
        <v>0</v>
      </c>
      <c r="DN597" s="118"/>
      <c r="DO597" s="118"/>
      <c r="DP597" s="115"/>
      <c r="DQ597" s="115"/>
      <c r="DR597" s="115"/>
      <c r="DS597" s="115"/>
      <c r="DT597" s="115"/>
      <c r="DU597" s="115">
        <f t="shared" si="9459"/>
        <v>0</v>
      </c>
      <c r="DW597" s="118"/>
      <c r="DX597" s="118"/>
      <c r="DY597" s="115"/>
      <c r="DZ597" s="115"/>
      <c r="EA597" s="115"/>
      <c r="EB597" s="115"/>
      <c r="EC597" s="115"/>
      <c r="ED597" s="115">
        <f t="shared" si="9460"/>
        <v>0</v>
      </c>
      <c r="EF597" s="118"/>
      <c r="EG597" s="118"/>
      <c r="EH597" s="115"/>
      <c r="EI597" s="115"/>
      <c r="EJ597" s="115"/>
      <c r="EK597" s="115"/>
      <c r="EL597" s="115"/>
      <c r="EM597" s="115">
        <f t="shared" si="9461"/>
        <v>0</v>
      </c>
      <c r="EO597" s="118"/>
      <c r="EP597" s="118"/>
      <c r="EQ597" s="115"/>
      <c r="ER597" s="115"/>
      <c r="ES597" s="115"/>
      <c r="ET597" s="115"/>
      <c r="EU597" s="115"/>
      <c r="EV597" s="115">
        <f t="shared" si="9462"/>
        <v>0</v>
      </c>
      <c r="EX597" s="118"/>
      <c r="EY597" s="118"/>
      <c r="EZ597" s="115"/>
      <c r="FA597" s="115"/>
      <c r="FB597" s="115"/>
      <c r="FC597" s="115"/>
      <c r="FD597" s="115"/>
      <c r="FE597" s="115">
        <f t="shared" si="9463"/>
        <v>0</v>
      </c>
      <c r="FG597" s="118"/>
      <c r="FH597" s="118"/>
      <c r="FI597" s="115"/>
      <c r="FJ597" s="115"/>
      <c r="FK597" s="115"/>
      <c r="FL597" s="115"/>
      <c r="FM597" s="115"/>
      <c r="FN597" s="115">
        <f t="shared" si="9464"/>
        <v>0</v>
      </c>
      <c r="FP597" s="118"/>
      <c r="FQ597" s="118"/>
      <c r="FR597" s="115"/>
      <c r="FS597" s="115"/>
      <c r="FT597" s="115"/>
      <c r="FU597" s="115"/>
      <c r="FV597" s="115"/>
      <c r="FW597" s="115">
        <f t="shared" si="9465"/>
        <v>0</v>
      </c>
      <c r="FY597" s="118"/>
      <c r="FZ597" s="118"/>
      <c r="GA597" s="115"/>
      <c r="GB597" s="115"/>
      <c r="GC597" s="115"/>
      <c r="GD597" s="115"/>
      <c r="GE597" s="115"/>
      <c r="GF597" s="115">
        <f t="shared" si="9466"/>
        <v>0</v>
      </c>
      <c r="GH597" s="118"/>
      <c r="GI597" s="118"/>
      <c r="GJ597" s="115"/>
      <c r="GK597" s="115"/>
      <c r="GL597" s="115"/>
      <c r="GM597" s="115"/>
      <c r="GN597" s="115"/>
      <c r="GO597" s="115">
        <f t="shared" si="9467"/>
        <v>0</v>
      </c>
      <c r="GQ597" s="118"/>
      <c r="GR597" s="118"/>
      <c r="GS597" s="115"/>
      <c r="GT597" s="115"/>
      <c r="GU597" s="115"/>
      <c r="GV597" s="115"/>
      <c r="GW597" s="115"/>
      <c r="GX597" s="115">
        <f t="shared" si="9468"/>
        <v>0</v>
      </c>
      <c r="GZ597" s="118"/>
      <c r="HA597" s="118"/>
      <c r="HB597" s="115"/>
      <c r="HC597" s="115"/>
      <c r="HD597" s="115"/>
      <c r="HE597" s="115"/>
      <c r="HF597" s="115"/>
      <c r="HG597" s="115">
        <f t="shared" si="9469"/>
        <v>0</v>
      </c>
      <c r="HI597" s="118"/>
      <c r="HJ597" s="118"/>
      <c r="HK597" s="115"/>
      <c r="HL597" s="115"/>
      <c r="HM597" s="115"/>
      <c r="HN597" s="115"/>
      <c r="HO597" s="115"/>
      <c r="HP597" s="115">
        <f t="shared" si="9470"/>
        <v>0</v>
      </c>
      <c r="HR597" s="118"/>
      <c r="HS597" s="118"/>
      <c r="HT597" s="115"/>
      <c r="HU597" s="115"/>
      <c r="HV597" s="115"/>
      <c r="HW597" s="115"/>
      <c r="HX597" s="115"/>
      <c r="HY597" s="115">
        <f t="shared" si="9471"/>
        <v>0</v>
      </c>
      <c r="IA597" s="118"/>
      <c r="IB597" s="118"/>
      <c r="IC597" s="115"/>
      <c r="ID597" s="115"/>
      <c r="IE597" s="115"/>
      <c r="IF597" s="115"/>
      <c r="IG597" s="115"/>
      <c r="IH597" s="115">
        <f t="shared" si="9472"/>
        <v>0</v>
      </c>
      <c r="IJ597" s="118"/>
      <c r="IK597" s="118"/>
      <c r="IL597" s="115"/>
      <c r="IM597" s="115"/>
      <c r="IN597" s="115"/>
      <c r="IO597" s="115"/>
      <c r="IP597" s="115"/>
      <c r="IQ597" s="115">
        <f t="shared" si="9473"/>
        <v>0</v>
      </c>
      <c r="IS597" s="118"/>
      <c r="IT597" s="118"/>
      <c r="IU597" s="115"/>
      <c r="IV597" s="115"/>
      <c r="IW597" s="115"/>
      <c r="IX597" s="115"/>
      <c r="IY597" s="115"/>
      <c r="IZ597" s="115">
        <f t="shared" si="9474"/>
        <v>0</v>
      </c>
      <c r="JB597" s="118"/>
      <c r="JC597" s="118"/>
      <c r="JD597" s="115"/>
      <c r="JE597" s="115"/>
      <c r="JF597" s="115"/>
      <c r="JG597" s="115"/>
      <c r="JH597" s="115"/>
      <c r="JI597" s="115">
        <f t="shared" si="9475"/>
        <v>0</v>
      </c>
      <c r="JK597" s="118"/>
      <c r="JL597" s="118"/>
      <c r="JM597" s="115"/>
      <c r="JN597" s="115"/>
      <c r="JO597" s="115"/>
      <c r="JP597" s="115"/>
      <c r="JQ597" s="115"/>
      <c r="JR597" s="115">
        <f t="shared" si="9476"/>
        <v>0</v>
      </c>
      <c r="JS597" s="481"/>
      <c r="JT597" s="118"/>
      <c r="JU597" s="118"/>
      <c r="JV597" s="115"/>
      <c r="JW597" s="115"/>
      <c r="JX597" s="115"/>
      <c r="JY597" s="115"/>
      <c r="JZ597" s="115"/>
      <c r="KA597" s="115">
        <f t="shared" si="9477"/>
        <v>0</v>
      </c>
      <c r="KB597" s="481"/>
      <c r="KC597" s="118"/>
      <c r="KD597" s="118"/>
      <c r="KE597" s="115"/>
      <c r="KF597" s="115"/>
      <c r="KG597" s="115"/>
      <c r="KH597" s="115"/>
      <c r="KI597" s="115"/>
      <c r="KJ597" s="115">
        <f t="shared" si="9478"/>
        <v>0</v>
      </c>
      <c r="KK597" s="481"/>
      <c r="KL597" s="118"/>
      <c r="KM597" s="118"/>
      <c r="KN597" s="115"/>
      <c r="KO597" s="115"/>
      <c r="KP597" s="115"/>
      <c r="KQ597" s="115"/>
      <c r="KR597" s="115"/>
      <c r="KS597" s="115">
        <f t="shared" si="9479"/>
        <v>0</v>
      </c>
      <c r="KT597" s="481"/>
      <c r="KU597" s="118"/>
      <c r="KV597" s="118"/>
      <c r="KW597" s="115"/>
      <c r="KX597" s="115"/>
      <c r="KY597" s="115"/>
      <c r="KZ597" s="115"/>
      <c r="LA597" s="115"/>
      <c r="LB597" s="115">
        <f t="shared" si="9480"/>
        <v>0</v>
      </c>
      <c r="LC597" s="481"/>
      <c r="LD597" s="118"/>
      <c r="LE597" s="118"/>
      <c r="LF597" s="115"/>
      <c r="LG597" s="115"/>
      <c r="LH597" s="115"/>
      <c r="LI597" s="115"/>
      <c r="LJ597" s="115"/>
      <c r="LK597" s="115">
        <f t="shared" si="9481"/>
        <v>0</v>
      </c>
      <c r="LL597" s="481"/>
      <c r="LM597" s="118"/>
      <c r="LN597" s="118"/>
      <c r="LO597" s="115"/>
      <c r="LP597" s="115"/>
      <c r="LQ597" s="115"/>
      <c r="LR597" s="115"/>
      <c r="LS597" s="115"/>
      <c r="LT597" s="115">
        <f t="shared" si="9482"/>
        <v>0</v>
      </c>
      <c r="LU597" s="481"/>
      <c r="LV597" s="118"/>
      <c r="LW597" s="118"/>
      <c r="LX597" s="115"/>
      <c r="LY597" s="115"/>
      <c r="LZ597" s="115"/>
      <c r="MA597" s="115"/>
      <c r="MB597" s="115"/>
      <c r="MC597" s="115">
        <f t="shared" si="9483"/>
        <v>0</v>
      </c>
      <c r="MD597" s="481"/>
      <c r="ME597" s="118"/>
      <c r="MF597" s="118"/>
      <c r="MG597" s="115"/>
      <c r="MH597" s="115"/>
      <c r="MI597" s="115"/>
      <c r="MJ597" s="115"/>
      <c r="MK597" s="115"/>
      <c r="ML597" s="115">
        <f t="shared" si="9484"/>
        <v>0</v>
      </c>
      <c r="MM597" s="481"/>
      <c r="MN597" s="118"/>
      <c r="MO597" s="118"/>
      <c r="MP597" s="115"/>
      <c r="MQ597" s="115"/>
      <c r="MR597" s="115"/>
      <c r="MS597" s="115"/>
      <c r="MT597" s="115"/>
      <c r="MU597" s="115">
        <f t="shared" si="9485"/>
        <v>0</v>
      </c>
      <c r="MV597" s="481"/>
      <c r="MW597" s="118"/>
      <c r="MX597" s="118"/>
      <c r="MY597" s="115"/>
      <c r="MZ597" s="115"/>
      <c r="NA597" s="115"/>
      <c r="NB597" s="115"/>
      <c r="NC597" s="115"/>
      <c r="ND597" s="115">
        <f t="shared" si="9486"/>
        <v>0</v>
      </c>
      <c r="NE597" s="481"/>
      <c r="NF597" s="118"/>
      <c r="NG597" s="118"/>
      <c r="NH597" s="115"/>
      <c r="NI597" s="115"/>
      <c r="NJ597" s="115"/>
      <c r="NK597" s="115"/>
      <c r="NL597" s="115"/>
      <c r="NM597" s="115">
        <f t="shared" si="9487"/>
        <v>0</v>
      </c>
      <c r="NN597" s="481"/>
      <c r="NO597" s="118"/>
      <c r="NP597" s="118"/>
      <c r="NQ597" s="115"/>
      <c r="NR597" s="115"/>
      <c r="NS597" s="115"/>
      <c r="NT597" s="115"/>
      <c r="NU597" s="115"/>
      <c r="NV597" s="115">
        <f t="shared" si="9488"/>
        <v>0</v>
      </c>
      <c r="NW597" s="481"/>
      <c r="NX597" s="118"/>
      <c r="NY597" s="118"/>
      <c r="NZ597" s="115"/>
      <c r="OA597" s="115"/>
      <c r="OB597" s="115"/>
      <c r="OC597" s="115"/>
      <c r="OD597" s="115"/>
      <c r="OE597" s="115">
        <f t="shared" si="9489"/>
        <v>0</v>
      </c>
      <c r="OF597" s="481"/>
      <c r="OG597" s="118"/>
      <c r="OH597" s="118"/>
      <c r="OI597" s="115"/>
      <c r="OJ597" s="115"/>
      <c r="OK597" s="115"/>
      <c r="OL597" s="115"/>
      <c r="OM597" s="115"/>
      <c r="ON597" s="115">
        <f t="shared" si="9490"/>
        <v>0</v>
      </c>
      <c r="OO597" s="481"/>
      <c r="OP597" s="118"/>
      <c r="OQ597" s="118"/>
      <c r="OR597" s="115"/>
      <c r="OS597" s="115"/>
      <c r="OT597" s="115"/>
      <c r="OU597" s="115"/>
      <c r="OV597" s="115"/>
      <c r="OW597" s="115">
        <f t="shared" si="9491"/>
        <v>0</v>
      </c>
      <c r="OY597" s="118"/>
      <c r="OZ597" s="118"/>
      <c r="PA597" s="115"/>
      <c r="PB597" s="115"/>
      <c r="PC597" s="115"/>
      <c r="PD597" s="115"/>
      <c r="PE597" s="115"/>
      <c r="PF597" s="115">
        <f t="shared" si="9492"/>
        <v>0</v>
      </c>
    </row>
    <row r="598" spans="1:422">
      <c r="A598" s="118"/>
      <c r="B598" s="118"/>
      <c r="C598" s="115"/>
      <c r="D598" s="115"/>
      <c r="E598" s="115"/>
      <c r="F598" s="115"/>
      <c r="G598" s="115"/>
      <c r="H598" s="115">
        <f t="shared" si="9446"/>
        <v>0</v>
      </c>
      <c r="J598" s="118"/>
      <c r="K598" s="118"/>
      <c r="L598" s="115"/>
      <c r="M598" s="115"/>
      <c r="N598" s="115"/>
      <c r="O598" s="115"/>
      <c r="P598" s="115"/>
      <c r="Q598" s="115">
        <f t="shared" si="9447"/>
        <v>0</v>
      </c>
      <c r="S598" s="118"/>
      <c r="T598" s="118"/>
      <c r="U598" s="115"/>
      <c r="V598" s="115"/>
      <c r="W598" s="115"/>
      <c r="X598" s="115"/>
      <c r="Y598" s="115"/>
      <c r="Z598" s="115">
        <f t="shared" si="9448"/>
        <v>0</v>
      </c>
      <c r="AB598" s="118"/>
      <c r="AC598" s="118"/>
      <c r="AD598" s="115"/>
      <c r="AE598" s="115"/>
      <c r="AF598" s="115"/>
      <c r="AG598" s="115"/>
      <c r="AH598" s="115"/>
      <c r="AI598" s="115">
        <f t="shared" si="9449"/>
        <v>0</v>
      </c>
      <c r="AK598" s="118"/>
      <c r="AL598" s="118"/>
      <c r="AM598" s="115"/>
      <c r="AN598" s="115"/>
      <c r="AO598" s="115"/>
      <c r="AP598" s="115"/>
      <c r="AQ598" s="115"/>
      <c r="AR598" s="115">
        <f t="shared" si="9450"/>
        <v>0</v>
      </c>
      <c r="AT598" s="118"/>
      <c r="AU598" s="118"/>
      <c r="AV598" s="115"/>
      <c r="AW598" s="115"/>
      <c r="AX598" s="115"/>
      <c r="AY598" s="115"/>
      <c r="AZ598" s="115"/>
      <c r="BA598" s="115">
        <f t="shared" si="9451"/>
        <v>0</v>
      </c>
      <c r="BC598" s="118"/>
      <c r="BD598" s="118"/>
      <c r="BE598" s="115"/>
      <c r="BF598" s="115"/>
      <c r="BG598" s="115"/>
      <c r="BH598" s="115"/>
      <c r="BI598" s="115"/>
      <c r="BJ598" s="115">
        <f t="shared" si="9452"/>
        <v>0</v>
      </c>
      <c r="BL598" s="118"/>
      <c r="BM598" s="118"/>
      <c r="BN598" s="115"/>
      <c r="BO598" s="115"/>
      <c r="BP598" s="115"/>
      <c r="BQ598" s="115"/>
      <c r="BR598" s="115"/>
      <c r="BS598" s="115">
        <f t="shared" si="9453"/>
        <v>0</v>
      </c>
      <c r="BU598" s="118"/>
      <c r="BV598" s="118"/>
      <c r="BW598" s="115"/>
      <c r="BX598" s="115"/>
      <c r="BY598" s="115"/>
      <c r="BZ598" s="115"/>
      <c r="CA598" s="115"/>
      <c r="CB598" s="115">
        <f t="shared" si="9454"/>
        <v>0</v>
      </c>
      <c r="CD598" s="118"/>
      <c r="CE598" s="118"/>
      <c r="CF598" s="115"/>
      <c r="CG598" s="115"/>
      <c r="CH598" s="115"/>
      <c r="CI598" s="115"/>
      <c r="CJ598" s="115"/>
      <c r="CK598" s="115">
        <f t="shared" si="9455"/>
        <v>0</v>
      </c>
      <c r="CM598" s="118"/>
      <c r="CN598" s="118"/>
      <c r="CO598" s="115"/>
      <c r="CP598" s="115"/>
      <c r="CQ598" s="115"/>
      <c r="CR598" s="115"/>
      <c r="CS598" s="115"/>
      <c r="CT598" s="115">
        <f t="shared" si="9456"/>
        <v>0</v>
      </c>
      <c r="CV598" s="118"/>
      <c r="CW598" s="118"/>
      <c r="CX598" s="115"/>
      <c r="CY598" s="115"/>
      <c r="CZ598" s="115"/>
      <c r="DA598" s="115"/>
      <c r="DB598" s="115"/>
      <c r="DC598" s="115">
        <f t="shared" si="9457"/>
        <v>0</v>
      </c>
      <c r="DE598" s="118"/>
      <c r="DF598" s="118"/>
      <c r="DG598" s="115"/>
      <c r="DH598" s="115"/>
      <c r="DI598" s="115"/>
      <c r="DJ598" s="115"/>
      <c r="DK598" s="115"/>
      <c r="DL598" s="115">
        <f t="shared" si="9458"/>
        <v>0</v>
      </c>
      <c r="DN598" s="118"/>
      <c r="DO598" s="118"/>
      <c r="DP598" s="115"/>
      <c r="DQ598" s="115"/>
      <c r="DR598" s="115"/>
      <c r="DS598" s="115"/>
      <c r="DT598" s="115"/>
      <c r="DU598" s="115">
        <f t="shared" si="9459"/>
        <v>0</v>
      </c>
      <c r="DW598" s="118"/>
      <c r="DX598" s="118"/>
      <c r="DY598" s="115"/>
      <c r="DZ598" s="115"/>
      <c r="EA598" s="115"/>
      <c r="EB598" s="115"/>
      <c r="EC598" s="115"/>
      <c r="ED598" s="115">
        <f t="shared" si="9460"/>
        <v>0</v>
      </c>
      <c r="EF598" s="118"/>
      <c r="EG598" s="118"/>
      <c r="EH598" s="115"/>
      <c r="EI598" s="115"/>
      <c r="EJ598" s="115"/>
      <c r="EK598" s="115"/>
      <c r="EL598" s="115"/>
      <c r="EM598" s="115">
        <f t="shared" si="9461"/>
        <v>0</v>
      </c>
      <c r="EO598" s="118"/>
      <c r="EP598" s="118"/>
      <c r="EQ598" s="115"/>
      <c r="ER598" s="115"/>
      <c r="ES598" s="115"/>
      <c r="ET598" s="115"/>
      <c r="EU598" s="115"/>
      <c r="EV598" s="115">
        <f t="shared" si="9462"/>
        <v>0</v>
      </c>
      <c r="EX598" s="118"/>
      <c r="EY598" s="118"/>
      <c r="EZ598" s="115"/>
      <c r="FA598" s="115"/>
      <c r="FB598" s="115"/>
      <c r="FC598" s="115"/>
      <c r="FD598" s="115"/>
      <c r="FE598" s="115">
        <f t="shared" si="9463"/>
        <v>0</v>
      </c>
      <c r="FG598" s="118"/>
      <c r="FH598" s="118"/>
      <c r="FI598" s="115"/>
      <c r="FJ598" s="115"/>
      <c r="FK598" s="115"/>
      <c r="FL598" s="115"/>
      <c r="FM598" s="115"/>
      <c r="FN598" s="115">
        <f t="shared" si="9464"/>
        <v>0</v>
      </c>
      <c r="FP598" s="118"/>
      <c r="FQ598" s="118"/>
      <c r="FR598" s="115"/>
      <c r="FS598" s="115"/>
      <c r="FT598" s="115"/>
      <c r="FU598" s="115"/>
      <c r="FV598" s="115"/>
      <c r="FW598" s="115">
        <f t="shared" si="9465"/>
        <v>0</v>
      </c>
      <c r="FY598" s="118"/>
      <c r="FZ598" s="118"/>
      <c r="GA598" s="115"/>
      <c r="GB598" s="115"/>
      <c r="GC598" s="115"/>
      <c r="GD598" s="115"/>
      <c r="GE598" s="115"/>
      <c r="GF598" s="115">
        <f t="shared" si="9466"/>
        <v>0</v>
      </c>
      <c r="GH598" s="118"/>
      <c r="GI598" s="118"/>
      <c r="GJ598" s="115"/>
      <c r="GK598" s="115"/>
      <c r="GL598" s="115"/>
      <c r="GM598" s="115"/>
      <c r="GN598" s="115"/>
      <c r="GO598" s="115">
        <f t="shared" si="9467"/>
        <v>0</v>
      </c>
      <c r="GQ598" s="118"/>
      <c r="GR598" s="118"/>
      <c r="GS598" s="115"/>
      <c r="GT598" s="115"/>
      <c r="GU598" s="115"/>
      <c r="GV598" s="115"/>
      <c r="GW598" s="115"/>
      <c r="GX598" s="115">
        <f t="shared" si="9468"/>
        <v>0</v>
      </c>
      <c r="GZ598" s="118"/>
      <c r="HA598" s="118"/>
      <c r="HB598" s="115"/>
      <c r="HC598" s="115"/>
      <c r="HD598" s="115"/>
      <c r="HE598" s="115"/>
      <c r="HF598" s="115"/>
      <c r="HG598" s="115">
        <f t="shared" si="9469"/>
        <v>0</v>
      </c>
      <c r="HI598" s="118"/>
      <c r="HJ598" s="118"/>
      <c r="HK598" s="115"/>
      <c r="HL598" s="115"/>
      <c r="HM598" s="115"/>
      <c r="HN598" s="115"/>
      <c r="HO598" s="115"/>
      <c r="HP598" s="115">
        <f t="shared" si="9470"/>
        <v>0</v>
      </c>
      <c r="HR598" s="118"/>
      <c r="HS598" s="118"/>
      <c r="HT598" s="115"/>
      <c r="HU598" s="115"/>
      <c r="HV598" s="115"/>
      <c r="HW598" s="115"/>
      <c r="HX598" s="115"/>
      <c r="HY598" s="115">
        <f t="shared" si="9471"/>
        <v>0</v>
      </c>
      <c r="IA598" s="118"/>
      <c r="IB598" s="118"/>
      <c r="IC598" s="115"/>
      <c r="ID598" s="115"/>
      <c r="IE598" s="115"/>
      <c r="IF598" s="115"/>
      <c r="IG598" s="115"/>
      <c r="IH598" s="115">
        <f t="shared" si="9472"/>
        <v>0</v>
      </c>
      <c r="IJ598" s="118"/>
      <c r="IK598" s="118"/>
      <c r="IL598" s="115"/>
      <c r="IM598" s="115"/>
      <c r="IN598" s="115"/>
      <c r="IO598" s="115"/>
      <c r="IP598" s="115"/>
      <c r="IQ598" s="115">
        <f t="shared" si="9473"/>
        <v>0</v>
      </c>
      <c r="IS598" s="118"/>
      <c r="IT598" s="118"/>
      <c r="IU598" s="115"/>
      <c r="IV598" s="115"/>
      <c r="IW598" s="115"/>
      <c r="IX598" s="115"/>
      <c r="IY598" s="115"/>
      <c r="IZ598" s="115">
        <f t="shared" si="9474"/>
        <v>0</v>
      </c>
      <c r="JB598" s="118"/>
      <c r="JC598" s="118"/>
      <c r="JD598" s="115"/>
      <c r="JE598" s="115"/>
      <c r="JF598" s="115"/>
      <c r="JG598" s="115"/>
      <c r="JH598" s="115"/>
      <c r="JI598" s="115">
        <f t="shared" si="9475"/>
        <v>0</v>
      </c>
      <c r="JK598" s="118"/>
      <c r="JL598" s="118"/>
      <c r="JM598" s="115"/>
      <c r="JN598" s="115"/>
      <c r="JO598" s="115"/>
      <c r="JP598" s="115"/>
      <c r="JQ598" s="115"/>
      <c r="JR598" s="115">
        <f t="shared" si="9476"/>
        <v>0</v>
      </c>
      <c r="JS598" s="481"/>
      <c r="JT598" s="118"/>
      <c r="JU598" s="118"/>
      <c r="JV598" s="115"/>
      <c r="JW598" s="115"/>
      <c r="JX598" s="115"/>
      <c r="JY598" s="115"/>
      <c r="JZ598" s="115"/>
      <c r="KA598" s="115">
        <f t="shared" si="9477"/>
        <v>0</v>
      </c>
      <c r="KB598" s="481"/>
      <c r="KC598" s="118"/>
      <c r="KD598" s="118"/>
      <c r="KE598" s="115"/>
      <c r="KF598" s="115"/>
      <c r="KG598" s="115"/>
      <c r="KH598" s="115"/>
      <c r="KI598" s="115"/>
      <c r="KJ598" s="115">
        <f t="shared" si="9478"/>
        <v>0</v>
      </c>
      <c r="KK598" s="481"/>
      <c r="KL598" s="118"/>
      <c r="KM598" s="118"/>
      <c r="KN598" s="115"/>
      <c r="KO598" s="115"/>
      <c r="KP598" s="115"/>
      <c r="KQ598" s="115"/>
      <c r="KR598" s="115"/>
      <c r="KS598" s="115">
        <f t="shared" si="9479"/>
        <v>0</v>
      </c>
      <c r="KT598" s="481"/>
      <c r="KU598" s="118"/>
      <c r="KV598" s="118"/>
      <c r="KW598" s="115"/>
      <c r="KX598" s="115"/>
      <c r="KY598" s="115"/>
      <c r="KZ598" s="115"/>
      <c r="LA598" s="115"/>
      <c r="LB598" s="115">
        <f t="shared" si="9480"/>
        <v>0</v>
      </c>
      <c r="LC598" s="481"/>
      <c r="LD598" s="118"/>
      <c r="LE598" s="118"/>
      <c r="LF598" s="115"/>
      <c r="LG598" s="115"/>
      <c r="LH598" s="115"/>
      <c r="LI598" s="115"/>
      <c r="LJ598" s="115"/>
      <c r="LK598" s="115">
        <f t="shared" si="9481"/>
        <v>0</v>
      </c>
      <c r="LL598" s="481"/>
      <c r="LM598" s="118"/>
      <c r="LN598" s="118"/>
      <c r="LO598" s="115"/>
      <c r="LP598" s="115"/>
      <c r="LQ598" s="115"/>
      <c r="LR598" s="115"/>
      <c r="LS598" s="115"/>
      <c r="LT598" s="115">
        <f t="shared" si="9482"/>
        <v>0</v>
      </c>
      <c r="LU598" s="481"/>
      <c r="LV598" s="118"/>
      <c r="LW598" s="118"/>
      <c r="LX598" s="115"/>
      <c r="LY598" s="115"/>
      <c r="LZ598" s="115"/>
      <c r="MA598" s="115"/>
      <c r="MB598" s="115"/>
      <c r="MC598" s="115">
        <f t="shared" si="9483"/>
        <v>0</v>
      </c>
      <c r="MD598" s="481"/>
      <c r="ME598" s="118"/>
      <c r="MF598" s="118"/>
      <c r="MG598" s="115"/>
      <c r="MH598" s="115"/>
      <c r="MI598" s="115"/>
      <c r="MJ598" s="115"/>
      <c r="MK598" s="115"/>
      <c r="ML598" s="115">
        <f t="shared" si="9484"/>
        <v>0</v>
      </c>
      <c r="MM598" s="481"/>
      <c r="MN598" s="118"/>
      <c r="MO598" s="118"/>
      <c r="MP598" s="115"/>
      <c r="MQ598" s="115"/>
      <c r="MR598" s="115"/>
      <c r="MS598" s="115"/>
      <c r="MT598" s="115"/>
      <c r="MU598" s="115">
        <f t="shared" si="9485"/>
        <v>0</v>
      </c>
      <c r="MV598" s="481"/>
      <c r="MW598" s="118"/>
      <c r="MX598" s="118"/>
      <c r="MY598" s="115"/>
      <c r="MZ598" s="115"/>
      <c r="NA598" s="115"/>
      <c r="NB598" s="115"/>
      <c r="NC598" s="115"/>
      <c r="ND598" s="115">
        <f t="shared" si="9486"/>
        <v>0</v>
      </c>
      <c r="NE598" s="481"/>
      <c r="NF598" s="118"/>
      <c r="NG598" s="118"/>
      <c r="NH598" s="115"/>
      <c r="NI598" s="115"/>
      <c r="NJ598" s="115"/>
      <c r="NK598" s="115"/>
      <c r="NL598" s="115"/>
      <c r="NM598" s="115">
        <f t="shared" si="9487"/>
        <v>0</v>
      </c>
      <c r="NN598" s="481"/>
      <c r="NO598" s="118"/>
      <c r="NP598" s="118"/>
      <c r="NQ598" s="115"/>
      <c r="NR598" s="115"/>
      <c r="NS598" s="115"/>
      <c r="NT598" s="115"/>
      <c r="NU598" s="115"/>
      <c r="NV598" s="115">
        <f t="shared" si="9488"/>
        <v>0</v>
      </c>
      <c r="NW598" s="481"/>
      <c r="NX598" s="118"/>
      <c r="NY598" s="118"/>
      <c r="NZ598" s="115"/>
      <c r="OA598" s="115"/>
      <c r="OB598" s="115"/>
      <c r="OC598" s="115"/>
      <c r="OD598" s="115"/>
      <c r="OE598" s="115">
        <f t="shared" si="9489"/>
        <v>0</v>
      </c>
      <c r="OF598" s="481"/>
      <c r="OG598" s="118"/>
      <c r="OH598" s="118"/>
      <c r="OI598" s="115"/>
      <c r="OJ598" s="115"/>
      <c r="OK598" s="115"/>
      <c r="OL598" s="115"/>
      <c r="OM598" s="115"/>
      <c r="ON598" s="115">
        <f t="shared" si="9490"/>
        <v>0</v>
      </c>
      <c r="OO598" s="481"/>
      <c r="OP598" s="118"/>
      <c r="OQ598" s="118"/>
      <c r="OR598" s="115"/>
      <c r="OS598" s="115"/>
      <c r="OT598" s="115"/>
      <c r="OU598" s="115"/>
      <c r="OV598" s="115"/>
      <c r="OW598" s="115">
        <f t="shared" si="9491"/>
        <v>0</v>
      </c>
      <c r="OY598" s="118"/>
      <c r="OZ598" s="118"/>
      <c r="PA598" s="115"/>
      <c r="PB598" s="115"/>
      <c r="PC598" s="115"/>
      <c r="PD598" s="115"/>
      <c r="PE598" s="115"/>
      <c r="PF598" s="115">
        <f t="shared" si="9492"/>
        <v>0</v>
      </c>
    </row>
    <row r="599" spans="1:422">
      <c r="A599" s="118"/>
      <c r="B599" s="118"/>
      <c r="C599" s="115"/>
      <c r="D599" s="115"/>
      <c r="E599" s="115"/>
      <c r="F599" s="115"/>
      <c r="G599" s="115"/>
      <c r="H599" s="115">
        <f t="shared" si="9446"/>
        <v>0</v>
      </c>
      <c r="J599" s="118"/>
      <c r="K599" s="118"/>
      <c r="L599" s="115"/>
      <c r="M599" s="115"/>
      <c r="N599" s="115"/>
      <c r="O599" s="115"/>
      <c r="P599" s="115"/>
      <c r="Q599" s="115">
        <f t="shared" si="9447"/>
        <v>0</v>
      </c>
      <c r="S599" s="118"/>
      <c r="T599" s="118"/>
      <c r="U599" s="115"/>
      <c r="V599" s="115"/>
      <c r="W599" s="115"/>
      <c r="X599" s="115"/>
      <c r="Y599" s="115"/>
      <c r="Z599" s="115">
        <f t="shared" si="9448"/>
        <v>0</v>
      </c>
      <c r="AB599" s="118"/>
      <c r="AC599" s="118"/>
      <c r="AD599" s="115"/>
      <c r="AE599" s="115"/>
      <c r="AF599" s="115"/>
      <c r="AG599" s="115"/>
      <c r="AH599" s="115"/>
      <c r="AI599" s="115">
        <f t="shared" si="9449"/>
        <v>0</v>
      </c>
      <c r="AK599" s="118"/>
      <c r="AL599" s="118"/>
      <c r="AM599" s="115"/>
      <c r="AN599" s="115"/>
      <c r="AO599" s="115"/>
      <c r="AP599" s="115"/>
      <c r="AQ599" s="115"/>
      <c r="AR599" s="115">
        <f t="shared" si="9450"/>
        <v>0</v>
      </c>
      <c r="AT599" s="118"/>
      <c r="AU599" s="118"/>
      <c r="AV599" s="115"/>
      <c r="AW599" s="115"/>
      <c r="AX599" s="115"/>
      <c r="AY599" s="115"/>
      <c r="AZ599" s="115"/>
      <c r="BA599" s="115">
        <f t="shared" si="9451"/>
        <v>0</v>
      </c>
      <c r="BC599" s="118"/>
      <c r="BD599" s="118"/>
      <c r="BE599" s="115"/>
      <c r="BF599" s="115"/>
      <c r="BG599" s="115"/>
      <c r="BH599" s="115"/>
      <c r="BI599" s="115"/>
      <c r="BJ599" s="115">
        <f t="shared" si="9452"/>
        <v>0</v>
      </c>
      <c r="BL599" s="118"/>
      <c r="BM599" s="118"/>
      <c r="BN599" s="115"/>
      <c r="BO599" s="115"/>
      <c r="BP599" s="115"/>
      <c r="BQ599" s="115"/>
      <c r="BR599" s="115"/>
      <c r="BS599" s="115">
        <f t="shared" si="9453"/>
        <v>0</v>
      </c>
      <c r="BU599" s="118"/>
      <c r="BV599" s="118"/>
      <c r="BW599" s="115"/>
      <c r="BX599" s="115"/>
      <c r="BY599" s="115"/>
      <c r="BZ599" s="115"/>
      <c r="CA599" s="115"/>
      <c r="CB599" s="115">
        <f t="shared" si="9454"/>
        <v>0</v>
      </c>
      <c r="CD599" s="118"/>
      <c r="CE599" s="118"/>
      <c r="CF599" s="115"/>
      <c r="CG599" s="115"/>
      <c r="CH599" s="115"/>
      <c r="CI599" s="115"/>
      <c r="CJ599" s="115"/>
      <c r="CK599" s="115">
        <f t="shared" si="9455"/>
        <v>0</v>
      </c>
      <c r="CM599" s="118"/>
      <c r="CN599" s="118"/>
      <c r="CO599" s="115"/>
      <c r="CP599" s="115"/>
      <c r="CQ599" s="115"/>
      <c r="CR599" s="115"/>
      <c r="CS599" s="115"/>
      <c r="CT599" s="115">
        <f t="shared" si="9456"/>
        <v>0</v>
      </c>
      <c r="CV599" s="118"/>
      <c r="CW599" s="118"/>
      <c r="CX599" s="115"/>
      <c r="CY599" s="115"/>
      <c r="CZ599" s="115"/>
      <c r="DA599" s="115"/>
      <c r="DB599" s="115"/>
      <c r="DC599" s="115">
        <f t="shared" si="9457"/>
        <v>0</v>
      </c>
      <c r="DE599" s="118"/>
      <c r="DF599" s="118"/>
      <c r="DG599" s="115"/>
      <c r="DH599" s="115"/>
      <c r="DI599" s="115"/>
      <c r="DJ599" s="115"/>
      <c r="DK599" s="115"/>
      <c r="DL599" s="115">
        <f t="shared" si="9458"/>
        <v>0</v>
      </c>
      <c r="DN599" s="118"/>
      <c r="DO599" s="118"/>
      <c r="DP599" s="115"/>
      <c r="DQ599" s="115"/>
      <c r="DR599" s="115"/>
      <c r="DS599" s="115"/>
      <c r="DT599" s="115"/>
      <c r="DU599" s="115">
        <f t="shared" si="9459"/>
        <v>0</v>
      </c>
      <c r="DW599" s="118"/>
      <c r="DX599" s="118"/>
      <c r="DY599" s="115"/>
      <c r="DZ599" s="115"/>
      <c r="EA599" s="115"/>
      <c r="EB599" s="115"/>
      <c r="EC599" s="115"/>
      <c r="ED599" s="115">
        <f t="shared" si="9460"/>
        <v>0</v>
      </c>
      <c r="EF599" s="118"/>
      <c r="EG599" s="118"/>
      <c r="EH599" s="115"/>
      <c r="EI599" s="115"/>
      <c r="EJ599" s="115"/>
      <c r="EK599" s="115"/>
      <c r="EL599" s="115"/>
      <c r="EM599" s="115">
        <f t="shared" si="9461"/>
        <v>0</v>
      </c>
      <c r="EO599" s="118"/>
      <c r="EP599" s="118"/>
      <c r="EQ599" s="115"/>
      <c r="ER599" s="115"/>
      <c r="ES599" s="115"/>
      <c r="ET599" s="115"/>
      <c r="EU599" s="115"/>
      <c r="EV599" s="115">
        <f t="shared" si="9462"/>
        <v>0</v>
      </c>
      <c r="EX599" s="118"/>
      <c r="EY599" s="118"/>
      <c r="EZ599" s="115"/>
      <c r="FA599" s="115"/>
      <c r="FB599" s="115"/>
      <c r="FC599" s="115"/>
      <c r="FD599" s="115"/>
      <c r="FE599" s="115">
        <f t="shared" si="9463"/>
        <v>0</v>
      </c>
      <c r="FG599" s="118"/>
      <c r="FH599" s="118"/>
      <c r="FI599" s="115"/>
      <c r="FJ599" s="115"/>
      <c r="FK599" s="115"/>
      <c r="FL599" s="115"/>
      <c r="FM599" s="115"/>
      <c r="FN599" s="115">
        <f t="shared" si="9464"/>
        <v>0</v>
      </c>
      <c r="FP599" s="118"/>
      <c r="FQ599" s="118"/>
      <c r="FR599" s="115"/>
      <c r="FS599" s="115"/>
      <c r="FT599" s="115"/>
      <c r="FU599" s="115"/>
      <c r="FV599" s="115"/>
      <c r="FW599" s="115">
        <f t="shared" si="9465"/>
        <v>0</v>
      </c>
      <c r="FY599" s="118"/>
      <c r="FZ599" s="118"/>
      <c r="GA599" s="115"/>
      <c r="GB599" s="115"/>
      <c r="GC599" s="115"/>
      <c r="GD599" s="115"/>
      <c r="GE599" s="115"/>
      <c r="GF599" s="115">
        <f t="shared" si="9466"/>
        <v>0</v>
      </c>
      <c r="GH599" s="118"/>
      <c r="GI599" s="118"/>
      <c r="GJ599" s="115"/>
      <c r="GK599" s="115"/>
      <c r="GL599" s="115"/>
      <c r="GM599" s="115"/>
      <c r="GN599" s="115"/>
      <c r="GO599" s="115">
        <f t="shared" si="9467"/>
        <v>0</v>
      </c>
      <c r="GQ599" s="118"/>
      <c r="GR599" s="118"/>
      <c r="GS599" s="115"/>
      <c r="GT599" s="115"/>
      <c r="GU599" s="115"/>
      <c r="GV599" s="115"/>
      <c r="GW599" s="115"/>
      <c r="GX599" s="115">
        <f t="shared" si="9468"/>
        <v>0</v>
      </c>
      <c r="GZ599" s="118"/>
      <c r="HA599" s="118"/>
      <c r="HB599" s="115"/>
      <c r="HC599" s="115"/>
      <c r="HD599" s="115"/>
      <c r="HE599" s="115"/>
      <c r="HF599" s="115"/>
      <c r="HG599" s="115">
        <f t="shared" si="9469"/>
        <v>0</v>
      </c>
      <c r="HI599" s="118"/>
      <c r="HJ599" s="118"/>
      <c r="HK599" s="115"/>
      <c r="HL599" s="115"/>
      <c r="HM599" s="115"/>
      <c r="HN599" s="115"/>
      <c r="HO599" s="115"/>
      <c r="HP599" s="115">
        <f t="shared" si="9470"/>
        <v>0</v>
      </c>
      <c r="HR599" s="118"/>
      <c r="HS599" s="118"/>
      <c r="HT599" s="115"/>
      <c r="HU599" s="115"/>
      <c r="HV599" s="115"/>
      <c r="HW599" s="115"/>
      <c r="HX599" s="115"/>
      <c r="HY599" s="115">
        <f t="shared" si="9471"/>
        <v>0</v>
      </c>
      <c r="IA599" s="118"/>
      <c r="IB599" s="118"/>
      <c r="IC599" s="115"/>
      <c r="ID599" s="115"/>
      <c r="IE599" s="115"/>
      <c r="IF599" s="115"/>
      <c r="IG599" s="115"/>
      <c r="IH599" s="115">
        <f t="shared" si="9472"/>
        <v>0</v>
      </c>
      <c r="IJ599" s="118"/>
      <c r="IK599" s="118"/>
      <c r="IL599" s="115"/>
      <c r="IM599" s="115"/>
      <c r="IN599" s="115"/>
      <c r="IO599" s="115"/>
      <c r="IP599" s="115"/>
      <c r="IQ599" s="115">
        <f t="shared" si="9473"/>
        <v>0</v>
      </c>
      <c r="IS599" s="118"/>
      <c r="IT599" s="118"/>
      <c r="IU599" s="115"/>
      <c r="IV599" s="115"/>
      <c r="IW599" s="115"/>
      <c r="IX599" s="115"/>
      <c r="IY599" s="115"/>
      <c r="IZ599" s="115">
        <f t="shared" si="9474"/>
        <v>0</v>
      </c>
      <c r="JB599" s="118"/>
      <c r="JC599" s="118"/>
      <c r="JD599" s="115"/>
      <c r="JE599" s="115"/>
      <c r="JF599" s="115"/>
      <c r="JG599" s="115"/>
      <c r="JH599" s="115"/>
      <c r="JI599" s="115">
        <f t="shared" si="9475"/>
        <v>0</v>
      </c>
      <c r="JK599" s="118"/>
      <c r="JL599" s="118"/>
      <c r="JM599" s="115"/>
      <c r="JN599" s="115"/>
      <c r="JO599" s="115"/>
      <c r="JP599" s="115"/>
      <c r="JQ599" s="115"/>
      <c r="JR599" s="115">
        <f t="shared" si="9476"/>
        <v>0</v>
      </c>
      <c r="JS599" s="481"/>
      <c r="JT599" s="118"/>
      <c r="JU599" s="118"/>
      <c r="JV599" s="115"/>
      <c r="JW599" s="115"/>
      <c r="JX599" s="115"/>
      <c r="JY599" s="115"/>
      <c r="JZ599" s="115"/>
      <c r="KA599" s="115">
        <f t="shared" si="9477"/>
        <v>0</v>
      </c>
      <c r="KB599" s="481"/>
      <c r="KC599" s="118"/>
      <c r="KD599" s="118"/>
      <c r="KE599" s="115"/>
      <c r="KF599" s="115"/>
      <c r="KG599" s="115"/>
      <c r="KH599" s="115"/>
      <c r="KI599" s="115"/>
      <c r="KJ599" s="115">
        <f t="shared" si="9478"/>
        <v>0</v>
      </c>
      <c r="KK599" s="481"/>
      <c r="KL599" s="118"/>
      <c r="KM599" s="118"/>
      <c r="KN599" s="115"/>
      <c r="KO599" s="115"/>
      <c r="KP599" s="115"/>
      <c r="KQ599" s="115"/>
      <c r="KR599" s="115"/>
      <c r="KS599" s="115">
        <f t="shared" si="9479"/>
        <v>0</v>
      </c>
      <c r="KT599" s="481"/>
      <c r="KU599" s="118"/>
      <c r="KV599" s="118"/>
      <c r="KW599" s="115"/>
      <c r="KX599" s="115"/>
      <c r="KY599" s="115"/>
      <c r="KZ599" s="115"/>
      <c r="LA599" s="115"/>
      <c r="LB599" s="115">
        <f t="shared" si="9480"/>
        <v>0</v>
      </c>
      <c r="LC599" s="481"/>
      <c r="LD599" s="118"/>
      <c r="LE599" s="118"/>
      <c r="LF599" s="115"/>
      <c r="LG599" s="115"/>
      <c r="LH599" s="115"/>
      <c r="LI599" s="115"/>
      <c r="LJ599" s="115"/>
      <c r="LK599" s="115">
        <f t="shared" si="9481"/>
        <v>0</v>
      </c>
      <c r="LL599" s="481"/>
      <c r="LM599" s="118"/>
      <c r="LN599" s="118"/>
      <c r="LO599" s="115"/>
      <c r="LP599" s="115"/>
      <c r="LQ599" s="115"/>
      <c r="LR599" s="115"/>
      <c r="LS599" s="115"/>
      <c r="LT599" s="115">
        <f t="shared" si="9482"/>
        <v>0</v>
      </c>
      <c r="LU599" s="481"/>
      <c r="LV599" s="118"/>
      <c r="LW599" s="118"/>
      <c r="LX599" s="115"/>
      <c r="LY599" s="115"/>
      <c r="LZ599" s="115"/>
      <c r="MA599" s="115"/>
      <c r="MB599" s="115"/>
      <c r="MC599" s="115">
        <f t="shared" si="9483"/>
        <v>0</v>
      </c>
      <c r="MD599" s="481"/>
      <c r="ME599" s="118"/>
      <c r="MF599" s="118"/>
      <c r="MG599" s="115"/>
      <c r="MH599" s="115"/>
      <c r="MI599" s="115"/>
      <c r="MJ599" s="115"/>
      <c r="MK599" s="115"/>
      <c r="ML599" s="115">
        <f t="shared" si="9484"/>
        <v>0</v>
      </c>
      <c r="MM599" s="481"/>
      <c r="MN599" s="118"/>
      <c r="MO599" s="118"/>
      <c r="MP599" s="115"/>
      <c r="MQ599" s="115"/>
      <c r="MR599" s="115"/>
      <c r="MS599" s="115"/>
      <c r="MT599" s="115"/>
      <c r="MU599" s="115">
        <f t="shared" si="9485"/>
        <v>0</v>
      </c>
      <c r="MV599" s="481"/>
      <c r="MW599" s="118"/>
      <c r="MX599" s="118"/>
      <c r="MY599" s="115"/>
      <c r="MZ599" s="115"/>
      <c r="NA599" s="115"/>
      <c r="NB599" s="115"/>
      <c r="NC599" s="115"/>
      <c r="ND599" s="115">
        <f t="shared" si="9486"/>
        <v>0</v>
      </c>
      <c r="NE599" s="481"/>
      <c r="NF599" s="118"/>
      <c r="NG599" s="118"/>
      <c r="NH599" s="115"/>
      <c r="NI599" s="115"/>
      <c r="NJ599" s="115"/>
      <c r="NK599" s="115"/>
      <c r="NL599" s="115"/>
      <c r="NM599" s="115">
        <f t="shared" si="9487"/>
        <v>0</v>
      </c>
      <c r="NN599" s="481"/>
      <c r="NO599" s="118"/>
      <c r="NP599" s="118"/>
      <c r="NQ599" s="115"/>
      <c r="NR599" s="115"/>
      <c r="NS599" s="115"/>
      <c r="NT599" s="115"/>
      <c r="NU599" s="115"/>
      <c r="NV599" s="115">
        <f t="shared" si="9488"/>
        <v>0</v>
      </c>
      <c r="NW599" s="481"/>
      <c r="NX599" s="118"/>
      <c r="NY599" s="118"/>
      <c r="NZ599" s="115"/>
      <c r="OA599" s="115"/>
      <c r="OB599" s="115"/>
      <c r="OC599" s="115"/>
      <c r="OD599" s="115"/>
      <c r="OE599" s="115">
        <f t="shared" si="9489"/>
        <v>0</v>
      </c>
      <c r="OF599" s="481"/>
      <c r="OG599" s="118"/>
      <c r="OH599" s="118"/>
      <c r="OI599" s="115"/>
      <c r="OJ599" s="115"/>
      <c r="OK599" s="115"/>
      <c r="OL599" s="115"/>
      <c r="OM599" s="115"/>
      <c r="ON599" s="115">
        <f t="shared" si="9490"/>
        <v>0</v>
      </c>
      <c r="OO599" s="481"/>
      <c r="OP599" s="118"/>
      <c r="OQ599" s="118"/>
      <c r="OR599" s="115"/>
      <c r="OS599" s="115"/>
      <c r="OT599" s="115"/>
      <c r="OU599" s="115"/>
      <c r="OV599" s="115"/>
      <c r="OW599" s="115">
        <f t="shared" si="9491"/>
        <v>0</v>
      </c>
      <c r="OY599" s="118"/>
      <c r="OZ599" s="118"/>
      <c r="PA599" s="115"/>
      <c r="PB599" s="115"/>
      <c r="PC599" s="115"/>
      <c r="PD599" s="115"/>
      <c r="PE599" s="115"/>
      <c r="PF599" s="115">
        <f t="shared" si="9492"/>
        <v>0</v>
      </c>
    </row>
    <row r="600" spans="1:422">
      <c r="A600" s="118"/>
      <c r="B600" s="118"/>
      <c r="C600" s="115"/>
      <c r="D600" s="115"/>
      <c r="E600" s="115"/>
      <c r="F600" s="115"/>
      <c r="G600" s="115"/>
      <c r="H600" s="115">
        <f t="shared" si="9446"/>
        <v>0</v>
      </c>
      <c r="J600" s="118"/>
      <c r="K600" s="118"/>
      <c r="L600" s="115"/>
      <c r="M600" s="115"/>
      <c r="N600" s="115"/>
      <c r="O600" s="115"/>
      <c r="P600" s="115"/>
      <c r="Q600" s="115">
        <f t="shared" si="9447"/>
        <v>0</v>
      </c>
      <c r="S600" s="118"/>
      <c r="T600" s="118"/>
      <c r="U600" s="115"/>
      <c r="V600" s="115"/>
      <c r="W600" s="115"/>
      <c r="X600" s="115"/>
      <c r="Y600" s="115"/>
      <c r="Z600" s="115">
        <f t="shared" si="9448"/>
        <v>0</v>
      </c>
      <c r="AB600" s="118"/>
      <c r="AC600" s="118"/>
      <c r="AD600" s="115"/>
      <c r="AE600" s="115"/>
      <c r="AF600" s="115"/>
      <c r="AG600" s="115"/>
      <c r="AH600" s="115"/>
      <c r="AI600" s="115">
        <f t="shared" si="9449"/>
        <v>0</v>
      </c>
      <c r="AK600" s="118"/>
      <c r="AL600" s="118"/>
      <c r="AM600" s="115"/>
      <c r="AN600" s="115"/>
      <c r="AO600" s="115"/>
      <c r="AP600" s="115"/>
      <c r="AQ600" s="115"/>
      <c r="AR600" s="115">
        <f t="shared" si="9450"/>
        <v>0</v>
      </c>
      <c r="AT600" s="118"/>
      <c r="AU600" s="118"/>
      <c r="AV600" s="115"/>
      <c r="AW600" s="115"/>
      <c r="AX600" s="115"/>
      <c r="AY600" s="115"/>
      <c r="AZ600" s="115"/>
      <c r="BA600" s="115">
        <f t="shared" si="9451"/>
        <v>0</v>
      </c>
      <c r="BC600" s="118"/>
      <c r="BD600" s="118"/>
      <c r="BE600" s="115"/>
      <c r="BF600" s="115"/>
      <c r="BG600" s="115"/>
      <c r="BH600" s="115"/>
      <c r="BI600" s="115"/>
      <c r="BJ600" s="115">
        <f t="shared" si="9452"/>
        <v>0</v>
      </c>
      <c r="BL600" s="118"/>
      <c r="BM600" s="118"/>
      <c r="BN600" s="115"/>
      <c r="BO600" s="115"/>
      <c r="BP600" s="115"/>
      <c r="BQ600" s="115"/>
      <c r="BR600" s="115"/>
      <c r="BS600" s="115">
        <f t="shared" si="9453"/>
        <v>0</v>
      </c>
      <c r="BU600" s="118"/>
      <c r="BV600" s="118"/>
      <c r="BW600" s="115"/>
      <c r="BX600" s="115"/>
      <c r="BY600" s="115"/>
      <c r="BZ600" s="115"/>
      <c r="CA600" s="115"/>
      <c r="CB600" s="115">
        <f t="shared" si="9454"/>
        <v>0</v>
      </c>
      <c r="CD600" s="118"/>
      <c r="CE600" s="118"/>
      <c r="CF600" s="115"/>
      <c r="CG600" s="115"/>
      <c r="CH600" s="115"/>
      <c r="CI600" s="115"/>
      <c r="CJ600" s="115"/>
      <c r="CK600" s="115">
        <f t="shared" si="9455"/>
        <v>0</v>
      </c>
      <c r="CM600" s="118"/>
      <c r="CN600" s="118"/>
      <c r="CO600" s="115"/>
      <c r="CP600" s="115"/>
      <c r="CQ600" s="115"/>
      <c r="CR600" s="115"/>
      <c r="CS600" s="115"/>
      <c r="CT600" s="115">
        <f t="shared" si="9456"/>
        <v>0</v>
      </c>
      <c r="CV600" s="118"/>
      <c r="CW600" s="118"/>
      <c r="CX600" s="115"/>
      <c r="CY600" s="115"/>
      <c r="CZ600" s="115"/>
      <c r="DA600" s="115"/>
      <c r="DB600" s="115"/>
      <c r="DC600" s="115">
        <f t="shared" si="9457"/>
        <v>0</v>
      </c>
      <c r="DE600" s="118"/>
      <c r="DF600" s="118"/>
      <c r="DG600" s="115"/>
      <c r="DH600" s="115"/>
      <c r="DI600" s="115"/>
      <c r="DJ600" s="115"/>
      <c r="DK600" s="115"/>
      <c r="DL600" s="115">
        <f t="shared" si="9458"/>
        <v>0</v>
      </c>
      <c r="DN600" s="118"/>
      <c r="DO600" s="118"/>
      <c r="DP600" s="115"/>
      <c r="DQ600" s="115"/>
      <c r="DR600" s="115"/>
      <c r="DS600" s="115"/>
      <c r="DT600" s="115"/>
      <c r="DU600" s="115">
        <f t="shared" si="9459"/>
        <v>0</v>
      </c>
      <c r="DW600" s="118"/>
      <c r="DX600" s="118"/>
      <c r="DY600" s="115"/>
      <c r="DZ600" s="115"/>
      <c r="EA600" s="115"/>
      <c r="EB600" s="115"/>
      <c r="EC600" s="115"/>
      <c r="ED600" s="115">
        <f t="shared" si="9460"/>
        <v>0</v>
      </c>
      <c r="EF600" s="118"/>
      <c r="EG600" s="118"/>
      <c r="EH600" s="115"/>
      <c r="EI600" s="115"/>
      <c r="EJ600" s="115"/>
      <c r="EK600" s="115"/>
      <c r="EL600" s="115"/>
      <c r="EM600" s="115">
        <f t="shared" si="9461"/>
        <v>0</v>
      </c>
      <c r="EO600" s="118"/>
      <c r="EP600" s="118"/>
      <c r="EQ600" s="115"/>
      <c r="ER600" s="115"/>
      <c r="ES600" s="115"/>
      <c r="ET600" s="115"/>
      <c r="EU600" s="115"/>
      <c r="EV600" s="115">
        <f t="shared" si="9462"/>
        <v>0</v>
      </c>
      <c r="EX600" s="118"/>
      <c r="EY600" s="118"/>
      <c r="EZ600" s="115"/>
      <c r="FA600" s="115"/>
      <c r="FB600" s="115"/>
      <c r="FC600" s="115"/>
      <c r="FD600" s="115"/>
      <c r="FE600" s="115">
        <f t="shared" si="9463"/>
        <v>0</v>
      </c>
      <c r="FG600" s="118"/>
      <c r="FH600" s="118"/>
      <c r="FI600" s="115"/>
      <c r="FJ600" s="115"/>
      <c r="FK600" s="115"/>
      <c r="FL600" s="115"/>
      <c r="FM600" s="115"/>
      <c r="FN600" s="115">
        <f t="shared" si="9464"/>
        <v>0</v>
      </c>
      <c r="FP600" s="118"/>
      <c r="FQ600" s="118"/>
      <c r="FR600" s="115"/>
      <c r="FS600" s="115"/>
      <c r="FT600" s="115"/>
      <c r="FU600" s="115"/>
      <c r="FV600" s="115"/>
      <c r="FW600" s="115">
        <f t="shared" si="9465"/>
        <v>0</v>
      </c>
      <c r="FY600" s="118"/>
      <c r="FZ600" s="118"/>
      <c r="GA600" s="115"/>
      <c r="GB600" s="115"/>
      <c r="GC600" s="115"/>
      <c r="GD600" s="115"/>
      <c r="GE600" s="115"/>
      <c r="GF600" s="115">
        <f t="shared" si="9466"/>
        <v>0</v>
      </c>
      <c r="GH600" s="118"/>
      <c r="GI600" s="118"/>
      <c r="GJ600" s="115"/>
      <c r="GK600" s="115"/>
      <c r="GL600" s="115"/>
      <c r="GM600" s="115"/>
      <c r="GN600" s="115"/>
      <c r="GO600" s="115">
        <f t="shared" si="9467"/>
        <v>0</v>
      </c>
      <c r="GQ600" s="118"/>
      <c r="GR600" s="118"/>
      <c r="GS600" s="115"/>
      <c r="GT600" s="115"/>
      <c r="GU600" s="115"/>
      <c r="GV600" s="115"/>
      <c r="GW600" s="115"/>
      <c r="GX600" s="115">
        <f t="shared" si="9468"/>
        <v>0</v>
      </c>
      <c r="GZ600" s="118"/>
      <c r="HA600" s="118"/>
      <c r="HB600" s="115"/>
      <c r="HC600" s="115"/>
      <c r="HD600" s="115"/>
      <c r="HE600" s="115"/>
      <c r="HF600" s="115"/>
      <c r="HG600" s="115">
        <f t="shared" si="9469"/>
        <v>0</v>
      </c>
      <c r="HI600" s="118"/>
      <c r="HJ600" s="118"/>
      <c r="HK600" s="115"/>
      <c r="HL600" s="115"/>
      <c r="HM600" s="115"/>
      <c r="HN600" s="115"/>
      <c r="HO600" s="115"/>
      <c r="HP600" s="115">
        <f t="shared" si="9470"/>
        <v>0</v>
      </c>
      <c r="HR600" s="118"/>
      <c r="HS600" s="118"/>
      <c r="HT600" s="115"/>
      <c r="HU600" s="115"/>
      <c r="HV600" s="115"/>
      <c r="HW600" s="115"/>
      <c r="HX600" s="115"/>
      <c r="HY600" s="115">
        <f t="shared" si="9471"/>
        <v>0</v>
      </c>
      <c r="IA600" s="118"/>
      <c r="IB600" s="118"/>
      <c r="IC600" s="115"/>
      <c r="ID600" s="115"/>
      <c r="IE600" s="115"/>
      <c r="IF600" s="115"/>
      <c r="IG600" s="115"/>
      <c r="IH600" s="115">
        <f t="shared" si="9472"/>
        <v>0</v>
      </c>
      <c r="IJ600" s="118"/>
      <c r="IK600" s="118"/>
      <c r="IL600" s="115"/>
      <c r="IM600" s="115"/>
      <c r="IN600" s="115"/>
      <c r="IO600" s="115"/>
      <c r="IP600" s="115"/>
      <c r="IQ600" s="115">
        <f t="shared" si="9473"/>
        <v>0</v>
      </c>
      <c r="IS600" s="118"/>
      <c r="IT600" s="118"/>
      <c r="IU600" s="115"/>
      <c r="IV600" s="115"/>
      <c r="IW600" s="115"/>
      <c r="IX600" s="115"/>
      <c r="IY600" s="115"/>
      <c r="IZ600" s="115">
        <f t="shared" si="9474"/>
        <v>0</v>
      </c>
      <c r="JB600" s="118"/>
      <c r="JC600" s="118"/>
      <c r="JD600" s="115"/>
      <c r="JE600" s="115"/>
      <c r="JF600" s="115"/>
      <c r="JG600" s="115"/>
      <c r="JH600" s="115"/>
      <c r="JI600" s="115">
        <f t="shared" si="9475"/>
        <v>0</v>
      </c>
      <c r="JK600" s="118"/>
      <c r="JL600" s="118"/>
      <c r="JM600" s="115"/>
      <c r="JN600" s="115"/>
      <c r="JO600" s="115"/>
      <c r="JP600" s="115"/>
      <c r="JQ600" s="115"/>
      <c r="JR600" s="115">
        <f t="shared" si="9476"/>
        <v>0</v>
      </c>
      <c r="JS600" s="481"/>
      <c r="JT600" s="118"/>
      <c r="JU600" s="118"/>
      <c r="JV600" s="115"/>
      <c r="JW600" s="115"/>
      <c r="JX600" s="115"/>
      <c r="JY600" s="115"/>
      <c r="JZ600" s="115"/>
      <c r="KA600" s="115">
        <f t="shared" si="9477"/>
        <v>0</v>
      </c>
      <c r="KB600" s="481"/>
      <c r="KC600" s="118"/>
      <c r="KD600" s="118"/>
      <c r="KE600" s="115"/>
      <c r="KF600" s="115"/>
      <c r="KG600" s="115"/>
      <c r="KH600" s="115"/>
      <c r="KI600" s="115"/>
      <c r="KJ600" s="115">
        <f t="shared" si="9478"/>
        <v>0</v>
      </c>
      <c r="KK600" s="481"/>
      <c r="KL600" s="118"/>
      <c r="KM600" s="118"/>
      <c r="KN600" s="115"/>
      <c r="KO600" s="115"/>
      <c r="KP600" s="115"/>
      <c r="KQ600" s="115"/>
      <c r="KR600" s="115"/>
      <c r="KS600" s="115">
        <f t="shared" si="9479"/>
        <v>0</v>
      </c>
      <c r="KT600" s="481"/>
      <c r="KU600" s="118"/>
      <c r="KV600" s="118"/>
      <c r="KW600" s="115"/>
      <c r="KX600" s="115"/>
      <c r="KY600" s="115"/>
      <c r="KZ600" s="115"/>
      <c r="LA600" s="115"/>
      <c r="LB600" s="115">
        <f t="shared" si="9480"/>
        <v>0</v>
      </c>
      <c r="LC600" s="481"/>
      <c r="LD600" s="118"/>
      <c r="LE600" s="118"/>
      <c r="LF600" s="115"/>
      <c r="LG600" s="115"/>
      <c r="LH600" s="115"/>
      <c r="LI600" s="115"/>
      <c r="LJ600" s="115"/>
      <c r="LK600" s="115">
        <f t="shared" si="9481"/>
        <v>0</v>
      </c>
      <c r="LL600" s="481"/>
      <c r="LM600" s="118"/>
      <c r="LN600" s="118"/>
      <c r="LO600" s="115"/>
      <c r="LP600" s="115"/>
      <c r="LQ600" s="115"/>
      <c r="LR600" s="115"/>
      <c r="LS600" s="115"/>
      <c r="LT600" s="115">
        <f t="shared" si="9482"/>
        <v>0</v>
      </c>
      <c r="LU600" s="481"/>
      <c r="LV600" s="118"/>
      <c r="LW600" s="118"/>
      <c r="LX600" s="115"/>
      <c r="LY600" s="115"/>
      <c r="LZ600" s="115"/>
      <c r="MA600" s="115"/>
      <c r="MB600" s="115"/>
      <c r="MC600" s="115">
        <f t="shared" si="9483"/>
        <v>0</v>
      </c>
      <c r="MD600" s="481"/>
      <c r="ME600" s="118"/>
      <c r="MF600" s="118"/>
      <c r="MG600" s="115"/>
      <c r="MH600" s="115"/>
      <c r="MI600" s="115"/>
      <c r="MJ600" s="115"/>
      <c r="MK600" s="115"/>
      <c r="ML600" s="115">
        <f t="shared" si="9484"/>
        <v>0</v>
      </c>
      <c r="MM600" s="481"/>
      <c r="MN600" s="118"/>
      <c r="MO600" s="118"/>
      <c r="MP600" s="115"/>
      <c r="MQ600" s="115"/>
      <c r="MR600" s="115"/>
      <c r="MS600" s="115"/>
      <c r="MT600" s="115"/>
      <c r="MU600" s="115">
        <f t="shared" si="9485"/>
        <v>0</v>
      </c>
      <c r="MV600" s="481"/>
      <c r="MW600" s="118"/>
      <c r="MX600" s="118"/>
      <c r="MY600" s="115"/>
      <c r="MZ600" s="115"/>
      <c r="NA600" s="115"/>
      <c r="NB600" s="115"/>
      <c r="NC600" s="115"/>
      <c r="ND600" s="115">
        <f t="shared" si="9486"/>
        <v>0</v>
      </c>
      <c r="NE600" s="481"/>
      <c r="NF600" s="118"/>
      <c r="NG600" s="118"/>
      <c r="NH600" s="115"/>
      <c r="NI600" s="115"/>
      <c r="NJ600" s="115"/>
      <c r="NK600" s="115"/>
      <c r="NL600" s="115"/>
      <c r="NM600" s="115">
        <f t="shared" si="9487"/>
        <v>0</v>
      </c>
      <c r="NN600" s="481"/>
      <c r="NO600" s="118"/>
      <c r="NP600" s="118"/>
      <c r="NQ600" s="115"/>
      <c r="NR600" s="115"/>
      <c r="NS600" s="115"/>
      <c r="NT600" s="115"/>
      <c r="NU600" s="115"/>
      <c r="NV600" s="115">
        <f t="shared" si="9488"/>
        <v>0</v>
      </c>
      <c r="NW600" s="481"/>
      <c r="NX600" s="118"/>
      <c r="NY600" s="118"/>
      <c r="NZ600" s="115"/>
      <c r="OA600" s="115"/>
      <c r="OB600" s="115"/>
      <c r="OC600" s="115"/>
      <c r="OD600" s="115"/>
      <c r="OE600" s="115">
        <f t="shared" si="9489"/>
        <v>0</v>
      </c>
      <c r="OF600" s="481"/>
      <c r="OG600" s="118"/>
      <c r="OH600" s="118"/>
      <c r="OI600" s="115"/>
      <c r="OJ600" s="115"/>
      <c r="OK600" s="115"/>
      <c r="OL600" s="115"/>
      <c r="OM600" s="115"/>
      <c r="ON600" s="115">
        <f t="shared" si="9490"/>
        <v>0</v>
      </c>
      <c r="OO600" s="481"/>
      <c r="OP600" s="118"/>
      <c r="OQ600" s="118"/>
      <c r="OR600" s="115"/>
      <c r="OS600" s="115"/>
      <c r="OT600" s="115"/>
      <c r="OU600" s="115"/>
      <c r="OV600" s="115"/>
      <c r="OW600" s="115">
        <f t="shared" si="9491"/>
        <v>0</v>
      </c>
      <c r="OY600" s="118"/>
      <c r="OZ600" s="118"/>
      <c r="PA600" s="115"/>
      <c r="PB600" s="115"/>
      <c r="PC600" s="115"/>
      <c r="PD600" s="115"/>
      <c r="PE600" s="115"/>
      <c r="PF600" s="115">
        <f t="shared" si="9492"/>
        <v>0</v>
      </c>
    </row>
    <row r="601" spans="1:422">
      <c r="A601" s="118"/>
      <c r="B601" s="118"/>
      <c r="C601" s="115"/>
      <c r="D601" s="115"/>
      <c r="E601" s="115"/>
      <c r="F601" s="115"/>
      <c r="G601" s="115"/>
      <c r="H601" s="115">
        <f t="shared" si="9446"/>
        <v>0</v>
      </c>
      <c r="J601" s="118"/>
      <c r="K601" s="118"/>
      <c r="L601" s="115"/>
      <c r="M601" s="115"/>
      <c r="N601" s="115"/>
      <c r="O601" s="115"/>
      <c r="P601" s="115"/>
      <c r="Q601" s="115">
        <f t="shared" si="9447"/>
        <v>0</v>
      </c>
      <c r="S601" s="118"/>
      <c r="T601" s="118"/>
      <c r="U601" s="115"/>
      <c r="V601" s="115"/>
      <c r="W601" s="115"/>
      <c r="X601" s="115"/>
      <c r="Y601" s="115"/>
      <c r="Z601" s="115">
        <f t="shared" si="9448"/>
        <v>0</v>
      </c>
      <c r="AB601" s="118"/>
      <c r="AC601" s="118"/>
      <c r="AD601" s="115"/>
      <c r="AE601" s="115"/>
      <c r="AF601" s="115"/>
      <c r="AG601" s="115"/>
      <c r="AH601" s="115"/>
      <c r="AI601" s="115">
        <f t="shared" si="9449"/>
        <v>0</v>
      </c>
      <c r="AK601" s="118"/>
      <c r="AL601" s="118"/>
      <c r="AM601" s="115"/>
      <c r="AN601" s="115"/>
      <c r="AO601" s="115"/>
      <c r="AP601" s="115"/>
      <c r="AQ601" s="115"/>
      <c r="AR601" s="115">
        <f t="shared" si="9450"/>
        <v>0</v>
      </c>
      <c r="AT601" s="118"/>
      <c r="AU601" s="118"/>
      <c r="AV601" s="115"/>
      <c r="AW601" s="115"/>
      <c r="AX601" s="115"/>
      <c r="AY601" s="115"/>
      <c r="AZ601" s="115"/>
      <c r="BA601" s="115">
        <f t="shared" si="9451"/>
        <v>0</v>
      </c>
      <c r="BC601" s="118"/>
      <c r="BD601" s="118"/>
      <c r="BE601" s="115"/>
      <c r="BF601" s="115"/>
      <c r="BG601" s="115"/>
      <c r="BH601" s="115"/>
      <c r="BI601" s="115"/>
      <c r="BJ601" s="115">
        <f t="shared" si="9452"/>
        <v>0</v>
      </c>
      <c r="BL601" s="118"/>
      <c r="BM601" s="118"/>
      <c r="BN601" s="115"/>
      <c r="BO601" s="115"/>
      <c r="BP601" s="115"/>
      <c r="BQ601" s="115"/>
      <c r="BR601" s="115"/>
      <c r="BS601" s="115">
        <f t="shared" si="9453"/>
        <v>0</v>
      </c>
      <c r="BU601" s="118"/>
      <c r="BV601" s="118"/>
      <c r="BW601" s="115"/>
      <c r="BX601" s="115"/>
      <c r="BY601" s="115"/>
      <c r="BZ601" s="115"/>
      <c r="CA601" s="115"/>
      <c r="CB601" s="115">
        <f t="shared" si="9454"/>
        <v>0</v>
      </c>
      <c r="CD601" s="118"/>
      <c r="CE601" s="118"/>
      <c r="CF601" s="115"/>
      <c r="CG601" s="115"/>
      <c r="CH601" s="115"/>
      <c r="CI601" s="115"/>
      <c r="CJ601" s="115"/>
      <c r="CK601" s="115">
        <f t="shared" si="9455"/>
        <v>0</v>
      </c>
      <c r="CM601" s="118"/>
      <c r="CN601" s="118"/>
      <c r="CO601" s="115"/>
      <c r="CP601" s="115"/>
      <c r="CQ601" s="115"/>
      <c r="CR601" s="115"/>
      <c r="CS601" s="115"/>
      <c r="CT601" s="115">
        <f t="shared" si="9456"/>
        <v>0</v>
      </c>
      <c r="CV601" s="118"/>
      <c r="CW601" s="118"/>
      <c r="CX601" s="115"/>
      <c r="CY601" s="115"/>
      <c r="CZ601" s="115"/>
      <c r="DA601" s="115"/>
      <c r="DB601" s="115"/>
      <c r="DC601" s="115">
        <f t="shared" si="9457"/>
        <v>0</v>
      </c>
      <c r="DE601" s="118"/>
      <c r="DF601" s="118"/>
      <c r="DG601" s="115"/>
      <c r="DH601" s="115"/>
      <c r="DI601" s="115"/>
      <c r="DJ601" s="115"/>
      <c r="DK601" s="115"/>
      <c r="DL601" s="115">
        <f t="shared" si="9458"/>
        <v>0</v>
      </c>
      <c r="DN601" s="118"/>
      <c r="DO601" s="118"/>
      <c r="DP601" s="115"/>
      <c r="DQ601" s="115"/>
      <c r="DR601" s="115"/>
      <c r="DS601" s="115"/>
      <c r="DT601" s="115"/>
      <c r="DU601" s="115">
        <f t="shared" si="9459"/>
        <v>0</v>
      </c>
      <c r="DW601" s="118"/>
      <c r="DX601" s="118"/>
      <c r="DY601" s="115"/>
      <c r="DZ601" s="115"/>
      <c r="EA601" s="115"/>
      <c r="EB601" s="115"/>
      <c r="EC601" s="115"/>
      <c r="ED601" s="115">
        <f t="shared" si="9460"/>
        <v>0</v>
      </c>
      <c r="EF601" s="118"/>
      <c r="EG601" s="118"/>
      <c r="EH601" s="115"/>
      <c r="EI601" s="115"/>
      <c r="EJ601" s="115"/>
      <c r="EK601" s="115"/>
      <c r="EL601" s="115"/>
      <c r="EM601" s="115">
        <f t="shared" si="9461"/>
        <v>0</v>
      </c>
      <c r="EO601" s="118"/>
      <c r="EP601" s="118"/>
      <c r="EQ601" s="115"/>
      <c r="ER601" s="115"/>
      <c r="ES601" s="115"/>
      <c r="ET601" s="115"/>
      <c r="EU601" s="115"/>
      <c r="EV601" s="115">
        <f t="shared" si="9462"/>
        <v>0</v>
      </c>
      <c r="EX601" s="118"/>
      <c r="EY601" s="118"/>
      <c r="EZ601" s="115"/>
      <c r="FA601" s="115"/>
      <c r="FB601" s="115"/>
      <c r="FC601" s="115"/>
      <c r="FD601" s="115"/>
      <c r="FE601" s="115">
        <f t="shared" si="9463"/>
        <v>0</v>
      </c>
      <c r="FG601" s="118"/>
      <c r="FH601" s="118"/>
      <c r="FI601" s="115"/>
      <c r="FJ601" s="115"/>
      <c r="FK601" s="115"/>
      <c r="FL601" s="115"/>
      <c r="FM601" s="115"/>
      <c r="FN601" s="115">
        <f t="shared" si="9464"/>
        <v>0</v>
      </c>
      <c r="FP601" s="118"/>
      <c r="FQ601" s="118"/>
      <c r="FR601" s="115"/>
      <c r="FS601" s="115"/>
      <c r="FT601" s="115"/>
      <c r="FU601" s="115"/>
      <c r="FV601" s="115"/>
      <c r="FW601" s="115">
        <f t="shared" si="9465"/>
        <v>0</v>
      </c>
      <c r="FY601" s="118"/>
      <c r="FZ601" s="118"/>
      <c r="GA601" s="115"/>
      <c r="GB601" s="115"/>
      <c r="GC601" s="115"/>
      <c r="GD601" s="115"/>
      <c r="GE601" s="115"/>
      <c r="GF601" s="115">
        <f t="shared" si="9466"/>
        <v>0</v>
      </c>
      <c r="GH601" s="118"/>
      <c r="GI601" s="118"/>
      <c r="GJ601" s="115"/>
      <c r="GK601" s="115"/>
      <c r="GL601" s="115"/>
      <c r="GM601" s="115"/>
      <c r="GN601" s="115"/>
      <c r="GO601" s="115">
        <f t="shared" si="9467"/>
        <v>0</v>
      </c>
      <c r="GQ601" s="118"/>
      <c r="GR601" s="118"/>
      <c r="GS601" s="115"/>
      <c r="GT601" s="115"/>
      <c r="GU601" s="115"/>
      <c r="GV601" s="115"/>
      <c r="GW601" s="115"/>
      <c r="GX601" s="115">
        <f t="shared" si="9468"/>
        <v>0</v>
      </c>
      <c r="GZ601" s="118"/>
      <c r="HA601" s="118"/>
      <c r="HB601" s="115"/>
      <c r="HC601" s="115"/>
      <c r="HD601" s="115"/>
      <c r="HE601" s="115"/>
      <c r="HF601" s="115"/>
      <c r="HG601" s="115">
        <f t="shared" si="9469"/>
        <v>0</v>
      </c>
      <c r="HI601" s="118"/>
      <c r="HJ601" s="118"/>
      <c r="HK601" s="115"/>
      <c r="HL601" s="115"/>
      <c r="HM601" s="115"/>
      <c r="HN601" s="115"/>
      <c r="HO601" s="115"/>
      <c r="HP601" s="115">
        <f t="shared" si="9470"/>
        <v>0</v>
      </c>
      <c r="HR601" s="118"/>
      <c r="HS601" s="118"/>
      <c r="HT601" s="115"/>
      <c r="HU601" s="115"/>
      <c r="HV601" s="115"/>
      <c r="HW601" s="115"/>
      <c r="HX601" s="115"/>
      <c r="HY601" s="115">
        <f t="shared" si="9471"/>
        <v>0</v>
      </c>
      <c r="IA601" s="118"/>
      <c r="IB601" s="118"/>
      <c r="IC601" s="115"/>
      <c r="ID601" s="115"/>
      <c r="IE601" s="115"/>
      <c r="IF601" s="115"/>
      <c r="IG601" s="115"/>
      <c r="IH601" s="115">
        <f t="shared" si="9472"/>
        <v>0</v>
      </c>
      <c r="IJ601" s="118"/>
      <c r="IK601" s="118"/>
      <c r="IL601" s="115"/>
      <c r="IM601" s="115"/>
      <c r="IN601" s="115"/>
      <c r="IO601" s="115"/>
      <c r="IP601" s="115"/>
      <c r="IQ601" s="115">
        <f t="shared" si="9473"/>
        <v>0</v>
      </c>
      <c r="IS601" s="118"/>
      <c r="IT601" s="118"/>
      <c r="IU601" s="115"/>
      <c r="IV601" s="115"/>
      <c r="IW601" s="115"/>
      <c r="IX601" s="115"/>
      <c r="IY601" s="115"/>
      <c r="IZ601" s="115">
        <f t="shared" si="9474"/>
        <v>0</v>
      </c>
      <c r="JB601" s="118"/>
      <c r="JC601" s="118"/>
      <c r="JD601" s="115"/>
      <c r="JE601" s="115"/>
      <c r="JF601" s="115"/>
      <c r="JG601" s="115"/>
      <c r="JH601" s="115"/>
      <c r="JI601" s="115">
        <f t="shared" si="9475"/>
        <v>0</v>
      </c>
      <c r="JK601" s="118"/>
      <c r="JL601" s="118"/>
      <c r="JM601" s="115"/>
      <c r="JN601" s="115"/>
      <c r="JO601" s="115"/>
      <c r="JP601" s="115"/>
      <c r="JQ601" s="115"/>
      <c r="JR601" s="115">
        <f t="shared" si="9476"/>
        <v>0</v>
      </c>
      <c r="JS601" s="481"/>
      <c r="JT601" s="118"/>
      <c r="JU601" s="118"/>
      <c r="JV601" s="115"/>
      <c r="JW601" s="115"/>
      <c r="JX601" s="115"/>
      <c r="JY601" s="115"/>
      <c r="JZ601" s="115"/>
      <c r="KA601" s="115">
        <f t="shared" si="9477"/>
        <v>0</v>
      </c>
      <c r="KB601" s="481"/>
      <c r="KC601" s="118"/>
      <c r="KD601" s="118"/>
      <c r="KE601" s="115"/>
      <c r="KF601" s="115"/>
      <c r="KG601" s="115"/>
      <c r="KH601" s="115"/>
      <c r="KI601" s="115"/>
      <c r="KJ601" s="115">
        <f t="shared" si="9478"/>
        <v>0</v>
      </c>
      <c r="KK601" s="481"/>
      <c r="KL601" s="118"/>
      <c r="KM601" s="118"/>
      <c r="KN601" s="115"/>
      <c r="KO601" s="115"/>
      <c r="KP601" s="115"/>
      <c r="KQ601" s="115"/>
      <c r="KR601" s="115"/>
      <c r="KS601" s="115">
        <f t="shared" si="9479"/>
        <v>0</v>
      </c>
      <c r="KT601" s="481"/>
      <c r="KU601" s="118"/>
      <c r="KV601" s="118"/>
      <c r="KW601" s="115"/>
      <c r="KX601" s="115"/>
      <c r="KY601" s="115"/>
      <c r="KZ601" s="115"/>
      <c r="LA601" s="115"/>
      <c r="LB601" s="115">
        <f t="shared" si="9480"/>
        <v>0</v>
      </c>
      <c r="LC601" s="481"/>
      <c r="LD601" s="118"/>
      <c r="LE601" s="118"/>
      <c r="LF601" s="115"/>
      <c r="LG601" s="115"/>
      <c r="LH601" s="115"/>
      <c r="LI601" s="115"/>
      <c r="LJ601" s="115"/>
      <c r="LK601" s="115">
        <f t="shared" si="9481"/>
        <v>0</v>
      </c>
      <c r="LL601" s="481"/>
      <c r="LM601" s="118"/>
      <c r="LN601" s="118"/>
      <c r="LO601" s="115"/>
      <c r="LP601" s="115"/>
      <c r="LQ601" s="115"/>
      <c r="LR601" s="115"/>
      <c r="LS601" s="115"/>
      <c r="LT601" s="115">
        <f t="shared" si="9482"/>
        <v>0</v>
      </c>
      <c r="LU601" s="481"/>
      <c r="LV601" s="118"/>
      <c r="LW601" s="118"/>
      <c r="LX601" s="115"/>
      <c r="LY601" s="115"/>
      <c r="LZ601" s="115"/>
      <c r="MA601" s="115"/>
      <c r="MB601" s="115"/>
      <c r="MC601" s="115">
        <f t="shared" si="9483"/>
        <v>0</v>
      </c>
      <c r="MD601" s="481"/>
      <c r="ME601" s="118"/>
      <c r="MF601" s="118"/>
      <c r="MG601" s="115"/>
      <c r="MH601" s="115"/>
      <c r="MI601" s="115"/>
      <c r="MJ601" s="115"/>
      <c r="MK601" s="115"/>
      <c r="ML601" s="115">
        <f t="shared" si="9484"/>
        <v>0</v>
      </c>
      <c r="MM601" s="481"/>
      <c r="MN601" s="118"/>
      <c r="MO601" s="118"/>
      <c r="MP601" s="115"/>
      <c r="MQ601" s="115"/>
      <c r="MR601" s="115"/>
      <c r="MS601" s="115"/>
      <c r="MT601" s="115"/>
      <c r="MU601" s="115">
        <f t="shared" si="9485"/>
        <v>0</v>
      </c>
      <c r="MV601" s="481"/>
      <c r="MW601" s="118"/>
      <c r="MX601" s="118"/>
      <c r="MY601" s="115"/>
      <c r="MZ601" s="115"/>
      <c r="NA601" s="115"/>
      <c r="NB601" s="115"/>
      <c r="NC601" s="115"/>
      <c r="ND601" s="115">
        <f t="shared" si="9486"/>
        <v>0</v>
      </c>
      <c r="NE601" s="481"/>
      <c r="NF601" s="118"/>
      <c r="NG601" s="118"/>
      <c r="NH601" s="115"/>
      <c r="NI601" s="115"/>
      <c r="NJ601" s="115"/>
      <c r="NK601" s="115"/>
      <c r="NL601" s="115"/>
      <c r="NM601" s="115">
        <f t="shared" si="9487"/>
        <v>0</v>
      </c>
      <c r="NN601" s="481"/>
      <c r="NO601" s="118"/>
      <c r="NP601" s="118"/>
      <c r="NQ601" s="115"/>
      <c r="NR601" s="115"/>
      <c r="NS601" s="115"/>
      <c r="NT601" s="115"/>
      <c r="NU601" s="115"/>
      <c r="NV601" s="115">
        <f t="shared" si="9488"/>
        <v>0</v>
      </c>
      <c r="NW601" s="481"/>
      <c r="NX601" s="118"/>
      <c r="NY601" s="118"/>
      <c r="NZ601" s="115"/>
      <c r="OA601" s="115"/>
      <c r="OB601" s="115"/>
      <c r="OC601" s="115"/>
      <c r="OD601" s="115"/>
      <c r="OE601" s="115">
        <f t="shared" si="9489"/>
        <v>0</v>
      </c>
      <c r="OF601" s="481"/>
      <c r="OG601" s="118"/>
      <c r="OH601" s="118"/>
      <c r="OI601" s="115"/>
      <c r="OJ601" s="115"/>
      <c r="OK601" s="115"/>
      <c r="OL601" s="115"/>
      <c r="OM601" s="115"/>
      <c r="ON601" s="115">
        <f t="shared" si="9490"/>
        <v>0</v>
      </c>
      <c r="OO601" s="481"/>
      <c r="OP601" s="118"/>
      <c r="OQ601" s="118"/>
      <c r="OR601" s="115"/>
      <c r="OS601" s="115"/>
      <c r="OT601" s="115"/>
      <c r="OU601" s="115"/>
      <c r="OV601" s="115"/>
      <c r="OW601" s="115">
        <f t="shared" si="9491"/>
        <v>0</v>
      </c>
      <c r="OY601" s="118"/>
      <c r="OZ601" s="118"/>
      <c r="PA601" s="115"/>
      <c r="PB601" s="115"/>
      <c r="PC601" s="115"/>
      <c r="PD601" s="115"/>
      <c r="PE601" s="115"/>
      <c r="PF601" s="115">
        <f t="shared" si="9492"/>
        <v>0</v>
      </c>
    </row>
    <row r="602" spans="1:422">
      <c r="A602" s="118"/>
      <c r="B602" s="118"/>
      <c r="C602" s="115"/>
      <c r="D602" s="115"/>
      <c r="E602" s="115"/>
      <c r="F602" s="115"/>
      <c r="G602" s="115"/>
      <c r="H602" s="115">
        <f t="shared" si="9446"/>
        <v>0</v>
      </c>
      <c r="J602" s="118"/>
      <c r="K602" s="118"/>
      <c r="L602" s="115"/>
      <c r="M602" s="115"/>
      <c r="N602" s="115"/>
      <c r="O602" s="115"/>
      <c r="P602" s="115"/>
      <c r="Q602" s="115">
        <f t="shared" si="9447"/>
        <v>0</v>
      </c>
      <c r="S602" s="118"/>
      <c r="T602" s="118"/>
      <c r="U602" s="115"/>
      <c r="V602" s="115"/>
      <c r="W602" s="115"/>
      <c r="X602" s="115"/>
      <c r="Y602" s="115"/>
      <c r="Z602" s="115">
        <f t="shared" si="9448"/>
        <v>0</v>
      </c>
      <c r="AB602" s="118"/>
      <c r="AC602" s="118"/>
      <c r="AD602" s="115"/>
      <c r="AE602" s="115"/>
      <c r="AF602" s="115"/>
      <c r="AG602" s="115"/>
      <c r="AH602" s="115"/>
      <c r="AI602" s="115">
        <f t="shared" si="9449"/>
        <v>0</v>
      </c>
      <c r="AK602" s="118"/>
      <c r="AL602" s="118"/>
      <c r="AM602" s="115"/>
      <c r="AN602" s="115"/>
      <c r="AO602" s="115"/>
      <c r="AP602" s="115"/>
      <c r="AQ602" s="115"/>
      <c r="AR602" s="115">
        <f t="shared" si="9450"/>
        <v>0</v>
      </c>
      <c r="AT602" s="118"/>
      <c r="AU602" s="118"/>
      <c r="AV602" s="115"/>
      <c r="AW602" s="115"/>
      <c r="AX602" s="115"/>
      <c r="AY602" s="115"/>
      <c r="AZ602" s="115"/>
      <c r="BA602" s="115">
        <f t="shared" si="9451"/>
        <v>0</v>
      </c>
      <c r="BC602" s="118"/>
      <c r="BD602" s="118"/>
      <c r="BE602" s="115"/>
      <c r="BF602" s="115"/>
      <c r="BG602" s="115"/>
      <c r="BH602" s="115"/>
      <c r="BI602" s="115"/>
      <c r="BJ602" s="115">
        <f t="shared" si="9452"/>
        <v>0</v>
      </c>
      <c r="BL602" s="118"/>
      <c r="BM602" s="118"/>
      <c r="BN602" s="115"/>
      <c r="BO602" s="115"/>
      <c r="BP602" s="115"/>
      <c r="BQ602" s="115"/>
      <c r="BR602" s="115"/>
      <c r="BS602" s="115">
        <f t="shared" si="9453"/>
        <v>0</v>
      </c>
      <c r="BU602" s="118"/>
      <c r="BV602" s="118"/>
      <c r="BW602" s="115"/>
      <c r="BX602" s="115"/>
      <c r="BY602" s="115"/>
      <c r="BZ602" s="115"/>
      <c r="CA602" s="115"/>
      <c r="CB602" s="115">
        <f t="shared" si="9454"/>
        <v>0</v>
      </c>
      <c r="CD602" s="118"/>
      <c r="CE602" s="118"/>
      <c r="CF602" s="115"/>
      <c r="CG602" s="115"/>
      <c r="CH602" s="115"/>
      <c r="CI602" s="115"/>
      <c r="CJ602" s="115"/>
      <c r="CK602" s="115">
        <f t="shared" si="9455"/>
        <v>0</v>
      </c>
      <c r="CM602" s="118"/>
      <c r="CN602" s="118"/>
      <c r="CO602" s="115"/>
      <c r="CP602" s="115"/>
      <c r="CQ602" s="115"/>
      <c r="CR602" s="115"/>
      <c r="CS602" s="115"/>
      <c r="CT602" s="115">
        <f t="shared" si="9456"/>
        <v>0</v>
      </c>
      <c r="CV602" s="118"/>
      <c r="CW602" s="118"/>
      <c r="CX602" s="115"/>
      <c r="CY602" s="115"/>
      <c r="CZ602" s="115"/>
      <c r="DA602" s="115"/>
      <c r="DB602" s="115"/>
      <c r="DC602" s="115">
        <f t="shared" si="9457"/>
        <v>0</v>
      </c>
      <c r="DE602" s="118"/>
      <c r="DF602" s="118"/>
      <c r="DG602" s="115"/>
      <c r="DH602" s="115"/>
      <c r="DI602" s="115"/>
      <c r="DJ602" s="115"/>
      <c r="DK602" s="115"/>
      <c r="DL602" s="115">
        <f t="shared" si="9458"/>
        <v>0</v>
      </c>
      <c r="DN602" s="118"/>
      <c r="DO602" s="118"/>
      <c r="DP602" s="115"/>
      <c r="DQ602" s="115"/>
      <c r="DR602" s="115"/>
      <c r="DS602" s="115"/>
      <c r="DT602" s="115"/>
      <c r="DU602" s="115">
        <f t="shared" si="9459"/>
        <v>0</v>
      </c>
      <c r="DW602" s="118"/>
      <c r="DX602" s="118"/>
      <c r="DY602" s="115"/>
      <c r="DZ602" s="115"/>
      <c r="EA602" s="115"/>
      <c r="EB602" s="115"/>
      <c r="EC602" s="115"/>
      <c r="ED602" s="115">
        <f t="shared" si="9460"/>
        <v>0</v>
      </c>
      <c r="EF602" s="118"/>
      <c r="EG602" s="118"/>
      <c r="EH602" s="115"/>
      <c r="EI602" s="115"/>
      <c r="EJ602" s="115"/>
      <c r="EK602" s="115"/>
      <c r="EL602" s="115"/>
      <c r="EM602" s="115">
        <f t="shared" si="9461"/>
        <v>0</v>
      </c>
      <c r="EO602" s="118"/>
      <c r="EP602" s="118"/>
      <c r="EQ602" s="115"/>
      <c r="ER602" s="115"/>
      <c r="ES602" s="115"/>
      <c r="ET602" s="115"/>
      <c r="EU602" s="115"/>
      <c r="EV602" s="115">
        <f t="shared" si="9462"/>
        <v>0</v>
      </c>
      <c r="EX602" s="118"/>
      <c r="EY602" s="118"/>
      <c r="EZ602" s="115"/>
      <c r="FA602" s="115"/>
      <c r="FB602" s="115"/>
      <c r="FC602" s="115"/>
      <c r="FD602" s="115"/>
      <c r="FE602" s="115">
        <f t="shared" si="9463"/>
        <v>0</v>
      </c>
      <c r="FG602" s="118"/>
      <c r="FH602" s="118"/>
      <c r="FI602" s="115"/>
      <c r="FJ602" s="115"/>
      <c r="FK602" s="115"/>
      <c r="FL602" s="115"/>
      <c r="FM602" s="115"/>
      <c r="FN602" s="115">
        <f t="shared" si="9464"/>
        <v>0</v>
      </c>
      <c r="FP602" s="118"/>
      <c r="FQ602" s="118"/>
      <c r="FR602" s="115"/>
      <c r="FS602" s="115"/>
      <c r="FT602" s="115"/>
      <c r="FU602" s="115"/>
      <c r="FV602" s="115"/>
      <c r="FW602" s="115">
        <f t="shared" si="9465"/>
        <v>0</v>
      </c>
      <c r="FY602" s="118"/>
      <c r="FZ602" s="118"/>
      <c r="GA602" s="115"/>
      <c r="GB602" s="115"/>
      <c r="GC602" s="115"/>
      <c r="GD602" s="115"/>
      <c r="GE602" s="115"/>
      <c r="GF602" s="115">
        <f t="shared" si="9466"/>
        <v>0</v>
      </c>
      <c r="GH602" s="118"/>
      <c r="GI602" s="118"/>
      <c r="GJ602" s="115"/>
      <c r="GK602" s="115"/>
      <c r="GL602" s="115"/>
      <c r="GM602" s="115"/>
      <c r="GN602" s="115"/>
      <c r="GO602" s="115">
        <f t="shared" si="9467"/>
        <v>0</v>
      </c>
      <c r="GQ602" s="118"/>
      <c r="GR602" s="118"/>
      <c r="GS602" s="115"/>
      <c r="GT602" s="115"/>
      <c r="GU602" s="115"/>
      <c r="GV602" s="115"/>
      <c r="GW602" s="115"/>
      <c r="GX602" s="115">
        <f t="shared" si="9468"/>
        <v>0</v>
      </c>
      <c r="GZ602" s="118"/>
      <c r="HA602" s="118"/>
      <c r="HB602" s="115"/>
      <c r="HC602" s="115"/>
      <c r="HD602" s="115"/>
      <c r="HE602" s="115"/>
      <c r="HF602" s="115"/>
      <c r="HG602" s="115">
        <f t="shared" si="9469"/>
        <v>0</v>
      </c>
      <c r="HI602" s="118"/>
      <c r="HJ602" s="118"/>
      <c r="HK602" s="115"/>
      <c r="HL602" s="115"/>
      <c r="HM602" s="115"/>
      <c r="HN602" s="115"/>
      <c r="HO602" s="115"/>
      <c r="HP602" s="115">
        <f t="shared" si="9470"/>
        <v>0</v>
      </c>
      <c r="HR602" s="118"/>
      <c r="HS602" s="118"/>
      <c r="HT602" s="115"/>
      <c r="HU602" s="115"/>
      <c r="HV602" s="115"/>
      <c r="HW602" s="115"/>
      <c r="HX602" s="115"/>
      <c r="HY602" s="115">
        <f t="shared" si="9471"/>
        <v>0</v>
      </c>
      <c r="IA602" s="118"/>
      <c r="IB602" s="118"/>
      <c r="IC602" s="115"/>
      <c r="ID602" s="115"/>
      <c r="IE602" s="115"/>
      <c r="IF602" s="115"/>
      <c r="IG602" s="115"/>
      <c r="IH602" s="115">
        <f t="shared" si="9472"/>
        <v>0</v>
      </c>
      <c r="IJ602" s="118"/>
      <c r="IK602" s="118"/>
      <c r="IL602" s="115"/>
      <c r="IM602" s="115"/>
      <c r="IN602" s="115"/>
      <c r="IO602" s="115"/>
      <c r="IP602" s="115"/>
      <c r="IQ602" s="115">
        <f t="shared" si="9473"/>
        <v>0</v>
      </c>
      <c r="IS602" s="118"/>
      <c r="IT602" s="118"/>
      <c r="IU602" s="115"/>
      <c r="IV602" s="115"/>
      <c r="IW602" s="115"/>
      <c r="IX602" s="115"/>
      <c r="IY602" s="115"/>
      <c r="IZ602" s="115">
        <f t="shared" si="9474"/>
        <v>0</v>
      </c>
      <c r="JB602" s="118"/>
      <c r="JC602" s="118"/>
      <c r="JD602" s="115"/>
      <c r="JE602" s="115"/>
      <c r="JF602" s="115"/>
      <c r="JG602" s="115"/>
      <c r="JH602" s="115"/>
      <c r="JI602" s="115">
        <f t="shared" si="9475"/>
        <v>0</v>
      </c>
      <c r="JK602" s="118"/>
      <c r="JL602" s="118"/>
      <c r="JM602" s="115"/>
      <c r="JN602" s="115"/>
      <c r="JO602" s="115"/>
      <c r="JP602" s="115"/>
      <c r="JQ602" s="115"/>
      <c r="JR602" s="115">
        <f t="shared" si="9476"/>
        <v>0</v>
      </c>
      <c r="JS602" s="481"/>
      <c r="JT602" s="118"/>
      <c r="JU602" s="118"/>
      <c r="JV602" s="115"/>
      <c r="JW602" s="115"/>
      <c r="JX602" s="115"/>
      <c r="JY602" s="115"/>
      <c r="JZ602" s="115"/>
      <c r="KA602" s="115">
        <f t="shared" si="9477"/>
        <v>0</v>
      </c>
      <c r="KB602" s="481"/>
      <c r="KC602" s="118"/>
      <c r="KD602" s="118"/>
      <c r="KE602" s="115"/>
      <c r="KF602" s="115"/>
      <c r="KG602" s="115"/>
      <c r="KH602" s="115"/>
      <c r="KI602" s="115"/>
      <c r="KJ602" s="115">
        <f t="shared" si="9478"/>
        <v>0</v>
      </c>
      <c r="KK602" s="481"/>
      <c r="KL602" s="118"/>
      <c r="KM602" s="118"/>
      <c r="KN602" s="115"/>
      <c r="KO602" s="115"/>
      <c r="KP602" s="115"/>
      <c r="KQ602" s="115"/>
      <c r="KR602" s="115"/>
      <c r="KS602" s="115">
        <f t="shared" si="9479"/>
        <v>0</v>
      </c>
      <c r="KT602" s="481"/>
      <c r="KU602" s="118"/>
      <c r="KV602" s="118"/>
      <c r="KW602" s="115"/>
      <c r="KX602" s="115"/>
      <c r="KY602" s="115"/>
      <c r="KZ602" s="115"/>
      <c r="LA602" s="115"/>
      <c r="LB602" s="115">
        <f t="shared" si="9480"/>
        <v>0</v>
      </c>
      <c r="LC602" s="481"/>
      <c r="LD602" s="118"/>
      <c r="LE602" s="118"/>
      <c r="LF602" s="115"/>
      <c r="LG602" s="115"/>
      <c r="LH602" s="115"/>
      <c r="LI602" s="115"/>
      <c r="LJ602" s="115"/>
      <c r="LK602" s="115">
        <f t="shared" si="9481"/>
        <v>0</v>
      </c>
      <c r="LL602" s="481"/>
      <c r="LM602" s="118"/>
      <c r="LN602" s="118"/>
      <c r="LO602" s="115"/>
      <c r="LP602" s="115"/>
      <c r="LQ602" s="115"/>
      <c r="LR602" s="115"/>
      <c r="LS602" s="115"/>
      <c r="LT602" s="115">
        <f t="shared" si="9482"/>
        <v>0</v>
      </c>
      <c r="LU602" s="481"/>
      <c r="LV602" s="118"/>
      <c r="LW602" s="118"/>
      <c r="LX602" s="115"/>
      <c r="LY602" s="115"/>
      <c r="LZ602" s="115"/>
      <c r="MA602" s="115"/>
      <c r="MB602" s="115"/>
      <c r="MC602" s="115">
        <f t="shared" si="9483"/>
        <v>0</v>
      </c>
      <c r="MD602" s="481"/>
      <c r="ME602" s="118"/>
      <c r="MF602" s="118"/>
      <c r="MG602" s="115"/>
      <c r="MH602" s="115"/>
      <c r="MI602" s="115"/>
      <c r="MJ602" s="115"/>
      <c r="MK602" s="115"/>
      <c r="ML602" s="115">
        <f t="shared" si="9484"/>
        <v>0</v>
      </c>
      <c r="MM602" s="481"/>
      <c r="MN602" s="118"/>
      <c r="MO602" s="118"/>
      <c r="MP602" s="115"/>
      <c r="MQ602" s="115"/>
      <c r="MR602" s="115"/>
      <c r="MS602" s="115"/>
      <c r="MT602" s="115"/>
      <c r="MU602" s="115">
        <f t="shared" si="9485"/>
        <v>0</v>
      </c>
      <c r="MV602" s="481"/>
      <c r="MW602" s="118"/>
      <c r="MX602" s="118"/>
      <c r="MY602" s="115"/>
      <c r="MZ602" s="115"/>
      <c r="NA602" s="115"/>
      <c r="NB602" s="115"/>
      <c r="NC602" s="115"/>
      <c r="ND602" s="115">
        <f t="shared" si="9486"/>
        <v>0</v>
      </c>
      <c r="NE602" s="481"/>
      <c r="NF602" s="118"/>
      <c r="NG602" s="118"/>
      <c r="NH602" s="115"/>
      <c r="NI602" s="115"/>
      <c r="NJ602" s="115"/>
      <c r="NK602" s="115"/>
      <c r="NL602" s="115"/>
      <c r="NM602" s="115">
        <f t="shared" si="9487"/>
        <v>0</v>
      </c>
      <c r="NN602" s="481"/>
      <c r="NO602" s="118"/>
      <c r="NP602" s="118"/>
      <c r="NQ602" s="115"/>
      <c r="NR602" s="115"/>
      <c r="NS602" s="115"/>
      <c r="NT602" s="115"/>
      <c r="NU602" s="115"/>
      <c r="NV602" s="115">
        <f t="shared" si="9488"/>
        <v>0</v>
      </c>
      <c r="NW602" s="481"/>
      <c r="NX602" s="118"/>
      <c r="NY602" s="118"/>
      <c r="NZ602" s="115"/>
      <c r="OA602" s="115"/>
      <c r="OB602" s="115"/>
      <c r="OC602" s="115"/>
      <c r="OD602" s="115"/>
      <c r="OE602" s="115">
        <f t="shared" si="9489"/>
        <v>0</v>
      </c>
      <c r="OF602" s="481"/>
      <c r="OG602" s="118"/>
      <c r="OH602" s="118"/>
      <c r="OI602" s="115"/>
      <c r="OJ602" s="115"/>
      <c r="OK602" s="115"/>
      <c r="OL602" s="115"/>
      <c r="OM602" s="115"/>
      <c r="ON602" s="115">
        <f t="shared" si="9490"/>
        <v>0</v>
      </c>
      <c r="OO602" s="481"/>
      <c r="OP602" s="118"/>
      <c r="OQ602" s="118"/>
      <c r="OR602" s="115"/>
      <c r="OS602" s="115"/>
      <c r="OT602" s="115"/>
      <c r="OU602" s="115"/>
      <c r="OV602" s="115"/>
      <c r="OW602" s="115">
        <f t="shared" si="9491"/>
        <v>0</v>
      </c>
      <c r="OY602" s="118"/>
      <c r="OZ602" s="118"/>
      <c r="PA602" s="115"/>
      <c r="PB602" s="115"/>
      <c r="PC602" s="115"/>
      <c r="PD602" s="115"/>
      <c r="PE602" s="115"/>
      <c r="PF602" s="115">
        <f t="shared" si="9492"/>
        <v>0</v>
      </c>
    </row>
    <row r="603" spans="1:422">
      <c r="A603" s="118"/>
      <c r="B603" s="118"/>
      <c r="C603" s="119"/>
      <c r="D603" s="119"/>
      <c r="E603" s="119"/>
      <c r="F603" s="119"/>
      <c r="G603" s="120" t="s">
        <v>44</v>
      </c>
      <c r="H603" s="132">
        <f t="shared" ref="H603:H648" si="9493">SUM(H595:H602)</f>
        <v>0</v>
      </c>
      <c r="J603" s="118"/>
      <c r="K603" s="118"/>
      <c r="L603" s="119"/>
      <c r="M603" s="119"/>
      <c r="N603" s="119"/>
      <c r="O603" s="119"/>
      <c r="P603" s="120" t="s">
        <v>44</v>
      </c>
      <c r="Q603" s="132">
        <f t="shared" ref="Q603:Q648" si="9494">SUM(Q595:Q602)</f>
        <v>0</v>
      </c>
      <c r="S603" s="118"/>
      <c r="T603" s="118"/>
      <c r="U603" s="119"/>
      <c r="V603" s="119"/>
      <c r="W603" s="119"/>
      <c r="X603" s="119"/>
      <c r="Y603" s="120" t="s">
        <v>44</v>
      </c>
      <c r="Z603" s="132">
        <f t="shared" ref="Z603:Z648" si="9495">SUM(Z595:Z602)</f>
        <v>0</v>
      </c>
      <c r="AB603" s="118"/>
      <c r="AC603" s="118"/>
      <c r="AD603" s="119"/>
      <c r="AE603" s="119"/>
      <c r="AF603" s="119"/>
      <c r="AG603" s="119"/>
      <c r="AH603" s="120" t="s">
        <v>44</v>
      </c>
      <c r="AI603" s="132">
        <f t="shared" ref="AI603:AI648" si="9496">SUM(AI595:AI602)</f>
        <v>0</v>
      </c>
      <c r="AK603" s="118"/>
      <c r="AL603" s="118"/>
      <c r="AM603" s="119"/>
      <c r="AN603" s="119"/>
      <c r="AO603" s="119"/>
      <c r="AP603" s="119"/>
      <c r="AQ603" s="120" t="s">
        <v>44</v>
      </c>
      <c r="AR603" s="132">
        <f t="shared" ref="AR603:AR648" si="9497">SUM(AR595:AR602)</f>
        <v>0</v>
      </c>
      <c r="AT603" s="118"/>
      <c r="AU603" s="118"/>
      <c r="AV603" s="119"/>
      <c r="AW603" s="119"/>
      <c r="AX603" s="119"/>
      <c r="AY603" s="119"/>
      <c r="AZ603" s="120" t="s">
        <v>44</v>
      </c>
      <c r="BA603" s="132">
        <f t="shared" ref="BA603:BA648" si="9498">SUM(BA595:BA602)</f>
        <v>0</v>
      </c>
      <c r="BC603" s="118"/>
      <c r="BD603" s="118"/>
      <c r="BE603" s="119"/>
      <c r="BF603" s="119"/>
      <c r="BG603" s="119"/>
      <c r="BH603" s="119"/>
      <c r="BI603" s="120" t="s">
        <v>44</v>
      </c>
      <c r="BJ603" s="132">
        <f t="shared" ref="BJ603:DL603" si="9499">SUM(BJ595:BJ602)</f>
        <v>0</v>
      </c>
      <c r="BL603" s="118"/>
      <c r="BM603" s="118"/>
      <c r="BN603" s="119"/>
      <c r="BO603" s="119"/>
      <c r="BP603" s="119"/>
      <c r="BQ603" s="119"/>
      <c r="BR603" s="120" t="s">
        <v>44</v>
      </c>
      <c r="BS603" s="132">
        <f t="shared" ref="BS603:DU603" si="9500">SUM(BS595:BS602)</f>
        <v>0</v>
      </c>
      <c r="BU603" s="118"/>
      <c r="BV603" s="118"/>
      <c r="BW603" s="119"/>
      <c r="BX603" s="119"/>
      <c r="BY603" s="119"/>
      <c r="BZ603" s="119"/>
      <c r="CA603" s="120" t="s">
        <v>44</v>
      </c>
      <c r="CB603" s="132">
        <f t="shared" si="9499"/>
        <v>0</v>
      </c>
      <c r="CD603" s="118"/>
      <c r="CE603" s="118"/>
      <c r="CF603" s="119"/>
      <c r="CG603" s="119"/>
      <c r="CH603" s="119"/>
      <c r="CI603" s="119"/>
      <c r="CJ603" s="120" t="s">
        <v>44</v>
      </c>
      <c r="CK603" s="132">
        <f t="shared" si="9500"/>
        <v>0</v>
      </c>
      <c r="CM603" s="118"/>
      <c r="CN603" s="118"/>
      <c r="CO603" s="119"/>
      <c r="CP603" s="119"/>
      <c r="CQ603" s="119"/>
      <c r="CR603" s="119"/>
      <c r="CS603" s="120" t="s">
        <v>44</v>
      </c>
      <c r="CT603" s="132">
        <f t="shared" si="9499"/>
        <v>0</v>
      </c>
      <c r="CV603" s="118"/>
      <c r="CW603" s="118"/>
      <c r="CX603" s="119"/>
      <c r="CY603" s="119"/>
      <c r="CZ603" s="119"/>
      <c r="DA603" s="119"/>
      <c r="DB603" s="120" t="s">
        <v>44</v>
      </c>
      <c r="DC603" s="132">
        <f t="shared" si="9500"/>
        <v>0</v>
      </c>
      <c r="DE603" s="118"/>
      <c r="DF603" s="118"/>
      <c r="DG603" s="119"/>
      <c r="DH603" s="119"/>
      <c r="DI603" s="119"/>
      <c r="DJ603" s="119"/>
      <c r="DK603" s="120" t="s">
        <v>44</v>
      </c>
      <c r="DL603" s="132">
        <f t="shared" si="9499"/>
        <v>0</v>
      </c>
      <c r="DN603" s="118"/>
      <c r="DO603" s="118"/>
      <c r="DP603" s="119"/>
      <c r="DQ603" s="119"/>
      <c r="DR603" s="119"/>
      <c r="DS603" s="119"/>
      <c r="DT603" s="120" t="s">
        <v>44</v>
      </c>
      <c r="DU603" s="132">
        <f t="shared" si="9500"/>
        <v>0</v>
      </c>
      <c r="DW603" s="118"/>
      <c r="DX603" s="118"/>
      <c r="DY603" s="119"/>
      <c r="DZ603" s="119"/>
      <c r="EA603" s="119"/>
      <c r="EB603" s="119"/>
      <c r="EC603" s="120" t="s">
        <v>44</v>
      </c>
      <c r="ED603" s="132">
        <f t="shared" ref="ED603:GF603" si="9501">SUM(ED595:ED602)</f>
        <v>0</v>
      </c>
      <c r="EF603" s="118"/>
      <c r="EG603" s="118"/>
      <c r="EH603" s="119"/>
      <c r="EI603" s="119"/>
      <c r="EJ603" s="119"/>
      <c r="EK603" s="119"/>
      <c r="EL603" s="120" t="s">
        <v>44</v>
      </c>
      <c r="EM603" s="132">
        <f t="shared" ref="EM603:GO603" si="9502">SUM(EM595:EM602)</f>
        <v>0</v>
      </c>
      <c r="EO603" s="118"/>
      <c r="EP603" s="118"/>
      <c r="EQ603" s="119"/>
      <c r="ER603" s="119"/>
      <c r="ES603" s="119"/>
      <c r="ET603" s="119"/>
      <c r="EU603" s="120" t="s">
        <v>44</v>
      </c>
      <c r="EV603" s="132">
        <f t="shared" si="9501"/>
        <v>0</v>
      </c>
      <c r="EX603" s="118"/>
      <c r="EY603" s="118"/>
      <c r="EZ603" s="119"/>
      <c r="FA603" s="119"/>
      <c r="FB603" s="119"/>
      <c r="FC603" s="119"/>
      <c r="FD603" s="120" t="s">
        <v>44</v>
      </c>
      <c r="FE603" s="132">
        <f t="shared" si="9502"/>
        <v>0</v>
      </c>
      <c r="FG603" s="118"/>
      <c r="FH603" s="118"/>
      <c r="FI603" s="119"/>
      <c r="FJ603" s="119"/>
      <c r="FK603" s="119"/>
      <c r="FL603" s="119"/>
      <c r="FM603" s="120" t="s">
        <v>44</v>
      </c>
      <c r="FN603" s="132">
        <f t="shared" si="9501"/>
        <v>0</v>
      </c>
      <c r="FP603" s="118"/>
      <c r="FQ603" s="118"/>
      <c r="FR603" s="119"/>
      <c r="FS603" s="119"/>
      <c r="FT603" s="119"/>
      <c r="FU603" s="119"/>
      <c r="FV603" s="120" t="s">
        <v>44</v>
      </c>
      <c r="FW603" s="132">
        <f t="shared" si="9502"/>
        <v>0</v>
      </c>
      <c r="FY603" s="118"/>
      <c r="FZ603" s="118"/>
      <c r="GA603" s="119"/>
      <c r="GB603" s="119"/>
      <c r="GC603" s="119"/>
      <c r="GD603" s="119"/>
      <c r="GE603" s="120" t="s">
        <v>44</v>
      </c>
      <c r="GF603" s="132">
        <f t="shared" si="9501"/>
        <v>0</v>
      </c>
      <c r="GH603" s="118"/>
      <c r="GI603" s="118"/>
      <c r="GJ603" s="119"/>
      <c r="GK603" s="119"/>
      <c r="GL603" s="119"/>
      <c r="GM603" s="119"/>
      <c r="GN603" s="120" t="s">
        <v>44</v>
      </c>
      <c r="GO603" s="132">
        <f t="shared" si="9502"/>
        <v>0</v>
      </c>
      <c r="GQ603" s="118"/>
      <c r="GR603" s="118"/>
      <c r="GS603" s="119"/>
      <c r="GT603" s="119"/>
      <c r="GU603" s="119"/>
      <c r="GV603" s="119"/>
      <c r="GW603" s="120" t="s">
        <v>44</v>
      </c>
      <c r="GX603" s="132">
        <f t="shared" ref="GX603:IZ603" si="9503">SUM(GX595:GX602)</f>
        <v>0</v>
      </c>
      <c r="GZ603" s="118"/>
      <c r="HA603" s="118"/>
      <c r="HB603" s="119"/>
      <c r="HC603" s="119"/>
      <c r="HD603" s="119"/>
      <c r="HE603" s="119"/>
      <c r="HF603" s="120" t="s">
        <v>44</v>
      </c>
      <c r="HG603" s="132">
        <f t="shared" ref="HG603:JI603" si="9504">SUM(HG595:HG602)</f>
        <v>1</v>
      </c>
      <c r="HI603" s="118"/>
      <c r="HJ603" s="118"/>
      <c r="HK603" s="119"/>
      <c r="HL603" s="119"/>
      <c r="HM603" s="119"/>
      <c r="HN603" s="119"/>
      <c r="HO603" s="120" t="s">
        <v>44</v>
      </c>
      <c r="HP603" s="132">
        <f t="shared" si="9503"/>
        <v>1</v>
      </c>
      <c r="HR603" s="118"/>
      <c r="HS603" s="118"/>
      <c r="HT603" s="119"/>
      <c r="HU603" s="119"/>
      <c r="HV603" s="119"/>
      <c r="HW603" s="119"/>
      <c r="HX603" s="120" t="s">
        <v>44</v>
      </c>
      <c r="HY603" s="132">
        <f t="shared" si="9504"/>
        <v>1</v>
      </c>
      <c r="IA603" s="118"/>
      <c r="IB603" s="118"/>
      <c r="IC603" s="119"/>
      <c r="ID603" s="119"/>
      <c r="IE603" s="119"/>
      <c r="IF603" s="119"/>
      <c r="IG603" s="120" t="s">
        <v>44</v>
      </c>
      <c r="IH603" s="132">
        <f t="shared" si="9503"/>
        <v>1</v>
      </c>
      <c r="IJ603" s="118"/>
      <c r="IK603" s="118"/>
      <c r="IL603" s="119"/>
      <c r="IM603" s="119"/>
      <c r="IN603" s="119"/>
      <c r="IO603" s="119"/>
      <c r="IP603" s="120" t="s">
        <v>44</v>
      </c>
      <c r="IQ603" s="132">
        <f t="shared" si="9504"/>
        <v>0</v>
      </c>
      <c r="IS603" s="118"/>
      <c r="IT603" s="118"/>
      <c r="IU603" s="119"/>
      <c r="IV603" s="119"/>
      <c r="IW603" s="119"/>
      <c r="IX603" s="119"/>
      <c r="IY603" s="120" t="s">
        <v>44</v>
      </c>
      <c r="IZ603" s="132">
        <f t="shared" si="9503"/>
        <v>1</v>
      </c>
      <c r="JB603" s="118"/>
      <c r="JC603" s="118"/>
      <c r="JD603" s="119"/>
      <c r="JE603" s="119"/>
      <c r="JF603" s="119"/>
      <c r="JG603" s="119"/>
      <c r="JH603" s="120" t="s">
        <v>44</v>
      </c>
      <c r="JI603" s="132">
        <f t="shared" si="9504"/>
        <v>1</v>
      </c>
      <c r="JK603" s="118"/>
      <c r="JL603" s="118"/>
      <c r="JM603" s="119"/>
      <c r="JN603" s="119"/>
      <c r="JO603" s="119"/>
      <c r="JP603" s="119"/>
      <c r="JQ603" s="120" t="s">
        <v>44</v>
      </c>
      <c r="JR603" s="132">
        <f t="shared" ref="JR603:LT603" si="9505">SUM(JR595:JR602)</f>
        <v>0</v>
      </c>
      <c r="JT603" s="118"/>
      <c r="JU603" s="118"/>
      <c r="JV603" s="119"/>
      <c r="JW603" s="119"/>
      <c r="JX603" s="119"/>
      <c r="JY603" s="119"/>
      <c r="JZ603" s="120" t="s">
        <v>44</v>
      </c>
      <c r="KA603" s="132">
        <f t="shared" ref="KA603:MC603" si="9506">SUM(KA595:KA602)</f>
        <v>0</v>
      </c>
      <c r="KC603" s="118"/>
      <c r="KD603" s="118"/>
      <c r="KE603" s="119"/>
      <c r="KF603" s="119"/>
      <c r="KG603" s="119"/>
      <c r="KH603" s="119"/>
      <c r="KI603" s="120" t="s">
        <v>44</v>
      </c>
      <c r="KJ603" s="132">
        <f t="shared" si="9505"/>
        <v>0</v>
      </c>
      <c r="KL603" s="118"/>
      <c r="KM603" s="118"/>
      <c r="KN603" s="119"/>
      <c r="KO603" s="119"/>
      <c r="KP603" s="119"/>
      <c r="KQ603" s="119"/>
      <c r="KR603" s="120" t="s">
        <v>44</v>
      </c>
      <c r="KS603" s="132">
        <f t="shared" si="9506"/>
        <v>0</v>
      </c>
      <c r="KU603" s="118"/>
      <c r="KV603" s="118"/>
      <c r="KW603" s="119"/>
      <c r="KX603" s="119"/>
      <c r="KY603" s="119"/>
      <c r="KZ603" s="119"/>
      <c r="LA603" s="120" t="s">
        <v>44</v>
      </c>
      <c r="LB603" s="132">
        <f t="shared" si="9505"/>
        <v>0</v>
      </c>
      <c r="LD603" s="118"/>
      <c r="LE603" s="118"/>
      <c r="LF603" s="119"/>
      <c r="LG603" s="119"/>
      <c r="LH603" s="119"/>
      <c r="LI603" s="119"/>
      <c r="LJ603" s="120" t="s">
        <v>44</v>
      </c>
      <c r="LK603" s="132">
        <f t="shared" si="9506"/>
        <v>0</v>
      </c>
      <c r="LM603" s="118"/>
      <c r="LN603" s="118"/>
      <c r="LO603" s="119"/>
      <c r="LP603" s="119"/>
      <c r="LQ603" s="119"/>
      <c r="LR603" s="119"/>
      <c r="LS603" s="120" t="s">
        <v>44</v>
      </c>
      <c r="LT603" s="132">
        <f t="shared" si="9505"/>
        <v>0</v>
      </c>
      <c r="LV603" s="118"/>
      <c r="LW603" s="118"/>
      <c r="LX603" s="119"/>
      <c r="LY603" s="119"/>
      <c r="LZ603" s="119"/>
      <c r="MA603" s="119"/>
      <c r="MB603" s="120" t="s">
        <v>44</v>
      </c>
      <c r="MC603" s="132">
        <f t="shared" si="9506"/>
        <v>0</v>
      </c>
      <c r="ME603" s="118"/>
      <c r="MF603" s="118"/>
      <c r="MG603" s="119"/>
      <c r="MH603" s="119"/>
      <c r="MI603" s="119"/>
      <c r="MJ603" s="119"/>
      <c r="MK603" s="120" t="s">
        <v>44</v>
      </c>
      <c r="ML603" s="132">
        <f t="shared" ref="ML603:ON603" si="9507">SUM(ML595:ML602)</f>
        <v>0</v>
      </c>
      <c r="MN603" s="118"/>
      <c r="MO603" s="118"/>
      <c r="MP603" s="119"/>
      <c r="MQ603" s="119"/>
      <c r="MR603" s="119"/>
      <c r="MS603" s="119"/>
      <c r="MT603" s="120" t="s">
        <v>44</v>
      </c>
      <c r="MU603" s="132">
        <f t="shared" ref="MU603:OW603" si="9508">SUM(MU595:MU602)</f>
        <v>1</v>
      </c>
      <c r="MW603" s="118"/>
      <c r="MX603" s="118"/>
      <c r="MY603" s="119"/>
      <c r="MZ603" s="119"/>
      <c r="NA603" s="119"/>
      <c r="NB603" s="119"/>
      <c r="NC603" s="120" t="s">
        <v>44</v>
      </c>
      <c r="ND603" s="132">
        <f t="shared" si="9507"/>
        <v>1</v>
      </c>
      <c r="NF603" s="118"/>
      <c r="NG603" s="118"/>
      <c r="NH603" s="119"/>
      <c r="NI603" s="119"/>
      <c r="NJ603" s="119"/>
      <c r="NK603" s="119"/>
      <c r="NL603" s="120" t="s">
        <v>44</v>
      </c>
      <c r="NM603" s="132">
        <f t="shared" si="9508"/>
        <v>1</v>
      </c>
      <c r="NO603" s="118"/>
      <c r="NP603" s="118"/>
      <c r="NQ603" s="119"/>
      <c r="NR603" s="119"/>
      <c r="NS603" s="119"/>
      <c r="NT603" s="119"/>
      <c r="NU603" s="120" t="s">
        <v>44</v>
      </c>
      <c r="NV603" s="132">
        <f t="shared" si="9507"/>
        <v>0</v>
      </c>
      <c r="NX603" s="118"/>
      <c r="NY603" s="118"/>
      <c r="NZ603" s="119"/>
      <c r="OA603" s="119"/>
      <c r="OB603" s="119"/>
      <c r="OC603" s="119"/>
      <c r="OD603" s="120" t="s">
        <v>44</v>
      </c>
      <c r="OE603" s="132">
        <f t="shared" si="9508"/>
        <v>1</v>
      </c>
      <c r="OG603" s="118"/>
      <c r="OH603" s="118"/>
      <c r="OI603" s="119"/>
      <c r="OJ603" s="119"/>
      <c r="OK603" s="119"/>
      <c r="OL603" s="119"/>
      <c r="OM603" s="120" t="s">
        <v>44</v>
      </c>
      <c r="ON603" s="132">
        <f t="shared" si="9507"/>
        <v>1</v>
      </c>
      <c r="OP603" s="118"/>
      <c r="OQ603" s="118"/>
      <c r="OR603" s="119"/>
      <c r="OS603" s="119"/>
      <c r="OT603" s="119"/>
      <c r="OU603" s="119"/>
      <c r="OV603" s="120" t="s">
        <v>44</v>
      </c>
      <c r="OW603" s="132">
        <f t="shared" si="9508"/>
        <v>0</v>
      </c>
      <c r="OY603" s="118"/>
      <c r="OZ603" s="118"/>
      <c r="PA603" s="119"/>
      <c r="PB603" s="119"/>
      <c r="PC603" s="119"/>
      <c r="PD603" s="119"/>
      <c r="PE603" s="120" t="s">
        <v>44</v>
      </c>
      <c r="PF603" s="132">
        <f t="shared" ref="PF603" si="9509">SUM(PF595:PF602)</f>
        <v>0</v>
      </c>
    </row>
    <row r="604" spans="1:422" s="139" customFormat="1">
      <c r="A604" s="134"/>
      <c r="B604" s="135"/>
      <c r="C604" s="136"/>
      <c r="D604" s="136"/>
      <c r="E604" s="136"/>
      <c r="F604" s="136"/>
      <c r="G604" s="137"/>
      <c r="H604" s="138"/>
      <c r="J604" s="134"/>
      <c r="K604" s="135"/>
      <c r="L604" s="136"/>
      <c r="M604" s="136"/>
      <c r="N604" s="136"/>
      <c r="O604" s="136"/>
      <c r="P604" s="137"/>
      <c r="Q604" s="138"/>
      <c r="S604" s="134"/>
      <c r="T604" s="135"/>
      <c r="U604" s="136"/>
      <c r="V604" s="136"/>
      <c r="W604" s="136"/>
      <c r="X604" s="136"/>
      <c r="Y604" s="137"/>
      <c r="Z604" s="138"/>
      <c r="AB604" s="134"/>
      <c r="AC604" s="135"/>
      <c r="AD604" s="136"/>
      <c r="AE604" s="136"/>
      <c r="AF604" s="136"/>
      <c r="AG604" s="136"/>
      <c r="AH604" s="137"/>
      <c r="AI604" s="138"/>
      <c r="AK604" s="134"/>
      <c r="AL604" s="135"/>
      <c r="AM604" s="136"/>
      <c r="AN604" s="136"/>
      <c r="AO604" s="136"/>
      <c r="AP604" s="136"/>
      <c r="AQ604" s="137"/>
      <c r="AR604" s="138"/>
      <c r="AT604" s="134"/>
      <c r="AU604" s="135"/>
      <c r="AV604" s="136"/>
      <c r="AW604" s="136"/>
      <c r="AX604" s="136"/>
      <c r="AY604" s="136"/>
      <c r="AZ604" s="137"/>
      <c r="BA604" s="138"/>
      <c r="BC604" s="134"/>
      <c r="BD604" s="135"/>
      <c r="BE604" s="136"/>
      <c r="BF604" s="136"/>
      <c r="BG604" s="136"/>
      <c r="BH604" s="136"/>
      <c r="BI604" s="137"/>
      <c r="BJ604" s="138"/>
      <c r="BL604" s="134"/>
      <c r="BM604" s="135"/>
      <c r="BN604" s="136"/>
      <c r="BO604" s="136"/>
      <c r="BP604" s="136"/>
      <c r="BQ604" s="136"/>
      <c r="BR604" s="137"/>
      <c r="BS604" s="138"/>
      <c r="BU604" s="134"/>
      <c r="BV604" s="135"/>
      <c r="BW604" s="136"/>
      <c r="BX604" s="136"/>
      <c r="BY604" s="136"/>
      <c r="BZ604" s="136"/>
      <c r="CA604" s="137"/>
      <c r="CB604" s="138"/>
      <c r="CD604" s="134"/>
      <c r="CE604" s="135"/>
      <c r="CF604" s="136"/>
      <c r="CG604" s="136"/>
      <c r="CH604" s="136"/>
      <c r="CI604" s="136"/>
      <c r="CJ604" s="137"/>
      <c r="CK604" s="138"/>
      <c r="CM604" s="134"/>
      <c r="CN604" s="135"/>
      <c r="CO604" s="136"/>
      <c r="CP604" s="136"/>
      <c r="CQ604" s="136"/>
      <c r="CR604" s="136"/>
      <c r="CS604" s="137"/>
      <c r="CT604" s="138"/>
      <c r="CV604" s="134"/>
      <c r="CW604" s="135"/>
      <c r="CX604" s="136"/>
      <c r="CY604" s="136"/>
      <c r="CZ604" s="136"/>
      <c r="DA604" s="136"/>
      <c r="DB604" s="137"/>
      <c r="DC604" s="138"/>
      <c r="DE604" s="134"/>
      <c r="DF604" s="135"/>
      <c r="DG604" s="136"/>
      <c r="DH604" s="136"/>
      <c r="DI604" s="136"/>
      <c r="DJ604" s="136"/>
      <c r="DK604" s="137"/>
      <c r="DL604" s="138"/>
      <c r="DN604" s="134"/>
      <c r="DO604" s="135"/>
      <c r="DP604" s="136"/>
      <c r="DQ604" s="136"/>
      <c r="DR604" s="136"/>
      <c r="DS604" s="136"/>
      <c r="DT604" s="137"/>
      <c r="DU604" s="138"/>
      <c r="DW604" s="134"/>
      <c r="DX604" s="135"/>
      <c r="DY604" s="136"/>
      <c r="DZ604" s="136"/>
      <c r="EA604" s="136"/>
      <c r="EB604" s="136"/>
      <c r="EC604" s="137"/>
      <c r="ED604" s="138"/>
      <c r="EF604" s="134"/>
      <c r="EG604" s="135"/>
      <c r="EH604" s="136"/>
      <c r="EI604" s="136"/>
      <c r="EJ604" s="136"/>
      <c r="EK604" s="136"/>
      <c r="EL604" s="137"/>
      <c r="EM604" s="138"/>
      <c r="EO604" s="134"/>
      <c r="EP604" s="135"/>
      <c r="EQ604" s="136"/>
      <c r="ER604" s="136"/>
      <c r="ES604" s="136"/>
      <c r="ET604" s="136"/>
      <c r="EU604" s="137"/>
      <c r="EV604" s="138"/>
      <c r="EX604" s="134"/>
      <c r="EY604" s="135"/>
      <c r="EZ604" s="136"/>
      <c r="FA604" s="136"/>
      <c r="FB604" s="136"/>
      <c r="FC604" s="136"/>
      <c r="FD604" s="137"/>
      <c r="FE604" s="138"/>
      <c r="FG604" s="134"/>
      <c r="FH604" s="135"/>
      <c r="FI604" s="136"/>
      <c r="FJ604" s="136"/>
      <c r="FK604" s="136"/>
      <c r="FL604" s="136"/>
      <c r="FM604" s="137"/>
      <c r="FN604" s="138"/>
      <c r="FP604" s="134"/>
      <c r="FQ604" s="135"/>
      <c r="FR604" s="136"/>
      <c r="FS604" s="136"/>
      <c r="FT604" s="136"/>
      <c r="FU604" s="136"/>
      <c r="FV604" s="137"/>
      <c r="FW604" s="138"/>
      <c r="FY604" s="134"/>
      <c r="FZ604" s="135"/>
      <c r="GA604" s="136"/>
      <c r="GB604" s="136"/>
      <c r="GC604" s="136"/>
      <c r="GD604" s="136"/>
      <c r="GE604" s="137"/>
      <c r="GF604" s="138"/>
      <c r="GH604" s="134"/>
      <c r="GI604" s="135"/>
      <c r="GJ604" s="136"/>
      <c r="GK604" s="136"/>
      <c r="GL604" s="136"/>
      <c r="GM604" s="136"/>
      <c r="GN604" s="137"/>
      <c r="GO604" s="138"/>
      <c r="GQ604" s="134"/>
      <c r="GR604" s="135"/>
      <c r="GS604" s="136"/>
      <c r="GT604" s="136"/>
      <c r="GU604" s="136"/>
      <c r="GV604" s="136"/>
      <c r="GW604" s="137"/>
      <c r="GX604" s="138"/>
      <c r="GZ604" s="134"/>
      <c r="HA604" s="135"/>
      <c r="HB604" s="136"/>
      <c r="HC604" s="136"/>
      <c r="HD604" s="136"/>
      <c r="HE604" s="136"/>
      <c r="HF604" s="137"/>
      <c r="HG604" s="138"/>
      <c r="HI604" s="134"/>
      <c r="HJ604" s="135"/>
      <c r="HK604" s="136"/>
      <c r="HL604" s="136"/>
      <c r="HM604" s="136"/>
      <c r="HN604" s="136"/>
      <c r="HO604" s="137"/>
      <c r="HP604" s="138"/>
      <c r="HR604" s="134"/>
      <c r="HS604" s="135"/>
      <c r="HT604" s="136"/>
      <c r="HU604" s="136"/>
      <c r="HV604" s="136"/>
      <c r="HW604" s="136"/>
      <c r="HX604" s="137"/>
      <c r="HY604" s="138"/>
      <c r="IA604" s="134"/>
      <c r="IB604" s="135"/>
      <c r="IC604" s="136"/>
      <c r="ID604" s="136"/>
      <c r="IE604" s="136"/>
      <c r="IF604" s="136"/>
      <c r="IG604" s="137"/>
      <c r="IH604" s="138"/>
      <c r="IJ604" s="134"/>
      <c r="IK604" s="135"/>
      <c r="IL604" s="136"/>
      <c r="IM604" s="136"/>
      <c r="IN604" s="136"/>
      <c r="IO604" s="136"/>
      <c r="IP604" s="137"/>
      <c r="IQ604" s="138"/>
      <c r="IS604" s="134"/>
      <c r="IT604" s="135"/>
      <c r="IU604" s="136"/>
      <c r="IV604" s="136"/>
      <c r="IW604" s="136"/>
      <c r="IX604" s="136"/>
      <c r="IY604" s="137"/>
      <c r="IZ604" s="138"/>
      <c r="JB604" s="134"/>
      <c r="JC604" s="135"/>
      <c r="JD604" s="136"/>
      <c r="JE604" s="136"/>
      <c r="JF604" s="136"/>
      <c r="JG604" s="136"/>
      <c r="JH604" s="137"/>
      <c r="JI604" s="138"/>
      <c r="JK604" s="134"/>
      <c r="JL604" s="135"/>
      <c r="JM604" s="136"/>
      <c r="JN604" s="136"/>
      <c r="JO604" s="136"/>
      <c r="JP604" s="136"/>
      <c r="JQ604" s="137"/>
      <c r="JR604" s="138"/>
      <c r="JT604" s="134"/>
      <c r="JU604" s="135"/>
      <c r="JV604" s="136"/>
      <c r="JW604" s="136"/>
      <c r="JX604" s="136"/>
      <c r="JY604" s="136"/>
      <c r="JZ604" s="137"/>
      <c r="KA604" s="138"/>
      <c r="KC604" s="134"/>
      <c r="KD604" s="135"/>
      <c r="KE604" s="136"/>
      <c r="KF604" s="136"/>
      <c r="KG604" s="136"/>
      <c r="KH604" s="136"/>
      <c r="KI604" s="137"/>
      <c r="KJ604" s="138"/>
      <c r="KL604" s="134"/>
      <c r="KM604" s="135"/>
      <c r="KN604" s="136"/>
      <c r="KO604" s="136"/>
      <c r="KP604" s="136"/>
      <c r="KQ604" s="136"/>
      <c r="KR604" s="137"/>
      <c r="KS604" s="138"/>
      <c r="KU604" s="134"/>
      <c r="KV604" s="135"/>
      <c r="KW604" s="136"/>
      <c r="KX604" s="136"/>
      <c r="KY604" s="136"/>
      <c r="KZ604" s="136"/>
      <c r="LA604" s="137"/>
      <c r="LB604" s="138"/>
      <c r="LD604" s="134"/>
      <c r="LE604" s="135"/>
      <c r="LF604" s="136"/>
      <c r="LG604" s="136"/>
      <c r="LH604" s="136"/>
      <c r="LI604" s="136"/>
      <c r="LJ604" s="137"/>
      <c r="LK604" s="138"/>
      <c r="LM604" s="134"/>
      <c r="LN604" s="135"/>
      <c r="LO604" s="136"/>
      <c r="LP604" s="136"/>
      <c r="LQ604" s="136"/>
      <c r="LR604" s="136"/>
      <c r="LS604" s="137"/>
      <c r="LT604" s="138"/>
      <c r="LV604" s="134"/>
      <c r="LW604" s="135"/>
      <c r="LX604" s="136"/>
      <c r="LY604" s="136"/>
      <c r="LZ604" s="136"/>
      <c r="MA604" s="136"/>
      <c r="MB604" s="137"/>
      <c r="MC604" s="138"/>
      <c r="ME604" s="134"/>
      <c r="MF604" s="135"/>
      <c r="MG604" s="136"/>
      <c r="MH604" s="136"/>
      <c r="MI604" s="136"/>
      <c r="MJ604" s="136"/>
      <c r="MK604" s="137"/>
      <c r="ML604" s="138"/>
      <c r="MN604" s="134"/>
      <c r="MO604" s="135"/>
      <c r="MP604" s="136"/>
      <c r="MQ604" s="136"/>
      <c r="MR604" s="136"/>
      <c r="MS604" s="136"/>
      <c r="MT604" s="137"/>
      <c r="MU604" s="138"/>
      <c r="MW604" s="134"/>
      <c r="MX604" s="135"/>
      <c r="MY604" s="136"/>
      <c r="MZ604" s="136"/>
      <c r="NA604" s="136"/>
      <c r="NB604" s="136"/>
      <c r="NC604" s="137"/>
      <c r="ND604" s="138"/>
      <c r="NF604" s="134"/>
      <c r="NG604" s="135"/>
      <c r="NH604" s="136"/>
      <c r="NI604" s="136"/>
      <c r="NJ604" s="136"/>
      <c r="NK604" s="136"/>
      <c r="NL604" s="137"/>
      <c r="NM604" s="138"/>
      <c r="NO604" s="134"/>
      <c r="NP604" s="135"/>
      <c r="NQ604" s="136"/>
      <c r="NR604" s="136"/>
      <c r="NS604" s="136"/>
      <c r="NT604" s="136"/>
      <c r="NU604" s="137"/>
      <c r="NV604" s="138"/>
      <c r="NX604" s="134"/>
      <c r="NY604" s="135"/>
      <c r="NZ604" s="136"/>
      <c r="OA604" s="136"/>
      <c r="OB604" s="136"/>
      <c r="OC604" s="136"/>
      <c r="OD604" s="137"/>
      <c r="OE604" s="138"/>
      <c r="OG604" s="134"/>
      <c r="OH604" s="135"/>
      <c r="OI604" s="136"/>
      <c r="OJ604" s="136"/>
      <c r="OK604" s="136"/>
      <c r="OL604" s="136"/>
      <c r="OM604" s="137"/>
      <c r="ON604" s="138"/>
      <c r="OP604" s="134"/>
      <c r="OQ604" s="135"/>
      <c r="OR604" s="136"/>
      <c r="OS604" s="136"/>
      <c r="OT604" s="136"/>
      <c r="OU604" s="136"/>
      <c r="OV604" s="137"/>
      <c r="OW604" s="138"/>
      <c r="OY604" s="134"/>
      <c r="OZ604" s="135"/>
      <c r="PA604" s="136"/>
      <c r="PB604" s="136"/>
      <c r="PC604" s="136"/>
      <c r="PD604" s="136"/>
      <c r="PE604" s="137"/>
      <c r="PF604" s="138"/>
    </row>
    <row r="605" spans="1:422">
      <c r="A605" s="116" t="s">
        <v>312</v>
      </c>
      <c r="B605" s="533" t="str">
        <f>+B590</f>
        <v>APARATOS SANITARIOS, MUEBLES Y GRIFERIAS</v>
      </c>
      <c r="C605" s="534"/>
      <c r="D605" s="534"/>
      <c r="E605" s="534"/>
      <c r="F605" s="534"/>
      <c r="G605" s="535"/>
      <c r="H605" s="116"/>
      <c r="J605" s="116" t="s">
        <v>312</v>
      </c>
      <c r="K605" s="533" t="str">
        <f>B605</f>
        <v>APARATOS SANITARIOS, MUEBLES Y GRIFERIAS</v>
      </c>
      <c r="L605" s="534"/>
      <c r="M605" s="534"/>
      <c r="N605" s="534"/>
      <c r="O605" s="534"/>
      <c r="P605" s="535"/>
      <c r="Q605" s="116"/>
      <c r="S605" s="116" t="s">
        <v>312</v>
      </c>
      <c r="T605" s="533" t="str">
        <f>K605</f>
        <v>APARATOS SANITARIOS, MUEBLES Y GRIFERIAS</v>
      </c>
      <c r="U605" s="534"/>
      <c r="V605" s="534"/>
      <c r="W605" s="534"/>
      <c r="X605" s="534"/>
      <c r="Y605" s="535"/>
      <c r="Z605" s="116"/>
      <c r="AB605" s="116" t="s">
        <v>312</v>
      </c>
      <c r="AC605" s="533" t="str">
        <f>T605</f>
        <v>APARATOS SANITARIOS, MUEBLES Y GRIFERIAS</v>
      </c>
      <c r="AD605" s="534"/>
      <c r="AE605" s="534"/>
      <c r="AF605" s="534"/>
      <c r="AG605" s="534"/>
      <c r="AH605" s="535"/>
      <c r="AI605" s="116"/>
      <c r="AK605" s="116" t="s">
        <v>312</v>
      </c>
      <c r="AL605" s="533" t="str">
        <f>AC605</f>
        <v>APARATOS SANITARIOS, MUEBLES Y GRIFERIAS</v>
      </c>
      <c r="AM605" s="534"/>
      <c r="AN605" s="534"/>
      <c r="AO605" s="534"/>
      <c r="AP605" s="534"/>
      <c r="AQ605" s="535"/>
      <c r="AR605" s="116"/>
      <c r="AT605" s="116" t="s">
        <v>312</v>
      </c>
      <c r="AU605" s="533" t="str">
        <f>AL605</f>
        <v>APARATOS SANITARIOS, MUEBLES Y GRIFERIAS</v>
      </c>
      <c r="AV605" s="534"/>
      <c r="AW605" s="534"/>
      <c r="AX605" s="534"/>
      <c r="AY605" s="534"/>
      <c r="AZ605" s="535"/>
      <c r="BA605" s="116"/>
      <c r="BC605" s="116" t="s">
        <v>312</v>
      </c>
      <c r="BD605" s="533" t="str">
        <f t="shared" ref="BD605" si="9510">AU605</f>
        <v>APARATOS SANITARIOS, MUEBLES Y GRIFERIAS</v>
      </c>
      <c r="BE605" s="534"/>
      <c r="BF605" s="534"/>
      <c r="BG605" s="534"/>
      <c r="BH605" s="534"/>
      <c r="BI605" s="535"/>
      <c r="BJ605" s="116"/>
      <c r="BL605" s="116" t="s">
        <v>312</v>
      </c>
      <c r="BM605" s="533" t="str">
        <f t="shared" ref="BM605" si="9511">BD605</f>
        <v>APARATOS SANITARIOS, MUEBLES Y GRIFERIAS</v>
      </c>
      <c r="BN605" s="534"/>
      <c r="BO605" s="534"/>
      <c r="BP605" s="534"/>
      <c r="BQ605" s="534"/>
      <c r="BR605" s="535"/>
      <c r="BS605" s="116"/>
      <c r="BU605" s="116" t="s">
        <v>312</v>
      </c>
      <c r="BV605" s="533" t="str">
        <f t="shared" ref="BV605" si="9512">BM605</f>
        <v>APARATOS SANITARIOS, MUEBLES Y GRIFERIAS</v>
      </c>
      <c r="BW605" s="534"/>
      <c r="BX605" s="534"/>
      <c r="BY605" s="534"/>
      <c r="BZ605" s="534"/>
      <c r="CA605" s="535"/>
      <c r="CB605" s="116"/>
      <c r="CD605" s="116" t="s">
        <v>312</v>
      </c>
      <c r="CE605" s="533" t="str">
        <f t="shared" ref="CE605" si="9513">BV605</f>
        <v>APARATOS SANITARIOS, MUEBLES Y GRIFERIAS</v>
      </c>
      <c r="CF605" s="534"/>
      <c r="CG605" s="534"/>
      <c r="CH605" s="534"/>
      <c r="CI605" s="534"/>
      <c r="CJ605" s="535"/>
      <c r="CK605" s="116"/>
      <c r="CM605" s="116" t="s">
        <v>312</v>
      </c>
      <c r="CN605" s="533" t="str">
        <f t="shared" ref="CN605" si="9514">CE605</f>
        <v>APARATOS SANITARIOS, MUEBLES Y GRIFERIAS</v>
      </c>
      <c r="CO605" s="534"/>
      <c r="CP605" s="534"/>
      <c r="CQ605" s="534"/>
      <c r="CR605" s="534"/>
      <c r="CS605" s="535"/>
      <c r="CT605" s="116"/>
      <c r="CV605" s="116" t="s">
        <v>312</v>
      </c>
      <c r="CW605" s="533" t="str">
        <f t="shared" ref="CW605" si="9515">CN605</f>
        <v>APARATOS SANITARIOS, MUEBLES Y GRIFERIAS</v>
      </c>
      <c r="CX605" s="534"/>
      <c r="CY605" s="534"/>
      <c r="CZ605" s="534"/>
      <c r="DA605" s="534"/>
      <c r="DB605" s="535"/>
      <c r="DC605" s="116"/>
      <c r="DE605" s="116" t="s">
        <v>312</v>
      </c>
      <c r="DF605" s="533" t="str">
        <f t="shared" ref="DF605" si="9516">CW605</f>
        <v>APARATOS SANITARIOS, MUEBLES Y GRIFERIAS</v>
      </c>
      <c r="DG605" s="534"/>
      <c r="DH605" s="534"/>
      <c r="DI605" s="534"/>
      <c r="DJ605" s="534"/>
      <c r="DK605" s="535"/>
      <c r="DL605" s="116"/>
      <c r="DN605" s="116" t="s">
        <v>312</v>
      </c>
      <c r="DO605" s="533" t="str">
        <f t="shared" ref="DO605" si="9517">DF605</f>
        <v>APARATOS SANITARIOS, MUEBLES Y GRIFERIAS</v>
      </c>
      <c r="DP605" s="534"/>
      <c r="DQ605" s="534"/>
      <c r="DR605" s="534"/>
      <c r="DS605" s="534"/>
      <c r="DT605" s="535"/>
      <c r="DU605" s="116"/>
      <c r="DW605" s="116" t="s">
        <v>312</v>
      </c>
      <c r="DX605" s="533" t="str">
        <f t="shared" ref="DX605" si="9518">DO605</f>
        <v>APARATOS SANITARIOS, MUEBLES Y GRIFERIAS</v>
      </c>
      <c r="DY605" s="534"/>
      <c r="DZ605" s="534"/>
      <c r="EA605" s="534"/>
      <c r="EB605" s="534"/>
      <c r="EC605" s="535"/>
      <c r="ED605" s="116"/>
      <c r="EF605" s="116" t="s">
        <v>312</v>
      </c>
      <c r="EG605" s="533" t="str">
        <f t="shared" ref="EG605" si="9519">DX605</f>
        <v>APARATOS SANITARIOS, MUEBLES Y GRIFERIAS</v>
      </c>
      <c r="EH605" s="534"/>
      <c r="EI605" s="534"/>
      <c r="EJ605" s="534"/>
      <c r="EK605" s="534"/>
      <c r="EL605" s="535"/>
      <c r="EM605" s="116"/>
      <c r="EO605" s="116" t="s">
        <v>312</v>
      </c>
      <c r="EP605" s="533" t="str">
        <f t="shared" ref="EP605" si="9520">EG605</f>
        <v>APARATOS SANITARIOS, MUEBLES Y GRIFERIAS</v>
      </c>
      <c r="EQ605" s="534"/>
      <c r="ER605" s="534"/>
      <c r="ES605" s="534"/>
      <c r="ET605" s="534"/>
      <c r="EU605" s="535"/>
      <c r="EV605" s="116"/>
      <c r="EX605" s="116" t="s">
        <v>312</v>
      </c>
      <c r="EY605" s="533" t="str">
        <f t="shared" ref="EY605" si="9521">EP605</f>
        <v>APARATOS SANITARIOS, MUEBLES Y GRIFERIAS</v>
      </c>
      <c r="EZ605" s="534"/>
      <c r="FA605" s="534"/>
      <c r="FB605" s="534"/>
      <c r="FC605" s="534"/>
      <c r="FD605" s="535"/>
      <c r="FE605" s="116"/>
      <c r="FG605" s="116" t="s">
        <v>312</v>
      </c>
      <c r="FH605" s="533" t="str">
        <f t="shared" ref="FH605" si="9522">EY605</f>
        <v>APARATOS SANITARIOS, MUEBLES Y GRIFERIAS</v>
      </c>
      <c r="FI605" s="534"/>
      <c r="FJ605" s="534"/>
      <c r="FK605" s="534"/>
      <c r="FL605" s="534"/>
      <c r="FM605" s="535"/>
      <c r="FN605" s="116"/>
      <c r="FP605" s="116" t="s">
        <v>312</v>
      </c>
      <c r="FQ605" s="533" t="str">
        <f t="shared" ref="FQ605" si="9523">FH605</f>
        <v>APARATOS SANITARIOS, MUEBLES Y GRIFERIAS</v>
      </c>
      <c r="FR605" s="534"/>
      <c r="FS605" s="534"/>
      <c r="FT605" s="534"/>
      <c r="FU605" s="534"/>
      <c r="FV605" s="535"/>
      <c r="FW605" s="116"/>
      <c r="FY605" s="116" t="s">
        <v>312</v>
      </c>
      <c r="FZ605" s="533" t="str">
        <f t="shared" ref="FZ605" si="9524">FQ605</f>
        <v>APARATOS SANITARIOS, MUEBLES Y GRIFERIAS</v>
      </c>
      <c r="GA605" s="534"/>
      <c r="GB605" s="534"/>
      <c r="GC605" s="534"/>
      <c r="GD605" s="534"/>
      <c r="GE605" s="535"/>
      <c r="GF605" s="116"/>
      <c r="GH605" s="116" t="s">
        <v>312</v>
      </c>
      <c r="GI605" s="533" t="str">
        <f t="shared" ref="GI605" si="9525">FZ605</f>
        <v>APARATOS SANITARIOS, MUEBLES Y GRIFERIAS</v>
      </c>
      <c r="GJ605" s="534"/>
      <c r="GK605" s="534"/>
      <c r="GL605" s="534"/>
      <c r="GM605" s="534"/>
      <c r="GN605" s="535"/>
      <c r="GO605" s="116"/>
      <c r="GQ605" s="116" t="s">
        <v>312</v>
      </c>
      <c r="GR605" s="533" t="str">
        <f t="shared" ref="GR605" si="9526">GI605</f>
        <v>APARATOS SANITARIOS, MUEBLES Y GRIFERIAS</v>
      </c>
      <c r="GS605" s="534"/>
      <c r="GT605" s="534"/>
      <c r="GU605" s="534"/>
      <c r="GV605" s="534"/>
      <c r="GW605" s="535"/>
      <c r="GX605" s="116"/>
      <c r="GZ605" s="116" t="s">
        <v>312</v>
      </c>
      <c r="HA605" s="533" t="str">
        <f t="shared" ref="HA605" si="9527">GR605</f>
        <v>APARATOS SANITARIOS, MUEBLES Y GRIFERIAS</v>
      </c>
      <c r="HB605" s="534"/>
      <c r="HC605" s="534"/>
      <c r="HD605" s="534"/>
      <c r="HE605" s="534"/>
      <c r="HF605" s="535"/>
      <c r="HG605" s="116"/>
      <c r="HI605" s="116" t="s">
        <v>312</v>
      </c>
      <c r="HJ605" s="533" t="str">
        <f t="shared" ref="HJ605" si="9528">HA605</f>
        <v>APARATOS SANITARIOS, MUEBLES Y GRIFERIAS</v>
      </c>
      <c r="HK605" s="534"/>
      <c r="HL605" s="534"/>
      <c r="HM605" s="534"/>
      <c r="HN605" s="534"/>
      <c r="HO605" s="535"/>
      <c r="HP605" s="116"/>
      <c r="HR605" s="116" t="s">
        <v>312</v>
      </c>
      <c r="HS605" s="533" t="str">
        <f t="shared" ref="HS605" si="9529">HJ605</f>
        <v>APARATOS SANITARIOS, MUEBLES Y GRIFERIAS</v>
      </c>
      <c r="HT605" s="534"/>
      <c r="HU605" s="534"/>
      <c r="HV605" s="534"/>
      <c r="HW605" s="534"/>
      <c r="HX605" s="535"/>
      <c r="HY605" s="116"/>
      <c r="IA605" s="116" t="s">
        <v>312</v>
      </c>
      <c r="IB605" s="533" t="str">
        <f t="shared" ref="IB605" si="9530">HS605</f>
        <v>APARATOS SANITARIOS, MUEBLES Y GRIFERIAS</v>
      </c>
      <c r="IC605" s="534"/>
      <c r="ID605" s="534"/>
      <c r="IE605" s="534"/>
      <c r="IF605" s="534"/>
      <c r="IG605" s="535"/>
      <c r="IH605" s="116"/>
      <c r="IJ605" s="116" t="s">
        <v>312</v>
      </c>
      <c r="IK605" s="533" t="str">
        <f t="shared" ref="IK605" si="9531">IB605</f>
        <v>APARATOS SANITARIOS, MUEBLES Y GRIFERIAS</v>
      </c>
      <c r="IL605" s="534"/>
      <c r="IM605" s="534"/>
      <c r="IN605" s="534"/>
      <c r="IO605" s="534"/>
      <c r="IP605" s="535"/>
      <c r="IQ605" s="116"/>
      <c r="IS605" s="116" t="s">
        <v>312</v>
      </c>
      <c r="IT605" s="533" t="str">
        <f t="shared" ref="IT605" si="9532">IK605</f>
        <v>APARATOS SANITARIOS, MUEBLES Y GRIFERIAS</v>
      </c>
      <c r="IU605" s="534"/>
      <c r="IV605" s="534"/>
      <c r="IW605" s="534"/>
      <c r="IX605" s="534"/>
      <c r="IY605" s="535"/>
      <c r="IZ605" s="116"/>
      <c r="JB605" s="116" t="s">
        <v>312</v>
      </c>
      <c r="JC605" s="533" t="str">
        <f t="shared" ref="JC605" si="9533">IT605</f>
        <v>APARATOS SANITARIOS, MUEBLES Y GRIFERIAS</v>
      </c>
      <c r="JD605" s="534"/>
      <c r="JE605" s="534"/>
      <c r="JF605" s="534"/>
      <c r="JG605" s="534"/>
      <c r="JH605" s="535"/>
      <c r="JI605" s="116"/>
      <c r="JK605" s="116" t="s">
        <v>312</v>
      </c>
      <c r="JL605" s="533" t="str">
        <f t="shared" ref="JL605" si="9534">JC605</f>
        <v>APARATOS SANITARIOS, MUEBLES Y GRIFERIAS</v>
      </c>
      <c r="JM605" s="534"/>
      <c r="JN605" s="534"/>
      <c r="JO605" s="534"/>
      <c r="JP605" s="534"/>
      <c r="JQ605" s="535"/>
      <c r="JR605" s="116"/>
      <c r="JT605" s="116" t="s">
        <v>312</v>
      </c>
      <c r="JU605" s="533" t="str">
        <f t="shared" ref="JU605" si="9535">JL605</f>
        <v>APARATOS SANITARIOS, MUEBLES Y GRIFERIAS</v>
      </c>
      <c r="JV605" s="534"/>
      <c r="JW605" s="534"/>
      <c r="JX605" s="534"/>
      <c r="JY605" s="534"/>
      <c r="JZ605" s="535"/>
      <c r="KA605" s="116"/>
      <c r="KC605" s="116" t="s">
        <v>312</v>
      </c>
      <c r="KD605" s="533" t="str">
        <f t="shared" ref="KD605" si="9536">JU605</f>
        <v>APARATOS SANITARIOS, MUEBLES Y GRIFERIAS</v>
      </c>
      <c r="KE605" s="534"/>
      <c r="KF605" s="534"/>
      <c r="KG605" s="534"/>
      <c r="KH605" s="534"/>
      <c r="KI605" s="535"/>
      <c r="KJ605" s="116"/>
      <c r="KL605" s="116" t="s">
        <v>312</v>
      </c>
      <c r="KM605" s="533" t="str">
        <f t="shared" ref="KM605" si="9537">KD605</f>
        <v>APARATOS SANITARIOS, MUEBLES Y GRIFERIAS</v>
      </c>
      <c r="KN605" s="534"/>
      <c r="KO605" s="534"/>
      <c r="KP605" s="534"/>
      <c r="KQ605" s="534"/>
      <c r="KR605" s="535"/>
      <c r="KS605" s="116"/>
      <c r="KU605" s="116" t="s">
        <v>312</v>
      </c>
      <c r="KV605" s="533" t="str">
        <f t="shared" ref="KV605" si="9538">KM605</f>
        <v>APARATOS SANITARIOS, MUEBLES Y GRIFERIAS</v>
      </c>
      <c r="KW605" s="534"/>
      <c r="KX605" s="534"/>
      <c r="KY605" s="534"/>
      <c r="KZ605" s="534"/>
      <c r="LA605" s="535"/>
      <c r="LB605" s="116"/>
      <c r="LD605" s="116" t="s">
        <v>312</v>
      </c>
      <c r="LE605" s="533" t="str">
        <f t="shared" ref="LE605" si="9539">KV605</f>
        <v>APARATOS SANITARIOS, MUEBLES Y GRIFERIAS</v>
      </c>
      <c r="LF605" s="534"/>
      <c r="LG605" s="534"/>
      <c r="LH605" s="534"/>
      <c r="LI605" s="534"/>
      <c r="LJ605" s="535"/>
      <c r="LK605" s="116"/>
      <c r="LM605" s="116" t="s">
        <v>312</v>
      </c>
      <c r="LN605" s="533" t="str">
        <f t="shared" ref="LN605" si="9540">LE605</f>
        <v>APARATOS SANITARIOS, MUEBLES Y GRIFERIAS</v>
      </c>
      <c r="LO605" s="534"/>
      <c r="LP605" s="534"/>
      <c r="LQ605" s="534"/>
      <c r="LR605" s="534"/>
      <c r="LS605" s="535"/>
      <c r="LT605" s="116"/>
      <c r="LV605" s="116" t="s">
        <v>312</v>
      </c>
      <c r="LW605" s="533" t="str">
        <f t="shared" ref="LW605" si="9541">LN605</f>
        <v>APARATOS SANITARIOS, MUEBLES Y GRIFERIAS</v>
      </c>
      <c r="LX605" s="534"/>
      <c r="LY605" s="534"/>
      <c r="LZ605" s="534"/>
      <c r="MA605" s="534"/>
      <c r="MB605" s="535"/>
      <c r="MC605" s="116"/>
      <c r="ME605" s="116" t="s">
        <v>312</v>
      </c>
      <c r="MF605" s="533" t="str">
        <f t="shared" ref="MF605" si="9542">LW605</f>
        <v>APARATOS SANITARIOS, MUEBLES Y GRIFERIAS</v>
      </c>
      <c r="MG605" s="534"/>
      <c r="MH605" s="534"/>
      <c r="MI605" s="534"/>
      <c r="MJ605" s="534"/>
      <c r="MK605" s="535"/>
      <c r="ML605" s="116"/>
      <c r="MN605" s="116" t="s">
        <v>312</v>
      </c>
      <c r="MO605" s="533" t="str">
        <f t="shared" ref="MO605" si="9543">MF605</f>
        <v>APARATOS SANITARIOS, MUEBLES Y GRIFERIAS</v>
      </c>
      <c r="MP605" s="534"/>
      <c r="MQ605" s="534"/>
      <c r="MR605" s="534"/>
      <c r="MS605" s="534"/>
      <c r="MT605" s="535"/>
      <c r="MU605" s="116"/>
      <c r="MW605" s="116" t="s">
        <v>312</v>
      </c>
      <c r="MX605" s="533" t="str">
        <f t="shared" ref="MX605" si="9544">MO605</f>
        <v>APARATOS SANITARIOS, MUEBLES Y GRIFERIAS</v>
      </c>
      <c r="MY605" s="534"/>
      <c r="MZ605" s="534"/>
      <c r="NA605" s="534"/>
      <c r="NB605" s="534"/>
      <c r="NC605" s="535"/>
      <c r="ND605" s="116"/>
      <c r="NF605" s="116" t="s">
        <v>312</v>
      </c>
      <c r="NG605" s="533" t="str">
        <f t="shared" ref="NG605" si="9545">MX605</f>
        <v>APARATOS SANITARIOS, MUEBLES Y GRIFERIAS</v>
      </c>
      <c r="NH605" s="534"/>
      <c r="NI605" s="534"/>
      <c r="NJ605" s="534"/>
      <c r="NK605" s="534"/>
      <c r="NL605" s="535"/>
      <c r="NM605" s="116"/>
      <c r="NO605" s="116" t="s">
        <v>312</v>
      </c>
      <c r="NP605" s="533" t="str">
        <f t="shared" ref="NP605" si="9546">NG605</f>
        <v>APARATOS SANITARIOS, MUEBLES Y GRIFERIAS</v>
      </c>
      <c r="NQ605" s="534"/>
      <c r="NR605" s="534"/>
      <c r="NS605" s="534"/>
      <c r="NT605" s="534"/>
      <c r="NU605" s="535"/>
      <c r="NV605" s="116"/>
      <c r="NX605" s="116" t="s">
        <v>312</v>
      </c>
      <c r="NY605" s="533" t="str">
        <f t="shared" ref="NY605" si="9547">NP605</f>
        <v>APARATOS SANITARIOS, MUEBLES Y GRIFERIAS</v>
      </c>
      <c r="NZ605" s="534"/>
      <c r="OA605" s="534"/>
      <c r="OB605" s="534"/>
      <c r="OC605" s="534"/>
      <c r="OD605" s="535"/>
      <c r="OE605" s="116"/>
      <c r="OG605" s="116" t="s">
        <v>312</v>
      </c>
      <c r="OH605" s="533" t="str">
        <f t="shared" ref="OH605" si="9548">NY605</f>
        <v>APARATOS SANITARIOS, MUEBLES Y GRIFERIAS</v>
      </c>
      <c r="OI605" s="534"/>
      <c r="OJ605" s="534"/>
      <c r="OK605" s="534"/>
      <c r="OL605" s="534"/>
      <c r="OM605" s="535"/>
      <c r="ON605" s="116"/>
      <c r="OP605" s="116" t="s">
        <v>312</v>
      </c>
      <c r="OQ605" s="533" t="str">
        <f t="shared" ref="OQ605" si="9549">OH605</f>
        <v>APARATOS SANITARIOS, MUEBLES Y GRIFERIAS</v>
      </c>
      <c r="OR605" s="534"/>
      <c r="OS605" s="534"/>
      <c r="OT605" s="534"/>
      <c r="OU605" s="534"/>
      <c r="OV605" s="535"/>
      <c r="OW605" s="116"/>
      <c r="OY605" s="116" t="s">
        <v>312</v>
      </c>
      <c r="OZ605" s="533" t="str">
        <f t="shared" ref="OZ605" si="9550">OQ605</f>
        <v>APARATOS SANITARIOS, MUEBLES Y GRIFERIAS</v>
      </c>
      <c r="PA605" s="534"/>
      <c r="PB605" s="534"/>
      <c r="PC605" s="534"/>
      <c r="PD605" s="534"/>
      <c r="PE605" s="535"/>
      <c r="PF605" s="116"/>
    </row>
    <row r="606" spans="1:422">
      <c r="A606" s="116"/>
      <c r="B606" s="536"/>
      <c r="C606" s="537"/>
      <c r="D606" s="537"/>
      <c r="E606" s="537"/>
      <c r="F606" s="537"/>
      <c r="G606" s="538"/>
      <c r="H606" s="116"/>
      <c r="J606" s="116"/>
      <c r="K606" s="536"/>
      <c r="L606" s="537"/>
      <c r="M606" s="537"/>
      <c r="N606" s="537"/>
      <c r="O606" s="537"/>
      <c r="P606" s="538"/>
      <c r="Q606" s="116"/>
      <c r="S606" s="116"/>
      <c r="T606" s="536"/>
      <c r="U606" s="537"/>
      <c r="V606" s="537"/>
      <c r="W606" s="537"/>
      <c r="X606" s="537"/>
      <c r="Y606" s="538"/>
      <c r="Z606" s="116"/>
      <c r="AB606" s="116"/>
      <c r="AC606" s="536"/>
      <c r="AD606" s="537"/>
      <c r="AE606" s="537"/>
      <c r="AF606" s="537"/>
      <c r="AG606" s="537"/>
      <c r="AH606" s="538"/>
      <c r="AI606" s="116"/>
      <c r="AK606" s="116"/>
      <c r="AL606" s="536"/>
      <c r="AM606" s="537"/>
      <c r="AN606" s="537"/>
      <c r="AO606" s="537"/>
      <c r="AP606" s="537"/>
      <c r="AQ606" s="538"/>
      <c r="AR606" s="116"/>
      <c r="AT606" s="116"/>
      <c r="AU606" s="536"/>
      <c r="AV606" s="537"/>
      <c r="AW606" s="537"/>
      <c r="AX606" s="537"/>
      <c r="AY606" s="537"/>
      <c r="AZ606" s="538"/>
      <c r="BA606" s="116"/>
      <c r="BC606" s="116"/>
      <c r="BD606" s="536"/>
      <c r="BE606" s="537"/>
      <c r="BF606" s="537"/>
      <c r="BG606" s="537"/>
      <c r="BH606" s="537"/>
      <c r="BI606" s="538"/>
      <c r="BJ606" s="116"/>
      <c r="BL606" s="116"/>
      <c r="BM606" s="536"/>
      <c r="BN606" s="537"/>
      <c r="BO606" s="537"/>
      <c r="BP606" s="537"/>
      <c r="BQ606" s="537"/>
      <c r="BR606" s="538"/>
      <c r="BS606" s="116"/>
      <c r="BU606" s="116"/>
      <c r="BV606" s="536"/>
      <c r="BW606" s="537"/>
      <c r="BX606" s="537"/>
      <c r="BY606" s="537"/>
      <c r="BZ606" s="537"/>
      <c r="CA606" s="538"/>
      <c r="CB606" s="116"/>
      <c r="CD606" s="116"/>
      <c r="CE606" s="536"/>
      <c r="CF606" s="537"/>
      <c r="CG606" s="537"/>
      <c r="CH606" s="537"/>
      <c r="CI606" s="537"/>
      <c r="CJ606" s="538"/>
      <c r="CK606" s="116"/>
      <c r="CM606" s="116"/>
      <c r="CN606" s="536"/>
      <c r="CO606" s="537"/>
      <c r="CP606" s="537"/>
      <c r="CQ606" s="537"/>
      <c r="CR606" s="537"/>
      <c r="CS606" s="538"/>
      <c r="CT606" s="116"/>
      <c r="CV606" s="116"/>
      <c r="CW606" s="536"/>
      <c r="CX606" s="537"/>
      <c r="CY606" s="537"/>
      <c r="CZ606" s="537"/>
      <c r="DA606" s="537"/>
      <c r="DB606" s="538"/>
      <c r="DC606" s="116"/>
      <c r="DE606" s="116"/>
      <c r="DF606" s="536"/>
      <c r="DG606" s="537"/>
      <c r="DH606" s="537"/>
      <c r="DI606" s="537"/>
      <c r="DJ606" s="537"/>
      <c r="DK606" s="538"/>
      <c r="DL606" s="116"/>
      <c r="DN606" s="116"/>
      <c r="DO606" s="536"/>
      <c r="DP606" s="537"/>
      <c r="DQ606" s="537"/>
      <c r="DR606" s="537"/>
      <c r="DS606" s="537"/>
      <c r="DT606" s="538"/>
      <c r="DU606" s="116"/>
      <c r="DW606" s="116"/>
      <c r="DX606" s="536"/>
      <c r="DY606" s="537"/>
      <c r="DZ606" s="537"/>
      <c r="EA606" s="537"/>
      <c r="EB606" s="537"/>
      <c r="EC606" s="538"/>
      <c r="ED606" s="116"/>
      <c r="EF606" s="116"/>
      <c r="EG606" s="536"/>
      <c r="EH606" s="537"/>
      <c r="EI606" s="537"/>
      <c r="EJ606" s="537"/>
      <c r="EK606" s="537"/>
      <c r="EL606" s="538"/>
      <c r="EM606" s="116"/>
      <c r="EO606" s="116"/>
      <c r="EP606" s="536"/>
      <c r="EQ606" s="537"/>
      <c r="ER606" s="537"/>
      <c r="ES606" s="537"/>
      <c r="ET606" s="537"/>
      <c r="EU606" s="538"/>
      <c r="EV606" s="116"/>
      <c r="EX606" s="116"/>
      <c r="EY606" s="536"/>
      <c r="EZ606" s="537"/>
      <c r="FA606" s="537"/>
      <c r="FB606" s="537"/>
      <c r="FC606" s="537"/>
      <c r="FD606" s="538"/>
      <c r="FE606" s="116"/>
      <c r="FG606" s="116"/>
      <c r="FH606" s="536"/>
      <c r="FI606" s="537"/>
      <c r="FJ606" s="537"/>
      <c r="FK606" s="537"/>
      <c r="FL606" s="537"/>
      <c r="FM606" s="538"/>
      <c r="FN606" s="116"/>
      <c r="FP606" s="116"/>
      <c r="FQ606" s="536"/>
      <c r="FR606" s="537"/>
      <c r="FS606" s="537"/>
      <c r="FT606" s="537"/>
      <c r="FU606" s="537"/>
      <c r="FV606" s="538"/>
      <c r="FW606" s="116"/>
      <c r="FY606" s="116"/>
      <c r="FZ606" s="536"/>
      <c r="GA606" s="537"/>
      <c r="GB606" s="537"/>
      <c r="GC606" s="537"/>
      <c r="GD606" s="537"/>
      <c r="GE606" s="538"/>
      <c r="GF606" s="116"/>
      <c r="GH606" s="116"/>
      <c r="GI606" s="536"/>
      <c r="GJ606" s="537"/>
      <c r="GK606" s="537"/>
      <c r="GL606" s="537"/>
      <c r="GM606" s="537"/>
      <c r="GN606" s="538"/>
      <c r="GO606" s="116"/>
      <c r="GQ606" s="116"/>
      <c r="GR606" s="536"/>
      <c r="GS606" s="537"/>
      <c r="GT606" s="537"/>
      <c r="GU606" s="537"/>
      <c r="GV606" s="537"/>
      <c r="GW606" s="538"/>
      <c r="GX606" s="116"/>
      <c r="GZ606" s="116"/>
      <c r="HA606" s="536"/>
      <c r="HB606" s="537"/>
      <c r="HC606" s="537"/>
      <c r="HD606" s="537"/>
      <c r="HE606" s="537"/>
      <c r="HF606" s="538"/>
      <c r="HG606" s="116"/>
      <c r="HI606" s="116"/>
      <c r="HJ606" s="536"/>
      <c r="HK606" s="537"/>
      <c r="HL606" s="537"/>
      <c r="HM606" s="537"/>
      <c r="HN606" s="537"/>
      <c r="HO606" s="538"/>
      <c r="HP606" s="116"/>
      <c r="HR606" s="116"/>
      <c r="HS606" s="536"/>
      <c r="HT606" s="537"/>
      <c r="HU606" s="537"/>
      <c r="HV606" s="537"/>
      <c r="HW606" s="537"/>
      <c r="HX606" s="538"/>
      <c r="HY606" s="116"/>
      <c r="IA606" s="116"/>
      <c r="IB606" s="536"/>
      <c r="IC606" s="537"/>
      <c r="ID606" s="537"/>
      <c r="IE606" s="537"/>
      <c r="IF606" s="537"/>
      <c r="IG606" s="538"/>
      <c r="IH606" s="116"/>
      <c r="IJ606" s="116"/>
      <c r="IK606" s="536"/>
      <c r="IL606" s="537"/>
      <c r="IM606" s="537"/>
      <c r="IN606" s="537"/>
      <c r="IO606" s="537"/>
      <c r="IP606" s="538"/>
      <c r="IQ606" s="116"/>
      <c r="IS606" s="116"/>
      <c r="IT606" s="536"/>
      <c r="IU606" s="537"/>
      <c r="IV606" s="537"/>
      <c r="IW606" s="537"/>
      <c r="IX606" s="537"/>
      <c r="IY606" s="538"/>
      <c r="IZ606" s="116"/>
      <c r="JB606" s="116"/>
      <c r="JC606" s="536"/>
      <c r="JD606" s="537"/>
      <c r="JE606" s="537"/>
      <c r="JF606" s="537"/>
      <c r="JG606" s="537"/>
      <c r="JH606" s="538"/>
      <c r="JI606" s="116"/>
      <c r="JK606" s="116"/>
      <c r="JL606" s="536"/>
      <c r="JM606" s="537"/>
      <c r="JN606" s="537"/>
      <c r="JO606" s="537"/>
      <c r="JP606" s="537"/>
      <c r="JQ606" s="538"/>
      <c r="JR606" s="116"/>
      <c r="JT606" s="116"/>
      <c r="JU606" s="536"/>
      <c r="JV606" s="537"/>
      <c r="JW606" s="537"/>
      <c r="JX606" s="537"/>
      <c r="JY606" s="537"/>
      <c r="JZ606" s="538"/>
      <c r="KA606" s="116"/>
      <c r="KC606" s="116"/>
      <c r="KD606" s="536"/>
      <c r="KE606" s="537"/>
      <c r="KF606" s="537"/>
      <c r="KG606" s="537"/>
      <c r="KH606" s="537"/>
      <c r="KI606" s="538"/>
      <c r="KJ606" s="116"/>
      <c r="KL606" s="116"/>
      <c r="KM606" s="536"/>
      <c r="KN606" s="537"/>
      <c r="KO606" s="537"/>
      <c r="KP606" s="537"/>
      <c r="KQ606" s="537"/>
      <c r="KR606" s="538"/>
      <c r="KS606" s="116"/>
      <c r="KU606" s="116"/>
      <c r="KV606" s="536"/>
      <c r="KW606" s="537"/>
      <c r="KX606" s="537"/>
      <c r="KY606" s="537"/>
      <c r="KZ606" s="537"/>
      <c r="LA606" s="538"/>
      <c r="LB606" s="116"/>
      <c r="LD606" s="116"/>
      <c r="LE606" s="536"/>
      <c r="LF606" s="537"/>
      <c r="LG606" s="537"/>
      <c r="LH606" s="537"/>
      <c r="LI606" s="537"/>
      <c r="LJ606" s="538"/>
      <c r="LK606" s="116"/>
      <c r="LM606" s="116"/>
      <c r="LN606" s="536"/>
      <c r="LO606" s="537"/>
      <c r="LP606" s="537"/>
      <c r="LQ606" s="537"/>
      <c r="LR606" s="537"/>
      <c r="LS606" s="538"/>
      <c r="LT606" s="116"/>
      <c r="LV606" s="116"/>
      <c r="LW606" s="536"/>
      <c r="LX606" s="537"/>
      <c r="LY606" s="537"/>
      <c r="LZ606" s="537"/>
      <c r="MA606" s="537"/>
      <c r="MB606" s="538"/>
      <c r="MC606" s="116"/>
      <c r="ME606" s="116"/>
      <c r="MF606" s="536"/>
      <c r="MG606" s="537"/>
      <c r="MH606" s="537"/>
      <c r="MI606" s="537"/>
      <c r="MJ606" s="537"/>
      <c r="MK606" s="538"/>
      <c r="ML606" s="116"/>
      <c r="MN606" s="116"/>
      <c r="MO606" s="536"/>
      <c r="MP606" s="537"/>
      <c r="MQ606" s="537"/>
      <c r="MR606" s="537"/>
      <c r="MS606" s="537"/>
      <c r="MT606" s="538"/>
      <c r="MU606" s="116"/>
      <c r="MW606" s="116"/>
      <c r="MX606" s="536"/>
      <c r="MY606" s="537"/>
      <c r="MZ606" s="537"/>
      <c r="NA606" s="537"/>
      <c r="NB606" s="537"/>
      <c r="NC606" s="538"/>
      <c r="ND606" s="116"/>
      <c r="NF606" s="116"/>
      <c r="NG606" s="536"/>
      <c r="NH606" s="537"/>
      <c r="NI606" s="537"/>
      <c r="NJ606" s="537"/>
      <c r="NK606" s="537"/>
      <c r="NL606" s="538"/>
      <c r="NM606" s="116"/>
      <c r="NO606" s="116"/>
      <c r="NP606" s="536"/>
      <c r="NQ606" s="537"/>
      <c r="NR606" s="537"/>
      <c r="NS606" s="537"/>
      <c r="NT606" s="537"/>
      <c r="NU606" s="538"/>
      <c r="NV606" s="116"/>
      <c r="NX606" s="116"/>
      <c r="NY606" s="536"/>
      <c r="NZ606" s="537"/>
      <c r="OA606" s="537"/>
      <c r="OB606" s="537"/>
      <c r="OC606" s="537"/>
      <c r="OD606" s="538"/>
      <c r="OE606" s="116"/>
      <c r="OG606" s="116"/>
      <c r="OH606" s="536"/>
      <c r="OI606" s="537"/>
      <c r="OJ606" s="537"/>
      <c r="OK606" s="537"/>
      <c r="OL606" s="537"/>
      <c r="OM606" s="538"/>
      <c r="ON606" s="116"/>
      <c r="OP606" s="116"/>
      <c r="OQ606" s="536"/>
      <c r="OR606" s="537"/>
      <c r="OS606" s="537"/>
      <c r="OT606" s="537"/>
      <c r="OU606" s="537"/>
      <c r="OV606" s="538"/>
      <c r="OW606" s="116"/>
      <c r="OY606" s="116"/>
      <c r="OZ606" s="536"/>
      <c r="PA606" s="537"/>
      <c r="PB606" s="537"/>
      <c r="PC606" s="537"/>
      <c r="PD606" s="537"/>
      <c r="PE606" s="538"/>
      <c r="PF606" s="116"/>
    </row>
    <row r="607" spans="1:422" ht="15" customHeight="1">
      <c r="A607" s="117" t="s">
        <v>1</v>
      </c>
      <c r="B607" s="544" t="str">
        <f>+APU!B332</f>
        <v>MESON PARA COCINA CLASICO LISO DE 200X60 CON POCETA Y MEZCLADOR</v>
      </c>
      <c r="C607" s="545"/>
      <c r="D607" s="545"/>
      <c r="E607" s="545"/>
      <c r="F607" s="545"/>
      <c r="G607" s="545"/>
      <c r="H607" s="117" t="s">
        <v>313</v>
      </c>
      <c r="J607" s="117" t="s">
        <v>1</v>
      </c>
      <c r="K607" s="539" t="str">
        <f>B607</f>
        <v>MESON PARA COCINA CLASICO LISO DE 200X60 CON POCETA Y MEZCLADOR</v>
      </c>
      <c r="L607" s="540"/>
      <c r="M607" s="540"/>
      <c r="N607" s="540"/>
      <c r="O607" s="540"/>
      <c r="P607" s="540"/>
      <c r="Q607" s="117" t="s">
        <v>313</v>
      </c>
      <c r="S607" s="117" t="s">
        <v>1</v>
      </c>
      <c r="T607" s="539" t="str">
        <f>K607</f>
        <v>MESON PARA COCINA CLASICO LISO DE 200X60 CON POCETA Y MEZCLADOR</v>
      </c>
      <c r="U607" s="540"/>
      <c r="V607" s="540"/>
      <c r="W607" s="540"/>
      <c r="X607" s="540"/>
      <c r="Y607" s="540"/>
      <c r="Z607" s="117" t="s">
        <v>313</v>
      </c>
      <c r="AB607" s="117" t="s">
        <v>1</v>
      </c>
      <c r="AC607" s="539" t="str">
        <f>T607</f>
        <v>MESON PARA COCINA CLASICO LISO DE 200X60 CON POCETA Y MEZCLADOR</v>
      </c>
      <c r="AD607" s="540"/>
      <c r="AE607" s="540"/>
      <c r="AF607" s="540"/>
      <c r="AG607" s="540"/>
      <c r="AH607" s="540"/>
      <c r="AI607" s="117" t="s">
        <v>313</v>
      </c>
      <c r="AK607" s="117" t="s">
        <v>1</v>
      </c>
      <c r="AL607" s="539" t="str">
        <f>AC607</f>
        <v>MESON PARA COCINA CLASICO LISO DE 200X60 CON POCETA Y MEZCLADOR</v>
      </c>
      <c r="AM607" s="540"/>
      <c r="AN607" s="540"/>
      <c r="AO607" s="540"/>
      <c r="AP607" s="540"/>
      <c r="AQ607" s="540"/>
      <c r="AR607" s="117" t="s">
        <v>313</v>
      </c>
      <c r="AT607" s="117" t="s">
        <v>1</v>
      </c>
      <c r="AU607" s="539" t="str">
        <f>AL607</f>
        <v>MESON PARA COCINA CLASICO LISO DE 200X60 CON POCETA Y MEZCLADOR</v>
      </c>
      <c r="AV607" s="540"/>
      <c r="AW607" s="540"/>
      <c r="AX607" s="540"/>
      <c r="AY607" s="540"/>
      <c r="AZ607" s="540"/>
      <c r="BA607" s="117" t="s">
        <v>313</v>
      </c>
      <c r="BC607" s="117" t="s">
        <v>1</v>
      </c>
      <c r="BD607" s="539" t="str">
        <f t="shared" ref="BD607" si="9551">AU607</f>
        <v>MESON PARA COCINA CLASICO LISO DE 200X60 CON POCETA Y MEZCLADOR</v>
      </c>
      <c r="BE607" s="540"/>
      <c r="BF607" s="540"/>
      <c r="BG607" s="540"/>
      <c r="BH607" s="540"/>
      <c r="BI607" s="540"/>
      <c r="BJ607" s="117" t="s">
        <v>313</v>
      </c>
      <c r="BL607" s="117" t="s">
        <v>1</v>
      </c>
      <c r="BM607" s="539" t="str">
        <f t="shared" ref="BM607" si="9552">BD607</f>
        <v>MESON PARA COCINA CLASICO LISO DE 200X60 CON POCETA Y MEZCLADOR</v>
      </c>
      <c r="BN607" s="540"/>
      <c r="BO607" s="540"/>
      <c r="BP607" s="540"/>
      <c r="BQ607" s="540"/>
      <c r="BR607" s="540"/>
      <c r="BS607" s="117" t="s">
        <v>313</v>
      </c>
      <c r="BU607" s="117" t="s">
        <v>1</v>
      </c>
      <c r="BV607" s="539" t="str">
        <f t="shared" ref="BV607" si="9553">BM607</f>
        <v>MESON PARA COCINA CLASICO LISO DE 200X60 CON POCETA Y MEZCLADOR</v>
      </c>
      <c r="BW607" s="540"/>
      <c r="BX607" s="540"/>
      <c r="BY607" s="540"/>
      <c r="BZ607" s="540"/>
      <c r="CA607" s="540"/>
      <c r="CB607" s="117" t="s">
        <v>313</v>
      </c>
      <c r="CD607" s="117" t="s">
        <v>1</v>
      </c>
      <c r="CE607" s="539" t="str">
        <f t="shared" ref="CE607" si="9554">BV607</f>
        <v>MESON PARA COCINA CLASICO LISO DE 200X60 CON POCETA Y MEZCLADOR</v>
      </c>
      <c r="CF607" s="540"/>
      <c r="CG607" s="540"/>
      <c r="CH607" s="540"/>
      <c r="CI607" s="540"/>
      <c r="CJ607" s="540"/>
      <c r="CK607" s="117" t="s">
        <v>313</v>
      </c>
      <c r="CM607" s="117" t="s">
        <v>1</v>
      </c>
      <c r="CN607" s="539" t="str">
        <f t="shared" ref="CN607" si="9555">CE607</f>
        <v>MESON PARA COCINA CLASICO LISO DE 200X60 CON POCETA Y MEZCLADOR</v>
      </c>
      <c r="CO607" s="540"/>
      <c r="CP607" s="540"/>
      <c r="CQ607" s="540"/>
      <c r="CR607" s="540"/>
      <c r="CS607" s="540"/>
      <c r="CT607" s="117" t="s">
        <v>313</v>
      </c>
      <c r="CV607" s="117" t="s">
        <v>1</v>
      </c>
      <c r="CW607" s="539" t="str">
        <f t="shared" ref="CW607" si="9556">CN607</f>
        <v>MESON PARA COCINA CLASICO LISO DE 200X60 CON POCETA Y MEZCLADOR</v>
      </c>
      <c r="CX607" s="540"/>
      <c r="CY607" s="540"/>
      <c r="CZ607" s="540"/>
      <c r="DA607" s="540"/>
      <c r="DB607" s="540"/>
      <c r="DC607" s="117" t="s">
        <v>313</v>
      </c>
      <c r="DE607" s="117" t="s">
        <v>1</v>
      </c>
      <c r="DF607" s="539" t="str">
        <f t="shared" ref="DF607" si="9557">CW607</f>
        <v>MESON PARA COCINA CLASICO LISO DE 200X60 CON POCETA Y MEZCLADOR</v>
      </c>
      <c r="DG607" s="540"/>
      <c r="DH607" s="540"/>
      <c r="DI607" s="540"/>
      <c r="DJ607" s="540"/>
      <c r="DK607" s="540"/>
      <c r="DL607" s="117" t="s">
        <v>313</v>
      </c>
      <c r="DN607" s="117" t="s">
        <v>1</v>
      </c>
      <c r="DO607" s="539" t="str">
        <f t="shared" ref="DO607" si="9558">DF607</f>
        <v>MESON PARA COCINA CLASICO LISO DE 200X60 CON POCETA Y MEZCLADOR</v>
      </c>
      <c r="DP607" s="540"/>
      <c r="DQ607" s="540"/>
      <c r="DR607" s="540"/>
      <c r="DS607" s="540"/>
      <c r="DT607" s="540"/>
      <c r="DU607" s="117" t="s">
        <v>313</v>
      </c>
      <c r="DW607" s="117" t="s">
        <v>1</v>
      </c>
      <c r="DX607" s="539" t="str">
        <f t="shared" ref="DX607" si="9559">DO607</f>
        <v>MESON PARA COCINA CLASICO LISO DE 200X60 CON POCETA Y MEZCLADOR</v>
      </c>
      <c r="DY607" s="540"/>
      <c r="DZ607" s="540"/>
      <c r="EA607" s="540"/>
      <c r="EB607" s="540"/>
      <c r="EC607" s="540"/>
      <c r="ED607" s="117" t="s">
        <v>313</v>
      </c>
      <c r="EF607" s="117" t="s">
        <v>1</v>
      </c>
      <c r="EG607" s="539" t="str">
        <f t="shared" ref="EG607" si="9560">DX607</f>
        <v>MESON PARA COCINA CLASICO LISO DE 200X60 CON POCETA Y MEZCLADOR</v>
      </c>
      <c r="EH607" s="540"/>
      <c r="EI607" s="540"/>
      <c r="EJ607" s="540"/>
      <c r="EK607" s="540"/>
      <c r="EL607" s="540"/>
      <c r="EM607" s="117" t="s">
        <v>313</v>
      </c>
      <c r="EO607" s="117" t="s">
        <v>1</v>
      </c>
      <c r="EP607" s="539" t="str">
        <f t="shared" ref="EP607" si="9561">EG607</f>
        <v>MESON PARA COCINA CLASICO LISO DE 200X60 CON POCETA Y MEZCLADOR</v>
      </c>
      <c r="EQ607" s="540"/>
      <c r="ER607" s="540"/>
      <c r="ES607" s="540"/>
      <c r="ET607" s="540"/>
      <c r="EU607" s="540"/>
      <c r="EV607" s="117" t="s">
        <v>313</v>
      </c>
      <c r="EX607" s="117" t="s">
        <v>1</v>
      </c>
      <c r="EY607" s="539" t="str">
        <f t="shared" ref="EY607" si="9562">EP607</f>
        <v>MESON PARA COCINA CLASICO LISO DE 200X60 CON POCETA Y MEZCLADOR</v>
      </c>
      <c r="EZ607" s="540"/>
      <c r="FA607" s="540"/>
      <c r="FB607" s="540"/>
      <c r="FC607" s="540"/>
      <c r="FD607" s="540"/>
      <c r="FE607" s="117" t="s">
        <v>313</v>
      </c>
      <c r="FG607" s="117" t="s">
        <v>1</v>
      </c>
      <c r="FH607" s="539" t="str">
        <f t="shared" ref="FH607" si="9563">EY607</f>
        <v>MESON PARA COCINA CLASICO LISO DE 200X60 CON POCETA Y MEZCLADOR</v>
      </c>
      <c r="FI607" s="540"/>
      <c r="FJ607" s="540"/>
      <c r="FK607" s="540"/>
      <c r="FL607" s="540"/>
      <c r="FM607" s="540"/>
      <c r="FN607" s="117" t="s">
        <v>313</v>
      </c>
      <c r="FP607" s="117" t="s">
        <v>1</v>
      </c>
      <c r="FQ607" s="539" t="str">
        <f t="shared" ref="FQ607" si="9564">FH607</f>
        <v>MESON PARA COCINA CLASICO LISO DE 200X60 CON POCETA Y MEZCLADOR</v>
      </c>
      <c r="FR607" s="540"/>
      <c r="FS607" s="540"/>
      <c r="FT607" s="540"/>
      <c r="FU607" s="540"/>
      <c r="FV607" s="540"/>
      <c r="FW607" s="117" t="s">
        <v>313</v>
      </c>
      <c r="FY607" s="117" t="s">
        <v>1</v>
      </c>
      <c r="FZ607" s="539" t="str">
        <f t="shared" ref="FZ607" si="9565">FQ607</f>
        <v>MESON PARA COCINA CLASICO LISO DE 200X60 CON POCETA Y MEZCLADOR</v>
      </c>
      <c r="GA607" s="540"/>
      <c r="GB607" s="540"/>
      <c r="GC607" s="540"/>
      <c r="GD607" s="540"/>
      <c r="GE607" s="540"/>
      <c r="GF607" s="117" t="s">
        <v>313</v>
      </c>
      <c r="GH607" s="117" t="s">
        <v>1</v>
      </c>
      <c r="GI607" s="539" t="str">
        <f t="shared" ref="GI607" si="9566">FZ607</f>
        <v>MESON PARA COCINA CLASICO LISO DE 200X60 CON POCETA Y MEZCLADOR</v>
      </c>
      <c r="GJ607" s="540"/>
      <c r="GK607" s="540"/>
      <c r="GL607" s="540"/>
      <c r="GM607" s="540"/>
      <c r="GN607" s="540"/>
      <c r="GO607" s="117" t="s">
        <v>313</v>
      </c>
      <c r="GQ607" s="117" t="s">
        <v>1</v>
      </c>
      <c r="GR607" s="539" t="str">
        <f t="shared" ref="GR607" si="9567">GI607</f>
        <v>MESON PARA COCINA CLASICO LISO DE 200X60 CON POCETA Y MEZCLADOR</v>
      </c>
      <c r="GS607" s="540"/>
      <c r="GT607" s="540"/>
      <c r="GU607" s="540"/>
      <c r="GV607" s="540"/>
      <c r="GW607" s="540"/>
      <c r="GX607" s="117" t="s">
        <v>313</v>
      </c>
      <c r="GZ607" s="117" t="s">
        <v>1</v>
      </c>
      <c r="HA607" s="539" t="str">
        <f t="shared" ref="HA607" si="9568">GR607</f>
        <v>MESON PARA COCINA CLASICO LISO DE 200X60 CON POCETA Y MEZCLADOR</v>
      </c>
      <c r="HB607" s="540"/>
      <c r="HC607" s="540"/>
      <c r="HD607" s="540"/>
      <c r="HE607" s="540"/>
      <c r="HF607" s="540"/>
      <c r="HG607" s="117" t="s">
        <v>313</v>
      </c>
      <c r="HI607" s="117" t="s">
        <v>1</v>
      </c>
      <c r="HJ607" s="539" t="str">
        <f t="shared" ref="HJ607" si="9569">HA607</f>
        <v>MESON PARA COCINA CLASICO LISO DE 200X60 CON POCETA Y MEZCLADOR</v>
      </c>
      <c r="HK607" s="540"/>
      <c r="HL607" s="540"/>
      <c r="HM607" s="540"/>
      <c r="HN607" s="540"/>
      <c r="HO607" s="540"/>
      <c r="HP607" s="117" t="s">
        <v>313</v>
      </c>
      <c r="HR607" s="117" t="s">
        <v>1</v>
      </c>
      <c r="HS607" s="539" t="str">
        <f t="shared" ref="HS607" si="9570">HJ607</f>
        <v>MESON PARA COCINA CLASICO LISO DE 200X60 CON POCETA Y MEZCLADOR</v>
      </c>
      <c r="HT607" s="540"/>
      <c r="HU607" s="540"/>
      <c r="HV607" s="540"/>
      <c r="HW607" s="540"/>
      <c r="HX607" s="540"/>
      <c r="HY607" s="117" t="s">
        <v>313</v>
      </c>
      <c r="IA607" s="117" t="s">
        <v>1</v>
      </c>
      <c r="IB607" s="539" t="str">
        <f t="shared" ref="IB607" si="9571">HS607</f>
        <v>MESON PARA COCINA CLASICO LISO DE 200X60 CON POCETA Y MEZCLADOR</v>
      </c>
      <c r="IC607" s="540"/>
      <c r="ID607" s="540"/>
      <c r="IE607" s="540"/>
      <c r="IF607" s="540"/>
      <c r="IG607" s="540"/>
      <c r="IH607" s="117" t="s">
        <v>313</v>
      </c>
      <c r="IJ607" s="117" t="s">
        <v>1</v>
      </c>
      <c r="IK607" s="539" t="str">
        <f t="shared" ref="IK607" si="9572">IB607</f>
        <v>MESON PARA COCINA CLASICO LISO DE 200X60 CON POCETA Y MEZCLADOR</v>
      </c>
      <c r="IL607" s="540"/>
      <c r="IM607" s="540"/>
      <c r="IN607" s="540"/>
      <c r="IO607" s="540"/>
      <c r="IP607" s="540"/>
      <c r="IQ607" s="117" t="s">
        <v>313</v>
      </c>
      <c r="IS607" s="117" t="s">
        <v>1</v>
      </c>
      <c r="IT607" s="539" t="str">
        <f t="shared" ref="IT607" si="9573">IK607</f>
        <v>MESON PARA COCINA CLASICO LISO DE 200X60 CON POCETA Y MEZCLADOR</v>
      </c>
      <c r="IU607" s="540"/>
      <c r="IV607" s="540"/>
      <c r="IW607" s="540"/>
      <c r="IX607" s="540"/>
      <c r="IY607" s="540"/>
      <c r="IZ607" s="117" t="s">
        <v>313</v>
      </c>
      <c r="JB607" s="117" t="s">
        <v>1</v>
      </c>
      <c r="JC607" s="539" t="str">
        <f t="shared" ref="JC607" si="9574">IT607</f>
        <v>MESON PARA COCINA CLASICO LISO DE 200X60 CON POCETA Y MEZCLADOR</v>
      </c>
      <c r="JD607" s="540"/>
      <c r="JE607" s="540"/>
      <c r="JF607" s="540"/>
      <c r="JG607" s="540"/>
      <c r="JH607" s="540"/>
      <c r="JI607" s="117" t="s">
        <v>313</v>
      </c>
      <c r="JK607" s="117" t="s">
        <v>1</v>
      </c>
      <c r="JL607" s="539" t="str">
        <f t="shared" ref="JL607" si="9575">JC607</f>
        <v>MESON PARA COCINA CLASICO LISO DE 200X60 CON POCETA Y MEZCLADOR</v>
      </c>
      <c r="JM607" s="540"/>
      <c r="JN607" s="540"/>
      <c r="JO607" s="540"/>
      <c r="JP607" s="540"/>
      <c r="JQ607" s="540"/>
      <c r="JR607" s="117" t="s">
        <v>313</v>
      </c>
      <c r="JT607" s="117" t="s">
        <v>1</v>
      </c>
      <c r="JU607" s="539" t="str">
        <f t="shared" ref="JU607" si="9576">JL607</f>
        <v>MESON PARA COCINA CLASICO LISO DE 200X60 CON POCETA Y MEZCLADOR</v>
      </c>
      <c r="JV607" s="540"/>
      <c r="JW607" s="540"/>
      <c r="JX607" s="540"/>
      <c r="JY607" s="540"/>
      <c r="JZ607" s="540"/>
      <c r="KA607" s="117" t="s">
        <v>313</v>
      </c>
      <c r="KC607" s="117" t="s">
        <v>1</v>
      </c>
      <c r="KD607" s="539" t="str">
        <f t="shared" ref="KD607" si="9577">JU607</f>
        <v>MESON PARA COCINA CLASICO LISO DE 200X60 CON POCETA Y MEZCLADOR</v>
      </c>
      <c r="KE607" s="540"/>
      <c r="KF607" s="540"/>
      <c r="KG607" s="540"/>
      <c r="KH607" s="540"/>
      <c r="KI607" s="540"/>
      <c r="KJ607" s="117" t="s">
        <v>313</v>
      </c>
      <c r="KL607" s="117" t="s">
        <v>1</v>
      </c>
      <c r="KM607" s="539" t="str">
        <f t="shared" ref="KM607" si="9578">KD607</f>
        <v>MESON PARA COCINA CLASICO LISO DE 200X60 CON POCETA Y MEZCLADOR</v>
      </c>
      <c r="KN607" s="540"/>
      <c r="KO607" s="540"/>
      <c r="KP607" s="540"/>
      <c r="KQ607" s="540"/>
      <c r="KR607" s="540"/>
      <c r="KS607" s="117" t="s">
        <v>313</v>
      </c>
      <c r="KU607" s="117" t="s">
        <v>1</v>
      </c>
      <c r="KV607" s="539" t="str">
        <f t="shared" ref="KV607" si="9579">KM607</f>
        <v>MESON PARA COCINA CLASICO LISO DE 200X60 CON POCETA Y MEZCLADOR</v>
      </c>
      <c r="KW607" s="540"/>
      <c r="KX607" s="540"/>
      <c r="KY607" s="540"/>
      <c r="KZ607" s="540"/>
      <c r="LA607" s="540"/>
      <c r="LB607" s="117" t="s">
        <v>313</v>
      </c>
      <c r="LD607" s="117" t="s">
        <v>1</v>
      </c>
      <c r="LE607" s="539" t="str">
        <f t="shared" ref="LE607" si="9580">KV607</f>
        <v>MESON PARA COCINA CLASICO LISO DE 200X60 CON POCETA Y MEZCLADOR</v>
      </c>
      <c r="LF607" s="540"/>
      <c r="LG607" s="540"/>
      <c r="LH607" s="540"/>
      <c r="LI607" s="540"/>
      <c r="LJ607" s="540"/>
      <c r="LK607" s="117" t="s">
        <v>313</v>
      </c>
      <c r="LM607" s="117" t="s">
        <v>1</v>
      </c>
      <c r="LN607" s="539" t="str">
        <f t="shared" ref="LN607" si="9581">LE607</f>
        <v>MESON PARA COCINA CLASICO LISO DE 200X60 CON POCETA Y MEZCLADOR</v>
      </c>
      <c r="LO607" s="540"/>
      <c r="LP607" s="540"/>
      <c r="LQ607" s="540"/>
      <c r="LR607" s="540"/>
      <c r="LS607" s="540"/>
      <c r="LT607" s="117" t="s">
        <v>313</v>
      </c>
      <c r="LV607" s="117" t="s">
        <v>1</v>
      </c>
      <c r="LW607" s="539" t="str">
        <f t="shared" ref="LW607" si="9582">LN607</f>
        <v>MESON PARA COCINA CLASICO LISO DE 200X60 CON POCETA Y MEZCLADOR</v>
      </c>
      <c r="LX607" s="540"/>
      <c r="LY607" s="540"/>
      <c r="LZ607" s="540"/>
      <c r="MA607" s="540"/>
      <c r="MB607" s="540"/>
      <c r="MC607" s="117" t="s">
        <v>313</v>
      </c>
      <c r="ME607" s="117" t="s">
        <v>1</v>
      </c>
      <c r="MF607" s="539" t="str">
        <f t="shared" ref="MF607" si="9583">LW607</f>
        <v>MESON PARA COCINA CLASICO LISO DE 200X60 CON POCETA Y MEZCLADOR</v>
      </c>
      <c r="MG607" s="540"/>
      <c r="MH607" s="540"/>
      <c r="MI607" s="540"/>
      <c r="MJ607" s="540"/>
      <c r="MK607" s="540"/>
      <c r="ML607" s="117" t="s">
        <v>313</v>
      </c>
      <c r="MN607" s="117" t="s">
        <v>1</v>
      </c>
      <c r="MO607" s="539" t="str">
        <f t="shared" ref="MO607" si="9584">MF607</f>
        <v>MESON PARA COCINA CLASICO LISO DE 200X60 CON POCETA Y MEZCLADOR</v>
      </c>
      <c r="MP607" s="540"/>
      <c r="MQ607" s="540"/>
      <c r="MR607" s="540"/>
      <c r="MS607" s="540"/>
      <c r="MT607" s="540"/>
      <c r="MU607" s="117" t="s">
        <v>313</v>
      </c>
      <c r="MW607" s="117" t="s">
        <v>1</v>
      </c>
      <c r="MX607" s="539" t="str">
        <f t="shared" ref="MX607" si="9585">MO607</f>
        <v>MESON PARA COCINA CLASICO LISO DE 200X60 CON POCETA Y MEZCLADOR</v>
      </c>
      <c r="MY607" s="540"/>
      <c r="MZ607" s="540"/>
      <c r="NA607" s="540"/>
      <c r="NB607" s="540"/>
      <c r="NC607" s="540"/>
      <c r="ND607" s="117" t="s">
        <v>313</v>
      </c>
      <c r="NF607" s="117" t="s">
        <v>1</v>
      </c>
      <c r="NG607" s="539" t="str">
        <f t="shared" ref="NG607" si="9586">MX607</f>
        <v>MESON PARA COCINA CLASICO LISO DE 200X60 CON POCETA Y MEZCLADOR</v>
      </c>
      <c r="NH607" s="540"/>
      <c r="NI607" s="540"/>
      <c r="NJ607" s="540"/>
      <c r="NK607" s="540"/>
      <c r="NL607" s="540"/>
      <c r="NM607" s="117" t="s">
        <v>313</v>
      </c>
      <c r="NO607" s="117" t="s">
        <v>1</v>
      </c>
      <c r="NP607" s="539" t="str">
        <f t="shared" ref="NP607" si="9587">NG607</f>
        <v>MESON PARA COCINA CLASICO LISO DE 200X60 CON POCETA Y MEZCLADOR</v>
      </c>
      <c r="NQ607" s="540"/>
      <c r="NR607" s="540"/>
      <c r="NS607" s="540"/>
      <c r="NT607" s="540"/>
      <c r="NU607" s="540"/>
      <c r="NV607" s="117" t="s">
        <v>313</v>
      </c>
      <c r="NX607" s="117" t="s">
        <v>1</v>
      </c>
      <c r="NY607" s="539" t="str">
        <f t="shared" ref="NY607" si="9588">NP607</f>
        <v>MESON PARA COCINA CLASICO LISO DE 200X60 CON POCETA Y MEZCLADOR</v>
      </c>
      <c r="NZ607" s="540"/>
      <c r="OA607" s="540"/>
      <c r="OB607" s="540"/>
      <c r="OC607" s="540"/>
      <c r="OD607" s="540"/>
      <c r="OE607" s="117" t="s">
        <v>313</v>
      </c>
      <c r="OG607" s="117" t="s">
        <v>1</v>
      </c>
      <c r="OH607" s="539" t="str">
        <f t="shared" ref="OH607" si="9589">NY607</f>
        <v>MESON PARA COCINA CLASICO LISO DE 200X60 CON POCETA Y MEZCLADOR</v>
      </c>
      <c r="OI607" s="540"/>
      <c r="OJ607" s="540"/>
      <c r="OK607" s="540"/>
      <c r="OL607" s="540"/>
      <c r="OM607" s="540"/>
      <c r="ON607" s="117" t="s">
        <v>313</v>
      </c>
      <c r="OP607" s="117" t="s">
        <v>1</v>
      </c>
      <c r="OQ607" s="539" t="str">
        <f t="shared" ref="OQ607" si="9590">OH607</f>
        <v>MESON PARA COCINA CLASICO LISO DE 200X60 CON POCETA Y MEZCLADOR</v>
      </c>
      <c r="OR607" s="540"/>
      <c r="OS607" s="540"/>
      <c r="OT607" s="540"/>
      <c r="OU607" s="540"/>
      <c r="OV607" s="540"/>
      <c r="OW607" s="117" t="s">
        <v>313</v>
      </c>
      <c r="OY607" s="117" t="s">
        <v>1</v>
      </c>
      <c r="OZ607" s="539" t="str">
        <f t="shared" ref="OZ607" si="9591">OQ607</f>
        <v>MESON PARA COCINA CLASICO LISO DE 200X60 CON POCETA Y MEZCLADOR</v>
      </c>
      <c r="PA607" s="540"/>
      <c r="PB607" s="540"/>
      <c r="PC607" s="540"/>
      <c r="PD607" s="540"/>
      <c r="PE607" s="540"/>
      <c r="PF607" s="117" t="s">
        <v>313</v>
      </c>
    </row>
    <row r="608" spans="1:422">
      <c r="A608" s="127" t="str">
        <f>+APU!A332</f>
        <v>10-02-001</v>
      </c>
      <c r="B608" s="545"/>
      <c r="C608" s="545"/>
      <c r="D608" s="545"/>
      <c r="E608" s="545"/>
      <c r="F608" s="545"/>
      <c r="G608" s="545"/>
      <c r="H608" s="133" t="str">
        <f>+APU!C332</f>
        <v>U</v>
      </c>
      <c r="J608" s="127" t="str">
        <f>+A608</f>
        <v>10-02-001</v>
      </c>
      <c r="K608" s="540"/>
      <c r="L608" s="540"/>
      <c r="M608" s="540"/>
      <c r="N608" s="540"/>
      <c r="O608" s="540"/>
      <c r="P608" s="540"/>
      <c r="Q608" s="126" t="str">
        <f>H608</f>
        <v>U</v>
      </c>
      <c r="S608" s="127" t="str">
        <f>+J608</f>
        <v>10-02-001</v>
      </c>
      <c r="T608" s="540"/>
      <c r="U608" s="540"/>
      <c r="V608" s="540"/>
      <c r="W608" s="540"/>
      <c r="X608" s="540"/>
      <c r="Y608" s="540"/>
      <c r="Z608" s="126" t="str">
        <f>Q608</f>
        <v>U</v>
      </c>
      <c r="AB608" s="127" t="str">
        <f>+S608</f>
        <v>10-02-001</v>
      </c>
      <c r="AC608" s="540"/>
      <c r="AD608" s="540"/>
      <c r="AE608" s="540"/>
      <c r="AF608" s="540"/>
      <c r="AG608" s="540"/>
      <c r="AH608" s="540"/>
      <c r="AI608" s="126" t="str">
        <f>Z608</f>
        <v>U</v>
      </c>
      <c r="AK608" s="127" t="str">
        <f>+AB608</f>
        <v>10-02-001</v>
      </c>
      <c r="AL608" s="540"/>
      <c r="AM608" s="540"/>
      <c r="AN608" s="540"/>
      <c r="AO608" s="540"/>
      <c r="AP608" s="540"/>
      <c r="AQ608" s="540"/>
      <c r="AR608" s="126" t="str">
        <f>AI608</f>
        <v>U</v>
      </c>
      <c r="AT608" s="127" t="str">
        <f>+AK608</f>
        <v>10-02-001</v>
      </c>
      <c r="AU608" s="540"/>
      <c r="AV608" s="540"/>
      <c r="AW608" s="540"/>
      <c r="AX608" s="540"/>
      <c r="AY608" s="540"/>
      <c r="AZ608" s="540"/>
      <c r="BA608" s="126" t="str">
        <f>AR608</f>
        <v>U</v>
      </c>
      <c r="BC608" s="127" t="str">
        <f t="shared" ref="BC608" si="9592">+AT608</f>
        <v>10-02-001</v>
      </c>
      <c r="BD608" s="540"/>
      <c r="BE608" s="540"/>
      <c r="BF608" s="540"/>
      <c r="BG608" s="540"/>
      <c r="BH608" s="540"/>
      <c r="BI608" s="540"/>
      <c r="BJ608" s="126" t="str">
        <f t="shared" ref="BJ608" si="9593">BA608</f>
        <v>U</v>
      </c>
      <c r="BL608" s="127" t="str">
        <f t="shared" ref="BL608" si="9594">+BC608</f>
        <v>10-02-001</v>
      </c>
      <c r="BM608" s="540"/>
      <c r="BN608" s="540"/>
      <c r="BO608" s="540"/>
      <c r="BP608" s="540"/>
      <c r="BQ608" s="540"/>
      <c r="BR608" s="540"/>
      <c r="BS608" s="126" t="str">
        <f t="shared" ref="BS608" si="9595">BJ608</f>
        <v>U</v>
      </c>
      <c r="BU608" s="127" t="str">
        <f t="shared" ref="BU608" si="9596">+BL608</f>
        <v>10-02-001</v>
      </c>
      <c r="BV608" s="540"/>
      <c r="BW608" s="540"/>
      <c r="BX608" s="540"/>
      <c r="BY608" s="540"/>
      <c r="BZ608" s="540"/>
      <c r="CA608" s="540"/>
      <c r="CB608" s="126" t="str">
        <f t="shared" ref="CB608" si="9597">BS608</f>
        <v>U</v>
      </c>
      <c r="CD608" s="127" t="str">
        <f t="shared" ref="CD608" si="9598">+BU608</f>
        <v>10-02-001</v>
      </c>
      <c r="CE608" s="540"/>
      <c r="CF608" s="540"/>
      <c r="CG608" s="540"/>
      <c r="CH608" s="540"/>
      <c r="CI608" s="540"/>
      <c r="CJ608" s="540"/>
      <c r="CK608" s="126" t="str">
        <f t="shared" ref="CK608" si="9599">CB608</f>
        <v>U</v>
      </c>
      <c r="CM608" s="127" t="str">
        <f t="shared" ref="CM608" si="9600">+CD608</f>
        <v>10-02-001</v>
      </c>
      <c r="CN608" s="540"/>
      <c r="CO608" s="540"/>
      <c r="CP608" s="540"/>
      <c r="CQ608" s="540"/>
      <c r="CR608" s="540"/>
      <c r="CS608" s="540"/>
      <c r="CT608" s="126" t="str">
        <f t="shared" ref="CT608" si="9601">CK608</f>
        <v>U</v>
      </c>
      <c r="CV608" s="127" t="str">
        <f t="shared" ref="CV608" si="9602">+CM608</f>
        <v>10-02-001</v>
      </c>
      <c r="CW608" s="540"/>
      <c r="CX608" s="540"/>
      <c r="CY608" s="540"/>
      <c r="CZ608" s="540"/>
      <c r="DA608" s="540"/>
      <c r="DB608" s="540"/>
      <c r="DC608" s="126" t="str">
        <f t="shared" ref="DC608" si="9603">CT608</f>
        <v>U</v>
      </c>
      <c r="DE608" s="127" t="str">
        <f t="shared" ref="DE608" si="9604">+CV608</f>
        <v>10-02-001</v>
      </c>
      <c r="DF608" s="540"/>
      <c r="DG608" s="540"/>
      <c r="DH608" s="540"/>
      <c r="DI608" s="540"/>
      <c r="DJ608" s="540"/>
      <c r="DK608" s="540"/>
      <c r="DL608" s="126" t="str">
        <f t="shared" ref="DL608" si="9605">DC608</f>
        <v>U</v>
      </c>
      <c r="DN608" s="127" t="str">
        <f t="shared" ref="DN608" si="9606">+DE608</f>
        <v>10-02-001</v>
      </c>
      <c r="DO608" s="540"/>
      <c r="DP608" s="540"/>
      <c r="DQ608" s="540"/>
      <c r="DR608" s="540"/>
      <c r="DS608" s="540"/>
      <c r="DT608" s="540"/>
      <c r="DU608" s="126" t="str">
        <f t="shared" ref="DU608" si="9607">DL608</f>
        <v>U</v>
      </c>
      <c r="DW608" s="127" t="str">
        <f t="shared" ref="DW608" si="9608">+DN608</f>
        <v>10-02-001</v>
      </c>
      <c r="DX608" s="540"/>
      <c r="DY608" s="540"/>
      <c r="DZ608" s="540"/>
      <c r="EA608" s="540"/>
      <c r="EB608" s="540"/>
      <c r="EC608" s="540"/>
      <c r="ED608" s="126" t="str">
        <f t="shared" ref="ED608" si="9609">DU608</f>
        <v>U</v>
      </c>
      <c r="EF608" s="127" t="str">
        <f t="shared" ref="EF608" si="9610">+DW608</f>
        <v>10-02-001</v>
      </c>
      <c r="EG608" s="540"/>
      <c r="EH608" s="540"/>
      <c r="EI608" s="540"/>
      <c r="EJ608" s="540"/>
      <c r="EK608" s="540"/>
      <c r="EL608" s="540"/>
      <c r="EM608" s="126" t="str">
        <f t="shared" ref="EM608" si="9611">ED608</f>
        <v>U</v>
      </c>
      <c r="EO608" s="127" t="str">
        <f t="shared" ref="EO608" si="9612">+EF608</f>
        <v>10-02-001</v>
      </c>
      <c r="EP608" s="540"/>
      <c r="EQ608" s="540"/>
      <c r="ER608" s="540"/>
      <c r="ES608" s="540"/>
      <c r="ET608" s="540"/>
      <c r="EU608" s="540"/>
      <c r="EV608" s="126" t="str">
        <f t="shared" ref="EV608" si="9613">EM608</f>
        <v>U</v>
      </c>
      <c r="EX608" s="127" t="str">
        <f t="shared" ref="EX608" si="9614">+EO608</f>
        <v>10-02-001</v>
      </c>
      <c r="EY608" s="540"/>
      <c r="EZ608" s="540"/>
      <c r="FA608" s="540"/>
      <c r="FB608" s="540"/>
      <c r="FC608" s="540"/>
      <c r="FD608" s="540"/>
      <c r="FE608" s="126" t="str">
        <f t="shared" ref="FE608" si="9615">EV608</f>
        <v>U</v>
      </c>
      <c r="FG608" s="127" t="str">
        <f t="shared" ref="FG608" si="9616">+EX608</f>
        <v>10-02-001</v>
      </c>
      <c r="FH608" s="540"/>
      <c r="FI608" s="540"/>
      <c r="FJ608" s="540"/>
      <c r="FK608" s="540"/>
      <c r="FL608" s="540"/>
      <c r="FM608" s="540"/>
      <c r="FN608" s="126" t="str">
        <f t="shared" ref="FN608" si="9617">FE608</f>
        <v>U</v>
      </c>
      <c r="FP608" s="127" t="str">
        <f t="shared" ref="FP608" si="9618">+FG608</f>
        <v>10-02-001</v>
      </c>
      <c r="FQ608" s="540"/>
      <c r="FR608" s="540"/>
      <c r="FS608" s="540"/>
      <c r="FT608" s="540"/>
      <c r="FU608" s="540"/>
      <c r="FV608" s="540"/>
      <c r="FW608" s="126" t="str">
        <f t="shared" ref="FW608" si="9619">FN608</f>
        <v>U</v>
      </c>
      <c r="FY608" s="127" t="str">
        <f t="shared" ref="FY608" si="9620">+FP608</f>
        <v>10-02-001</v>
      </c>
      <c r="FZ608" s="540"/>
      <c r="GA608" s="540"/>
      <c r="GB608" s="540"/>
      <c r="GC608" s="540"/>
      <c r="GD608" s="540"/>
      <c r="GE608" s="540"/>
      <c r="GF608" s="126" t="str">
        <f t="shared" ref="GF608" si="9621">FW608</f>
        <v>U</v>
      </c>
      <c r="GH608" s="127" t="str">
        <f t="shared" ref="GH608" si="9622">+FY608</f>
        <v>10-02-001</v>
      </c>
      <c r="GI608" s="540"/>
      <c r="GJ608" s="540"/>
      <c r="GK608" s="540"/>
      <c r="GL608" s="540"/>
      <c r="GM608" s="540"/>
      <c r="GN608" s="540"/>
      <c r="GO608" s="126" t="str">
        <f t="shared" ref="GO608" si="9623">GF608</f>
        <v>U</v>
      </c>
      <c r="GQ608" s="127" t="str">
        <f t="shared" ref="GQ608" si="9624">+GH608</f>
        <v>10-02-001</v>
      </c>
      <c r="GR608" s="540"/>
      <c r="GS608" s="540"/>
      <c r="GT608" s="540"/>
      <c r="GU608" s="540"/>
      <c r="GV608" s="540"/>
      <c r="GW608" s="540"/>
      <c r="GX608" s="126" t="str">
        <f t="shared" ref="GX608" si="9625">GO608</f>
        <v>U</v>
      </c>
      <c r="GZ608" s="127" t="str">
        <f t="shared" ref="GZ608" si="9626">+GQ608</f>
        <v>10-02-001</v>
      </c>
      <c r="HA608" s="540"/>
      <c r="HB608" s="540"/>
      <c r="HC608" s="540"/>
      <c r="HD608" s="540"/>
      <c r="HE608" s="540"/>
      <c r="HF608" s="540"/>
      <c r="HG608" s="126" t="str">
        <f t="shared" ref="HG608" si="9627">GX608</f>
        <v>U</v>
      </c>
      <c r="HI608" s="127" t="str">
        <f t="shared" ref="HI608" si="9628">+GZ608</f>
        <v>10-02-001</v>
      </c>
      <c r="HJ608" s="540"/>
      <c r="HK608" s="540"/>
      <c r="HL608" s="540"/>
      <c r="HM608" s="540"/>
      <c r="HN608" s="540"/>
      <c r="HO608" s="540"/>
      <c r="HP608" s="126" t="str">
        <f t="shared" ref="HP608" si="9629">HG608</f>
        <v>U</v>
      </c>
      <c r="HR608" s="127" t="str">
        <f t="shared" ref="HR608" si="9630">+HI608</f>
        <v>10-02-001</v>
      </c>
      <c r="HS608" s="540"/>
      <c r="HT608" s="540"/>
      <c r="HU608" s="540"/>
      <c r="HV608" s="540"/>
      <c r="HW608" s="540"/>
      <c r="HX608" s="540"/>
      <c r="HY608" s="126" t="str">
        <f t="shared" ref="HY608" si="9631">HP608</f>
        <v>U</v>
      </c>
      <c r="IA608" s="127" t="str">
        <f t="shared" ref="IA608" si="9632">+HR608</f>
        <v>10-02-001</v>
      </c>
      <c r="IB608" s="540"/>
      <c r="IC608" s="540"/>
      <c r="ID608" s="540"/>
      <c r="IE608" s="540"/>
      <c r="IF608" s="540"/>
      <c r="IG608" s="540"/>
      <c r="IH608" s="126" t="str">
        <f t="shared" ref="IH608" si="9633">HY608</f>
        <v>U</v>
      </c>
      <c r="IJ608" s="127" t="str">
        <f t="shared" ref="IJ608" si="9634">+IA608</f>
        <v>10-02-001</v>
      </c>
      <c r="IK608" s="540"/>
      <c r="IL608" s="540"/>
      <c r="IM608" s="540"/>
      <c r="IN608" s="540"/>
      <c r="IO608" s="540"/>
      <c r="IP608" s="540"/>
      <c r="IQ608" s="126" t="str">
        <f t="shared" ref="IQ608" si="9635">IH608</f>
        <v>U</v>
      </c>
      <c r="IS608" s="127" t="str">
        <f t="shared" ref="IS608" si="9636">+IJ608</f>
        <v>10-02-001</v>
      </c>
      <c r="IT608" s="540"/>
      <c r="IU608" s="540"/>
      <c r="IV608" s="540"/>
      <c r="IW608" s="540"/>
      <c r="IX608" s="540"/>
      <c r="IY608" s="540"/>
      <c r="IZ608" s="126" t="str">
        <f t="shared" ref="IZ608" si="9637">IQ608</f>
        <v>U</v>
      </c>
      <c r="JB608" s="127" t="str">
        <f t="shared" ref="JB608" si="9638">+IS608</f>
        <v>10-02-001</v>
      </c>
      <c r="JC608" s="540"/>
      <c r="JD608" s="540"/>
      <c r="JE608" s="540"/>
      <c r="JF608" s="540"/>
      <c r="JG608" s="540"/>
      <c r="JH608" s="540"/>
      <c r="JI608" s="126" t="str">
        <f t="shared" ref="JI608" si="9639">IZ608</f>
        <v>U</v>
      </c>
      <c r="JK608" s="127" t="str">
        <f t="shared" ref="JK608" si="9640">+JB608</f>
        <v>10-02-001</v>
      </c>
      <c r="JL608" s="540"/>
      <c r="JM608" s="540"/>
      <c r="JN608" s="540"/>
      <c r="JO608" s="540"/>
      <c r="JP608" s="540"/>
      <c r="JQ608" s="540"/>
      <c r="JR608" s="126" t="str">
        <f t="shared" ref="JR608" si="9641">JI608</f>
        <v>U</v>
      </c>
      <c r="JT608" s="127" t="str">
        <f t="shared" ref="JT608" si="9642">+JK608</f>
        <v>10-02-001</v>
      </c>
      <c r="JU608" s="540"/>
      <c r="JV608" s="540"/>
      <c r="JW608" s="540"/>
      <c r="JX608" s="540"/>
      <c r="JY608" s="540"/>
      <c r="JZ608" s="540"/>
      <c r="KA608" s="126" t="str">
        <f t="shared" ref="KA608" si="9643">JR608</f>
        <v>U</v>
      </c>
      <c r="KC608" s="127" t="str">
        <f t="shared" ref="KC608" si="9644">+JT608</f>
        <v>10-02-001</v>
      </c>
      <c r="KD608" s="540"/>
      <c r="KE608" s="540"/>
      <c r="KF608" s="540"/>
      <c r="KG608" s="540"/>
      <c r="KH608" s="540"/>
      <c r="KI608" s="540"/>
      <c r="KJ608" s="126" t="str">
        <f t="shared" ref="KJ608" si="9645">KA608</f>
        <v>U</v>
      </c>
      <c r="KL608" s="127" t="str">
        <f t="shared" ref="KL608" si="9646">+KC608</f>
        <v>10-02-001</v>
      </c>
      <c r="KM608" s="540"/>
      <c r="KN608" s="540"/>
      <c r="KO608" s="540"/>
      <c r="KP608" s="540"/>
      <c r="KQ608" s="540"/>
      <c r="KR608" s="540"/>
      <c r="KS608" s="126" t="str">
        <f t="shared" ref="KS608" si="9647">KJ608</f>
        <v>U</v>
      </c>
      <c r="KU608" s="127" t="str">
        <f t="shared" ref="KU608" si="9648">+KL608</f>
        <v>10-02-001</v>
      </c>
      <c r="KV608" s="540"/>
      <c r="KW608" s="540"/>
      <c r="KX608" s="540"/>
      <c r="KY608" s="540"/>
      <c r="KZ608" s="540"/>
      <c r="LA608" s="540"/>
      <c r="LB608" s="126" t="str">
        <f t="shared" ref="LB608" si="9649">KS608</f>
        <v>U</v>
      </c>
      <c r="LD608" s="127" t="str">
        <f t="shared" ref="LD608" si="9650">+KU608</f>
        <v>10-02-001</v>
      </c>
      <c r="LE608" s="540"/>
      <c r="LF608" s="540"/>
      <c r="LG608" s="540"/>
      <c r="LH608" s="540"/>
      <c r="LI608" s="540"/>
      <c r="LJ608" s="540"/>
      <c r="LK608" s="126" t="str">
        <f t="shared" ref="LK608" si="9651">LB608</f>
        <v>U</v>
      </c>
      <c r="LM608" s="127" t="str">
        <f t="shared" ref="LM608" si="9652">+LD608</f>
        <v>10-02-001</v>
      </c>
      <c r="LN608" s="540"/>
      <c r="LO608" s="540"/>
      <c r="LP608" s="540"/>
      <c r="LQ608" s="540"/>
      <c r="LR608" s="540"/>
      <c r="LS608" s="540"/>
      <c r="LT608" s="126" t="str">
        <f t="shared" ref="LT608" si="9653">LK608</f>
        <v>U</v>
      </c>
      <c r="LV608" s="127" t="str">
        <f t="shared" ref="LV608" si="9654">+LM608</f>
        <v>10-02-001</v>
      </c>
      <c r="LW608" s="540"/>
      <c r="LX608" s="540"/>
      <c r="LY608" s="540"/>
      <c r="LZ608" s="540"/>
      <c r="MA608" s="540"/>
      <c r="MB608" s="540"/>
      <c r="MC608" s="126" t="str">
        <f t="shared" ref="MC608" si="9655">LT608</f>
        <v>U</v>
      </c>
      <c r="ME608" s="127" t="str">
        <f t="shared" ref="ME608" si="9656">+LV608</f>
        <v>10-02-001</v>
      </c>
      <c r="MF608" s="540"/>
      <c r="MG608" s="540"/>
      <c r="MH608" s="540"/>
      <c r="MI608" s="540"/>
      <c r="MJ608" s="540"/>
      <c r="MK608" s="540"/>
      <c r="ML608" s="126" t="str">
        <f t="shared" ref="ML608" si="9657">MC608</f>
        <v>U</v>
      </c>
      <c r="MN608" s="127" t="str">
        <f t="shared" ref="MN608" si="9658">+ME608</f>
        <v>10-02-001</v>
      </c>
      <c r="MO608" s="540"/>
      <c r="MP608" s="540"/>
      <c r="MQ608" s="540"/>
      <c r="MR608" s="540"/>
      <c r="MS608" s="540"/>
      <c r="MT608" s="540"/>
      <c r="MU608" s="126" t="str">
        <f t="shared" ref="MU608" si="9659">ML608</f>
        <v>U</v>
      </c>
      <c r="MW608" s="127" t="str">
        <f t="shared" ref="MW608" si="9660">+MN608</f>
        <v>10-02-001</v>
      </c>
      <c r="MX608" s="540"/>
      <c r="MY608" s="540"/>
      <c r="MZ608" s="540"/>
      <c r="NA608" s="540"/>
      <c r="NB608" s="540"/>
      <c r="NC608" s="540"/>
      <c r="ND608" s="126" t="str">
        <f t="shared" ref="ND608" si="9661">MU608</f>
        <v>U</v>
      </c>
      <c r="NF608" s="127" t="str">
        <f t="shared" ref="NF608" si="9662">+MW608</f>
        <v>10-02-001</v>
      </c>
      <c r="NG608" s="540"/>
      <c r="NH608" s="540"/>
      <c r="NI608" s="540"/>
      <c r="NJ608" s="540"/>
      <c r="NK608" s="540"/>
      <c r="NL608" s="540"/>
      <c r="NM608" s="126" t="str">
        <f t="shared" ref="NM608" si="9663">ND608</f>
        <v>U</v>
      </c>
      <c r="NO608" s="127" t="str">
        <f t="shared" ref="NO608" si="9664">+NF608</f>
        <v>10-02-001</v>
      </c>
      <c r="NP608" s="540"/>
      <c r="NQ608" s="540"/>
      <c r="NR608" s="540"/>
      <c r="NS608" s="540"/>
      <c r="NT608" s="540"/>
      <c r="NU608" s="540"/>
      <c r="NV608" s="126" t="str">
        <f t="shared" ref="NV608" si="9665">NM608</f>
        <v>U</v>
      </c>
      <c r="NX608" s="127" t="str">
        <f t="shared" ref="NX608" si="9666">+NO608</f>
        <v>10-02-001</v>
      </c>
      <c r="NY608" s="540"/>
      <c r="NZ608" s="540"/>
      <c r="OA608" s="540"/>
      <c r="OB608" s="540"/>
      <c r="OC608" s="540"/>
      <c r="OD608" s="540"/>
      <c r="OE608" s="126" t="str">
        <f t="shared" ref="OE608" si="9667">NV608</f>
        <v>U</v>
      </c>
      <c r="OG608" s="127" t="str">
        <f t="shared" ref="OG608" si="9668">+NX608</f>
        <v>10-02-001</v>
      </c>
      <c r="OH608" s="540"/>
      <c r="OI608" s="540"/>
      <c r="OJ608" s="540"/>
      <c r="OK608" s="540"/>
      <c r="OL608" s="540"/>
      <c r="OM608" s="540"/>
      <c r="ON608" s="126" t="str">
        <f t="shared" ref="ON608" si="9669">OE608</f>
        <v>U</v>
      </c>
      <c r="OP608" s="127" t="str">
        <f t="shared" ref="OP608" si="9670">+OG608</f>
        <v>10-02-001</v>
      </c>
      <c r="OQ608" s="540"/>
      <c r="OR608" s="540"/>
      <c r="OS608" s="540"/>
      <c r="OT608" s="540"/>
      <c r="OU608" s="540"/>
      <c r="OV608" s="540"/>
      <c r="OW608" s="126" t="str">
        <f t="shared" ref="OW608" si="9671">ON608</f>
        <v>U</v>
      </c>
      <c r="OY608" s="127" t="str">
        <f t="shared" ref="OY608" si="9672">+OP608</f>
        <v>10-02-001</v>
      </c>
      <c r="OZ608" s="540"/>
      <c r="PA608" s="540"/>
      <c r="PB608" s="540"/>
      <c r="PC608" s="540"/>
      <c r="PD608" s="540"/>
      <c r="PE608" s="540"/>
      <c r="PF608" s="126" t="str">
        <f t="shared" ref="PF608" si="9673">OW608</f>
        <v>U</v>
      </c>
    </row>
    <row r="609" spans="1:422">
      <c r="A609" s="129" t="s">
        <v>314</v>
      </c>
      <c r="B609" s="130"/>
      <c r="C609" s="130" t="s">
        <v>315</v>
      </c>
      <c r="D609" s="130" t="s">
        <v>316</v>
      </c>
      <c r="E609" s="130" t="s">
        <v>317</v>
      </c>
      <c r="F609" s="130" t="s">
        <v>318</v>
      </c>
      <c r="G609" s="128" t="s">
        <v>319</v>
      </c>
      <c r="H609" s="131" t="s">
        <v>44</v>
      </c>
      <c r="J609" s="129" t="s">
        <v>314</v>
      </c>
      <c r="K609" s="130"/>
      <c r="L609" s="130" t="s">
        <v>315</v>
      </c>
      <c r="M609" s="130" t="s">
        <v>316</v>
      </c>
      <c r="N609" s="130" t="s">
        <v>317</v>
      </c>
      <c r="O609" s="130" t="s">
        <v>318</v>
      </c>
      <c r="P609" s="128" t="s">
        <v>319</v>
      </c>
      <c r="Q609" s="131" t="s">
        <v>44</v>
      </c>
      <c r="S609" s="129" t="s">
        <v>314</v>
      </c>
      <c r="T609" s="130"/>
      <c r="U609" s="130" t="s">
        <v>315</v>
      </c>
      <c r="V609" s="130" t="s">
        <v>316</v>
      </c>
      <c r="W609" s="130" t="s">
        <v>317</v>
      </c>
      <c r="X609" s="130" t="s">
        <v>318</v>
      </c>
      <c r="Y609" s="128" t="s">
        <v>319</v>
      </c>
      <c r="Z609" s="131" t="s">
        <v>44</v>
      </c>
      <c r="AB609" s="129" t="s">
        <v>314</v>
      </c>
      <c r="AC609" s="130"/>
      <c r="AD609" s="130" t="s">
        <v>315</v>
      </c>
      <c r="AE609" s="130" t="s">
        <v>316</v>
      </c>
      <c r="AF609" s="130" t="s">
        <v>317</v>
      </c>
      <c r="AG609" s="130" t="s">
        <v>318</v>
      </c>
      <c r="AH609" s="128" t="s">
        <v>319</v>
      </c>
      <c r="AI609" s="131" t="s">
        <v>44</v>
      </c>
      <c r="AK609" s="129" t="s">
        <v>314</v>
      </c>
      <c r="AL609" s="130"/>
      <c r="AM609" s="130" t="s">
        <v>315</v>
      </c>
      <c r="AN609" s="130" t="s">
        <v>316</v>
      </c>
      <c r="AO609" s="130" t="s">
        <v>317</v>
      </c>
      <c r="AP609" s="130" t="s">
        <v>318</v>
      </c>
      <c r="AQ609" s="128" t="s">
        <v>319</v>
      </c>
      <c r="AR609" s="131" t="s">
        <v>44</v>
      </c>
      <c r="AT609" s="129" t="s">
        <v>314</v>
      </c>
      <c r="AU609" s="130"/>
      <c r="AV609" s="130" t="s">
        <v>315</v>
      </c>
      <c r="AW609" s="130" t="s">
        <v>316</v>
      </c>
      <c r="AX609" s="130" t="s">
        <v>317</v>
      </c>
      <c r="AY609" s="130" t="s">
        <v>318</v>
      </c>
      <c r="AZ609" s="128" t="s">
        <v>319</v>
      </c>
      <c r="BA609" s="131" t="s">
        <v>44</v>
      </c>
      <c r="BC609" s="129" t="s">
        <v>314</v>
      </c>
      <c r="BD609" s="130"/>
      <c r="BE609" s="130" t="s">
        <v>315</v>
      </c>
      <c r="BF609" s="130" t="s">
        <v>316</v>
      </c>
      <c r="BG609" s="130" t="s">
        <v>317</v>
      </c>
      <c r="BH609" s="130" t="s">
        <v>318</v>
      </c>
      <c r="BI609" s="128" t="s">
        <v>319</v>
      </c>
      <c r="BJ609" s="131" t="s">
        <v>44</v>
      </c>
      <c r="BL609" s="129" t="s">
        <v>314</v>
      </c>
      <c r="BM609" s="130"/>
      <c r="BN609" s="130" t="s">
        <v>315</v>
      </c>
      <c r="BO609" s="130" t="s">
        <v>316</v>
      </c>
      <c r="BP609" s="130" t="s">
        <v>317</v>
      </c>
      <c r="BQ609" s="130" t="s">
        <v>318</v>
      </c>
      <c r="BR609" s="128" t="s">
        <v>319</v>
      </c>
      <c r="BS609" s="131" t="s">
        <v>44</v>
      </c>
      <c r="BU609" s="129" t="s">
        <v>314</v>
      </c>
      <c r="BV609" s="130"/>
      <c r="BW609" s="130" t="s">
        <v>315</v>
      </c>
      <c r="BX609" s="130" t="s">
        <v>316</v>
      </c>
      <c r="BY609" s="130" t="s">
        <v>317</v>
      </c>
      <c r="BZ609" s="130" t="s">
        <v>318</v>
      </c>
      <c r="CA609" s="128" t="s">
        <v>319</v>
      </c>
      <c r="CB609" s="131" t="s">
        <v>44</v>
      </c>
      <c r="CD609" s="129" t="s">
        <v>314</v>
      </c>
      <c r="CE609" s="130"/>
      <c r="CF609" s="130" t="s">
        <v>315</v>
      </c>
      <c r="CG609" s="130" t="s">
        <v>316</v>
      </c>
      <c r="CH609" s="130" t="s">
        <v>317</v>
      </c>
      <c r="CI609" s="130" t="s">
        <v>318</v>
      </c>
      <c r="CJ609" s="128" t="s">
        <v>319</v>
      </c>
      <c r="CK609" s="131" t="s">
        <v>44</v>
      </c>
      <c r="CM609" s="129" t="s">
        <v>314</v>
      </c>
      <c r="CN609" s="130"/>
      <c r="CO609" s="130" t="s">
        <v>315</v>
      </c>
      <c r="CP609" s="130" t="s">
        <v>316</v>
      </c>
      <c r="CQ609" s="130" t="s">
        <v>317</v>
      </c>
      <c r="CR609" s="130" t="s">
        <v>318</v>
      </c>
      <c r="CS609" s="128" t="s">
        <v>319</v>
      </c>
      <c r="CT609" s="131" t="s">
        <v>44</v>
      </c>
      <c r="CV609" s="129" t="s">
        <v>314</v>
      </c>
      <c r="CW609" s="130"/>
      <c r="CX609" s="130" t="s">
        <v>315</v>
      </c>
      <c r="CY609" s="130" t="s">
        <v>316</v>
      </c>
      <c r="CZ609" s="130" t="s">
        <v>317</v>
      </c>
      <c r="DA609" s="130" t="s">
        <v>318</v>
      </c>
      <c r="DB609" s="128" t="s">
        <v>319</v>
      </c>
      <c r="DC609" s="131" t="s">
        <v>44</v>
      </c>
      <c r="DE609" s="129" t="s">
        <v>314</v>
      </c>
      <c r="DF609" s="130"/>
      <c r="DG609" s="130" t="s">
        <v>315</v>
      </c>
      <c r="DH609" s="130" t="s">
        <v>316</v>
      </c>
      <c r="DI609" s="130" t="s">
        <v>317</v>
      </c>
      <c r="DJ609" s="130" t="s">
        <v>318</v>
      </c>
      <c r="DK609" s="128" t="s">
        <v>319</v>
      </c>
      <c r="DL609" s="131" t="s">
        <v>44</v>
      </c>
      <c r="DN609" s="129" t="s">
        <v>314</v>
      </c>
      <c r="DO609" s="130"/>
      <c r="DP609" s="130" t="s">
        <v>315</v>
      </c>
      <c r="DQ609" s="130" t="s">
        <v>316</v>
      </c>
      <c r="DR609" s="130" t="s">
        <v>317</v>
      </c>
      <c r="DS609" s="130" t="s">
        <v>318</v>
      </c>
      <c r="DT609" s="128" t="s">
        <v>319</v>
      </c>
      <c r="DU609" s="131" t="s">
        <v>44</v>
      </c>
      <c r="DW609" s="129" t="s">
        <v>314</v>
      </c>
      <c r="DX609" s="130"/>
      <c r="DY609" s="130" t="s">
        <v>315</v>
      </c>
      <c r="DZ609" s="130" t="s">
        <v>316</v>
      </c>
      <c r="EA609" s="130" t="s">
        <v>317</v>
      </c>
      <c r="EB609" s="130" t="s">
        <v>318</v>
      </c>
      <c r="EC609" s="128" t="s">
        <v>319</v>
      </c>
      <c r="ED609" s="131" t="s">
        <v>44</v>
      </c>
      <c r="EF609" s="129" t="s">
        <v>314</v>
      </c>
      <c r="EG609" s="130"/>
      <c r="EH609" s="130" t="s">
        <v>315</v>
      </c>
      <c r="EI609" s="130" t="s">
        <v>316</v>
      </c>
      <c r="EJ609" s="130" t="s">
        <v>317</v>
      </c>
      <c r="EK609" s="130" t="s">
        <v>318</v>
      </c>
      <c r="EL609" s="128" t="s">
        <v>319</v>
      </c>
      <c r="EM609" s="131" t="s">
        <v>44</v>
      </c>
      <c r="EO609" s="129" t="s">
        <v>314</v>
      </c>
      <c r="EP609" s="130"/>
      <c r="EQ609" s="130" t="s">
        <v>315</v>
      </c>
      <c r="ER609" s="130" t="s">
        <v>316</v>
      </c>
      <c r="ES609" s="130" t="s">
        <v>317</v>
      </c>
      <c r="ET609" s="130" t="s">
        <v>318</v>
      </c>
      <c r="EU609" s="128" t="s">
        <v>319</v>
      </c>
      <c r="EV609" s="131" t="s">
        <v>44</v>
      </c>
      <c r="EX609" s="129" t="s">
        <v>314</v>
      </c>
      <c r="EY609" s="130"/>
      <c r="EZ609" s="130" t="s">
        <v>315</v>
      </c>
      <c r="FA609" s="130" t="s">
        <v>316</v>
      </c>
      <c r="FB609" s="130" t="s">
        <v>317</v>
      </c>
      <c r="FC609" s="130" t="s">
        <v>318</v>
      </c>
      <c r="FD609" s="128" t="s">
        <v>319</v>
      </c>
      <c r="FE609" s="131" t="s">
        <v>44</v>
      </c>
      <c r="FG609" s="129" t="s">
        <v>314</v>
      </c>
      <c r="FH609" s="130"/>
      <c r="FI609" s="130" t="s">
        <v>315</v>
      </c>
      <c r="FJ609" s="130" t="s">
        <v>316</v>
      </c>
      <c r="FK609" s="130" t="s">
        <v>317</v>
      </c>
      <c r="FL609" s="130" t="s">
        <v>318</v>
      </c>
      <c r="FM609" s="128" t="s">
        <v>319</v>
      </c>
      <c r="FN609" s="131" t="s">
        <v>44</v>
      </c>
      <c r="FP609" s="129" t="s">
        <v>314</v>
      </c>
      <c r="FQ609" s="130"/>
      <c r="FR609" s="130" t="s">
        <v>315</v>
      </c>
      <c r="FS609" s="130" t="s">
        <v>316</v>
      </c>
      <c r="FT609" s="130" t="s">
        <v>317</v>
      </c>
      <c r="FU609" s="130" t="s">
        <v>318</v>
      </c>
      <c r="FV609" s="128" t="s">
        <v>319</v>
      </c>
      <c r="FW609" s="131" t="s">
        <v>44</v>
      </c>
      <c r="FY609" s="129" t="s">
        <v>314</v>
      </c>
      <c r="FZ609" s="130"/>
      <c r="GA609" s="130" t="s">
        <v>315</v>
      </c>
      <c r="GB609" s="130" t="s">
        <v>316</v>
      </c>
      <c r="GC609" s="130" t="s">
        <v>317</v>
      </c>
      <c r="GD609" s="130" t="s">
        <v>318</v>
      </c>
      <c r="GE609" s="128" t="s">
        <v>319</v>
      </c>
      <c r="GF609" s="131" t="s">
        <v>44</v>
      </c>
      <c r="GH609" s="129" t="s">
        <v>314</v>
      </c>
      <c r="GI609" s="130"/>
      <c r="GJ609" s="130" t="s">
        <v>315</v>
      </c>
      <c r="GK609" s="130" t="s">
        <v>316</v>
      </c>
      <c r="GL609" s="130" t="s">
        <v>317</v>
      </c>
      <c r="GM609" s="130" t="s">
        <v>318</v>
      </c>
      <c r="GN609" s="128" t="s">
        <v>319</v>
      </c>
      <c r="GO609" s="131" t="s">
        <v>44</v>
      </c>
      <c r="GQ609" s="129" t="s">
        <v>314</v>
      </c>
      <c r="GR609" s="130"/>
      <c r="GS609" s="130" t="s">
        <v>315</v>
      </c>
      <c r="GT609" s="130" t="s">
        <v>316</v>
      </c>
      <c r="GU609" s="130" t="s">
        <v>317</v>
      </c>
      <c r="GV609" s="130" t="s">
        <v>318</v>
      </c>
      <c r="GW609" s="128" t="s">
        <v>319</v>
      </c>
      <c r="GX609" s="131" t="s">
        <v>44</v>
      </c>
      <c r="GZ609" s="129" t="s">
        <v>314</v>
      </c>
      <c r="HA609" s="130"/>
      <c r="HB609" s="130" t="s">
        <v>315</v>
      </c>
      <c r="HC609" s="130" t="s">
        <v>316</v>
      </c>
      <c r="HD609" s="130" t="s">
        <v>317</v>
      </c>
      <c r="HE609" s="130" t="s">
        <v>318</v>
      </c>
      <c r="HF609" s="128" t="s">
        <v>319</v>
      </c>
      <c r="HG609" s="131" t="s">
        <v>44</v>
      </c>
      <c r="HI609" s="129" t="s">
        <v>314</v>
      </c>
      <c r="HJ609" s="130"/>
      <c r="HK609" s="130" t="s">
        <v>315</v>
      </c>
      <c r="HL609" s="130" t="s">
        <v>316</v>
      </c>
      <c r="HM609" s="130" t="s">
        <v>317</v>
      </c>
      <c r="HN609" s="130" t="s">
        <v>318</v>
      </c>
      <c r="HO609" s="128" t="s">
        <v>319</v>
      </c>
      <c r="HP609" s="131" t="s">
        <v>44</v>
      </c>
      <c r="HR609" s="129" t="s">
        <v>314</v>
      </c>
      <c r="HS609" s="130"/>
      <c r="HT609" s="130" t="s">
        <v>315</v>
      </c>
      <c r="HU609" s="130" t="s">
        <v>316</v>
      </c>
      <c r="HV609" s="130" t="s">
        <v>317</v>
      </c>
      <c r="HW609" s="130" t="s">
        <v>318</v>
      </c>
      <c r="HX609" s="128" t="s">
        <v>319</v>
      </c>
      <c r="HY609" s="131" t="s">
        <v>44</v>
      </c>
      <c r="IA609" s="129" t="s">
        <v>314</v>
      </c>
      <c r="IB609" s="130"/>
      <c r="IC609" s="130" t="s">
        <v>315</v>
      </c>
      <c r="ID609" s="130" t="s">
        <v>316</v>
      </c>
      <c r="IE609" s="130" t="s">
        <v>317</v>
      </c>
      <c r="IF609" s="130" t="s">
        <v>318</v>
      </c>
      <c r="IG609" s="128" t="s">
        <v>319</v>
      </c>
      <c r="IH609" s="131" t="s">
        <v>44</v>
      </c>
      <c r="IJ609" s="129" t="s">
        <v>314</v>
      </c>
      <c r="IK609" s="130"/>
      <c r="IL609" s="130" t="s">
        <v>315</v>
      </c>
      <c r="IM609" s="130" t="s">
        <v>316</v>
      </c>
      <c r="IN609" s="130" t="s">
        <v>317</v>
      </c>
      <c r="IO609" s="130" t="s">
        <v>318</v>
      </c>
      <c r="IP609" s="128" t="s">
        <v>319</v>
      </c>
      <c r="IQ609" s="131" t="s">
        <v>44</v>
      </c>
      <c r="IS609" s="129" t="s">
        <v>314</v>
      </c>
      <c r="IT609" s="130"/>
      <c r="IU609" s="130" t="s">
        <v>315</v>
      </c>
      <c r="IV609" s="130" t="s">
        <v>316</v>
      </c>
      <c r="IW609" s="130" t="s">
        <v>317</v>
      </c>
      <c r="IX609" s="130" t="s">
        <v>318</v>
      </c>
      <c r="IY609" s="128" t="s">
        <v>319</v>
      </c>
      <c r="IZ609" s="131" t="s">
        <v>44</v>
      </c>
      <c r="JB609" s="129" t="s">
        <v>314</v>
      </c>
      <c r="JC609" s="130"/>
      <c r="JD609" s="130" t="s">
        <v>315</v>
      </c>
      <c r="JE609" s="130" t="s">
        <v>316</v>
      </c>
      <c r="JF609" s="130" t="s">
        <v>317</v>
      </c>
      <c r="JG609" s="130" t="s">
        <v>318</v>
      </c>
      <c r="JH609" s="128" t="s">
        <v>319</v>
      </c>
      <c r="JI609" s="131" t="s">
        <v>44</v>
      </c>
      <c r="JK609" s="129" t="s">
        <v>314</v>
      </c>
      <c r="JL609" s="130"/>
      <c r="JM609" s="130" t="s">
        <v>315</v>
      </c>
      <c r="JN609" s="130" t="s">
        <v>316</v>
      </c>
      <c r="JO609" s="130" t="s">
        <v>317</v>
      </c>
      <c r="JP609" s="130" t="s">
        <v>318</v>
      </c>
      <c r="JQ609" s="128" t="s">
        <v>319</v>
      </c>
      <c r="JR609" s="131" t="s">
        <v>44</v>
      </c>
      <c r="JT609" s="129" t="s">
        <v>314</v>
      </c>
      <c r="JU609" s="130"/>
      <c r="JV609" s="130" t="s">
        <v>315</v>
      </c>
      <c r="JW609" s="130" t="s">
        <v>316</v>
      </c>
      <c r="JX609" s="130" t="s">
        <v>317</v>
      </c>
      <c r="JY609" s="130" t="s">
        <v>318</v>
      </c>
      <c r="JZ609" s="128" t="s">
        <v>319</v>
      </c>
      <c r="KA609" s="131" t="s">
        <v>44</v>
      </c>
      <c r="KC609" s="129" t="s">
        <v>314</v>
      </c>
      <c r="KD609" s="130"/>
      <c r="KE609" s="130" t="s">
        <v>315</v>
      </c>
      <c r="KF609" s="130" t="s">
        <v>316</v>
      </c>
      <c r="KG609" s="130" t="s">
        <v>317</v>
      </c>
      <c r="KH609" s="130" t="s">
        <v>318</v>
      </c>
      <c r="KI609" s="128" t="s">
        <v>319</v>
      </c>
      <c r="KJ609" s="131" t="s">
        <v>44</v>
      </c>
      <c r="KL609" s="129" t="s">
        <v>314</v>
      </c>
      <c r="KM609" s="130"/>
      <c r="KN609" s="130" t="s">
        <v>315</v>
      </c>
      <c r="KO609" s="130" t="s">
        <v>316</v>
      </c>
      <c r="KP609" s="130" t="s">
        <v>317</v>
      </c>
      <c r="KQ609" s="130" t="s">
        <v>318</v>
      </c>
      <c r="KR609" s="128" t="s">
        <v>319</v>
      </c>
      <c r="KS609" s="131" t="s">
        <v>44</v>
      </c>
      <c r="KU609" s="129" t="s">
        <v>314</v>
      </c>
      <c r="KV609" s="130"/>
      <c r="KW609" s="130" t="s">
        <v>315</v>
      </c>
      <c r="KX609" s="130" t="s">
        <v>316</v>
      </c>
      <c r="KY609" s="130" t="s">
        <v>317</v>
      </c>
      <c r="KZ609" s="130" t="s">
        <v>318</v>
      </c>
      <c r="LA609" s="128" t="s">
        <v>319</v>
      </c>
      <c r="LB609" s="131" t="s">
        <v>44</v>
      </c>
      <c r="LD609" s="129" t="s">
        <v>314</v>
      </c>
      <c r="LE609" s="130"/>
      <c r="LF609" s="130" t="s">
        <v>315</v>
      </c>
      <c r="LG609" s="130" t="s">
        <v>316</v>
      </c>
      <c r="LH609" s="130" t="s">
        <v>317</v>
      </c>
      <c r="LI609" s="130" t="s">
        <v>318</v>
      </c>
      <c r="LJ609" s="128" t="s">
        <v>319</v>
      </c>
      <c r="LK609" s="131" t="s">
        <v>44</v>
      </c>
      <c r="LM609" s="129" t="s">
        <v>314</v>
      </c>
      <c r="LN609" s="130"/>
      <c r="LO609" s="130" t="s">
        <v>315</v>
      </c>
      <c r="LP609" s="130" t="s">
        <v>316</v>
      </c>
      <c r="LQ609" s="130" t="s">
        <v>317</v>
      </c>
      <c r="LR609" s="130" t="s">
        <v>318</v>
      </c>
      <c r="LS609" s="128" t="s">
        <v>319</v>
      </c>
      <c r="LT609" s="131" t="s">
        <v>44</v>
      </c>
      <c r="LV609" s="129" t="s">
        <v>314</v>
      </c>
      <c r="LW609" s="130"/>
      <c r="LX609" s="130" t="s">
        <v>315</v>
      </c>
      <c r="LY609" s="130" t="s">
        <v>316</v>
      </c>
      <c r="LZ609" s="130" t="s">
        <v>317</v>
      </c>
      <c r="MA609" s="130" t="s">
        <v>318</v>
      </c>
      <c r="MB609" s="128" t="s">
        <v>319</v>
      </c>
      <c r="MC609" s="131" t="s">
        <v>44</v>
      </c>
      <c r="ME609" s="129" t="s">
        <v>314</v>
      </c>
      <c r="MF609" s="130"/>
      <c r="MG609" s="130" t="s">
        <v>315</v>
      </c>
      <c r="MH609" s="130" t="s">
        <v>316</v>
      </c>
      <c r="MI609" s="130" t="s">
        <v>317</v>
      </c>
      <c r="MJ609" s="130" t="s">
        <v>318</v>
      </c>
      <c r="MK609" s="128" t="s">
        <v>319</v>
      </c>
      <c r="ML609" s="131" t="s">
        <v>44</v>
      </c>
      <c r="MN609" s="129" t="s">
        <v>314</v>
      </c>
      <c r="MO609" s="130"/>
      <c r="MP609" s="130" t="s">
        <v>315</v>
      </c>
      <c r="MQ609" s="130" t="s">
        <v>316</v>
      </c>
      <c r="MR609" s="130" t="s">
        <v>317</v>
      </c>
      <c r="MS609" s="130" t="s">
        <v>318</v>
      </c>
      <c r="MT609" s="128" t="s">
        <v>319</v>
      </c>
      <c r="MU609" s="131" t="s">
        <v>44</v>
      </c>
      <c r="MW609" s="129" t="s">
        <v>314</v>
      </c>
      <c r="MX609" s="130"/>
      <c r="MY609" s="130" t="s">
        <v>315</v>
      </c>
      <c r="MZ609" s="130" t="s">
        <v>316</v>
      </c>
      <c r="NA609" s="130" t="s">
        <v>317</v>
      </c>
      <c r="NB609" s="130" t="s">
        <v>318</v>
      </c>
      <c r="NC609" s="128" t="s">
        <v>319</v>
      </c>
      <c r="ND609" s="131" t="s">
        <v>44</v>
      </c>
      <c r="NF609" s="129" t="s">
        <v>314</v>
      </c>
      <c r="NG609" s="130"/>
      <c r="NH609" s="130" t="s">
        <v>315</v>
      </c>
      <c r="NI609" s="130" t="s">
        <v>316</v>
      </c>
      <c r="NJ609" s="130" t="s">
        <v>317</v>
      </c>
      <c r="NK609" s="130" t="s">
        <v>318</v>
      </c>
      <c r="NL609" s="128" t="s">
        <v>319</v>
      </c>
      <c r="NM609" s="131" t="s">
        <v>44</v>
      </c>
      <c r="NO609" s="129" t="s">
        <v>314</v>
      </c>
      <c r="NP609" s="130"/>
      <c r="NQ609" s="130" t="s">
        <v>315</v>
      </c>
      <c r="NR609" s="130" t="s">
        <v>316</v>
      </c>
      <c r="NS609" s="130" t="s">
        <v>317</v>
      </c>
      <c r="NT609" s="130" t="s">
        <v>318</v>
      </c>
      <c r="NU609" s="128" t="s">
        <v>319</v>
      </c>
      <c r="NV609" s="131" t="s">
        <v>44</v>
      </c>
      <c r="NX609" s="129" t="s">
        <v>314</v>
      </c>
      <c r="NY609" s="130"/>
      <c r="NZ609" s="130" t="s">
        <v>315</v>
      </c>
      <c r="OA609" s="130" t="s">
        <v>316</v>
      </c>
      <c r="OB609" s="130" t="s">
        <v>317</v>
      </c>
      <c r="OC609" s="130" t="s">
        <v>318</v>
      </c>
      <c r="OD609" s="128" t="s">
        <v>319</v>
      </c>
      <c r="OE609" s="131" t="s">
        <v>44</v>
      </c>
      <c r="OG609" s="129" t="s">
        <v>314</v>
      </c>
      <c r="OH609" s="130"/>
      <c r="OI609" s="130" t="s">
        <v>315</v>
      </c>
      <c r="OJ609" s="130" t="s">
        <v>316</v>
      </c>
      <c r="OK609" s="130" t="s">
        <v>317</v>
      </c>
      <c r="OL609" s="130" t="s">
        <v>318</v>
      </c>
      <c r="OM609" s="128" t="s">
        <v>319</v>
      </c>
      <c r="ON609" s="131" t="s">
        <v>44</v>
      </c>
      <c r="OP609" s="129" t="s">
        <v>314</v>
      </c>
      <c r="OQ609" s="130"/>
      <c r="OR609" s="130" t="s">
        <v>315</v>
      </c>
      <c r="OS609" s="130" t="s">
        <v>316</v>
      </c>
      <c r="OT609" s="130" t="s">
        <v>317</v>
      </c>
      <c r="OU609" s="130" t="s">
        <v>318</v>
      </c>
      <c r="OV609" s="128" t="s">
        <v>319</v>
      </c>
      <c r="OW609" s="131" t="s">
        <v>44</v>
      </c>
      <c r="OY609" s="129" t="s">
        <v>314</v>
      </c>
      <c r="OZ609" s="130"/>
      <c r="PA609" s="130" t="s">
        <v>315</v>
      </c>
      <c r="PB609" s="130" t="s">
        <v>316</v>
      </c>
      <c r="PC609" s="130" t="s">
        <v>317</v>
      </c>
      <c r="PD609" s="130" t="s">
        <v>318</v>
      </c>
      <c r="PE609" s="128" t="s">
        <v>319</v>
      </c>
      <c r="PF609" s="131" t="s">
        <v>44</v>
      </c>
    </row>
    <row r="610" spans="1:422">
      <c r="A610" s="118"/>
      <c r="B610" s="118"/>
      <c r="C610" s="115"/>
      <c r="D610" s="115"/>
      <c r="E610" s="115"/>
      <c r="F610" s="115"/>
      <c r="G610" s="115"/>
      <c r="H610" s="115">
        <f t="shared" ref="H610:H617" si="9674">PRODUCT(C610:G610)</f>
        <v>0</v>
      </c>
      <c r="J610" s="118"/>
      <c r="K610" s="118"/>
      <c r="L610" s="115"/>
      <c r="M610" s="115"/>
      <c r="N610" s="115"/>
      <c r="O610" s="115"/>
      <c r="P610" s="115"/>
      <c r="Q610" s="115">
        <f t="shared" ref="Q610:Q617" si="9675">PRODUCT(L610:P610)</f>
        <v>0</v>
      </c>
      <c r="S610" s="118"/>
      <c r="T610" s="118"/>
      <c r="U610" s="115"/>
      <c r="V610" s="115"/>
      <c r="W610" s="115"/>
      <c r="X610" s="115"/>
      <c r="Y610" s="115"/>
      <c r="Z610" s="115">
        <f t="shared" ref="Z610:Z617" si="9676">PRODUCT(U610:Y610)</f>
        <v>0</v>
      </c>
      <c r="AB610" s="118"/>
      <c r="AC610" s="118"/>
      <c r="AD610" s="115"/>
      <c r="AE610" s="115"/>
      <c r="AF610" s="115"/>
      <c r="AG610" s="115"/>
      <c r="AH610" s="115"/>
      <c r="AI610" s="115">
        <f t="shared" ref="AI610:AI617" si="9677">PRODUCT(AD610:AH610)</f>
        <v>0</v>
      </c>
      <c r="AK610" s="118"/>
      <c r="AL610" s="118"/>
      <c r="AM610" s="115"/>
      <c r="AN610" s="115"/>
      <c r="AO610" s="115"/>
      <c r="AP610" s="115"/>
      <c r="AQ610" s="115"/>
      <c r="AR610" s="115">
        <f t="shared" ref="AR610:AR617" si="9678">PRODUCT(AM610:AQ610)</f>
        <v>0</v>
      </c>
      <c r="AT610" s="118"/>
      <c r="AU610" s="118"/>
      <c r="AV610" s="115"/>
      <c r="AW610" s="115"/>
      <c r="AX610" s="115"/>
      <c r="AY610" s="115"/>
      <c r="AZ610" s="115"/>
      <c r="BA610" s="115">
        <f t="shared" ref="BA610:BA617" si="9679">PRODUCT(AV610:AZ610)</f>
        <v>0</v>
      </c>
      <c r="BC610" s="118"/>
      <c r="BD610" s="118"/>
      <c r="BE610" s="115"/>
      <c r="BF610" s="115"/>
      <c r="BG610" s="115"/>
      <c r="BH610" s="115"/>
      <c r="BI610" s="115"/>
      <c r="BJ610" s="115">
        <f t="shared" ref="BJ610:BJ617" si="9680">PRODUCT(BE610:BI610)</f>
        <v>0</v>
      </c>
      <c r="BL610" s="118"/>
      <c r="BM610" s="118"/>
      <c r="BN610" s="115"/>
      <c r="BO610" s="115"/>
      <c r="BP610" s="115"/>
      <c r="BQ610" s="115"/>
      <c r="BR610" s="115"/>
      <c r="BS610" s="115">
        <f t="shared" ref="BS610:BS617" si="9681">PRODUCT(BN610:BR610)</f>
        <v>0</v>
      </c>
      <c r="BU610" s="118"/>
      <c r="BV610" s="118"/>
      <c r="BW610" s="115"/>
      <c r="BX610" s="115"/>
      <c r="BY610" s="115"/>
      <c r="BZ610" s="115"/>
      <c r="CA610" s="115"/>
      <c r="CB610" s="115">
        <f t="shared" ref="CB610:CB617" si="9682">PRODUCT(BW610:CA610)</f>
        <v>0</v>
      </c>
      <c r="CD610" s="118"/>
      <c r="CE610" s="118"/>
      <c r="CF610" s="115"/>
      <c r="CG610" s="115"/>
      <c r="CH610" s="115"/>
      <c r="CI610" s="115"/>
      <c r="CJ610" s="115"/>
      <c r="CK610" s="115">
        <f t="shared" ref="CK610:CK617" si="9683">PRODUCT(CF610:CJ610)</f>
        <v>0</v>
      </c>
      <c r="CM610" s="118"/>
      <c r="CN610" s="118"/>
      <c r="CO610" s="115"/>
      <c r="CP610" s="115"/>
      <c r="CQ610" s="115"/>
      <c r="CR610" s="115"/>
      <c r="CS610" s="115"/>
      <c r="CT610" s="115">
        <f t="shared" ref="CT610:CT617" si="9684">PRODUCT(CO610:CS610)</f>
        <v>0</v>
      </c>
      <c r="CV610" s="118"/>
      <c r="CW610" s="118"/>
      <c r="CX610" s="115"/>
      <c r="CY610" s="115"/>
      <c r="CZ610" s="115"/>
      <c r="DA610" s="115"/>
      <c r="DB610" s="115"/>
      <c r="DC610" s="115">
        <f t="shared" ref="DC610:DC617" si="9685">PRODUCT(CX610:DB610)</f>
        <v>0</v>
      </c>
      <c r="DE610" s="118"/>
      <c r="DF610" s="118"/>
      <c r="DG610" s="115"/>
      <c r="DH610" s="115"/>
      <c r="DI610" s="115"/>
      <c r="DJ610" s="115"/>
      <c r="DK610" s="115"/>
      <c r="DL610" s="115">
        <f t="shared" ref="DL610:DL617" si="9686">PRODUCT(DG610:DK610)</f>
        <v>0</v>
      </c>
      <c r="DN610" s="118"/>
      <c r="DO610" s="118"/>
      <c r="DP610" s="115"/>
      <c r="DQ610" s="115"/>
      <c r="DR610" s="115"/>
      <c r="DS610" s="115"/>
      <c r="DT610" s="115"/>
      <c r="DU610" s="115">
        <f t="shared" ref="DU610:DU617" si="9687">PRODUCT(DP610:DT610)</f>
        <v>0</v>
      </c>
      <c r="DW610" s="118"/>
      <c r="DX610" s="118"/>
      <c r="DY610" s="115"/>
      <c r="DZ610" s="115"/>
      <c r="EA610" s="115"/>
      <c r="EB610" s="115"/>
      <c r="EC610" s="115"/>
      <c r="ED610" s="115">
        <f t="shared" ref="ED610:ED617" si="9688">PRODUCT(DY610:EC610)</f>
        <v>0</v>
      </c>
      <c r="EF610" s="118"/>
      <c r="EG610" s="118"/>
      <c r="EH610" s="115"/>
      <c r="EI610" s="115"/>
      <c r="EJ610" s="115"/>
      <c r="EK610" s="115"/>
      <c r="EL610" s="115"/>
      <c r="EM610" s="115">
        <f t="shared" ref="EM610:EM617" si="9689">PRODUCT(EH610:EL610)</f>
        <v>0</v>
      </c>
      <c r="EO610" s="118"/>
      <c r="EP610" s="118"/>
      <c r="EQ610" s="115"/>
      <c r="ER610" s="115"/>
      <c r="ES610" s="115"/>
      <c r="ET610" s="115"/>
      <c r="EU610" s="115"/>
      <c r="EV610" s="115">
        <f t="shared" ref="EV610:EV617" si="9690">PRODUCT(EQ610:EU610)</f>
        <v>0</v>
      </c>
      <c r="EX610" s="118"/>
      <c r="EY610" s="118"/>
      <c r="EZ610" s="115"/>
      <c r="FA610" s="115"/>
      <c r="FB610" s="115"/>
      <c r="FC610" s="115"/>
      <c r="FD610" s="115"/>
      <c r="FE610" s="115">
        <f t="shared" ref="FE610:FE617" si="9691">PRODUCT(EZ610:FD610)</f>
        <v>0</v>
      </c>
      <c r="FG610" s="118"/>
      <c r="FH610" s="118"/>
      <c r="FI610" s="115"/>
      <c r="FJ610" s="115"/>
      <c r="FK610" s="115"/>
      <c r="FL610" s="115"/>
      <c r="FM610" s="115"/>
      <c r="FN610" s="115">
        <f t="shared" ref="FN610:FN617" si="9692">PRODUCT(FI610:FM610)</f>
        <v>0</v>
      </c>
      <c r="FP610" s="118"/>
      <c r="FQ610" s="118"/>
      <c r="FR610" s="115"/>
      <c r="FS610" s="115"/>
      <c r="FT610" s="115"/>
      <c r="FU610" s="115"/>
      <c r="FV610" s="115"/>
      <c r="FW610" s="115">
        <f t="shared" ref="FW610:FW617" si="9693">PRODUCT(FR610:FV610)</f>
        <v>0</v>
      </c>
      <c r="FY610" s="118" t="s">
        <v>851</v>
      </c>
      <c r="FZ610" s="118"/>
      <c r="GA610" s="115"/>
      <c r="GB610" s="115"/>
      <c r="GC610" s="115"/>
      <c r="GD610" s="115">
        <v>1</v>
      </c>
      <c r="GE610" s="115"/>
      <c r="GF610" s="115">
        <f t="shared" ref="GF610:GF617" si="9694">PRODUCT(GA610:GE610)</f>
        <v>1</v>
      </c>
      <c r="GH610" s="118" t="s">
        <v>851</v>
      </c>
      <c r="GI610" s="118"/>
      <c r="GJ610" s="115"/>
      <c r="GK610" s="115"/>
      <c r="GL610" s="115"/>
      <c r="GM610" s="115">
        <v>1</v>
      </c>
      <c r="GN610" s="115"/>
      <c r="GO610" s="115">
        <f t="shared" ref="GO610:GO617" si="9695">PRODUCT(GJ610:GN610)</f>
        <v>1</v>
      </c>
      <c r="GQ610" s="118" t="s">
        <v>851</v>
      </c>
      <c r="GR610" s="118"/>
      <c r="GS610" s="115"/>
      <c r="GT610" s="115"/>
      <c r="GU610" s="115"/>
      <c r="GV610" s="115">
        <v>1</v>
      </c>
      <c r="GW610" s="115"/>
      <c r="GX610" s="115">
        <f t="shared" ref="GX610:GX617" si="9696">PRODUCT(GS610:GW610)</f>
        <v>1</v>
      </c>
      <c r="GZ610" s="118"/>
      <c r="HA610" s="118"/>
      <c r="HB610" s="115"/>
      <c r="HC610" s="115"/>
      <c r="HD610" s="115"/>
      <c r="HE610" s="115"/>
      <c r="HF610" s="115"/>
      <c r="HG610" s="115">
        <f t="shared" ref="HG610:HG617" si="9697">PRODUCT(HB610:HF610)</f>
        <v>0</v>
      </c>
      <c r="HI610" s="118"/>
      <c r="HJ610" s="118"/>
      <c r="HK610" s="115"/>
      <c r="HL610" s="115"/>
      <c r="HM610" s="115"/>
      <c r="HN610" s="115"/>
      <c r="HO610" s="115"/>
      <c r="HP610" s="115">
        <f t="shared" ref="HP610:HP617" si="9698">PRODUCT(HK610:HO610)</f>
        <v>0</v>
      </c>
      <c r="HR610" s="118"/>
      <c r="HS610" s="118"/>
      <c r="HT610" s="115"/>
      <c r="HU610" s="115"/>
      <c r="HV610" s="115"/>
      <c r="HW610" s="115"/>
      <c r="HX610" s="115"/>
      <c r="HY610" s="115">
        <f t="shared" ref="HY610:HY617" si="9699">PRODUCT(HT610:HX610)</f>
        <v>0</v>
      </c>
      <c r="IA610" s="118"/>
      <c r="IB610" s="118"/>
      <c r="IC610" s="115"/>
      <c r="ID610" s="115"/>
      <c r="IE610" s="115"/>
      <c r="IF610" s="115"/>
      <c r="IG610" s="115"/>
      <c r="IH610" s="115">
        <f t="shared" ref="IH610:IH617" si="9700">PRODUCT(IC610:IG610)</f>
        <v>0</v>
      </c>
      <c r="IJ610" s="118"/>
      <c r="IK610" s="118"/>
      <c r="IL610" s="115"/>
      <c r="IM610" s="115"/>
      <c r="IN610" s="115"/>
      <c r="IO610" s="115"/>
      <c r="IP610" s="115"/>
      <c r="IQ610" s="115">
        <f t="shared" ref="IQ610:IQ617" si="9701">PRODUCT(IL610:IP610)</f>
        <v>0</v>
      </c>
      <c r="IS610" s="118"/>
      <c r="IT610" s="118"/>
      <c r="IU610" s="115"/>
      <c r="IV610" s="115"/>
      <c r="IW610" s="115"/>
      <c r="IX610" s="115"/>
      <c r="IY610" s="115"/>
      <c r="IZ610" s="115">
        <f t="shared" ref="IZ610:IZ617" si="9702">PRODUCT(IU610:IY610)</f>
        <v>0</v>
      </c>
      <c r="JB610" s="118"/>
      <c r="JC610" s="118"/>
      <c r="JD610" s="115"/>
      <c r="JE610" s="115"/>
      <c r="JF610" s="115"/>
      <c r="JG610" s="115"/>
      <c r="JH610" s="115"/>
      <c r="JI610" s="115">
        <f t="shared" ref="JI610:JI617" si="9703">PRODUCT(JD610:JH610)</f>
        <v>0</v>
      </c>
      <c r="JK610" s="118"/>
      <c r="JL610" s="118"/>
      <c r="JM610" s="115"/>
      <c r="JN610" s="115"/>
      <c r="JO610" s="115"/>
      <c r="JP610" s="115"/>
      <c r="JQ610" s="115"/>
      <c r="JR610" s="115">
        <f t="shared" ref="JR610:JR617" si="9704">PRODUCT(JM610:JQ610)</f>
        <v>0</v>
      </c>
      <c r="JS610" s="481"/>
      <c r="JT610" s="118"/>
      <c r="JU610" s="118"/>
      <c r="JV610" s="115"/>
      <c r="JW610" s="115"/>
      <c r="JX610" s="115"/>
      <c r="JY610" s="115"/>
      <c r="JZ610" s="115"/>
      <c r="KA610" s="115">
        <f t="shared" ref="KA610:KA617" si="9705">PRODUCT(JV610:JZ610)</f>
        <v>0</v>
      </c>
      <c r="KB610" s="481"/>
      <c r="KC610" s="118"/>
      <c r="KD610" s="118"/>
      <c r="KE610" s="115"/>
      <c r="KF610" s="115"/>
      <c r="KG610" s="115"/>
      <c r="KH610" s="115"/>
      <c r="KI610" s="115"/>
      <c r="KJ610" s="115">
        <f t="shared" ref="KJ610:KJ617" si="9706">PRODUCT(KE610:KI610)</f>
        <v>0</v>
      </c>
      <c r="KK610" s="481"/>
      <c r="KL610" s="118"/>
      <c r="KM610" s="118"/>
      <c r="KN610" s="115"/>
      <c r="KO610" s="115"/>
      <c r="KP610" s="115"/>
      <c r="KQ610" s="115"/>
      <c r="KR610" s="115"/>
      <c r="KS610" s="115">
        <f t="shared" ref="KS610:KS617" si="9707">PRODUCT(KN610:KR610)</f>
        <v>0</v>
      </c>
      <c r="KT610" s="481"/>
      <c r="KU610" s="118"/>
      <c r="KV610" s="118"/>
      <c r="KW610" s="115"/>
      <c r="KX610" s="115"/>
      <c r="KY610" s="115"/>
      <c r="KZ610" s="115"/>
      <c r="LA610" s="115"/>
      <c r="LB610" s="115">
        <f t="shared" ref="LB610:LB617" si="9708">PRODUCT(KW610:LA610)</f>
        <v>0</v>
      </c>
      <c r="LC610" s="481"/>
      <c r="LD610" s="118"/>
      <c r="LE610" s="118"/>
      <c r="LF610" s="115"/>
      <c r="LG610" s="115"/>
      <c r="LH610" s="115"/>
      <c r="LI610" s="115"/>
      <c r="LJ610" s="115"/>
      <c r="LK610" s="115">
        <f t="shared" ref="LK610:LK617" si="9709">PRODUCT(LF610:LJ610)</f>
        <v>0</v>
      </c>
      <c r="LL610" s="481"/>
      <c r="LM610" s="118"/>
      <c r="LN610" s="118"/>
      <c r="LO610" s="115"/>
      <c r="LP610" s="115"/>
      <c r="LQ610" s="115"/>
      <c r="LR610" s="115"/>
      <c r="LS610" s="115"/>
      <c r="LT610" s="115">
        <f t="shared" ref="LT610:LT617" si="9710">PRODUCT(LO610:LS610)</f>
        <v>0</v>
      </c>
      <c r="LU610" s="481"/>
      <c r="LV610" s="118"/>
      <c r="LW610" s="118"/>
      <c r="LX610" s="115"/>
      <c r="LY610" s="115"/>
      <c r="LZ610" s="115"/>
      <c r="MA610" s="115"/>
      <c r="MB610" s="115"/>
      <c r="MC610" s="115">
        <f t="shared" ref="MC610:MC617" si="9711">PRODUCT(LX610:MB610)</f>
        <v>0</v>
      </c>
      <c r="MD610" s="481"/>
      <c r="ME610" s="118"/>
      <c r="MF610" s="118"/>
      <c r="MG610" s="115"/>
      <c r="MH610" s="115"/>
      <c r="MI610" s="115"/>
      <c r="MJ610" s="115"/>
      <c r="MK610" s="115"/>
      <c r="ML610" s="115">
        <f t="shared" ref="ML610:ML617" si="9712">PRODUCT(MG610:MK610)</f>
        <v>0</v>
      </c>
      <c r="MM610" s="481"/>
      <c r="MN610" s="118"/>
      <c r="MO610" s="118"/>
      <c r="MP610" s="115"/>
      <c r="MQ610" s="115"/>
      <c r="MR610" s="115"/>
      <c r="MS610" s="115"/>
      <c r="MT610" s="115"/>
      <c r="MU610" s="115">
        <f t="shared" ref="MU610:MU617" si="9713">PRODUCT(MP610:MT610)</f>
        <v>0</v>
      </c>
      <c r="MV610" s="481"/>
      <c r="MW610" s="118"/>
      <c r="MX610" s="118"/>
      <c r="MY610" s="115"/>
      <c r="MZ610" s="115"/>
      <c r="NA610" s="115"/>
      <c r="NB610" s="115"/>
      <c r="NC610" s="115"/>
      <c r="ND610" s="115">
        <f t="shared" ref="ND610:ND617" si="9714">PRODUCT(MY610:NC610)</f>
        <v>0</v>
      </c>
      <c r="NE610" s="481"/>
      <c r="NF610" s="118"/>
      <c r="NG610" s="118"/>
      <c r="NH610" s="115"/>
      <c r="NI610" s="115"/>
      <c r="NJ610" s="115"/>
      <c r="NK610" s="115"/>
      <c r="NL610" s="115"/>
      <c r="NM610" s="115">
        <f t="shared" ref="NM610:NM617" si="9715">PRODUCT(NH610:NL610)</f>
        <v>0</v>
      </c>
      <c r="NN610" s="481"/>
      <c r="NO610" s="118" t="s">
        <v>851</v>
      </c>
      <c r="NP610" s="118"/>
      <c r="NQ610" s="115"/>
      <c r="NR610" s="115"/>
      <c r="NS610" s="115"/>
      <c r="NT610" s="115">
        <v>1</v>
      </c>
      <c r="NU610" s="115"/>
      <c r="NV610" s="115">
        <f t="shared" ref="NV610:NV617" si="9716">PRODUCT(NQ610:NU610)</f>
        <v>1</v>
      </c>
      <c r="NW610" s="481"/>
      <c r="NX610" s="118"/>
      <c r="NY610" s="118"/>
      <c r="NZ610" s="115"/>
      <c r="OA610" s="115"/>
      <c r="OB610" s="115"/>
      <c r="OC610" s="115"/>
      <c r="OD610" s="115"/>
      <c r="OE610" s="115">
        <f t="shared" ref="OE610:OE617" si="9717">PRODUCT(NZ610:OD610)</f>
        <v>0</v>
      </c>
      <c r="OF610" s="481"/>
      <c r="OG610" s="118"/>
      <c r="OH610" s="118"/>
      <c r="OI610" s="115"/>
      <c r="OJ610" s="115"/>
      <c r="OK610" s="115"/>
      <c r="OL610" s="115"/>
      <c r="OM610" s="115"/>
      <c r="ON610" s="115">
        <f t="shared" ref="ON610:ON617" si="9718">PRODUCT(OI610:OM610)</f>
        <v>0</v>
      </c>
      <c r="OO610" s="481"/>
      <c r="OP610" s="118"/>
      <c r="OQ610" s="118"/>
      <c r="OR610" s="115"/>
      <c r="OS610" s="115"/>
      <c r="OT610" s="115"/>
      <c r="OU610" s="115"/>
      <c r="OV610" s="115"/>
      <c r="OW610" s="115">
        <f t="shared" ref="OW610:OW617" si="9719">PRODUCT(OR610:OV610)</f>
        <v>0</v>
      </c>
      <c r="OY610" s="118"/>
      <c r="OZ610" s="118"/>
      <c r="PA610" s="115"/>
      <c r="PB610" s="115"/>
      <c r="PC610" s="115"/>
      <c r="PD610" s="115"/>
      <c r="PE610" s="115"/>
      <c r="PF610" s="115">
        <f t="shared" ref="PF610:PF617" si="9720">PRODUCT(PA610:PE610)</f>
        <v>0</v>
      </c>
    </row>
    <row r="611" spans="1:422">
      <c r="A611" s="118"/>
      <c r="B611" s="118"/>
      <c r="C611" s="115"/>
      <c r="D611" s="115"/>
      <c r="E611" s="115"/>
      <c r="F611" s="115"/>
      <c r="G611" s="115"/>
      <c r="H611" s="115">
        <f t="shared" si="9674"/>
        <v>0</v>
      </c>
      <c r="J611" s="118"/>
      <c r="K611" s="118"/>
      <c r="L611" s="115"/>
      <c r="M611" s="115"/>
      <c r="N611" s="115"/>
      <c r="O611" s="115"/>
      <c r="P611" s="115"/>
      <c r="Q611" s="115">
        <f t="shared" si="9675"/>
        <v>0</v>
      </c>
      <c r="S611" s="118"/>
      <c r="T611" s="118"/>
      <c r="U611" s="115"/>
      <c r="V611" s="115"/>
      <c r="W611" s="115"/>
      <c r="X611" s="115"/>
      <c r="Y611" s="115"/>
      <c r="Z611" s="115">
        <f t="shared" si="9676"/>
        <v>0</v>
      </c>
      <c r="AB611" s="118"/>
      <c r="AC611" s="118"/>
      <c r="AD611" s="115"/>
      <c r="AE611" s="115"/>
      <c r="AF611" s="115"/>
      <c r="AG611" s="115"/>
      <c r="AH611" s="115"/>
      <c r="AI611" s="115">
        <f t="shared" si="9677"/>
        <v>0</v>
      </c>
      <c r="AK611" s="118"/>
      <c r="AL611" s="118"/>
      <c r="AM611" s="115"/>
      <c r="AN611" s="115"/>
      <c r="AO611" s="115"/>
      <c r="AP611" s="115"/>
      <c r="AQ611" s="115"/>
      <c r="AR611" s="115">
        <f t="shared" si="9678"/>
        <v>0</v>
      </c>
      <c r="AT611" s="118"/>
      <c r="AU611" s="118"/>
      <c r="AV611" s="115"/>
      <c r="AW611" s="115"/>
      <c r="AX611" s="115"/>
      <c r="AY611" s="115"/>
      <c r="AZ611" s="115"/>
      <c r="BA611" s="115">
        <f t="shared" si="9679"/>
        <v>0</v>
      </c>
      <c r="BC611" s="118"/>
      <c r="BD611" s="118"/>
      <c r="BE611" s="115"/>
      <c r="BF611" s="115"/>
      <c r="BG611" s="115"/>
      <c r="BH611" s="115"/>
      <c r="BI611" s="115"/>
      <c r="BJ611" s="115">
        <f t="shared" si="9680"/>
        <v>0</v>
      </c>
      <c r="BL611" s="118"/>
      <c r="BM611" s="118"/>
      <c r="BN611" s="115"/>
      <c r="BO611" s="115"/>
      <c r="BP611" s="115"/>
      <c r="BQ611" s="115"/>
      <c r="BR611" s="115"/>
      <c r="BS611" s="115">
        <f t="shared" si="9681"/>
        <v>0</v>
      </c>
      <c r="BU611" s="118"/>
      <c r="BV611" s="118"/>
      <c r="BW611" s="115"/>
      <c r="BX611" s="115"/>
      <c r="BY611" s="115"/>
      <c r="BZ611" s="115"/>
      <c r="CA611" s="115"/>
      <c r="CB611" s="115">
        <f t="shared" si="9682"/>
        <v>0</v>
      </c>
      <c r="CD611" s="118"/>
      <c r="CE611" s="118"/>
      <c r="CF611" s="115"/>
      <c r="CG611" s="115"/>
      <c r="CH611" s="115"/>
      <c r="CI611" s="115"/>
      <c r="CJ611" s="115"/>
      <c r="CK611" s="115">
        <f t="shared" si="9683"/>
        <v>0</v>
      </c>
      <c r="CM611" s="118"/>
      <c r="CN611" s="118"/>
      <c r="CO611" s="115"/>
      <c r="CP611" s="115"/>
      <c r="CQ611" s="115"/>
      <c r="CR611" s="115"/>
      <c r="CS611" s="115"/>
      <c r="CT611" s="115">
        <f t="shared" si="9684"/>
        <v>0</v>
      </c>
      <c r="CV611" s="118"/>
      <c r="CW611" s="118"/>
      <c r="CX611" s="115"/>
      <c r="CY611" s="115"/>
      <c r="CZ611" s="115"/>
      <c r="DA611" s="115"/>
      <c r="DB611" s="115"/>
      <c r="DC611" s="115">
        <f t="shared" si="9685"/>
        <v>0</v>
      </c>
      <c r="DE611" s="118"/>
      <c r="DF611" s="118"/>
      <c r="DG611" s="115"/>
      <c r="DH611" s="115"/>
      <c r="DI611" s="115"/>
      <c r="DJ611" s="115"/>
      <c r="DK611" s="115"/>
      <c r="DL611" s="115">
        <f t="shared" si="9686"/>
        <v>0</v>
      </c>
      <c r="DN611" s="118"/>
      <c r="DO611" s="118"/>
      <c r="DP611" s="115"/>
      <c r="DQ611" s="115"/>
      <c r="DR611" s="115"/>
      <c r="DS611" s="115"/>
      <c r="DT611" s="115"/>
      <c r="DU611" s="115">
        <f t="shared" si="9687"/>
        <v>0</v>
      </c>
      <c r="DW611" s="118"/>
      <c r="DX611" s="118"/>
      <c r="DY611" s="115"/>
      <c r="DZ611" s="115"/>
      <c r="EA611" s="115"/>
      <c r="EB611" s="115"/>
      <c r="EC611" s="115"/>
      <c r="ED611" s="115">
        <f t="shared" si="9688"/>
        <v>0</v>
      </c>
      <c r="EF611" s="118"/>
      <c r="EG611" s="118"/>
      <c r="EH611" s="115"/>
      <c r="EI611" s="115"/>
      <c r="EJ611" s="115"/>
      <c r="EK611" s="115"/>
      <c r="EL611" s="115"/>
      <c r="EM611" s="115">
        <f t="shared" si="9689"/>
        <v>0</v>
      </c>
      <c r="EO611" s="118"/>
      <c r="EP611" s="118"/>
      <c r="EQ611" s="115"/>
      <c r="ER611" s="115"/>
      <c r="ES611" s="115"/>
      <c r="ET611" s="115"/>
      <c r="EU611" s="115"/>
      <c r="EV611" s="115">
        <f t="shared" si="9690"/>
        <v>0</v>
      </c>
      <c r="EX611" s="118"/>
      <c r="EY611" s="118"/>
      <c r="EZ611" s="115"/>
      <c r="FA611" s="115"/>
      <c r="FB611" s="115"/>
      <c r="FC611" s="115"/>
      <c r="FD611" s="115"/>
      <c r="FE611" s="115">
        <f t="shared" si="9691"/>
        <v>0</v>
      </c>
      <c r="FG611" s="118"/>
      <c r="FH611" s="118"/>
      <c r="FI611" s="115"/>
      <c r="FJ611" s="115"/>
      <c r="FK611" s="115"/>
      <c r="FL611" s="115"/>
      <c r="FM611" s="115"/>
      <c r="FN611" s="115">
        <f t="shared" si="9692"/>
        <v>0</v>
      </c>
      <c r="FP611" s="118"/>
      <c r="FQ611" s="118"/>
      <c r="FR611" s="115"/>
      <c r="FS611" s="115"/>
      <c r="FT611" s="115"/>
      <c r="FU611" s="115"/>
      <c r="FV611" s="115"/>
      <c r="FW611" s="115">
        <f t="shared" si="9693"/>
        <v>0</v>
      </c>
      <c r="FY611" s="118"/>
      <c r="FZ611" s="118"/>
      <c r="GA611" s="115"/>
      <c r="GB611" s="115"/>
      <c r="GC611" s="115"/>
      <c r="GD611" s="115"/>
      <c r="GE611" s="115"/>
      <c r="GF611" s="115">
        <f t="shared" si="9694"/>
        <v>0</v>
      </c>
      <c r="GH611" s="118"/>
      <c r="GI611" s="118"/>
      <c r="GJ611" s="115"/>
      <c r="GK611" s="115"/>
      <c r="GL611" s="115"/>
      <c r="GM611" s="115"/>
      <c r="GN611" s="115"/>
      <c r="GO611" s="115">
        <f t="shared" si="9695"/>
        <v>0</v>
      </c>
      <c r="GQ611" s="118"/>
      <c r="GR611" s="118"/>
      <c r="GS611" s="115"/>
      <c r="GT611" s="115"/>
      <c r="GU611" s="115"/>
      <c r="GV611" s="115"/>
      <c r="GW611" s="115"/>
      <c r="GX611" s="115">
        <f t="shared" si="9696"/>
        <v>0</v>
      </c>
      <c r="GZ611" s="118"/>
      <c r="HA611" s="118"/>
      <c r="HB611" s="115"/>
      <c r="HC611" s="115"/>
      <c r="HD611" s="115"/>
      <c r="HE611" s="115"/>
      <c r="HF611" s="115"/>
      <c r="HG611" s="115">
        <f t="shared" si="9697"/>
        <v>0</v>
      </c>
      <c r="HI611" s="118"/>
      <c r="HJ611" s="118"/>
      <c r="HK611" s="115"/>
      <c r="HL611" s="115"/>
      <c r="HM611" s="115"/>
      <c r="HN611" s="115"/>
      <c r="HO611" s="115"/>
      <c r="HP611" s="115">
        <f t="shared" si="9698"/>
        <v>0</v>
      </c>
      <c r="HR611" s="118"/>
      <c r="HS611" s="118"/>
      <c r="HT611" s="115"/>
      <c r="HU611" s="115"/>
      <c r="HV611" s="115"/>
      <c r="HW611" s="115"/>
      <c r="HX611" s="115"/>
      <c r="HY611" s="115">
        <f t="shared" si="9699"/>
        <v>0</v>
      </c>
      <c r="IA611" s="118"/>
      <c r="IB611" s="118"/>
      <c r="IC611" s="115"/>
      <c r="ID611" s="115"/>
      <c r="IE611" s="115"/>
      <c r="IF611" s="115"/>
      <c r="IG611" s="115"/>
      <c r="IH611" s="115">
        <f t="shared" si="9700"/>
        <v>0</v>
      </c>
      <c r="IJ611" s="118"/>
      <c r="IK611" s="118"/>
      <c r="IL611" s="115"/>
      <c r="IM611" s="115"/>
      <c r="IN611" s="115"/>
      <c r="IO611" s="115"/>
      <c r="IP611" s="115"/>
      <c r="IQ611" s="115">
        <f t="shared" si="9701"/>
        <v>0</v>
      </c>
      <c r="IS611" s="118"/>
      <c r="IT611" s="118"/>
      <c r="IU611" s="115"/>
      <c r="IV611" s="115"/>
      <c r="IW611" s="115"/>
      <c r="IX611" s="115"/>
      <c r="IY611" s="115"/>
      <c r="IZ611" s="115">
        <f t="shared" si="9702"/>
        <v>0</v>
      </c>
      <c r="JB611" s="118"/>
      <c r="JC611" s="118"/>
      <c r="JD611" s="115"/>
      <c r="JE611" s="115"/>
      <c r="JF611" s="115"/>
      <c r="JG611" s="115"/>
      <c r="JH611" s="115"/>
      <c r="JI611" s="115">
        <f t="shared" si="9703"/>
        <v>0</v>
      </c>
      <c r="JK611" s="118"/>
      <c r="JL611" s="118"/>
      <c r="JM611" s="115"/>
      <c r="JN611" s="115"/>
      <c r="JO611" s="115"/>
      <c r="JP611" s="115"/>
      <c r="JQ611" s="115"/>
      <c r="JR611" s="115">
        <f t="shared" si="9704"/>
        <v>0</v>
      </c>
      <c r="JS611" s="481"/>
      <c r="JT611" s="118"/>
      <c r="JU611" s="118"/>
      <c r="JV611" s="115"/>
      <c r="JW611" s="115"/>
      <c r="JX611" s="115"/>
      <c r="JY611" s="115"/>
      <c r="JZ611" s="115"/>
      <c r="KA611" s="115">
        <f t="shared" si="9705"/>
        <v>0</v>
      </c>
      <c r="KB611" s="481"/>
      <c r="KC611" s="118"/>
      <c r="KD611" s="118"/>
      <c r="KE611" s="115"/>
      <c r="KF611" s="115"/>
      <c r="KG611" s="115"/>
      <c r="KH611" s="115"/>
      <c r="KI611" s="115"/>
      <c r="KJ611" s="115">
        <f t="shared" si="9706"/>
        <v>0</v>
      </c>
      <c r="KK611" s="481"/>
      <c r="KL611" s="118"/>
      <c r="KM611" s="118"/>
      <c r="KN611" s="115"/>
      <c r="KO611" s="115"/>
      <c r="KP611" s="115"/>
      <c r="KQ611" s="115"/>
      <c r="KR611" s="115"/>
      <c r="KS611" s="115">
        <f t="shared" si="9707"/>
        <v>0</v>
      </c>
      <c r="KT611" s="481"/>
      <c r="KU611" s="118"/>
      <c r="KV611" s="118"/>
      <c r="KW611" s="115"/>
      <c r="KX611" s="115"/>
      <c r="KY611" s="115"/>
      <c r="KZ611" s="115"/>
      <c r="LA611" s="115"/>
      <c r="LB611" s="115">
        <f t="shared" si="9708"/>
        <v>0</v>
      </c>
      <c r="LC611" s="481"/>
      <c r="LD611" s="118"/>
      <c r="LE611" s="118"/>
      <c r="LF611" s="115"/>
      <c r="LG611" s="115"/>
      <c r="LH611" s="115"/>
      <c r="LI611" s="115"/>
      <c r="LJ611" s="115"/>
      <c r="LK611" s="115">
        <f t="shared" si="9709"/>
        <v>0</v>
      </c>
      <c r="LL611" s="481"/>
      <c r="LM611" s="118"/>
      <c r="LN611" s="118"/>
      <c r="LO611" s="115"/>
      <c r="LP611" s="115"/>
      <c r="LQ611" s="115"/>
      <c r="LR611" s="115"/>
      <c r="LS611" s="115"/>
      <c r="LT611" s="115">
        <f t="shared" si="9710"/>
        <v>0</v>
      </c>
      <c r="LU611" s="481"/>
      <c r="LV611" s="118"/>
      <c r="LW611" s="118"/>
      <c r="LX611" s="115"/>
      <c r="LY611" s="115"/>
      <c r="LZ611" s="115"/>
      <c r="MA611" s="115"/>
      <c r="MB611" s="115"/>
      <c r="MC611" s="115">
        <f t="shared" si="9711"/>
        <v>0</v>
      </c>
      <c r="MD611" s="481"/>
      <c r="ME611" s="118"/>
      <c r="MF611" s="118"/>
      <c r="MG611" s="115"/>
      <c r="MH611" s="115"/>
      <c r="MI611" s="115"/>
      <c r="MJ611" s="115"/>
      <c r="MK611" s="115"/>
      <c r="ML611" s="115">
        <f t="shared" si="9712"/>
        <v>0</v>
      </c>
      <c r="MM611" s="481"/>
      <c r="MN611" s="118"/>
      <c r="MO611" s="118"/>
      <c r="MP611" s="115"/>
      <c r="MQ611" s="115"/>
      <c r="MR611" s="115"/>
      <c r="MS611" s="115"/>
      <c r="MT611" s="115"/>
      <c r="MU611" s="115">
        <f t="shared" si="9713"/>
        <v>0</v>
      </c>
      <c r="MV611" s="481"/>
      <c r="MW611" s="118"/>
      <c r="MX611" s="118"/>
      <c r="MY611" s="115"/>
      <c r="MZ611" s="115"/>
      <c r="NA611" s="115"/>
      <c r="NB611" s="115"/>
      <c r="NC611" s="115"/>
      <c r="ND611" s="115">
        <f t="shared" si="9714"/>
        <v>0</v>
      </c>
      <c r="NE611" s="481"/>
      <c r="NF611" s="118"/>
      <c r="NG611" s="118"/>
      <c r="NH611" s="115"/>
      <c r="NI611" s="115"/>
      <c r="NJ611" s="115"/>
      <c r="NK611" s="115"/>
      <c r="NL611" s="115"/>
      <c r="NM611" s="115">
        <f t="shared" si="9715"/>
        <v>0</v>
      </c>
      <c r="NN611" s="481"/>
      <c r="NO611" s="118"/>
      <c r="NP611" s="118"/>
      <c r="NQ611" s="115"/>
      <c r="NR611" s="115"/>
      <c r="NS611" s="115"/>
      <c r="NT611" s="115"/>
      <c r="NU611" s="115"/>
      <c r="NV611" s="115">
        <f t="shared" si="9716"/>
        <v>0</v>
      </c>
      <c r="NW611" s="481"/>
      <c r="NX611" s="118"/>
      <c r="NY611" s="118"/>
      <c r="NZ611" s="115"/>
      <c r="OA611" s="115"/>
      <c r="OB611" s="115"/>
      <c r="OC611" s="115"/>
      <c r="OD611" s="115"/>
      <c r="OE611" s="115">
        <f t="shared" si="9717"/>
        <v>0</v>
      </c>
      <c r="OF611" s="481"/>
      <c r="OG611" s="118"/>
      <c r="OH611" s="118"/>
      <c r="OI611" s="115"/>
      <c r="OJ611" s="115"/>
      <c r="OK611" s="115"/>
      <c r="OL611" s="115"/>
      <c r="OM611" s="115"/>
      <c r="ON611" s="115">
        <f t="shared" si="9718"/>
        <v>0</v>
      </c>
      <c r="OO611" s="481"/>
      <c r="OP611" s="118"/>
      <c r="OQ611" s="118"/>
      <c r="OR611" s="115"/>
      <c r="OS611" s="115"/>
      <c r="OT611" s="115"/>
      <c r="OU611" s="115"/>
      <c r="OV611" s="115"/>
      <c r="OW611" s="115">
        <f t="shared" si="9719"/>
        <v>0</v>
      </c>
      <c r="OY611" s="118"/>
      <c r="OZ611" s="118"/>
      <c r="PA611" s="115"/>
      <c r="PB611" s="115"/>
      <c r="PC611" s="115"/>
      <c r="PD611" s="115"/>
      <c r="PE611" s="115"/>
      <c r="PF611" s="115">
        <f t="shared" si="9720"/>
        <v>0</v>
      </c>
    </row>
    <row r="612" spans="1:422">
      <c r="A612" s="118"/>
      <c r="B612" s="118"/>
      <c r="C612" s="115"/>
      <c r="D612" s="115"/>
      <c r="E612" s="115"/>
      <c r="F612" s="115"/>
      <c r="G612" s="115"/>
      <c r="H612" s="115">
        <f t="shared" si="9674"/>
        <v>0</v>
      </c>
      <c r="J612" s="118"/>
      <c r="K612" s="118"/>
      <c r="L612" s="115"/>
      <c r="M612" s="115"/>
      <c r="N612" s="115"/>
      <c r="O612" s="115"/>
      <c r="P612" s="115"/>
      <c r="Q612" s="115">
        <f t="shared" si="9675"/>
        <v>0</v>
      </c>
      <c r="S612" s="118"/>
      <c r="T612" s="118"/>
      <c r="U612" s="115"/>
      <c r="V612" s="115"/>
      <c r="W612" s="115"/>
      <c r="X612" s="115"/>
      <c r="Y612" s="115"/>
      <c r="Z612" s="115">
        <f t="shared" si="9676"/>
        <v>0</v>
      </c>
      <c r="AB612" s="118"/>
      <c r="AC612" s="118"/>
      <c r="AD612" s="115"/>
      <c r="AE612" s="115"/>
      <c r="AF612" s="115"/>
      <c r="AG612" s="115"/>
      <c r="AH612" s="115"/>
      <c r="AI612" s="115">
        <f t="shared" si="9677"/>
        <v>0</v>
      </c>
      <c r="AK612" s="118"/>
      <c r="AL612" s="118"/>
      <c r="AM612" s="115"/>
      <c r="AN612" s="115"/>
      <c r="AO612" s="115"/>
      <c r="AP612" s="115"/>
      <c r="AQ612" s="115"/>
      <c r="AR612" s="115">
        <f t="shared" si="9678"/>
        <v>0</v>
      </c>
      <c r="AT612" s="118"/>
      <c r="AU612" s="118"/>
      <c r="AV612" s="115"/>
      <c r="AW612" s="115"/>
      <c r="AX612" s="115"/>
      <c r="AY612" s="115"/>
      <c r="AZ612" s="115"/>
      <c r="BA612" s="115">
        <f t="shared" si="9679"/>
        <v>0</v>
      </c>
      <c r="BC612" s="118"/>
      <c r="BD612" s="118"/>
      <c r="BE612" s="115"/>
      <c r="BF612" s="115"/>
      <c r="BG612" s="115"/>
      <c r="BH612" s="115"/>
      <c r="BI612" s="115"/>
      <c r="BJ612" s="115">
        <f t="shared" si="9680"/>
        <v>0</v>
      </c>
      <c r="BL612" s="118"/>
      <c r="BM612" s="118"/>
      <c r="BN612" s="115"/>
      <c r="BO612" s="115"/>
      <c r="BP612" s="115"/>
      <c r="BQ612" s="115"/>
      <c r="BR612" s="115"/>
      <c r="BS612" s="115">
        <f t="shared" si="9681"/>
        <v>0</v>
      </c>
      <c r="BU612" s="118"/>
      <c r="BV612" s="118"/>
      <c r="BW612" s="115"/>
      <c r="BX612" s="115"/>
      <c r="BY612" s="115"/>
      <c r="BZ612" s="115"/>
      <c r="CA612" s="115"/>
      <c r="CB612" s="115">
        <f t="shared" si="9682"/>
        <v>0</v>
      </c>
      <c r="CD612" s="118"/>
      <c r="CE612" s="118"/>
      <c r="CF612" s="115"/>
      <c r="CG612" s="115"/>
      <c r="CH612" s="115"/>
      <c r="CI612" s="115"/>
      <c r="CJ612" s="115"/>
      <c r="CK612" s="115">
        <f t="shared" si="9683"/>
        <v>0</v>
      </c>
      <c r="CM612" s="118"/>
      <c r="CN612" s="118"/>
      <c r="CO612" s="115"/>
      <c r="CP612" s="115"/>
      <c r="CQ612" s="115"/>
      <c r="CR612" s="115"/>
      <c r="CS612" s="115"/>
      <c r="CT612" s="115">
        <f t="shared" si="9684"/>
        <v>0</v>
      </c>
      <c r="CV612" s="118"/>
      <c r="CW612" s="118"/>
      <c r="CX612" s="115"/>
      <c r="CY612" s="115"/>
      <c r="CZ612" s="115"/>
      <c r="DA612" s="115"/>
      <c r="DB612" s="115"/>
      <c r="DC612" s="115">
        <f t="shared" si="9685"/>
        <v>0</v>
      </c>
      <c r="DE612" s="118"/>
      <c r="DF612" s="118"/>
      <c r="DG612" s="115"/>
      <c r="DH612" s="115"/>
      <c r="DI612" s="115"/>
      <c r="DJ612" s="115"/>
      <c r="DK612" s="115"/>
      <c r="DL612" s="115">
        <f t="shared" si="9686"/>
        <v>0</v>
      </c>
      <c r="DN612" s="118"/>
      <c r="DO612" s="118"/>
      <c r="DP612" s="115"/>
      <c r="DQ612" s="115"/>
      <c r="DR612" s="115"/>
      <c r="DS612" s="115"/>
      <c r="DT612" s="115"/>
      <c r="DU612" s="115">
        <f t="shared" si="9687"/>
        <v>0</v>
      </c>
      <c r="DW612" s="118"/>
      <c r="DX612" s="118"/>
      <c r="DY612" s="115"/>
      <c r="DZ612" s="115"/>
      <c r="EA612" s="115"/>
      <c r="EB612" s="115"/>
      <c r="EC612" s="115"/>
      <c r="ED612" s="115">
        <f t="shared" si="9688"/>
        <v>0</v>
      </c>
      <c r="EF612" s="118"/>
      <c r="EG612" s="118"/>
      <c r="EH612" s="115"/>
      <c r="EI612" s="115"/>
      <c r="EJ612" s="115"/>
      <c r="EK612" s="115"/>
      <c r="EL612" s="115"/>
      <c r="EM612" s="115">
        <f t="shared" si="9689"/>
        <v>0</v>
      </c>
      <c r="EO612" s="118"/>
      <c r="EP612" s="118"/>
      <c r="EQ612" s="115"/>
      <c r="ER612" s="115"/>
      <c r="ES612" s="115"/>
      <c r="ET612" s="115"/>
      <c r="EU612" s="115"/>
      <c r="EV612" s="115">
        <f t="shared" si="9690"/>
        <v>0</v>
      </c>
      <c r="EX612" s="118"/>
      <c r="EY612" s="118"/>
      <c r="EZ612" s="115"/>
      <c r="FA612" s="115"/>
      <c r="FB612" s="115"/>
      <c r="FC612" s="115"/>
      <c r="FD612" s="115"/>
      <c r="FE612" s="115">
        <f t="shared" si="9691"/>
        <v>0</v>
      </c>
      <c r="FG612" s="118"/>
      <c r="FH612" s="118"/>
      <c r="FI612" s="115"/>
      <c r="FJ612" s="115"/>
      <c r="FK612" s="115"/>
      <c r="FL612" s="115"/>
      <c r="FM612" s="115"/>
      <c r="FN612" s="115">
        <f t="shared" si="9692"/>
        <v>0</v>
      </c>
      <c r="FP612" s="118"/>
      <c r="FQ612" s="118"/>
      <c r="FR612" s="115"/>
      <c r="FS612" s="115"/>
      <c r="FT612" s="115"/>
      <c r="FU612" s="115"/>
      <c r="FV612" s="115"/>
      <c r="FW612" s="115">
        <f t="shared" si="9693"/>
        <v>0</v>
      </c>
      <c r="FY612" s="118"/>
      <c r="FZ612" s="118"/>
      <c r="GA612" s="115"/>
      <c r="GB612" s="115"/>
      <c r="GC612" s="115"/>
      <c r="GD612" s="115"/>
      <c r="GE612" s="115"/>
      <c r="GF612" s="115">
        <f t="shared" si="9694"/>
        <v>0</v>
      </c>
      <c r="GH612" s="118"/>
      <c r="GI612" s="118"/>
      <c r="GJ612" s="115"/>
      <c r="GK612" s="115"/>
      <c r="GL612" s="115"/>
      <c r="GM612" s="115"/>
      <c r="GN612" s="115"/>
      <c r="GO612" s="115">
        <f t="shared" si="9695"/>
        <v>0</v>
      </c>
      <c r="GQ612" s="118"/>
      <c r="GR612" s="118"/>
      <c r="GS612" s="115"/>
      <c r="GT612" s="115"/>
      <c r="GU612" s="115"/>
      <c r="GV612" s="115"/>
      <c r="GW612" s="115"/>
      <c r="GX612" s="115">
        <f t="shared" si="9696"/>
        <v>0</v>
      </c>
      <c r="GZ612" s="118"/>
      <c r="HA612" s="118"/>
      <c r="HB612" s="115"/>
      <c r="HC612" s="115"/>
      <c r="HD612" s="115"/>
      <c r="HE612" s="115"/>
      <c r="HF612" s="115"/>
      <c r="HG612" s="115">
        <f t="shared" si="9697"/>
        <v>0</v>
      </c>
      <c r="HI612" s="118"/>
      <c r="HJ612" s="118"/>
      <c r="HK612" s="115"/>
      <c r="HL612" s="115"/>
      <c r="HM612" s="115"/>
      <c r="HN612" s="115"/>
      <c r="HO612" s="115"/>
      <c r="HP612" s="115">
        <f t="shared" si="9698"/>
        <v>0</v>
      </c>
      <c r="HR612" s="118"/>
      <c r="HS612" s="118"/>
      <c r="HT612" s="115"/>
      <c r="HU612" s="115"/>
      <c r="HV612" s="115"/>
      <c r="HW612" s="115"/>
      <c r="HX612" s="115"/>
      <c r="HY612" s="115">
        <f t="shared" si="9699"/>
        <v>0</v>
      </c>
      <c r="IA612" s="118"/>
      <c r="IB612" s="118"/>
      <c r="IC612" s="115"/>
      <c r="ID612" s="115"/>
      <c r="IE612" s="115"/>
      <c r="IF612" s="115"/>
      <c r="IG612" s="115"/>
      <c r="IH612" s="115">
        <f t="shared" si="9700"/>
        <v>0</v>
      </c>
      <c r="IJ612" s="118"/>
      <c r="IK612" s="118"/>
      <c r="IL612" s="115"/>
      <c r="IM612" s="115"/>
      <c r="IN612" s="115"/>
      <c r="IO612" s="115"/>
      <c r="IP612" s="115"/>
      <c r="IQ612" s="115">
        <f t="shared" si="9701"/>
        <v>0</v>
      </c>
      <c r="IS612" s="118"/>
      <c r="IT612" s="118"/>
      <c r="IU612" s="115"/>
      <c r="IV612" s="115"/>
      <c r="IW612" s="115"/>
      <c r="IX612" s="115"/>
      <c r="IY612" s="115"/>
      <c r="IZ612" s="115">
        <f t="shared" si="9702"/>
        <v>0</v>
      </c>
      <c r="JB612" s="118"/>
      <c r="JC612" s="118"/>
      <c r="JD612" s="115"/>
      <c r="JE612" s="115"/>
      <c r="JF612" s="115"/>
      <c r="JG612" s="115"/>
      <c r="JH612" s="115"/>
      <c r="JI612" s="115">
        <f t="shared" si="9703"/>
        <v>0</v>
      </c>
      <c r="JK612" s="118"/>
      <c r="JL612" s="118"/>
      <c r="JM612" s="115"/>
      <c r="JN612" s="115"/>
      <c r="JO612" s="115"/>
      <c r="JP612" s="115"/>
      <c r="JQ612" s="115"/>
      <c r="JR612" s="115">
        <f t="shared" si="9704"/>
        <v>0</v>
      </c>
      <c r="JS612" s="481"/>
      <c r="JT612" s="118"/>
      <c r="JU612" s="118"/>
      <c r="JV612" s="115"/>
      <c r="JW612" s="115"/>
      <c r="JX612" s="115"/>
      <c r="JY612" s="115"/>
      <c r="JZ612" s="115"/>
      <c r="KA612" s="115">
        <f t="shared" si="9705"/>
        <v>0</v>
      </c>
      <c r="KB612" s="481"/>
      <c r="KC612" s="118"/>
      <c r="KD612" s="118"/>
      <c r="KE612" s="115"/>
      <c r="KF612" s="115"/>
      <c r="KG612" s="115"/>
      <c r="KH612" s="115"/>
      <c r="KI612" s="115"/>
      <c r="KJ612" s="115">
        <f t="shared" si="9706"/>
        <v>0</v>
      </c>
      <c r="KK612" s="481"/>
      <c r="KL612" s="118"/>
      <c r="KM612" s="118"/>
      <c r="KN612" s="115"/>
      <c r="KO612" s="115"/>
      <c r="KP612" s="115"/>
      <c r="KQ612" s="115"/>
      <c r="KR612" s="115"/>
      <c r="KS612" s="115">
        <f t="shared" si="9707"/>
        <v>0</v>
      </c>
      <c r="KT612" s="481"/>
      <c r="KU612" s="118"/>
      <c r="KV612" s="118"/>
      <c r="KW612" s="115"/>
      <c r="KX612" s="115"/>
      <c r="KY612" s="115"/>
      <c r="KZ612" s="115"/>
      <c r="LA612" s="115"/>
      <c r="LB612" s="115">
        <f t="shared" si="9708"/>
        <v>0</v>
      </c>
      <c r="LC612" s="481"/>
      <c r="LD612" s="118"/>
      <c r="LE612" s="118"/>
      <c r="LF612" s="115"/>
      <c r="LG612" s="115"/>
      <c r="LH612" s="115"/>
      <c r="LI612" s="115"/>
      <c r="LJ612" s="115"/>
      <c r="LK612" s="115">
        <f t="shared" si="9709"/>
        <v>0</v>
      </c>
      <c r="LL612" s="481"/>
      <c r="LM612" s="118"/>
      <c r="LN612" s="118"/>
      <c r="LO612" s="115"/>
      <c r="LP612" s="115"/>
      <c r="LQ612" s="115"/>
      <c r="LR612" s="115"/>
      <c r="LS612" s="115"/>
      <c r="LT612" s="115">
        <f t="shared" si="9710"/>
        <v>0</v>
      </c>
      <c r="LU612" s="481"/>
      <c r="LV612" s="118"/>
      <c r="LW612" s="118"/>
      <c r="LX612" s="115"/>
      <c r="LY612" s="115"/>
      <c r="LZ612" s="115"/>
      <c r="MA612" s="115"/>
      <c r="MB612" s="115"/>
      <c r="MC612" s="115">
        <f t="shared" si="9711"/>
        <v>0</v>
      </c>
      <c r="MD612" s="481"/>
      <c r="ME612" s="118"/>
      <c r="MF612" s="118"/>
      <c r="MG612" s="115"/>
      <c r="MH612" s="115"/>
      <c r="MI612" s="115"/>
      <c r="MJ612" s="115"/>
      <c r="MK612" s="115"/>
      <c r="ML612" s="115">
        <f t="shared" si="9712"/>
        <v>0</v>
      </c>
      <c r="MM612" s="481"/>
      <c r="MN612" s="118"/>
      <c r="MO612" s="118"/>
      <c r="MP612" s="115"/>
      <c r="MQ612" s="115"/>
      <c r="MR612" s="115"/>
      <c r="MS612" s="115"/>
      <c r="MT612" s="115"/>
      <c r="MU612" s="115">
        <f t="shared" si="9713"/>
        <v>0</v>
      </c>
      <c r="MV612" s="481"/>
      <c r="MW612" s="118"/>
      <c r="MX612" s="118"/>
      <c r="MY612" s="115"/>
      <c r="MZ612" s="115"/>
      <c r="NA612" s="115"/>
      <c r="NB612" s="115"/>
      <c r="NC612" s="115"/>
      <c r="ND612" s="115">
        <f t="shared" si="9714"/>
        <v>0</v>
      </c>
      <c r="NE612" s="481"/>
      <c r="NF612" s="118"/>
      <c r="NG612" s="118"/>
      <c r="NH612" s="115"/>
      <c r="NI612" s="115"/>
      <c r="NJ612" s="115"/>
      <c r="NK612" s="115"/>
      <c r="NL612" s="115"/>
      <c r="NM612" s="115">
        <f t="shared" si="9715"/>
        <v>0</v>
      </c>
      <c r="NN612" s="481"/>
      <c r="NO612" s="118"/>
      <c r="NP612" s="118"/>
      <c r="NQ612" s="115"/>
      <c r="NR612" s="115"/>
      <c r="NS612" s="115"/>
      <c r="NT612" s="115"/>
      <c r="NU612" s="115"/>
      <c r="NV612" s="115">
        <f t="shared" si="9716"/>
        <v>0</v>
      </c>
      <c r="NW612" s="481"/>
      <c r="NX612" s="118"/>
      <c r="NY612" s="118"/>
      <c r="NZ612" s="115"/>
      <c r="OA612" s="115"/>
      <c r="OB612" s="115"/>
      <c r="OC612" s="115"/>
      <c r="OD612" s="115"/>
      <c r="OE612" s="115">
        <f t="shared" si="9717"/>
        <v>0</v>
      </c>
      <c r="OF612" s="481"/>
      <c r="OG612" s="118"/>
      <c r="OH612" s="118"/>
      <c r="OI612" s="115"/>
      <c r="OJ612" s="115"/>
      <c r="OK612" s="115"/>
      <c r="OL612" s="115"/>
      <c r="OM612" s="115"/>
      <c r="ON612" s="115">
        <f t="shared" si="9718"/>
        <v>0</v>
      </c>
      <c r="OO612" s="481"/>
      <c r="OP612" s="118"/>
      <c r="OQ612" s="118"/>
      <c r="OR612" s="115"/>
      <c r="OS612" s="115"/>
      <c r="OT612" s="115"/>
      <c r="OU612" s="115"/>
      <c r="OV612" s="115"/>
      <c r="OW612" s="115">
        <f t="shared" si="9719"/>
        <v>0</v>
      </c>
      <c r="OY612" s="118"/>
      <c r="OZ612" s="118"/>
      <c r="PA612" s="115"/>
      <c r="PB612" s="115"/>
      <c r="PC612" s="115"/>
      <c r="PD612" s="115"/>
      <c r="PE612" s="115"/>
      <c r="PF612" s="115">
        <f t="shared" si="9720"/>
        <v>0</v>
      </c>
    </row>
    <row r="613" spans="1:422">
      <c r="A613" s="118"/>
      <c r="B613" s="118"/>
      <c r="C613" s="115"/>
      <c r="D613" s="115"/>
      <c r="E613" s="115"/>
      <c r="F613" s="115"/>
      <c r="G613" s="115"/>
      <c r="H613" s="115">
        <f t="shared" si="9674"/>
        <v>0</v>
      </c>
      <c r="J613" s="118"/>
      <c r="K613" s="118"/>
      <c r="L613" s="115"/>
      <c r="M613" s="115"/>
      <c r="N613" s="115"/>
      <c r="O613" s="115"/>
      <c r="P613" s="115"/>
      <c r="Q613" s="115">
        <f t="shared" si="9675"/>
        <v>0</v>
      </c>
      <c r="S613" s="118"/>
      <c r="T613" s="118"/>
      <c r="U613" s="115"/>
      <c r="V613" s="115"/>
      <c r="W613" s="115"/>
      <c r="X613" s="115"/>
      <c r="Y613" s="115"/>
      <c r="Z613" s="115">
        <f t="shared" si="9676"/>
        <v>0</v>
      </c>
      <c r="AB613" s="118"/>
      <c r="AC613" s="118"/>
      <c r="AD613" s="115"/>
      <c r="AE613" s="115"/>
      <c r="AF613" s="115"/>
      <c r="AG613" s="115"/>
      <c r="AH613" s="115"/>
      <c r="AI613" s="115">
        <f t="shared" si="9677"/>
        <v>0</v>
      </c>
      <c r="AK613" s="118"/>
      <c r="AL613" s="118"/>
      <c r="AM613" s="115"/>
      <c r="AN613" s="115"/>
      <c r="AO613" s="115"/>
      <c r="AP613" s="115"/>
      <c r="AQ613" s="115"/>
      <c r="AR613" s="115">
        <f t="shared" si="9678"/>
        <v>0</v>
      </c>
      <c r="AT613" s="118"/>
      <c r="AU613" s="118"/>
      <c r="AV613" s="115"/>
      <c r="AW613" s="115"/>
      <c r="AX613" s="115"/>
      <c r="AY613" s="115"/>
      <c r="AZ613" s="115"/>
      <c r="BA613" s="115">
        <f t="shared" si="9679"/>
        <v>0</v>
      </c>
      <c r="BC613" s="118"/>
      <c r="BD613" s="118"/>
      <c r="BE613" s="115"/>
      <c r="BF613" s="115"/>
      <c r="BG613" s="115"/>
      <c r="BH613" s="115"/>
      <c r="BI613" s="115"/>
      <c r="BJ613" s="115">
        <f t="shared" si="9680"/>
        <v>0</v>
      </c>
      <c r="BL613" s="118"/>
      <c r="BM613" s="118"/>
      <c r="BN613" s="115"/>
      <c r="BO613" s="115"/>
      <c r="BP613" s="115"/>
      <c r="BQ613" s="115"/>
      <c r="BR613" s="115"/>
      <c r="BS613" s="115">
        <f t="shared" si="9681"/>
        <v>0</v>
      </c>
      <c r="BU613" s="118"/>
      <c r="BV613" s="118"/>
      <c r="BW613" s="115"/>
      <c r="BX613" s="115"/>
      <c r="BY613" s="115"/>
      <c r="BZ613" s="115"/>
      <c r="CA613" s="115"/>
      <c r="CB613" s="115">
        <f t="shared" si="9682"/>
        <v>0</v>
      </c>
      <c r="CD613" s="118"/>
      <c r="CE613" s="118"/>
      <c r="CF613" s="115"/>
      <c r="CG613" s="115"/>
      <c r="CH613" s="115"/>
      <c r="CI613" s="115"/>
      <c r="CJ613" s="115"/>
      <c r="CK613" s="115">
        <f t="shared" si="9683"/>
        <v>0</v>
      </c>
      <c r="CM613" s="118"/>
      <c r="CN613" s="118"/>
      <c r="CO613" s="115"/>
      <c r="CP613" s="115"/>
      <c r="CQ613" s="115"/>
      <c r="CR613" s="115"/>
      <c r="CS613" s="115"/>
      <c r="CT613" s="115">
        <f t="shared" si="9684"/>
        <v>0</v>
      </c>
      <c r="CV613" s="118"/>
      <c r="CW613" s="118"/>
      <c r="CX613" s="115"/>
      <c r="CY613" s="115"/>
      <c r="CZ613" s="115"/>
      <c r="DA613" s="115"/>
      <c r="DB613" s="115"/>
      <c r="DC613" s="115">
        <f t="shared" si="9685"/>
        <v>0</v>
      </c>
      <c r="DE613" s="118"/>
      <c r="DF613" s="118"/>
      <c r="DG613" s="115"/>
      <c r="DH613" s="115"/>
      <c r="DI613" s="115"/>
      <c r="DJ613" s="115"/>
      <c r="DK613" s="115"/>
      <c r="DL613" s="115">
        <f t="shared" si="9686"/>
        <v>0</v>
      </c>
      <c r="DN613" s="118"/>
      <c r="DO613" s="118"/>
      <c r="DP613" s="115"/>
      <c r="DQ613" s="115"/>
      <c r="DR613" s="115"/>
      <c r="DS613" s="115"/>
      <c r="DT613" s="115"/>
      <c r="DU613" s="115">
        <f t="shared" si="9687"/>
        <v>0</v>
      </c>
      <c r="DW613" s="118"/>
      <c r="DX613" s="118"/>
      <c r="DY613" s="115"/>
      <c r="DZ613" s="115"/>
      <c r="EA613" s="115"/>
      <c r="EB613" s="115"/>
      <c r="EC613" s="115"/>
      <c r="ED613" s="115">
        <f t="shared" si="9688"/>
        <v>0</v>
      </c>
      <c r="EF613" s="118"/>
      <c r="EG613" s="118"/>
      <c r="EH613" s="115"/>
      <c r="EI613" s="115"/>
      <c r="EJ613" s="115"/>
      <c r="EK613" s="115"/>
      <c r="EL613" s="115"/>
      <c r="EM613" s="115">
        <f t="shared" si="9689"/>
        <v>0</v>
      </c>
      <c r="EO613" s="118"/>
      <c r="EP613" s="118"/>
      <c r="EQ613" s="115"/>
      <c r="ER613" s="115"/>
      <c r="ES613" s="115"/>
      <c r="ET613" s="115"/>
      <c r="EU613" s="115"/>
      <c r="EV613" s="115">
        <f t="shared" si="9690"/>
        <v>0</v>
      </c>
      <c r="EX613" s="118"/>
      <c r="EY613" s="118"/>
      <c r="EZ613" s="115"/>
      <c r="FA613" s="115"/>
      <c r="FB613" s="115"/>
      <c r="FC613" s="115"/>
      <c r="FD613" s="115"/>
      <c r="FE613" s="115">
        <f t="shared" si="9691"/>
        <v>0</v>
      </c>
      <c r="FG613" s="118"/>
      <c r="FH613" s="118"/>
      <c r="FI613" s="115"/>
      <c r="FJ613" s="115"/>
      <c r="FK613" s="115"/>
      <c r="FL613" s="115"/>
      <c r="FM613" s="115"/>
      <c r="FN613" s="115">
        <f t="shared" si="9692"/>
        <v>0</v>
      </c>
      <c r="FP613" s="118"/>
      <c r="FQ613" s="118"/>
      <c r="FR613" s="115"/>
      <c r="FS613" s="115"/>
      <c r="FT613" s="115"/>
      <c r="FU613" s="115"/>
      <c r="FV613" s="115"/>
      <c r="FW613" s="115">
        <f t="shared" si="9693"/>
        <v>0</v>
      </c>
      <c r="FY613" s="118"/>
      <c r="FZ613" s="118"/>
      <c r="GA613" s="115"/>
      <c r="GB613" s="115"/>
      <c r="GC613" s="115"/>
      <c r="GD613" s="115"/>
      <c r="GE613" s="115"/>
      <c r="GF613" s="115">
        <f t="shared" si="9694"/>
        <v>0</v>
      </c>
      <c r="GH613" s="118"/>
      <c r="GI613" s="118"/>
      <c r="GJ613" s="115"/>
      <c r="GK613" s="115"/>
      <c r="GL613" s="115"/>
      <c r="GM613" s="115"/>
      <c r="GN613" s="115"/>
      <c r="GO613" s="115">
        <f t="shared" si="9695"/>
        <v>0</v>
      </c>
      <c r="GQ613" s="118"/>
      <c r="GR613" s="118"/>
      <c r="GS613" s="115"/>
      <c r="GT613" s="115"/>
      <c r="GU613" s="115"/>
      <c r="GV613" s="115"/>
      <c r="GW613" s="115"/>
      <c r="GX613" s="115">
        <f t="shared" si="9696"/>
        <v>0</v>
      </c>
      <c r="GZ613" s="118"/>
      <c r="HA613" s="118"/>
      <c r="HB613" s="115"/>
      <c r="HC613" s="115"/>
      <c r="HD613" s="115"/>
      <c r="HE613" s="115"/>
      <c r="HF613" s="115"/>
      <c r="HG613" s="115">
        <f t="shared" si="9697"/>
        <v>0</v>
      </c>
      <c r="HI613" s="118"/>
      <c r="HJ613" s="118"/>
      <c r="HK613" s="115"/>
      <c r="HL613" s="115"/>
      <c r="HM613" s="115"/>
      <c r="HN613" s="115"/>
      <c r="HO613" s="115"/>
      <c r="HP613" s="115">
        <f t="shared" si="9698"/>
        <v>0</v>
      </c>
      <c r="HR613" s="118"/>
      <c r="HS613" s="118"/>
      <c r="HT613" s="115"/>
      <c r="HU613" s="115"/>
      <c r="HV613" s="115"/>
      <c r="HW613" s="115"/>
      <c r="HX613" s="115"/>
      <c r="HY613" s="115">
        <f t="shared" si="9699"/>
        <v>0</v>
      </c>
      <c r="IA613" s="118"/>
      <c r="IB613" s="118"/>
      <c r="IC613" s="115"/>
      <c r="ID613" s="115"/>
      <c r="IE613" s="115"/>
      <c r="IF613" s="115"/>
      <c r="IG613" s="115"/>
      <c r="IH613" s="115">
        <f t="shared" si="9700"/>
        <v>0</v>
      </c>
      <c r="IJ613" s="118"/>
      <c r="IK613" s="118"/>
      <c r="IL613" s="115"/>
      <c r="IM613" s="115"/>
      <c r="IN613" s="115"/>
      <c r="IO613" s="115"/>
      <c r="IP613" s="115"/>
      <c r="IQ613" s="115">
        <f t="shared" si="9701"/>
        <v>0</v>
      </c>
      <c r="IS613" s="118"/>
      <c r="IT613" s="118"/>
      <c r="IU613" s="115"/>
      <c r="IV613" s="115"/>
      <c r="IW613" s="115"/>
      <c r="IX613" s="115"/>
      <c r="IY613" s="115"/>
      <c r="IZ613" s="115">
        <f t="shared" si="9702"/>
        <v>0</v>
      </c>
      <c r="JB613" s="118"/>
      <c r="JC613" s="118"/>
      <c r="JD613" s="115"/>
      <c r="JE613" s="115"/>
      <c r="JF613" s="115"/>
      <c r="JG613" s="115"/>
      <c r="JH613" s="115"/>
      <c r="JI613" s="115">
        <f t="shared" si="9703"/>
        <v>0</v>
      </c>
      <c r="JK613" s="118"/>
      <c r="JL613" s="118"/>
      <c r="JM613" s="115"/>
      <c r="JN613" s="115"/>
      <c r="JO613" s="115"/>
      <c r="JP613" s="115"/>
      <c r="JQ613" s="115"/>
      <c r="JR613" s="115">
        <f t="shared" si="9704"/>
        <v>0</v>
      </c>
      <c r="JS613" s="481"/>
      <c r="JT613" s="118"/>
      <c r="JU613" s="118"/>
      <c r="JV613" s="115"/>
      <c r="JW613" s="115"/>
      <c r="JX613" s="115"/>
      <c r="JY613" s="115"/>
      <c r="JZ613" s="115"/>
      <c r="KA613" s="115">
        <f t="shared" si="9705"/>
        <v>0</v>
      </c>
      <c r="KB613" s="481"/>
      <c r="KC613" s="118"/>
      <c r="KD613" s="118"/>
      <c r="KE613" s="115"/>
      <c r="KF613" s="115"/>
      <c r="KG613" s="115"/>
      <c r="KH613" s="115"/>
      <c r="KI613" s="115"/>
      <c r="KJ613" s="115">
        <f t="shared" si="9706"/>
        <v>0</v>
      </c>
      <c r="KK613" s="481"/>
      <c r="KL613" s="118"/>
      <c r="KM613" s="118"/>
      <c r="KN613" s="115"/>
      <c r="KO613" s="115"/>
      <c r="KP613" s="115"/>
      <c r="KQ613" s="115"/>
      <c r="KR613" s="115"/>
      <c r="KS613" s="115">
        <f t="shared" si="9707"/>
        <v>0</v>
      </c>
      <c r="KT613" s="481"/>
      <c r="KU613" s="118"/>
      <c r="KV613" s="118"/>
      <c r="KW613" s="115"/>
      <c r="KX613" s="115"/>
      <c r="KY613" s="115"/>
      <c r="KZ613" s="115"/>
      <c r="LA613" s="115"/>
      <c r="LB613" s="115">
        <f t="shared" si="9708"/>
        <v>0</v>
      </c>
      <c r="LC613" s="481"/>
      <c r="LD613" s="118"/>
      <c r="LE613" s="118"/>
      <c r="LF613" s="115"/>
      <c r="LG613" s="115"/>
      <c r="LH613" s="115"/>
      <c r="LI613" s="115"/>
      <c r="LJ613" s="115"/>
      <c r="LK613" s="115">
        <f t="shared" si="9709"/>
        <v>0</v>
      </c>
      <c r="LL613" s="481"/>
      <c r="LM613" s="118"/>
      <c r="LN613" s="118"/>
      <c r="LO613" s="115"/>
      <c r="LP613" s="115"/>
      <c r="LQ613" s="115"/>
      <c r="LR613" s="115"/>
      <c r="LS613" s="115"/>
      <c r="LT613" s="115">
        <f t="shared" si="9710"/>
        <v>0</v>
      </c>
      <c r="LU613" s="481"/>
      <c r="LV613" s="118"/>
      <c r="LW613" s="118"/>
      <c r="LX613" s="115"/>
      <c r="LY613" s="115"/>
      <c r="LZ613" s="115"/>
      <c r="MA613" s="115"/>
      <c r="MB613" s="115"/>
      <c r="MC613" s="115">
        <f t="shared" si="9711"/>
        <v>0</v>
      </c>
      <c r="MD613" s="481"/>
      <c r="ME613" s="118"/>
      <c r="MF613" s="118"/>
      <c r="MG613" s="115"/>
      <c r="MH613" s="115"/>
      <c r="MI613" s="115"/>
      <c r="MJ613" s="115"/>
      <c r="MK613" s="115"/>
      <c r="ML613" s="115">
        <f t="shared" si="9712"/>
        <v>0</v>
      </c>
      <c r="MM613" s="481"/>
      <c r="MN613" s="118"/>
      <c r="MO613" s="118"/>
      <c r="MP613" s="115"/>
      <c r="MQ613" s="115"/>
      <c r="MR613" s="115"/>
      <c r="MS613" s="115"/>
      <c r="MT613" s="115"/>
      <c r="MU613" s="115">
        <f t="shared" si="9713"/>
        <v>0</v>
      </c>
      <c r="MV613" s="481"/>
      <c r="MW613" s="118"/>
      <c r="MX613" s="118"/>
      <c r="MY613" s="115"/>
      <c r="MZ613" s="115"/>
      <c r="NA613" s="115"/>
      <c r="NB613" s="115"/>
      <c r="NC613" s="115"/>
      <c r="ND613" s="115">
        <f t="shared" si="9714"/>
        <v>0</v>
      </c>
      <c r="NE613" s="481"/>
      <c r="NF613" s="118"/>
      <c r="NG613" s="118"/>
      <c r="NH613" s="115"/>
      <c r="NI613" s="115"/>
      <c r="NJ613" s="115"/>
      <c r="NK613" s="115"/>
      <c r="NL613" s="115"/>
      <c r="NM613" s="115">
        <f t="shared" si="9715"/>
        <v>0</v>
      </c>
      <c r="NN613" s="481"/>
      <c r="NO613" s="118"/>
      <c r="NP613" s="118"/>
      <c r="NQ613" s="115"/>
      <c r="NR613" s="115"/>
      <c r="NS613" s="115"/>
      <c r="NT613" s="115"/>
      <c r="NU613" s="115"/>
      <c r="NV613" s="115">
        <f t="shared" si="9716"/>
        <v>0</v>
      </c>
      <c r="NW613" s="481"/>
      <c r="NX613" s="118"/>
      <c r="NY613" s="118"/>
      <c r="NZ613" s="115"/>
      <c r="OA613" s="115"/>
      <c r="OB613" s="115"/>
      <c r="OC613" s="115"/>
      <c r="OD613" s="115"/>
      <c r="OE613" s="115">
        <f t="shared" si="9717"/>
        <v>0</v>
      </c>
      <c r="OF613" s="481"/>
      <c r="OG613" s="118"/>
      <c r="OH613" s="118"/>
      <c r="OI613" s="115"/>
      <c r="OJ613" s="115"/>
      <c r="OK613" s="115"/>
      <c r="OL613" s="115"/>
      <c r="OM613" s="115"/>
      <c r="ON613" s="115">
        <f t="shared" si="9718"/>
        <v>0</v>
      </c>
      <c r="OO613" s="481"/>
      <c r="OP613" s="118"/>
      <c r="OQ613" s="118"/>
      <c r="OR613" s="115"/>
      <c r="OS613" s="115"/>
      <c r="OT613" s="115"/>
      <c r="OU613" s="115"/>
      <c r="OV613" s="115"/>
      <c r="OW613" s="115">
        <f t="shared" si="9719"/>
        <v>0</v>
      </c>
      <c r="OY613" s="118"/>
      <c r="OZ613" s="118"/>
      <c r="PA613" s="115"/>
      <c r="PB613" s="115"/>
      <c r="PC613" s="115"/>
      <c r="PD613" s="115"/>
      <c r="PE613" s="115"/>
      <c r="PF613" s="115">
        <f t="shared" si="9720"/>
        <v>0</v>
      </c>
    </row>
    <row r="614" spans="1:422">
      <c r="A614" s="118"/>
      <c r="B614" s="118"/>
      <c r="C614" s="115"/>
      <c r="D614" s="115"/>
      <c r="E614" s="115"/>
      <c r="F614" s="115"/>
      <c r="G614" s="115"/>
      <c r="H614" s="115">
        <f t="shared" si="9674"/>
        <v>0</v>
      </c>
      <c r="J614" s="118"/>
      <c r="K614" s="118"/>
      <c r="L614" s="115"/>
      <c r="M614" s="115"/>
      <c r="N614" s="115"/>
      <c r="O614" s="115"/>
      <c r="P614" s="115"/>
      <c r="Q614" s="115">
        <f t="shared" si="9675"/>
        <v>0</v>
      </c>
      <c r="S614" s="118"/>
      <c r="T614" s="118"/>
      <c r="U614" s="115"/>
      <c r="V614" s="115"/>
      <c r="W614" s="115"/>
      <c r="X614" s="115"/>
      <c r="Y614" s="115"/>
      <c r="Z614" s="115">
        <f t="shared" si="9676"/>
        <v>0</v>
      </c>
      <c r="AB614" s="118"/>
      <c r="AC614" s="118"/>
      <c r="AD614" s="115"/>
      <c r="AE614" s="115"/>
      <c r="AF614" s="115"/>
      <c r="AG614" s="115"/>
      <c r="AH614" s="115"/>
      <c r="AI614" s="115">
        <f t="shared" si="9677"/>
        <v>0</v>
      </c>
      <c r="AK614" s="118"/>
      <c r="AL614" s="118"/>
      <c r="AM614" s="115"/>
      <c r="AN614" s="115"/>
      <c r="AO614" s="115"/>
      <c r="AP614" s="115"/>
      <c r="AQ614" s="115"/>
      <c r="AR614" s="115">
        <f t="shared" si="9678"/>
        <v>0</v>
      </c>
      <c r="AT614" s="118"/>
      <c r="AU614" s="118"/>
      <c r="AV614" s="115"/>
      <c r="AW614" s="115"/>
      <c r="AX614" s="115"/>
      <c r="AY614" s="115"/>
      <c r="AZ614" s="115"/>
      <c r="BA614" s="115">
        <f t="shared" si="9679"/>
        <v>0</v>
      </c>
      <c r="BC614" s="118"/>
      <c r="BD614" s="118"/>
      <c r="BE614" s="115"/>
      <c r="BF614" s="115"/>
      <c r="BG614" s="115"/>
      <c r="BH614" s="115"/>
      <c r="BI614" s="115"/>
      <c r="BJ614" s="115">
        <f t="shared" si="9680"/>
        <v>0</v>
      </c>
      <c r="BL614" s="118"/>
      <c r="BM614" s="118"/>
      <c r="BN614" s="115"/>
      <c r="BO614" s="115"/>
      <c r="BP614" s="115"/>
      <c r="BQ614" s="115"/>
      <c r="BR614" s="115"/>
      <c r="BS614" s="115">
        <f t="shared" si="9681"/>
        <v>0</v>
      </c>
      <c r="BU614" s="118"/>
      <c r="BV614" s="118"/>
      <c r="BW614" s="115"/>
      <c r="BX614" s="115"/>
      <c r="BY614" s="115"/>
      <c r="BZ614" s="115"/>
      <c r="CA614" s="115"/>
      <c r="CB614" s="115">
        <f t="shared" si="9682"/>
        <v>0</v>
      </c>
      <c r="CD614" s="118"/>
      <c r="CE614" s="118"/>
      <c r="CF614" s="115"/>
      <c r="CG614" s="115"/>
      <c r="CH614" s="115"/>
      <c r="CI614" s="115"/>
      <c r="CJ614" s="115"/>
      <c r="CK614" s="115">
        <f t="shared" si="9683"/>
        <v>0</v>
      </c>
      <c r="CM614" s="118"/>
      <c r="CN614" s="118"/>
      <c r="CO614" s="115"/>
      <c r="CP614" s="115"/>
      <c r="CQ614" s="115"/>
      <c r="CR614" s="115"/>
      <c r="CS614" s="115"/>
      <c r="CT614" s="115">
        <f t="shared" si="9684"/>
        <v>0</v>
      </c>
      <c r="CV614" s="118"/>
      <c r="CW614" s="118"/>
      <c r="CX614" s="115"/>
      <c r="CY614" s="115"/>
      <c r="CZ614" s="115"/>
      <c r="DA614" s="115"/>
      <c r="DB614" s="115"/>
      <c r="DC614" s="115">
        <f t="shared" si="9685"/>
        <v>0</v>
      </c>
      <c r="DE614" s="118"/>
      <c r="DF614" s="118"/>
      <c r="DG614" s="115"/>
      <c r="DH614" s="115"/>
      <c r="DI614" s="115"/>
      <c r="DJ614" s="115"/>
      <c r="DK614" s="115"/>
      <c r="DL614" s="115">
        <f t="shared" si="9686"/>
        <v>0</v>
      </c>
      <c r="DN614" s="118"/>
      <c r="DO614" s="118"/>
      <c r="DP614" s="115"/>
      <c r="DQ614" s="115"/>
      <c r="DR614" s="115"/>
      <c r="DS614" s="115"/>
      <c r="DT614" s="115"/>
      <c r="DU614" s="115">
        <f t="shared" si="9687"/>
        <v>0</v>
      </c>
      <c r="DW614" s="118"/>
      <c r="DX614" s="118"/>
      <c r="DY614" s="115"/>
      <c r="DZ614" s="115"/>
      <c r="EA614" s="115"/>
      <c r="EB614" s="115"/>
      <c r="EC614" s="115"/>
      <c r="ED614" s="115">
        <f t="shared" si="9688"/>
        <v>0</v>
      </c>
      <c r="EF614" s="118"/>
      <c r="EG614" s="118"/>
      <c r="EH614" s="115"/>
      <c r="EI614" s="115"/>
      <c r="EJ614" s="115"/>
      <c r="EK614" s="115"/>
      <c r="EL614" s="115"/>
      <c r="EM614" s="115">
        <f t="shared" si="9689"/>
        <v>0</v>
      </c>
      <c r="EO614" s="118"/>
      <c r="EP614" s="118"/>
      <c r="EQ614" s="115"/>
      <c r="ER614" s="115"/>
      <c r="ES614" s="115"/>
      <c r="ET614" s="115"/>
      <c r="EU614" s="115"/>
      <c r="EV614" s="115">
        <f t="shared" si="9690"/>
        <v>0</v>
      </c>
      <c r="EX614" s="118"/>
      <c r="EY614" s="118"/>
      <c r="EZ614" s="115"/>
      <c r="FA614" s="115"/>
      <c r="FB614" s="115"/>
      <c r="FC614" s="115"/>
      <c r="FD614" s="115"/>
      <c r="FE614" s="115">
        <f t="shared" si="9691"/>
        <v>0</v>
      </c>
      <c r="FG614" s="118"/>
      <c r="FH614" s="118"/>
      <c r="FI614" s="115"/>
      <c r="FJ614" s="115"/>
      <c r="FK614" s="115"/>
      <c r="FL614" s="115"/>
      <c r="FM614" s="115"/>
      <c r="FN614" s="115">
        <f t="shared" si="9692"/>
        <v>0</v>
      </c>
      <c r="FP614" s="118"/>
      <c r="FQ614" s="118"/>
      <c r="FR614" s="115"/>
      <c r="FS614" s="115"/>
      <c r="FT614" s="115"/>
      <c r="FU614" s="115"/>
      <c r="FV614" s="115"/>
      <c r="FW614" s="115">
        <f t="shared" si="9693"/>
        <v>0</v>
      </c>
      <c r="FY614" s="118"/>
      <c r="FZ614" s="118"/>
      <c r="GA614" s="115"/>
      <c r="GB614" s="115"/>
      <c r="GC614" s="115"/>
      <c r="GD614" s="115"/>
      <c r="GE614" s="115"/>
      <c r="GF614" s="115">
        <f t="shared" si="9694"/>
        <v>0</v>
      </c>
      <c r="GH614" s="118"/>
      <c r="GI614" s="118"/>
      <c r="GJ614" s="115"/>
      <c r="GK614" s="115"/>
      <c r="GL614" s="115"/>
      <c r="GM614" s="115"/>
      <c r="GN614" s="115"/>
      <c r="GO614" s="115">
        <f t="shared" si="9695"/>
        <v>0</v>
      </c>
      <c r="GQ614" s="118"/>
      <c r="GR614" s="118"/>
      <c r="GS614" s="115"/>
      <c r="GT614" s="115"/>
      <c r="GU614" s="115"/>
      <c r="GV614" s="115"/>
      <c r="GW614" s="115"/>
      <c r="GX614" s="115">
        <f t="shared" si="9696"/>
        <v>0</v>
      </c>
      <c r="GZ614" s="118"/>
      <c r="HA614" s="118"/>
      <c r="HB614" s="115"/>
      <c r="HC614" s="115"/>
      <c r="HD614" s="115"/>
      <c r="HE614" s="115"/>
      <c r="HF614" s="115"/>
      <c r="HG614" s="115">
        <f t="shared" si="9697"/>
        <v>0</v>
      </c>
      <c r="HI614" s="118"/>
      <c r="HJ614" s="118"/>
      <c r="HK614" s="115"/>
      <c r="HL614" s="115"/>
      <c r="HM614" s="115"/>
      <c r="HN614" s="115"/>
      <c r="HO614" s="115"/>
      <c r="HP614" s="115">
        <f t="shared" si="9698"/>
        <v>0</v>
      </c>
      <c r="HR614" s="118"/>
      <c r="HS614" s="118"/>
      <c r="HT614" s="115"/>
      <c r="HU614" s="115"/>
      <c r="HV614" s="115"/>
      <c r="HW614" s="115"/>
      <c r="HX614" s="115"/>
      <c r="HY614" s="115">
        <f t="shared" si="9699"/>
        <v>0</v>
      </c>
      <c r="IA614" s="118"/>
      <c r="IB614" s="118"/>
      <c r="IC614" s="115"/>
      <c r="ID614" s="115"/>
      <c r="IE614" s="115"/>
      <c r="IF614" s="115"/>
      <c r="IG614" s="115"/>
      <c r="IH614" s="115">
        <f t="shared" si="9700"/>
        <v>0</v>
      </c>
      <c r="IJ614" s="118"/>
      <c r="IK614" s="118"/>
      <c r="IL614" s="115"/>
      <c r="IM614" s="115"/>
      <c r="IN614" s="115"/>
      <c r="IO614" s="115"/>
      <c r="IP614" s="115"/>
      <c r="IQ614" s="115">
        <f t="shared" si="9701"/>
        <v>0</v>
      </c>
      <c r="IS614" s="118"/>
      <c r="IT614" s="118"/>
      <c r="IU614" s="115"/>
      <c r="IV614" s="115"/>
      <c r="IW614" s="115"/>
      <c r="IX614" s="115"/>
      <c r="IY614" s="115"/>
      <c r="IZ614" s="115">
        <f t="shared" si="9702"/>
        <v>0</v>
      </c>
      <c r="JB614" s="118"/>
      <c r="JC614" s="118"/>
      <c r="JD614" s="115"/>
      <c r="JE614" s="115"/>
      <c r="JF614" s="115"/>
      <c r="JG614" s="115"/>
      <c r="JH614" s="115"/>
      <c r="JI614" s="115">
        <f t="shared" si="9703"/>
        <v>0</v>
      </c>
      <c r="JK614" s="118"/>
      <c r="JL614" s="118"/>
      <c r="JM614" s="115"/>
      <c r="JN614" s="115"/>
      <c r="JO614" s="115"/>
      <c r="JP614" s="115"/>
      <c r="JQ614" s="115"/>
      <c r="JR614" s="115">
        <f t="shared" si="9704"/>
        <v>0</v>
      </c>
      <c r="JS614" s="481"/>
      <c r="JT614" s="118"/>
      <c r="JU614" s="118"/>
      <c r="JV614" s="115"/>
      <c r="JW614" s="115"/>
      <c r="JX614" s="115"/>
      <c r="JY614" s="115"/>
      <c r="JZ614" s="115"/>
      <c r="KA614" s="115">
        <f t="shared" si="9705"/>
        <v>0</v>
      </c>
      <c r="KB614" s="481"/>
      <c r="KC614" s="118"/>
      <c r="KD614" s="118"/>
      <c r="KE614" s="115"/>
      <c r="KF614" s="115"/>
      <c r="KG614" s="115"/>
      <c r="KH614" s="115"/>
      <c r="KI614" s="115"/>
      <c r="KJ614" s="115">
        <f t="shared" si="9706"/>
        <v>0</v>
      </c>
      <c r="KK614" s="481"/>
      <c r="KL614" s="118"/>
      <c r="KM614" s="118"/>
      <c r="KN614" s="115"/>
      <c r="KO614" s="115"/>
      <c r="KP614" s="115"/>
      <c r="KQ614" s="115"/>
      <c r="KR614" s="115"/>
      <c r="KS614" s="115">
        <f t="shared" si="9707"/>
        <v>0</v>
      </c>
      <c r="KT614" s="481"/>
      <c r="KU614" s="118"/>
      <c r="KV614" s="118"/>
      <c r="KW614" s="115"/>
      <c r="KX614" s="115"/>
      <c r="KY614" s="115"/>
      <c r="KZ614" s="115"/>
      <c r="LA614" s="115"/>
      <c r="LB614" s="115">
        <f t="shared" si="9708"/>
        <v>0</v>
      </c>
      <c r="LC614" s="481"/>
      <c r="LD614" s="118"/>
      <c r="LE614" s="118"/>
      <c r="LF614" s="115"/>
      <c r="LG614" s="115"/>
      <c r="LH614" s="115"/>
      <c r="LI614" s="115"/>
      <c r="LJ614" s="115"/>
      <c r="LK614" s="115">
        <f t="shared" si="9709"/>
        <v>0</v>
      </c>
      <c r="LL614" s="481"/>
      <c r="LM614" s="118"/>
      <c r="LN614" s="118"/>
      <c r="LO614" s="115"/>
      <c r="LP614" s="115"/>
      <c r="LQ614" s="115"/>
      <c r="LR614" s="115"/>
      <c r="LS614" s="115"/>
      <c r="LT614" s="115">
        <f t="shared" si="9710"/>
        <v>0</v>
      </c>
      <c r="LU614" s="481"/>
      <c r="LV614" s="118"/>
      <c r="LW614" s="118"/>
      <c r="LX614" s="115"/>
      <c r="LY614" s="115"/>
      <c r="LZ614" s="115"/>
      <c r="MA614" s="115"/>
      <c r="MB614" s="115"/>
      <c r="MC614" s="115">
        <f t="shared" si="9711"/>
        <v>0</v>
      </c>
      <c r="MD614" s="481"/>
      <c r="ME614" s="118"/>
      <c r="MF614" s="118"/>
      <c r="MG614" s="115"/>
      <c r="MH614" s="115"/>
      <c r="MI614" s="115"/>
      <c r="MJ614" s="115"/>
      <c r="MK614" s="115"/>
      <c r="ML614" s="115">
        <f t="shared" si="9712"/>
        <v>0</v>
      </c>
      <c r="MM614" s="481"/>
      <c r="MN614" s="118"/>
      <c r="MO614" s="118"/>
      <c r="MP614" s="115"/>
      <c r="MQ614" s="115"/>
      <c r="MR614" s="115"/>
      <c r="MS614" s="115"/>
      <c r="MT614" s="115"/>
      <c r="MU614" s="115">
        <f t="shared" si="9713"/>
        <v>0</v>
      </c>
      <c r="MV614" s="481"/>
      <c r="MW614" s="118"/>
      <c r="MX614" s="118"/>
      <c r="MY614" s="115"/>
      <c r="MZ614" s="115"/>
      <c r="NA614" s="115"/>
      <c r="NB614" s="115"/>
      <c r="NC614" s="115"/>
      <c r="ND614" s="115">
        <f t="shared" si="9714"/>
        <v>0</v>
      </c>
      <c r="NE614" s="481"/>
      <c r="NF614" s="118"/>
      <c r="NG614" s="118"/>
      <c r="NH614" s="115"/>
      <c r="NI614" s="115"/>
      <c r="NJ614" s="115"/>
      <c r="NK614" s="115"/>
      <c r="NL614" s="115"/>
      <c r="NM614" s="115">
        <f t="shared" si="9715"/>
        <v>0</v>
      </c>
      <c r="NN614" s="481"/>
      <c r="NO614" s="118"/>
      <c r="NP614" s="118"/>
      <c r="NQ614" s="115"/>
      <c r="NR614" s="115"/>
      <c r="NS614" s="115"/>
      <c r="NT614" s="115"/>
      <c r="NU614" s="115"/>
      <c r="NV614" s="115">
        <f t="shared" si="9716"/>
        <v>0</v>
      </c>
      <c r="NW614" s="481"/>
      <c r="NX614" s="118"/>
      <c r="NY614" s="118"/>
      <c r="NZ614" s="115"/>
      <c r="OA614" s="115"/>
      <c r="OB614" s="115"/>
      <c r="OC614" s="115"/>
      <c r="OD614" s="115"/>
      <c r="OE614" s="115">
        <f t="shared" si="9717"/>
        <v>0</v>
      </c>
      <c r="OF614" s="481"/>
      <c r="OG614" s="118"/>
      <c r="OH614" s="118"/>
      <c r="OI614" s="115"/>
      <c r="OJ614" s="115"/>
      <c r="OK614" s="115"/>
      <c r="OL614" s="115"/>
      <c r="OM614" s="115"/>
      <c r="ON614" s="115">
        <f t="shared" si="9718"/>
        <v>0</v>
      </c>
      <c r="OO614" s="481"/>
      <c r="OP614" s="118"/>
      <c r="OQ614" s="118"/>
      <c r="OR614" s="115"/>
      <c r="OS614" s="115"/>
      <c r="OT614" s="115"/>
      <c r="OU614" s="115"/>
      <c r="OV614" s="115"/>
      <c r="OW614" s="115">
        <f t="shared" si="9719"/>
        <v>0</v>
      </c>
      <c r="OY614" s="118"/>
      <c r="OZ614" s="118"/>
      <c r="PA614" s="115"/>
      <c r="PB614" s="115"/>
      <c r="PC614" s="115"/>
      <c r="PD614" s="115"/>
      <c r="PE614" s="115"/>
      <c r="PF614" s="115">
        <f t="shared" si="9720"/>
        <v>0</v>
      </c>
    </row>
    <row r="615" spans="1:422">
      <c r="A615" s="118"/>
      <c r="B615" s="118"/>
      <c r="C615" s="115"/>
      <c r="D615" s="115"/>
      <c r="E615" s="115"/>
      <c r="F615" s="115"/>
      <c r="G615" s="115"/>
      <c r="H615" s="115">
        <f t="shared" si="9674"/>
        <v>0</v>
      </c>
      <c r="J615" s="118"/>
      <c r="K615" s="118"/>
      <c r="L615" s="115"/>
      <c r="M615" s="115"/>
      <c r="N615" s="115"/>
      <c r="O615" s="115"/>
      <c r="P615" s="115"/>
      <c r="Q615" s="115">
        <f t="shared" si="9675"/>
        <v>0</v>
      </c>
      <c r="S615" s="118"/>
      <c r="T615" s="118"/>
      <c r="U615" s="115"/>
      <c r="V615" s="115"/>
      <c r="W615" s="115"/>
      <c r="X615" s="115"/>
      <c r="Y615" s="115"/>
      <c r="Z615" s="115">
        <f t="shared" si="9676"/>
        <v>0</v>
      </c>
      <c r="AB615" s="118"/>
      <c r="AC615" s="118"/>
      <c r="AD615" s="115"/>
      <c r="AE615" s="115"/>
      <c r="AF615" s="115"/>
      <c r="AG615" s="115"/>
      <c r="AH615" s="115"/>
      <c r="AI615" s="115">
        <f t="shared" si="9677"/>
        <v>0</v>
      </c>
      <c r="AK615" s="118"/>
      <c r="AL615" s="118"/>
      <c r="AM615" s="115"/>
      <c r="AN615" s="115"/>
      <c r="AO615" s="115"/>
      <c r="AP615" s="115"/>
      <c r="AQ615" s="115"/>
      <c r="AR615" s="115">
        <f t="shared" si="9678"/>
        <v>0</v>
      </c>
      <c r="AT615" s="118"/>
      <c r="AU615" s="118"/>
      <c r="AV615" s="115"/>
      <c r="AW615" s="115"/>
      <c r="AX615" s="115"/>
      <c r="AY615" s="115"/>
      <c r="AZ615" s="115"/>
      <c r="BA615" s="115">
        <f t="shared" si="9679"/>
        <v>0</v>
      </c>
      <c r="BC615" s="118"/>
      <c r="BD615" s="118"/>
      <c r="BE615" s="115"/>
      <c r="BF615" s="115"/>
      <c r="BG615" s="115"/>
      <c r="BH615" s="115"/>
      <c r="BI615" s="115"/>
      <c r="BJ615" s="115">
        <f t="shared" si="9680"/>
        <v>0</v>
      </c>
      <c r="BL615" s="118"/>
      <c r="BM615" s="118"/>
      <c r="BN615" s="115"/>
      <c r="BO615" s="115"/>
      <c r="BP615" s="115"/>
      <c r="BQ615" s="115"/>
      <c r="BR615" s="115"/>
      <c r="BS615" s="115">
        <f t="shared" si="9681"/>
        <v>0</v>
      </c>
      <c r="BU615" s="118"/>
      <c r="BV615" s="118"/>
      <c r="BW615" s="115"/>
      <c r="BX615" s="115"/>
      <c r="BY615" s="115"/>
      <c r="BZ615" s="115"/>
      <c r="CA615" s="115"/>
      <c r="CB615" s="115">
        <f t="shared" si="9682"/>
        <v>0</v>
      </c>
      <c r="CD615" s="118"/>
      <c r="CE615" s="118"/>
      <c r="CF615" s="115"/>
      <c r="CG615" s="115"/>
      <c r="CH615" s="115"/>
      <c r="CI615" s="115"/>
      <c r="CJ615" s="115"/>
      <c r="CK615" s="115">
        <f t="shared" si="9683"/>
        <v>0</v>
      </c>
      <c r="CM615" s="118"/>
      <c r="CN615" s="118"/>
      <c r="CO615" s="115"/>
      <c r="CP615" s="115"/>
      <c r="CQ615" s="115"/>
      <c r="CR615" s="115"/>
      <c r="CS615" s="115"/>
      <c r="CT615" s="115">
        <f t="shared" si="9684"/>
        <v>0</v>
      </c>
      <c r="CV615" s="118"/>
      <c r="CW615" s="118"/>
      <c r="CX615" s="115"/>
      <c r="CY615" s="115"/>
      <c r="CZ615" s="115"/>
      <c r="DA615" s="115"/>
      <c r="DB615" s="115"/>
      <c r="DC615" s="115">
        <f t="shared" si="9685"/>
        <v>0</v>
      </c>
      <c r="DE615" s="118"/>
      <c r="DF615" s="118"/>
      <c r="DG615" s="115"/>
      <c r="DH615" s="115"/>
      <c r="DI615" s="115"/>
      <c r="DJ615" s="115"/>
      <c r="DK615" s="115"/>
      <c r="DL615" s="115">
        <f t="shared" si="9686"/>
        <v>0</v>
      </c>
      <c r="DN615" s="118"/>
      <c r="DO615" s="118"/>
      <c r="DP615" s="115"/>
      <c r="DQ615" s="115"/>
      <c r="DR615" s="115"/>
      <c r="DS615" s="115"/>
      <c r="DT615" s="115"/>
      <c r="DU615" s="115">
        <f t="shared" si="9687"/>
        <v>0</v>
      </c>
      <c r="DW615" s="118"/>
      <c r="DX615" s="118"/>
      <c r="DY615" s="115"/>
      <c r="DZ615" s="115"/>
      <c r="EA615" s="115"/>
      <c r="EB615" s="115"/>
      <c r="EC615" s="115"/>
      <c r="ED615" s="115">
        <f t="shared" si="9688"/>
        <v>0</v>
      </c>
      <c r="EF615" s="118"/>
      <c r="EG615" s="118"/>
      <c r="EH615" s="115"/>
      <c r="EI615" s="115"/>
      <c r="EJ615" s="115"/>
      <c r="EK615" s="115"/>
      <c r="EL615" s="115"/>
      <c r="EM615" s="115">
        <f t="shared" si="9689"/>
        <v>0</v>
      </c>
      <c r="EO615" s="118"/>
      <c r="EP615" s="118"/>
      <c r="EQ615" s="115"/>
      <c r="ER615" s="115"/>
      <c r="ES615" s="115"/>
      <c r="ET615" s="115"/>
      <c r="EU615" s="115"/>
      <c r="EV615" s="115">
        <f t="shared" si="9690"/>
        <v>0</v>
      </c>
      <c r="EX615" s="118"/>
      <c r="EY615" s="118"/>
      <c r="EZ615" s="115"/>
      <c r="FA615" s="115"/>
      <c r="FB615" s="115"/>
      <c r="FC615" s="115"/>
      <c r="FD615" s="115"/>
      <c r="FE615" s="115">
        <f t="shared" si="9691"/>
        <v>0</v>
      </c>
      <c r="FG615" s="118"/>
      <c r="FH615" s="118"/>
      <c r="FI615" s="115"/>
      <c r="FJ615" s="115"/>
      <c r="FK615" s="115"/>
      <c r="FL615" s="115"/>
      <c r="FM615" s="115"/>
      <c r="FN615" s="115">
        <f t="shared" si="9692"/>
        <v>0</v>
      </c>
      <c r="FP615" s="118"/>
      <c r="FQ615" s="118"/>
      <c r="FR615" s="115"/>
      <c r="FS615" s="115"/>
      <c r="FT615" s="115"/>
      <c r="FU615" s="115"/>
      <c r="FV615" s="115"/>
      <c r="FW615" s="115">
        <f t="shared" si="9693"/>
        <v>0</v>
      </c>
      <c r="FY615" s="118"/>
      <c r="FZ615" s="118"/>
      <c r="GA615" s="115"/>
      <c r="GB615" s="115"/>
      <c r="GC615" s="115"/>
      <c r="GD615" s="115"/>
      <c r="GE615" s="115"/>
      <c r="GF615" s="115">
        <f t="shared" si="9694"/>
        <v>0</v>
      </c>
      <c r="GH615" s="118"/>
      <c r="GI615" s="118"/>
      <c r="GJ615" s="115"/>
      <c r="GK615" s="115"/>
      <c r="GL615" s="115"/>
      <c r="GM615" s="115"/>
      <c r="GN615" s="115"/>
      <c r="GO615" s="115">
        <f t="shared" si="9695"/>
        <v>0</v>
      </c>
      <c r="GQ615" s="118"/>
      <c r="GR615" s="118"/>
      <c r="GS615" s="115"/>
      <c r="GT615" s="115"/>
      <c r="GU615" s="115"/>
      <c r="GV615" s="115"/>
      <c r="GW615" s="115"/>
      <c r="GX615" s="115">
        <f t="shared" si="9696"/>
        <v>0</v>
      </c>
      <c r="GZ615" s="118"/>
      <c r="HA615" s="118"/>
      <c r="HB615" s="115"/>
      <c r="HC615" s="115"/>
      <c r="HD615" s="115"/>
      <c r="HE615" s="115"/>
      <c r="HF615" s="115"/>
      <c r="HG615" s="115">
        <f t="shared" si="9697"/>
        <v>0</v>
      </c>
      <c r="HI615" s="118"/>
      <c r="HJ615" s="118"/>
      <c r="HK615" s="115"/>
      <c r="HL615" s="115"/>
      <c r="HM615" s="115"/>
      <c r="HN615" s="115"/>
      <c r="HO615" s="115"/>
      <c r="HP615" s="115">
        <f t="shared" si="9698"/>
        <v>0</v>
      </c>
      <c r="HR615" s="118"/>
      <c r="HS615" s="118"/>
      <c r="HT615" s="115"/>
      <c r="HU615" s="115"/>
      <c r="HV615" s="115"/>
      <c r="HW615" s="115"/>
      <c r="HX615" s="115"/>
      <c r="HY615" s="115">
        <f t="shared" si="9699"/>
        <v>0</v>
      </c>
      <c r="IA615" s="118"/>
      <c r="IB615" s="118"/>
      <c r="IC615" s="115"/>
      <c r="ID615" s="115"/>
      <c r="IE615" s="115"/>
      <c r="IF615" s="115"/>
      <c r="IG615" s="115"/>
      <c r="IH615" s="115">
        <f t="shared" si="9700"/>
        <v>0</v>
      </c>
      <c r="IJ615" s="118"/>
      <c r="IK615" s="118"/>
      <c r="IL615" s="115"/>
      <c r="IM615" s="115"/>
      <c r="IN615" s="115"/>
      <c r="IO615" s="115"/>
      <c r="IP615" s="115"/>
      <c r="IQ615" s="115">
        <f t="shared" si="9701"/>
        <v>0</v>
      </c>
      <c r="IS615" s="118"/>
      <c r="IT615" s="118"/>
      <c r="IU615" s="115"/>
      <c r="IV615" s="115"/>
      <c r="IW615" s="115"/>
      <c r="IX615" s="115"/>
      <c r="IY615" s="115"/>
      <c r="IZ615" s="115">
        <f t="shared" si="9702"/>
        <v>0</v>
      </c>
      <c r="JB615" s="118"/>
      <c r="JC615" s="118"/>
      <c r="JD615" s="115"/>
      <c r="JE615" s="115"/>
      <c r="JF615" s="115"/>
      <c r="JG615" s="115"/>
      <c r="JH615" s="115"/>
      <c r="JI615" s="115">
        <f t="shared" si="9703"/>
        <v>0</v>
      </c>
      <c r="JK615" s="118"/>
      <c r="JL615" s="118"/>
      <c r="JM615" s="115"/>
      <c r="JN615" s="115"/>
      <c r="JO615" s="115"/>
      <c r="JP615" s="115"/>
      <c r="JQ615" s="115"/>
      <c r="JR615" s="115">
        <f t="shared" si="9704"/>
        <v>0</v>
      </c>
      <c r="JS615" s="481"/>
      <c r="JT615" s="118"/>
      <c r="JU615" s="118"/>
      <c r="JV615" s="115"/>
      <c r="JW615" s="115"/>
      <c r="JX615" s="115"/>
      <c r="JY615" s="115"/>
      <c r="JZ615" s="115"/>
      <c r="KA615" s="115">
        <f t="shared" si="9705"/>
        <v>0</v>
      </c>
      <c r="KB615" s="481"/>
      <c r="KC615" s="118"/>
      <c r="KD615" s="118"/>
      <c r="KE615" s="115"/>
      <c r="KF615" s="115"/>
      <c r="KG615" s="115"/>
      <c r="KH615" s="115"/>
      <c r="KI615" s="115"/>
      <c r="KJ615" s="115">
        <f t="shared" si="9706"/>
        <v>0</v>
      </c>
      <c r="KK615" s="481"/>
      <c r="KL615" s="118"/>
      <c r="KM615" s="118"/>
      <c r="KN615" s="115"/>
      <c r="KO615" s="115"/>
      <c r="KP615" s="115"/>
      <c r="KQ615" s="115"/>
      <c r="KR615" s="115"/>
      <c r="KS615" s="115">
        <f t="shared" si="9707"/>
        <v>0</v>
      </c>
      <c r="KT615" s="481"/>
      <c r="KU615" s="118"/>
      <c r="KV615" s="118"/>
      <c r="KW615" s="115"/>
      <c r="KX615" s="115"/>
      <c r="KY615" s="115"/>
      <c r="KZ615" s="115"/>
      <c r="LA615" s="115"/>
      <c r="LB615" s="115">
        <f t="shared" si="9708"/>
        <v>0</v>
      </c>
      <c r="LC615" s="481"/>
      <c r="LD615" s="118"/>
      <c r="LE615" s="118"/>
      <c r="LF615" s="115"/>
      <c r="LG615" s="115"/>
      <c r="LH615" s="115"/>
      <c r="LI615" s="115"/>
      <c r="LJ615" s="115"/>
      <c r="LK615" s="115">
        <f t="shared" si="9709"/>
        <v>0</v>
      </c>
      <c r="LL615" s="481"/>
      <c r="LM615" s="118"/>
      <c r="LN615" s="118"/>
      <c r="LO615" s="115"/>
      <c r="LP615" s="115"/>
      <c r="LQ615" s="115"/>
      <c r="LR615" s="115"/>
      <c r="LS615" s="115"/>
      <c r="LT615" s="115">
        <f t="shared" si="9710"/>
        <v>0</v>
      </c>
      <c r="LU615" s="481"/>
      <c r="LV615" s="118"/>
      <c r="LW615" s="118"/>
      <c r="LX615" s="115"/>
      <c r="LY615" s="115"/>
      <c r="LZ615" s="115"/>
      <c r="MA615" s="115"/>
      <c r="MB615" s="115"/>
      <c r="MC615" s="115">
        <f t="shared" si="9711"/>
        <v>0</v>
      </c>
      <c r="MD615" s="481"/>
      <c r="ME615" s="118"/>
      <c r="MF615" s="118"/>
      <c r="MG615" s="115"/>
      <c r="MH615" s="115"/>
      <c r="MI615" s="115"/>
      <c r="MJ615" s="115"/>
      <c r="MK615" s="115"/>
      <c r="ML615" s="115">
        <f t="shared" si="9712"/>
        <v>0</v>
      </c>
      <c r="MM615" s="481"/>
      <c r="MN615" s="118"/>
      <c r="MO615" s="118"/>
      <c r="MP615" s="115"/>
      <c r="MQ615" s="115"/>
      <c r="MR615" s="115"/>
      <c r="MS615" s="115"/>
      <c r="MT615" s="115"/>
      <c r="MU615" s="115">
        <f t="shared" si="9713"/>
        <v>0</v>
      </c>
      <c r="MV615" s="481"/>
      <c r="MW615" s="118"/>
      <c r="MX615" s="118"/>
      <c r="MY615" s="115"/>
      <c r="MZ615" s="115"/>
      <c r="NA615" s="115"/>
      <c r="NB615" s="115"/>
      <c r="NC615" s="115"/>
      <c r="ND615" s="115">
        <f t="shared" si="9714"/>
        <v>0</v>
      </c>
      <c r="NE615" s="481"/>
      <c r="NF615" s="118"/>
      <c r="NG615" s="118"/>
      <c r="NH615" s="115"/>
      <c r="NI615" s="115"/>
      <c r="NJ615" s="115"/>
      <c r="NK615" s="115"/>
      <c r="NL615" s="115"/>
      <c r="NM615" s="115">
        <f t="shared" si="9715"/>
        <v>0</v>
      </c>
      <c r="NN615" s="481"/>
      <c r="NO615" s="118"/>
      <c r="NP615" s="118"/>
      <c r="NQ615" s="115"/>
      <c r="NR615" s="115"/>
      <c r="NS615" s="115"/>
      <c r="NT615" s="115"/>
      <c r="NU615" s="115"/>
      <c r="NV615" s="115">
        <f t="shared" si="9716"/>
        <v>0</v>
      </c>
      <c r="NW615" s="481"/>
      <c r="NX615" s="118"/>
      <c r="NY615" s="118"/>
      <c r="NZ615" s="115"/>
      <c r="OA615" s="115"/>
      <c r="OB615" s="115"/>
      <c r="OC615" s="115"/>
      <c r="OD615" s="115"/>
      <c r="OE615" s="115">
        <f t="shared" si="9717"/>
        <v>0</v>
      </c>
      <c r="OF615" s="481"/>
      <c r="OG615" s="118"/>
      <c r="OH615" s="118"/>
      <c r="OI615" s="115"/>
      <c r="OJ615" s="115"/>
      <c r="OK615" s="115"/>
      <c r="OL615" s="115"/>
      <c r="OM615" s="115"/>
      <c r="ON615" s="115">
        <f t="shared" si="9718"/>
        <v>0</v>
      </c>
      <c r="OO615" s="481"/>
      <c r="OP615" s="118"/>
      <c r="OQ615" s="118"/>
      <c r="OR615" s="115"/>
      <c r="OS615" s="115"/>
      <c r="OT615" s="115"/>
      <c r="OU615" s="115"/>
      <c r="OV615" s="115"/>
      <c r="OW615" s="115">
        <f t="shared" si="9719"/>
        <v>0</v>
      </c>
      <c r="OY615" s="118"/>
      <c r="OZ615" s="118"/>
      <c r="PA615" s="115"/>
      <c r="PB615" s="115"/>
      <c r="PC615" s="115"/>
      <c r="PD615" s="115"/>
      <c r="PE615" s="115"/>
      <c r="PF615" s="115">
        <f t="shared" si="9720"/>
        <v>0</v>
      </c>
    </row>
    <row r="616" spans="1:422">
      <c r="A616" s="118"/>
      <c r="B616" s="118"/>
      <c r="C616" s="115"/>
      <c r="D616" s="115"/>
      <c r="E616" s="115"/>
      <c r="F616" s="115"/>
      <c r="G616" s="115"/>
      <c r="H616" s="115">
        <f t="shared" si="9674"/>
        <v>0</v>
      </c>
      <c r="J616" s="118"/>
      <c r="K616" s="118"/>
      <c r="L616" s="115"/>
      <c r="M616" s="115"/>
      <c r="N616" s="115"/>
      <c r="O616" s="115"/>
      <c r="P616" s="115"/>
      <c r="Q616" s="115">
        <f t="shared" si="9675"/>
        <v>0</v>
      </c>
      <c r="S616" s="118"/>
      <c r="T616" s="118"/>
      <c r="U616" s="115"/>
      <c r="V616" s="115"/>
      <c r="W616" s="115"/>
      <c r="X616" s="115"/>
      <c r="Y616" s="115"/>
      <c r="Z616" s="115">
        <f t="shared" si="9676"/>
        <v>0</v>
      </c>
      <c r="AB616" s="118"/>
      <c r="AC616" s="118"/>
      <c r="AD616" s="115"/>
      <c r="AE616" s="115"/>
      <c r="AF616" s="115"/>
      <c r="AG616" s="115"/>
      <c r="AH616" s="115"/>
      <c r="AI616" s="115">
        <f t="shared" si="9677"/>
        <v>0</v>
      </c>
      <c r="AK616" s="118"/>
      <c r="AL616" s="118"/>
      <c r="AM616" s="115"/>
      <c r="AN616" s="115"/>
      <c r="AO616" s="115"/>
      <c r="AP616" s="115"/>
      <c r="AQ616" s="115"/>
      <c r="AR616" s="115">
        <f t="shared" si="9678"/>
        <v>0</v>
      </c>
      <c r="AT616" s="118"/>
      <c r="AU616" s="118"/>
      <c r="AV616" s="115"/>
      <c r="AW616" s="115"/>
      <c r="AX616" s="115"/>
      <c r="AY616" s="115"/>
      <c r="AZ616" s="115"/>
      <c r="BA616" s="115">
        <f t="shared" si="9679"/>
        <v>0</v>
      </c>
      <c r="BC616" s="118"/>
      <c r="BD616" s="118"/>
      <c r="BE616" s="115"/>
      <c r="BF616" s="115"/>
      <c r="BG616" s="115"/>
      <c r="BH616" s="115"/>
      <c r="BI616" s="115"/>
      <c r="BJ616" s="115">
        <f t="shared" si="9680"/>
        <v>0</v>
      </c>
      <c r="BL616" s="118"/>
      <c r="BM616" s="118"/>
      <c r="BN616" s="115"/>
      <c r="BO616" s="115"/>
      <c r="BP616" s="115"/>
      <c r="BQ616" s="115"/>
      <c r="BR616" s="115"/>
      <c r="BS616" s="115">
        <f t="shared" si="9681"/>
        <v>0</v>
      </c>
      <c r="BU616" s="118"/>
      <c r="BV616" s="118"/>
      <c r="BW616" s="115"/>
      <c r="BX616" s="115"/>
      <c r="BY616" s="115"/>
      <c r="BZ616" s="115"/>
      <c r="CA616" s="115"/>
      <c r="CB616" s="115">
        <f t="shared" si="9682"/>
        <v>0</v>
      </c>
      <c r="CD616" s="118"/>
      <c r="CE616" s="118"/>
      <c r="CF616" s="115"/>
      <c r="CG616" s="115"/>
      <c r="CH616" s="115"/>
      <c r="CI616" s="115"/>
      <c r="CJ616" s="115"/>
      <c r="CK616" s="115">
        <f t="shared" si="9683"/>
        <v>0</v>
      </c>
      <c r="CM616" s="118"/>
      <c r="CN616" s="118"/>
      <c r="CO616" s="115"/>
      <c r="CP616" s="115"/>
      <c r="CQ616" s="115"/>
      <c r="CR616" s="115"/>
      <c r="CS616" s="115"/>
      <c r="CT616" s="115">
        <f t="shared" si="9684"/>
        <v>0</v>
      </c>
      <c r="CV616" s="118"/>
      <c r="CW616" s="118"/>
      <c r="CX616" s="115"/>
      <c r="CY616" s="115"/>
      <c r="CZ616" s="115"/>
      <c r="DA616" s="115"/>
      <c r="DB616" s="115"/>
      <c r="DC616" s="115">
        <f t="shared" si="9685"/>
        <v>0</v>
      </c>
      <c r="DE616" s="118"/>
      <c r="DF616" s="118"/>
      <c r="DG616" s="115"/>
      <c r="DH616" s="115"/>
      <c r="DI616" s="115"/>
      <c r="DJ616" s="115"/>
      <c r="DK616" s="115"/>
      <c r="DL616" s="115">
        <f t="shared" si="9686"/>
        <v>0</v>
      </c>
      <c r="DN616" s="118"/>
      <c r="DO616" s="118"/>
      <c r="DP616" s="115"/>
      <c r="DQ616" s="115"/>
      <c r="DR616" s="115"/>
      <c r="DS616" s="115"/>
      <c r="DT616" s="115"/>
      <c r="DU616" s="115">
        <f t="shared" si="9687"/>
        <v>0</v>
      </c>
      <c r="DW616" s="118"/>
      <c r="DX616" s="118"/>
      <c r="DY616" s="115"/>
      <c r="DZ616" s="115"/>
      <c r="EA616" s="115"/>
      <c r="EB616" s="115"/>
      <c r="EC616" s="115"/>
      <c r="ED616" s="115">
        <f t="shared" si="9688"/>
        <v>0</v>
      </c>
      <c r="EF616" s="118"/>
      <c r="EG616" s="118"/>
      <c r="EH616" s="115"/>
      <c r="EI616" s="115"/>
      <c r="EJ616" s="115"/>
      <c r="EK616" s="115"/>
      <c r="EL616" s="115"/>
      <c r="EM616" s="115">
        <f t="shared" si="9689"/>
        <v>0</v>
      </c>
      <c r="EO616" s="118"/>
      <c r="EP616" s="118"/>
      <c r="EQ616" s="115"/>
      <c r="ER616" s="115"/>
      <c r="ES616" s="115"/>
      <c r="ET616" s="115"/>
      <c r="EU616" s="115"/>
      <c r="EV616" s="115">
        <f t="shared" si="9690"/>
        <v>0</v>
      </c>
      <c r="EX616" s="118"/>
      <c r="EY616" s="118"/>
      <c r="EZ616" s="115"/>
      <c r="FA616" s="115"/>
      <c r="FB616" s="115"/>
      <c r="FC616" s="115"/>
      <c r="FD616" s="115"/>
      <c r="FE616" s="115">
        <f t="shared" si="9691"/>
        <v>0</v>
      </c>
      <c r="FG616" s="118"/>
      <c r="FH616" s="118"/>
      <c r="FI616" s="115"/>
      <c r="FJ616" s="115"/>
      <c r="FK616" s="115"/>
      <c r="FL616" s="115"/>
      <c r="FM616" s="115"/>
      <c r="FN616" s="115">
        <f t="shared" si="9692"/>
        <v>0</v>
      </c>
      <c r="FP616" s="118"/>
      <c r="FQ616" s="118"/>
      <c r="FR616" s="115"/>
      <c r="FS616" s="115"/>
      <c r="FT616" s="115"/>
      <c r="FU616" s="115"/>
      <c r="FV616" s="115"/>
      <c r="FW616" s="115">
        <f t="shared" si="9693"/>
        <v>0</v>
      </c>
      <c r="FY616" s="118"/>
      <c r="FZ616" s="118"/>
      <c r="GA616" s="115"/>
      <c r="GB616" s="115"/>
      <c r="GC616" s="115"/>
      <c r="GD616" s="115"/>
      <c r="GE616" s="115"/>
      <c r="GF616" s="115">
        <f t="shared" si="9694"/>
        <v>0</v>
      </c>
      <c r="GH616" s="118"/>
      <c r="GI616" s="118"/>
      <c r="GJ616" s="115"/>
      <c r="GK616" s="115"/>
      <c r="GL616" s="115"/>
      <c r="GM616" s="115"/>
      <c r="GN616" s="115"/>
      <c r="GO616" s="115">
        <f t="shared" si="9695"/>
        <v>0</v>
      </c>
      <c r="GQ616" s="118"/>
      <c r="GR616" s="118"/>
      <c r="GS616" s="115"/>
      <c r="GT616" s="115"/>
      <c r="GU616" s="115"/>
      <c r="GV616" s="115"/>
      <c r="GW616" s="115"/>
      <c r="GX616" s="115">
        <f t="shared" si="9696"/>
        <v>0</v>
      </c>
      <c r="GZ616" s="118"/>
      <c r="HA616" s="118"/>
      <c r="HB616" s="115"/>
      <c r="HC616" s="115"/>
      <c r="HD616" s="115"/>
      <c r="HE616" s="115"/>
      <c r="HF616" s="115"/>
      <c r="HG616" s="115">
        <f t="shared" si="9697"/>
        <v>0</v>
      </c>
      <c r="HI616" s="118"/>
      <c r="HJ616" s="118"/>
      <c r="HK616" s="115"/>
      <c r="HL616" s="115"/>
      <c r="HM616" s="115"/>
      <c r="HN616" s="115"/>
      <c r="HO616" s="115"/>
      <c r="HP616" s="115">
        <f t="shared" si="9698"/>
        <v>0</v>
      </c>
      <c r="HR616" s="118"/>
      <c r="HS616" s="118"/>
      <c r="HT616" s="115"/>
      <c r="HU616" s="115"/>
      <c r="HV616" s="115"/>
      <c r="HW616" s="115"/>
      <c r="HX616" s="115"/>
      <c r="HY616" s="115">
        <f t="shared" si="9699"/>
        <v>0</v>
      </c>
      <c r="IA616" s="118"/>
      <c r="IB616" s="118"/>
      <c r="IC616" s="115"/>
      <c r="ID616" s="115"/>
      <c r="IE616" s="115"/>
      <c r="IF616" s="115"/>
      <c r="IG616" s="115"/>
      <c r="IH616" s="115">
        <f t="shared" si="9700"/>
        <v>0</v>
      </c>
      <c r="IJ616" s="118"/>
      <c r="IK616" s="118"/>
      <c r="IL616" s="115"/>
      <c r="IM616" s="115"/>
      <c r="IN616" s="115"/>
      <c r="IO616" s="115"/>
      <c r="IP616" s="115"/>
      <c r="IQ616" s="115">
        <f t="shared" si="9701"/>
        <v>0</v>
      </c>
      <c r="IS616" s="118"/>
      <c r="IT616" s="118"/>
      <c r="IU616" s="115"/>
      <c r="IV616" s="115"/>
      <c r="IW616" s="115"/>
      <c r="IX616" s="115"/>
      <c r="IY616" s="115"/>
      <c r="IZ616" s="115">
        <f t="shared" si="9702"/>
        <v>0</v>
      </c>
      <c r="JB616" s="118"/>
      <c r="JC616" s="118"/>
      <c r="JD616" s="115"/>
      <c r="JE616" s="115"/>
      <c r="JF616" s="115"/>
      <c r="JG616" s="115"/>
      <c r="JH616" s="115"/>
      <c r="JI616" s="115">
        <f t="shared" si="9703"/>
        <v>0</v>
      </c>
      <c r="JK616" s="118"/>
      <c r="JL616" s="118"/>
      <c r="JM616" s="115"/>
      <c r="JN616" s="115"/>
      <c r="JO616" s="115"/>
      <c r="JP616" s="115"/>
      <c r="JQ616" s="115"/>
      <c r="JR616" s="115">
        <f t="shared" si="9704"/>
        <v>0</v>
      </c>
      <c r="JS616" s="481"/>
      <c r="JT616" s="118"/>
      <c r="JU616" s="118"/>
      <c r="JV616" s="115"/>
      <c r="JW616" s="115"/>
      <c r="JX616" s="115"/>
      <c r="JY616" s="115"/>
      <c r="JZ616" s="115"/>
      <c r="KA616" s="115">
        <f t="shared" si="9705"/>
        <v>0</v>
      </c>
      <c r="KB616" s="481"/>
      <c r="KC616" s="118"/>
      <c r="KD616" s="118"/>
      <c r="KE616" s="115"/>
      <c r="KF616" s="115"/>
      <c r="KG616" s="115"/>
      <c r="KH616" s="115"/>
      <c r="KI616" s="115"/>
      <c r="KJ616" s="115">
        <f t="shared" si="9706"/>
        <v>0</v>
      </c>
      <c r="KK616" s="481"/>
      <c r="KL616" s="118"/>
      <c r="KM616" s="118"/>
      <c r="KN616" s="115"/>
      <c r="KO616" s="115"/>
      <c r="KP616" s="115"/>
      <c r="KQ616" s="115"/>
      <c r="KR616" s="115"/>
      <c r="KS616" s="115">
        <f t="shared" si="9707"/>
        <v>0</v>
      </c>
      <c r="KT616" s="481"/>
      <c r="KU616" s="118"/>
      <c r="KV616" s="118"/>
      <c r="KW616" s="115"/>
      <c r="KX616" s="115"/>
      <c r="KY616" s="115"/>
      <c r="KZ616" s="115"/>
      <c r="LA616" s="115"/>
      <c r="LB616" s="115">
        <f t="shared" si="9708"/>
        <v>0</v>
      </c>
      <c r="LC616" s="481"/>
      <c r="LD616" s="118"/>
      <c r="LE616" s="118"/>
      <c r="LF616" s="115"/>
      <c r="LG616" s="115"/>
      <c r="LH616" s="115"/>
      <c r="LI616" s="115"/>
      <c r="LJ616" s="115"/>
      <c r="LK616" s="115">
        <f t="shared" si="9709"/>
        <v>0</v>
      </c>
      <c r="LL616" s="481"/>
      <c r="LM616" s="118"/>
      <c r="LN616" s="118"/>
      <c r="LO616" s="115"/>
      <c r="LP616" s="115"/>
      <c r="LQ616" s="115"/>
      <c r="LR616" s="115"/>
      <c r="LS616" s="115"/>
      <c r="LT616" s="115">
        <f t="shared" si="9710"/>
        <v>0</v>
      </c>
      <c r="LU616" s="481"/>
      <c r="LV616" s="118"/>
      <c r="LW616" s="118"/>
      <c r="LX616" s="115"/>
      <c r="LY616" s="115"/>
      <c r="LZ616" s="115"/>
      <c r="MA616" s="115"/>
      <c r="MB616" s="115"/>
      <c r="MC616" s="115">
        <f t="shared" si="9711"/>
        <v>0</v>
      </c>
      <c r="MD616" s="481"/>
      <c r="ME616" s="118"/>
      <c r="MF616" s="118"/>
      <c r="MG616" s="115"/>
      <c r="MH616" s="115"/>
      <c r="MI616" s="115"/>
      <c r="MJ616" s="115"/>
      <c r="MK616" s="115"/>
      <c r="ML616" s="115">
        <f t="shared" si="9712"/>
        <v>0</v>
      </c>
      <c r="MM616" s="481"/>
      <c r="MN616" s="118"/>
      <c r="MO616" s="118"/>
      <c r="MP616" s="115"/>
      <c r="MQ616" s="115"/>
      <c r="MR616" s="115"/>
      <c r="MS616" s="115"/>
      <c r="MT616" s="115"/>
      <c r="MU616" s="115">
        <f t="shared" si="9713"/>
        <v>0</v>
      </c>
      <c r="MV616" s="481"/>
      <c r="MW616" s="118"/>
      <c r="MX616" s="118"/>
      <c r="MY616" s="115"/>
      <c r="MZ616" s="115"/>
      <c r="NA616" s="115"/>
      <c r="NB616" s="115"/>
      <c r="NC616" s="115"/>
      <c r="ND616" s="115">
        <f t="shared" si="9714"/>
        <v>0</v>
      </c>
      <c r="NE616" s="481"/>
      <c r="NF616" s="118"/>
      <c r="NG616" s="118"/>
      <c r="NH616" s="115"/>
      <c r="NI616" s="115"/>
      <c r="NJ616" s="115"/>
      <c r="NK616" s="115"/>
      <c r="NL616" s="115"/>
      <c r="NM616" s="115">
        <f t="shared" si="9715"/>
        <v>0</v>
      </c>
      <c r="NN616" s="481"/>
      <c r="NO616" s="118"/>
      <c r="NP616" s="118"/>
      <c r="NQ616" s="115"/>
      <c r="NR616" s="115"/>
      <c r="NS616" s="115"/>
      <c r="NT616" s="115"/>
      <c r="NU616" s="115"/>
      <c r="NV616" s="115">
        <f t="shared" si="9716"/>
        <v>0</v>
      </c>
      <c r="NW616" s="481"/>
      <c r="NX616" s="118"/>
      <c r="NY616" s="118"/>
      <c r="NZ616" s="115"/>
      <c r="OA616" s="115"/>
      <c r="OB616" s="115"/>
      <c r="OC616" s="115"/>
      <c r="OD616" s="115"/>
      <c r="OE616" s="115">
        <f t="shared" si="9717"/>
        <v>0</v>
      </c>
      <c r="OF616" s="481"/>
      <c r="OG616" s="118"/>
      <c r="OH616" s="118"/>
      <c r="OI616" s="115"/>
      <c r="OJ616" s="115"/>
      <c r="OK616" s="115"/>
      <c r="OL616" s="115"/>
      <c r="OM616" s="115"/>
      <c r="ON616" s="115">
        <f t="shared" si="9718"/>
        <v>0</v>
      </c>
      <c r="OO616" s="481"/>
      <c r="OP616" s="118"/>
      <c r="OQ616" s="118"/>
      <c r="OR616" s="115"/>
      <c r="OS616" s="115"/>
      <c r="OT616" s="115"/>
      <c r="OU616" s="115"/>
      <c r="OV616" s="115"/>
      <c r="OW616" s="115">
        <f t="shared" si="9719"/>
        <v>0</v>
      </c>
      <c r="OY616" s="118"/>
      <c r="OZ616" s="118"/>
      <c r="PA616" s="115"/>
      <c r="PB616" s="115"/>
      <c r="PC616" s="115"/>
      <c r="PD616" s="115"/>
      <c r="PE616" s="115"/>
      <c r="PF616" s="115">
        <f t="shared" si="9720"/>
        <v>0</v>
      </c>
    </row>
    <row r="617" spans="1:422">
      <c r="A617" s="118"/>
      <c r="B617" s="118"/>
      <c r="C617" s="115"/>
      <c r="D617" s="115"/>
      <c r="E617" s="115"/>
      <c r="F617" s="115"/>
      <c r="G617" s="115"/>
      <c r="H617" s="115">
        <f t="shared" si="9674"/>
        <v>0</v>
      </c>
      <c r="J617" s="118"/>
      <c r="K617" s="118"/>
      <c r="L617" s="115"/>
      <c r="M617" s="115"/>
      <c r="N617" s="115"/>
      <c r="O617" s="115"/>
      <c r="P617" s="115"/>
      <c r="Q617" s="115">
        <f t="shared" si="9675"/>
        <v>0</v>
      </c>
      <c r="S617" s="118"/>
      <c r="T617" s="118"/>
      <c r="U617" s="115"/>
      <c r="V617" s="115"/>
      <c r="W617" s="115"/>
      <c r="X617" s="115"/>
      <c r="Y617" s="115"/>
      <c r="Z617" s="115">
        <f t="shared" si="9676"/>
        <v>0</v>
      </c>
      <c r="AB617" s="118"/>
      <c r="AC617" s="118"/>
      <c r="AD617" s="115"/>
      <c r="AE617" s="115"/>
      <c r="AF617" s="115"/>
      <c r="AG617" s="115"/>
      <c r="AH617" s="115"/>
      <c r="AI617" s="115">
        <f t="shared" si="9677"/>
        <v>0</v>
      </c>
      <c r="AK617" s="118"/>
      <c r="AL617" s="118"/>
      <c r="AM617" s="115"/>
      <c r="AN617" s="115"/>
      <c r="AO617" s="115"/>
      <c r="AP617" s="115"/>
      <c r="AQ617" s="115"/>
      <c r="AR617" s="115">
        <f t="shared" si="9678"/>
        <v>0</v>
      </c>
      <c r="AT617" s="118"/>
      <c r="AU617" s="118"/>
      <c r="AV617" s="115"/>
      <c r="AW617" s="115"/>
      <c r="AX617" s="115"/>
      <c r="AY617" s="115"/>
      <c r="AZ617" s="115"/>
      <c r="BA617" s="115">
        <f t="shared" si="9679"/>
        <v>0</v>
      </c>
      <c r="BC617" s="118"/>
      <c r="BD617" s="118"/>
      <c r="BE617" s="115"/>
      <c r="BF617" s="115"/>
      <c r="BG617" s="115"/>
      <c r="BH617" s="115"/>
      <c r="BI617" s="115"/>
      <c r="BJ617" s="115">
        <f t="shared" si="9680"/>
        <v>0</v>
      </c>
      <c r="BL617" s="118"/>
      <c r="BM617" s="118"/>
      <c r="BN617" s="115"/>
      <c r="BO617" s="115"/>
      <c r="BP617" s="115"/>
      <c r="BQ617" s="115"/>
      <c r="BR617" s="115"/>
      <c r="BS617" s="115">
        <f t="shared" si="9681"/>
        <v>0</v>
      </c>
      <c r="BU617" s="118"/>
      <c r="BV617" s="118"/>
      <c r="BW617" s="115"/>
      <c r="BX617" s="115"/>
      <c r="BY617" s="115"/>
      <c r="BZ617" s="115"/>
      <c r="CA617" s="115"/>
      <c r="CB617" s="115">
        <f t="shared" si="9682"/>
        <v>0</v>
      </c>
      <c r="CD617" s="118"/>
      <c r="CE617" s="118"/>
      <c r="CF617" s="115"/>
      <c r="CG617" s="115"/>
      <c r="CH617" s="115"/>
      <c r="CI617" s="115"/>
      <c r="CJ617" s="115"/>
      <c r="CK617" s="115">
        <f t="shared" si="9683"/>
        <v>0</v>
      </c>
      <c r="CM617" s="118"/>
      <c r="CN617" s="118"/>
      <c r="CO617" s="115"/>
      <c r="CP617" s="115"/>
      <c r="CQ617" s="115"/>
      <c r="CR617" s="115"/>
      <c r="CS617" s="115"/>
      <c r="CT617" s="115">
        <f t="shared" si="9684"/>
        <v>0</v>
      </c>
      <c r="CV617" s="118"/>
      <c r="CW617" s="118"/>
      <c r="CX617" s="115"/>
      <c r="CY617" s="115"/>
      <c r="CZ617" s="115"/>
      <c r="DA617" s="115"/>
      <c r="DB617" s="115"/>
      <c r="DC617" s="115">
        <f t="shared" si="9685"/>
        <v>0</v>
      </c>
      <c r="DE617" s="118"/>
      <c r="DF617" s="118"/>
      <c r="DG617" s="115"/>
      <c r="DH617" s="115"/>
      <c r="DI617" s="115"/>
      <c r="DJ617" s="115"/>
      <c r="DK617" s="115"/>
      <c r="DL617" s="115">
        <f t="shared" si="9686"/>
        <v>0</v>
      </c>
      <c r="DN617" s="118"/>
      <c r="DO617" s="118"/>
      <c r="DP617" s="115"/>
      <c r="DQ617" s="115"/>
      <c r="DR617" s="115"/>
      <c r="DS617" s="115"/>
      <c r="DT617" s="115"/>
      <c r="DU617" s="115">
        <f t="shared" si="9687"/>
        <v>0</v>
      </c>
      <c r="DW617" s="118"/>
      <c r="DX617" s="118"/>
      <c r="DY617" s="115"/>
      <c r="DZ617" s="115"/>
      <c r="EA617" s="115"/>
      <c r="EB617" s="115"/>
      <c r="EC617" s="115"/>
      <c r="ED617" s="115">
        <f t="shared" si="9688"/>
        <v>0</v>
      </c>
      <c r="EF617" s="118"/>
      <c r="EG617" s="118"/>
      <c r="EH617" s="115"/>
      <c r="EI617" s="115"/>
      <c r="EJ617" s="115"/>
      <c r="EK617" s="115"/>
      <c r="EL617" s="115"/>
      <c r="EM617" s="115">
        <f t="shared" si="9689"/>
        <v>0</v>
      </c>
      <c r="EO617" s="118"/>
      <c r="EP617" s="118"/>
      <c r="EQ617" s="115"/>
      <c r="ER617" s="115"/>
      <c r="ES617" s="115"/>
      <c r="ET617" s="115"/>
      <c r="EU617" s="115"/>
      <c r="EV617" s="115">
        <f t="shared" si="9690"/>
        <v>0</v>
      </c>
      <c r="EX617" s="118"/>
      <c r="EY617" s="118"/>
      <c r="EZ617" s="115"/>
      <c r="FA617" s="115"/>
      <c r="FB617" s="115"/>
      <c r="FC617" s="115"/>
      <c r="FD617" s="115"/>
      <c r="FE617" s="115">
        <f t="shared" si="9691"/>
        <v>0</v>
      </c>
      <c r="FG617" s="118"/>
      <c r="FH617" s="118"/>
      <c r="FI617" s="115"/>
      <c r="FJ617" s="115"/>
      <c r="FK617" s="115"/>
      <c r="FL617" s="115"/>
      <c r="FM617" s="115"/>
      <c r="FN617" s="115">
        <f t="shared" si="9692"/>
        <v>0</v>
      </c>
      <c r="FP617" s="118"/>
      <c r="FQ617" s="118"/>
      <c r="FR617" s="115"/>
      <c r="FS617" s="115"/>
      <c r="FT617" s="115"/>
      <c r="FU617" s="115"/>
      <c r="FV617" s="115"/>
      <c r="FW617" s="115">
        <f t="shared" si="9693"/>
        <v>0</v>
      </c>
      <c r="FY617" s="118"/>
      <c r="FZ617" s="118"/>
      <c r="GA617" s="115"/>
      <c r="GB617" s="115"/>
      <c r="GC617" s="115"/>
      <c r="GD617" s="115"/>
      <c r="GE617" s="115"/>
      <c r="GF617" s="115">
        <f t="shared" si="9694"/>
        <v>0</v>
      </c>
      <c r="GH617" s="118"/>
      <c r="GI617" s="118"/>
      <c r="GJ617" s="115"/>
      <c r="GK617" s="115"/>
      <c r="GL617" s="115"/>
      <c r="GM617" s="115"/>
      <c r="GN617" s="115"/>
      <c r="GO617" s="115">
        <f t="shared" si="9695"/>
        <v>0</v>
      </c>
      <c r="GQ617" s="118"/>
      <c r="GR617" s="118"/>
      <c r="GS617" s="115"/>
      <c r="GT617" s="115"/>
      <c r="GU617" s="115"/>
      <c r="GV617" s="115"/>
      <c r="GW617" s="115"/>
      <c r="GX617" s="115">
        <f t="shared" si="9696"/>
        <v>0</v>
      </c>
      <c r="GZ617" s="118"/>
      <c r="HA617" s="118"/>
      <c r="HB617" s="115"/>
      <c r="HC617" s="115"/>
      <c r="HD617" s="115"/>
      <c r="HE617" s="115"/>
      <c r="HF617" s="115"/>
      <c r="HG617" s="115">
        <f t="shared" si="9697"/>
        <v>0</v>
      </c>
      <c r="HI617" s="118"/>
      <c r="HJ617" s="118"/>
      <c r="HK617" s="115"/>
      <c r="HL617" s="115"/>
      <c r="HM617" s="115"/>
      <c r="HN617" s="115"/>
      <c r="HO617" s="115"/>
      <c r="HP617" s="115">
        <f t="shared" si="9698"/>
        <v>0</v>
      </c>
      <c r="HR617" s="118"/>
      <c r="HS617" s="118"/>
      <c r="HT617" s="115"/>
      <c r="HU617" s="115"/>
      <c r="HV617" s="115"/>
      <c r="HW617" s="115"/>
      <c r="HX617" s="115"/>
      <c r="HY617" s="115">
        <f t="shared" si="9699"/>
        <v>0</v>
      </c>
      <c r="IA617" s="118"/>
      <c r="IB617" s="118"/>
      <c r="IC617" s="115"/>
      <c r="ID617" s="115"/>
      <c r="IE617" s="115"/>
      <c r="IF617" s="115"/>
      <c r="IG617" s="115"/>
      <c r="IH617" s="115">
        <f t="shared" si="9700"/>
        <v>0</v>
      </c>
      <c r="IJ617" s="118"/>
      <c r="IK617" s="118"/>
      <c r="IL617" s="115"/>
      <c r="IM617" s="115"/>
      <c r="IN617" s="115"/>
      <c r="IO617" s="115"/>
      <c r="IP617" s="115"/>
      <c r="IQ617" s="115">
        <f t="shared" si="9701"/>
        <v>0</v>
      </c>
      <c r="IS617" s="118"/>
      <c r="IT617" s="118"/>
      <c r="IU617" s="115"/>
      <c r="IV617" s="115"/>
      <c r="IW617" s="115"/>
      <c r="IX617" s="115"/>
      <c r="IY617" s="115"/>
      <c r="IZ617" s="115">
        <f t="shared" si="9702"/>
        <v>0</v>
      </c>
      <c r="JB617" s="118"/>
      <c r="JC617" s="118"/>
      <c r="JD617" s="115"/>
      <c r="JE617" s="115"/>
      <c r="JF617" s="115"/>
      <c r="JG617" s="115"/>
      <c r="JH617" s="115"/>
      <c r="JI617" s="115">
        <f t="shared" si="9703"/>
        <v>0</v>
      </c>
      <c r="JK617" s="118"/>
      <c r="JL617" s="118"/>
      <c r="JM617" s="115"/>
      <c r="JN617" s="115"/>
      <c r="JO617" s="115"/>
      <c r="JP617" s="115"/>
      <c r="JQ617" s="115"/>
      <c r="JR617" s="115">
        <f t="shared" si="9704"/>
        <v>0</v>
      </c>
      <c r="JS617" s="481"/>
      <c r="JT617" s="118"/>
      <c r="JU617" s="118"/>
      <c r="JV617" s="115"/>
      <c r="JW617" s="115"/>
      <c r="JX617" s="115"/>
      <c r="JY617" s="115"/>
      <c r="JZ617" s="115"/>
      <c r="KA617" s="115">
        <f t="shared" si="9705"/>
        <v>0</v>
      </c>
      <c r="KB617" s="481"/>
      <c r="KC617" s="118"/>
      <c r="KD617" s="118"/>
      <c r="KE617" s="115"/>
      <c r="KF617" s="115"/>
      <c r="KG617" s="115"/>
      <c r="KH617" s="115"/>
      <c r="KI617" s="115"/>
      <c r="KJ617" s="115">
        <f t="shared" si="9706"/>
        <v>0</v>
      </c>
      <c r="KK617" s="481"/>
      <c r="KL617" s="118"/>
      <c r="KM617" s="118"/>
      <c r="KN617" s="115"/>
      <c r="KO617" s="115"/>
      <c r="KP617" s="115"/>
      <c r="KQ617" s="115"/>
      <c r="KR617" s="115"/>
      <c r="KS617" s="115">
        <f t="shared" si="9707"/>
        <v>0</v>
      </c>
      <c r="KT617" s="481"/>
      <c r="KU617" s="118"/>
      <c r="KV617" s="118"/>
      <c r="KW617" s="115"/>
      <c r="KX617" s="115"/>
      <c r="KY617" s="115"/>
      <c r="KZ617" s="115"/>
      <c r="LA617" s="115"/>
      <c r="LB617" s="115">
        <f t="shared" si="9708"/>
        <v>0</v>
      </c>
      <c r="LC617" s="481"/>
      <c r="LD617" s="118"/>
      <c r="LE617" s="118"/>
      <c r="LF617" s="115"/>
      <c r="LG617" s="115"/>
      <c r="LH617" s="115"/>
      <c r="LI617" s="115"/>
      <c r="LJ617" s="115"/>
      <c r="LK617" s="115">
        <f t="shared" si="9709"/>
        <v>0</v>
      </c>
      <c r="LL617" s="481"/>
      <c r="LM617" s="118"/>
      <c r="LN617" s="118"/>
      <c r="LO617" s="115"/>
      <c r="LP617" s="115"/>
      <c r="LQ617" s="115"/>
      <c r="LR617" s="115"/>
      <c r="LS617" s="115"/>
      <c r="LT617" s="115">
        <f t="shared" si="9710"/>
        <v>0</v>
      </c>
      <c r="LU617" s="481"/>
      <c r="LV617" s="118"/>
      <c r="LW617" s="118"/>
      <c r="LX617" s="115"/>
      <c r="LY617" s="115"/>
      <c r="LZ617" s="115"/>
      <c r="MA617" s="115"/>
      <c r="MB617" s="115"/>
      <c r="MC617" s="115">
        <f t="shared" si="9711"/>
        <v>0</v>
      </c>
      <c r="MD617" s="481"/>
      <c r="ME617" s="118"/>
      <c r="MF617" s="118"/>
      <c r="MG617" s="115"/>
      <c r="MH617" s="115"/>
      <c r="MI617" s="115"/>
      <c r="MJ617" s="115"/>
      <c r="MK617" s="115"/>
      <c r="ML617" s="115">
        <f t="shared" si="9712"/>
        <v>0</v>
      </c>
      <c r="MM617" s="481"/>
      <c r="MN617" s="118"/>
      <c r="MO617" s="118"/>
      <c r="MP617" s="115"/>
      <c r="MQ617" s="115"/>
      <c r="MR617" s="115"/>
      <c r="MS617" s="115"/>
      <c r="MT617" s="115"/>
      <c r="MU617" s="115">
        <f t="shared" si="9713"/>
        <v>0</v>
      </c>
      <c r="MV617" s="481"/>
      <c r="MW617" s="118"/>
      <c r="MX617" s="118"/>
      <c r="MY617" s="115"/>
      <c r="MZ617" s="115"/>
      <c r="NA617" s="115"/>
      <c r="NB617" s="115"/>
      <c r="NC617" s="115"/>
      <c r="ND617" s="115">
        <f t="shared" si="9714"/>
        <v>0</v>
      </c>
      <c r="NE617" s="481"/>
      <c r="NF617" s="118"/>
      <c r="NG617" s="118"/>
      <c r="NH617" s="115"/>
      <c r="NI617" s="115"/>
      <c r="NJ617" s="115"/>
      <c r="NK617" s="115"/>
      <c r="NL617" s="115"/>
      <c r="NM617" s="115">
        <f t="shared" si="9715"/>
        <v>0</v>
      </c>
      <c r="NN617" s="481"/>
      <c r="NO617" s="118"/>
      <c r="NP617" s="118"/>
      <c r="NQ617" s="115"/>
      <c r="NR617" s="115"/>
      <c r="NS617" s="115"/>
      <c r="NT617" s="115"/>
      <c r="NU617" s="115"/>
      <c r="NV617" s="115">
        <f t="shared" si="9716"/>
        <v>0</v>
      </c>
      <c r="NW617" s="481"/>
      <c r="NX617" s="118"/>
      <c r="NY617" s="118"/>
      <c r="NZ617" s="115"/>
      <c r="OA617" s="115"/>
      <c r="OB617" s="115"/>
      <c r="OC617" s="115"/>
      <c r="OD617" s="115"/>
      <c r="OE617" s="115">
        <f t="shared" si="9717"/>
        <v>0</v>
      </c>
      <c r="OF617" s="481"/>
      <c r="OG617" s="118"/>
      <c r="OH617" s="118"/>
      <c r="OI617" s="115"/>
      <c r="OJ617" s="115"/>
      <c r="OK617" s="115"/>
      <c r="OL617" s="115"/>
      <c r="OM617" s="115"/>
      <c r="ON617" s="115">
        <f t="shared" si="9718"/>
        <v>0</v>
      </c>
      <c r="OO617" s="481"/>
      <c r="OP617" s="118"/>
      <c r="OQ617" s="118"/>
      <c r="OR617" s="115"/>
      <c r="OS617" s="115"/>
      <c r="OT617" s="115"/>
      <c r="OU617" s="115"/>
      <c r="OV617" s="115"/>
      <c r="OW617" s="115">
        <f t="shared" si="9719"/>
        <v>0</v>
      </c>
      <c r="OY617" s="118"/>
      <c r="OZ617" s="118"/>
      <c r="PA617" s="115"/>
      <c r="PB617" s="115"/>
      <c r="PC617" s="115"/>
      <c r="PD617" s="115"/>
      <c r="PE617" s="115"/>
      <c r="PF617" s="115">
        <f t="shared" si="9720"/>
        <v>0</v>
      </c>
    </row>
    <row r="618" spans="1:422">
      <c r="A618" s="118"/>
      <c r="B618" s="118"/>
      <c r="C618" s="119"/>
      <c r="D618" s="119"/>
      <c r="E618" s="119"/>
      <c r="F618" s="119"/>
      <c r="G618" s="120" t="s">
        <v>44</v>
      </c>
      <c r="H618" s="132">
        <f t="shared" si="9493"/>
        <v>0</v>
      </c>
      <c r="J618" s="118"/>
      <c r="K618" s="118"/>
      <c r="L618" s="119"/>
      <c r="M618" s="119"/>
      <c r="N618" s="119"/>
      <c r="O618" s="119"/>
      <c r="P618" s="120" t="s">
        <v>44</v>
      </c>
      <c r="Q618" s="132">
        <f t="shared" si="9494"/>
        <v>0</v>
      </c>
      <c r="S618" s="118"/>
      <c r="T618" s="118"/>
      <c r="U618" s="119"/>
      <c r="V618" s="119"/>
      <c r="W618" s="119"/>
      <c r="X618" s="119"/>
      <c r="Y618" s="120" t="s">
        <v>44</v>
      </c>
      <c r="Z618" s="132">
        <f t="shared" si="9495"/>
        <v>0</v>
      </c>
      <c r="AB618" s="118"/>
      <c r="AC618" s="118"/>
      <c r="AD618" s="119"/>
      <c r="AE618" s="119"/>
      <c r="AF618" s="119"/>
      <c r="AG618" s="119"/>
      <c r="AH618" s="120" t="s">
        <v>44</v>
      </c>
      <c r="AI618" s="132">
        <f t="shared" si="9496"/>
        <v>0</v>
      </c>
      <c r="AK618" s="118"/>
      <c r="AL618" s="118"/>
      <c r="AM618" s="119"/>
      <c r="AN618" s="119"/>
      <c r="AO618" s="119"/>
      <c r="AP618" s="119"/>
      <c r="AQ618" s="120" t="s">
        <v>44</v>
      </c>
      <c r="AR618" s="132">
        <f t="shared" si="9497"/>
        <v>0</v>
      </c>
      <c r="AT618" s="118"/>
      <c r="AU618" s="118"/>
      <c r="AV618" s="119"/>
      <c r="AW618" s="119"/>
      <c r="AX618" s="119"/>
      <c r="AY618" s="119"/>
      <c r="AZ618" s="120" t="s">
        <v>44</v>
      </c>
      <c r="BA618" s="132">
        <f t="shared" si="9498"/>
        <v>0</v>
      </c>
      <c r="BC618" s="118"/>
      <c r="BD618" s="118"/>
      <c r="BE618" s="119"/>
      <c r="BF618" s="119"/>
      <c r="BG618" s="119"/>
      <c r="BH618" s="119"/>
      <c r="BI618" s="120" t="s">
        <v>44</v>
      </c>
      <c r="BJ618" s="132">
        <f t="shared" ref="BJ618:DL618" si="9721">SUM(BJ610:BJ617)</f>
        <v>0</v>
      </c>
      <c r="BL618" s="118"/>
      <c r="BM618" s="118"/>
      <c r="BN618" s="119"/>
      <c r="BO618" s="119"/>
      <c r="BP618" s="119"/>
      <c r="BQ618" s="119"/>
      <c r="BR618" s="120" t="s">
        <v>44</v>
      </c>
      <c r="BS618" s="132">
        <f t="shared" ref="BS618:DU618" si="9722">SUM(BS610:BS617)</f>
        <v>0</v>
      </c>
      <c r="BU618" s="118"/>
      <c r="BV618" s="118"/>
      <c r="BW618" s="119"/>
      <c r="BX618" s="119"/>
      <c r="BY618" s="119"/>
      <c r="BZ618" s="119"/>
      <c r="CA618" s="120" t="s">
        <v>44</v>
      </c>
      <c r="CB618" s="132">
        <f t="shared" si="9721"/>
        <v>0</v>
      </c>
      <c r="CD618" s="118"/>
      <c r="CE618" s="118"/>
      <c r="CF618" s="119"/>
      <c r="CG618" s="119"/>
      <c r="CH618" s="119"/>
      <c r="CI618" s="119"/>
      <c r="CJ618" s="120" t="s">
        <v>44</v>
      </c>
      <c r="CK618" s="132">
        <f t="shared" si="9722"/>
        <v>0</v>
      </c>
      <c r="CM618" s="118"/>
      <c r="CN618" s="118"/>
      <c r="CO618" s="119"/>
      <c r="CP618" s="119"/>
      <c r="CQ618" s="119"/>
      <c r="CR618" s="119"/>
      <c r="CS618" s="120" t="s">
        <v>44</v>
      </c>
      <c r="CT618" s="132">
        <f t="shared" si="9721"/>
        <v>0</v>
      </c>
      <c r="CV618" s="118"/>
      <c r="CW618" s="118"/>
      <c r="CX618" s="119"/>
      <c r="CY618" s="119"/>
      <c r="CZ618" s="119"/>
      <c r="DA618" s="119"/>
      <c r="DB618" s="120" t="s">
        <v>44</v>
      </c>
      <c r="DC618" s="132">
        <f t="shared" si="9722"/>
        <v>0</v>
      </c>
      <c r="DE618" s="118"/>
      <c r="DF618" s="118"/>
      <c r="DG618" s="119"/>
      <c r="DH618" s="119"/>
      <c r="DI618" s="119"/>
      <c r="DJ618" s="119"/>
      <c r="DK618" s="120" t="s">
        <v>44</v>
      </c>
      <c r="DL618" s="132">
        <f t="shared" si="9721"/>
        <v>0</v>
      </c>
      <c r="DN618" s="118"/>
      <c r="DO618" s="118"/>
      <c r="DP618" s="119"/>
      <c r="DQ618" s="119"/>
      <c r="DR618" s="119"/>
      <c r="DS618" s="119"/>
      <c r="DT618" s="120" t="s">
        <v>44</v>
      </c>
      <c r="DU618" s="132">
        <f t="shared" si="9722"/>
        <v>0</v>
      </c>
      <c r="DW618" s="118"/>
      <c r="DX618" s="118"/>
      <c r="DY618" s="119"/>
      <c r="DZ618" s="119"/>
      <c r="EA618" s="119"/>
      <c r="EB618" s="119"/>
      <c r="EC618" s="120" t="s">
        <v>44</v>
      </c>
      <c r="ED618" s="132">
        <f t="shared" ref="ED618:GF618" si="9723">SUM(ED610:ED617)</f>
        <v>0</v>
      </c>
      <c r="EF618" s="118"/>
      <c r="EG618" s="118"/>
      <c r="EH618" s="119"/>
      <c r="EI618" s="119"/>
      <c r="EJ618" s="119"/>
      <c r="EK618" s="119"/>
      <c r="EL618" s="120" t="s">
        <v>44</v>
      </c>
      <c r="EM618" s="132">
        <f t="shared" ref="EM618:GO618" si="9724">SUM(EM610:EM617)</f>
        <v>0</v>
      </c>
      <c r="EO618" s="118"/>
      <c r="EP618" s="118"/>
      <c r="EQ618" s="119"/>
      <c r="ER618" s="119"/>
      <c r="ES618" s="119"/>
      <c r="ET618" s="119"/>
      <c r="EU618" s="120" t="s">
        <v>44</v>
      </c>
      <c r="EV618" s="132">
        <f t="shared" si="9723"/>
        <v>0</v>
      </c>
      <c r="EX618" s="118"/>
      <c r="EY618" s="118"/>
      <c r="EZ618" s="119"/>
      <c r="FA618" s="119"/>
      <c r="FB618" s="119"/>
      <c r="FC618" s="119"/>
      <c r="FD618" s="120" t="s">
        <v>44</v>
      </c>
      <c r="FE618" s="132">
        <f t="shared" si="9724"/>
        <v>0</v>
      </c>
      <c r="FG618" s="118"/>
      <c r="FH618" s="118"/>
      <c r="FI618" s="119"/>
      <c r="FJ618" s="119"/>
      <c r="FK618" s="119"/>
      <c r="FL618" s="119"/>
      <c r="FM618" s="120" t="s">
        <v>44</v>
      </c>
      <c r="FN618" s="132">
        <f t="shared" si="9723"/>
        <v>0</v>
      </c>
      <c r="FP618" s="118"/>
      <c r="FQ618" s="118"/>
      <c r="FR618" s="119"/>
      <c r="FS618" s="119"/>
      <c r="FT618" s="119"/>
      <c r="FU618" s="119"/>
      <c r="FV618" s="120" t="s">
        <v>44</v>
      </c>
      <c r="FW618" s="132">
        <f t="shared" si="9724"/>
        <v>0</v>
      </c>
      <c r="FY618" s="118"/>
      <c r="FZ618" s="118"/>
      <c r="GA618" s="119"/>
      <c r="GB618" s="119"/>
      <c r="GC618" s="119"/>
      <c r="GD618" s="119"/>
      <c r="GE618" s="120" t="s">
        <v>44</v>
      </c>
      <c r="GF618" s="132">
        <f t="shared" si="9723"/>
        <v>1</v>
      </c>
      <c r="GH618" s="118"/>
      <c r="GI618" s="118"/>
      <c r="GJ618" s="119"/>
      <c r="GK618" s="119"/>
      <c r="GL618" s="119"/>
      <c r="GM618" s="119"/>
      <c r="GN618" s="120" t="s">
        <v>44</v>
      </c>
      <c r="GO618" s="132">
        <f t="shared" si="9724"/>
        <v>1</v>
      </c>
      <c r="GQ618" s="118"/>
      <c r="GR618" s="118"/>
      <c r="GS618" s="119"/>
      <c r="GT618" s="119"/>
      <c r="GU618" s="119"/>
      <c r="GV618" s="119"/>
      <c r="GW618" s="120" t="s">
        <v>44</v>
      </c>
      <c r="GX618" s="132">
        <f t="shared" ref="GX618:IZ618" si="9725">SUM(GX610:GX617)</f>
        <v>1</v>
      </c>
      <c r="GZ618" s="118"/>
      <c r="HA618" s="118"/>
      <c r="HB618" s="119"/>
      <c r="HC618" s="119"/>
      <c r="HD618" s="119"/>
      <c r="HE618" s="119"/>
      <c r="HF618" s="120" t="s">
        <v>44</v>
      </c>
      <c r="HG618" s="132">
        <f t="shared" ref="HG618:JI618" si="9726">SUM(HG610:HG617)</f>
        <v>0</v>
      </c>
      <c r="HI618" s="118"/>
      <c r="HJ618" s="118"/>
      <c r="HK618" s="119"/>
      <c r="HL618" s="119"/>
      <c r="HM618" s="119"/>
      <c r="HN618" s="119"/>
      <c r="HO618" s="120" t="s">
        <v>44</v>
      </c>
      <c r="HP618" s="132">
        <f t="shared" si="9725"/>
        <v>0</v>
      </c>
      <c r="HR618" s="118"/>
      <c r="HS618" s="118"/>
      <c r="HT618" s="119"/>
      <c r="HU618" s="119"/>
      <c r="HV618" s="119"/>
      <c r="HW618" s="119"/>
      <c r="HX618" s="120" t="s">
        <v>44</v>
      </c>
      <c r="HY618" s="132">
        <f t="shared" si="9726"/>
        <v>0</v>
      </c>
      <c r="IA618" s="118"/>
      <c r="IB618" s="118"/>
      <c r="IC618" s="119"/>
      <c r="ID618" s="119"/>
      <c r="IE618" s="119"/>
      <c r="IF618" s="119"/>
      <c r="IG618" s="120" t="s">
        <v>44</v>
      </c>
      <c r="IH618" s="132">
        <f t="shared" si="9725"/>
        <v>0</v>
      </c>
      <c r="IJ618" s="118"/>
      <c r="IK618" s="118"/>
      <c r="IL618" s="119"/>
      <c r="IM618" s="119"/>
      <c r="IN618" s="119"/>
      <c r="IO618" s="119"/>
      <c r="IP618" s="120" t="s">
        <v>44</v>
      </c>
      <c r="IQ618" s="132">
        <f t="shared" si="9726"/>
        <v>0</v>
      </c>
      <c r="IS618" s="118"/>
      <c r="IT618" s="118"/>
      <c r="IU618" s="119"/>
      <c r="IV618" s="119"/>
      <c r="IW618" s="119"/>
      <c r="IX618" s="119"/>
      <c r="IY618" s="120" t="s">
        <v>44</v>
      </c>
      <c r="IZ618" s="132">
        <f t="shared" si="9725"/>
        <v>0</v>
      </c>
      <c r="JB618" s="118"/>
      <c r="JC618" s="118"/>
      <c r="JD618" s="119"/>
      <c r="JE618" s="119"/>
      <c r="JF618" s="119"/>
      <c r="JG618" s="119"/>
      <c r="JH618" s="120" t="s">
        <v>44</v>
      </c>
      <c r="JI618" s="132">
        <f t="shared" si="9726"/>
        <v>0</v>
      </c>
      <c r="JK618" s="118"/>
      <c r="JL618" s="118"/>
      <c r="JM618" s="119"/>
      <c r="JN618" s="119"/>
      <c r="JO618" s="119"/>
      <c r="JP618" s="119"/>
      <c r="JQ618" s="120" t="s">
        <v>44</v>
      </c>
      <c r="JR618" s="132">
        <f t="shared" ref="JR618:LT618" si="9727">SUM(JR610:JR617)</f>
        <v>0</v>
      </c>
      <c r="JT618" s="118"/>
      <c r="JU618" s="118"/>
      <c r="JV618" s="119"/>
      <c r="JW618" s="119"/>
      <c r="JX618" s="119"/>
      <c r="JY618" s="119"/>
      <c r="JZ618" s="120" t="s">
        <v>44</v>
      </c>
      <c r="KA618" s="132">
        <f t="shared" ref="KA618:MC618" si="9728">SUM(KA610:KA617)</f>
        <v>0</v>
      </c>
      <c r="KC618" s="118"/>
      <c r="KD618" s="118"/>
      <c r="KE618" s="119"/>
      <c r="KF618" s="119"/>
      <c r="KG618" s="119"/>
      <c r="KH618" s="119"/>
      <c r="KI618" s="120" t="s">
        <v>44</v>
      </c>
      <c r="KJ618" s="132">
        <f t="shared" si="9727"/>
        <v>0</v>
      </c>
      <c r="KL618" s="118"/>
      <c r="KM618" s="118"/>
      <c r="KN618" s="119"/>
      <c r="KO618" s="119"/>
      <c r="KP618" s="119"/>
      <c r="KQ618" s="119"/>
      <c r="KR618" s="120" t="s">
        <v>44</v>
      </c>
      <c r="KS618" s="132">
        <f t="shared" si="9728"/>
        <v>0</v>
      </c>
      <c r="KU618" s="118"/>
      <c r="KV618" s="118"/>
      <c r="KW618" s="119"/>
      <c r="KX618" s="119"/>
      <c r="KY618" s="119"/>
      <c r="KZ618" s="119"/>
      <c r="LA618" s="120" t="s">
        <v>44</v>
      </c>
      <c r="LB618" s="132">
        <f t="shared" si="9727"/>
        <v>0</v>
      </c>
      <c r="LD618" s="118"/>
      <c r="LE618" s="118"/>
      <c r="LF618" s="119"/>
      <c r="LG618" s="119"/>
      <c r="LH618" s="119"/>
      <c r="LI618" s="119"/>
      <c r="LJ618" s="120" t="s">
        <v>44</v>
      </c>
      <c r="LK618" s="132">
        <f t="shared" si="9728"/>
        <v>0</v>
      </c>
      <c r="LM618" s="118"/>
      <c r="LN618" s="118"/>
      <c r="LO618" s="119"/>
      <c r="LP618" s="119"/>
      <c r="LQ618" s="119"/>
      <c r="LR618" s="119"/>
      <c r="LS618" s="120" t="s">
        <v>44</v>
      </c>
      <c r="LT618" s="132">
        <f t="shared" si="9727"/>
        <v>0</v>
      </c>
      <c r="LV618" s="118"/>
      <c r="LW618" s="118"/>
      <c r="LX618" s="119"/>
      <c r="LY618" s="119"/>
      <c r="LZ618" s="119"/>
      <c r="MA618" s="119"/>
      <c r="MB618" s="120" t="s">
        <v>44</v>
      </c>
      <c r="MC618" s="132">
        <f t="shared" si="9728"/>
        <v>0</v>
      </c>
      <c r="ME618" s="118"/>
      <c r="MF618" s="118"/>
      <c r="MG618" s="119"/>
      <c r="MH618" s="119"/>
      <c r="MI618" s="119"/>
      <c r="MJ618" s="119"/>
      <c r="MK618" s="120" t="s">
        <v>44</v>
      </c>
      <c r="ML618" s="132">
        <f t="shared" ref="ML618:ON618" si="9729">SUM(ML610:ML617)</f>
        <v>0</v>
      </c>
      <c r="MN618" s="118"/>
      <c r="MO618" s="118"/>
      <c r="MP618" s="119"/>
      <c r="MQ618" s="119"/>
      <c r="MR618" s="119"/>
      <c r="MS618" s="119"/>
      <c r="MT618" s="120" t="s">
        <v>44</v>
      </c>
      <c r="MU618" s="132">
        <f t="shared" ref="MU618:OW618" si="9730">SUM(MU610:MU617)</f>
        <v>0</v>
      </c>
      <c r="MW618" s="118"/>
      <c r="MX618" s="118"/>
      <c r="MY618" s="119"/>
      <c r="MZ618" s="119"/>
      <c r="NA618" s="119"/>
      <c r="NB618" s="119"/>
      <c r="NC618" s="120" t="s">
        <v>44</v>
      </c>
      <c r="ND618" s="132">
        <f t="shared" si="9729"/>
        <v>0</v>
      </c>
      <c r="NF618" s="118"/>
      <c r="NG618" s="118"/>
      <c r="NH618" s="119"/>
      <c r="NI618" s="119"/>
      <c r="NJ618" s="119"/>
      <c r="NK618" s="119"/>
      <c r="NL618" s="120" t="s">
        <v>44</v>
      </c>
      <c r="NM618" s="132">
        <f t="shared" si="9730"/>
        <v>0</v>
      </c>
      <c r="NO618" s="118"/>
      <c r="NP618" s="118"/>
      <c r="NQ618" s="119"/>
      <c r="NR618" s="119"/>
      <c r="NS618" s="119"/>
      <c r="NT618" s="119"/>
      <c r="NU618" s="120" t="s">
        <v>44</v>
      </c>
      <c r="NV618" s="132">
        <f t="shared" si="9729"/>
        <v>1</v>
      </c>
      <c r="NX618" s="118"/>
      <c r="NY618" s="118"/>
      <c r="NZ618" s="119"/>
      <c r="OA618" s="119"/>
      <c r="OB618" s="119"/>
      <c r="OC618" s="119"/>
      <c r="OD618" s="120" t="s">
        <v>44</v>
      </c>
      <c r="OE618" s="132">
        <f t="shared" si="9730"/>
        <v>0</v>
      </c>
      <c r="OG618" s="118"/>
      <c r="OH618" s="118"/>
      <c r="OI618" s="119"/>
      <c r="OJ618" s="119"/>
      <c r="OK618" s="119"/>
      <c r="OL618" s="119"/>
      <c r="OM618" s="120" t="s">
        <v>44</v>
      </c>
      <c r="ON618" s="132">
        <f t="shared" si="9729"/>
        <v>0</v>
      </c>
      <c r="OP618" s="118"/>
      <c r="OQ618" s="118"/>
      <c r="OR618" s="119"/>
      <c r="OS618" s="119"/>
      <c r="OT618" s="119"/>
      <c r="OU618" s="119"/>
      <c r="OV618" s="120" t="s">
        <v>44</v>
      </c>
      <c r="OW618" s="132">
        <f t="shared" si="9730"/>
        <v>0</v>
      </c>
      <c r="OY618" s="118"/>
      <c r="OZ618" s="118"/>
      <c r="PA618" s="119"/>
      <c r="PB618" s="119"/>
      <c r="PC618" s="119"/>
      <c r="PD618" s="119"/>
      <c r="PE618" s="120" t="s">
        <v>44</v>
      </c>
      <c r="PF618" s="132">
        <f t="shared" ref="PF618" si="9731">SUM(PF610:PF617)</f>
        <v>0</v>
      </c>
    </row>
    <row r="619" spans="1:422" s="139" customFormat="1">
      <c r="A619" s="134"/>
      <c r="B619" s="135"/>
      <c r="C619" s="136"/>
      <c r="D619" s="136"/>
      <c r="E619" s="136"/>
      <c r="F619" s="136"/>
      <c r="G619" s="137"/>
      <c r="H619" s="138"/>
      <c r="J619" s="134"/>
      <c r="K619" s="135"/>
      <c r="L619" s="136"/>
      <c r="M619" s="136"/>
      <c r="N619" s="136"/>
      <c r="O619" s="136"/>
      <c r="P619" s="137"/>
      <c r="Q619" s="138"/>
      <c r="S619" s="134"/>
      <c r="T619" s="135"/>
      <c r="U619" s="136"/>
      <c r="V619" s="136"/>
      <c r="W619" s="136"/>
      <c r="X619" s="136"/>
      <c r="Y619" s="137"/>
      <c r="Z619" s="138"/>
      <c r="AB619" s="134"/>
      <c r="AC619" s="135"/>
      <c r="AD619" s="136"/>
      <c r="AE619" s="136"/>
      <c r="AF619" s="136"/>
      <c r="AG619" s="136"/>
      <c r="AH619" s="137"/>
      <c r="AI619" s="138"/>
      <c r="AK619" s="134"/>
      <c r="AL619" s="135"/>
      <c r="AM619" s="136"/>
      <c r="AN619" s="136"/>
      <c r="AO619" s="136"/>
      <c r="AP619" s="136"/>
      <c r="AQ619" s="137"/>
      <c r="AR619" s="138"/>
      <c r="AT619" s="134"/>
      <c r="AU619" s="135"/>
      <c r="AV619" s="136"/>
      <c r="AW619" s="136"/>
      <c r="AX619" s="136"/>
      <c r="AY619" s="136"/>
      <c r="AZ619" s="137"/>
      <c r="BA619" s="138"/>
      <c r="BC619" s="134"/>
      <c r="BD619" s="135"/>
      <c r="BE619" s="136"/>
      <c r="BF619" s="136"/>
      <c r="BG619" s="136"/>
      <c r="BH619" s="136"/>
      <c r="BI619" s="137"/>
      <c r="BJ619" s="138"/>
      <c r="BL619" s="134"/>
      <c r="BM619" s="135"/>
      <c r="BN619" s="136"/>
      <c r="BO619" s="136"/>
      <c r="BP619" s="136"/>
      <c r="BQ619" s="136"/>
      <c r="BR619" s="137"/>
      <c r="BS619" s="138"/>
      <c r="BU619" s="134"/>
      <c r="BV619" s="135"/>
      <c r="BW619" s="136"/>
      <c r="BX619" s="136"/>
      <c r="BY619" s="136"/>
      <c r="BZ619" s="136"/>
      <c r="CA619" s="137"/>
      <c r="CB619" s="138"/>
      <c r="CD619" s="134"/>
      <c r="CE619" s="135"/>
      <c r="CF619" s="136"/>
      <c r="CG619" s="136"/>
      <c r="CH619" s="136"/>
      <c r="CI619" s="136"/>
      <c r="CJ619" s="137"/>
      <c r="CK619" s="138"/>
      <c r="CM619" s="134"/>
      <c r="CN619" s="135"/>
      <c r="CO619" s="136"/>
      <c r="CP619" s="136"/>
      <c r="CQ619" s="136"/>
      <c r="CR619" s="136"/>
      <c r="CS619" s="137"/>
      <c r="CT619" s="138"/>
      <c r="CV619" s="134"/>
      <c r="CW619" s="135"/>
      <c r="CX619" s="136"/>
      <c r="CY619" s="136"/>
      <c r="CZ619" s="136"/>
      <c r="DA619" s="136"/>
      <c r="DB619" s="137"/>
      <c r="DC619" s="138"/>
      <c r="DE619" s="134"/>
      <c r="DF619" s="135"/>
      <c r="DG619" s="136"/>
      <c r="DH619" s="136"/>
      <c r="DI619" s="136"/>
      <c r="DJ619" s="136"/>
      <c r="DK619" s="137"/>
      <c r="DL619" s="138"/>
      <c r="DN619" s="134"/>
      <c r="DO619" s="135"/>
      <c r="DP619" s="136"/>
      <c r="DQ619" s="136"/>
      <c r="DR619" s="136"/>
      <c r="DS619" s="136"/>
      <c r="DT619" s="137"/>
      <c r="DU619" s="138"/>
      <c r="DW619" s="134"/>
      <c r="DX619" s="135"/>
      <c r="DY619" s="136"/>
      <c r="DZ619" s="136"/>
      <c r="EA619" s="136"/>
      <c r="EB619" s="136"/>
      <c r="EC619" s="137"/>
      <c r="ED619" s="138"/>
      <c r="EF619" s="134"/>
      <c r="EG619" s="135"/>
      <c r="EH619" s="136"/>
      <c r="EI619" s="136"/>
      <c r="EJ619" s="136"/>
      <c r="EK619" s="136"/>
      <c r="EL619" s="137"/>
      <c r="EM619" s="138"/>
      <c r="EO619" s="134"/>
      <c r="EP619" s="135"/>
      <c r="EQ619" s="136"/>
      <c r="ER619" s="136"/>
      <c r="ES619" s="136"/>
      <c r="ET619" s="136"/>
      <c r="EU619" s="137"/>
      <c r="EV619" s="138"/>
      <c r="EX619" s="134"/>
      <c r="EY619" s="135"/>
      <c r="EZ619" s="136"/>
      <c r="FA619" s="136"/>
      <c r="FB619" s="136"/>
      <c r="FC619" s="136"/>
      <c r="FD619" s="137"/>
      <c r="FE619" s="138"/>
      <c r="FG619" s="134"/>
      <c r="FH619" s="135"/>
      <c r="FI619" s="136"/>
      <c r="FJ619" s="136"/>
      <c r="FK619" s="136"/>
      <c r="FL619" s="136"/>
      <c r="FM619" s="137"/>
      <c r="FN619" s="138"/>
      <c r="FP619" s="134"/>
      <c r="FQ619" s="135"/>
      <c r="FR619" s="136"/>
      <c r="FS619" s="136"/>
      <c r="FT619" s="136"/>
      <c r="FU619" s="136"/>
      <c r="FV619" s="137"/>
      <c r="FW619" s="138"/>
      <c r="FY619" s="134"/>
      <c r="FZ619" s="135"/>
      <c r="GA619" s="136"/>
      <c r="GB619" s="136"/>
      <c r="GC619" s="136"/>
      <c r="GD619" s="136"/>
      <c r="GE619" s="137"/>
      <c r="GF619" s="138"/>
      <c r="GH619" s="134"/>
      <c r="GI619" s="135"/>
      <c r="GJ619" s="136"/>
      <c r="GK619" s="136"/>
      <c r="GL619" s="136"/>
      <c r="GM619" s="136"/>
      <c r="GN619" s="137"/>
      <c r="GO619" s="138"/>
      <c r="GQ619" s="134"/>
      <c r="GR619" s="135"/>
      <c r="GS619" s="136"/>
      <c r="GT619" s="136"/>
      <c r="GU619" s="136"/>
      <c r="GV619" s="136"/>
      <c r="GW619" s="137"/>
      <c r="GX619" s="138"/>
      <c r="GZ619" s="134"/>
      <c r="HA619" s="135"/>
      <c r="HB619" s="136"/>
      <c r="HC619" s="136"/>
      <c r="HD619" s="136"/>
      <c r="HE619" s="136"/>
      <c r="HF619" s="137"/>
      <c r="HG619" s="138"/>
      <c r="HI619" s="134"/>
      <c r="HJ619" s="135"/>
      <c r="HK619" s="136"/>
      <c r="HL619" s="136"/>
      <c r="HM619" s="136"/>
      <c r="HN619" s="136"/>
      <c r="HO619" s="137"/>
      <c r="HP619" s="138"/>
      <c r="HR619" s="134"/>
      <c r="HS619" s="135"/>
      <c r="HT619" s="136"/>
      <c r="HU619" s="136"/>
      <c r="HV619" s="136"/>
      <c r="HW619" s="136"/>
      <c r="HX619" s="137"/>
      <c r="HY619" s="138"/>
      <c r="IA619" s="134"/>
      <c r="IB619" s="135"/>
      <c r="IC619" s="136"/>
      <c r="ID619" s="136"/>
      <c r="IE619" s="136"/>
      <c r="IF619" s="136"/>
      <c r="IG619" s="137"/>
      <c r="IH619" s="138"/>
      <c r="IJ619" s="134"/>
      <c r="IK619" s="135"/>
      <c r="IL619" s="136"/>
      <c r="IM619" s="136"/>
      <c r="IN619" s="136"/>
      <c r="IO619" s="136"/>
      <c r="IP619" s="137"/>
      <c r="IQ619" s="138"/>
      <c r="IS619" s="134"/>
      <c r="IT619" s="135"/>
      <c r="IU619" s="136"/>
      <c r="IV619" s="136"/>
      <c r="IW619" s="136"/>
      <c r="IX619" s="136"/>
      <c r="IY619" s="137"/>
      <c r="IZ619" s="138"/>
      <c r="JB619" s="134"/>
      <c r="JC619" s="135"/>
      <c r="JD619" s="136"/>
      <c r="JE619" s="136"/>
      <c r="JF619" s="136"/>
      <c r="JG619" s="136"/>
      <c r="JH619" s="137"/>
      <c r="JI619" s="138"/>
      <c r="JK619" s="134"/>
      <c r="JL619" s="135"/>
      <c r="JM619" s="136"/>
      <c r="JN619" s="136"/>
      <c r="JO619" s="136"/>
      <c r="JP619" s="136"/>
      <c r="JQ619" s="137"/>
      <c r="JR619" s="138"/>
      <c r="JT619" s="134"/>
      <c r="JU619" s="135"/>
      <c r="JV619" s="136"/>
      <c r="JW619" s="136"/>
      <c r="JX619" s="136"/>
      <c r="JY619" s="136"/>
      <c r="JZ619" s="137"/>
      <c r="KA619" s="138"/>
      <c r="KC619" s="134"/>
      <c r="KD619" s="135"/>
      <c r="KE619" s="136"/>
      <c r="KF619" s="136"/>
      <c r="KG619" s="136"/>
      <c r="KH619" s="136"/>
      <c r="KI619" s="137"/>
      <c r="KJ619" s="138"/>
      <c r="KL619" s="134"/>
      <c r="KM619" s="135"/>
      <c r="KN619" s="136"/>
      <c r="KO619" s="136"/>
      <c r="KP619" s="136"/>
      <c r="KQ619" s="136"/>
      <c r="KR619" s="137"/>
      <c r="KS619" s="138"/>
      <c r="KU619" s="134"/>
      <c r="KV619" s="135"/>
      <c r="KW619" s="136"/>
      <c r="KX619" s="136"/>
      <c r="KY619" s="136"/>
      <c r="KZ619" s="136"/>
      <c r="LA619" s="137"/>
      <c r="LB619" s="138"/>
      <c r="LD619" s="134"/>
      <c r="LE619" s="135"/>
      <c r="LF619" s="136"/>
      <c r="LG619" s="136"/>
      <c r="LH619" s="136"/>
      <c r="LI619" s="136"/>
      <c r="LJ619" s="137"/>
      <c r="LK619" s="138"/>
      <c r="LM619" s="134"/>
      <c r="LN619" s="135"/>
      <c r="LO619" s="136"/>
      <c r="LP619" s="136"/>
      <c r="LQ619" s="136"/>
      <c r="LR619" s="136"/>
      <c r="LS619" s="137"/>
      <c r="LT619" s="138"/>
      <c r="LV619" s="134"/>
      <c r="LW619" s="135"/>
      <c r="LX619" s="136"/>
      <c r="LY619" s="136"/>
      <c r="LZ619" s="136"/>
      <c r="MA619" s="136"/>
      <c r="MB619" s="137"/>
      <c r="MC619" s="138"/>
      <c r="ME619" s="134"/>
      <c r="MF619" s="135"/>
      <c r="MG619" s="136"/>
      <c r="MH619" s="136"/>
      <c r="MI619" s="136"/>
      <c r="MJ619" s="136"/>
      <c r="MK619" s="137"/>
      <c r="ML619" s="138"/>
      <c r="MN619" s="134"/>
      <c r="MO619" s="135"/>
      <c r="MP619" s="136"/>
      <c r="MQ619" s="136"/>
      <c r="MR619" s="136"/>
      <c r="MS619" s="136"/>
      <c r="MT619" s="137"/>
      <c r="MU619" s="138"/>
      <c r="MW619" s="134"/>
      <c r="MX619" s="135"/>
      <c r="MY619" s="136"/>
      <c r="MZ619" s="136"/>
      <c r="NA619" s="136"/>
      <c r="NB619" s="136"/>
      <c r="NC619" s="137"/>
      <c r="ND619" s="138"/>
      <c r="NF619" s="134"/>
      <c r="NG619" s="135"/>
      <c r="NH619" s="136"/>
      <c r="NI619" s="136"/>
      <c r="NJ619" s="136"/>
      <c r="NK619" s="136"/>
      <c r="NL619" s="137"/>
      <c r="NM619" s="138"/>
      <c r="NO619" s="134"/>
      <c r="NP619" s="135"/>
      <c r="NQ619" s="136"/>
      <c r="NR619" s="136"/>
      <c r="NS619" s="136"/>
      <c r="NT619" s="136"/>
      <c r="NU619" s="137"/>
      <c r="NV619" s="138"/>
      <c r="NX619" s="134"/>
      <c r="NY619" s="135"/>
      <c r="NZ619" s="136"/>
      <c r="OA619" s="136"/>
      <c r="OB619" s="136"/>
      <c r="OC619" s="136"/>
      <c r="OD619" s="137"/>
      <c r="OE619" s="138"/>
      <c r="OG619" s="134"/>
      <c r="OH619" s="135"/>
      <c r="OI619" s="136"/>
      <c r="OJ619" s="136"/>
      <c r="OK619" s="136"/>
      <c r="OL619" s="136"/>
      <c r="OM619" s="137"/>
      <c r="ON619" s="138"/>
      <c r="OP619" s="134"/>
      <c r="OQ619" s="135"/>
      <c r="OR619" s="136"/>
      <c r="OS619" s="136"/>
      <c r="OT619" s="136"/>
      <c r="OU619" s="136"/>
      <c r="OV619" s="137"/>
      <c r="OW619" s="138"/>
      <c r="OY619" s="134"/>
      <c r="OZ619" s="135"/>
      <c r="PA619" s="136"/>
      <c r="PB619" s="136"/>
      <c r="PC619" s="136"/>
      <c r="PD619" s="136"/>
      <c r="PE619" s="137"/>
      <c r="PF619" s="138"/>
    </row>
    <row r="620" spans="1:422">
      <c r="A620" s="116" t="s">
        <v>312</v>
      </c>
      <c r="B620" s="533" t="str">
        <f>+APU!B339</f>
        <v>INSTALACIONES HIDROSANITARIAS</v>
      </c>
      <c r="C620" s="534"/>
      <c r="D620" s="534"/>
      <c r="E620" s="534"/>
      <c r="F620" s="534"/>
      <c r="G620" s="535"/>
      <c r="H620" s="116"/>
      <c r="J620" s="116" t="s">
        <v>312</v>
      </c>
      <c r="K620" s="533" t="str">
        <f>B620</f>
        <v>INSTALACIONES HIDROSANITARIAS</v>
      </c>
      <c r="L620" s="534"/>
      <c r="M620" s="534"/>
      <c r="N620" s="534"/>
      <c r="O620" s="534"/>
      <c r="P620" s="535"/>
      <c r="Q620" s="116"/>
      <c r="S620" s="116" t="s">
        <v>312</v>
      </c>
      <c r="T620" s="533" t="str">
        <f>K620</f>
        <v>INSTALACIONES HIDROSANITARIAS</v>
      </c>
      <c r="U620" s="534"/>
      <c r="V620" s="534"/>
      <c r="W620" s="534"/>
      <c r="X620" s="534"/>
      <c r="Y620" s="535"/>
      <c r="Z620" s="116"/>
      <c r="AB620" s="116" t="s">
        <v>312</v>
      </c>
      <c r="AC620" s="533" t="str">
        <f>T620</f>
        <v>INSTALACIONES HIDROSANITARIAS</v>
      </c>
      <c r="AD620" s="534"/>
      <c r="AE620" s="534"/>
      <c r="AF620" s="534"/>
      <c r="AG620" s="534"/>
      <c r="AH620" s="535"/>
      <c r="AI620" s="116"/>
      <c r="AK620" s="116" t="s">
        <v>312</v>
      </c>
      <c r="AL620" s="533" t="str">
        <f>AC620</f>
        <v>INSTALACIONES HIDROSANITARIAS</v>
      </c>
      <c r="AM620" s="534"/>
      <c r="AN620" s="534"/>
      <c r="AO620" s="534"/>
      <c r="AP620" s="534"/>
      <c r="AQ620" s="535"/>
      <c r="AR620" s="116"/>
      <c r="AT620" s="116" t="s">
        <v>312</v>
      </c>
      <c r="AU620" s="533" t="str">
        <f>AL620</f>
        <v>INSTALACIONES HIDROSANITARIAS</v>
      </c>
      <c r="AV620" s="534"/>
      <c r="AW620" s="534"/>
      <c r="AX620" s="534"/>
      <c r="AY620" s="534"/>
      <c r="AZ620" s="535"/>
      <c r="BA620" s="116"/>
      <c r="BC620" s="116" t="s">
        <v>312</v>
      </c>
      <c r="BD620" s="533" t="str">
        <f t="shared" ref="BD620" si="9732">AU620</f>
        <v>INSTALACIONES HIDROSANITARIAS</v>
      </c>
      <c r="BE620" s="534"/>
      <c r="BF620" s="534"/>
      <c r="BG620" s="534"/>
      <c r="BH620" s="534"/>
      <c r="BI620" s="535"/>
      <c r="BJ620" s="116"/>
      <c r="BL620" s="116" t="s">
        <v>312</v>
      </c>
      <c r="BM620" s="533" t="str">
        <f t="shared" ref="BM620" si="9733">BD620</f>
        <v>INSTALACIONES HIDROSANITARIAS</v>
      </c>
      <c r="BN620" s="534"/>
      <c r="BO620" s="534"/>
      <c r="BP620" s="534"/>
      <c r="BQ620" s="534"/>
      <c r="BR620" s="535"/>
      <c r="BS620" s="116"/>
      <c r="BU620" s="116" t="s">
        <v>312</v>
      </c>
      <c r="BV620" s="533" t="str">
        <f t="shared" ref="BV620" si="9734">BM620</f>
        <v>INSTALACIONES HIDROSANITARIAS</v>
      </c>
      <c r="BW620" s="534"/>
      <c r="BX620" s="534"/>
      <c r="BY620" s="534"/>
      <c r="BZ620" s="534"/>
      <c r="CA620" s="535"/>
      <c r="CB620" s="116"/>
      <c r="CD620" s="116" t="s">
        <v>312</v>
      </c>
      <c r="CE620" s="533" t="str">
        <f t="shared" ref="CE620" si="9735">BV620</f>
        <v>INSTALACIONES HIDROSANITARIAS</v>
      </c>
      <c r="CF620" s="534"/>
      <c r="CG620" s="534"/>
      <c r="CH620" s="534"/>
      <c r="CI620" s="534"/>
      <c r="CJ620" s="535"/>
      <c r="CK620" s="116"/>
      <c r="CM620" s="116" t="s">
        <v>312</v>
      </c>
      <c r="CN620" s="533" t="str">
        <f t="shared" ref="CN620" si="9736">CE620</f>
        <v>INSTALACIONES HIDROSANITARIAS</v>
      </c>
      <c r="CO620" s="534"/>
      <c r="CP620" s="534"/>
      <c r="CQ620" s="534"/>
      <c r="CR620" s="534"/>
      <c r="CS620" s="535"/>
      <c r="CT620" s="116"/>
      <c r="CV620" s="116" t="s">
        <v>312</v>
      </c>
      <c r="CW620" s="533" t="str">
        <f t="shared" ref="CW620" si="9737">CN620</f>
        <v>INSTALACIONES HIDROSANITARIAS</v>
      </c>
      <c r="CX620" s="534"/>
      <c r="CY620" s="534"/>
      <c r="CZ620" s="534"/>
      <c r="DA620" s="534"/>
      <c r="DB620" s="535"/>
      <c r="DC620" s="116"/>
      <c r="DE620" s="116" t="s">
        <v>312</v>
      </c>
      <c r="DF620" s="533" t="str">
        <f t="shared" ref="DF620" si="9738">CW620</f>
        <v>INSTALACIONES HIDROSANITARIAS</v>
      </c>
      <c r="DG620" s="534"/>
      <c r="DH620" s="534"/>
      <c r="DI620" s="534"/>
      <c r="DJ620" s="534"/>
      <c r="DK620" s="535"/>
      <c r="DL620" s="116"/>
      <c r="DN620" s="116" t="s">
        <v>312</v>
      </c>
      <c r="DO620" s="533" t="str">
        <f t="shared" ref="DO620" si="9739">DF620</f>
        <v>INSTALACIONES HIDROSANITARIAS</v>
      </c>
      <c r="DP620" s="534"/>
      <c r="DQ620" s="534"/>
      <c r="DR620" s="534"/>
      <c r="DS620" s="534"/>
      <c r="DT620" s="535"/>
      <c r="DU620" s="116"/>
      <c r="DW620" s="116" t="s">
        <v>312</v>
      </c>
      <c r="DX620" s="533" t="str">
        <f t="shared" ref="DX620" si="9740">DO620</f>
        <v>INSTALACIONES HIDROSANITARIAS</v>
      </c>
      <c r="DY620" s="534"/>
      <c r="DZ620" s="534"/>
      <c r="EA620" s="534"/>
      <c r="EB620" s="534"/>
      <c r="EC620" s="535"/>
      <c r="ED620" s="116"/>
      <c r="EF620" s="116" t="s">
        <v>312</v>
      </c>
      <c r="EG620" s="533" t="str">
        <f t="shared" ref="EG620" si="9741">DX620</f>
        <v>INSTALACIONES HIDROSANITARIAS</v>
      </c>
      <c r="EH620" s="534"/>
      <c r="EI620" s="534"/>
      <c r="EJ620" s="534"/>
      <c r="EK620" s="534"/>
      <c r="EL620" s="535"/>
      <c r="EM620" s="116"/>
      <c r="EO620" s="116" t="s">
        <v>312</v>
      </c>
      <c r="EP620" s="533" t="str">
        <f t="shared" ref="EP620" si="9742">EG620</f>
        <v>INSTALACIONES HIDROSANITARIAS</v>
      </c>
      <c r="EQ620" s="534"/>
      <c r="ER620" s="534"/>
      <c r="ES620" s="534"/>
      <c r="ET620" s="534"/>
      <c r="EU620" s="535"/>
      <c r="EV620" s="116"/>
      <c r="EX620" s="116" t="s">
        <v>312</v>
      </c>
      <c r="EY620" s="533" t="str">
        <f t="shared" ref="EY620" si="9743">EP620</f>
        <v>INSTALACIONES HIDROSANITARIAS</v>
      </c>
      <c r="EZ620" s="534"/>
      <c r="FA620" s="534"/>
      <c r="FB620" s="534"/>
      <c r="FC620" s="534"/>
      <c r="FD620" s="535"/>
      <c r="FE620" s="116"/>
      <c r="FG620" s="116" t="s">
        <v>312</v>
      </c>
      <c r="FH620" s="533" t="str">
        <f t="shared" ref="FH620" si="9744">EY620</f>
        <v>INSTALACIONES HIDROSANITARIAS</v>
      </c>
      <c r="FI620" s="534"/>
      <c r="FJ620" s="534"/>
      <c r="FK620" s="534"/>
      <c r="FL620" s="534"/>
      <c r="FM620" s="535"/>
      <c r="FN620" s="116"/>
      <c r="FP620" s="116" t="s">
        <v>312</v>
      </c>
      <c r="FQ620" s="533" t="str">
        <f t="shared" ref="FQ620" si="9745">FH620</f>
        <v>INSTALACIONES HIDROSANITARIAS</v>
      </c>
      <c r="FR620" s="534"/>
      <c r="FS620" s="534"/>
      <c r="FT620" s="534"/>
      <c r="FU620" s="534"/>
      <c r="FV620" s="535"/>
      <c r="FW620" s="116"/>
      <c r="FY620" s="116" t="s">
        <v>312</v>
      </c>
      <c r="FZ620" s="533" t="str">
        <f t="shared" ref="FZ620" si="9746">FQ620</f>
        <v>INSTALACIONES HIDROSANITARIAS</v>
      </c>
      <c r="GA620" s="534"/>
      <c r="GB620" s="534"/>
      <c r="GC620" s="534"/>
      <c r="GD620" s="534"/>
      <c r="GE620" s="535"/>
      <c r="GF620" s="116"/>
      <c r="GH620" s="116" t="s">
        <v>312</v>
      </c>
      <c r="GI620" s="533" t="str">
        <f t="shared" ref="GI620" si="9747">FZ620</f>
        <v>INSTALACIONES HIDROSANITARIAS</v>
      </c>
      <c r="GJ620" s="534"/>
      <c r="GK620" s="534"/>
      <c r="GL620" s="534"/>
      <c r="GM620" s="534"/>
      <c r="GN620" s="535"/>
      <c r="GO620" s="116"/>
      <c r="GQ620" s="116" t="s">
        <v>312</v>
      </c>
      <c r="GR620" s="533" t="str">
        <f t="shared" ref="GR620" si="9748">GI620</f>
        <v>INSTALACIONES HIDROSANITARIAS</v>
      </c>
      <c r="GS620" s="534"/>
      <c r="GT620" s="534"/>
      <c r="GU620" s="534"/>
      <c r="GV620" s="534"/>
      <c r="GW620" s="535"/>
      <c r="GX620" s="116"/>
      <c r="GZ620" s="116" t="s">
        <v>312</v>
      </c>
      <c r="HA620" s="533" t="str">
        <f t="shared" ref="HA620" si="9749">GR620</f>
        <v>INSTALACIONES HIDROSANITARIAS</v>
      </c>
      <c r="HB620" s="534"/>
      <c r="HC620" s="534"/>
      <c r="HD620" s="534"/>
      <c r="HE620" s="534"/>
      <c r="HF620" s="535"/>
      <c r="HG620" s="116"/>
      <c r="HI620" s="116" t="s">
        <v>312</v>
      </c>
      <c r="HJ620" s="533" t="str">
        <f t="shared" ref="HJ620" si="9750">HA620</f>
        <v>INSTALACIONES HIDROSANITARIAS</v>
      </c>
      <c r="HK620" s="534"/>
      <c r="HL620" s="534"/>
      <c r="HM620" s="534"/>
      <c r="HN620" s="534"/>
      <c r="HO620" s="535"/>
      <c r="HP620" s="116"/>
      <c r="HR620" s="116" t="s">
        <v>312</v>
      </c>
      <c r="HS620" s="533" t="str">
        <f t="shared" ref="HS620" si="9751">HJ620</f>
        <v>INSTALACIONES HIDROSANITARIAS</v>
      </c>
      <c r="HT620" s="534"/>
      <c r="HU620" s="534"/>
      <c r="HV620" s="534"/>
      <c r="HW620" s="534"/>
      <c r="HX620" s="535"/>
      <c r="HY620" s="116"/>
      <c r="IA620" s="116" t="s">
        <v>312</v>
      </c>
      <c r="IB620" s="533" t="str">
        <f t="shared" ref="IB620" si="9752">HS620</f>
        <v>INSTALACIONES HIDROSANITARIAS</v>
      </c>
      <c r="IC620" s="534"/>
      <c r="ID620" s="534"/>
      <c r="IE620" s="534"/>
      <c r="IF620" s="534"/>
      <c r="IG620" s="535"/>
      <c r="IH620" s="116"/>
      <c r="IJ620" s="116" t="s">
        <v>312</v>
      </c>
      <c r="IK620" s="533" t="str">
        <f t="shared" ref="IK620" si="9753">IB620</f>
        <v>INSTALACIONES HIDROSANITARIAS</v>
      </c>
      <c r="IL620" s="534"/>
      <c r="IM620" s="534"/>
      <c r="IN620" s="534"/>
      <c r="IO620" s="534"/>
      <c r="IP620" s="535"/>
      <c r="IQ620" s="116"/>
      <c r="IS620" s="116" t="s">
        <v>312</v>
      </c>
      <c r="IT620" s="533" t="str">
        <f t="shared" ref="IT620" si="9754">IK620</f>
        <v>INSTALACIONES HIDROSANITARIAS</v>
      </c>
      <c r="IU620" s="534"/>
      <c r="IV620" s="534"/>
      <c r="IW620" s="534"/>
      <c r="IX620" s="534"/>
      <c r="IY620" s="535"/>
      <c r="IZ620" s="116"/>
      <c r="JB620" s="116" t="s">
        <v>312</v>
      </c>
      <c r="JC620" s="533" t="str">
        <f t="shared" ref="JC620" si="9755">IT620</f>
        <v>INSTALACIONES HIDROSANITARIAS</v>
      </c>
      <c r="JD620" s="534"/>
      <c r="JE620" s="534"/>
      <c r="JF620" s="534"/>
      <c r="JG620" s="534"/>
      <c r="JH620" s="535"/>
      <c r="JI620" s="116"/>
      <c r="JK620" s="116" t="s">
        <v>312</v>
      </c>
      <c r="JL620" s="533" t="str">
        <f t="shared" ref="JL620" si="9756">JC620</f>
        <v>INSTALACIONES HIDROSANITARIAS</v>
      </c>
      <c r="JM620" s="534"/>
      <c r="JN620" s="534"/>
      <c r="JO620" s="534"/>
      <c r="JP620" s="534"/>
      <c r="JQ620" s="535"/>
      <c r="JR620" s="116"/>
      <c r="JT620" s="116" t="s">
        <v>312</v>
      </c>
      <c r="JU620" s="533" t="str">
        <f t="shared" ref="JU620" si="9757">JL620</f>
        <v>INSTALACIONES HIDROSANITARIAS</v>
      </c>
      <c r="JV620" s="534"/>
      <c r="JW620" s="534"/>
      <c r="JX620" s="534"/>
      <c r="JY620" s="534"/>
      <c r="JZ620" s="535"/>
      <c r="KA620" s="116"/>
      <c r="KC620" s="116" t="s">
        <v>312</v>
      </c>
      <c r="KD620" s="533" t="str">
        <f t="shared" ref="KD620" si="9758">JU620</f>
        <v>INSTALACIONES HIDROSANITARIAS</v>
      </c>
      <c r="KE620" s="534"/>
      <c r="KF620" s="534"/>
      <c r="KG620" s="534"/>
      <c r="KH620" s="534"/>
      <c r="KI620" s="535"/>
      <c r="KJ620" s="116"/>
      <c r="KL620" s="116" t="s">
        <v>312</v>
      </c>
      <c r="KM620" s="533" t="str">
        <f t="shared" ref="KM620" si="9759">KD620</f>
        <v>INSTALACIONES HIDROSANITARIAS</v>
      </c>
      <c r="KN620" s="534"/>
      <c r="KO620" s="534"/>
      <c r="KP620" s="534"/>
      <c r="KQ620" s="534"/>
      <c r="KR620" s="535"/>
      <c r="KS620" s="116"/>
      <c r="KU620" s="116" t="s">
        <v>312</v>
      </c>
      <c r="KV620" s="533" t="str">
        <f t="shared" ref="KV620" si="9760">KM620</f>
        <v>INSTALACIONES HIDROSANITARIAS</v>
      </c>
      <c r="KW620" s="534"/>
      <c r="KX620" s="534"/>
      <c r="KY620" s="534"/>
      <c r="KZ620" s="534"/>
      <c r="LA620" s="535"/>
      <c r="LB620" s="116"/>
      <c r="LD620" s="116" t="s">
        <v>312</v>
      </c>
      <c r="LE620" s="533" t="str">
        <f t="shared" ref="LE620" si="9761">KV620</f>
        <v>INSTALACIONES HIDROSANITARIAS</v>
      </c>
      <c r="LF620" s="534"/>
      <c r="LG620" s="534"/>
      <c r="LH620" s="534"/>
      <c r="LI620" s="534"/>
      <c r="LJ620" s="535"/>
      <c r="LK620" s="116"/>
      <c r="LM620" s="116" t="s">
        <v>312</v>
      </c>
      <c r="LN620" s="533" t="str">
        <f t="shared" ref="LN620" si="9762">LE620</f>
        <v>INSTALACIONES HIDROSANITARIAS</v>
      </c>
      <c r="LO620" s="534"/>
      <c r="LP620" s="534"/>
      <c r="LQ620" s="534"/>
      <c r="LR620" s="534"/>
      <c r="LS620" s="535"/>
      <c r="LT620" s="116"/>
      <c r="LV620" s="116" t="s">
        <v>312</v>
      </c>
      <c r="LW620" s="533" t="str">
        <f t="shared" ref="LW620" si="9763">LN620</f>
        <v>INSTALACIONES HIDROSANITARIAS</v>
      </c>
      <c r="LX620" s="534"/>
      <c r="LY620" s="534"/>
      <c r="LZ620" s="534"/>
      <c r="MA620" s="534"/>
      <c r="MB620" s="535"/>
      <c r="MC620" s="116"/>
      <c r="ME620" s="116" t="s">
        <v>312</v>
      </c>
      <c r="MF620" s="533" t="str">
        <f t="shared" ref="MF620" si="9764">LW620</f>
        <v>INSTALACIONES HIDROSANITARIAS</v>
      </c>
      <c r="MG620" s="534"/>
      <c r="MH620" s="534"/>
      <c r="MI620" s="534"/>
      <c r="MJ620" s="534"/>
      <c r="MK620" s="535"/>
      <c r="ML620" s="116"/>
      <c r="MN620" s="116" t="s">
        <v>312</v>
      </c>
      <c r="MO620" s="533" t="str">
        <f t="shared" ref="MO620" si="9765">MF620</f>
        <v>INSTALACIONES HIDROSANITARIAS</v>
      </c>
      <c r="MP620" s="534"/>
      <c r="MQ620" s="534"/>
      <c r="MR620" s="534"/>
      <c r="MS620" s="534"/>
      <c r="MT620" s="535"/>
      <c r="MU620" s="116"/>
      <c r="MW620" s="116" t="s">
        <v>312</v>
      </c>
      <c r="MX620" s="533" t="str">
        <f t="shared" ref="MX620" si="9766">MO620</f>
        <v>INSTALACIONES HIDROSANITARIAS</v>
      </c>
      <c r="MY620" s="534"/>
      <c r="MZ620" s="534"/>
      <c r="NA620" s="534"/>
      <c r="NB620" s="534"/>
      <c r="NC620" s="535"/>
      <c r="ND620" s="116"/>
      <c r="NF620" s="116" t="s">
        <v>312</v>
      </c>
      <c r="NG620" s="533" t="str">
        <f t="shared" ref="NG620" si="9767">MX620</f>
        <v>INSTALACIONES HIDROSANITARIAS</v>
      </c>
      <c r="NH620" s="534"/>
      <c r="NI620" s="534"/>
      <c r="NJ620" s="534"/>
      <c r="NK620" s="534"/>
      <c r="NL620" s="535"/>
      <c r="NM620" s="116"/>
      <c r="NO620" s="116" t="s">
        <v>312</v>
      </c>
      <c r="NP620" s="533" t="str">
        <f t="shared" ref="NP620" si="9768">NG620</f>
        <v>INSTALACIONES HIDROSANITARIAS</v>
      </c>
      <c r="NQ620" s="534"/>
      <c r="NR620" s="534"/>
      <c r="NS620" s="534"/>
      <c r="NT620" s="534"/>
      <c r="NU620" s="535"/>
      <c r="NV620" s="116"/>
      <c r="NX620" s="116" t="s">
        <v>312</v>
      </c>
      <c r="NY620" s="533" t="str">
        <f t="shared" ref="NY620" si="9769">NP620</f>
        <v>INSTALACIONES HIDROSANITARIAS</v>
      </c>
      <c r="NZ620" s="534"/>
      <c r="OA620" s="534"/>
      <c r="OB620" s="534"/>
      <c r="OC620" s="534"/>
      <c r="OD620" s="535"/>
      <c r="OE620" s="116"/>
      <c r="OG620" s="116" t="s">
        <v>312</v>
      </c>
      <c r="OH620" s="533" t="str">
        <f t="shared" ref="OH620" si="9770">NY620</f>
        <v>INSTALACIONES HIDROSANITARIAS</v>
      </c>
      <c r="OI620" s="534"/>
      <c r="OJ620" s="534"/>
      <c r="OK620" s="534"/>
      <c r="OL620" s="534"/>
      <c r="OM620" s="535"/>
      <c r="ON620" s="116"/>
      <c r="OP620" s="116" t="s">
        <v>312</v>
      </c>
      <c r="OQ620" s="533" t="str">
        <f t="shared" ref="OQ620" si="9771">OH620</f>
        <v>INSTALACIONES HIDROSANITARIAS</v>
      </c>
      <c r="OR620" s="534"/>
      <c r="OS620" s="534"/>
      <c r="OT620" s="534"/>
      <c r="OU620" s="534"/>
      <c r="OV620" s="535"/>
      <c r="OW620" s="116"/>
      <c r="OY620" s="116" t="s">
        <v>312</v>
      </c>
      <c r="OZ620" s="533" t="str">
        <f t="shared" ref="OZ620" si="9772">OQ620</f>
        <v>INSTALACIONES HIDROSANITARIAS</v>
      </c>
      <c r="PA620" s="534"/>
      <c r="PB620" s="534"/>
      <c r="PC620" s="534"/>
      <c r="PD620" s="534"/>
      <c r="PE620" s="535"/>
      <c r="PF620" s="116"/>
    </row>
    <row r="621" spans="1:422">
      <c r="A621" s="116"/>
      <c r="B621" s="536"/>
      <c r="C621" s="537"/>
      <c r="D621" s="537"/>
      <c r="E621" s="537"/>
      <c r="F621" s="537"/>
      <c r="G621" s="538"/>
      <c r="H621" s="116"/>
      <c r="J621" s="116"/>
      <c r="K621" s="536"/>
      <c r="L621" s="537"/>
      <c r="M621" s="537"/>
      <c r="N621" s="537"/>
      <c r="O621" s="537"/>
      <c r="P621" s="538"/>
      <c r="Q621" s="116"/>
      <c r="S621" s="116"/>
      <c r="T621" s="536"/>
      <c r="U621" s="537"/>
      <c r="V621" s="537"/>
      <c r="W621" s="537"/>
      <c r="X621" s="537"/>
      <c r="Y621" s="538"/>
      <c r="Z621" s="116"/>
      <c r="AB621" s="116"/>
      <c r="AC621" s="536"/>
      <c r="AD621" s="537"/>
      <c r="AE621" s="537"/>
      <c r="AF621" s="537"/>
      <c r="AG621" s="537"/>
      <c r="AH621" s="538"/>
      <c r="AI621" s="116"/>
      <c r="AK621" s="116"/>
      <c r="AL621" s="536"/>
      <c r="AM621" s="537"/>
      <c r="AN621" s="537"/>
      <c r="AO621" s="537"/>
      <c r="AP621" s="537"/>
      <c r="AQ621" s="538"/>
      <c r="AR621" s="116"/>
      <c r="AT621" s="116"/>
      <c r="AU621" s="536"/>
      <c r="AV621" s="537"/>
      <c r="AW621" s="537"/>
      <c r="AX621" s="537"/>
      <c r="AY621" s="537"/>
      <c r="AZ621" s="538"/>
      <c r="BA621" s="116"/>
      <c r="BC621" s="116"/>
      <c r="BD621" s="536"/>
      <c r="BE621" s="537"/>
      <c r="BF621" s="537"/>
      <c r="BG621" s="537"/>
      <c r="BH621" s="537"/>
      <c r="BI621" s="538"/>
      <c r="BJ621" s="116"/>
      <c r="BL621" s="116"/>
      <c r="BM621" s="536"/>
      <c r="BN621" s="537"/>
      <c r="BO621" s="537"/>
      <c r="BP621" s="537"/>
      <c r="BQ621" s="537"/>
      <c r="BR621" s="538"/>
      <c r="BS621" s="116"/>
      <c r="BU621" s="116"/>
      <c r="BV621" s="536"/>
      <c r="BW621" s="537"/>
      <c r="BX621" s="537"/>
      <c r="BY621" s="537"/>
      <c r="BZ621" s="537"/>
      <c r="CA621" s="538"/>
      <c r="CB621" s="116"/>
      <c r="CD621" s="116"/>
      <c r="CE621" s="536"/>
      <c r="CF621" s="537"/>
      <c r="CG621" s="537"/>
      <c r="CH621" s="537"/>
      <c r="CI621" s="537"/>
      <c r="CJ621" s="538"/>
      <c r="CK621" s="116"/>
      <c r="CM621" s="116"/>
      <c r="CN621" s="536"/>
      <c r="CO621" s="537"/>
      <c r="CP621" s="537"/>
      <c r="CQ621" s="537"/>
      <c r="CR621" s="537"/>
      <c r="CS621" s="538"/>
      <c r="CT621" s="116"/>
      <c r="CV621" s="116"/>
      <c r="CW621" s="536"/>
      <c r="CX621" s="537"/>
      <c r="CY621" s="537"/>
      <c r="CZ621" s="537"/>
      <c r="DA621" s="537"/>
      <c r="DB621" s="538"/>
      <c r="DC621" s="116"/>
      <c r="DE621" s="116"/>
      <c r="DF621" s="536"/>
      <c r="DG621" s="537"/>
      <c r="DH621" s="537"/>
      <c r="DI621" s="537"/>
      <c r="DJ621" s="537"/>
      <c r="DK621" s="538"/>
      <c r="DL621" s="116"/>
      <c r="DN621" s="116"/>
      <c r="DO621" s="536"/>
      <c r="DP621" s="537"/>
      <c r="DQ621" s="537"/>
      <c r="DR621" s="537"/>
      <c r="DS621" s="537"/>
      <c r="DT621" s="538"/>
      <c r="DU621" s="116"/>
      <c r="DW621" s="116"/>
      <c r="DX621" s="536"/>
      <c r="DY621" s="537"/>
      <c r="DZ621" s="537"/>
      <c r="EA621" s="537"/>
      <c r="EB621" s="537"/>
      <c r="EC621" s="538"/>
      <c r="ED621" s="116"/>
      <c r="EF621" s="116"/>
      <c r="EG621" s="536"/>
      <c r="EH621" s="537"/>
      <c r="EI621" s="537"/>
      <c r="EJ621" s="537"/>
      <c r="EK621" s="537"/>
      <c r="EL621" s="538"/>
      <c r="EM621" s="116"/>
      <c r="EO621" s="116"/>
      <c r="EP621" s="536"/>
      <c r="EQ621" s="537"/>
      <c r="ER621" s="537"/>
      <c r="ES621" s="537"/>
      <c r="ET621" s="537"/>
      <c r="EU621" s="538"/>
      <c r="EV621" s="116"/>
      <c r="EX621" s="116"/>
      <c r="EY621" s="536"/>
      <c r="EZ621" s="537"/>
      <c r="FA621" s="537"/>
      <c r="FB621" s="537"/>
      <c r="FC621" s="537"/>
      <c r="FD621" s="538"/>
      <c r="FE621" s="116"/>
      <c r="FG621" s="116"/>
      <c r="FH621" s="536"/>
      <c r="FI621" s="537"/>
      <c r="FJ621" s="537"/>
      <c r="FK621" s="537"/>
      <c r="FL621" s="537"/>
      <c r="FM621" s="538"/>
      <c r="FN621" s="116"/>
      <c r="FP621" s="116"/>
      <c r="FQ621" s="536"/>
      <c r="FR621" s="537"/>
      <c r="FS621" s="537"/>
      <c r="FT621" s="537"/>
      <c r="FU621" s="537"/>
      <c r="FV621" s="538"/>
      <c r="FW621" s="116"/>
      <c r="FY621" s="116"/>
      <c r="FZ621" s="536"/>
      <c r="GA621" s="537"/>
      <c r="GB621" s="537"/>
      <c r="GC621" s="537"/>
      <c r="GD621" s="537"/>
      <c r="GE621" s="538"/>
      <c r="GF621" s="116"/>
      <c r="GH621" s="116"/>
      <c r="GI621" s="536"/>
      <c r="GJ621" s="537"/>
      <c r="GK621" s="537"/>
      <c r="GL621" s="537"/>
      <c r="GM621" s="537"/>
      <c r="GN621" s="538"/>
      <c r="GO621" s="116"/>
      <c r="GQ621" s="116"/>
      <c r="GR621" s="536"/>
      <c r="GS621" s="537"/>
      <c r="GT621" s="537"/>
      <c r="GU621" s="537"/>
      <c r="GV621" s="537"/>
      <c r="GW621" s="538"/>
      <c r="GX621" s="116"/>
      <c r="GZ621" s="116"/>
      <c r="HA621" s="536"/>
      <c r="HB621" s="537"/>
      <c r="HC621" s="537"/>
      <c r="HD621" s="537"/>
      <c r="HE621" s="537"/>
      <c r="HF621" s="538"/>
      <c r="HG621" s="116"/>
      <c r="HI621" s="116"/>
      <c r="HJ621" s="536"/>
      <c r="HK621" s="537"/>
      <c r="HL621" s="537"/>
      <c r="HM621" s="537"/>
      <c r="HN621" s="537"/>
      <c r="HO621" s="538"/>
      <c r="HP621" s="116"/>
      <c r="HR621" s="116"/>
      <c r="HS621" s="536"/>
      <c r="HT621" s="537"/>
      <c r="HU621" s="537"/>
      <c r="HV621" s="537"/>
      <c r="HW621" s="537"/>
      <c r="HX621" s="538"/>
      <c r="HY621" s="116"/>
      <c r="IA621" s="116"/>
      <c r="IB621" s="536"/>
      <c r="IC621" s="537"/>
      <c r="ID621" s="537"/>
      <c r="IE621" s="537"/>
      <c r="IF621" s="537"/>
      <c r="IG621" s="538"/>
      <c r="IH621" s="116"/>
      <c r="IJ621" s="116"/>
      <c r="IK621" s="536"/>
      <c r="IL621" s="537"/>
      <c r="IM621" s="537"/>
      <c r="IN621" s="537"/>
      <c r="IO621" s="537"/>
      <c r="IP621" s="538"/>
      <c r="IQ621" s="116"/>
      <c r="IS621" s="116"/>
      <c r="IT621" s="536"/>
      <c r="IU621" s="537"/>
      <c r="IV621" s="537"/>
      <c r="IW621" s="537"/>
      <c r="IX621" s="537"/>
      <c r="IY621" s="538"/>
      <c r="IZ621" s="116"/>
      <c r="JB621" s="116"/>
      <c r="JC621" s="536"/>
      <c r="JD621" s="537"/>
      <c r="JE621" s="537"/>
      <c r="JF621" s="537"/>
      <c r="JG621" s="537"/>
      <c r="JH621" s="538"/>
      <c r="JI621" s="116"/>
      <c r="JK621" s="116"/>
      <c r="JL621" s="536"/>
      <c r="JM621" s="537"/>
      <c r="JN621" s="537"/>
      <c r="JO621" s="537"/>
      <c r="JP621" s="537"/>
      <c r="JQ621" s="538"/>
      <c r="JR621" s="116"/>
      <c r="JT621" s="116"/>
      <c r="JU621" s="536"/>
      <c r="JV621" s="537"/>
      <c r="JW621" s="537"/>
      <c r="JX621" s="537"/>
      <c r="JY621" s="537"/>
      <c r="JZ621" s="538"/>
      <c r="KA621" s="116"/>
      <c r="KC621" s="116"/>
      <c r="KD621" s="536"/>
      <c r="KE621" s="537"/>
      <c r="KF621" s="537"/>
      <c r="KG621" s="537"/>
      <c r="KH621" s="537"/>
      <c r="KI621" s="538"/>
      <c r="KJ621" s="116"/>
      <c r="KL621" s="116"/>
      <c r="KM621" s="536"/>
      <c r="KN621" s="537"/>
      <c r="KO621" s="537"/>
      <c r="KP621" s="537"/>
      <c r="KQ621" s="537"/>
      <c r="KR621" s="538"/>
      <c r="KS621" s="116"/>
      <c r="KU621" s="116"/>
      <c r="KV621" s="536"/>
      <c r="KW621" s="537"/>
      <c r="KX621" s="537"/>
      <c r="KY621" s="537"/>
      <c r="KZ621" s="537"/>
      <c r="LA621" s="538"/>
      <c r="LB621" s="116"/>
      <c r="LD621" s="116"/>
      <c r="LE621" s="536"/>
      <c r="LF621" s="537"/>
      <c r="LG621" s="537"/>
      <c r="LH621" s="537"/>
      <c r="LI621" s="537"/>
      <c r="LJ621" s="538"/>
      <c r="LK621" s="116"/>
      <c r="LM621" s="116"/>
      <c r="LN621" s="536"/>
      <c r="LO621" s="537"/>
      <c r="LP621" s="537"/>
      <c r="LQ621" s="537"/>
      <c r="LR621" s="537"/>
      <c r="LS621" s="538"/>
      <c r="LT621" s="116"/>
      <c r="LV621" s="116"/>
      <c r="LW621" s="536"/>
      <c r="LX621" s="537"/>
      <c r="LY621" s="537"/>
      <c r="LZ621" s="537"/>
      <c r="MA621" s="537"/>
      <c r="MB621" s="538"/>
      <c r="MC621" s="116"/>
      <c r="ME621" s="116"/>
      <c r="MF621" s="536"/>
      <c r="MG621" s="537"/>
      <c r="MH621" s="537"/>
      <c r="MI621" s="537"/>
      <c r="MJ621" s="537"/>
      <c r="MK621" s="538"/>
      <c r="ML621" s="116"/>
      <c r="MN621" s="116"/>
      <c r="MO621" s="536"/>
      <c r="MP621" s="537"/>
      <c r="MQ621" s="537"/>
      <c r="MR621" s="537"/>
      <c r="MS621" s="537"/>
      <c r="MT621" s="538"/>
      <c r="MU621" s="116"/>
      <c r="MW621" s="116"/>
      <c r="MX621" s="536"/>
      <c r="MY621" s="537"/>
      <c r="MZ621" s="537"/>
      <c r="NA621" s="537"/>
      <c r="NB621" s="537"/>
      <c r="NC621" s="538"/>
      <c r="ND621" s="116"/>
      <c r="NF621" s="116"/>
      <c r="NG621" s="536"/>
      <c r="NH621" s="537"/>
      <c r="NI621" s="537"/>
      <c r="NJ621" s="537"/>
      <c r="NK621" s="537"/>
      <c r="NL621" s="538"/>
      <c r="NM621" s="116"/>
      <c r="NO621" s="116"/>
      <c r="NP621" s="536"/>
      <c r="NQ621" s="537"/>
      <c r="NR621" s="537"/>
      <c r="NS621" s="537"/>
      <c r="NT621" s="537"/>
      <c r="NU621" s="538"/>
      <c r="NV621" s="116"/>
      <c r="NX621" s="116"/>
      <c r="NY621" s="536"/>
      <c r="NZ621" s="537"/>
      <c r="OA621" s="537"/>
      <c r="OB621" s="537"/>
      <c r="OC621" s="537"/>
      <c r="OD621" s="538"/>
      <c r="OE621" s="116"/>
      <c r="OG621" s="116"/>
      <c r="OH621" s="536"/>
      <c r="OI621" s="537"/>
      <c r="OJ621" s="537"/>
      <c r="OK621" s="537"/>
      <c r="OL621" s="537"/>
      <c r="OM621" s="538"/>
      <c r="ON621" s="116"/>
      <c r="OP621" s="116"/>
      <c r="OQ621" s="536"/>
      <c r="OR621" s="537"/>
      <c r="OS621" s="537"/>
      <c r="OT621" s="537"/>
      <c r="OU621" s="537"/>
      <c r="OV621" s="538"/>
      <c r="OW621" s="116"/>
      <c r="OY621" s="116"/>
      <c r="OZ621" s="536"/>
      <c r="PA621" s="537"/>
      <c r="PB621" s="537"/>
      <c r="PC621" s="537"/>
      <c r="PD621" s="537"/>
      <c r="PE621" s="538"/>
      <c r="PF621" s="116"/>
    </row>
    <row r="622" spans="1:422" ht="15" customHeight="1">
      <c r="A622" s="117" t="s">
        <v>1</v>
      </c>
      <c r="B622" s="544" t="str">
        <f>+APU!B340</f>
        <v>SALIDA HIDRAULICA DE 1/2".</v>
      </c>
      <c r="C622" s="545"/>
      <c r="D622" s="545"/>
      <c r="E622" s="545"/>
      <c r="F622" s="545"/>
      <c r="G622" s="545"/>
      <c r="H622" s="117" t="s">
        <v>313</v>
      </c>
      <c r="J622" s="117" t="s">
        <v>1</v>
      </c>
      <c r="K622" s="539" t="str">
        <f>B622</f>
        <v>SALIDA HIDRAULICA DE 1/2".</v>
      </c>
      <c r="L622" s="540"/>
      <c r="M622" s="540"/>
      <c r="N622" s="540"/>
      <c r="O622" s="540"/>
      <c r="P622" s="540"/>
      <c r="Q622" s="117" t="s">
        <v>313</v>
      </c>
      <c r="S622" s="117" t="s">
        <v>1</v>
      </c>
      <c r="T622" s="539" t="str">
        <f>K622</f>
        <v>SALIDA HIDRAULICA DE 1/2".</v>
      </c>
      <c r="U622" s="540"/>
      <c r="V622" s="540"/>
      <c r="W622" s="540"/>
      <c r="X622" s="540"/>
      <c r="Y622" s="540"/>
      <c r="Z622" s="117" t="s">
        <v>313</v>
      </c>
      <c r="AB622" s="117" t="s">
        <v>1</v>
      </c>
      <c r="AC622" s="539" t="str">
        <f>T622</f>
        <v>SALIDA HIDRAULICA DE 1/2".</v>
      </c>
      <c r="AD622" s="540"/>
      <c r="AE622" s="540"/>
      <c r="AF622" s="540"/>
      <c r="AG622" s="540"/>
      <c r="AH622" s="540"/>
      <c r="AI622" s="117" t="s">
        <v>313</v>
      </c>
      <c r="AK622" s="117" t="s">
        <v>1</v>
      </c>
      <c r="AL622" s="539" t="str">
        <f>AC622</f>
        <v>SALIDA HIDRAULICA DE 1/2".</v>
      </c>
      <c r="AM622" s="540"/>
      <c r="AN622" s="540"/>
      <c r="AO622" s="540"/>
      <c r="AP622" s="540"/>
      <c r="AQ622" s="540"/>
      <c r="AR622" s="117" t="s">
        <v>313</v>
      </c>
      <c r="AT622" s="117" t="s">
        <v>1</v>
      </c>
      <c r="AU622" s="539" t="str">
        <f>AL622</f>
        <v>SALIDA HIDRAULICA DE 1/2".</v>
      </c>
      <c r="AV622" s="540"/>
      <c r="AW622" s="540"/>
      <c r="AX622" s="540"/>
      <c r="AY622" s="540"/>
      <c r="AZ622" s="540"/>
      <c r="BA622" s="117" t="s">
        <v>313</v>
      </c>
      <c r="BC622" s="117" t="s">
        <v>1</v>
      </c>
      <c r="BD622" s="539" t="str">
        <f t="shared" ref="BD622" si="9773">AU622</f>
        <v>SALIDA HIDRAULICA DE 1/2".</v>
      </c>
      <c r="BE622" s="540"/>
      <c r="BF622" s="540"/>
      <c r="BG622" s="540"/>
      <c r="BH622" s="540"/>
      <c r="BI622" s="540"/>
      <c r="BJ622" s="117" t="s">
        <v>313</v>
      </c>
      <c r="BL622" s="117" t="s">
        <v>1</v>
      </c>
      <c r="BM622" s="539" t="str">
        <f t="shared" ref="BM622" si="9774">BD622</f>
        <v>SALIDA HIDRAULICA DE 1/2".</v>
      </c>
      <c r="BN622" s="540"/>
      <c r="BO622" s="540"/>
      <c r="BP622" s="540"/>
      <c r="BQ622" s="540"/>
      <c r="BR622" s="540"/>
      <c r="BS622" s="117" t="s">
        <v>313</v>
      </c>
      <c r="BU622" s="117" t="s">
        <v>1</v>
      </c>
      <c r="BV622" s="539" t="str">
        <f t="shared" ref="BV622" si="9775">BM622</f>
        <v>SALIDA HIDRAULICA DE 1/2".</v>
      </c>
      <c r="BW622" s="540"/>
      <c r="BX622" s="540"/>
      <c r="BY622" s="540"/>
      <c r="BZ622" s="540"/>
      <c r="CA622" s="540"/>
      <c r="CB622" s="117" t="s">
        <v>313</v>
      </c>
      <c r="CD622" s="117" t="s">
        <v>1</v>
      </c>
      <c r="CE622" s="539" t="str">
        <f t="shared" ref="CE622" si="9776">BV622</f>
        <v>SALIDA HIDRAULICA DE 1/2".</v>
      </c>
      <c r="CF622" s="540"/>
      <c r="CG622" s="540"/>
      <c r="CH622" s="540"/>
      <c r="CI622" s="540"/>
      <c r="CJ622" s="540"/>
      <c r="CK622" s="117" t="s">
        <v>313</v>
      </c>
      <c r="CM622" s="117" t="s">
        <v>1</v>
      </c>
      <c r="CN622" s="539" t="str">
        <f t="shared" ref="CN622" si="9777">CE622</f>
        <v>SALIDA HIDRAULICA DE 1/2".</v>
      </c>
      <c r="CO622" s="540"/>
      <c r="CP622" s="540"/>
      <c r="CQ622" s="540"/>
      <c r="CR622" s="540"/>
      <c r="CS622" s="540"/>
      <c r="CT622" s="117" t="s">
        <v>313</v>
      </c>
      <c r="CV622" s="117" t="s">
        <v>1</v>
      </c>
      <c r="CW622" s="539" t="str">
        <f t="shared" ref="CW622" si="9778">CN622</f>
        <v>SALIDA HIDRAULICA DE 1/2".</v>
      </c>
      <c r="CX622" s="540"/>
      <c r="CY622" s="540"/>
      <c r="CZ622" s="540"/>
      <c r="DA622" s="540"/>
      <c r="DB622" s="540"/>
      <c r="DC622" s="117" t="s">
        <v>313</v>
      </c>
      <c r="DE622" s="117" t="s">
        <v>1</v>
      </c>
      <c r="DF622" s="539" t="str">
        <f t="shared" ref="DF622" si="9779">CW622</f>
        <v>SALIDA HIDRAULICA DE 1/2".</v>
      </c>
      <c r="DG622" s="540"/>
      <c r="DH622" s="540"/>
      <c r="DI622" s="540"/>
      <c r="DJ622" s="540"/>
      <c r="DK622" s="540"/>
      <c r="DL622" s="117" t="s">
        <v>313</v>
      </c>
      <c r="DN622" s="117" t="s">
        <v>1</v>
      </c>
      <c r="DO622" s="539" t="str">
        <f t="shared" ref="DO622" si="9780">DF622</f>
        <v>SALIDA HIDRAULICA DE 1/2".</v>
      </c>
      <c r="DP622" s="540"/>
      <c r="DQ622" s="540"/>
      <c r="DR622" s="540"/>
      <c r="DS622" s="540"/>
      <c r="DT622" s="540"/>
      <c r="DU622" s="117" t="s">
        <v>313</v>
      </c>
      <c r="DW622" s="117" t="s">
        <v>1</v>
      </c>
      <c r="DX622" s="539" t="str">
        <f t="shared" ref="DX622" si="9781">DO622</f>
        <v>SALIDA HIDRAULICA DE 1/2".</v>
      </c>
      <c r="DY622" s="540"/>
      <c r="DZ622" s="540"/>
      <c r="EA622" s="540"/>
      <c r="EB622" s="540"/>
      <c r="EC622" s="540"/>
      <c r="ED622" s="117" t="s">
        <v>313</v>
      </c>
      <c r="EF622" s="117" t="s">
        <v>1</v>
      </c>
      <c r="EG622" s="539" t="str">
        <f t="shared" ref="EG622" si="9782">DX622</f>
        <v>SALIDA HIDRAULICA DE 1/2".</v>
      </c>
      <c r="EH622" s="540"/>
      <c r="EI622" s="540"/>
      <c r="EJ622" s="540"/>
      <c r="EK622" s="540"/>
      <c r="EL622" s="540"/>
      <c r="EM622" s="117" t="s">
        <v>313</v>
      </c>
      <c r="EO622" s="117" t="s">
        <v>1</v>
      </c>
      <c r="EP622" s="539" t="str">
        <f t="shared" ref="EP622" si="9783">EG622</f>
        <v>SALIDA HIDRAULICA DE 1/2".</v>
      </c>
      <c r="EQ622" s="540"/>
      <c r="ER622" s="540"/>
      <c r="ES622" s="540"/>
      <c r="ET622" s="540"/>
      <c r="EU622" s="540"/>
      <c r="EV622" s="117" t="s">
        <v>313</v>
      </c>
      <c r="EX622" s="117" t="s">
        <v>1</v>
      </c>
      <c r="EY622" s="539" t="str">
        <f t="shared" ref="EY622" si="9784">EP622</f>
        <v>SALIDA HIDRAULICA DE 1/2".</v>
      </c>
      <c r="EZ622" s="540"/>
      <c r="FA622" s="540"/>
      <c r="FB622" s="540"/>
      <c r="FC622" s="540"/>
      <c r="FD622" s="540"/>
      <c r="FE622" s="117" t="s">
        <v>313</v>
      </c>
      <c r="FG622" s="117" t="s">
        <v>1</v>
      </c>
      <c r="FH622" s="539" t="str">
        <f t="shared" ref="FH622" si="9785">EY622</f>
        <v>SALIDA HIDRAULICA DE 1/2".</v>
      </c>
      <c r="FI622" s="540"/>
      <c r="FJ622" s="540"/>
      <c r="FK622" s="540"/>
      <c r="FL622" s="540"/>
      <c r="FM622" s="540"/>
      <c r="FN622" s="117" t="s">
        <v>313</v>
      </c>
      <c r="FP622" s="117" t="s">
        <v>1</v>
      </c>
      <c r="FQ622" s="539" t="str">
        <f t="shared" ref="FQ622" si="9786">FH622</f>
        <v>SALIDA HIDRAULICA DE 1/2".</v>
      </c>
      <c r="FR622" s="540"/>
      <c r="FS622" s="540"/>
      <c r="FT622" s="540"/>
      <c r="FU622" s="540"/>
      <c r="FV622" s="540"/>
      <c r="FW622" s="117" t="s">
        <v>313</v>
      </c>
      <c r="FY622" s="117" t="s">
        <v>1</v>
      </c>
      <c r="FZ622" s="539" t="str">
        <f t="shared" ref="FZ622" si="9787">FQ622</f>
        <v>SALIDA HIDRAULICA DE 1/2".</v>
      </c>
      <c r="GA622" s="540"/>
      <c r="GB622" s="540"/>
      <c r="GC622" s="540"/>
      <c r="GD622" s="540"/>
      <c r="GE622" s="540"/>
      <c r="GF622" s="117" t="s">
        <v>313</v>
      </c>
      <c r="GH622" s="117" t="s">
        <v>1</v>
      </c>
      <c r="GI622" s="539" t="str">
        <f t="shared" ref="GI622" si="9788">FZ622</f>
        <v>SALIDA HIDRAULICA DE 1/2".</v>
      </c>
      <c r="GJ622" s="540"/>
      <c r="GK622" s="540"/>
      <c r="GL622" s="540"/>
      <c r="GM622" s="540"/>
      <c r="GN622" s="540"/>
      <c r="GO622" s="117" t="s">
        <v>313</v>
      </c>
      <c r="GQ622" s="117" t="s">
        <v>1</v>
      </c>
      <c r="GR622" s="539" t="str">
        <f t="shared" ref="GR622" si="9789">GI622</f>
        <v>SALIDA HIDRAULICA DE 1/2".</v>
      </c>
      <c r="GS622" s="540"/>
      <c r="GT622" s="540"/>
      <c r="GU622" s="540"/>
      <c r="GV622" s="540"/>
      <c r="GW622" s="540"/>
      <c r="GX622" s="117" t="s">
        <v>313</v>
      </c>
      <c r="GZ622" s="117" t="s">
        <v>1</v>
      </c>
      <c r="HA622" s="539" t="str">
        <f t="shared" ref="HA622" si="9790">GR622</f>
        <v>SALIDA HIDRAULICA DE 1/2".</v>
      </c>
      <c r="HB622" s="540"/>
      <c r="HC622" s="540"/>
      <c r="HD622" s="540"/>
      <c r="HE622" s="540"/>
      <c r="HF622" s="540"/>
      <c r="HG622" s="117" t="s">
        <v>313</v>
      </c>
      <c r="HI622" s="117" t="s">
        <v>1</v>
      </c>
      <c r="HJ622" s="539" t="str">
        <f t="shared" ref="HJ622" si="9791">HA622</f>
        <v>SALIDA HIDRAULICA DE 1/2".</v>
      </c>
      <c r="HK622" s="540"/>
      <c r="HL622" s="540"/>
      <c r="HM622" s="540"/>
      <c r="HN622" s="540"/>
      <c r="HO622" s="540"/>
      <c r="HP622" s="117" t="s">
        <v>313</v>
      </c>
      <c r="HR622" s="117" t="s">
        <v>1</v>
      </c>
      <c r="HS622" s="539" t="str">
        <f t="shared" ref="HS622" si="9792">HJ622</f>
        <v>SALIDA HIDRAULICA DE 1/2".</v>
      </c>
      <c r="HT622" s="540"/>
      <c r="HU622" s="540"/>
      <c r="HV622" s="540"/>
      <c r="HW622" s="540"/>
      <c r="HX622" s="540"/>
      <c r="HY622" s="117" t="s">
        <v>313</v>
      </c>
      <c r="IA622" s="117" t="s">
        <v>1</v>
      </c>
      <c r="IB622" s="539" t="str">
        <f t="shared" ref="IB622" si="9793">HS622</f>
        <v>SALIDA HIDRAULICA DE 1/2".</v>
      </c>
      <c r="IC622" s="540"/>
      <c r="ID622" s="540"/>
      <c r="IE622" s="540"/>
      <c r="IF622" s="540"/>
      <c r="IG622" s="540"/>
      <c r="IH622" s="117" t="s">
        <v>313</v>
      </c>
      <c r="IJ622" s="117" t="s">
        <v>1</v>
      </c>
      <c r="IK622" s="539" t="str">
        <f t="shared" ref="IK622" si="9794">IB622</f>
        <v>SALIDA HIDRAULICA DE 1/2".</v>
      </c>
      <c r="IL622" s="540"/>
      <c r="IM622" s="540"/>
      <c r="IN622" s="540"/>
      <c r="IO622" s="540"/>
      <c r="IP622" s="540"/>
      <c r="IQ622" s="117" t="s">
        <v>313</v>
      </c>
      <c r="IS622" s="117" t="s">
        <v>1</v>
      </c>
      <c r="IT622" s="539" t="str">
        <f t="shared" ref="IT622" si="9795">IK622</f>
        <v>SALIDA HIDRAULICA DE 1/2".</v>
      </c>
      <c r="IU622" s="540"/>
      <c r="IV622" s="540"/>
      <c r="IW622" s="540"/>
      <c r="IX622" s="540"/>
      <c r="IY622" s="540"/>
      <c r="IZ622" s="117" t="s">
        <v>313</v>
      </c>
      <c r="JB622" s="117" t="s">
        <v>1</v>
      </c>
      <c r="JC622" s="539" t="str">
        <f t="shared" ref="JC622" si="9796">IT622</f>
        <v>SALIDA HIDRAULICA DE 1/2".</v>
      </c>
      <c r="JD622" s="540"/>
      <c r="JE622" s="540"/>
      <c r="JF622" s="540"/>
      <c r="JG622" s="540"/>
      <c r="JH622" s="540"/>
      <c r="JI622" s="117" t="s">
        <v>313</v>
      </c>
      <c r="JK622" s="117" t="s">
        <v>1</v>
      </c>
      <c r="JL622" s="539" t="str">
        <f t="shared" ref="JL622" si="9797">JC622</f>
        <v>SALIDA HIDRAULICA DE 1/2".</v>
      </c>
      <c r="JM622" s="540"/>
      <c r="JN622" s="540"/>
      <c r="JO622" s="540"/>
      <c r="JP622" s="540"/>
      <c r="JQ622" s="540"/>
      <c r="JR622" s="117" t="s">
        <v>313</v>
      </c>
      <c r="JT622" s="117" t="s">
        <v>1</v>
      </c>
      <c r="JU622" s="539" t="str">
        <f t="shared" ref="JU622" si="9798">JL622</f>
        <v>SALIDA HIDRAULICA DE 1/2".</v>
      </c>
      <c r="JV622" s="540"/>
      <c r="JW622" s="540"/>
      <c r="JX622" s="540"/>
      <c r="JY622" s="540"/>
      <c r="JZ622" s="540"/>
      <c r="KA622" s="117" t="s">
        <v>313</v>
      </c>
      <c r="KC622" s="117" t="s">
        <v>1</v>
      </c>
      <c r="KD622" s="539" t="str">
        <f t="shared" ref="KD622" si="9799">JU622</f>
        <v>SALIDA HIDRAULICA DE 1/2".</v>
      </c>
      <c r="KE622" s="540"/>
      <c r="KF622" s="540"/>
      <c r="KG622" s="540"/>
      <c r="KH622" s="540"/>
      <c r="KI622" s="540"/>
      <c r="KJ622" s="117" t="s">
        <v>313</v>
      </c>
      <c r="KL622" s="117" t="s">
        <v>1</v>
      </c>
      <c r="KM622" s="539" t="str">
        <f t="shared" ref="KM622" si="9800">KD622</f>
        <v>SALIDA HIDRAULICA DE 1/2".</v>
      </c>
      <c r="KN622" s="540"/>
      <c r="KO622" s="540"/>
      <c r="KP622" s="540"/>
      <c r="KQ622" s="540"/>
      <c r="KR622" s="540"/>
      <c r="KS622" s="117" t="s">
        <v>313</v>
      </c>
      <c r="KU622" s="117" t="s">
        <v>1</v>
      </c>
      <c r="KV622" s="539" t="str">
        <f t="shared" ref="KV622" si="9801">KM622</f>
        <v>SALIDA HIDRAULICA DE 1/2".</v>
      </c>
      <c r="KW622" s="540"/>
      <c r="KX622" s="540"/>
      <c r="KY622" s="540"/>
      <c r="KZ622" s="540"/>
      <c r="LA622" s="540"/>
      <c r="LB622" s="117" t="s">
        <v>313</v>
      </c>
      <c r="LD622" s="117" t="s">
        <v>1</v>
      </c>
      <c r="LE622" s="539" t="str">
        <f t="shared" ref="LE622" si="9802">KV622</f>
        <v>SALIDA HIDRAULICA DE 1/2".</v>
      </c>
      <c r="LF622" s="540"/>
      <c r="LG622" s="540"/>
      <c r="LH622" s="540"/>
      <c r="LI622" s="540"/>
      <c r="LJ622" s="540"/>
      <c r="LK622" s="117" t="s">
        <v>313</v>
      </c>
      <c r="LM622" s="117" t="s">
        <v>1</v>
      </c>
      <c r="LN622" s="539" t="str">
        <f t="shared" ref="LN622" si="9803">LE622</f>
        <v>SALIDA HIDRAULICA DE 1/2".</v>
      </c>
      <c r="LO622" s="540"/>
      <c r="LP622" s="540"/>
      <c r="LQ622" s="540"/>
      <c r="LR622" s="540"/>
      <c r="LS622" s="540"/>
      <c r="LT622" s="117" t="s">
        <v>313</v>
      </c>
      <c r="LV622" s="117" t="s">
        <v>1</v>
      </c>
      <c r="LW622" s="539" t="str">
        <f t="shared" ref="LW622" si="9804">LN622</f>
        <v>SALIDA HIDRAULICA DE 1/2".</v>
      </c>
      <c r="LX622" s="540"/>
      <c r="LY622" s="540"/>
      <c r="LZ622" s="540"/>
      <c r="MA622" s="540"/>
      <c r="MB622" s="540"/>
      <c r="MC622" s="117" t="s">
        <v>313</v>
      </c>
      <c r="ME622" s="117" t="s">
        <v>1</v>
      </c>
      <c r="MF622" s="539" t="str">
        <f t="shared" ref="MF622" si="9805">LW622</f>
        <v>SALIDA HIDRAULICA DE 1/2".</v>
      </c>
      <c r="MG622" s="540"/>
      <c r="MH622" s="540"/>
      <c r="MI622" s="540"/>
      <c r="MJ622" s="540"/>
      <c r="MK622" s="540"/>
      <c r="ML622" s="117" t="s">
        <v>313</v>
      </c>
      <c r="MN622" s="117" t="s">
        <v>1</v>
      </c>
      <c r="MO622" s="539" t="str">
        <f t="shared" ref="MO622" si="9806">MF622</f>
        <v>SALIDA HIDRAULICA DE 1/2".</v>
      </c>
      <c r="MP622" s="540"/>
      <c r="MQ622" s="540"/>
      <c r="MR622" s="540"/>
      <c r="MS622" s="540"/>
      <c r="MT622" s="540"/>
      <c r="MU622" s="117" t="s">
        <v>313</v>
      </c>
      <c r="MW622" s="117" t="s">
        <v>1</v>
      </c>
      <c r="MX622" s="539" t="str">
        <f t="shared" ref="MX622" si="9807">MO622</f>
        <v>SALIDA HIDRAULICA DE 1/2".</v>
      </c>
      <c r="MY622" s="540"/>
      <c r="MZ622" s="540"/>
      <c r="NA622" s="540"/>
      <c r="NB622" s="540"/>
      <c r="NC622" s="540"/>
      <c r="ND622" s="117" t="s">
        <v>313</v>
      </c>
      <c r="NF622" s="117" t="s">
        <v>1</v>
      </c>
      <c r="NG622" s="539" t="str">
        <f t="shared" ref="NG622" si="9808">MX622</f>
        <v>SALIDA HIDRAULICA DE 1/2".</v>
      </c>
      <c r="NH622" s="540"/>
      <c r="NI622" s="540"/>
      <c r="NJ622" s="540"/>
      <c r="NK622" s="540"/>
      <c r="NL622" s="540"/>
      <c r="NM622" s="117" t="s">
        <v>313</v>
      </c>
      <c r="NO622" s="117" t="s">
        <v>1</v>
      </c>
      <c r="NP622" s="539" t="str">
        <f t="shared" ref="NP622" si="9809">NG622</f>
        <v>SALIDA HIDRAULICA DE 1/2".</v>
      </c>
      <c r="NQ622" s="540"/>
      <c r="NR622" s="540"/>
      <c r="NS622" s="540"/>
      <c r="NT622" s="540"/>
      <c r="NU622" s="540"/>
      <c r="NV622" s="117" t="s">
        <v>313</v>
      </c>
      <c r="NX622" s="117" t="s">
        <v>1</v>
      </c>
      <c r="NY622" s="539" t="str">
        <f t="shared" ref="NY622" si="9810">NP622</f>
        <v>SALIDA HIDRAULICA DE 1/2".</v>
      </c>
      <c r="NZ622" s="540"/>
      <c r="OA622" s="540"/>
      <c r="OB622" s="540"/>
      <c r="OC622" s="540"/>
      <c r="OD622" s="540"/>
      <c r="OE622" s="117" t="s">
        <v>313</v>
      </c>
      <c r="OG622" s="117" t="s">
        <v>1</v>
      </c>
      <c r="OH622" s="539" t="str">
        <f t="shared" ref="OH622" si="9811">NY622</f>
        <v>SALIDA HIDRAULICA DE 1/2".</v>
      </c>
      <c r="OI622" s="540"/>
      <c r="OJ622" s="540"/>
      <c r="OK622" s="540"/>
      <c r="OL622" s="540"/>
      <c r="OM622" s="540"/>
      <c r="ON622" s="117" t="s">
        <v>313</v>
      </c>
      <c r="OP622" s="117" t="s">
        <v>1</v>
      </c>
      <c r="OQ622" s="539" t="str">
        <f t="shared" ref="OQ622" si="9812">OH622</f>
        <v>SALIDA HIDRAULICA DE 1/2".</v>
      </c>
      <c r="OR622" s="540"/>
      <c r="OS622" s="540"/>
      <c r="OT622" s="540"/>
      <c r="OU622" s="540"/>
      <c r="OV622" s="540"/>
      <c r="OW622" s="117" t="s">
        <v>313</v>
      </c>
      <c r="OY622" s="117" t="s">
        <v>1</v>
      </c>
      <c r="OZ622" s="539" t="str">
        <f t="shared" ref="OZ622" si="9813">OQ622</f>
        <v>SALIDA HIDRAULICA DE 1/2".</v>
      </c>
      <c r="PA622" s="540"/>
      <c r="PB622" s="540"/>
      <c r="PC622" s="540"/>
      <c r="PD622" s="540"/>
      <c r="PE622" s="540"/>
      <c r="PF622" s="117" t="s">
        <v>313</v>
      </c>
    </row>
    <row r="623" spans="1:422">
      <c r="A623" s="127" t="str">
        <f>+APU!A340</f>
        <v>11-01-001</v>
      </c>
      <c r="B623" s="545"/>
      <c r="C623" s="545"/>
      <c r="D623" s="545"/>
      <c r="E623" s="545"/>
      <c r="F623" s="545"/>
      <c r="G623" s="545"/>
      <c r="H623" s="133" t="str">
        <f>+APU!C340</f>
        <v>U</v>
      </c>
      <c r="J623" s="127" t="str">
        <f>+A623</f>
        <v>11-01-001</v>
      </c>
      <c r="K623" s="540"/>
      <c r="L623" s="540"/>
      <c r="M623" s="540"/>
      <c r="N623" s="540"/>
      <c r="O623" s="540"/>
      <c r="P623" s="540"/>
      <c r="Q623" s="126" t="str">
        <f>H623</f>
        <v>U</v>
      </c>
      <c r="S623" s="127" t="str">
        <f>+J623</f>
        <v>11-01-001</v>
      </c>
      <c r="T623" s="540"/>
      <c r="U623" s="540"/>
      <c r="V623" s="540"/>
      <c r="W623" s="540"/>
      <c r="X623" s="540"/>
      <c r="Y623" s="540"/>
      <c r="Z623" s="126" t="str">
        <f>Q623</f>
        <v>U</v>
      </c>
      <c r="AB623" s="127" t="str">
        <f>+S623</f>
        <v>11-01-001</v>
      </c>
      <c r="AC623" s="540"/>
      <c r="AD623" s="540"/>
      <c r="AE623" s="540"/>
      <c r="AF623" s="540"/>
      <c r="AG623" s="540"/>
      <c r="AH623" s="540"/>
      <c r="AI623" s="126" t="str">
        <f>Z623</f>
        <v>U</v>
      </c>
      <c r="AK623" s="127" t="str">
        <f>+AB623</f>
        <v>11-01-001</v>
      </c>
      <c r="AL623" s="540"/>
      <c r="AM623" s="540"/>
      <c r="AN623" s="540"/>
      <c r="AO623" s="540"/>
      <c r="AP623" s="540"/>
      <c r="AQ623" s="540"/>
      <c r="AR623" s="126" t="str">
        <f>AI623</f>
        <v>U</v>
      </c>
      <c r="AT623" s="127" t="str">
        <f>+AK623</f>
        <v>11-01-001</v>
      </c>
      <c r="AU623" s="540"/>
      <c r="AV623" s="540"/>
      <c r="AW623" s="540"/>
      <c r="AX623" s="540"/>
      <c r="AY623" s="540"/>
      <c r="AZ623" s="540"/>
      <c r="BA623" s="126" t="str">
        <f>AR623</f>
        <v>U</v>
      </c>
      <c r="BC623" s="127" t="str">
        <f t="shared" ref="BC623" si="9814">+AT623</f>
        <v>11-01-001</v>
      </c>
      <c r="BD623" s="540"/>
      <c r="BE623" s="540"/>
      <c r="BF623" s="540"/>
      <c r="BG623" s="540"/>
      <c r="BH623" s="540"/>
      <c r="BI623" s="540"/>
      <c r="BJ623" s="126" t="str">
        <f t="shared" ref="BJ623" si="9815">BA623</f>
        <v>U</v>
      </c>
      <c r="BL623" s="127" t="str">
        <f t="shared" ref="BL623" si="9816">+BC623</f>
        <v>11-01-001</v>
      </c>
      <c r="BM623" s="540"/>
      <c r="BN623" s="540"/>
      <c r="BO623" s="540"/>
      <c r="BP623" s="540"/>
      <c r="BQ623" s="540"/>
      <c r="BR623" s="540"/>
      <c r="BS623" s="126" t="str">
        <f t="shared" ref="BS623" si="9817">BJ623</f>
        <v>U</v>
      </c>
      <c r="BU623" s="127" t="str">
        <f t="shared" ref="BU623" si="9818">+BL623</f>
        <v>11-01-001</v>
      </c>
      <c r="BV623" s="540"/>
      <c r="BW623" s="540"/>
      <c r="BX623" s="540"/>
      <c r="BY623" s="540"/>
      <c r="BZ623" s="540"/>
      <c r="CA623" s="540"/>
      <c r="CB623" s="126" t="str">
        <f t="shared" ref="CB623" si="9819">BS623</f>
        <v>U</v>
      </c>
      <c r="CD623" s="127" t="str">
        <f t="shared" ref="CD623" si="9820">+BU623</f>
        <v>11-01-001</v>
      </c>
      <c r="CE623" s="540"/>
      <c r="CF623" s="540"/>
      <c r="CG623" s="540"/>
      <c r="CH623" s="540"/>
      <c r="CI623" s="540"/>
      <c r="CJ623" s="540"/>
      <c r="CK623" s="126" t="str">
        <f t="shared" ref="CK623" si="9821">CB623</f>
        <v>U</v>
      </c>
      <c r="CM623" s="127" t="str">
        <f t="shared" ref="CM623" si="9822">+CD623</f>
        <v>11-01-001</v>
      </c>
      <c r="CN623" s="540"/>
      <c r="CO623" s="540"/>
      <c r="CP623" s="540"/>
      <c r="CQ623" s="540"/>
      <c r="CR623" s="540"/>
      <c r="CS623" s="540"/>
      <c r="CT623" s="126" t="str">
        <f t="shared" ref="CT623" si="9823">CK623</f>
        <v>U</v>
      </c>
      <c r="CV623" s="127" t="str">
        <f t="shared" ref="CV623" si="9824">+CM623</f>
        <v>11-01-001</v>
      </c>
      <c r="CW623" s="540"/>
      <c r="CX623" s="540"/>
      <c r="CY623" s="540"/>
      <c r="CZ623" s="540"/>
      <c r="DA623" s="540"/>
      <c r="DB623" s="540"/>
      <c r="DC623" s="126" t="str">
        <f t="shared" ref="DC623" si="9825">CT623</f>
        <v>U</v>
      </c>
      <c r="DE623" s="127" t="str">
        <f t="shared" ref="DE623" si="9826">+CV623</f>
        <v>11-01-001</v>
      </c>
      <c r="DF623" s="540"/>
      <c r="DG623" s="540"/>
      <c r="DH623" s="540"/>
      <c r="DI623" s="540"/>
      <c r="DJ623" s="540"/>
      <c r="DK623" s="540"/>
      <c r="DL623" s="126" t="str">
        <f t="shared" ref="DL623" si="9827">DC623</f>
        <v>U</v>
      </c>
      <c r="DN623" s="127" t="str">
        <f t="shared" ref="DN623" si="9828">+DE623</f>
        <v>11-01-001</v>
      </c>
      <c r="DO623" s="540"/>
      <c r="DP623" s="540"/>
      <c r="DQ623" s="540"/>
      <c r="DR623" s="540"/>
      <c r="DS623" s="540"/>
      <c r="DT623" s="540"/>
      <c r="DU623" s="126" t="str">
        <f t="shared" ref="DU623" si="9829">DL623</f>
        <v>U</v>
      </c>
      <c r="DW623" s="127" t="str">
        <f t="shared" ref="DW623" si="9830">+DN623</f>
        <v>11-01-001</v>
      </c>
      <c r="DX623" s="540"/>
      <c r="DY623" s="540"/>
      <c r="DZ623" s="540"/>
      <c r="EA623" s="540"/>
      <c r="EB623" s="540"/>
      <c r="EC623" s="540"/>
      <c r="ED623" s="126" t="str">
        <f t="shared" ref="ED623" si="9831">DU623</f>
        <v>U</v>
      </c>
      <c r="EF623" s="127" t="str">
        <f t="shared" ref="EF623" si="9832">+DW623</f>
        <v>11-01-001</v>
      </c>
      <c r="EG623" s="540"/>
      <c r="EH623" s="540"/>
      <c r="EI623" s="540"/>
      <c r="EJ623" s="540"/>
      <c r="EK623" s="540"/>
      <c r="EL623" s="540"/>
      <c r="EM623" s="126" t="str">
        <f t="shared" ref="EM623" si="9833">ED623</f>
        <v>U</v>
      </c>
      <c r="EO623" s="127" t="str">
        <f t="shared" ref="EO623" si="9834">+EF623</f>
        <v>11-01-001</v>
      </c>
      <c r="EP623" s="540"/>
      <c r="EQ623" s="540"/>
      <c r="ER623" s="540"/>
      <c r="ES623" s="540"/>
      <c r="ET623" s="540"/>
      <c r="EU623" s="540"/>
      <c r="EV623" s="126" t="str">
        <f t="shared" ref="EV623" si="9835">EM623</f>
        <v>U</v>
      </c>
      <c r="EX623" s="127" t="str">
        <f t="shared" ref="EX623" si="9836">+EO623</f>
        <v>11-01-001</v>
      </c>
      <c r="EY623" s="540"/>
      <c r="EZ623" s="540"/>
      <c r="FA623" s="540"/>
      <c r="FB623" s="540"/>
      <c r="FC623" s="540"/>
      <c r="FD623" s="540"/>
      <c r="FE623" s="126" t="str">
        <f t="shared" ref="FE623" si="9837">EV623</f>
        <v>U</v>
      </c>
      <c r="FG623" s="127" t="str">
        <f t="shared" ref="FG623" si="9838">+EX623</f>
        <v>11-01-001</v>
      </c>
      <c r="FH623" s="540"/>
      <c r="FI623" s="540"/>
      <c r="FJ623" s="540"/>
      <c r="FK623" s="540"/>
      <c r="FL623" s="540"/>
      <c r="FM623" s="540"/>
      <c r="FN623" s="126" t="str">
        <f t="shared" ref="FN623" si="9839">FE623</f>
        <v>U</v>
      </c>
      <c r="FP623" s="127" t="str">
        <f t="shared" ref="FP623" si="9840">+FG623</f>
        <v>11-01-001</v>
      </c>
      <c r="FQ623" s="540"/>
      <c r="FR623" s="540"/>
      <c r="FS623" s="540"/>
      <c r="FT623" s="540"/>
      <c r="FU623" s="540"/>
      <c r="FV623" s="540"/>
      <c r="FW623" s="126" t="str">
        <f t="shared" ref="FW623" si="9841">FN623</f>
        <v>U</v>
      </c>
      <c r="FY623" s="127" t="str">
        <f t="shared" ref="FY623" si="9842">+FP623</f>
        <v>11-01-001</v>
      </c>
      <c r="FZ623" s="540"/>
      <c r="GA623" s="540"/>
      <c r="GB623" s="540"/>
      <c r="GC623" s="540"/>
      <c r="GD623" s="540"/>
      <c r="GE623" s="540"/>
      <c r="GF623" s="126" t="str">
        <f t="shared" ref="GF623" si="9843">FW623</f>
        <v>U</v>
      </c>
      <c r="GH623" s="127" t="str">
        <f t="shared" ref="GH623" si="9844">+FY623</f>
        <v>11-01-001</v>
      </c>
      <c r="GI623" s="540"/>
      <c r="GJ623" s="540"/>
      <c r="GK623" s="540"/>
      <c r="GL623" s="540"/>
      <c r="GM623" s="540"/>
      <c r="GN623" s="540"/>
      <c r="GO623" s="126" t="str">
        <f t="shared" ref="GO623" si="9845">GF623</f>
        <v>U</v>
      </c>
      <c r="GQ623" s="127" t="str">
        <f t="shared" ref="GQ623" si="9846">+GH623</f>
        <v>11-01-001</v>
      </c>
      <c r="GR623" s="540"/>
      <c r="GS623" s="540"/>
      <c r="GT623" s="540"/>
      <c r="GU623" s="540"/>
      <c r="GV623" s="540"/>
      <c r="GW623" s="540"/>
      <c r="GX623" s="126" t="str">
        <f t="shared" ref="GX623" si="9847">GO623</f>
        <v>U</v>
      </c>
      <c r="GZ623" s="127" t="str">
        <f t="shared" ref="GZ623" si="9848">+GQ623</f>
        <v>11-01-001</v>
      </c>
      <c r="HA623" s="540"/>
      <c r="HB623" s="540"/>
      <c r="HC623" s="540"/>
      <c r="HD623" s="540"/>
      <c r="HE623" s="540"/>
      <c r="HF623" s="540"/>
      <c r="HG623" s="126" t="str">
        <f t="shared" ref="HG623" si="9849">GX623</f>
        <v>U</v>
      </c>
      <c r="HI623" s="127" t="str">
        <f t="shared" ref="HI623" si="9850">+GZ623</f>
        <v>11-01-001</v>
      </c>
      <c r="HJ623" s="540"/>
      <c r="HK623" s="540"/>
      <c r="HL623" s="540"/>
      <c r="HM623" s="540"/>
      <c r="HN623" s="540"/>
      <c r="HO623" s="540"/>
      <c r="HP623" s="126" t="str">
        <f t="shared" ref="HP623" si="9851">HG623</f>
        <v>U</v>
      </c>
      <c r="HR623" s="127" t="str">
        <f t="shared" ref="HR623" si="9852">+HI623</f>
        <v>11-01-001</v>
      </c>
      <c r="HS623" s="540"/>
      <c r="HT623" s="540"/>
      <c r="HU623" s="540"/>
      <c r="HV623" s="540"/>
      <c r="HW623" s="540"/>
      <c r="HX623" s="540"/>
      <c r="HY623" s="126" t="str">
        <f t="shared" ref="HY623" si="9853">HP623</f>
        <v>U</v>
      </c>
      <c r="IA623" s="127" t="str">
        <f t="shared" ref="IA623" si="9854">+HR623</f>
        <v>11-01-001</v>
      </c>
      <c r="IB623" s="540"/>
      <c r="IC623" s="540"/>
      <c r="ID623" s="540"/>
      <c r="IE623" s="540"/>
      <c r="IF623" s="540"/>
      <c r="IG623" s="540"/>
      <c r="IH623" s="126" t="str">
        <f t="shared" ref="IH623" si="9855">HY623</f>
        <v>U</v>
      </c>
      <c r="IJ623" s="127" t="str">
        <f t="shared" ref="IJ623" si="9856">+IA623</f>
        <v>11-01-001</v>
      </c>
      <c r="IK623" s="540"/>
      <c r="IL623" s="540"/>
      <c r="IM623" s="540"/>
      <c r="IN623" s="540"/>
      <c r="IO623" s="540"/>
      <c r="IP623" s="540"/>
      <c r="IQ623" s="126" t="str">
        <f t="shared" ref="IQ623" si="9857">IH623</f>
        <v>U</v>
      </c>
      <c r="IS623" s="127" t="str">
        <f t="shared" ref="IS623" si="9858">+IJ623</f>
        <v>11-01-001</v>
      </c>
      <c r="IT623" s="540"/>
      <c r="IU623" s="540"/>
      <c r="IV623" s="540"/>
      <c r="IW623" s="540"/>
      <c r="IX623" s="540"/>
      <c r="IY623" s="540"/>
      <c r="IZ623" s="126" t="str">
        <f t="shared" ref="IZ623" si="9859">IQ623</f>
        <v>U</v>
      </c>
      <c r="JB623" s="127" t="str">
        <f t="shared" ref="JB623" si="9860">+IS623</f>
        <v>11-01-001</v>
      </c>
      <c r="JC623" s="540"/>
      <c r="JD623" s="540"/>
      <c r="JE623" s="540"/>
      <c r="JF623" s="540"/>
      <c r="JG623" s="540"/>
      <c r="JH623" s="540"/>
      <c r="JI623" s="126" t="str">
        <f t="shared" ref="JI623" si="9861">IZ623</f>
        <v>U</v>
      </c>
      <c r="JK623" s="127" t="str">
        <f t="shared" ref="JK623" si="9862">+JB623</f>
        <v>11-01-001</v>
      </c>
      <c r="JL623" s="540"/>
      <c r="JM623" s="540"/>
      <c r="JN623" s="540"/>
      <c r="JO623" s="540"/>
      <c r="JP623" s="540"/>
      <c r="JQ623" s="540"/>
      <c r="JR623" s="126" t="str">
        <f t="shared" ref="JR623" si="9863">JI623</f>
        <v>U</v>
      </c>
      <c r="JT623" s="127" t="str">
        <f t="shared" ref="JT623" si="9864">+JK623</f>
        <v>11-01-001</v>
      </c>
      <c r="JU623" s="540"/>
      <c r="JV623" s="540"/>
      <c r="JW623" s="540"/>
      <c r="JX623" s="540"/>
      <c r="JY623" s="540"/>
      <c r="JZ623" s="540"/>
      <c r="KA623" s="126" t="str">
        <f t="shared" ref="KA623" si="9865">JR623</f>
        <v>U</v>
      </c>
      <c r="KC623" s="127" t="str">
        <f t="shared" ref="KC623" si="9866">+JT623</f>
        <v>11-01-001</v>
      </c>
      <c r="KD623" s="540"/>
      <c r="KE623" s="540"/>
      <c r="KF623" s="540"/>
      <c r="KG623" s="540"/>
      <c r="KH623" s="540"/>
      <c r="KI623" s="540"/>
      <c r="KJ623" s="126" t="str">
        <f t="shared" ref="KJ623" si="9867">KA623</f>
        <v>U</v>
      </c>
      <c r="KL623" s="127" t="str">
        <f t="shared" ref="KL623" si="9868">+KC623</f>
        <v>11-01-001</v>
      </c>
      <c r="KM623" s="540"/>
      <c r="KN623" s="540"/>
      <c r="KO623" s="540"/>
      <c r="KP623" s="540"/>
      <c r="KQ623" s="540"/>
      <c r="KR623" s="540"/>
      <c r="KS623" s="126" t="str">
        <f t="shared" ref="KS623" si="9869">KJ623</f>
        <v>U</v>
      </c>
      <c r="KU623" s="127" t="str">
        <f t="shared" ref="KU623" si="9870">+KL623</f>
        <v>11-01-001</v>
      </c>
      <c r="KV623" s="540"/>
      <c r="KW623" s="540"/>
      <c r="KX623" s="540"/>
      <c r="KY623" s="540"/>
      <c r="KZ623" s="540"/>
      <c r="LA623" s="540"/>
      <c r="LB623" s="126" t="str">
        <f t="shared" ref="LB623" si="9871">KS623</f>
        <v>U</v>
      </c>
      <c r="LD623" s="127" t="str">
        <f t="shared" ref="LD623" si="9872">+KU623</f>
        <v>11-01-001</v>
      </c>
      <c r="LE623" s="540"/>
      <c r="LF623" s="540"/>
      <c r="LG623" s="540"/>
      <c r="LH623" s="540"/>
      <c r="LI623" s="540"/>
      <c r="LJ623" s="540"/>
      <c r="LK623" s="126" t="str">
        <f t="shared" ref="LK623" si="9873">LB623</f>
        <v>U</v>
      </c>
      <c r="LM623" s="127" t="str">
        <f t="shared" ref="LM623" si="9874">+LD623</f>
        <v>11-01-001</v>
      </c>
      <c r="LN623" s="540"/>
      <c r="LO623" s="540"/>
      <c r="LP623" s="540"/>
      <c r="LQ623" s="540"/>
      <c r="LR623" s="540"/>
      <c r="LS623" s="540"/>
      <c r="LT623" s="126" t="str">
        <f t="shared" ref="LT623" si="9875">LK623</f>
        <v>U</v>
      </c>
      <c r="LV623" s="127" t="str">
        <f t="shared" ref="LV623" si="9876">+LM623</f>
        <v>11-01-001</v>
      </c>
      <c r="LW623" s="540"/>
      <c r="LX623" s="540"/>
      <c r="LY623" s="540"/>
      <c r="LZ623" s="540"/>
      <c r="MA623" s="540"/>
      <c r="MB623" s="540"/>
      <c r="MC623" s="126" t="str">
        <f t="shared" ref="MC623" si="9877">LT623</f>
        <v>U</v>
      </c>
      <c r="ME623" s="127" t="str">
        <f t="shared" ref="ME623" si="9878">+LV623</f>
        <v>11-01-001</v>
      </c>
      <c r="MF623" s="540"/>
      <c r="MG623" s="540"/>
      <c r="MH623" s="540"/>
      <c r="MI623" s="540"/>
      <c r="MJ623" s="540"/>
      <c r="MK623" s="540"/>
      <c r="ML623" s="126" t="str">
        <f t="shared" ref="ML623" si="9879">MC623</f>
        <v>U</v>
      </c>
      <c r="MN623" s="127" t="str">
        <f t="shared" ref="MN623" si="9880">+ME623</f>
        <v>11-01-001</v>
      </c>
      <c r="MO623" s="540"/>
      <c r="MP623" s="540"/>
      <c r="MQ623" s="540"/>
      <c r="MR623" s="540"/>
      <c r="MS623" s="540"/>
      <c r="MT623" s="540"/>
      <c r="MU623" s="126" t="str">
        <f t="shared" ref="MU623" si="9881">ML623</f>
        <v>U</v>
      </c>
      <c r="MW623" s="127" t="str">
        <f t="shared" ref="MW623" si="9882">+MN623</f>
        <v>11-01-001</v>
      </c>
      <c r="MX623" s="540"/>
      <c r="MY623" s="540"/>
      <c r="MZ623" s="540"/>
      <c r="NA623" s="540"/>
      <c r="NB623" s="540"/>
      <c r="NC623" s="540"/>
      <c r="ND623" s="126" t="str">
        <f t="shared" ref="ND623" si="9883">MU623</f>
        <v>U</v>
      </c>
      <c r="NF623" s="127" t="str">
        <f t="shared" ref="NF623" si="9884">+MW623</f>
        <v>11-01-001</v>
      </c>
      <c r="NG623" s="540"/>
      <c r="NH623" s="540"/>
      <c r="NI623" s="540"/>
      <c r="NJ623" s="540"/>
      <c r="NK623" s="540"/>
      <c r="NL623" s="540"/>
      <c r="NM623" s="126" t="str">
        <f t="shared" ref="NM623" si="9885">ND623</f>
        <v>U</v>
      </c>
      <c r="NO623" s="127" t="str">
        <f t="shared" ref="NO623" si="9886">+NF623</f>
        <v>11-01-001</v>
      </c>
      <c r="NP623" s="540"/>
      <c r="NQ623" s="540"/>
      <c r="NR623" s="540"/>
      <c r="NS623" s="540"/>
      <c r="NT623" s="540"/>
      <c r="NU623" s="540"/>
      <c r="NV623" s="126" t="str">
        <f t="shared" ref="NV623" si="9887">NM623</f>
        <v>U</v>
      </c>
      <c r="NX623" s="127" t="str">
        <f t="shared" ref="NX623" si="9888">+NO623</f>
        <v>11-01-001</v>
      </c>
      <c r="NY623" s="540"/>
      <c r="NZ623" s="540"/>
      <c r="OA623" s="540"/>
      <c r="OB623" s="540"/>
      <c r="OC623" s="540"/>
      <c r="OD623" s="540"/>
      <c r="OE623" s="126" t="str">
        <f t="shared" ref="OE623" si="9889">NV623</f>
        <v>U</v>
      </c>
      <c r="OG623" s="127" t="str">
        <f t="shared" ref="OG623" si="9890">+NX623</f>
        <v>11-01-001</v>
      </c>
      <c r="OH623" s="540"/>
      <c r="OI623" s="540"/>
      <c r="OJ623" s="540"/>
      <c r="OK623" s="540"/>
      <c r="OL623" s="540"/>
      <c r="OM623" s="540"/>
      <c r="ON623" s="126" t="str">
        <f t="shared" ref="ON623" si="9891">OE623</f>
        <v>U</v>
      </c>
      <c r="OP623" s="127" t="str">
        <f t="shared" ref="OP623" si="9892">+OG623</f>
        <v>11-01-001</v>
      </c>
      <c r="OQ623" s="540"/>
      <c r="OR623" s="540"/>
      <c r="OS623" s="540"/>
      <c r="OT623" s="540"/>
      <c r="OU623" s="540"/>
      <c r="OV623" s="540"/>
      <c r="OW623" s="126" t="str">
        <f t="shared" ref="OW623" si="9893">ON623</f>
        <v>U</v>
      </c>
      <c r="OY623" s="127" t="str">
        <f t="shared" ref="OY623" si="9894">+OP623</f>
        <v>11-01-001</v>
      </c>
      <c r="OZ623" s="540"/>
      <c r="PA623" s="540"/>
      <c r="PB623" s="540"/>
      <c r="PC623" s="540"/>
      <c r="PD623" s="540"/>
      <c r="PE623" s="540"/>
      <c r="PF623" s="126" t="str">
        <f t="shared" ref="PF623" si="9895">OW623</f>
        <v>U</v>
      </c>
    </row>
    <row r="624" spans="1:422">
      <c r="A624" s="129" t="s">
        <v>314</v>
      </c>
      <c r="B624" s="130"/>
      <c r="C624" s="130" t="s">
        <v>315</v>
      </c>
      <c r="D624" s="130" t="s">
        <v>316</v>
      </c>
      <c r="E624" s="130" t="s">
        <v>317</v>
      </c>
      <c r="F624" s="130" t="s">
        <v>318</v>
      </c>
      <c r="G624" s="128" t="s">
        <v>319</v>
      </c>
      <c r="H624" s="131" t="s">
        <v>44</v>
      </c>
      <c r="J624" s="129" t="s">
        <v>314</v>
      </c>
      <c r="K624" s="130"/>
      <c r="L624" s="130" t="s">
        <v>315</v>
      </c>
      <c r="M624" s="130" t="s">
        <v>316</v>
      </c>
      <c r="N624" s="130" t="s">
        <v>317</v>
      </c>
      <c r="O624" s="130" t="s">
        <v>318</v>
      </c>
      <c r="P624" s="128" t="s">
        <v>319</v>
      </c>
      <c r="Q624" s="131" t="s">
        <v>44</v>
      </c>
      <c r="S624" s="129" t="s">
        <v>314</v>
      </c>
      <c r="T624" s="130"/>
      <c r="U624" s="130" t="s">
        <v>315</v>
      </c>
      <c r="V624" s="130" t="s">
        <v>316</v>
      </c>
      <c r="W624" s="130" t="s">
        <v>317</v>
      </c>
      <c r="X624" s="130" t="s">
        <v>318</v>
      </c>
      <c r="Y624" s="128" t="s">
        <v>319</v>
      </c>
      <c r="Z624" s="131" t="s">
        <v>44</v>
      </c>
      <c r="AB624" s="129" t="s">
        <v>314</v>
      </c>
      <c r="AC624" s="130"/>
      <c r="AD624" s="130" t="s">
        <v>315</v>
      </c>
      <c r="AE624" s="130" t="s">
        <v>316</v>
      </c>
      <c r="AF624" s="130" t="s">
        <v>317</v>
      </c>
      <c r="AG624" s="130" t="s">
        <v>318</v>
      </c>
      <c r="AH624" s="128" t="s">
        <v>319</v>
      </c>
      <c r="AI624" s="131" t="s">
        <v>44</v>
      </c>
      <c r="AK624" s="129" t="s">
        <v>314</v>
      </c>
      <c r="AL624" s="130"/>
      <c r="AM624" s="130" t="s">
        <v>315</v>
      </c>
      <c r="AN624" s="130" t="s">
        <v>316</v>
      </c>
      <c r="AO624" s="130" t="s">
        <v>317</v>
      </c>
      <c r="AP624" s="130" t="s">
        <v>318</v>
      </c>
      <c r="AQ624" s="128" t="s">
        <v>319</v>
      </c>
      <c r="AR624" s="131" t="s">
        <v>44</v>
      </c>
      <c r="AT624" s="129" t="s">
        <v>314</v>
      </c>
      <c r="AU624" s="130"/>
      <c r="AV624" s="130" t="s">
        <v>315</v>
      </c>
      <c r="AW624" s="130" t="s">
        <v>316</v>
      </c>
      <c r="AX624" s="130" t="s">
        <v>317</v>
      </c>
      <c r="AY624" s="130" t="s">
        <v>318</v>
      </c>
      <c r="AZ624" s="128" t="s">
        <v>319</v>
      </c>
      <c r="BA624" s="131" t="s">
        <v>44</v>
      </c>
      <c r="BC624" s="129" t="s">
        <v>314</v>
      </c>
      <c r="BD624" s="130"/>
      <c r="BE624" s="130" t="s">
        <v>315</v>
      </c>
      <c r="BF624" s="130" t="s">
        <v>316</v>
      </c>
      <c r="BG624" s="130" t="s">
        <v>317</v>
      </c>
      <c r="BH624" s="130" t="s">
        <v>318</v>
      </c>
      <c r="BI624" s="128" t="s">
        <v>319</v>
      </c>
      <c r="BJ624" s="131" t="s">
        <v>44</v>
      </c>
      <c r="BL624" s="129" t="s">
        <v>314</v>
      </c>
      <c r="BM624" s="130"/>
      <c r="BN624" s="130" t="s">
        <v>315</v>
      </c>
      <c r="BO624" s="130" t="s">
        <v>316</v>
      </c>
      <c r="BP624" s="130" t="s">
        <v>317</v>
      </c>
      <c r="BQ624" s="130" t="s">
        <v>318</v>
      </c>
      <c r="BR624" s="128" t="s">
        <v>319</v>
      </c>
      <c r="BS624" s="131" t="s">
        <v>44</v>
      </c>
      <c r="BU624" s="129" t="s">
        <v>314</v>
      </c>
      <c r="BV624" s="130"/>
      <c r="BW624" s="130" t="s">
        <v>315</v>
      </c>
      <c r="BX624" s="130" t="s">
        <v>316</v>
      </c>
      <c r="BY624" s="130" t="s">
        <v>317</v>
      </c>
      <c r="BZ624" s="130" t="s">
        <v>318</v>
      </c>
      <c r="CA624" s="128" t="s">
        <v>319</v>
      </c>
      <c r="CB624" s="131" t="s">
        <v>44</v>
      </c>
      <c r="CD624" s="129" t="s">
        <v>314</v>
      </c>
      <c r="CE624" s="130"/>
      <c r="CF624" s="130" t="s">
        <v>315</v>
      </c>
      <c r="CG624" s="130" t="s">
        <v>316</v>
      </c>
      <c r="CH624" s="130" t="s">
        <v>317</v>
      </c>
      <c r="CI624" s="130" t="s">
        <v>318</v>
      </c>
      <c r="CJ624" s="128" t="s">
        <v>319</v>
      </c>
      <c r="CK624" s="131" t="s">
        <v>44</v>
      </c>
      <c r="CM624" s="129" t="s">
        <v>314</v>
      </c>
      <c r="CN624" s="130"/>
      <c r="CO624" s="130" t="s">
        <v>315</v>
      </c>
      <c r="CP624" s="130" t="s">
        <v>316</v>
      </c>
      <c r="CQ624" s="130" t="s">
        <v>317</v>
      </c>
      <c r="CR624" s="130" t="s">
        <v>318</v>
      </c>
      <c r="CS624" s="128" t="s">
        <v>319</v>
      </c>
      <c r="CT624" s="131" t="s">
        <v>44</v>
      </c>
      <c r="CV624" s="129" t="s">
        <v>314</v>
      </c>
      <c r="CW624" s="130"/>
      <c r="CX624" s="130" t="s">
        <v>315</v>
      </c>
      <c r="CY624" s="130" t="s">
        <v>316</v>
      </c>
      <c r="CZ624" s="130" t="s">
        <v>317</v>
      </c>
      <c r="DA624" s="130" t="s">
        <v>318</v>
      </c>
      <c r="DB624" s="128" t="s">
        <v>319</v>
      </c>
      <c r="DC624" s="131" t="s">
        <v>44</v>
      </c>
      <c r="DE624" s="129" t="s">
        <v>314</v>
      </c>
      <c r="DF624" s="130"/>
      <c r="DG624" s="130" t="s">
        <v>315</v>
      </c>
      <c r="DH624" s="130" t="s">
        <v>316</v>
      </c>
      <c r="DI624" s="130" t="s">
        <v>317</v>
      </c>
      <c r="DJ624" s="130" t="s">
        <v>318</v>
      </c>
      <c r="DK624" s="128" t="s">
        <v>319</v>
      </c>
      <c r="DL624" s="131" t="s">
        <v>44</v>
      </c>
      <c r="DN624" s="129" t="s">
        <v>314</v>
      </c>
      <c r="DO624" s="130"/>
      <c r="DP624" s="130" t="s">
        <v>315</v>
      </c>
      <c r="DQ624" s="130" t="s">
        <v>316</v>
      </c>
      <c r="DR624" s="130" t="s">
        <v>317</v>
      </c>
      <c r="DS624" s="130" t="s">
        <v>318</v>
      </c>
      <c r="DT624" s="128" t="s">
        <v>319</v>
      </c>
      <c r="DU624" s="131" t="s">
        <v>44</v>
      </c>
      <c r="DW624" s="129" t="s">
        <v>314</v>
      </c>
      <c r="DX624" s="130"/>
      <c r="DY624" s="130" t="s">
        <v>315</v>
      </c>
      <c r="DZ624" s="130" t="s">
        <v>316</v>
      </c>
      <c r="EA624" s="130" t="s">
        <v>317</v>
      </c>
      <c r="EB624" s="130" t="s">
        <v>318</v>
      </c>
      <c r="EC624" s="128" t="s">
        <v>319</v>
      </c>
      <c r="ED624" s="131" t="s">
        <v>44</v>
      </c>
      <c r="EF624" s="129" t="s">
        <v>314</v>
      </c>
      <c r="EG624" s="130"/>
      <c r="EH624" s="130" t="s">
        <v>315</v>
      </c>
      <c r="EI624" s="130" t="s">
        <v>316</v>
      </c>
      <c r="EJ624" s="130" t="s">
        <v>317</v>
      </c>
      <c r="EK624" s="130" t="s">
        <v>318</v>
      </c>
      <c r="EL624" s="128" t="s">
        <v>319</v>
      </c>
      <c r="EM624" s="131" t="s">
        <v>44</v>
      </c>
      <c r="EO624" s="129" t="s">
        <v>314</v>
      </c>
      <c r="EP624" s="130"/>
      <c r="EQ624" s="130" t="s">
        <v>315</v>
      </c>
      <c r="ER624" s="130" t="s">
        <v>316</v>
      </c>
      <c r="ES624" s="130" t="s">
        <v>317</v>
      </c>
      <c r="ET624" s="130" t="s">
        <v>318</v>
      </c>
      <c r="EU624" s="128" t="s">
        <v>319</v>
      </c>
      <c r="EV624" s="131" t="s">
        <v>44</v>
      </c>
      <c r="EX624" s="129" t="s">
        <v>314</v>
      </c>
      <c r="EY624" s="130"/>
      <c r="EZ624" s="130" t="s">
        <v>315</v>
      </c>
      <c r="FA624" s="130" t="s">
        <v>316</v>
      </c>
      <c r="FB624" s="130" t="s">
        <v>317</v>
      </c>
      <c r="FC624" s="130" t="s">
        <v>318</v>
      </c>
      <c r="FD624" s="128" t="s">
        <v>319</v>
      </c>
      <c r="FE624" s="131" t="s">
        <v>44</v>
      </c>
      <c r="FG624" s="129" t="s">
        <v>314</v>
      </c>
      <c r="FH624" s="130"/>
      <c r="FI624" s="130" t="s">
        <v>315</v>
      </c>
      <c r="FJ624" s="130" t="s">
        <v>316</v>
      </c>
      <c r="FK624" s="130" t="s">
        <v>317</v>
      </c>
      <c r="FL624" s="130" t="s">
        <v>318</v>
      </c>
      <c r="FM624" s="128" t="s">
        <v>319</v>
      </c>
      <c r="FN624" s="131" t="s">
        <v>44</v>
      </c>
      <c r="FP624" s="129" t="s">
        <v>314</v>
      </c>
      <c r="FQ624" s="130"/>
      <c r="FR624" s="130" t="s">
        <v>315</v>
      </c>
      <c r="FS624" s="130" t="s">
        <v>316</v>
      </c>
      <c r="FT624" s="130" t="s">
        <v>317</v>
      </c>
      <c r="FU624" s="130" t="s">
        <v>318</v>
      </c>
      <c r="FV624" s="128" t="s">
        <v>319</v>
      </c>
      <c r="FW624" s="131" t="s">
        <v>44</v>
      </c>
      <c r="FY624" s="129" t="s">
        <v>314</v>
      </c>
      <c r="FZ624" s="130"/>
      <c r="GA624" s="130" t="s">
        <v>315</v>
      </c>
      <c r="GB624" s="130" t="s">
        <v>316</v>
      </c>
      <c r="GC624" s="130" t="s">
        <v>317</v>
      </c>
      <c r="GD624" s="130" t="s">
        <v>318</v>
      </c>
      <c r="GE624" s="128" t="s">
        <v>319</v>
      </c>
      <c r="GF624" s="131" t="s">
        <v>44</v>
      </c>
      <c r="GH624" s="129" t="s">
        <v>314</v>
      </c>
      <c r="GI624" s="130"/>
      <c r="GJ624" s="130" t="s">
        <v>315</v>
      </c>
      <c r="GK624" s="130" t="s">
        <v>316</v>
      </c>
      <c r="GL624" s="130" t="s">
        <v>317</v>
      </c>
      <c r="GM624" s="130" t="s">
        <v>318</v>
      </c>
      <c r="GN624" s="128" t="s">
        <v>319</v>
      </c>
      <c r="GO624" s="131" t="s">
        <v>44</v>
      </c>
      <c r="GQ624" s="129" t="s">
        <v>314</v>
      </c>
      <c r="GR624" s="130"/>
      <c r="GS624" s="130" t="s">
        <v>315</v>
      </c>
      <c r="GT624" s="130" t="s">
        <v>316</v>
      </c>
      <c r="GU624" s="130" t="s">
        <v>317</v>
      </c>
      <c r="GV624" s="130" t="s">
        <v>318</v>
      </c>
      <c r="GW624" s="128" t="s">
        <v>319</v>
      </c>
      <c r="GX624" s="131" t="s">
        <v>44</v>
      </c>
      <c r="GZ624" s="129" t="s">
        <v>314</v>
      </c>
      <c r="HA624" s="130"/>
      <c r="HB624" s="130" t="s">
        <v>315</v>
      </c>
      <c r="HC624" s="130" t="s">
        <v>316</v>
      </c>
      <c r="HD624" s="130" t="s">
        <v>317</v>
      </c>
      <c r="HE624" s="130" t="s">
        <v>318</v>
      </c>
      <c r="HF624" s="128" t="s">
        <v>319</v>
      </c>
      <c r="HG624" s="131" t="s">
        <v>44</v>
      </c>
      <c r="HI624" s="129" t="s">
        <v>314</v>
      </c>
      <c r="HJ624" s="130"/>
      <c r="HK624" s="130" t="s">
        <v>315</v>
      </c>
      <c r="HL624" s="130" t="s">
        <v>316</v>
      </c>
      <c r="HM624" s="130" t="s">
        <v>317</v>
      </c>
      <c r="HN624" s="130" t="s">
        <v>318</v>
      </c>
      <c r="HO624" s="128" t="s">
        <v>319</v>
      </c>
      <c r="HP624" s="131" t="s">
        <v>44</v>
      </c>
      <c r="HR624" s="129" t="s">
        <v>314</v>
      </c>
      <c r="HS624" s="130"/>
      <c r="HT624" s="130" t="s">
        <v>315</v>
      </c>
      <c r="HU624" s="130" t="s">
        <v>316</v>
      </c>
      <c r="HV624" s="130" t="s">
        <v>317</v>
      </c>
      <c r="HW624" s="130" t="s">
        <v>318</v>
      </c>
      <c r="HX624" s="128" t="s">
        <v>319</v>
      </c>
      <c r="HY624" s="131" t="s">
        <v>44</v>
      </c>
      <c r="IA624" s="129" t="s">
        <v>314</v>
      </c>
      <c r="IB624" s="130"/>
      <c r="IC624" s="130" t="s">
        <v>315</v>
      </c>
      <c r="ID624" s="130" t="s">
        <v>316</v>
      </c>
      <c r="IE624" s="130" t="s">
        <v>317</v>
      </c>
      <c r="IF624" s="130" t="s">
        <v>318</v>
      </c>
      <c r="IG624" s="128" t="s">
        <v>319</v>
      </c>
      <c r="IH624" s="131" t="s">
        <v>44</v>
      </c>
      <c r="IJ624" s="129" t="s">
        <v>314</v>
      </c>
      <c r="IK624" s="130"/>
      <c r="IL624" s="130" t="s">
        <v>315</v>
      </c>
      <c r="IM624" s="130" t="s">
        <v>316</v>
      </c>
      <c r="IN624" s="130" t="s">
        <v>317</v>
      </c>
      <c r="IO624" s="130" t="s">
        <v>318</v>
      </c>
      <c r="IP624" s="128" t="s">
        <v>319</v>
      </c>
      <c r="IQ624" s="131" t="s">
        <v>44</v>
      </c>
      <c r="IS624" s="129" t="s">
        <v>314</v>
      </c>
      <c r="IT624" s="130"/>
      <c r="IU624" s="130" t="s">
        <v>315</v>
      </c>
      <c r="IV624" s="130" t="s">
        <v>316</v>
      </c>
      <c r="IW624" s="130" t="s">
        <v>317</v>
      </c>
      <c r="IX624" s="130" t="s">
        <v>318</v>
      </c>
      <c r="IY624" s="128" t="s">
        <v>319</v>
      </c>
      <c r="IZ624" s="131" t="s">
        <v>44</v>
      </c>
      <c r="JB624" s="129" t="s">
        <v>314</v>
      </c>
      <c r="JC624" s="130"/>
      <c r="JD624" s="130" t="s">
        <v>315</v>
      </c>
      <c r="JE624" s="130" t="s">
        <v>316</v>
      </c>
      <c r="JF624" s="130" t="s">
        <v>317</v>
      </c>
      <c r="JG624" s="130" t="s">
        <v>318</v>
      </c>
      <c r="JH624" s="128" t="s">
        <v>319</v>
      </c>
      <c r="JI624" s="131" t="s">
        <v>44</v>
      </c>
      <c r="JK624" s="129" t="s">
        <v>314</v>
      </c>
      <c r="JL624" s="130"/>
      <c r="JM624" s="130" t="s">
        <v>315</v>
      </c>
      <c r="JN624" s="130" t="s">
        <v>316</v>
      </c>
      <c r="JO624" s="130" t="s">
        <v>317</v>
      </c>
      <c r="JP624" s="130" t="s">
        <v>318</v>
      </c>
      <c r="JQ624" s="128" t="s">
        <v>319</v>
      </c>
      <c r="JR624" s="131" t="s">
        <v>44</v>
      </c>
      <c r="JT624" s="129" t="s">
        <v>314</v>
      </c>
      <c r="JU624" s="130"/>
      <c r="JV624" s="130" t="s">
        <v>315</v>
      </c>
      <c r="JW624" s="130" t="s">
        <v>316</v>
      </c>
      <c r="JX624" s="130" t="s">
        <v>317</v>
      </c>
      <c r="JY624" s="130" t="s">
        <v>318</v>
      </c>
      <c r="JZ624" s="128" t="s">
        <v>319</v>
      </c>
      <c r="KA624" s="131" t="s">
        <v>44</v>
      </c>
      <c r="KC624" s="129" t="s">
        <v>314</v>
      </c>
      <c r="KD624" s="130"/>
      <c r="KE624" s="130" t="s">
        <v>315</v>
      </c>
      <c r="KF624" s="130" t="s">
        <v>316</v>
      </c>
      <c r="KG624" s="130" t="s">
        <v>317</v>
      </c>
      <c r="KH624" s="130" t="s">
        <v>318</v>
      </c>
      <c r="KI624" s="128" t="s">
        <v>319</v>
      </c>
      <c r="KJ624" s="131" t="s">
        <v>44</v>
      </c>
      <c r="KL624" s="129" t="s">
        <v>314</v>
      </c>
      <c r="KM624" s="130"/>
      <c r="KN624" s="130" t="s">
        <v>315</v>
      </c>
      <c r="KO624" s="130" t="s">
        <v>316</v>
      </c>
      <c r="KP624" s="130" t="s">
        <v>317</v>
      </c>
      <c r="KQ624" s="130" t="s">
        <v>318</v>
      </c>
      <c r="KR624" s="128" t="s">
        <v>319</v>
      </c>
      <c r="KS624" s="131" t="s">
        <v>44</v>
      </c>
      <c r="KU624" s="129" t="s">
        <v>314</v>
      </c>
      <c r="KV624" s="130"/>
      <c r="KW624" s="130" t="s">
        <v>315</v>
      </c>
      <c r="KX624" s="130" t="s">
        <v>316</v>
      </c>
      <c r="KY624" s="130" t="s">
        <v>317</v>
      </c>
      <c r="KZ624" s="130" t="s">
        <v>318</v>
      </c>
      <c r="LA624" s="128" t="s">
        <v>319</v>
      </c>
      <c r="LB624" s="131" t="s">
        <v>44</v>
      </c>
      <c r="LD624" s="129" t="s">
        <v>314</v>
      </c>
      <c r="LE624" s="130"/>
      <c r="LF624" s="130" t="s">
        <v>315</v>
      </c>
      <c r="LG624" s="130" t="s">
        <v>316</v>
      </c>
      <c r="LH624" s="130" t="s">
        <v>317</v>
      </c>
      <c r="LI624" s="130" t="s">
        <v>318</v>
      </c>
      <c r="LJ624" s="128" t="s">
        <v>319</v>
      </c>
      <c r="LK624" s="131" t="s">
        <v>44</v>
      </c>
      <c r="LM624" s="129" t="s">
        <v>314</v>
      </c>
      <c r="LN624" s="130"/>
      <c r="LO624" s="130" t="s">
        <v>315</v>
      </c>
      <c r="LP624" s="130" t="s">
        <v>316</v>
      </c>
      <c r="LQ624" s="130" t="s">
        <v>317</v>
      </c>
      <c r="LR624" s="130" t="s">
        <v>318</v>
      </c>
      <c r="LS624" s="128" t="s">
        <v>319</v>
      </c>
      <c r="LT624" s="131" t="s">
        <v>44</v>
      </c>
      <c r="LV624" s="129" t="s">
        <v>314</v>
      </c>
      <c r="LW624" s="130"/>
      <c r="LX624" s="130" t="s">
        <v>315</v>
      </c>
      <c r="LY624" s="130" t="s">
        <v>316</v>
      </c>
      <c r="LZ624" s="130" t="s">
        <v>317</v>
      </c>
      <c r="MA624" s="130" t="s">
        <v>318</v>
      </c>
      <c r="MB624" s="128" t="s">
        <v>319</v>
      </c>
      <c r="MC624" s="131" t="s">
        <v>44</v>
      </c>
      <c r="ME624" s="129" t="s">
        <v>314</v>
      </c>
      <c r="MF624" s="130"/>
      <c r="MG624" s="130" t="s">
        <v>315</v>
      </c>
      <c r="MH624" s="130" t="s">
        <v>316</v>
      </c>
      <c r="MI624" s="130" t="s">
        <v>317</v>
      </c>
      <c r="MJ624" s="130" t="s">
        <v>318</v>
      </c>
      <c r="MK624" s="128" t="s">
        <v>319</v>
      </c>
      <c r="ML624" s="131" t="s">
        <v>44</v>
      </c>
      <c r="MN624" s="129" t="s">
        <v>314</v>
      </c>
      <c r="MO624" s="130"/>
      <c r="MP624" s="130" t="s">
        <v>315</v>
      </c>
      <c r="MQ624" s="130" t="s">
        <v>316</v>
      </c>
      <c r="MR624" s="130" t="s">
        <v>317</v>
      </c>
      <c r="MS624" s="130" t="s">
        <v>318</v>
      </c>
      <c r="MT624" s="128" t="s">
        <v>319</v>
      </c>
      <c r="MU624" s="131" t="s">
        <v>44</v>
      </c>
      <c r="MW624" s="129" t="s">
        <v>314</v>
      </c>
      <c r="MX624" s="130"/>
      <c r="MY624" s="130" t="s">
        <v>315</v>
      </c>
      <c r="MZ624" s="130" t="s">
        <v>316</v>
      </c>
      <c r="NA624" s="130" t="s">
        <v>317</v>
      </c>
      <c r="NB624" s="130" t="s">
        <v>318</v>
      </c>
      <c r="NC624" s="128" t="s">
        <v>319</v>
      </c>
      <c r="ND624" s="131" t="s">
        <v>44</v>
      </c>
      <c r="NF624" s="129" t="s">
        <v>314</v>
      </c>
      <c r="NG624" s="130"/>
      <c r="NH624" s="130" t="s">
        <v>315</v>
      </c>
      <c r="NI624" s="130" t="s">
        <v>316</v>
      </c>
      <c r="NJ624" s="130" t="s">
        <v>317</v>
      </c>
      <c r="NK624" s="130" t="s">
        <v>318</v>
      </c>
      <c r="NL624" s="128" t="s">
        <v>319</v>
      </c>
      <c r="NM624" s="131" t="s">
        <v>44</v>
      </c>
      <c r="NO624" s="129" t="s">
        <v>314</v>
      </c>
      <c r="NP624" s="130"/>
      <c r="NQ624" s="130" t="s">
        <v>315</v>
      </c>
      <c r="NR624" s="130" t="s">
        <v>316</v>
      </c>
      <c r="NS624" s="130" t="s">
        <v>317</v>
      </c>
      <c r="NT624" s="130" t="s">
        <v>318</v>
      </c>
      <c r="NU624" s="128" t="s">
        <v>319</v>
      </c>
      <c r="NV624" s="131" t="s">
        <v>44</v>
      </c>
      <c r="NX624" s="129" t="s">
        <v>314</v>
      </c>
      <c r="NY624" s="130"/>
      <c r="NZ624" s="130" t="s">
        <v>315</v>
      </c>
      <c r="OA624" s="130" t="s">
        <v>316</v>
      </c>
      <c r="OB624" s="130" t="s">
        <v>317</v>
      </c>
      <c r="OC624" s="130" t="s">
        <v>318</v>
      </c>
      <c r="OD624" s="128" t="s">
        <v>319</v>
      </c>
      <c r="OE624" s="131" t="s">
        <v>44</v>
      </c>
      <c r="OG624" s="129" t="s">
        <v>314</v>
      </c>
      <c r="OH624" s="130"/>
      <c r="OI624" s="130" t="s">
        <v>315</v>
      </c>
      <c r="OJ624" s="130" t="s">
        <v>316</v>
      </c>
      <c r="OK624" s="130" t="s">
        <v>317</v>
      </c>
      <c r="OL624" s="130" t="s">
        <v>318</v>
      </c>
      <c r="OM624" s="128" t="s">
        <v>319</v>
      </c>
      <c r="ON624" s="131" t="s">
        <v>44</v>
      </c>
      <c r="OP624" s="129" t="s">
        <v>314</v>
      </c>
      <c r="OQ624" s="130"/>
      <c r="OR624" s="130" t="s">
        <v>315</v>
      </c>
      <c r="OS624" s="130" t="s">
        <v>316</v>
      </c>
      <c r="OT624" s="130" t="s">
        <v>317</v>
      </c>
      <c r="OU624" s="130" t="s">
        <v>318</v>
      </c>
      <c r="OV624" s="128" t="s">
        <v>319</v>
      </c>
      <c r="OW624" s="131" t="s">
        <v>44</v>
      </c>
      <c r="OY624" s="129" t="s">
        <v>314</v>
      </c>
      <c r="OZ624" s="130"/>
      <c r="PA624" s="130" t="s">
        <v>315</v>
      </c>
      <c r="PB624" s="130" t="s">
        <v>316</v>
      </c>
      <c r="PC624" s="130" t="s">
        <v>317</v>
      </c>
      <c r="PD624" s="130" t="s">
        <v>318</v>
      </c>
      <c r="PE624" s="128" t="s">
        <v>319</v>
      </c>
      <c r="PF624" s="131" t="s">
        <v>44</v>
      </c>
    </row>
    <row r="625" spans="1:422">
      <c r="A625" s="118"/>
      <c r="B625" s="118"/>
      <c r="C625" s="115"/>
      <c r="D625" s="115"/>
      <c r="E625" s="115"/>
      <c r="F625" s="115"/>
      <c r="G625" s="115"/>
      <c r="H625" s="115">
        <f t="shared" ref="H625:H632" si="9896">PRODUCT(C625:G625)</f>
        <v>0</v>
      </c>
      <c r="J625" s="118"/>
      <c r="K625" s="118"/>
      <c r="L625" s="115"/>
      <c r="M625" s="115"/>
      <c r="N625" s="115"/>
      <c r="O625" s="115"/>
      <c r="P625" s="115"/>
      <c r="Q625" s="115">
        <f t="shared" ref="Q625:Q632" si="9897">PRODUCT(L625:P625)</f>
        <v>0</v>
      </c>
      <c r="S625" s="118"/>
      <c r="T625" s="118"/>
      <c r="U625" s="115"/>
      <c r="V625" s="115"/>
      <c r="W625" s="115"/>
      <c r="X625" s="115"/>
      <c r="Y625" s="115"/>
      <c r="Z625" s="115">
        <f t="shared" ref="Z625:Z632" si="9898">PRODUCT(U625:Y625)</f>
        <v>0</v>
      </c>
      <c r="AB625" s="118"/>
      <c r="AC625" s="118"/>
      <c r="AD625" s="115"/>
      <c r="AE625" s="115"/>
      <c r="AF625" s="115"/>
      <c r="AG625" s="115"/>
      <c r="AH625" s="115"/>
      <c r="AI625" s="115">
        <f t="shared" ref="AI625:AI632" si="9899">PRODUCT(AD625:AH625)</f>
        <v>0</v>
      </c>
      <c r="AK625" s="118"/>
      <c r="AL625" s="118"/>
      <c r="AM625" s="115"/>
      <c r="AN625" s="115"/>
      <c r="AO625" s="115"/>
      <c r="AP625" s="115"/>
      <c r="AQ625" s="115"/>
      <c r="AR625" s="115">
        <f t="shared" ref="AR625:AR632" si="9900">PRODUCT(AM625:AQ625)</f>
        <v>0</v>
      </c>
      <c r="AT625" s="118"/>
      <c r="AU625" s="118"/>
      <c r="AV625" s="115"/>
      <c r="AW625" s="115"/>
      <c r="AX625" s="115"/>
      <c r="AY625" s="115"/>
      <c r="AZ625" s="115"/>
      <c r="BA625" s="115">
        <f t="shared" ref="BA625:BA632" si="9901">PRODUCT(AV625:AZ625)</f>
        <v>0</v>
      </c>
      <c r="BC625" s="118"/>
      <c r="BD625" s="118"/>
      <c r="BE625" s="115"/>
      <c r="BF625" s="115"/>
      <c r="BG625" s="115"/>
      <c r="BH625" s="115"/>
      <c r="BI625" s="115"/>
      <c r="BJ625" s="115">
        <f t="shared" ref="BJ625:BJ632" si="9902">PRODUCT(BE625:BI625)</f>
        <v>0</v>
      </c>
      <c r="BL625" s="118"/>
      <c r="BM625" s="118"/>
      <c r="BN625" s="115"/>
      <c r="BO625" s="115"/>
      <c r="BP625" s="115"/>
      <c r="BQ625" s="115"/>
      <c r="BR625" s="115"/>
      <c r="BS625" s="115">
        <f t="shared" ref="BS625:BS632" si="9903">PRODUCT(BN625:BR625)</f>
        <v>0</v>
      </c>
      <c r="BU625" s="118"/>
      <c r="BV625" s="118"/>
      <c r="BW625" s="115"/>
      <c r="BX625" s="115"/>
      <c r="BY625" s="115"/>
      <c r="BZ625" s="115"/>
      <c r="CA625" s="115"/>
      <c r="CB625" s="115">
        <f t="shared" ref="CB625:CB632" si="9904">PRODUCT(BW625:CA625)</f>
        <v>0</v>
      </c>
      <c r="CD625" s="118"/>
      <c r="CE625" s="118"/>
      <c r="CF625" s="115"/>
      <c r="CG625" s="115"/>
      <c r="CH625" s="115"/>
      <c r="CI625" s="115"/>
      <c r="CJ625" s="115"/>
      <c r="CK625" s="115">
        <f t="shared" ref="CK625:CK632" si="9905">PRODUCT(CF625:CJ625)</f>
        <v>0</v>
      </c>
      <c r="CM625" s="118"/>
      <c r="CN625" s="118"/>
      <c r="CO625" s="115"/>
      <c r="CP625" s="115"/>
      <c r="CQ625" s="115"/>
      <c r="CR625" s="115"/>
      <c r="CS625" s="115"/>
      <c r="CT625" s="115">
        <f t="shared" ref="CT625:CT632" si="9906">PRODUCT(CO625:CS625)</f>
        <v>0</v>
      </c>
      <c r="CV625" s="118"/>
      <c r="CW625" s="118"/>
      <c r="CX625" s="115"/>
      <c r="CY625" s="115"/>
      <c r="CZ625" s="115"/>
      <c r="DA625" s="115"/>
      <c r="DB625" s="115"/>
      <c r="DC625" s="115">
        <f t="shared" ref="DC625:DC632" si="9907">PRODUCT(CX625:DB625)</f>
        <v>0</v>
      </c>
      <c r="DE625" s="118"/>
      <c r="DF625" s="118"/>
      <c r="DG625" s="115"/>
      <c r="DH625" s="115"/>
      <c r="DI625" s="115"/>
      <c r="DJ625" s="115"/>
      <c r="DK625" s="115"/>
      <c r="DL625" s="115">
        <f t="shared" ref="DL625:DL632" si="9908">PRODUCT(DG625:DK625)</f>
        <v>0</v>
      </c>
      <c r="DN625" s="118"/>
      <c r="DO625" s="118"/>
      <c r="DP625" s="115"/>
      <c r="DQ625" s="115"/>
      <c r="DR625" s="115"/>
      <c r="DS625" s="115"/>
      <c r="DT625" s="115"/>
      <c r="DU625" s="115">
        <f t="shared" ref="DU625:DU632" si="9909">PRODUCT(DP625:DT625)</f>
        <v>0</v>
      </c>
      <c r="DW625" s="118"/>
      <c r="DX625" s="118"/>
      <c r="DY625" s="115"/>
      <c r="DZ625" s="115"/>
      <c r="EA625" s="115"/>
      <c r="EB625" s="115"/>
      <c r="EC625" s="115"/>
      <c r="ED625" s="115">
        <f t="shared" ref="ED625:ED632" si="9910">PRODUCT(DY625:EC625)</f>
        <v>0</v>
      </c>
      <c r="EF625" s="118"/>
      <c r="EG625" s="118"/>
      <c r="EH625" s="115"/>
      <c r="EI625" s="115"/>
      <c r="EJ625" s="115"/>
      <c r="EK625" s="115"/>
      <c r="EL625" s="115"/>
      <c r="EM625" s="115">
        <f t="shared" ref="EM625:EM632" si="9911">PRODUCT(EH625:EL625)</f>
        <v>0</v>
      </c>
      <c r="EO625" s="118"/>
      <c r="EP625" s="118"/>
      <c r="EQ625" s="115"/>
      <c r="ER625" s="115"/>
      <c r="ES625" s="115"/>
      <c r="ET625" s="115"/>
      <c r="EU625" s="115"/>
      <c r="EV625" s="115">
        <f t="shared" ref="EV625:EV632" si="9912">PRODUCT(EQ625:EU625)</f>
        <v>0</v>
      </c>
      <c r="EX625" s="118"/>
      <c r="EY625" s="118"/>
      <c r="EZ625" s="115"/>
      <c r="FA625" s="115"/>
      <c r="FB625" s="115"/>
      <c r="FC625" s="115"/>
      <c r="FD625" s="115"/>
      <c r="FE625" s="115">
        <f t="shared" ref="FE625:FE632" si="9913">PRODUCT(EZ625:FD625)</f>
        <v>0</v>
      </c>
      <c r="FG625" s="118"/>
      <c r="FH625" s="118"/>
      <c r="FI625" s="115"/>
      <c r="FJ625" s="115"/>
      <c r="FK625" s="115"/>
      <c r="FL625" s="115"/>
      <c r="FM625" s="115"/>
      <c r="FN625" s="115">
        <f t="shared" ref="FN625:FN632" si="9914">PRODUCT(FI625:FM625)</f>
        <v>0</v>
      </c>
      <c r="FP625" s="118"/>
      <c r="FQ625" s="118"/>
      <c r="FR625" s="115"/>
      <c r="FS625" s="115"/>
      <c r="FT625" s="115"/>
      <c r="FU625" s="115"/>
      <c r="FV625" s="115"/>
      <c r="FW625" s="115">
        <f t="shared" ref="FW625:FW632" si="9915">PRODUCT(FR625:FV625)</f>
        <v>0</v>
      </c>
      <c r="FY625" s="118" t="s">
        <v>851</v>
      </c>
      <c r="FZ625" s="118"/>
      <c r="GA625" s="115"/>
      <c r="GB625" s="115"/>
      <c r="GC625" s="115"/>
      <c r="GD625" s="115">
        <v>1</v>
      </c>
      <c r="GE625" s="115"/>
      <c r="GF625" s="115">
        <f t="shared" ref="GF625:GF632" si="9916">PRODUCT(GA625:GE625)</f>
        <v>1</v>
      </c>
      <c r="GH625" s="118" t="s">
        <v>851</v>
      </c>
      <c r="GI625" s="118"/>
      <c r="GJ625" s="115"/>
      <c r="GK625" s="115"/>
      <c r="GL625" s="115"/>
      <c r="GM625" s="115">
        <v>1</v>
      </c>
      <c r="GN625" s="115"/>
      <c r="GO625" s="115">
        <f t="shared" ref="GO625:GO632" si="9917">PRODUCT(GJ625:GN625)</f>
        <v>1</v>
      </c>
      <c r="GQ625" s="118" t="s">
        <v>851</v>
      </c>
      <c r="GR625" s="118"/>
      <c r="GS625" s="115"/>
      <c r="GT625" s="115"/>
      <c r="GU625" s="115"/>
      <c r="GV625" s="115">
        <v>1</v>
      </c>
      <c r="GW625" s="115"/>
      <c r="GX625" s="115">
        <f t="shared" ref="GX625:GX632" si="9918">PRODUCT(GS625:GW625)</f>
        <v>1</v>
      </c>
      <c r="GZ625" s="121" t="s">
        <v>867</v>
      </c>
      <c r="HA625" s="118"/>
      <c r="HB625" s="115"/>
      <c r="HC625" s="115"/>
      <c r="HD625" s="115"/>
      <c r="HE625" s="115">
        <v>1</v>
      </c>
      <c r="HF625" s="115"/>
      <c r="HG625" s="115">
        <f t="shared" ref="HG625:HG632" si="9919">PRODUCT(HB625:HF625)</f>
        <v>1</v>
      </c>
      <c r="HI625" s="121" t="s">
        <v>867</v>
      </c>
      <c r="HJ625" s="118"/>
      <c r="HK625" s="115"/>
      <c r="HL625" s="115"/>
      <c r="HM625" s="115"/>
      <c r="HN625" s="115">
        <v>1</v>
      </c>
      <c r="HO625" s="115"/>
      <c r="HP625" s="115">
        <f t="shared" ref="HP625:HP632" si="9920">PRODUCT(HK625:HO625)</f>
        <v>1</v>
      </c>
      <c r="HR625" s="121" t="s">
        <v>867</v>
      </c>
      <c r="HS625" s="118"/>
      <c r="HT625" s="115"/>
      <c r="HU625" s="115"/>
      <c r="HV625" s="115"/>
      <c r="HW625" s="115">
        <v>1</v>
      </c>
      <c r="HX625" s="115"/>
      <c r="HY625" s="115">
        <f t="shared" ref="HY625:HY632" si="9921">PRODUCT(HT625:HX625)</f>
        <v>1</v>
      </c>
      <c r="IA625" s="121" t="s">
        <v>867</v>
      </c>
      <c r="IB625" s="118"/>
      <c r="IC625" s="115"/>
      <c r="ID625" s="115"/>
      <c r="IE625" s="115"/>
      <c r="IF625" s="115">
        <v>1</v>
      </c>
      <c r="IG625" s="115"/>
      <c r="IH625" s="115">
        <f t="shared" ref="IH625:IH632" si="9922">PRODUCT(IC625:IG625)</f>
        <v>1</v>
      </c>
      <c r="IJ625" s="121"/>
      <c r="IK625" s="118"/>
      <c r="IL625" s="115"/>
      <c r="IM625" s="115"/>
      <c r="IN625" s="115"/>
      <c r="IO625" s="115"/>
      <c r="IP625" s="115"/>
      <c r="IQ625" s="115">
        <f t="shared" ref="IQ625:IQ632" si="9923">PRODUCT(IL625:IP625)</f>
        <v>0</v>
      </c>
      <c r="IS625" s="121" t="s">
        <v>867</v>
      </c>
      <c r="IT625" s="118"/>
      <c r="IU625" s="115"/>
      <c r="IV625" s="115"/>
      <c r="IW625" s="115"/>
      <c r="IX625" s="115">
        <v>1</v>
      </c>
      <c r="IY625" s="115"/>
      <c r="IZ625" s="115">
        <f t="shared" ref="IZ625:IZ632" si="9924">PRODUCT(IU625:IY625)</f>
        <v>1</v>
      </c>
      <c r="JB625" s="121" t="s">
        <v>867</v>
      </c>
      <c r="JC625" s="118"/>
      <c r="JD625" s="115"/>
      <c r="JE625" s="115"/>
      <c r="JF625" s="115"/>
      <c r="JG625" s="115">
        <v>1</v>
      </c>
      <c r="JH625" s="115"/>
      <c r="JI625" s="115">
        <f t="shared" ref="JI625:JI632" si="9925">PRODUCT(JD625:JH625)</f>
        <v>1</v>
      </c>
      <c r="JK625" s="121"/>
      <c r="JL625" s="118"/>
      <c r="JM625" s="115"/>
      <c r="JN625" s="115"/>
      <c r="JO625" s="115"/>
      <c r="JP625" s="115"/>
      <c r="JQ625" s="115"/>
      <c r="JR625" s="115">
        <f t="shared" ref="JR625:JR632" si="9926">PRODUCT(JM625:JQ625)</f>
        <v>0</v>
      </c>
      <c r="JS625" s="481"/>
      <c r="JT625" s="118"/>
      <c r="JU625" s="118"/>
      <c r="JV625" s="115"/>
      <c r="JW625" s="115"/>
      <c r="JX625" s="115"/>
      <c r="JY625" s="115"/>
      <c r="JZ625" s="115"/>
      <c r="KA625" s="115">
        <f t="shared" ref="KA625:KA632" si="9927">PRODUCT(JV625:JZ625)</f>
        <v>0</v>
      </c>
      <c r="KB625" s="481"/>
      <c r="KC625" s="118"/>
      <c r="KD625" s="118"/>
      <c r="KE625" s="115"/>
      <c r="KF625" s="115"/>
      <c r="KG625" s="115"/>
      <c r="KH625" s="115"/>
      <c r="KI625" s="115"/>
      <c r="KJ625" s="115">
        <f t="shared" ref="KJ625:KJ632" si="9928">PRODUCT(KE625:KI625)</f>
        <v>0</v>
      </c>
      <c r="KK625" s="481"/>
      <c r="KL625" s="118"/>
      <c r="KM625" s="118"/>
      <c r="KN625" s="115"/>
      <c r="KO625" s="115"/>
      <c r="KP625" s="115"/>
      <c r="KQ625" s="115"/>
      <c r="KR625" s="115"/>
      <c r="KS625" s="115">
        <f t="shared" ref="KS625:KS632" si="9929">PRODUCT(KN625:KR625)</f>
        <v>0</v>
      </c>
      <c r="KT625" s="481"/>
      <c r="KU625" s="118"/>
      <c r="KV625" s="118"/>
      <c r="KW625" s="115"/>
      <c r="KX625" s="115"/>
      <c r="KY625" s="115"/>
      <c r="KZ625" s="115"/>
      <c r="LA625" s="115"/>
      <c r="LB625" s="115">
        <f t="shared" ref="LB625:LB632" si="9930">PRODUCT(KW625:LA625)</f>
        <v>0</v>
      </c>
      <c r="LC625" s="481"/>
      <c r="LD625" s="118"/>
      <c r="LE625" s="118"/>
      <c r="LF625" s="115"/>
      <c r="LG625" s="115"/>
      <c r="LH625" s="115"/>
      <c r="LI625" s="115"/>
      <c r="LJ625" s="115"/>
      <c r="LK625" s="115">
        <f t="shared" ref="LK625:LK632" si="9931">PRODUCT(LF625:LJ625)</f>
        <v>0</v>
      </c>
      <c r="LL625" s="481"/>
      <c r="LM625" s="118"/>
      <c r="LN625" s="118"/>
      <c r="LO625" s="115"/>
      <c r="LP625" s="115"/>
      <c r="LQ625" s="115"/>
      <c r="LR625" s="115"/>
      <c r="LS625" s="115"/>
      <c r="LT625" s="115">
        <f t="shared" ref="LT625:LT632" si="9932">PRODUCT(LO625:LS625)</f>
        <v>0</v>
      </c>
      <c r="LU625" s="481"/>
      <c r="LV625" s="118"/>
      <c r="LW625" s="118"/>
      <c r="LX625" s="115"/>
      <c r="LY625" s="115"/>
      <c r="LZ625" s="115"/>
      <c r="MA625" s="115"/>
      <c r="MB625" s="115"/>
      <c r="MC625" s="115">
        <f t="shared" ref="MC625:MC632" si="9933">PRODUCT(LX625:MB625)</f>
        <v>0</v>
      </c>
      <c r="MD625" s="481"/>
      <c r="ME625" s="118"/>
      <c r="MF625" s="118"/>
      <c r="MG625" s="115"/>
      <c r="MH625" s="115"/>
      <c r="MI625" s="115"/>
      <c r="MJ625" s="115"/>
      <c r="MK625" s="115"/>
      <c r="ML625" s="115">
        <f t="shared" ref="ML625:ML632" si="9934">PRODUCT(MG625:MK625)</f>
        <v>0</v>
      </c>
      <c r="MM625" s="481"/>
      <c r="MN625" s="121" t="s">
        <v>867</v>
      </c>
      <c r="MO625" s="118"/>
      <c r="MP625" s="115"/>
      <c r="MQ625" s="115"/>
      <c r="MR625" s="115"/>
      <c r="MS625" s="115">
        <v>1</v>
      </c>
      <c r="MT625" s="115"/>
      <c r="MU625" s="115">
        <f t="shared" ref="MU625:MU632" si="9935">PRODUCT(MP625:MT625)</f>
        <v>1</v>
      </c>
      <c r="MV625" s="481"/>
      <c r="MW625" s="121" t="s">
        <v>867</v>
      </c>
      <c r="MX625" s="118"/>
      <c r="MY625" s="115"/>
      <c r="MZ625" s="115"/>
      <c r="NA625" s="115"/>
      <c r="NB625" s="115">
        <v>1</v>
      </c>
      <c r="NC625" s="115"/>
      <c r="ND625" s="115">
        <f t="shared" ref="ND625:ND632" si="9936">PRODUCT(MY625:NC625)</f>
        <v>1</v>
      </c>
      <c r="NE625" s="481"/>
      <c r="NF625" s="121" t="s">
        <v>867</v>
      </c>
      <c r="NG625" s="118"/>
      <c r="NH625" s="115"/>
      <c r="NI625" s="115"/>
      <c r="NJ625" s="115"/>
      <c r="NK625" s="115">
        <v>1</v>
      </c>
      <c r="NL625" s="115"/>
      <c r="NM625" s="115">
        <f t="shared" ref="NM625:NM632" si="9937">PRODUCT(NH625:NL625)</f>
        <v>1</v>
      </c>
      <c r="NN625" s="481"/>
      <c r="NO625" s="118" t="s">
        <v>851</v>
      </c>
      <c r="NP625" s="118"/>
      <c r="NQ625" s="115"/>
      <c r="NR625" s="115"/>
      <c r="NS625" s="115"/>
      <c r="NT625" s="115">
        <v>1</v>
      </c>
      <c r="NU625" s="115"/>
      <c r="NV625" s="115">
        <f t="shared" ref="NV625:NV632" si="9938">PRODUCT(NQ625:NU625)</f>
        <v>1</v>
      </c>
      <c r="NW625" s="481"/>
      <c r="NX625" s="121" t="s">
        <v>867</v>
      </c>
      <c r="NY625" s="118"/>
      <c r="NZ625" s="115"/>
      <c r="OA625" s="115"/>
      <c r="OB625" s="115"/>
      <c r="OC625" s="115">
        <v>1</v>
      </c>
      <c r="OD625" s="115"/>
      <c r="OE625" s="115">
        <f t="shared" ref="OE625:OE632" si="9939">PRODUCT(NZ625:OD625)</f>
        <v>1</v>
      </c>
      <c r="OF625" s="481"/>
      <c r="OG625" s="121" t="s">
        <v>867</v>
      </c>
      <c r="OH625" s="118"/>
      <c r="OI625" s="115"/>
      <c r="OJ625" s="115"/>
      <c r="OK625" s="115"/>
      <c r="OL625" s="115">
        <v>1</v>
      </c>
      <c r="OM625" s="115"/>
      <c r="ON625" s="115">
        <f t="shared" ref="ON625:ON632" si="9940">PRODUCT(OI625:OM625)</f>
        <v>1</v>
      </c>
      <c r="OO625" s="481"/>
      <c r="OP625" s="118"/>
      <c r="OQ625" s="118"/>
      <c r="OR625" s="115"/>
      <c r="OS625" s="115"/>
      <c r="OT625" s="115"/>
      <c r="OU625" s="115"/>
      <c r="OV625" s="115"/>
      <c r="OW625" s="115">
        <f t="shared" ref="OW625:OW632" si="9941">PRODUCT(OR625:OV625)</f>
        <v>0</v>
      </c>
      <c r="OY625" s="118"/>
      <c r="OZ625" s="118"/>
      <c r="PA625" s="115"/>
      <c r="PB625" s="115"/>
      <c r="PC625" s="115"/>
      <c r="PD625" s="115"/>
      <c r="PE625" s="115"/>
      <c r="PF625" s="115">
        <f t="shared" ref="PF625:PF632" si="9942">PRODUCT(PA625:PE625)</f>
        <v>0</v>
      </c>
    </row>
    <row r="626" spans="1:422">
      <c r="A626" s="118"/>
      <c r="B626" s="118"/>
      <c r="C626" s="115"/>
      <c r="D626" s="115"/>
      <c r="E626" s="115"/>
      <c r="F626" s="115"/>
      <c r="G626" s="115"/>
      <c r="H626" s="115">
        <f t="shared" si="9896"/>
        <v>0</v>
      </c>
      <c r="J626" s="118"/>
      <c r="K626" s="118"/>
      <c r="L626" s="115"/>
      <c r="M626" s="115"/>
      <c r="N626" s="115"/>
      <c r="O626" s="115"/>
      <c r="P626" s="115"/>
      <c r="Q626" s="115">
        <f t="shared" si="9897"/>
        <v>0</v>
      </c>
      <c r="S626" s="118"/>
      <c r="T626" s="118"/>
      <c r="U626" s="115"/>
      <c r="V626" s="115"/>
      <c r="W626" s="115"/>
      <c r="X626" s="115"/>
      <c r="Y626" s="115"/>
      <c r="Z626" s="115">
        <f t="shared" si="9898"/>
        <v>0</v>
      </c>
      <c r="AB626" s="118"/>
      <c r="AC626" s="118"/>
      <c r="AD626" s="115"/>
      <c r="AE626" s="115"/>
      <c r="AF626" s="115"/>
      <c r="AG626" s="115"/>
      <c r="AH626" s="115"/>
      <c r="AI626" s="115">
        <f t="shared" si="9899"/>
        <v>0</v>
      </c>
      <c r="AK626" s="118"/>
      <c r="AL626" s="118"/>
      <c r="AM626" s="115"/>
      <c r="AN626" s="115"/>
      <c r="AO626" s="115"/>
      <c r="AP626" s="115"/>
      <c r="AQ626" s="115"/>
      <c r="AR626" s="115">
        <f t="shared" si="9900"/>
        <v>0</v>
      </c>
      <c r="AT626" s="118"/>
      <c r="AU626" s="118"/>
      <c r="AV626" s="115"/>
      <c r="AW626" s="115"/>
      <c r="AX626" s="115"/>
      <c r="AY626" s="115"/>
      <c r="AZ626" s="115"/>
      <c r="BA626" s="115">
        <f t="shared" si="9901"/>
        <v>0</v>
      </c>
      <c r="BC626" s="118"/>
      <c r="BD626" s="118"/>
      <c r="BE626" s="115"/>
      <c r="BF626" s="115"/>
      <c r="BG626" s="115"/>
      <c r="BH626" s="115"/>
      <c r="BI626" s="115"/>
      <c r="BJ626" s="115">
        <f t="shared" si="9902"/>
        <v>0</v>
      </c>
      <c r="BL626" s="118"/>
      <c r="BM626" s="118"/>
      <c r="BN626" s="115"/>
      <c r="BO626" s="115"/>
      <c r="BP626" s="115"/>
      <c r="BQ626" s="115"/>
      <c r="BR626" s="115"/>
      <c r="BS626" s="115">
        <f t="shared" si="9903"/>
        <v>0</v>
      </c>
      <c r="BU626" s="118"/>
      <c r="BV626" s="118"/>
      <c r="BW626" s="115"/>
      <c r="BX626" s="115"/>
      <c r="BY626" s="115"/>
      <c r="BZ626" s="115"/>
      <c r="CA626" s="115"/>
      <c r="CB626" s="115">
        <f t="shared" si="9904"/>
        <v>0</v>
      </c>
      <c r="CD626" s="118"/>
      <c r="CE626" s="118"/>
      <c r="CF626" s="115"/>
      <c r="CG626" s="115"/>
      <c r="CH626" s="115"/>
      <c r="CI626" s="115"/>
      <c r="CJ626" s="115"/>
      <c r="CK626" s="115">
        <f t="shared" si="9905"/>
        <v>0</v>
      </c>
      <c r="CM626" s="118"/>
      <c r="CN626" s="118"/>
      <c r="CO626" s="115"/>
      <c r="CP626" s="115"/>
      <c r="CQ626" s="115"/>
      <c r="CR626" s="115"/>
      <c r="CS626" s="115"/>
      <c r="CT626" s="115">
        <f t="shared" si="9906"/>
        <v>0</v>
      </c>
      <c r="CV626" s="118"/>
      <c r="CW626" s="118"/>
      <c r="CX626" s="115"/>
      <c r="CY626" s="115"/>
      <c r="CZ626" s="115"/>
      <c r="DA626" s="115"/>
      <c r="DB626" s="115"/>
      <c r="DC626" s="115">
        <f t="shared" si="9907"/>
        <v>0</v>
      </c>
      <c r="DE626" s="118"/>
      <c r="DF626" s="118"/>
      <c r="DG626" s="115"/>
      <c r="DH626" s="115"/>
      <c r="DI626" s="115"/>
      <c r="DJ626" s="115"/>
      <c r="DK626" s="115"/>
      <c r="DL626" s="115">
        <f t="shared" si="9908"/>
        <v>0</v>
      </c>
      <c r="DN626" s="118"/>
      <c r="DO626" s="118"/>
      <c r="DP626" s="115"/>
      <c r="DQ626" s="115"/>
      <c r="DR626" s="115"/>
      <c r="DS626" s="115"/>
      <c r="DT626" s="115"/>
      <c r="DU626" s="115">
        <f t="shared" si="9909"/>
        <v>0</v>
      </c>
      <c r="DW626" s="118"/>
      <c r="DX626" s="118"/>
      <c r="DY626" s="115"/>
      <c r="DZ626" s="115"/>
      <c r="EA626" s="115"/>
      <c r="EB626" s="115"/>
      <c r="EC626" s="115"/>
      <c r="ED626" s="115">
        <f t="shared" si="9910"/>
        <v>0</v>
      </c>
      <c r="EF626" s="118"/>
      <c r="EG626" s="118"/>
      <c r="EH626" s="115"/>
      <c r="EI626" s="115"/>
      <c r="EJ626" s="115"/>
      <c r="EK626" s="115"/>
      <c r="EL626" s="115"/>
      <c r="EM626" s="115">
        <f t="shared" si="9911"/>
        <v>0</v>
      </c>
      <c r="EO626" s="118"/>
      <c r="EP626" s="118"/>
      <c r="EQ626" s="115"/>
      <c r="ER626" s="115"/>
      <c r="ES626" s="115"/>
      <c r="ET626" s="115"/>
      <c r="EU626" s="115"/>
      <c r="EV626" s="115">
        <f t="shared" si="9912"/>
        <v>0</v>
      </c>
      <c r="EX626" s="118"/>
      <c r="EY626" s="118"/>
      <c r="EZ626" s="115"/>
      <c r="FA626" s="115"/>
      <c r="FB626" s="115"/>
      <c r="FC626" s="115"/>
      <c r="FD626" s="115"/>
      <c r="FE626" s="115">
        <f t="shared" si="9913"/>
        <v>0</v>
      </c>
      <c r="FG626" s="118"/>
      <c r="FH626" s="118"/>
      <c r="FI626" s="115"/>
      <c r="FJ626" s="115"/>
      <c r="FK626" s="115"/>
      <c r="FL626" s="115"/>
      <c r="FM626" s="115"/>
      <c r="FN626" s="115">
        <f t="shared" si="9914"/>
        <v>0</v>
      </c>
      <c r="FP626" s="118"/>
      <c r="FQ626" s="118"/>
      <c r="FR626" s="115"/>
      <c r="FS626" s="115"/>
      <c r="FT626" s="115"/>
      <c r="FU626" s="115"/>
      <c r="FV626" s="115"/>
      <c r="FW626" s="115">
        <f t="shared" si="9915"/>
        <v>0</v>
      </c>
      <c r="FY626" s="118"/>
      <c r="FZ626" s="118"/>
      <c r="GA626" s="115"/>
      <c r="GB626" s="115"/>
      <c r="GC626" s="115"/>
      <c r="GD626" s="115"/>
      <c r="GE626" s="115"/>
      <c r="GF626" s="115">
        <f t="shared" si="9916"/>
        <v>0</v>
      </c>
      <c r="GH626" s="118"/>
      <c r="GI626" s="118"/>
      <c r="GJ626" s="115"/>
      <c r="GK626" s="115"/>
      <c r="GL626" s="115"/>
      <c r="GM626" s="115"/>
      <c r="GN626" s="115"/>
      <c r="GO626" s="115">
        <f t="shared" si="9917"/>
        <v>0</v>
      </c>
      <c r="GQ626" s="118"/>
      <c r="GR626" s="118"/>
      <c r="GS626" s="115"/>
      <c r="GT626" s="115"/>
      <c r="GU626" s="115"/>
      <c r="GV626" s="115"/>
      <c r="GW626" s="115"/>
      <c r="GX626" s="115">
        <f t="shared" si="9918"/>
        <v>0</v>
      </c>
      <c r="GZ626" s="121" t="s">
        <v>866</v>
      </c>
      <c r="HA626" s="118"/>
      <c r="HB626" s="115"/>
      <c r="HC626" s="115"/>
      <c r="HD626" s="115"/>
      <c r="HE626" s="115">
        <v>1</v>
      </c>
      <c r="HF626" s="115"/>
      <c r="HG626" s="115">
        <f t="shared" si="9919"/>
        <v>1</v>
      </c>
      <c r="HI626" s="121" t="s">
        <v>866</v>
      </c>
      <c r="HJ626" s="118"/>
      <c r="HK626" s="115"/>
      <c r="HL626" s="115"/>
      <c r="HM626" s="115"/>
      <c r="HN626" s="115">
        <v>1</v>
      </c>
      <c r="HO626" s="115"/>
      <c r="HP626" s="115">
        <f t="shared" si="9920"/>
        <v>1</v>
      </c>
      <c r="HR626" s="121" t="s">
        <v>866</v>
      </c>
      <c r="HS626" s="118"/>
      <c r="HT626" s="115"/>
      <c r="HU626" s="115"/>
      <c r="HV626" s="115"/>
      <c r="HW626" s="115">
        <v>1</v>
      </c>
      <c r="HX626" s="115"/>
      <c r="HY626" s="115">
        <f t="shared" si="9921"/>
        <v>1</v>
      </c>
      <c r="IA626" s="121" t="s">
        <v>866</v>
      </c>
      <c r="IB626" s="118"/>
      <c r="IC626" s="115"/>
      <c r="ID626" s="115"/>
      <c r="IE626" s="115"/>
      <c r="IF626" s="115">
        <v>1</v>
      </c>
      <c r="IG626" s="115"/>
      <c r="IH626" s="115">
        <f t="shared" si="9922"/>
        <v>1</v>
      </c>
      <c r="IJ626" s="121"/>
      <c r="IK626" s="118"/>
      <c r="IL626" s="115"/>
      <c r="IM626" s="115"/>
      <c r="IN626" s="115"/>
      <c r="IO626" s="115"/>
      <c r="IP626" s="115"/>
      <c r="IQ626" s="115">
        <f t="shared" si="9923"/>
        <v>0</v>
      </c>
      <c r="IS626" s="121" t="s">
        <v>866</v>
      </c>
      <c r="IT626" s="118"/>
      <c r="IU626" s="115"/>
      <c r="IV626" s="115"/>
      <c r="IW626" s="115"/>
      <c r="IX626" s="115">
        <v>1</v>
      </c>
      <c r="IY626" s="115"/>
      <c r="IZ626" s="115">
        <f t="shared" si="9924"/>
        <v>1</v>
      </c>
      <c r="JB626" s="121" t="s">
        <v>866</v>
      </c>
      <c r="JC626" s="118"/>
      <c r="JD626" s="115"/>
      <c r="JE626" s="115"/>
      <c r="JF626" s="115"/>
      <c r="JG626" s="115">
        <v>1</v>
      </c>
      <c r="JH626" s="115"/>
      <c r="JI626" s="115">
        <f t="shared" si="9925"/>
        <v>1</v>
      </c>
      <c r="JK626" s="121"/>
      <c r="JL626" s="118"/>
      <c r="JM626" s="115"/>
      <c r="JN626" s="115"/>
      <c r="JO626" s="115"/>
      <c r="JP626" s="115"/>
      <c r="JQ626" s="115"/>
      <c r="JR626" s="115">
        <f t="shared" si="9926"/>
        <v>0</v>
      </c>
      <c r="JS626" s="481"/>
      <c r="JT626" s="118"/>
      <c r="JU626" s="118"/>
      <c r="JV626" s="115"/>
      <c r="JW626" s="115"/>
      <c r="JX626" s="115"/>
      <c r="JY626" s="115"/>
      <c r="JZ626" s="115"/>
      <c r="KA626" s="115">
        <f t="shared" si="9927"/>
        <v>0</v>
      </c>
      <c r="KB626" s="481"/>
      <c r="KC626" s="118"/>
      <c r="KD626" s="118"/>
      <c r="KE626" s="115"/>
      <c r="KF626" s="115"/>
      <c r="KG626" s="115"/>
      <c r="KH626" s="115"/>
      <c r="KI626" s="115"/>
      <c r="KJ626" s="115">
        <f t="shared" si="9928"/>
        <v>0</v>
      </c>
      <c r="KK626" s="481"/>
      <c r="KL626" s="118"/>
      <c r="KM626" s="118"/>
      <c r="KN626" s="115"/>
      <c r="KO626" s="115"/>
      <c r="KP626" s="115"/>
      <c r="KQ626" s="115"/>
      <c r="KR626" s="115"/>
      <c r="KS626" s="115">
        <f t="shared" si="9929"/>
        <v>0</v>
      </c>
      <c r="KT626" s="481"/>
      <c r="KU626" s="118"/>
      <c r="KV626" s="118"/>
      <c r="KW626" s="115"/>
      <c r="KX626" s="115"/>
      <c r="KY626" s="115"/>
      <c r="KZ626" s="115"/>
      <c r="LA626" s="115"/>
      <c r="LB626" s="115">
        <f t="shared" si="9930"/>
        <v>0</v>
      </c>
      <c r="LC626" s="481"/>
      <c r="LD626" s="118"/>
      <c r="LE626" s="118"/>
      <c r="LF626" s="115"/>
      <c r="LG626" s="115"/>
      <c r="LH626" s="115"/>
      <c r="LI626" s="115"/>
      <c r="LJ626" s="115"/>
      <c r="LK626" s="115">
        <f t="shared" si="9931"/>
        <v>0</v>
      </c>
      <c r="LL626" s="481"/>
      <c r="LM626" s="118"/>
      <c r="LN626" s="118"/>
      <c r="LO626" s="115"/>
      <c r="LP626" s="115"/>
      <c r="LQ626" s="115"/>
      <c r="LR626" s="115"/>
      <c r="LS626" s="115"/>
      <c r="LT626" s="115">
        <f t="shared" si="9932"/>
        <v>0</v>
      </c>
      <c r="LU626" s="481"/>
      <c r="LV626" s="118"/>
      <c r="LW626" s="118"/>
      <c r="LX626" s="115"/>
      <c r="LY626" s="115"/>
      <c r="LZ626" s="115"/>
      <c r="MA626" s="115"/>
      <c r="MB626" s="115"/>
      <c r="MC626" s="115">
        <f t="shared" si="9933"/>
        <v>0</v>
      </c>
      <c r="MD626" s="481"/>
      <c r="ME626" s="118"/>
      <c r="MF626" s="118"/>
      <c r="MG626" s="115"/>
      <c r="MH626" s="115"/>
      <c r="MI626" s="115"/>
      <c r="MJ626" s="115"/>
      <c r="MK626" s="115"/>
      <c r="ML626" s="115">
        <f t="shared" si="9934"/>
        <v>0</v>
      </c>
      <c r="MM626" s="481"/>
      <c r="MN626" s="121" t="s">
        <v>866</v>
      </c>
      <c r="MO626" s="118"/>
      <c r="MP626" s="115"/>
      <c r="MQ626" s="115"/>
      <c r="MR626" s="115"/>
      <c r="MS626" s="115">
        <v>1</v>
      </c>
      <c r="MT626" s="115"/>
      <c r="MU626" s="115">
        <f t="shared" si="9935"/>
        <v>1</v>
      </c>
      <c r="MV626" s="481"/>
      <c r="MW626" s="121" t="s">
        <v>866</v>
      </c>
      <c r="MX626" s="118"/>
      <c r="MY626" s="115"/>
      <c r="MZ626" s="115"/>
      <c r="NA626" s="115"/>
      <c r="NB626" s="115">
        <v>1</v>
      </c>
      <c r="NC626" s="115"/>
      <c r="ND626" s="115">
        <f t="shared" si="9936"/>
        <v>1</v>
      </c>
      <c r="NE626" s="481"/>
      <c r="NF626" s="121" t="s">
        <v>866</v>
      </c>
      <c r="NG626" s="118"/>
      <c r="NH626" s="115"/>
      <c r="NI626" s="115"/>
      <c r="NJ626" s="115"/>
      <c r="NK626" s="115">
        <v>1</v>
      </c>
      <c r="NL626" s="115"/>
      <c r="NM626" s="115">
        <f t="shared" si="9937"/>
        <v>1</v>
      </c>
      <c r="NN626" s="481"/>
      <c r="NO626" s="118"/>
      <c r="NP626" s="118"/>
      <c r="NQ626" s="115"/>
      <c r="NR626" s="115"/>
      <c r="NS626" s="115"/>
      <c r="NT626" s="115"/>
      <c r="NU626" s="115"/>
      <c r="NV626" s="115">
        <f t="shared" si="9938"/>
        <v>0</v>
      </c>
      <c r="NW626" s="481"/>
      <c r="NX626" s="121" t="s">
        <v>866</v>
      </c>
      <c r="NY626" s="118"/>
      <c r="NZ626" s="115"/>
      <c r="OA626" s="115"/>
      <c r="OB626" s="115"/>
      <c r="OC626" s="115">
        <v>1</v>
      </c>
      <c r="OD626" s="115"/>
      <c r="OE626" s="115">
        <f t="shared" si="9939"/>
        <v>1</v>
      </c>
      <c r="OF626" s="481"/>
      <c r="OG626" s="121" t="s">
        <v>866</v>
      </c>
      <c r="OH626" s="118"/>
      <c r="OI626" s="115"/>
      <c r="OJ626" s="115"/>
      <c r="OK626" s="115"/>
      <c r="OL626" s="115">
        <v>1</v>
      </c>
      <c r="OM626" s="115"/>
      <c r="ON626" s="115">
        <f t="shared" si="9940"/>
        <v>1</v>
      </c>
      <c r="OO626" s="481"/>
      <c r="OP626" s="118"/>
      <c r="OQ626" s="118"/>
      <c r="OR626" s="115"/>
      <c r="OS626" s="115"/>
      <c r="OT626" s="115"/>
      <c r="OU626" s="115"/>
      <c r="OV626" s="115"/>
      <c r="OW626" s="115">
        <f t="shared" si="9941"/>
        <v>0</v>
      </c>
      <c r="OY626" s="118"/>
      <c r="OZ626" s="118"/>
      <c r="PA626" s="115"/>
      <c r="PB626" s="115"/>
      <c r="PC626" s="115"/>
      <c r="PD626" s="115"/>
      <c r="PE626" s="115"/>
      <c r="PF626" s="115">
        <f t="shared" si="9942"/>
        <v>0</v>
      </c>
    </row>
    <row r="627" spans="1:422">
      <c r="A627" s="118"/>
      <c r="B627" s="118"/>
      <c r="C627" s="115"/>
      <c r="D627" s="115"/>
      <c r="E627" s="115"/>
      <c r="F627" s="115"/>
      <c r="G627" s="115"/>
      <c r="H627" s="115">
        <f t="shared" si="9896"/>
        <v>0</v>
      </c>
      <c r="J627" s="118"/>
      <c r="K627" s="118"/>
      <c r="L627" s="115"/>
      <c r="M627" s="115"/>
      <c r="N627" s="115"/>
      <c r="O627" s="115"/>
      <c r="P627" s="115"/>
      <c r="Q627" s="115">
        <f t="shared" si="9897"/>
        <v>0</v>
      </c>
      <c r="S627" s="118"/>
      <c r="T627" s="118"/>
      <c r="U627" s="115"/>
      <c r="V627" s="115"/>
      <c r="W627" s="115"/>
      <c r="X627" s="115"/>
      <c r="Y627" s="115"/>
      <c r="Z627" s="115">
        <f t="shared" si="9898"/>
        <v>0</v>
      </c>
      <c r="AB627" s="118"/>
      <c r="AC627" s="118"/>
      <c r="AD627" s="115"/>
      <c r="AE627" s="115"/>
      <c r="AF627" s="115"/>
      <c r="AG627" s="115"/>
      <c r="AH627" s="115"/>
      <c r="AI627" s="115">
        <f t="shared" si="9899"/>
        <v>0</v>
      </c>
      <c r="AK627" s="118"/>
      <c r="AL627" s="118"/>
      <c r="AM627" s="115"/>
      <c r="AN627" s="115"/>
      <c r="AO627" s="115"/>
      <c r="AP627" s="115"/>
      <c r="AQ627" s="115"/>
      <c r="AR627" s="115">
        <f t="shared" si="9900"/>
        <v>0</v>
      </c>
      <c r="AT627" s="118"/>
      <c r="AU627" s="118"/>
      <c r="AV627" s="115"/>
      <c r="AW627" s="115"/>
      <c r="AX627" s="115"/>
      <c r="AY627" s="115"/>
      <c r="AZ627" s="115"/>
      <c r="BA627" s="115">
        <f t="shared" si="9901"/>
        <v>0</v>
      </c>
      <c r="BC627" s="118"/>
      <c r="BD627" s="118"/>
      <c r="BE627" s="115"/>
      <c r="BF627" s="115"/>
      <c r="BG627" s="115"/>
      <c r="BH627" s="115"/>
      <c r="BI627" s="115"/>
      <c r="BJ627" s="115">
        <f t="shared" si="9902"/>
        <v>0</v>
      </c>
      <c r="BL627" s="118"/>
      <c r="BM627" s="118"/>
      <c r="BN627" s="115"/>
      <c r="BO627" s="115"/>
      <c r="BP627" s="115"/>
      <c r="BQ627" s="115"/>
      <c r="BR627" s="115"/>
      <c r="BS627" s="115">
        <f t="shared" si="9903"/>
        <v>0</v>
      </c>
      <c r="BU627" s="118"/>
      <c r="BV627" s="118"/>
      <c r="BW627" s="115"/>
      <c r="BX627" s="115"/>
      <c r="BY627" s="115"/>
      <c r="BZ627" s="115"/>
      <c r="CA627" s="115"/>
      <c r="CB627" s="115">
        <f t="shared" si="9904"/>
        <v>0</v>
      </c>
      <c r="CD627" s="118"/>
      <c r="CE627" s="118"/>
      <c r="CF627" s="115"/>
      <c r="CG627" s="115"/>
      <c r="CH627" s="115"/>
      <c r="CI627" s="115"/>
      <c r="CJ627" s="115"/>
      <c r="CK627" s="115">
        <f t="shared" si="9905"/>
        <v>0</v>
      </c>
      <c r="CM627" s="118"/>
      <c r="CN627" s="118"/>
      <c r="CO627" s="115"/>
      <c r="CP627" s="115"/>
      <c r="CQ627" s="115"/>
      <c r="CR627" s="115"/>
      <c r="CS627" s="115"/>
      <c r="CT627" s="115">
        <f t="shared" si="9906"/>
        <v>0</v>
      </c>
      <c r="CV627" s="118"/>
      <c r="CW627" s="118"/>
      <c r="CX627" s="115"/>
      <c r="CY627" s="115"/>
      <c r="CZ627" s="115"/>
      <c r="DA627" s="115"/>
      <c r="DB627" s="115"/>
      <c r="DC627" s="115">
        <f t="shared" si="9907"/>
        <v>0</v>
      </c>
      <c r="DE627" s="118"/>
      <c r="DF627" s="118"/>
      <c r="DG627" s="115"/>
      <c r="DH627" s="115"/>
      <c r="DI627" s="115"/>
      <c r="DJ627" s="115"/>
      <c r="DK627" s="115"/>
      <c r="DL627" s="115">
        <f t="shared" si="9908"/>
        <v>0</v>
      </c>
      <c r="DN627" s="118"/>
      <c r="DO627" s="118"/>
      <c r="DP627" s="115"/>
      <c r="DQ627" s="115"/>
      <c r="DR627" s="115"/>
      <c r="DS627" s="115"/>
      <c r="DT627" s="115"/>
      <c r="DU627" s="115">
        <f t="shared" si="9909"/>
        <v>0</v>
      </c>
      <c r="DW627" s="118"/>
      <c r="DX627" s="118"/>
      <c r="DY627" s="115"/>
      <c r="DZ627" s="115"/>
      <c r="EA627" s="115"/>
      <c r="EB627" s="115"/>
      <c r="EC627" s="115"/>
      <c r="ED627" s="115">
        <f t="shared" si="9910"/>
        <v>0</v>
      </c>
      <c r="EF627" s="118"/>
      <c r="EG627" s="118"/>
      <c r="EH627" s="115"/>
      <c r="EI627" s="115"/>
      <c r="EJ627" s="115"/>
      <c r="EK627" s="115"/>
      <c r="EL627" s="115"/>
      <c r="EM627" s="115">
        <f t="shared" si="9911"/>
        <v>0</v>
      </c>
      <c r="EO627" s="118"/>
      <c r="EP627" s="118"/>
      <c r="EQ627" s="115"/>
      <c r="ER627" s="115"/>
      <c r="ES627" s="115"/>
      <c r="ET627" s="115"/>
      <c r="EU627" s="115"/>
      <c r="EV627" s="115">
        <f t="shared" si="9912"/>
        <v>0</v>
      </c>
      <c r="EX627" s="118"/>
      <c r="EY627" s="118"/>
      <c r="EZ627" s="115"/>
      <c r="FA627" s="115"/>
      <c r="FB627" s="115"/>
      <c r="FC627" s="115"/>
      <c r="FD627" s="115"/>
      <c r="FE627" s="115">
        <f t="shared" si="9913"/>
        <v>0</v>
      </c>
      <c r="FG627" s="118"/>
      <c r="FH627" s="118"/>
      <c r="FI627" s="115"/>
      <c r="FJ627" s="115"/>
      <c r="FK627" s="115"/>
      <c r="FL627" s="115"/>
      <c r="FM627" s="115"/>
      <c r="FN627" s="115">
        <f t="shared" si="9914"/>
        <v>0</v>
      </c>
      <c r="FP627" s="118"/>
      <c r="FQ627" s="118"/>
      <c r="FR627" s="115"/>
      <c r="FS627" s="115"/>
      <c r="FT627" s="115"/>
      <c r="FU627" s="115"/>
      <c r="FV627" s="115"/>
      <c r="FW627" s="115">
        <f t="shared" si="9915"/>
        <v>0</v>
      </c>
      <c r="FY627" s="118"/>
      <c r="FZ627" s="118"/>
      <c r="GA627" s="115"/>
      <c r="GB627" s="115"/>
      <c r="GC627" s="115"/>
      <c r="GD627" s="115"/>
      <c r="GE627" s="115"/>
      <c r="GF627" s="115">
        <f t="shared" si="9916"/>
        <v>0</v>
      </c>
      <c r="GH627" s="118"/>
      <c r="GI627" s="118"/>
      <c r="GJ627" s="115"/>
      <c r="GK627" s="115"/>
      <c r="GL627" s="115"/>
      <c r="GM627" s="115"/>
      <c r="GN627" s="115"/>
      <c r="GO627" s="115">
        <f t="shared" si="9917"/>
        <v>0</v>
      </c>
      <c r="GQ627" s="118"/>
      <c r="GR627" s="118"/>
      <c r="GS627" s="115"/>
      <c r="GT627" s="115"/>
      <c r="GU627" s="115"/>
      <c r="GV627" s="115"/>
      <c r="GW627" s="115"/>
      <c r="GX627" s="115">
        <f t="shared" si="9918"/>
        <v>0</v>
      </c>
      <c r="GZ627" s="121" t="s">
        <v>864</v>
      </c>
      <c r="HA627" s="118"/>
      <c r="HB627" s="115"/>
      <c r="HC627" s="115"/>
      <c r="HD627" s="115"/>
      <c r="HE627" s="115">
        <v>1</v>
      </c>
      <c r="HF627" s="115"/>
      <c r="HG627" s="115">
        <f t="shared" si="9919"/>
        <v>1</v>
      </c>
      <c r="HI627" s="121" t="s">
        <v>864</v>
      </c>
      <c r="HJ627" s="118"/>
      <c r="HK627" s="115"/>
      <c r="HL627" s="115"/>
      <c r="HM627" s="115"/>
      <c r="HN627" s="115">
        <v>1</v>
      </c>
      <c r="HO627" s="115"/>
      <c r="HP627" s="115">
        <f t="shared" si="9920"/>
        <v>1</v>
      </c>
      <c r="HR627" s="121" t="s">
        <v>864</v>
      </c>
      <c r="HS627" s="118"/>
      <c r="HT627" s="115"/>
      <c r="HU627" s="115"/>
      <c r="HV627" s="115"/>
      <c r="HW627" s="115">
        <v>1</v>
      </c>
      <c r="HX627" s="115"/>
      <c r="HY627" s="115">
        <f t="shared" si="9921"/>
        <v>1</v>
      </c>
      <c r="IA627" s="121" t="s">
        <v>864</v>
      </c>
      <c r="IB627" s="118"/>
      <c r="IC627" s="115"/>
      <c r="ID627" s="115"/>
      <c r="IE627" s="115"/>
      <c r="IF627" s="115">
        <v>1</v>
      </c>
      <c r="IG627" s="115"/>
      <c r="IH627" s="115">
        <f t="shared" si="9922"/>
        <v>1</v>
      </c>
      <c r="IJ627" s="121"/>
      <c r="IK627" s="118"/>
      <c r="IL627" s="115"/>
      <c r="IM627" s="115"/>
      <c r="IN627" s="115"/>
      <c r="IO627" s="115"/>
      <c r="IP627" s="115"/>
      <c r="IQ627" s="115">
        <f t="shared" si="9923"/>
        <v>0</v>
      </c>
      <c r="IS627" s="121" t="s">
        <v>864</v>
      </c>
      <c r="IT627" s="118"/>
      <c r="IU627" s="115"/>
      <c r="IV627" s="115"/>
      <c r="IW627" s="115"/>
      <c r="IX627" s="115">
        <v>1</v>
      </c>
      <c r="IY627" s="115"/>
      <c r="IZ627" s="115">
        <f t="shared" si="9924"/>
        <v>1</v>
      </c>
      <c r="JB627" s="121" t="s">
        <v>864</v>
      </c>
      <c r="JC627" s="118"/>
      <c r="JD627" s="115"/>
      <c r="JE627" s="115"/>
      <c r="JF627" s="115"/>
      <c r="JG627" s="115">
        <v>1</v>
      </c>
      <c r="JH627" s="115"/>
      <c r="JI627" s="115">
        <f t="shared" si="9925"/>
        <v>1</v>
      </c>
      <c r="JK627" s="121"/>
      <c r="JL627" s="118"/>
      <c r="JM627" s="115"/>
      <c r="JN627" s="115"/>
      <c r="JO627" s="115"/>
      <c r="JP627" s="115"/>
      <c r="JQ627" s="115"/>
      <c r="JR627" s="115">
        <f t="shared" si="9926"/>
        <v>0</v>
      </c>
      <c r="JS627" s="481"/>
      <c r="JT627" s="118"/>
      <c r="JU627" s="118"/>
      <c r="JV627" s="115"/>
      <c r="JW627" s="115"/>
      <c r="JX627" s="115"/>
      <c r="JY627" s="115"/>
      <c r="JZ627" s="115"/>
      <c r="KA627" s="115">
        <f t="shared" si="9927"/>
        <v>0</v>
      </c>
      <c r="KB627" s="481"/>
      <c r="KC627" s="118"/>
      <c r="KD627" s="118"/>
      <c r="KE627" s="115"/>
      <c r="KF627" s="115"/>
      <c r="KG627" s="115"/>
      <c r="KH627" s="115"/>
      <c r="KI627" s="115"/>
      <c r="KJ627" s="115">
        <f t="shared" si="9928"/>
        <v>0</v>
      </c>
      <c r="KK627" s="481"/>
      <c r="KL627" s="118"/>
      <c r="KM627" s="118"/>
      <c r="KN627" s="115"/>
      <c r="KO627" s="115"/>
      <c r="KP627" s="115"/>
      <c r="KQ627" s="115"/>
      <c r="KR627" s="115"/>
      <c r="KS627" s="115">
        <f t="shared" si="9929"/>
        <v>0</v>
      </c>
      <c r="KT627" s="481"/>
      <c r="KU627" s="118"/>
      <c r="KV627" s="118"/>
      <c r="KW627" s="115"/>
      <c r="KX627" s="115"/>
      <c r="KY627" s="115"/>
      <c r="KZ627" s="115"/>
      <c r="LA627" s="115"/>
      <c r="LB627" s="115">
        <f t="shared" si="9930"/>
        <v>0</v>
      </c>
      <c r="LC627" s="481"/>
      <c r="LD627" s="118"/>
      <c r="LE627" s="118"/>
      <c r="LF627" s="115"/>
      <c r="LG627" s="115"/>
      <c r="LH627" s="115"/>
      <c r="LI627" s="115"/>
      <c r="LJ627" s="115"/>
      <c r="LK627" s="115">
        <f t="shared" si="9931"/>
        <v>0</v>
      </c>
      <c r="LL627" s="481"/>
      <c r="LM627" s="118"/>
      <c r="LN627" s="118"/>
      <c r="LO627" s="115"/>
      <c r="LP627" s="115"/>
      <c r="LQ627" s="115"/>
      <c r="LR627" s="115"/>
      <c r="LS627" s="115"/>
      <c r="LT627" s="115">
        <f t="shared" si="9932"/>
        <v>0</v>
      </c>
      <c r="LU627" s="481"/>
      <c r="LV627" s="118"/>
      <c r="LW627" s="118"/>
      <c r="LX627" s="115"/>
      <c r="LY627" s="115"/>
      <c r="LZ627" s="115"/>
      <c r="MA627" s="115"/>
      <c r="MB627" s="115"/>
      <c r="MC627" s="115">
        <f t="shared" si="9933"/>
        <v>0</v>
      </c>
      <c r="MD627" s="481"/>
      <c r="ME627" s="118"/>
      <c r="MF627" s="118"/>
      <c r="MG627" s="115"/>
      <c r="MH627" s="115"/>
      <c r="MI627" s="115"/>
      <c r="MJ627" s="115"/>
      <c r="MK627" s="115"/>
      <c r="ML627" s="115">
        <f t="shared" si="9934"/>
        <v>0</v>
      </c>
      <c r="MM627" s="481"/>
      <c r="MN627" s="121" t="s">
        <v>864</v>
      </c>
      <c r="MO627" s="118"/>
      <c r="MP627" s="115"/>
      <c r="MQ627" s="115"/>
      <c r="MR627" s="115"/>
      <c r="MS627" s="115">
        <v>1</v>
      </c>
      <c r="MT627" s="115"/>
      <c r="MU627" s="115">
        <f t="shared" si="9935"/>
        <v>1</v>
      </c>
      <c r="MV627" s="481"/>
      <c r="MW627" s="121" t="s">
        <v>864</v>
      </c>
      <c r="MX627" s="118"/>
      <c r="MY627" s="115"/>
      <c r="MZ627" s="115"/>
      <c r="NA627" s="115"/>
      <c r="NB627" s="115">
        <v>1</v>
      </c>
      <c r="NC627" s="115"/>
      <c r="ND627" s="115">
        <f t="shared" si="9936"/>
        <v>1</v>
      </c>
      <c r="NE627" s="481"/>
      <c r="NF627" s="121" t="s">
        <v>864</v>
      </c>
      <c r="NG627" s="118"/>
      <c r="NH627" s="115"/>
      <c r="NI627" s="115"/>
      <c r="NJ627" s="115"/>
      <c r="NK627" s="115">
        <v>1</v>
      </c>
      <c r="NL627" s="115"/>
      <c r="NM627" s="115">
        <f t="shared" si="9937"/>
        <v>1</v>
      </c>
      <c r="NN627" s="481"/>
      <c r="NO627" s="118"/>
      <c r="NP627" s="118"/>
      <c r="NQ627" s="115"/>
      <c r="NR627" s="115"/>
      <c r="NS627" s="115"/>
      <c r="NT627" s="115"/>
      <c r="NU627" s="115"/>
      <c r="NV627" s="115">
        <f t="shared" si="9938"/>
        <v>0</v>
      </c>
      <c r="NW627" s="481"/>
      <c r="NX627" s="121" t="s">
        <v>864</v>
      </c>
      <c r="NY627" s="118"/>
      <c r="NZ627" s="115"/>
      <c r="OA627" s="115"/>
      <c r="OB627" s="115"/>
      <c r="OC627" s="115">
        <v>1</v>
      </c>
      <c r="OD627" s="115"/>
      <c r="OE627" s="115">
        <f t="shared" si="9939"/>
        <v>1</v>
      </c>
      <c r="OF627" s="481"/>
      <c r="OG627" s="121" t="s">
        <v>864</v>
      </c>
      <c r="OH627" s="118"/>
      <c r="OI627" s="115"/>
      <c r="OJ627" s="115"/>
      <c r="OK627" s="115"/>
      <c r="OL627" s="115">
        <v>1</v>
      </c>
      <c r="OM627" s="115"/>
      <c r="ON627" s="115">
        <f t="shared" si="9940"/>
        <v>1</v>
      </c>
      <c r="OO627" s="481"/>
      <c r="OP627" s="118"/>
      <c r="OQ627" s="118"/>
      <c r="OR627" s="115"/>
      <c r="OS627" s="115"/>
      <c r="OT627" s="115"/>
      <c r="OU627" s="115"/>
      <c r="OV627" s="115"/>
      <c r="OW627" s="115">
        <f t="shared" si="9941"/>
        <v>0</v>
      </c>
      <c r="OY627" s="118"/>
      <c r="OZ627" s="118"/>
      <c r="PA627" s="115"/>
      <c r="PB627" s="115"/>
      <c r="PC627" s="115"/>
      <c r="PD627" s="115"/>
      <c r="PE627" s="115"/>
      <c r="PF627" s="115">
        <f t="shared" si="9942"/>
        <v>0</v>
      </c>
    </row>
    <row r="628" spans="1:422">
      <c r="A628" s="118"/>
      <c r="B628" s="118"/>
      <c r="C628" s="115"/>
      <c r="D628" s="115"/>
      <c r="E628" s="115"/>
      <c r="F628" s="115"/>
      <c r="G628" s="115"/>
      <c r="H628" s="115">
        <f t="shared" si="9896"/>
        <v>0</v>
      </c>
      <c r="J628" s="118"/>
      <c r="K628" s="118"/>
      <c r="L628" s="115"/>
      <c r="M628" s="115"/>
      <c r="N628" s="115"/>
      <c r="O628" s="115"/>
      <c r="P628" s="115"/>
      <c r="Q628" s="115">
        <f t="shared" si="9897"/>
        <v>0</v>
      </c>
      <c r="S628" s="118"/>
      <c r="T628" s="118"/>
      <c r="U628" s="115"/>
      <c r="V628" s="115"/>
      <c r="W628" s="115"/>
      <c r="X628" s="115"/>
      <c r="Y628" s="115"/>
      <c r="Z628" s="115">
        <f t="shared" si="9898"/>
        <v>0</v>
      </c>
      <c r="AB628" s="118"/>
      <c r="AC628" s="118"/>
      <c r="AD628" s="115"/>
      <c r="AE628" s="115"/>
      <c r="AF628" s="115"/>
      <c r="AG628" s="115"/>
      <c r="AH628" s="115"/>
      <c r="AI628" s="115">
        <f t="shared" si="9899"/>
        <v>0</v>
      </c>
      <c r="AK628" s="118"/>
      <c r="AL628" s="118"/>
      <c r="AM628" s="115"/>
      <c r="AN628" s="115"/>
      <c r="AO628" s="115"/>
      <c r="AP628" s="115"/>
      <c r="AQ628" s="115"/>
      <c r="AR628" s="115">
        <f t="shared" si="9900"/>
        <v>0</v>
      </c>
      <c r="AT628" s="118"/>
      <c r="AU628" s="118"/>
      <c r="AV628" s="115"/>
      <c r="AW628" s="115"/>
      <c r="AX628" s="115"/>
      <c r="AY628" s="115"/>
      <c r="AZ628" s="115"/>
      <c r="BA628" s="115">
        <f t="shared" si="9901"/>
        <v>0</v>
      </c>
      <c r="BC628" s="118"/>
      <c r="BD628" s="118"/>
      <c r="BE628" s="115"/>
      <c r="BF628" s="115"/>
      <c r="BG628" s="115"/>
      <c r="BH628" s="115"/>
      <c r="BI628" s="115"/>
      <c r="BJ628" s="115">
        <f t="shared" si="9902"/>
        <v>0</v>
      </c>
      <c r="BL628" s="118"/>
      <c r="BM628" s="118"/>
      <c r="BN628" s="115"/>
      <c r="BO628" s="115"/>
      <c r="BP628" s="115"/>
      <c r="BQ628" s="115"/>
      <c r="BR628" s="115"/>
      <c r="BS628" s="115">
        <f t="shared" si="9903"/>
        <v>0</v>
      </c>
      <c r="BU628" s="118"/>
      <c r="BV628" s="118"/>
      <c r="BW628" s="115"/>
      <c r="BX628" s="115"/>
      <c r="BY628" s="115"/>
      <c r="BZ628" s="115"/>
      <c r="CA628" s="115"/>
      <c r="CB628" s="115">
        <f t="shared" si="9904"/>
        <v>0</v>
      </c>
      <c r="CD628" s="118"/>
      <c r="CE628" s="118"/>
      <c r="CF628" s="115"/>
      <c r="CG628" s="115"/>
      <c r="CH628" s="115"/>
      <c r="CI628" s="115"/>
      <c r="CJ628" s="115"/>
      <c r="CK628" s="115">
        <f t="shared" si="9905"/>
        <v>0</v>
      </c>
      <c r="CM628" s="118"/>
      <c r="CN628" s="118"/>
      <c r="CO628" s="115"/>
      <c r="CP628" s="115"/>
      <c r="CQ628" s="115"/>
      <c r="CR628" s="115"/>
      <c r="CS628" s="115"/>
      <c r="CT628" s="115">
        <f t="shared" si="9906"/>
        <v>0</v>
      </c>
      <c r="CV628" s="118"/>
      <c r="CW628" s="118"/>
      <c r="CX628" s="115"/>
      <c r="CY628" s="115"/>
      <c r="CZ628" s="115"/>
      <c r="DA628" s="115"/>
      <c r="DB628" s="115"/>
      <c r="DC628" s="115">
        <f t="shared" si="9907"/>
        <v>0</v>
      </c>
      <c r="DE628" s="118"/>
      <c r="DF628" s="118"/>
      <c r="DG628" s="115"/>
      <c r="DH628" s="115"/>
      <c r="DI628" s="115"/>
      <c r="DJ628" s="115"/>
      <c r="DK628" s="115"/>
      <c r="DL628" s="115">
        <f t="shared" si="9908"/>
        <v>0</v>
      </c>
      <c r="DN628" s="118"/>
      <c r="DO628" s="118"/>
      <c r="DP628" s="115"/>
      <c r="DQ628" s="115"/>
      <c r="DR628" s="115"/>
      <c r="DS628" s="115"/>
      <c r="DT628" s="115"/>
      <c r="DU628" s="115">
        <f t="shared" si="9909"/>
        <v>0</v>
      </c>
      <c r="DW628" s="118"/>
      <c r="DX628" s="118"/>
      <c r="DY628" s="115"/>
      <c r="DZ628" s="115"/>
      <c r="EA628" s="115"/>
      <c r="EB628" s="115"/>
      <c r="EC628" s="115"/>
      <c r="ED628" s="115">
        <f t="shared" si="9910"/>
        <v>0</v>
      </c>
      <c r="EF628" s="118"/>
      <c r="EG628" s="118"/>
      <c r="EH628" s="115"/>
      <c r="EI628" s="115"/>
      <c r="EJ628" s="115"/>
      <c r="EK628" s="115"/>
      <c r="EL628" s="115"/>
      <c r="EM628" s="115">
        <f t="shared" si="9911"/>
        <v>0</v>
      </c>
      <c r="EO628" s="118"/>
      <c r="EP628" s="118"/>
      <c r="EQ628" s="115"/>
      <c r="ER628" s="115"/>
      <c r="ES628" s="115"/>
      <c r="ET628" s="115"/>
      <c r="EU628" s="115"/>
      <c r="EV628" s="115">
        <f t="shared" si="9912"/>
        <v>0</v>
      </c>
      <c r="EX628" s="118"/>
      <c r="EY628" s="118"/>
      <c r="EZ628" s="115"/>
      <c r="FA628" s="115"/>
      <c r="FB628" s="115"/>
      <c r="FC628" s="115"/>
      <c r="FD628" s="115"/>
      <c r="FE628" s="115">
        <f t="shared" si="9913"/>
        <v>0</v>
      </c>
      <c r="FG628" s="118"/>
      <c r="FH628" s="118"/>
      <c r="FI628" s="115"/>
      <c r="FJ628" s="115"/>
      <c r="FK628" s="115"/>
      <c r="FL628" s="115"/>
      <c r="FM628" s="115"/>
      <c r="FN628" s="115">
        <f t="shared" si="9914"/>
        <v>0</v>
      </c>
      <c r="FP628" s="118"/>
      <c r="FQ628" s="118"/>
      <c r="FR628" s="115"/>
      <c r="FS628" s="115"/>
      <c r="FT628" s="115"/>
      <c r="FU628" s="115"/>
      <c r="FV628" s="115"/>
      <c r="FW628" s="115">
        <f t="shared" si="9915"/>
        <v>0</v>
      </c>
      <c r="FY628" s="118"/>
      <c r="FZ628" s="118"/>
      <c r="GA628" s="115"/>
      <c r="GB628" s="115"/>
      <c r="GC628" s="115"/>
      <c r="GD628" s="115"/>
      <c r="GE628" s="115"/>
      <c r="GF628" s="115">
        <f t="shared" si="9916"/>
        <v>0</v>
      </c>
      <c r="GH628" s="118"/>
      <c r="GI628" s="118"/>
      <c r="GJ628" s="115"/>
      <c r="GK628" s="115"/>
      <c r="GL628" s="115"/>
      <c r="GM628" s="115"/>
      <c r="GN628" s="115"/>
      <c r="GO628" s="115">
        <f t="shared" si="9917"/>
        <v>0</v>
      </c>
      <c r="GQ628" s="118"/>
      <c r="GR628" s="118"/>
      <c r="GS628" s="115"/>
      <c r="GT628" s="115"/>
      <c r="GU628" s="115"/>
      <c r="GV628" s="115"/>
      <c r="GW628" s="115"/>
      <c r="GX628" s="115">
        <f t="shared" si="9918"/>
        <v>0</v>
      </c>
      <c r="GZ628" s="118"/>
      <c r="HA628" s="118"/>
      <c r="HB628" s="115"/>
      <c r="HC628" s="115"/>
      <c r="HD628" s="115"/>
      <c r="HE628" s="115"/>
      <c r="HF628" s="115"/>
      <c r="HG628" s="115">
        <f t="shared" si="9919"/>
        <v>0</v>
      </c>
      <c r="HI628" s="118"/>
      <c r="HJ628" s="118"/>
      <c r="HK628" s="115"/>
      <c r="HL628" s="115"/>
      <c r="HM628" s="115"/>
      <c r="HN628" s="115"/>
      <c r="HO628" s="115"/>
      <c r="HP628" s="115">
        <f t="shared" si="9920"/>
        <v>0</v>
      </c>
      <c r="HR628" s="118"/>
      <c r="HS628" s="118"/>
      <c r="HT628" s="115"/>
      <c r="HU628" s="115"/>
      <c r="HV628" s="115"/>
      <c r="HW628" s="115"/>
      <c r="HX628" s="115"/>
      <c r="HY628" s="115">
        <f t="shared" si="9921"/>
        <v>0</v>
      </c>
      <c r="IA628" s="118"/>
      <c r="IB628" s="118"/>
      <c r="IC628" s="115"/>
      <c r="ID628" s="115"/>
      <c r="IE628" s="115"/>
      <c r="IF628" s="115"/>
      <c r="IG628" s="115"/>
      <c r="IH628" s="115">
        <f t="shared" si="9922"/>
        <v>0</v>
      </c>
      <c r="IJ628" s="118"/>
      <c r="IK628" s="118"/>
      <c r="IL628" s="115"/>
      <c r="IM628" s="115"/>
      <c r="IN628" s="115"/>
      <c r="IO628" s="115"/>
      <c r="IP628" s="115"/>
      <c r="IQ628" s="115">
        <f t="shared" si="9923"/>
        <v>0</v>
      </c>
      <c r="IS628" s="118"/>
      <c r="IT628" s="118"/>
      <c r="IU628" s="115"/>
      <c r="IV628" s="115"/>
      <c r="IW628" s="115"/>
      <c r="IX628" s="115"/>
      <c r="IY628" s="115"/>
      <c r="IZ628" s="115">
        <f t="shared" si="9924"/>
        <v>0</v>
      </c>
      <c r="JB628" s="118"/>
      <c r="JC628" s="118"/>
      <c r="JD628" s="115"/>
      <c r="JE628" s="115"/>
      <c r="JF628" s="115"/>
      <c r="JG628" s="115"/>
      <c r="JH628" s="115"/>
      <c r="JI628" s="115">
        <f t="shared" si="9925"/>
        <v>0</v>
      </c>
      <c r="JK628" s="118"/>
      <c r="JL628" s="118"/>
      <c r="JM628" s="115"/>
      <c r="JN628" s="115"/>
      <c r="JO628" s="115"/>
      <c r="JP628" s="115"/>
      <c r="JQ628" s="115"/>
      <c r="JR628" s="115">
        <f t="shared" si="9926"/>
        <v>0</v>
      </c>
      <c r="JS628" s="481"/>
      <c r="JT628" s="118"/>
      <c r="JU628" s="118"/>
      <c r="JV628" s="115"/>
      <c r="JW628" s="115"/>
      <c r="JX628" s="115"/>
      <c r="JY628" s="115"/>
      <c r="JZ628" s="115"/>
      <c r="KA628" s="115">
        <f t="shared" si="9927"/>
        <v>0</v>
      </c>
      <c r="KB628" s="481"/>
      <c r="KC628" s="118"/>
      <c r="KD628" s="118"/>
      <c r="KE628" s="115"/>
      <c r="KF628" s="115"/>
      <c r="KG628" s="115"/>
      <c r="KH628" s="115"/>
      <c r="KI628" s="115"/>
      <c r="KJ628" s="115">
        <f t="shared" si="9928"/>
        <v>0</v>
      </c>
      <c r="KK628" s="481"/>
      <c r="KL628" s="118"/>
      <c r="KM628" s="118"/>
      <c r="KN628" s="115"/>
      <c r="KO628" s="115"/>
      <c r="KP628" s="115"/>
      <c r="KQ628" s="115"/>
      <c r="KR628" s="115"/>
      <c r="KS628" s="115">
        <f t="shared" si="9929"/>
        <v>0</v>
      </c>
      <c r="KT628" s="481"/>
      <c r="KU628" s="118"/>
      <c r="KV628" s="118"/>
      <c r="KW628" s="115"/>
      <c r="KX628" s="115"/>
      <c r="KY628" s="115"/>
      <c r="KZ628" s="115"/>
      <c r="LA628" s="115"/>
      <c r="LB628" s="115">
        <f t="shared" si="9930"/>
        <v>0</v>
      </c>
      <c r="LC628" s="481"/>
      <c r="LD628" s="118"/>
      <c r="LE628" s="118"/>
      <c r="LF628" s="115"/>
      <c r="LG628" s="115"/>
      <c r="LH628" s="115"/>
      <c r="LI628" s="115"/>
      <c r="LJ628" s="115"/>
      <c r="LK628" s="115">
        <f t="shared" si="9931"/>
        <v>0</v>
      </c>
      <c r="LL628" s="481"/>
      <c r="LM628" s="118"/>
      <c r="LN628" s="118"/>
      <c r="LO628" s="115"/>
      <c r="LP628" s="115"/>
      <c r="LQ628" s="115"/>
      <c r="LR628" s="115"/>
      <c r="LS628" s="115"/>
      <c r="LT628" s="115">
        <f t="shared" si="9932"/>
        <v>0</v>
      </c>
      <c r="LU628" s="481"/>
      <c r="LV628" s="118"/>
      <c r="LW628" s="118"/>
      <c r="LX628" s="115"/>
      <c r="LY628" s="115"/>
      <c r="LZ628" s="115"/>
      <c r="MA628" s="115"/>
      <c r="MB628" s="115"/>
      <c r="MC628" s="115">
        <f t="shared" si="9933"/>
        <v>0</v>
      </c>
      <c r="MD628" s="481"/>
      <c r="ME628" s="118"/>
      <c r="MF628" s="118"/>
      <c r="MG628" s="115"/>
      <c r="MH628" s="115"/>
      <c r="MI628" s="115"/>
      <c r="MJ628" s="115"/>
      <c r="MK628" s="115"/>
      <c r="ML628" s="115">
        <f t="shared" si="9934"/>
        <v>0</v>
      </c>
      <c r="MM628" s="481"/>
      <c r="MN628" s="118"/>
      <c r="MO628" s="118"/>
      <c r="MP628" s="115"/>
      <c r="MQ628" s="115"/>
      <c r="MR628" s="115"/>
      <c r="MS628" s="115"/>
      <c r="MT628" s="115"/>
      <c r="MU628" s="115">
        <f t="shared" si="9935"/>
        <v>0</v>
      </c>
      <c r="MV628" s="481"/>
      <c r="MW628" s="118"/>
      <c r="MX628" s="118"/>
      <c r="MY628" s="115"/>
      <c r="MZ628" s="115"/>
      <c r="NA628" s="115"/>
      <c r="NB628" s="115"/>
      <c r="NC628" s="115"/>
      <c r="ND628" s="115">
        <f t="shared" si="9936"/>
        <v>0</v>
      </c>
      <c r="NE628" s="481"/>
      <c r="NF628" s="118"/>
      <c r="NG628" s="118"/>
      <c r="NH628" s="115"/>
      <c r="NI628" s="115"/>
      <c r="NJ628" s="115"/>
      <c r="NK628" s="115"/>
      <c r="NL628" s="115"/>
      <c r="NM628" s="115">
        <f t="shared" si="9937"/>
        <v>0</v>
      </c>
      <c r="NN628" s="481"/>
      <c r="NO628" s="118"/>
      <c r="NP628" s="118"/>
      <c r="NQ628" s="115"/>
      <c r="NR628" s="115"/>
      <c r="NS628" s="115"/>
      <c r="NT628" s="115"/>
      <c r="NU628" s="115"/>
      <c r="NV628" s="115">
        <f t="shared" si="9938"/>
        <v>0</v>
      </c>
      <c r="NW628" s="481"/>
      <c r="NX628" s="118"/>
      <c r="NY628" s="118"/>
      <c r="NZ628" s="115"/>
      <c r="OA628" s="115"/>
      <c r="OB628" s="115"/>
      <c r="OC628" s="115"/>
      <c r="OD628" s="115"/>
      <c r="OE628" s="115">
        <f t="shared" si="9939"/>
        <v>0</v>
      </c>
      <c r="OF628" s="481"/>
      <c r="OG628" s="118"/>
      <c r="OH628" s="118"/>
      <c r="OI628" s="115"/>
      <c r="OJ628" s="115"/>
      <c r="OK628" s="115"/>
      <c r="OL628" s="115"/>
      <c r="OM628" s="115"/>
      <c r="ON628" s="115">
        <f t="shared" si="9940"/>
        <v>0</v>
      </c>
      <c r="OO628" s="481"/>
      <c r="OP628" s="118"/>
      <c r="OQ628" s="118"/>
      <c r="OR628" s="115"/>
      <c r="OS628" s="115"/>
      <c r="OT628" s="115"/>
      <c r="OU628" s="115"/>
      <c r="OV628" s="115"/>
      <c r="OW628" s="115">
        <f t="shared" si="9941"/>
        <v>0</v>
      </c>
      <c r="OY628" s="118"/>
      <c r="OZ628" s="118"/>
      <c r="PA628" s="115"/>
      <c r="PB628" s="115"/>
      <c r="PC628" s="115"/>
      <c r="PD628" s="115"/>
      <c r="PE628" s="115"/>
      <c r="PF628" s="115">
        <f t="shared" si="9942"/>
        <v>0</v>
      </c>
    </row>
    <row r="629" spans="1:422">
      <c r="A629" s="118"/>
      <c r="B629" s="118"/>
      <c r="C629" s="115"/>
      <c r="D629" s="115"/>
      <c r="E629" s="115"/>
      <c r="F629" s="115"/>
      <c r="G629" s="115"/>
      <c r="H629" s="115">
        <f t="shared" si="9896"/>
        <v>0</v>
      </c>
      <c r="J629" s="118"/>
      <c r="K629" s="118"/>
      <c r="L629" s="115"/>
      <c r="M629" s="115"/>
      <c r="N629" s="115"/>
      <c r="O629" s="115"/>
      <c r="P629" s="115"/>
      <c r="Q629" s="115">
        <f t="shared" si="9897"/>
        <v>0</v>
      </c>
      <c r="S629" s="118"/>
      <c r="T629" s="118"/>
      <c r="U629" s="115"/>
      <c r="V629" s="115"/>
      <c r="W629" s="115"/>
      <c r="X629" s="115"/>
      <c r="Y629" s="115"/>
      <c r="Z629" s="115">
        <f t="shared" si="9898"/>
        <v>0</v>
      </c>
      <c r="AB629" s="118"/>
      <c r="AC629" s="118"/>
      <c r="AD629" s="115"/>
      <c r="AE629" s="115"/>
      <c r="AF629" s="115"/>
      <c r="AG629" s="115"/>
      <c r="AH629" s="115"/>
      <c r="AI629" s="115">
        <f t="shared" si="9899"/>
        <v>0</v>
      </c>
      <c r="AK629" s="118"/>
      <c r="AL629" s="118"/>
      <c r="AM629" s="115"/>
      <c r="AN629" s="115"/>
      <c r="AO629" s="115"/>
      <c r="AP629" s="115"/>
      <c r="AQ629" s="115"/>
      <c r="AR629" s="115">
        <f t="shared" si="9900"/>
        <v>0</v>
      </c>
      <c r="AT629" s="118"/>
      <c r="AU629" s="118"/>
      <c r="AV629" s="115"/>
      <c r="AW629" s="115"/>
      <c r="AX629" s="115"/>
      <c r="AY629" s="115"/>
      <c r="AZ629" s="115"/>
      <c r="BA629" s="115">
        <f t="shared" si="9901"/>
        <v>0</v>
      </c>
      <c r="BC629" s="118"/>
      <c r="BD629" s="118"/>
      <c r="BE629" s="115"/>
      <c r="BF629" s="115"/>
      <c r="BG629" s="115"/>
      <c r="BH629" s="115"/>
      <c r="BI629" s="115"/>
      <c r="BJ629" s="115">
        <f t="shared" si="9902"/>
        <v>0</v>
      </c>
      <c r="BL629" s="118"/>
      <c r="BM629" s="118"/>
      <c r="BN629" s="115"/>
      <c r="BO629" s="115"/>
      <c r="BP629" s="115"/>
      <c r="BQ629" s="115"/>
      <c r="BR629" s="115"/>
      <c r="BS629" s="115">
        <f t="shared" si="9903"/>
        <v>0</v>
      </c>
      <c r="BU629" s="118"/>
      <c r="BV629" s="118"/>
      <c r="BW629" s="115"/>
      <c r="BX629" s="115"/>
      <c r="BY629" s="115"/>
      <c r="BZ629" s="115"/>
      <c r="CA629" s="115"/>
      <c r="CB629" s="115">
        <f t="shared" si="9904"/>
        <v>0</v>
      </c>
      <c r="CD629" s="118"/>
      <c r="CE629" s="118"/>
      <c r="CF629" s="115"/>
      <c r="CG629" s="115"/>
      <c r="CH629" s="115"/>
      <c r="CI629" s="115"/>
      <c r="CJ629" s="115"/>
      <c r="CK629" s="115">
        <f t="shared" si="9905"/>
        <v>0</v>
      </c>
      <c r="CM629" s="118"/>
      <c r="CN629" s="118"/>
      <c r="CO629" s="115"/>
      <c r="CP629" s="115"/>
      <c r="CQ629" s="115"/>
      <c r="CR629" s="115"/>
      <c r="CS629" s="115"/>
      <c r="CT629" s="115">
        <f t="shared" si="9906"/>
        <v>0</v>
      </c>
      <c r="CV629" s="118"/>
      <c r="CW629" s="118"/>
      <c r="CX629" s="115"/>
      <c r="CY629" s="115"/>
      <c r="CZ629" s="115"/>
      <c r="DA629" s="115"/>
      <c r="DB629" s="115"/>
      <c r="DC629" s="115">
        <f t="shared" si="9907"/>
        <v>0</v>
      </c>
      <c r="DE629" s="118"/>
      <c r="DF629" s="118"/>
      <c r="DG629" s="115"/>
      <c r="DH629" s="115"/>
      <c r="DI629" s="115"/>
      <c r="DJ629" s="115"/>
      <c r="DK629" s="115"/>
      <c r="DL629" s="115">
        <f t="shared" si="9908"/>
        <v>0</v>
      </c>
      <c r="DN629" s="118"/>
      <c r="DO629" s="118"/>
      <c r="DP629" s="115"/>
      <c r="DQ629" s="115"/>
      <c r="DR629" s="115"/>
      <c r="DS629" s="115"/>
      <c r="DT629" s="115"/>
      <c r="DU629" s="115">
        <f t="shared" si="9909"/>
        <v>0</v>
      </c>
      <c r="DW629" s="118"/>
      <c r="DX629" s="118"/>
      <c r="DY629" s="115"/>
      <c r="DZ629" s="115"/>
      <c r="EA629" s="115"/>
      <c r="EB629" s="115"/>
      <c r="EC629" s="115"/>
      <c r="ED629" s="115">
        <f t="shared" si="9910"/>
        <v>0</v>
      </c>
      <c r="EF629" s="118"/>
      <c r="EG629" s="118"/>
      <c r="EH629" s="115"/>
      <c r="EI629" s="115"/>
      <c r="EJ629" s="115"/>
      <c r="EK629" s="115"/>
      <c r="EL629" s="115"/>
      <c r="EM629" s="115">
        <f t="shared" si="9911"/>
        <v>0</v>
      </c>
      <c r="EO629" s="118"/>
      <c r="EP629" s="118"/>
      <c r="EQ629" s="115"/>
      <c r="ER629" s="115"/>
      <c r="ES629" s="115"/>
      <c r="ET629" s="115"/>
      <c r="EU629" s="115"/>
      <c r="EV629" s="115">
        <f t="shared" si="9912"/>
        <v>0</v>
      </c>
      <c r="EX629" s="118"/>
      <c r="EY629" s="118"/>
      <c r="EZ629" s="115"/>
      <c r="FA629" s="115"/>
      <c r="FB629" s="115"/>
      <c r="FC629" s="115"/>
      <c r="FD629" s="115"/>
      <c r="FE629" s="115">
        <f t="shared" si="9913"/>
        <v>0</v>
      </c>
      <c r="FG629" s="118"/>
      <c r="FH629" s="118"/>
      <c r="FI629" s="115"/>
      <c r="FJ629" s="115"/>
      <c r="FK629" s="115"/>
      <c r="FL629" s="115"/>
      <c r="FM629" s="115"/>
      <c r="FN629" s="115">
        <f t="shared" si="9914"/>
        <v>0</v>
      </c>
      <c r="FP629" s="118"/>
      <c r="FQ629" s="118"/>
      <c r="FR629" s="115"/>
      <c r="FS629" s="115"/>
      <c r="FT629" s="115"/>
      <c r="FU629" s="115"/>
      <c r="FV629" s="115"/>
      <c r="FW629" s="115">
        <f t="shared" si="9915"/>
        <v>0</v>
      </c>
      <c r="FY629" s="118"/>
      <c r="FZ629" s="118"/>
      <c r="GA629" s="115"/>
      <c r="GB629" s="115"/>
      <c r="GC629" s="115"/>
      <c r="GD629" s="115"/>
      <c r="GE629" s="115"/>
      <c r="GF629" s="115">
        <f t="shared" si="9916"/>
        <v>0</v>
      </c>
      <c r="GH629" s="118"/>
      <c r="GI629" s="118"/>
      <c r="GJ629" s="115"/>
      <c r="GK629" s="115"/>
      <c r="GL629" s="115"/>
      <c r="GM629" s="115"/>
      <c r="GN629" s="115"/>
      <c r="GO629" s="115">
        <f t="shared" si="9917"/>
        <v>0</v>
      </c>
      <c r="GQ629" s="118"/>
      <c r="GR629" s="118"/>
      <c r="GS629" s="115"/>
      <c r="GT629" s="115"/>
      <c r="GU629" s="115"/>
      <c r="GV629" s="115"/>
      <c r="GW629" s="115"/>
      <c r="GX629" s="115">
        <f t="shared" si="9918"/>
        <v>0</v>
      </c>
      <c r="GZ629" s="118"/>
      <c r="HA629" s="118"/>
      <c r="HB629" s="115"/>
      <c r="HC629" s="115"/>
      <c r="HD629" s="115"/>
      <c r="HE629" s="115"/>
      <c r="HF629" s="115"/>
      <c r="HG629" s="115">
        <f t="shared" si="9919"/>
        <v>0</v>
      </c>
      <c r="HI629" s="118"/>
      <c r="HJ629" s="118"/>
      <c r="HK629" s="115"/>
      <c r="HL629" s="115"/>
      <c r="HM629" s="115"/>
      <c r="HN629" s="115"/>
      <c r="HO629" s="115"/>
      <c r="HP629" s="115">
        <f t="shared" si="9920"/>
        <v>0</v>
      </c>
      <c r="HR629" s="118"/>
      <c r="HS629" s="118"/>
      <c r="HT629" s="115"/>
      <c r="HU629" s="115"/>
      <c r="HV629" s="115"/>
      <c r="HW629" s="115"/>
      <c r="HX629" s="115"/>
      <c r="HY629" s="115">
        <f t="shared" si="9921"/>
        <v>0</v>
      </c>
      <c r="IA629" s="118"/>
      <c r="IB629" s="118"/>
      <c r="IC629" s="115"/>
      <c r="ID629" s="115"/>
      <c r="IE629" s="115"/>
      <c r="IF629" s="115"/>
      <c r="IG629" s="115"/>
      <c r="IH629" s="115">
        <f t="shared" si="9922"/>
        <v>0</v>
      </c>
      <c r="IJ629" s="118"/>
      <c r="IK629" s="118"/>
      <c r="IL629" s="115"/>
      <c r="IM629" s="115"/>
      <c r="IN629" s="115"/>
      <c r="IO629" s="115"/>
      <c r="IP629" s="115"/>
      <c r="IQ629" s="115">
        <f t="shared" si="9923"/>
        <v>0</v>
      </c>
      <c r="IS629" s="118"/>
      <c r="IT629" s="118"/>
      <c r="IU629" s="115"/>
      <c r="IV629" s="115"/>
      <c r="IW629" s="115"/>
      <c r="IX629" s="115"/>
      <c r="IY629" s="115"/>
      <c r="IZ629" s="115">
        <f t="shared" si="9924"/>
        <v>0</v>
      </c>
      <c r="JB629" s="118"/>
      <c r="JC629" s="118"/>
      <c r="JD629" s="115"/>
      <c r="JE629" s="115"/>
      <c r="JF629" s="115"/>
      <c r="JG629" s="115"/>
      <c r="JH629" s="115"/>
      <c r="JI629" s="115">
        <f t="shared" si="9925"/>
        <v>0</v>
      </c>
      <c r="JK629" s="118"/>
      <c r="JL629" s="118"/>
      <c r="JM629" s="115"/>
      <c r="JN629" s="115"/>
      <c r="JO629" s="115"/>
      <c r="JP629" s="115"/>
      <c r="JQ629" s="115"/>
      <c r="JR629" s="115">
        <f t="shared" si="9926"/>
        <v>0</v>
      </c>
      <c r="JS629" s="481"/>
      <c r="JT629" s="118"/>
      <c r="JU629" s="118"/>
      <c r="JV629" s="115"/>
      <c r="JW629" s="115"/>
      <c r="JX629" s="115"/>
      <c r="JY629" s="115"/>
      <c r="JZ629" s="115"/>
      <c r="KA629" s="115">
        <f t="shared" si="9927"/>
        <v>0</v>
      </c>
      <c r="KB629" s="481"/>
      <c r="KC629" s="118"/>
      <c r="KD629" s="118"/>
      <c r="KE629" s="115"/>
      <c r="KF629" s="115"/>
      <c r="KG629" s="115"/>
      <c r="KH629" s="115"/>
      <c r="KI629" s="115"/>
      <c r="KJ629" s="115">
        <f t="shared" si="9928"/>
        <v>0</v>
      </c>
      <c r="KK629" s="481"/>
      <c r="KL629" s="118"/>
      <c r="KM629" s="118"/>
      <c r="KN629" s="115"/>
      <c r="KO629" s="115"/>
      <c r="KP629" s="115"/>
      <c r="KQ629" s="115"/>
      <c r="KR629" s="115"/>
      <c r="KS629" s="115">
        <f t="shared" si="9929"/>
        <v>0</v>
      </c>
      <c r="KT629" s="481"/>
      <c r="KU629" s="118"/>
      <c r="KV629" s="118"/>
      <c r="KW629" s="115"/>
      <c r="KX629" s="115"/>
      <c r="KY629" s="115"/>
      <c r="KZ629" s="115"/>
      <c r="LA629" s="115"/>
      <c r="LB629" s="115">
        <f t="shared" si="9930"/>
        <v>0</v>
      </c>
      <c r="LC629" s="481"/>
      <c r="LD629" s="118"/>
      <c r="LE629" s="118"/>
      <c r="LF629" s="115"/>
      <c r="LG629" s="115"/>
      <c r="LH629" s="115"/>
      <c r="LI629" s="115"/>
      <c r="LJ629" s="115"/>
      <c r="LK629" s="115">
        <f t="shared" si="9931"/>
        <v>0</v>
      </c>
      <c r="LL629" s="481"/>
      <c r="LM629" s="118"/>
      <c r="LN629" s="118"/>
      <c r="LO629" s="115"/>
      <c r="LP629" s="115"/>
      <c r="LQ629" s="115"/>
      <c r="LR629" s="115"/>
      <c r="LS629" s="115"/>
      <c r="LT629" s="115">
        <f t="shared" si="9932"/>
        <v>0</v>
      </c>
      <c r="LU629" s="481"/>
      <c r="LV629" s="118"/>
      <c r="LW629" s="118"/>
      <c r="LX629" s="115"/>
      <c r="LY629" s="115"/>
      <c r="LZ629" s="115"/>
      <c r="MA629" s="115"/>
      <c r="MB629" s="115"/>
      <c r="MC629" s="115">
        <f t="shared" si="9933"/>
        <v>0</v>
      </c>
      <c r="MD629" s="481"/>
      <c r="ME629" s="118"/>
      <c r="MF629" s="118"/>
      <c r="MG629" s="115"/>
      <c r="MH629" s="115"/>
      <c r="MI629" s="115"/>
      <c r="MJ629" s="115"/>
      <c r="MK629" s="115"/>
      <c r="ML629" s="115">
        <f t="shared" si="9934"/>
        <v>0</v>
      </c>
      <c r="MM629" s="481"/>
      <c r="MN629" s="118"/>
      <c r="MO629" s="118"/>
      <c r="MP629" s="115"/>
      <c r="MQ629" s="115"/>
      <c r="MR629" s="115"/>
      <c r="MS629" s="115"/>
      <c r="MT629" s="115"/>
      <c r="MU629" s="115">
        <f t="shared" si="9935"/>
        <v>0</v>
      </c>
      <c r="MV629" s="481"/>
      <c r="MW629" s="118"/>
      <c r="MX629" s="118"/>
      <c r="MY629" s="115"/>
      <c r="MZ629" s="115"/>
      <c r="NA629" s="115"/>
      <c r="NB629" s="115"/>
      <c r="NC629" s="115"/>
      <c r="ND629" s="115">
        <f t="shared" si="9936"/>
        <v>0</v>
      </c>
      <c r="NE629" s="481"/>
      <c r="NF629" s="118"/>
      <c r="NG629" s="118"/>
      <c r="NH629" s="115"/>
      <c r="NI629" s="115"/>
      <c r="NJ629" s="115"/>
      <c r="NK629" s="115"/>
      <c r="NL629" s="115"/>
      <c r="NM629" s="115">
        <f t="shared" si="9937"/>
        <v>0</v>
      </c>
      <c r="NN629" s="481"/>
      <c r="NO629" s="118"/>
      <c r="NP629" s="118"/>
      <c r="NQ629" s="115"/>
      <c r="NR629" s="115"/>
      <c r="NS629" s="115"/>
      <c r="NT629" s="115"/>
      <c r="NU629" s="115"/>
      <c r="NV629" s="115">
        <f t="shared" si="9938"/>
        <v>0</v>
      </c>
      <c r="NW629" s="481"/>
      <c r="NX629" s="118"/>
      <c r="NY629" s="118"/>
      <c r="NZ629" s="115"/>
      <c r="OA629" s="115"/>
      <c r="OB629" s="115"/>
      <c r="OC629" s="115"/>
      <c r="OD629" s="115"/>
      <c r="OE629" s="115">
        <f t="shared" si="9939"/>
        <v>0</v>
      </c>
      <c r="OF629" s="481"/>
      <c r="OG629" s="118"/>
      <c r="OH629" s="118"/>
      <c r="OI629" s="115"/>
      <c r="OJ629" s="115"/>
      <c r="OK629" s="115"/>
      <c r="OL629" s="115"/>
      <c r="OM629" s="115"/>
      <c r="ON629" s="115">
        <f t="shared" si="9940"/>
        <v>0</v>
      </c>
      <c r="OO629" s="481"/>
      <c r="OP629" s="118"/>
      <c r="OQ629" s="118"/>
      <c r="OR629" s="115"/>
      <c r="OS629" s="115"/>
      <c r="OT629" s="115"/>
      <c r="OU629" s="115"/>
      <c r="OV629" s="115"/>
      <c r="OW629" s="115">
        <f t="shared" si="9941"/>
        <v>0</v>
      </c>
      <c r="OY629" s="118"/>
      <c r="OZ629" s="118"/>
      <c r="PA629" s="115"/>
      <c r="PB629" s="115"/>
      <c r="PC629" s="115"/>
      <c r="PD629" s="115"/>
      <c r="PE629" s="115"/>
      <c r="PF629" s="115">
        <f t="shared" si="9942"/>
        <v>0</v>
      </c>
    </row>
    <row r="630" spans="1:422">
      <c r="A630" s="118"/>
      <c r="B630" s="118"/>
      <c r="C630" s="115"/>
      <c r="D630" s="115"/>
      <c r="E630" s="115"/>
      <c r="F630" s="115"/>
      <c r="G630" s="115"/>
      <c r="H630" s="115">
        <f t="shared" si="9896"/>
        <v>0</v>
      </c>
      <c r="J630" s="118"/>
      <c r="K630" s="118"/>
      <c r="L630" s="115"/>
      <c r="M630" s="115"/>
      <c r="N630" s="115"/>
      <c r="O630" s="115"/>
      <c r="P630" s="115"/>
      <c r="Q630" s="115">
        <f t="shared" si="9897"/>
        <v>0</v>
      </c>
      <c r="S630" s="118"/>
      <c r="T630" s="118"/>
      <c r="U630" s="115"/>
      <c r="V630" s="115"/>
      <c r="W630" s="115"/>
      <c r="X630" s="115"/>
      <c r="Y630" s="115"/>
      <c r="Z630" s="115">
        <f t="shared" si="9898"/>
        <v>0</v>
      </c>
      <c r="AB630" s="118"/>
      <c r="AC630" s="118"/>
      <c r="AD630" s="115"/>
      <c r="AE630" s="115"/>
      <c r="AF630" s="115"/>
      <c r="AG630" s="115"/>
      <c r="AH630" s="115"/>
      <c r="AI630" s="115">
        <f t="shared" si="9899"/>
        <v>0</v>
      </c>
      <c r="AK630" s="118"/>
      <c r="AL630" s="118"/>
      <c r="AM630" s="115"/>
      <c r="AN630" s="115"/>
      <c r="AO630" s="115"/>
      <c r="AP630" s="115"/>
      <c r="AQ630" s="115"/>
      <c r="AR630" s="115">
        <f t="shared" si="9900"/>
        <v>0</v>
      </c>
      <c r="AT630" s="118"/>
      <c r="AU630" s="118"/>
      <c r="AV630" s="115"/>
      <c r="AW630" s="115"/>
      <c r="AX630" s="115"/>
      <c r="AY630" s="115"/>
      <c r="AZ630" s="115"/>
      <c r="BA630" s="115">
        <f t="shared" si="9901"/>
        <v>0</v>
      </c>
      <c r="BC630" s="118"/>
      <c r="BD630" s="118"/>
      <c r="BE630" s="115"/>
      <c r="BF630" s="115"/>
      <c r="BG630" s="115"/>
      <c r="BH630" s="115"/>
      <c r="BI630" s="115"/>
      <c r="BJ630" s="115">
        <f t="shared" si="9902"/>
        <v>0</v>
      </c>
      <c r="BL630" s="118"/>
      <c r="BM630" s="118"/>
      <c r="BN630" s="115"/>
      <c r="BO630" s="115"/>
      <c r="BP630" s="115"/>
      <c r="BQ630" s="115"/>
      <c r="BR630" s="115"/>
      <c r="BS630" s="115">
        <f t="shared" si="9903"/>
        <v>0</v>
      </c>
      <c r="BU630" s="118"/>
      <c r="BV630" s="118"/>
      <c r="BW630" s="115"/>
      <c r="BX630" s="115"/>
      <c r="BY630" s="115"/>
      <c r="BZ630" s="115"/>
      <c r="CA630" s="115"/>
      <c r="CB630" s="115">
        <f t="shared" si="9904"/>
        <v>0</v>
      </c>
      <c r="CD630" s="118"/>
      <c r="CE630" s="118"/>
      <c r="CF630" s="115"/>
      <c r="CG630" s="115"/>
      <c r="CH630" s="115"/>
      <c r="CI630" s="115"/>
      <c r="CJ630" s="115"/>
      <c r="CK630" s="115">
        <f t="shared" si="9905"/>
        <v>0</v>
      </c>
      <c r="CM630" s="118"/>
      <c r="CN630" s="118"/>
      <c r="CO630" s="115"/>
      <c r="CP630" s="115"/>
      <c r="CQ630" s="115"/>
      <c r="CR630" s="115"/>
      <c r="CS630" s="115"/>
      <c r="CT630" s="115">
        <f t="shared" si="9906"/>
        <v>0</v>
      </c>
      <c r="CV630" s="118"/>
      <c r="CW630" s="118"/>
      <c r="CX630" s="115"/>
      <c r="CY630" s="115"/>
      <c r="CZ630" s="115"/>
      <c r="DA630" s="115"/>
      <c r="DB630" s="115"/>
      <c r="DC630" s="115">
        <f t="shared" si="9907"/>
        <v>0</v>
      </c>
      <c r="DE630" s="118"/>
      <c r="DF630" s="118"/>
      <c r="DG630" s="115"/>
      <c r="DH630" s="115"/>
      <c r="DI630" s="115"/>
      <c r="DJ630" s="115"/>
      <c r="DK630" s="115"/>
      <c r="DL630" s="115">
        <f t="shared" si="9908"/>
        <v>0</v>
      </c>
      <c r="DN630" s="118"/>
      <c r="DO630" s="118"/>
      <c r="DP630" s="115"/>
      <c r="DQ630" s="115"/>
      <c r="DR630" s="115"/>
      <c r="DS630" s="115"/>
      <c r="DT630" s="115"/>
      <c r="DU630" s="115">
        <f t="shared" si="9909"/>
        <v>0</v>
      </c>
      <c r="DW630" s="118"/>
      <c r="DX630" s="118"/>
      <c r="DY630" s="115"/>
      <c r="DZ630" s="115"/>
      <c r="EA630" s="115"/>
      <c r="EB630" s="115"/>
      <c r="EC630" s="115"/>
      <c r="ED630" s="115">
        <f t="shared" si="9910"/>
        <v>0</v>
      </c>
      <c r="EF630" s="118"/>
      <c r="EG630" s="118"/>
      <c r="EH630" s="115"/>
      <c r="EI630" s="115"/>
      <c r="EJ630" s="115"/>
      <c r="EK630" s="115"/>
      <c r="EL630" s="115"/>
      <c r="EM630" s="115">
        <f t="shared" si="9911"/>
        <v>0</v>
      </c>
      <c r="EO630" s="118"/>
      <c r="EP630" s="118"/>
      <c r="EQ630" s="115"/>
      <c r="ER630" s="115"/>
      <c r="ES630" s="115"/>
      <c r="ET630" s="115"/>
      <c r="EU630" s="115"/>
      <c r="EV630" s="115">
        <f t="shared" si="9912"/>
        <v>0</v>
      </c>
      <c r="EX630" s="118"/>
      <c r="EY630" s="118"/>
      <c r="EZ630" s="115"/>
      <c r="FA630" s="115"/>
      <c r="FB630" s="115"/>
      <c r="FC630" s="115"/>
      <c r="FD630" s="115"/>
      <c r="FE630" s="115">
        <f t="shared" si="9913"/>
        <v>0</v>
      </c>
      <c r="FG630" s="118"/>
      <c r="FH630" s="118"/>
      <c r="FI630" s="115"/>
      <c r="FJ630" s="115"/>
      <c r="FK630" s="115"/>
      <c r="FL630" s="115"/>
      <c r="FM630" s="115"/>
      <c r="FN630" s="115">
        <f t="shared" si="9914"/>
        <v>0</v>
      </c>
      <c r="FP630" s="118"/>
      <c r="FQ630" s="118"/>
      <c r="FR630" s="115"/>
      <c r="FS630" s="115"/>
      <c r="FT630" s="115"/>
      <c r="FU630" s="115"/>
      <c r="FV630" s="115"/>
      <c r="FW630" s="115">
        <f t="shared" si="9915"/>
        <v>0</v>
      </c>
      <c r="FY630" s="118"/>
      <c r="FZ630" s="118"/>
      <c r="GA630" s="115"/>
      <c r="GB630" s="115"/>
      <c r="GC630" s="115"/>
      <c r="GD630" s="115"/>
      <c r="GE630" s="115"/>
      <c r="GF630" s="115">
        <f t="shared" si="9916"/>
        <v>0</v>
      </c>
      <c r="GH630" s="118"/>
      <c r="GI630" s="118"/>
      <c r="GJ630" s="115"/>
      <c r="GK630" s="115"/>
      <c r="GL630" s="115"/>
      <c r="GM630" s="115"/>
      <c r="GN630" s="115"/>
      <c r="GO630" s="115">
        <f t="shared" si="9917"/>
        <v>0</v>
      </c>
      <c r="GQ630" s="118"/>
      <c r="GR630" s="118"/>
      <c r="GS630" s="115"/>
      <c r="GT630" s="115"/>
      <c r="GU630" s="115"/>
      <c r="GV630" s="115"/>
      <c r="GW630" s="115"/>
      <c r="GX630" s="115">
        <f t="shared" si="9918"/>
        <v>0</v>
      </c>
      <c r="GZ630" s="118"/>
      <c r="HA630" s="118"/>
      <c r="HB630" s="115"/>
      <c r="HC630" s="115"/>
      <c r="HD630" s="115"/>
      <c r="HE630" s="115"/>
      <c r="HF630" s="115"/>
      <c r="HG630" s="115">
        <f t="shared" si="9919"/>
        <v>0</v>
      </c>
      <c r="HI630" s="118"/>
      <c r="HJ630" s="118"/>
      <c r="HK630" s="115"/>
      <c r="HL630" s="115"/>
      <c r="HM630" s="115"/>
      <c r="HN630" s="115"/>
      <c r="HO630" s="115"/>
      <c r="HP630" s="115">
        <f t="shared" si="9920"/>
        <v>0</v>
      </c>
      <c r="HR630" s="118"/>
      <c r="HS630" s="118"/>
      <c r="HT630" s="115"/>
      <c r="HU630" s="115"/>
      <c r="HV630" s="115"/>
      <c r="HW630" s="115"/>
      <c r="HX630" s="115"/>
      <c r="HY630" s="115">
        <f t="shared" si="9921"/>
        <v>0</v>
      </c>
      <c r="IA630" s="118"/>
      <c r="IB630" s="118"/>
      <c r="IC630" s="115"/>
      <c r="ID630" s="115"/>
      <c r="IE630" s="115"/>
      <c r="IF630" s="115"/>
      <c r="IG630" s="115"/>
      <c r="IH630" s="115">
        <f t="shared" si="9922"/>
        <v>0</v>
      </c>
      <c r="IJ630" s="118"/>
      <c r="IK630" s="118"/>
      <c r="IL630" s="115"/>
      <c r="IM630" s="115"/>
      <c r="IN630" s="115"/>
      <c r="IO630" s="115"/>
      <c r="IP630" s="115"/>
      <c r="IQ630" s="115">
        <f t="shared" si="9923"/>
        <v>0</v>
      </c>
      <c r="IS630" s="118"/>
      <c r="IT630" s="118"/>
      <c r="IU630" s="115"/>
      <c r="IV630" s="115"/>
      <c r="IW630" s="115"/>
      <c r="IX630" s="115"/>
      <c r="IY630" s="115"/>
      <c r="IZ630" s="115">
        <f t="shared" si="9924"/>
        <v>0</v>
      </c>
      <c r="JB630" s="118"/>
      <c r="JC630" s="118"/>
      <c r="JD630" s="115"/>
      <c r="JE630" s="115"/>
      <c r="JF630" s="115"/>
      <c r="JG630" s="115"/>
      <c r="JH630" s="115"/>
      <c r="JI630" s="115">
        <f t="shared" si="9925"/>
        <v>0</v>
      </c>
      <c r="JK630" s="118"/>
      <c r="JL630" s="118"/>
      <c r="JM630" s="115"/>
      <c r="JN630" s="115"/>
      <c r="JO630" s="115"/>
      <c r="JP630" s="115"/>
      <c r="JQ630" s="115"/>
      <c r="JR630" s="115">
        <f t="shared" si="9926"/>
        <v>0</v>
      </c>
      <c r="JS630" s="481"/>
      <c r="JT630" s="118"/>
      <c r="JU630" s="118"/>
      <c r="JV630" s="115"/>
      <c r="JW630" s="115"/>
      <c r="JX630" s="115"/>
      <c r="JY630" s="115"/>
      <c r="JZ630" s="115"/>
      <c r="KA630" s="115">
        <f t="shared" si="9927"/>
        <v>0</v>
      </c>
      <c r="KB630" s="481"/>
      <c r="KC630" s="118"/>
      <c r="KD630" s="118"/>
      <c r="KE630" s="115"/>
      <c r="KF630" s="115"/>
      <c r="KG630" s="115"/>
      <c r="KH630" s="115"/>
      <c r="KI630" s="115"/>
      <c r="KJ630" s="115">
        <f t="shared" si="9928"/>
        <v>0</v>
      </c>
      <c r="KK630" s="481"/>
      <c r="KL630" s="118"/>
      <c r="KM630" s="118"/>
      <c r="KN630" s="115"/>
      <c r="KO630" s="115"/>
      <c r="KP630" s="115"/>
      <c r="KQ630" s="115"/>
      <c r="KR630" s="115"/>
      <c r="KS630" s="115">
        <f t="shared" si="9929"/>
        <v>0</v>
      </c>
      <c r="KT630" s="481"/>
      <c r="KU630" s="118"/>
      <c r="KV630" s="118"/>
      <c r="KW630" s="115"/>
      <c r="KX630" s="115"/>
      <c r="KY630" s="115"/>
      <c r="KZ630" s="115"/>
      <c r="LA630" s="115"/>
      <c r="LB630" s="115">
        <f t="shared" si="9930"/>
        <v>0</v>
      </c>
      <c r="LC630" s="481"/>
      <c r="LD630" s="118"/>
      <c r="LE630" s="118"/>
      <c r="LF630" s="115"/>
      <c r="LG630" s="115"/>
      <c r="LH630" s="115"/>
      <c r="LI630" s="115"/>
      <c r="LJ630" s="115"/>
      <c r="LK630" s="115">
        <f t="shared" si="9931"/>
        <v>0</v>
      </c>
      <c r="LL630" s="481"/>
      <c r="LM630" s="118"/>
      <c r="LN630" s="118"/>
      <c r="LO630" s="115"/>
      <c r="LP630" s="115"/>
      <c r="LQ630" s="115"/>
      <c r="LR630" s="115"/>
      <c r="LS630" s="115"/>
      <c r="LT630" s="115">
        <f t="shared" si="9932"/>
        <v>0</v>
      </c>
      <c r="LU630" s="481"/>
      <c r="LV630" s="118"/>
      <c r="LW630" s="118"/>
      <c r="LX630" s="115"/>
      <c r="LY630" s="115"/>
      <c r="LZ630" s="115"/>
      <c r="MA630" s="115"/>
      <c r="MB630" s="115"/>
      <c r="MC630" s="115">
        <f t="shared" si="9933"/>
        <v>0</v>
      </c>
      <c r="MD630" s="481"/>
      <c r="ME630" s="118"/>
      <c r="MF630" s="118"/>
      <c r="MG630" s="115"/>
      <c r="MH630" s="115"/>
      <c r="MI630" s="115"/>
      <c r="MJ630" s="115"/>
      <c r="MK630" s="115"/>
      <c r="ML630" s="115">
        <f t="shared" si="9934"/>
        <v>0</v>
      </c>
      <c r="MM630" s="481"/>
      <c r="MN630" s="118"/>
      <c r="MO630" s="118"/>
      <c r="MP630" s="115"/>
      <c r="MQ630" s="115"/>
      <c r="MR630" s="115"/>
      <c r="MS630" s="115"/>
      <c r="MT630" s="115"/>
      <c r="MU630" s="115">
        <f t="shared" si="9935"/>
        <v>0</v>
      </c>
      <c r="MV630" s="481"/>
      <c r="MW630" s="118"/>
      <c r="MX630" s="118"/>
      <c r="MY630" s="115"/>
      <c r="MZ630" s="115"/>
      <c r="NA630" s="115"/>
      <c r="NB630" s="115"/>
      <c r="NC630" s="115"/>
      <c r="ND630" s="115">
        <f t="shared" si="9936"/>
        <v>0</v>
      </c>
      <c r="NE630" s="481"/>
      <c r="NF630" s="118"/>
      <c r="NG630" s="118"/>
      <c r="NH630" s="115"/>
      <c r="NI630" s="115"/>
      <c r="NJ630" s="115"/>
      <c r="NK630" s="115"/>
      <c r="NL630" s="115"/>
      <c r="NM630" s="115">
        <f t="shared" si="9937"/>
        <v>0</v>
      </c>
      <c r="NN630" s="481"/>
      <c r="NO630" s="118"/>
      <c r="NP630" s="118"/>
      <c r="NQ630" s="115"/>
      <c r="NR630" s="115"/>
      <c r="NS630" s="115"/>
      <c r="NT630" s="115"/>
      <c r="NU630" s="115"/>
      <c r="NV630" s="115">
        <f t="shared" si="9938"/>
        <v>0</v>
      </c>
      <c r="NW630" s="481"/>
      <c r="NX630" s="118"/>
      <c r="NY630" s="118"/>
      <c r="NZ630" s="115"/>
      <c r="OA630" s="115"/>
      <c r="OB630" s="115"/>
      <c r="OC630" s="115"/>
      <c r="OD630" s="115"/>
      <c r="OE630" s="115">
        <f t="shared" si="9939"/>
        <v>0</v>
      </c>
      <c r="OF630" s="481"/>
      <c r="OG630" s="118"/>
      <c r="OH630" s="118"/>
      <c r="OI630" s="115"/>
      <c r="OJ630" s="115"/>
      <c r="OK630" s="115"/>
      <c r="OL630" s="115"/>
      <c r="OM630" s="115"/>
      <c r="ON630" s="115">
        <f t="shared" si="9940"/>
        <v>0</v>
      </c>
      <c r="OO630" s="481"/>
      <c r="OP630" s="118"/>
      <c r="OQ630" s="118"/>
      <c r="OR630" s="115"/>
      <c r="OS630" s="115"/>
      <c r="OT630" s="115"/>
      <c r="OU630" s="115"/>
      <c r="OV630" s="115"/>
      <c r="OW630" s="115">
        <f t="shared" si="9941"/>
        <v>0</v>
      </c>
      <c r="OY630" s="118"/>
      <c r="OZ630" s="118"/>
      <c r="PA630" s="115"/>
      <c r="PB630" s="115"/>
      <c r="PC630" s="115"/>
      <c r="PD630" s="115"/>
      <c r="PE630" s="115"/>
      <c r="PF630" s="115">
        <f t="shared" si="9942"/>
        <v>0</v>
      </c>
    </row>
    <row r="631" spans="1:422">
      <c r="A631" s="118"/>
      <c r="B631" s="118"/>
      <c r="C631" s="115"/>
      <c r="D631" s="115"/>
      <c r="E631" s="115"/>
      <c r="F631" s="115"/>
      <c r="G631" s="115"/>
      <c r="H631" s="115">
        <f t="shared" si="9896"/>
        <v>0</v>
      </c>
      <c r="J631" s="118"/>
      <c r="K631" s="118"/>
      <c r="L631" s="115"/>
      <c r="M631" s="115"/>
      <c r="N631" s="115"/>
      <c r="O631" s="115"/>
      <c r="P631" s="115"/>
      <c r="Q631" s="115">
        <f t="shared" si="9897"/>
        <v>0</v>
      </c>
      <c r="S631" s="118"/>
      <c r="T631" s="118"/>
      <c r="U631" s="115"/>
      <c r="V631" s="115"/>
      <c r="W631" s="115"/>
      <c r="X631" s="115"/>
      <c r="Y631" s="115"/>
      <c r="Z631" s="115">
        <f t="shared" si="9898"/>
        <v>0</v>
      </c>
      <c r="AB631" s="118"/>
      <c r="AC631" s="118"/>
      <c r="AD631" s="115"/>
      <c r="AE631" s="115"/>
      <c r="AF631" s="115"/>
      <c r="AG631" s="115"/>
      <c r="AH631" s="115"/>
      <c r="AI631" s="115">
        <f t="shared" si="9899"/>
        <v>0</v>
      </c>
      <c r="AK631" s="118"/>
      <c r="AL631" s="118"/>
      <c r="AM631" s="115"/>
      <c r="AN631" s="115"/>
      <c r="AO631" s="115"/>
      <c r="AP631" s="115"/>
      <c r="AQ631" s="115"/>
      <c r="AR631" s="115">
        <f t="shared" si="9900"/>
        <v>0</v>
      </c>
      <c r="AT631" s="118"/>
      <c r="AU631" s="118"/>
      <c r="AV631" s="115"/>
      <c r="AW631" s="115"/>
      <c r="AX631" s="115"/>
      <c r="AY631" s="115"/>
      <c r="AZ631" s="115"/>
      <c r="BA631" s="115">
        <f t="shared" si="9901"/>
        <v>0</v>
      </c>
      <c r="BC631" s="118"/>
      <c r="BD631" s="118"/>
      <c r="BE631" s="115"/>
      <c r="BF631" s="115"/>
      <c r="BG631" s="115"/>
      <c r="BH631" s="115"/>
      <c r="BI631" s="115"/>
      <c r="BJ631" s="115">
        <f t="shared" si="9902"/>
        <v>0</v>
      </c>
      <c r="BL631" s="118"/>
      <c r="BM631" s="118"/>
      <c r="BN631" s="115"/>
      <c r="BO631" s="115"/>
      <c r="BP631" s="115"/>
      <c r="BQ631" s="115"/>
      <c r="BR631" s="115"/>
      <c r="BS631" s="115">
        <f t="shared" si="9903"/>
        <v>0</v>
      </c>
      <c r="BU631" s="118"/>
      <c r="BV631" s="118"/>
      <c r="BW631" s="115"/>
      <c r="BX631" s="115"/>
      <c r="BY631" s="115"/>
      <c r="BZ631" s="115"/>
      <c r="CA631" s="115"/>
      <c r="CB631" s="115">
        <f t="shared" si="9904"/>
        <v>0</v>
      </c>
      <c r="CD631" s="118"/>
      <c r="CE631" s="118"/>
      <c r="CF631" s="115"/>
      <c r="CG631" s="115"/>
      <c r="CH631" s="115"/>
      <c r="CI631" s="115"/>
      <c r="CJ631" s="115"/>
      <c r="CK631" s="115">
        <f t="shared" si="9905"/>
        <v>0</v>
      </c>
      <c r="CM631" s="118"/>
      <c r="CN631" s="118"/>
      <c r="CO631" s="115"/>
      <c r="CP631" s="115"/>
      <c r="CQ631" s="115"/>
      <c r="CR631" s="115"/>
      <c r="CS631" s="115"/>
      <c r="CT631" s="115">
        <f t="shared" si="9906"/>
        <v>0</v>
      </c>
      <c r="CV631" s="118"/>
      <c r="CW631" s="118"/>
      <c r="CX631" s="115"/>
      <c r="CY631" s="115"/>
      <c r="CZ631" s="115"/>
      <c r="DA631" s="115"/>
      <c r="DB631" s="115"/>
      <c r="DC631" s="115">
        <f t="shared" si="9907"/>
        <v>0</v>
      </c>
      <c r="DE631" s="118"/>
      <c r="DF631" s="118"/>
      <c r="DG631" s="115"/>
      <c r="DH631" s="115"/>
      <c r="DI631" s="115"/>
      <c r="DJ631" s="115"/>
      <c r="DK631" s="115"/>
      <c r="DL631" s="115">
        <f t="shared" si="9908"/>
        <v>0</v>
      </c>
      <c r="DN631" s="118"/>
      <c r="DO631" s="118"/>
      <c r="DP631" s="115"/>
      <c r="DQ631" s="115"/>
      <c r="DR631" s="115"/>
      <c r="DS631" s="115"/>
      <c r="DT631" s="115"/>
      <c r="DU631" s="115">
        <f t="shared" si="9909"/>
        <v>0</v>
      </c>
      <c r="DW631" s="118"/>
      <c r="DX631" s="118"/>
      <c r="DY631" s="115"/>
      <c r="DZ631" s="115"/>
      <c r="EA631" s="115"/>
      <c r="EB631" s="115"/>
      <c r="EC631" s="115"/>
      <c r="ED631" s="115">
        <f t="shared" si="9910"/>
        <v>0</v>
      </c>
      <c r="EF631" s="118"/>
      <c r="EG631" s="118"/>
      <c r="EH631" s="115"/>
      <c r="EI631" s="115"/>
      <c r="EJ631" s="115"/>
      <c r="EK631" s="115"/>
      <c r="EL631" s="115"/>
      <c r="EM631" s="115">
        <f t="shared" si="9911"/>
        <v>0</v>
      </c>
      <c r="EO631" s="118"/>
      <c r="EP631" s="118"/>
      <c r="EQ631" s="115"/>
      <c r="ER631" s="115"/>
      <c r="ES631" s="115"/>
      <c r="ET631" s="115"/>
      <c r="EU631" s="115"/>
      <c r="EV631" s="115">
        <f t="shared" si="9912"/>
        <v>0</v>
      </c>
      <c r="EX631" s="118"/>
      <c r="EY631" s="118"/>
      <c r="EZ631" s="115"/>
      <c r="FA631" s="115"/>
      <c r="FB631" s="115"/>
      <c r="FC631" s="115"/>
      <c r="FD631" s="115"/>
      <c r="FE631" s="115">
        <f t="shared" si="9913"/>
        <v>0</v>
      </c>
      <c r="FG631" s="118"/>
      <c r="FH631" s="118"/>
      <c r="FI631" s="115"/>
      <c r="FJ631" s="115"/>
      <c r="FK631" s="115"/>
      <c r="FL631" s="115"/>
      <c r="FM631" s="115"/>
      <c r="FN631" s="115">
        <f t="shared" si="9914"/>
        <v>0</v>
      </c>
      <c r="FP631" s="118"/>
      <c r="FQ631" s="118"/>
      <c r="FR631" s="115"/>
      <c r="FS631" s="115"/>
      <c r="FT631" s="115"/>
      <c r="FU631" s="115"/>
      <c r="FV631" s="115"/>
      <c r="FW631" s="115">
        <f t="shared" si="9915"/>
        <v>0</v>
      </c>
      <c r="FY631" s="118"/>
      <c r="FZ631" s="118"/>
      <c r="GA631" s="115"/>
      <c r="GB631" s="115"/>
      <c r="GC631" s="115"/>
      <c r="GD631" s="115"/>
      <c r="GE631" s="115"/>
      <c r="GF631" s="115">
        <f t="shared" si="9916"/>
        <v>0</v>
      </c>
      <c r="GH631" s="118"/>
      <c r="GI631" s="118"/>
      <c r="GJ631" s="115"/>
      <c r="GK631" s="115"/>
      <c r="GL631" s="115"/>
      <c r="GM631" s="115"/>
      <c r="GN631" s="115"/>
      <c r="GO631" s="115">
        <f t="shared" si="9917"/>
        <v>0</v>
      </c>
      <c r="GQ631" s="118"/>
      <c r="GR631" s="118"/>
      <c r="GS631" s="115"/>
      <c r="GT631" s="115"/>
      <c r="GU631" s="115"/>
      <c r="GV631" s="115"/>
      <c r="GW631" s="115"/>
      <c r="GX631" s="115">
        <f t="shared" si="9918"/>
        <v>0</v>
      </c>
      <c r="GZ631" s="118"/>
      <c r="HA631" s="118"/>
      <c r="HB631" s="115"/>
      <c r="HC631" s="115"/>
      <c r="HD631" s="115"/>
      <c r="HE631" s="115"/>
      <c r="HF631" s="115"/>
      <c r="HG631" s="115">
        <f t="shared" si="9919"/>
        <v>0</v>
      </c>
      <c r="HI631" s="118"/>
      <c r="HJ631" s="118"/>
      <c r="HK631" s="115"/>
      <c r="HL631" s="115"/>
      <c r="HM631" s="115"/>
      <c r="HN631" s="115"/>
      <c r="HO631" s="115"/>
      <c r="HP631" s="115">
        <f t="shared" si="9920"/>
        <v>0</v>
      </c>
      <c r="HR631" s="118"/>
      <c r="HS631" s="118"/>
      <c r="HT631" s="115"/>
      <c r="HU631" s="115"/>
      <c r="HV631" s="115"/>
      <c r="HW631" s="115"/>
      <c r="HX631" s="115"/>
      <c r="HY631" s="115">
        <f t="shared" si="9921"/>
        <v>0</v>
      </c>
      <c r="IA631" s="118"/>
      <c r="IB631" s="118"/>
      <c r="IC631" s="115"/>
      <c r="ID631" s="115"/>
      <c r="IE631" s="115"/>
      <c r="IF631" s="115"/>
      <c r="IG631" s="115"/>
      <c r="IH631" s="115">
        <f t="shared" si="9922"/>
        <v>0</v>
      </c>
      <c r="IJ631" s="118"/>
      <c r="IK631" s="118"/>
      <c r="IL631" s="115"/>
      <c r="IM631" s="115"/>
      <c r="IN631" s="115"/>
      <c r="IO631" s="115"/>
      <c r="IP631" s="115"/>
      <c r="IQ631" s="115">
        <f t="shared" si="9923"/>
        <v>0</v>
      </c>
      <c r="IS631" s="118"/>
      <c r="IT631" s="118"/>
      <c r="IU631" s="115"/>
      <c r="IV631" s="115"/>
      <c r="IW631" s="115"/>
      <c r="IX631" s="115"/>
      <c r="IY631" s="115"/>
      <c r="IZ631" s="115">
        <f t="shared" si="9924"/>
        <v>0</v>
      </c>
      <c r="JB631" s="118"/>
      <c r="JC631" s="118"/>
      <c r="JD631" s="115"/>
      <c r="JE631" s="115"/>
      <c r="JF631" s="115"/>
      <c r="JG631" s="115"/>
      <c r="JH631" s="115"/>
      <c r="JI631" s="115">
        <f t="shared" si="9925"/>
        <v>0</v>
      </c>
      <c r="JK631" s="118"/>
      <c r="JL631" s="118"/>
      <c r="JM631" s="115"/>
      <c r="JN631" s="115"/>
      <c r="JO631" s="115"/>
      <c r="JP631" s="115"/>
      <c r="JQ631" s="115"/>
      <c r="JR631" s="115">
        <f t="shared" si="9926"/>
        <v>0</v>
      </c>
      <c r="JS631" s="481"/>
      <c r="JT631" s="118"/>
      <c r="JU631" s="118"/>
      <c r="JV631" s="115"/>
      <c r="JW631" s="115"/>
      <c r="JX631" s="115"/>
      <c r="JY631" s="115"/>
      <c r="JZ631" s="115"/>
      <c r="KA631" s="115">
        <f t="shared" si="9927"/>
        <v>0</v>
      </c>
      <c r="KB631" s="481"/>
      <c r="KC631" s="118"/>
      <c r="KD631" s="118"/>
      <c r="KE631" s="115"/>
      <c r="KF631" s="115"/>
      <c r="KG631" s="115"/>
      <c r="KH631" s="115"/>
      <c r="KI631" s="115"/>
      <c r="KJ631" s="115">
        <f t="shared" si="9928"/>
        <v>0</v>
      </c>
      <c r="KK631" s="481"/>
      <c r="KL631" s="118"/>
      <c r="KM631" s="118"/>
      <c r="KN631" s="115"/>
      <c r="KO631" s="115"/>
      <c r="KP631" s="115"/>
      <c r="KQ631" s="115"/>
      <c r="KR631" s="115"/>
      <c r="KS631" s="115">
        <f t="shared" si="9929"/>
        <v>0</v>
      </c>
      <c r="KT631" s="481"/>
      <c r="KU631" s="118"/>
      <c r="KV631" s="118"/>
      <c r="KW631" s="115"/>
      <c r="KX631" s="115"/>
      <c r="KY631" s="115"/>
      <c r="KZ631" s="115"/>
      <c r="LA631" s="115"/>
      <c r="LB631" s="115">
        <f t="shared" si="9930"/>
        <v>0</v>
      </c>
      <c r="LC631" s="481"/>
      <c r="LD631" s="118"/>
      <c r="LE631" s="118"/>
      <c r="LF631" s="115"/>
      <c r="LG631" s="115"/>
      <c r="LH631" s="115"/>
      <c r="LI631" s="115"/>
      <c r="LJ631" s="115"/>
      <c r="LK631" s="115">
        <f t="shared" si="9931"/>
        <v>0</v>
      </c>
      <c r="LL631" s="481"/>
      <c r="LM631" s="118"/>
      <c r="LN631" s="118"/>
      <c r="LO631" s="115"/>
      <c r="LP631" s="115"/>
      <c r="LQ631" s="115"/>
      <c r="LR631" s="115"/>
      <c r="LS631" s="115"/>
      <c r="LT631" s="115">
        <f t="shared" si="9932"/>
        <v>0</v>
      </c>
      <c r="LU631" s="481"/>
      <c r="LV631" s="118"/>
      <c r="LW631" s="118"/>
      <c r="LX631" s="115"/>
      <c r="LY631" s="115"/>
      <c r="LZ631" s="115"/>
      <c r="MA631" s="115"/>
      <c r="MB631" s="115"/>
      <c r="MC631" s="115">
        <f t="shared" si="9933"/>
        <v>0</v>
      </c>
      <c r="MD631" s="481"/>
      <c r="ME631" s="118"/>
      <c r="MF631" s="118"/>
      <c r="MG631" s="115"/>
      <c r="MH631" s="115"/>
      <c r="MI631" s="115"/>
      <c r="MJ631" s="115"/>
      <c r="MK631" s="115"/>
      <c r="ML631" s="115">
        <f t="shared" si="9934"/>
        <v>0</v>
      </c>
      <c r="MM631" s="481"/>
      <c r="MN631" s="118"/>
      <c r="MO631" s="118"/>
      <c r="MP631" s="115"/>
      <c r="MQ631" s="115"/>
      <c r="MR631" s="115"/>
      <c r="MS631" s="115"/>
      <c r="MT631" s="115"/>
      <c r="MU631" s="115">
        <f t="shared" si="9935"/>
        <v>0</v>
      </c>
      <c r="MV631" s="481"/>
      <c r="MW631" s="118"/>
      <c r="MX631" s="118"/>
      <c r="MY631" s="115"/>
      <c r="MZ631" s="115"/>
      <c r="NA631" s="115"/>
      <c r="NB631" s="115"/>
      <c r="NC631" s="115"/>
      <c r="ND631" s="115">
        <f t="shared" si="9936"/>
        <v>0</v>
      </c>
      <c r="NE631" s="481"/>
      <c r="NF631" s="118"/>
      <c r="NG631" s="118"/>
      <c r="NH631" s="115"/>
      <c r="NI631" s="115"/>
      <c r="NJ631" s="115"/>
      <c r="NK631" s="115"/>
      <c r="NL631" s="115"/>
      <c r="NM631" s="115">
        <f t="shared" si="9937"/>
        <v>0</v>
      </c>
      <c r="NN631" s="481"/>
      <c r="NO631" s="118"/>
      <c r="NP631" s="118"/>
      <c r="NQ631" s="115"/>
      <c r="NR631" s="115"/>
      <c r="NS631" s="115"/>
      <c r="NT631" s="115"/>
      <c r="NU631" s="115"/>
      <c r="NV631" s="115">
        <f t="shared" si="9938"/>
        <v>0</v>
      </c>
      <c r="NW631" s="481"/>
      <c r="NX631" s="118"/>
      <c r="NY631" s="118"/>
      <c r="NZ631" s="115"/>
      <c r="OA631" s="115"/>
      <c r="OB631" s="115"/>
      <c r="OC631" s="115"/>
      <c r="OD631" s="115"/>
      <c r="OE631" s="115">
        <f t="shared" si="9939"/>
        <v>0</v>
      </c>
      <c r="OF631" s="481"/>
      <c r="OG631" s="118"/>
      <c r="OH631" s="118"/>
      <c r="OI631" s="115"/>
      <c r="OJ631" s="115"/>
      <c r="OK631" s="115"/>
      <c r="OL631" s="115"/>
      <c r="OM631" s="115"/>
      <c r="ON631" s="115">
        <f t="shared" si="9940"/>
        <v>0</v>
      </c>
      <c r="OO631" s="481"/>
      <c r="OP631" s="118"/>
      <c r="OQ631" s="118"/>
      <c r="OR631" s="115"/>
      <c r="OS631" s="115"/>
      <c r="OT631" s="115"/>
      <c r="OU631" s="115"/>
      <c r="OV631" s="115"/>
      <c r="OW631" s="115">
        <f t="shared" si="9941"/>
        <v>0</v>
      </c>
      <c r="OY631" s="118"/>
      <c r="OZ631" s="118"/>
      <c r="PA631" s="115"/>
      <c r="PB631" s="115"/>
      <c r="PC631" s="115"/>
      <c r="PD631" s="115"/>
      <c r="PE631" s="115"/>
      <c r="PF631" s="115">
        <f t="shared" si="9942"/>
        <v>0</v>
      </c>
    </row>
    <row r="632" spans="1:422">
      <c r="A632" s="118"/>
      <c r="B632" s="118"/>
      <c r="C632" s="115"/>
      <c r="D632" s="115"/>
      <c r="E632" s="115"/>
      <c r="F632" s="115"/>
      <c r="G632" s="115"/>
      <c r="H632" s="115">
        <f t="shared" si="9896"/>
        <v>0</v>
      </c>
      <c r="J632" s="118"/>
      <c r="K632" s="118"/>
      <c r="L632" s="115"/>
      <c r="M632" s="115"/>
      <c r="N632" s="115"/>
      <c r="O632" s="115"/>
      <c r="P632" s="115"/>
      <c r="Q632" s="115">
        <f t="shared" si="9897"/>
        <v>0</v>
      </c>
      <c r="S632" s="118"/>
      <c r="T632" s="118"/>
      <c r="U632" s="115"/>
      <c r="V632" s="115"/>
      <c r="W632" s="115"/>
      <c r="X632" s="115"/>
      <c r="Y632" s="115"/>
      <c r="Z632" s="115">
        <f t="shared" si="9898"/>
        <v>0</v>
      </c>
      <c r="AB632" s="118"/>
      <c r="AC632" s="118"/>
      <c r="AD632" s="115"/>
      <c r="AE632" s="115"/>
      <c r="AF632" s="115"/>
      <c r="AG632" s="115"/>
      <c r="AH632" s="115"/>
      <c r="AI632" s="115">
        <f t="shared" si="9899"/>
        <v>0</v>
      </c>
      <c r="AK632" s="118"/>
      <c r="AL632" s="118"/>
      <c r="AM632" s="115"/>
      <c r="AN632" s="115"/>
      <c r="AO632" s="115"/>
      <c r="AP632" s="115"/>
      <c r="AQ632" s="115"/>
      <c r="AR632" s="115">
        <f t="shared" si="9900"/>
        <v>0</v>
      </c>
      <c r="AT632" s="118"/>
      <c r="AU632" s="118"/>
      <c r="AV632" s="115"/>
      <c r="AW632" s="115"/>
      <c r="AX632" s="115"/>
      <c r="AY632" s="115"/>
      <c r="AZ632" s="115"/>
      <c r="BA632" s="115">
        <f t="shared" si="9901"/>
        <v>0</v>
      </c>
      <c r="BC632" s="118"/>
      <c r="BD632" s="118"/>
      <c r="BE632" s="115"/>
      <c r="BF632" s="115"/>
      <c r="BG632" s="115"/>
      <c r="BH632" s="115"/>
      <c r="BI632" s="115"/>
      <c r="BJ632" s="115">
        <f t="shared" si="9902"/>
        <v>0</v>
      </c>
      <c r="BL632" s="118"/>
      <c r="BM632" s="118"/>
      <c r="BN632" s="115"/>
      <c r="BO632" s="115"/>
      <c r="BP632" s="115"/>
      <c r="BQ632" s="115"/>
      <c r="BR632" s="115"/>
      <c r="BS632" s="115">
        <f t="shared" si="9903"/>
        <v>0</v>
      </c>
      <c r="BU632" s="118"/>
      <c r="BV632" s="118"/>
      <c r="BW632" s="115"/>
      <c r="BX632" s="115"/>
      <c r="BY632" s="115"/>
      <c r="BZ632" s="115"/>
      <c r="CA632" s="115"/>
      <c r="CB632" s="115">
        <f t="shared" si="9904"/>
        <v>0</v>
      </c>
      <c r="CD632" s="118"/>
      <c r="CE632" s="118"/>
      <c r="CF632" s="115"/>
      <c r="CG632" s="115"/>
      <c r="CH632" s="115"/>
      <c r="CI632" s="115"/>
      <c r="CJ632" s="115"/>
      <c r="CK632" s="115">
        <f t="shared" si="9905"/>
        <v>0</v>
      </c>
      <c r="CM632" s="118"/>
      <c r="CN632" s="118"/>
      <c r="CO632" s="115"/>
      <c r="CP632" s="115"/>
      <c r="CQ632" s="115"/>
      <c r="CR632" s="115"/>
      <c r="CS632" s="115"/>
      <c r="CT632" s="115">
        <f t="shared" si="9906"/>
        <v>0</v>
      </c>
      <c r="CV632" s="118"/>
      <c r="CW632" s="118"/>
      <c r="CX632" s="115"/>
      <c r="CY632" s="115"/>
      <c r="CZ632" s="115"/>
      <c r="DA632" s="115"/>
      <c r="DB632" s="115"/>
      <c r="DC632" s="115">
        <f t="shared" si="9907"/>
        <v>0</v>
      </c>
      <c r="DE632" s="118"/>
      <c r="DF632" s="118"/>
      <c r="DG632" s="115"/>
      <c r="DH632" s="115"/>
      <c r="DI632" s="115"/>
      <c r="DJ632" s="115"/>
      <c r="DK632" s="115"/>
      <c r="DL632" s="115">
        <f t="shared" si="9908"/>
        <v>0</v>
      </c>
      <c r="DN632" s="118"/>
      <c r="DO632" s="118"/>
      <c r="DP632" s="115"/>
      <c r="DQ632" s="115"/>
      <c r="DR632" s="115"/>
      <c r="DS632" s="115"/>
      <c r="DT632" s="115"/>
      <c r="DU632" s="115">
        <f t="shared" si="9909"/>
        <v>0</v>
      </c>
      <c r="DW632" s="118"/>
      <c r="DX632" s="118"/>
      <c r="DY632" s="115"/>
      <c r="DZ632" s="115"/>
      <c r="EA632" s="115"/>
      <c r="EB632" s="115"/>
      <c r="EC632" s="115"/>
      <c r="ED632" s="115">
        <f t="shared" si="9910"/>
        <v>0</v>
      </c>
      <c r="EF632" s="118"/>
      <c r="EG632" s="118"/>
      <c r="EH632" s="115"/>
      <c r="EI632" s="115"/>
      <c r="EJ632" s="115"/>
      <c r="EK632" s="115"/>
      <c r="EL632" s="115"/>
      <c r="EM632" s="115">
        <f t="shared" si="9911"/>
        <v>0</v>
      </c>
      <c r="EO632" s="118"/>
      <c r="EP632" s="118"/>
      <c r="EQ632" s="115"/>
      <c r="ER632" s="115"/>
      <c r="ES632" s="115"/>
      <c r="ET632" s="115"/>
      <c r="EU632" s="115"/>
      <c r="EV632" s="115">
        <f t="shared" si="9912"/>
        <v>0</v>
      </c>
      <c r="EX632" s="118"/>
      <c r="EY632" s="118"/>
      <c r="EZ632" s="115"/>
      <c r="FA632" s="115"/>
      <c r="FB632" s="115"/>
      <c r="FC632" s="115"/>
      <c r="FD632" s="115"/>
      <c r="FE632" s="115">
        <f t="shared" si="9913"/>
        <v>0</v>
      </c>
      <c r="FG632" s="118"/>
      <c r="FH632" s="118"/>
      <c r="FI632" s="115"/>
      <c r="FJ632" s="115"/>
      <c r="FK632" s="115"/>
      <c r="FL632" s="115"/>
      <c r="FM632" s="115"/>
      <c r="FN632" s="115">
        <f t="shared" si="9914"/>
        <v>0</v>
      </c>
      <c r="FP632" s="118"/>
      <c r="FQ632" s="118"/>
      <c r="FR632" s="115"/>
      <c r="FS632" s="115"/>
      <c r="FT632" s="115"/>
      <c r="FU632" s="115"/>
      <c r="FV632" s="115"/>
      <c r="FW632" s="115">
        <f t="shared" si="9915"/>
        <v>0</v>
      </c>
      <c r="FY632" s="118"/>
      <c r="FZ632" s="118"/>
      <c r="GA632" s="115"/>
      <c r="GB632" s="115"/>
      <c r="GC632" s="115"/>
      <c r="GD632" s="115"/>
      <c r="GE632" s="115"/>
      <c r="GF632" s="115">
        <f t="shared" si="9916"/>
        <v>0</v>
      </c>
      <c r="GH632" s="118"/>
      <c r="GI632" s="118"/>
      <c r="GJ632" s="115"/>
      <c r="GK632" s="115"/>
      <c r="GL632" s="115"/>
      <c r="GM632" s="115"/>
      <c r="GN632" s="115"/>
      <c r="GO632" s="115">
        <f t="shared" si="9917"/>
        <v>0</v>
      </c>
      <c r="GQ632" s="118"/>
      <c r="GR632" s="118"/>
      <c r="GS632" s="115"/>
      <c r="GT632" s="115"/>
      <c r="GU632" s="115"/>
      <c r="GV632" s="115"/>
      <c r="GW632" s="115"/>
      <c r="GX632" s="115">
        <f t="shared" si="9918"/>
        <v>0</v>
      </c>
      <c r="GZ632" s="118"/>
      <c r="HA632" s="118"/>
      <c r="HB632" s="115"/>
      <c r="HC632" s="115"/>
      <c r="HD632" s="115"/>
      <c r="HE632" s="115"/>
      <c r="HF632" s="115"/>
      <c r="HG632" s="115">
        <f t="shared" si="9919"/>
        <v>0</v>
      </c>
      <c r="HI632" s="118"/>
      <c r="HJ632" s="118"/>
      <c r="HK632" s="115"/>
      <c r="HL632" s="115"/>
      <c r="HM632" s="115"/>
      <c r="HN632" s="115"/>
      <c r="HO632" s="115"/>
      <c r="HP632" s="115">
        <f t="shared" si="9920"/>
        <v>0</v>
      </c>
      <c r="HR632" s="118"/>
      <c r="HS632" s="118"/>
      <c r="HT632" s="115"/>
      <c r="HU632" s="115"/>
      <c r="HV632" s="115"/>
      <c r="HW632" s="115"/>
      <c r="HX632" s="115"/>
      <c r="HY632" s="115">
        <f t="shared" si="9921"/>
        <v>0</v>
      </c>
      <c r="IA632" s="118"/>
      <c r="IB632" s="118"/>
      <c r="IC632" s="115"/>
      <c r="ID632" s="115"/>
      <c r="IE632" s="115"/>
      <c r="IF632" s="115"/>
      <c r="IG632" s="115"/>
      <c r="IH632" s="115">
        <f t="shared" si="9922"/>
        <v>0</v>
      </c>
      <c r="IJ632" s="118"/>
      <c r="IK632" s="118"/>
      <c r="IL632" s="115"/>
      <c r="IM632" s="115"/>
      <c r="IN632" s="115"/>
      <c r="IO632" s="115"/>
      <c r="IP632" s="115"/>
      <c r="IQ632" s="115">
        <f t="shared" si="9923"/>
        <v>0</v>
      </c>
      <c r="IS632" s="118"/>
      <c r="IT632" s="118"/>
      <c r="IU632" s="115"/>
      <c r="IV632" s="115"/>
      <c r="IW632" s="115"/>
      <c r="IX632" s="115"/>
      <c r="IY632" s="115"/>
      <c r="IZ632" s="115">
        <f t="shared" si="9924"/>
        <v>0</v>
      </c>
      <c r="JB632" s="118"/>
      <c r="JC632" s="118"/>
      <c r="JD632" s="115"/>
      <c r="JE632" s="115"/>
      <c r="JF632" s="115"/>
      <c r="JG632" s="115"/>
      <c r="JH632" s="115"/>
      <c r="JI632" s="115">
        <f t="shared" si="9925"/>
        <v>0</v>
      </c>
      <c r="JK632" s="118"/>
      <c r="JL632" s="118"/>
      <c r="JM632" s="115"/>
      <c r="JN632" s="115"/>
      <c r="JO632" s="115"/>
      <c r="JP632" s="115"/>
      <c r="JQ632" s="115"/>
      <c r="JR632" s="115">
        <f t="shared" si="9926"/>
        <v>0</v>
      </c>
      <c r="JS632" s="481"/>
      <c r="JT632" s="118"/>
      <c r="JU632" s="118"/>
      <c r="JV632" s="115"/>
      <c r="JW632" s="115"/>
      <c r="JX632" s="115"/>
      <c r="JY632" s="115"/>
      <c r="JZ632" s="115"/>
      <c r="KA632" s="115">
        <f t="shared" si="9927"/>
        <v>0</v>
      </c>
      <c r="KB632" s="481"/>
      <c r="KC632" s="118"/>
      <c r="KD632" s="118"/>
      <c r="KE632" s="115"/>
      <c r="KF632" s="115"/>
      <c r="KG632" s="115"/>
      <c r="KH632" s="115"/>
      <c r="KI632" s="115"/>
      <c r="KJ632" s="115">
        <f t="shared" si="9928"/>
        <v>0</v>
      </c>
      <c r="KK632" s="481"/>
      <c r="KL632" s="118"/>
      <c r="KM632" s="118"/>
      <c r="KN632" s="115"/>
      <c r="KO632" s="115"/>
      <c r="KP632" s="115"/>
      <c r="KQ632" s="115"/>
      <c r="KR632" s="115"/>
      <c r="KS632" s="115">
        <f t="shared" si="9929"/>
        <v>0</v>
      </c>
      <c r="KT632" s="481"/>
      <c r="KU632" s="118"/>
      <c r="KV632" s="118"/>
      <c r="KW632" s="115"/>
      <c r="KX632" s="115"/>
      <c r="KY632" s="115"/>
      <c r="KZ632" s="115"/>
      <c r="LA632" s="115"/>
      <c r="LB632" s="115">
        <f t="shared" si="9930"/>
        <v>0</v>
      </c>
      <c r="LC632" s="481"/>
      <c r="LD632" s="118"/>
      <c r="LE632" s="118"/>
      <c r="LF632" s="115"/>
      <c r="LG632" s="115"/>
      <c r="LH632" s="115"/>
      <c r="LI632" s="115"/>
      <c r="LJ632" s="115"/>
      <c r="LK632" s="115">
        <f t="shared" si="9931"/>
        <v>0</v>
      </c>
      <c r="LL632" s="481"/>
      <c r="LM632" s="118"/>
      <c r="LN632" s="118"/>
      <c r="LO632" s="115"/>
      <c r="LP632" s="115"/>
      <c r="LQ632" s="115"/>
      <c r="LR632" s="115"/>
      <c r="LS632" s="115"/>
      <c r="LT632" s="115">
        <f t="shared" si="9932"/>
        <v>0</v>
      </c>
      <c r="LU632" s="481"/>
      <c r="LV632" s="118"/>
      <c r="LW632" s="118"/>
      <c r="LX632" s="115"/>
      <c r="LY632" s="115"/>
      <c r="LZ632" s="115"/>
      <c r="MA632" s="115"/>
      <c r="MB632" s="115"/>
      <c r="MC632" s="115">
        <f t="shared" si="9933"/>
        <v>0</v>
      </c>
      <c r="MD632" s="481"/>
      <c r="ME632" s="118"/>
      <c r="MF632" s="118"/>
      <c r="MG632" s="115"/>
      <c r="MH632" s="115"/>
      <c r="MI632" s="115"/>
      <c r="MJ632" s="115"/>
      <c r="MK632" s="115"/>
      <c r="ML632" s="115">
        <f t="shared" si="9934"/>
        <v>0</v>
      </c>
      <c r="MM632" s="481"/>
      <c r="MN632" s="118"/>
      <c r="MO632" s="118"/>
      <c r="MP632" s="115"/>
      <c r="MQ632" s="115"/>
      <c r="MR632" s="115"/>
      <c r="MS632" s="115"/>
      <c r="MT632" s="115"/>
      <c r="MU632" s="115">
        <f t="shared" si="9935"/>
        <v>0</v>
      </c>
      <c r="MV632" s="481"/>
      <c r="MW632" s="118"/>
      <c r="MX632" s="118"/>
      <c r="MY632" s="115"/>
      <c r="MZ632" s="115"/>
      <c r="NA632" s="115"/>
      <c r="NB632" s="115"/>
      <c r="NC632" s="115"/>
      <c r="ND632" s="115">
        <f t="shared" si="9936"/>
        <v>0</v>
      </c>
      <c r="NE632" s="481"/>
      <c r="NF632" s="118"/>
      <c r="NG632" s="118"/>
      <c r="NH632" s="115"/>
      <c r="NI632" s="115"/>
      <c r="NJ632" s="115"/>
      <c r="NK632" s="115"/>
      <c r="NL632" s="115"/>
      <c r="NM632" s="115">
        <f t="shared" si="9937"/>
        <v>0</v>
      </c>
      <c r="NN632" s="481"/>
      <c r="NO632" s="118"/>
      <c r="NP632" s="118"/>
      <c r="NQ632" s="115"/>
      <c r="NR632" s="115"/>
      <c r="NS632" s="115"/>
      <c r="NT632" s="115"/>
      <c r="NU632" s="115"/>
      <c r="NV632" s="115">
        <f t="shared" si="9938"/>
        <v>0</v>
      </c>
      <c r="NW632" s="481"/>
      <c r="NX632" s="118"/>
      <c r="NY632" s="118"/>
      <c r="NZ632" s="115"/>
      <c r="OA632" s="115"/>
      <c r="OB632" s="115"/>
      <c r="OC632" s="115"/>
      <c r="OD632" s="115"/>
      <c r="OE632" s="115">
        <f t="shared" si="9939"/>
        <v>0</v>
      </c>
      <c r="OF632" s="481"/>
      <c r="OG632" s="118"/>
      <c r="OH632" s="118"/>
      <c r="OI632" s="115"/>
      <c r="OJ632" s="115"/>
      <c r="OK632" s="115"/>
      <c r="OL632" s="115"/>
      <c r="OM632" s="115"/>
      <c r="ON632" s="115">
        <f t="shared" si="9940"/>
        <v>0</v>
      </c>
      <c r="OO632" s="481"/>
      <c r="OP632" s="118"/>
      <c r="OQ632" s="118"/>
      <c r="OR632" s="115"/>
      <c r="OS632" s="115"/>
      <c r="OT632" s="115"/>
      <c r="OU632" s="115"/>
      <c r="OV632" s="115"/>
      <c r="OW632" s="115">
        <f t="shared" si="9941"/>
        <v>0</v>
      </c>
      <c r="OY632" s="118"/>
      <c r="OZ632" s="118"/>
      <c r="PA632" s="115"/>
      <c r="PB632" s="115"/>
      <c r="PC632" s="115"/>
      <c r="PD632" s="115"/>
      <c r="PE632" s="115"/>
      <c r="PF632" s="115">
        <f t="shared" si="9942"/>
        <v>0</v>
      </c>
    </row>
    <row r="633" spans="1:422">
      <c r="A633" s="118"/>
      <c r="B633" s="118"/>
      <c r="C633" s="119"/>
      <c r="D633" s="119"/>
      <c r="E633" s="119"/>
      <c r="F633" s="119"/>
      <c r="G633" s="120" t="s">
        <v>44</v>
      </c>
      <c r="H633" s="132">
        <f t="shared" si="9493"/>
        <v>0</v>
      </c>
      <c r="J633" s="118"/>
      <c r="K633" s="118"/>
      <c r="L633" s="119"/>
      <c r="M633" s="119"/>
      <c r="N633" s="119"/>
      <c r="O633" s="119"/>
      <c r="P633" s="120" t="s">
        <v>44</v>
      </c>
      <c r="Q633" s="132">
        <f t="shared" si="9494"/>
        <v>0</v>
      </c>
      <c r="S633" s="118"/>
      <c r="T633" s="118"/>
      <c r="U633" s="119"/>
      <c r="V633" s="119"/>
      <c r="W633" s="119"/>
      <c r="X633" s="119"/>
      <c r="Y633" s="120" t="s">
        <v>44</v>
      </c>
      <c r="Z633" s="132">
        <f t="shared" si="9495"/>
        <v>0</v>
      </c>
      <c r="AB633" s="118"/>
      <c r="AC633" s="118"/>
      <c r="AD633" s="119"/>
      <c r="AE633" s="119"/>
      <c r="AF633" s="119"/>
      <c r="AG633" s="119"/>
      <c r="AH633" s="120" t="s">
        <v>44</v>
      </c>
      <c r="AI633" s="132">
        <f t="shared" si="9496"/>
        <v>0</v>
      </c>
      <c r="AK633" s="118"/>
      <c r="AL633" s="118"/>
      <c r="AM633" s="119"/>
      <c r="AN633" s="119"/>
      <c r="AO633" s="119"/>
      <c r="AP633" s="119"/>
      <c r="AQ633" s="120" t="s">
        <v>44</v>
      </c>
      <c r="AR633" s="132">
        <f t="shared" si="9497"/>
        <v>0</v>
      </c>
      <c r="AT633" s="118"/>
      <c r="AU633" s="118"/>
      <c r="AV633" s="119"/>
      <c r="AW633" s="119"/>
      <c r="AX633" s="119"/>
      <c r="AY633" s="119"/>
      <c r="AZ633" s="120" t="s">
        <v>44</v>
      </c>
      <c r="BA633" s="132">
        <f t="shared" si="9498"/>
        <v>0</v>
      </c>
      <c r="BC633" s="118"/>
      <c r="BD633" s="118"/>
      <c r="BE633" s="119"/>
      <c r="BF633" s="119"/>
      <c r="BG633" s="119"/>
      <c r="BH633" s="119"/>
      <c r="BI633" s="120" t="s">
        <v>44</v>
      </c>
      <c r="BJ633" s="132">
        <f t="shared" ref="BJ633:DL633" si="9943">SUM(BJ625:BJ632)</f>
        <v>0</v>
      </c>
      <c r="BL633" s="118"/>
      <c r="BM633" s="118"/>
      <c r="BN633" s="119"/>
      <c r="BO633" s="119"/>
      <c r="BP633" s="119"/>
      <c r="BQ633" s="119"/>
      <c r="BR633" s="120" t="s">
        <v>44</v>
      </c>
      <c r="BS633" s="132">
        <f t="shared" ref="BS633:DU633" si="9944">SUM(BS625:BS632)</f>
        <v>0</v>
      </c>
      <c r="BU633" s="118"/>
      <c r="BV633" s="118"/>
      <c r="BW633" s="119"/>
      <c r="BX633" s="119"/>
      <c r="BY633" s="119"/>
      <c r="BZ633" s="119"/>
      <c r="CA633" s="120" t="s">
        <v>44</v>
      </c>
      <c r="CB633" s="132">
        <f t="shared" si="9943"/>
        <v>0</v>
      </c>
      <c r="CD633" s="118"/>
      <c r="CE633" s="118"/>
      <c r="CF633" s="119"/>
      <c r="CG633" s="119"/>
      <c r="CH633" s="119"/>
      <c r="CI633" s="119"/>
      <c r="CJ633" s="120" t="s">
        <v>44</v>
      </c>
      <c r="CK633" s="132">
        <f t="shared" si="9944"/>
        <v>0</v>
      </c>
      <c r="CM633" s="118"/>
      <c r="CN633" s="118"/>
      <c r="CO633" s="119"/>
      <c r="CP633" s="119"/>
      <c r="CQ633" s="119"/>
      <c r="CR633" s="119"/>
      <c r="CS633" s="120" t="s">
        <v>44</v>
      </c>
      <c r="CT633" s="132">
        <f t="shared" si="9943"/>
        <v>0</v>
      </c>
      <c r="CV633" s="118"/>
      <c r="CW633" s="118"/>
      <c r="CX633" s="119"/>
      <c r="CY633" s="119"/>
      <c r="CZ633" s="119"/>
      <c r="DA633" s="119"/>
      <c r="DB633" s="120" t="s">
        <v>44</v>
      </c>
      <c r="DC633" s="132">
        <f t="shared" si="9944"/>
        <v>0</v>
      </c>
      <c r="DE633" s="118"/>
      <c r="DF633" s="118"/>
      <c r="DG633" s="119"/>
      <c r="DH633" s="119"/>
      <c r="DI633" s="119"/>
      <c r="DJ633" s="119"/>
      <c r="DK633" s="120" t="s">
        <v>44</v>
      </c>
      <c r="DL633" s="132">
        <f t="shared" si="9943"/>
        <v>0</v>
      </c>
      <c r="DN633" s="118"/>
      <c r="DO633" s="118"/>
      <c r="DP633" s="119"/>
      <c r="DQ633" s="119"/>
      <c r="DR633" s="119"/>
      <c r="DS633" s="119"/>
      <c r="DT633" s="120" t="s">
        <v>44</v>
      </c>
      <c r="DU633" s="132">
        <f t="shared" si="9944"/>
        <v>0</v>
      </c>
      <c r="DW633" s="118"/>
      <c r="DX633" s="118"/>
      <c r="DY633" s="119"/>
      <c r="DZ633" s="119"/>
      <c r="EA633" s="119"/>
      <c r="EB633" s="119"/>
      <c r="EC633" s="120" t="s">
        <v>44</v>
      </c>
      <c r="ED633" s="132">
        <f t="shared" ref="ED633:GF633" si="9945">SUM(ED625:ED632)</f>
        <v>0</v>
      </c>
      <c r="EF633" s="118"/>
      <c r="EG633" s="118"/>
      <c r="EH633" s="119"/>
      <c r="EI633" s="119"/>
      <c r="EJ633" s="119"/>
      <c r="EK633" s="119"/>
      <c r="EL633" s="120" t="s">
        <v>44</v>
      </c>
      <c r="EM633" s="132">
        <f t="shared" ref="EM633:GO633" si="9946">SUM(EM625:EM632)</f>
        <v>0</v>
      </c>
      <c r="EO633" s="118"/>
      <c r="EP633" s="118"/>
      <c r="EQ633" s="119"/>
      <c r="ER633" s="119"/>
      <c r="ES633" s="119"/>
      <c r="ET633" s="119"/>
      <c r="EU633" s="120" t="s">
        <v>44</v>
      </c>
      <c r="EV633" s="132">
        <f t="shared" si="9945"/>
        <v>0</v>
      </c>
      <c r="EX633" s="118"/>
      <c r="EY633" s="118"/>
      <c r="EZ633" s="119"/>
      <c r="FA633" s="119"/>
      <c r="FB633" s="119"/>
      <c r="FC633" s="119"/>
      <c r="FD633" s="120" t="s">
        <v>44</v>
      </c>
      <c r="FE633" s="132">
        <f t="shared" si="9946"/>
        <v>0</v>
      </c>
      <c r="FG633" s="118"/>
      <c r="FH633" s="118"/>
      <c r="FI633" s="119"/>
      <c r="FJ633" s="119"/>
      <c r="FK633" s="119"/>
      <c r="FL633" s="119"/>
      <c r="FM633" s="120" t="s">
        <v>44</v>
      </c>
      <c r="FN633" s="132">
        <f t="shared" si="9945"/>
        <v>0</v>
      </c>
      <c r="FP633" s="118"/>
      <c r="FQ633" s="118"/>
      <c r="FR633" s="119"/>
      <c r="FS633" s="119"/>
      <c r="FT633" s="119"/>
      <c r="FU633" s="119"/>
      <c r="FV633" s="120" t="s">
        <v>44</v>
      </c>
      <c r="FW633" s="132">
        <f t="shared" si="9946"/>
        <v>0</v>
      </c>
      <c r="FY633" s="118"/>
      <c r="FZ633" s="118"/>
      <c r="GA633" s="119"/>
      <c r="GB633" s="119"/>
      <c r="GC633" s="119"/>
      <c r="GD633" s="119"/>
      <c r="GE633" s="120" t="s">
        <v>44</v>
      </c>
      <c r="GF633" s="132">
        <f t="shared" si="9945"/>
        <v>1</v>
      </c>
      <c r="GH633" s="118"/>
      <c r="GI633" s="118"/>
      <c r="GJ633" s="119"/>
      <c r="GK633" s="119"/>
      <c r="GL633" s="119"/>
      <c r="GM633" s="119"/>
      <c r="GN633" s="120" t="s">
        <v>44</v>
      </c>
      <c r="GO633" s="132">
        <f t="shared" si="9946"/>
        <v>1</v>
      </c>
      <c r="GQ633" s="118"/>
      <c r="GR633" s="118"/>
      <c r="GS633" s="119"/>
      <c r="GT633" s="119"/>
      <c r="GU633" s="119"/>
      <c r="GV633" s="119"/>
      <c r="GW633" s="120" t="s">
        <v>44</v>
      </c>
      <c r="GX633" s="132">
        <f t="shared" ref="GX633:IZ633" si="9947">SUM(GX625:GX632)</f>
        <v>1</v>
      </c>
      <c r="GZ633" s="118"/>
      <c r="HA633" s="118"/>
      <c r="HB633" s="119"/>
      <c r="HC633" s="119"/>
      <c r="HD633" s="119"/>
      <c r="HE633" s="119"/>
      <c r="HF633" s="120" t="s">
        <v>44</v>
      </c>
      <c r="HG633" s="132">
        <f t="shared" ref="HG633:JI633" si="9948">SUM(HG625:HG632)</f>
        <v>3</v>
      </c>
      <c r="HI633" s="118"/>
      <c r="HJ633" s="118"/>
      <c r="HK633" s="119"/>
      <c r="HL633" s="119"/>
      <c r="HM633" s="119"/>
      <c r="HN633" s="119"/>
      <c r="HO633" s="120" t="s">
        <v>44</v>
      </c>
      <c r="HP633" s="132">
        <f t="shared" si="9947"/>
        <v>3</v>
      </c>
      <c r="HR633" s="118"/>
      <c r="HS633" s="118"/>
      <c r="HT633" s="119"/>
      <c r="HU633" s="119"/>
      <c r="HV633" s="119"/>
      <c r="HW633" s="119"/>
      <c r="HX633" s="120" t="s">
        <v>44</v>
      </c>
      <c r="HY633" s="132">
        <f t="shared" si="9948"/>
        <v>3</v>
      </c>
      <c r="IA633" s="118"/>
      <c r="IB633" s="118"/>
      <c r="IC633" s="119"/>
      <c r="ID633" s="119"/>
      <c r="IE633" s="119"/>
      <c r="IF633" s="119"/>
      <c r="IG633" s="120" t="s">
        <v>44</v>
      </c>
      <c r="IH633" s="132">
        <f t="shared" si="9947"/>
        <v>3</v>
      </c>
      <c r="IJ633" s="118"/>
      <c r="IK633" s="118"/>
      <c r="IL633" s="119"/>
      <c r="IM633" s="119"/>
      <c r="IN633" s="119"/>
      <c r="IO633" s="119"/>
      <c r="IP633" s="120" t="s">
        <v>44</v>
      </c>
      <c r="IQ633" s="132">
        <f t="shared" si="9948"/>
        <v>0</v>
      </c>
      <c r="IS633" s="118"/>
      <c r="IT633" s="118"/>
      <c r="IU633" s="119"/>
      <c r="IV633" s="119"/>
      <c r="IW633" s="119"/>
      <c r="IX633" s="119"/>
      <c r="IY633" s="120" t="s">
        <v>44</v>
      </c>
      <c r="IZ633" s="132">
        <f t="shared" si="9947"/>
        <v>3</v>
      </c>
      <c r="JB633" s="118"/>
      <c r="JC633" s="118"/>
      <c r="JD633" s="119"/>
      <c r="JE633" s="119"/>
      <c r="JF633" s="119"/>
      <c r="JG633" s="119"/>
      <c r="JH633" s="120" t="s">
        <v>44</v>
      </c>
      <c r="JI633" s="132">
        <f t="shared" si="9948"/>
        <v>3</v>
      </c>
      <c r="JK633" s="118"/>
      <c r="JL633" s="118"/>
      <c r="JM633" s="119"/>
      <c r="JN633" s="119"/>
      <c r="JO633" s="119"/>
      <c r="JP633" s="119"/>
      <c r="JQ633" s="120" t="s">
        <v>44</v>
      </c>
      <c r="JR633" s="132">
        <f t="shared" ref="JR633:LT633" si="9949">SUM(JR625:JR632)</f>
        <v>0</v>
      </c>
      <c r="JT633" s="118"/>
      <c r="JU633" s="118"/>
      <c r="JV633" s="119"/>
      <c r="JW633" s="119"/>
      <c r="JX633" s="119"/>
      <c r="JY633" s="119"/>
      <c r="JZ633" s="120" t="s">
        <v>44</v>
      </c>
      <c r="KA633" s="132">
        <f t="shared" ref="KA633:MC633" si="9950">SUM(KA625:KA632)</f>
        <v>0</v>
      </c>
      <c r="KC633" s="118"/>
      <c r="KD633" s="118"/>
      <c r="KE633" s="119"/>
      <c r="KF633" s="119"/>
      <c r="KG633" s="119"/>
      <c r="KH633" s="119"/>
      <c r="KI633" s="120" t="s">
        <v>44</v>
      </c>
      <c r="KJ633" s="132">
        <f t="shared" si="9949"/>
        <v>0</v>
      </c>
      <c r="KL633" s="118"/>
      <c r="KM633" s="118"/>
      <c r="KN633" s="119"/>
      <c r="KO633" s="119"/>
      <c r="KP633" s="119"/>
      <c r="KQ633" s="119"/>
      <c r="KR633" s="120" t="s">
        <v>44</v>
      </c>
      <c r="KS633" s="132">
        <f t="shared" si="9950"/>
        <v>0</v>
      </c>
      <c r="KU633" s="118"/>
      <c r="KV633" s="118"/>
      <c r="KW633" s="119"/>
      <c r="KX633" s="119"/>
      <c r="KY633" s="119"/>
      <c r="KZ633" s="119"/>
      <c r="LA633" s="120" t="s">
        <v>44</v>
      </c>
      <c r="LB633" s="132">
        <f t="shared" si="9949"/>
        <v>0</v>
      </c>
      <c r="LD633" s="118"/>
      <c r="LE633" s="118"/>
      <c r="LF633" s="119"/>
      <c r="LG633" s="119"/>
      <c r="LH633" s="119"/>
      <c r="LI633" s="119"/>
      <c r="LJ633" s="120" t="s">
        <v>44</v>
      </c>
      <c r="LK633" s="132">
        <f t="shared" si="9950"/>
        <v>0</v>
      </c>
      <c r="LM633" s="118"/>
      <c r="LN633" s="118"/>
      <c r="LO633" s="119"/>
      <c r="LP633" s="119"/>
      <c r="LQ633" s="119"/>
      <c r="LR633" s="119"/>
      <c r="LS633" s="120" t="s">
        <v>44</v>
      </c>
      <c r="LT633" s="132">
        <f t="shared" si="9949"/>
        <v>0</v>
      </c>
      <c r="LV633" s="118"/>
      <c r="LW633" s="118"/>
      <c r="LX633" s="119"/>
      <c r="LY633" s="119"/>
      <c r="LZ633" s="119"/>
      <c r="MA633" s="119"/>
      <c r="MB633" s="120" t="s">
        <v>44</v>
      </c>
      <c r="MC633" s="132">
        <f t="shared" si="9950"/>
        <v>0</v>
      </c>
      <c r="ME633" s="118"/>
      <c r="MF633" s="118"/>
      <c r="MG633" s="119"/>
      <c r="MH633" s="119"/>
      <c r="MI633" s="119"/>
      <c r="MJ633" s="119"/>
      <c r="MK633" s="120" t="s">
        <v>44</v>
      </c>
      <c r="ML633" s="132">
        <f t="shared" ref="ML633:ON633" si="9951">SUM(ML625:ML632)</f>
        <v>0</v>
      </c>
      <c r="MN633" s="118"/>
      <c r="MO633" s="118"/>
      <c r="MP633" s="119"/>
      <c r="MQ633" s="119"/>
      <c r="MR633" s="119"/>
      <c r="MS633" s="119"/>
      <c r="MT633" s="120" t="s">
        <v>44</v>
      </c>
      <c r="MU633" s="132">
        <f t="shared" ref="MU633:OW633" si="9952">SUM(MU625:MU632)</f>
        <v>3</v>
      </c>
      <c r="MW633" s="118"/>
      <c r="MX633" s="118"/>
      <c r="MY633" s="119"/>
      <c r="MZ633" s="119"/>
      <c r="NA633" s="119"/>
      <c r="NB633" s="119"/>
      <c r="NC633" s="120" t="s">
        <v>44</v>
      </c>
      <c r="ND633" s="132">
        <f t="shared" si="9951"/>
        <v>3</v>
      </c>
      <c r="NF633" s="118"/>
      <c r="NG633" s="118"/>
      <c r="NH633" s="119"/>
      <c r="NI633" s="119"/>
      <c r="NJ633" s="119"/>
      <c r="NK633" s="119"/>
      <c r="NL633" s="120" t="s">
        <v>44</v>
      </c>
      <c r="NM633" s="132">
        <f t="shared" si="9952"/>
        <v>3</v>
      </c>
      <c r="NO633" s="118"/>
      <c r="NP633" s="118"/>
      <c r="NQ633" s="119"/>
      <c r="NR633" s="119"/>
      <c r="NS633" s="119"/>
      <c r="NT633" s="119"/>
      <c r="NU633" s="120" t="s">
        <v>44</v>
      </c>
      <c r="NV633" s="132">
        <f t="shared" si="9951"/>
        <v>1</v>
      </c>
      <c r="NX633" s="118"/>
      <c r="NY633" s="118"/>
      <c r="NZ633" s="119"/>
      <c r="OA633" s="119"/>
      <c r="OB633" s="119"/>
      <c r="OC633" s="119"/>
      <c r="OD633" s="120" t="s">
        <v>44</v>
      </c>
      <c r="OE633" s="132">
        <f t="shared" si="9952"/>
        <v>3</v>
      </c>
      <c r="OG633" s="118"/>
      <c r="OH633" s="118"/>
      <c r="OI633" s="119"/>
      <c r="OJ633" s="119"/>
      <c r="OK633" s="119"/>
      <c r="OL633" s="119"/>
      <c r="OM633" s="120" t="s">
        <v>44</v>
      </c>
      <c r="ON633" s="132">
        <f t="shared" si="9951"/>
        <v>3</v>
      </c>
      <c r="OP633" s="118"/>
      <c r="OQ633" s="118"/>
      <c r="OR633" s="119"/>
      <c r="OS633" s="119"/>
      <c r="OT633" s="119"/>
      <c r="OU633" s="119"/>
      <c r="OV633" s="120" t="s">
        <v>44</v>
      </c>
      <c r="OW633" s="132">
        <f t="shared" si="9952"/>
        <v>0</v>
      </c>
      <c r="OY633" s="118"/>
      <c r="OZ633" s="118"/>
      <c r="PA633" s="119"/>
      <c r="PB633" s="119"/>
      <c r="PC633" s="119"/>
      <c r="PD633" s="119"/>
      <c r="PE633" s="120" t="s">
        <v>44</v>
      </c>
      <c r="PF633" s="132">
        <f t="shared" ref="PF633" si="9953">SUM(PF625:PF632)</f>
        <v>0</v>
      </c>
    </row>
    <row r="634" spans="1:422" s="139" customFormat="1">
      <c r="A634" s="134"/>
      <c r="B634" s="135"/>
      <c r="C634" s="136"/>
      <c r="D634" s="136"/>
      <c r="E634" s="136"/>
      <c r="F634" s="136"/>
      <c r="G634" s="137"/>
      <c r="H634" s="138"/>
      <c r="J634" s="134"/>
      <c r="K634" s="135"/>
      <c r="L634" s="136"/>
      <c r="M634" s="136"/>
      <c r="N634" s="136"/>
      <c r="O634" s="136"/>
      <c r="P634" s="137"/>
      <c r="Q634" s="138"/>
      <c r="S634" s="134"/>
      <c r="T634" s="135"/>
      <c r="U634" s="136"/>
      <c r="V634" s="136"/>
      <c r="W634" s="136"/>
      <c r="X634" s="136"/>
      <c r="Y634" s="137"/>
      <c r="Z634" s="138"/>
      <c r="AB634" s="134"/>
      <c r="AC634" s="135"/>
      <c r="AD634" s="136"/>
      <c r="AE634" s="136"/>
      <c r="AF634" s="136"/>
      <c r="AG634" s="136"/>
      <c r="AH634" s="137"/>
      <c r="AI634" s="138"/>
      <c r="AK634" s="134"/>
      <c r="AL634" s="135"/>
      <c r="AM634" s="136"/>
      <c r="AN634" s="136"/>
      <c r="AO634" s="136"/>
      <c r="AP634" s="136"/>
      <c r="AQ634" s="137"/>
      <c r="AR634" s="138"/>
      <c r="AT634" s="134"/>
      <c r="AU634" s="135"/>
      <c r="AV634" s="136"/>
      <c r="AW634" s="136"/>
      <c r="AX634" s="136"/>
      <c r="AY634" s="136"/>
      <c r="AZ634" s="137"/>
      <c r="BA634" s="138"/>
      <c r="BC634" s="134"/>
      <c r="BD634" s="135"/>
      <c r="BE634" s="136"/>
      <c r="BF634" s="136"/>
      <c r="BG634" s="136"/>
      <c r="BH634" s="136"/>
      <c r="BI634" s="137"/>
      <c r="BJ634" s="138"/>
      <c r="BL634" s="134"/>
      <c r="BM634" s="135"/>
      <c r="BN634" s="136"/>
      <c r="BO634" s="136"/>
      <c r="BP634" s="136"/>
      <c r="BQ634" s="136"/>
      <c r="BR634" s="137"/>
      <c r="BS634" s="138"/>
      <c r="BU634" s="134"/>
      <c r="BV634" s="135"/>
      <c r="BW634" s="136"/>
      <c r="BX634" s="136"/>
      <c r="BY634" s="136"/>
      <c r="BZ634" s="136"/>
      <c r="CA634" s="137"/>
      <c r="CB634" s="138"/>
      <c r="CD634" s="134"/>
      <c r="CE634" s="135"/>
      <c r="CF634" s="136"/>
      <c r="CG634" s="136"/>
      <c r="CH634" s="136"/>
      <c r="CI634" s="136"/>
      <c r="CJ634" s="137"/>
      <c r="CK634" s="138"/>
      <c r="CM634" s="134"/>
      <c r="CN634" s="135"/>
      <c r="CO634" s="136"/>
      <c r="CP634" s="136"/>
      <c r="CQ634" s="136"/>
      <c r="CR634" s="136"/>
      <c r="CS634" s="137"/>
      <c r="CT634" s="138"/>
      <c r="CV634" s="134"/>
      <c r="CW634" s="135"/>
      <c r="CX634" s="136"/>
      <c r="CY634" s="136"/>
      <c r="CZ634" s="136"/>
      <c r="DA634" s="136"/>
      <c r="DB634" s="137"/>
      <c r="DC634" s="138"/>
      <c r="DE634" s="134"/>
      <c r="DF634" s="135"/>
      <c r="DG634" s="136"/>
      <c r="DH634" s="136"/>
      <c r="DI634" s="136"/>
      <c r="DJ634" s="136"/>
      <c r="DK634" s="137"/>
      <c r="DL634" s="138"/>
      <c r="DN634" s="134"/>
      <c r="DO634" s="135"/>
      <c r="DP634" s="136"/>
      <c r="DQ634" s="136"/>
      <c r="DR634" s="136"/>
      <c r="DS634" s="136"/>
      <c r="DT634" s="137"/>
      <c r="DU634" s="138"/>
      <c r="DW634" s="134"/>
      <c r="DX634" s="135"/>
      <c r="DY634" s="136"/>
      <c r="DZ634" s="136"/>
      <c r="EA634" s="136"/>
      <c r="EB634" s="136"/>
      <c r="EC634" s="137"/>
      <c r="ED634" s="138"/>
      <c r="EF634" s="134"/>
      <c r="EG634" s="135"/>
      <c r="EH634" s="136"/>
      <c r="EI634" s="136"/>
      <c r="EJ634" s="136"/>
      <c r="EK634" s="136"/>
      <c r="EL634" s="137"/>
      <c r="EM634" s="138"/>
      <c r="EO634" s="134"/>
      <c r="EP634" s="135"/>
      <c r="EQ634" s="136"/>
      <c r="ER634" s="136"/>
      <c r="ES634" s="136"/>
      <c r="ET634" s="136"/>
      <c r="EU634" s="137"/>
      <c r="EV634" s="138"/>
      <c r="EX634" s="134"/>
      <c r="EY634" s="135"/>
      <c r="EZ634" s="136"/>
      <c r="FA634" s="136"/>
      <c r="FB634" s="136"/>
      <c r="FC634" s="136"/>
      <c r="FD634" s="137"/>
      <c r="FE634" s="138"/>
      <c r="FG634" s="134"/>
      <c r="FH634" s="135"/>
      <c r="FI634" s="136"/>
      <c r="FJ634" s="136"/>
      <c r="FK634" s="136"/>
      <c r="FL634" s="136"/>
      <c r="FM634" s="137"/>
      <c r="FN634" s="138"/>
      <c r="FP634" s="134"/>
      <c r="FQ634" s="135"/>
      <c r="FR634" s="136"/>
      <c r="FS634" s="136"/>
      <c r="FT634" s="136"/>
      <c r="FU634" s="136"/>
      <c r="FV634" s="137"/>
      <c r="FW634" s="138"/>
      <c r="FY634" s="134"/>
      <c r="FZ634" s="135"/>
      <c r="GA634" s="136"/>
      <c r="GB634" s="136"/>
      <c r="GC634" s="136"/>
      <c r="GD634" s="136"/>
      <c r="GE634" s="137"/>
      <c r="GF634" s="138"/>
      <c r="GH634" s="134"/>
      <c r="GI634" s="135"/>
      <c r="GJ634" s="136"/>
      <c r="GK634" s="136"/>
      <c r="GL634" s="136"/>
      <c r="GM634" s="136"/>
      <c r="GN634" s="137"/>
      <c r="GO634" s="138"/>
      <c r="GQ634" s="134"/>
      <c r="GR634" s="135"/>
      <c r="GS634" s="136"/>
      <c r="GT634" s="136"/>
      <c r="GU634" s="136"/>
      <c r="GV634" s="136"/>
      <c r="GW634" s="137"/>
      <c r="GX634" s="138"/>
      <c r="GZ634" s="134"/>
      <c r="HA634" s="135"/>
      <c r="HB634" s="136"/>
      <c r="HC634" s="136"/>
      <c r="HD634" s="136"/>
      <c r="HE634" s="136"/>
      <c r="HF634" s="137"/>
      <c r="HG634" s="138"/>
      <c r="HI634" s="134"/>
      <c r="HJ634" s="135"/>
      <c r="HK634" s="136"/>
      <c r="HL634" s="136"/>
      <c r="HM634" s="136"/>
      <c r="HN634" s="136"/>
      <c r="HO634" s="137"/>
      <c r="HP634" s="138"/>
      <c r="HR634" s="134"/>
      <c r="HS634" s="135"/>
      <c r="HT634" s="136"/>
      <c r="HU634" s="136"/>
      <c r="HV634" s="136"/>
      <c r="HW634" s="136"/>
      <c r="HX634" s="137"/>
      <c r="HY634" s="138"/>
      <c r="IA634" s="134"/>
      <c r="IB634" s="135"/>
      <c r="IC634" s="136"/>
      <c r="ID634" s="136"/>
      <c r="IE634" s="136"/>
      <c r="IF634" s="136"/>
      <c r="IG634" s="137"/>
      <c r="IH634" s="138"/>
      <c r="IJ634" s="134"/>
      <c r="IK634" s="135"/>
      <c r="IL634" s="136"/>
      <c r="IM634" s="136"/>
      <c r="IN634" s="136"/>
      <c r="IO634" s="136"/>
      <c r="IP634" s="137"/>
      <c r="IQ634" s="138"/>
      <c r="IS634" s="134"/>
      <c r="IT634" s="135"/>
      <c r="IU634" s="136"/>
      <c r="IV634" s="136"/>
      <c r="IW634" s="136"/>
      <c r="IX634" s="136"/>
      <c r="IY634" s="137"/>
      <c r="IZ634" s="138"/>
      <c r="JB634" s="134"/>
      <c r="JC634" s="135"/>
      <c r="JD634" s="136"/>
      <c r="JE634" s="136"/>
      <c r="JF634" s="136"/>
      <c r="JG634" s="136"/>
      <c r="JH634" s="137"/>
      <c r="JI634" s="138"/>
      <c r="JK634" s="134"/>
      <c r="JL634" s="135"/>
      <c r="JM634" s="136"/>
      <c r="JN634" s="136"/>
      <c r="JO634" s="136"/>
      <c r="JP634" s="136"/>
      <c r="JQ634" s="137"/>
      <c r="JR634" s="138"/>
      <c r="JT634" s="134"/>
      <c r="JU634" s="135"/>
      <c r="JV634" s="136"/>
      <c r="JW634" s="136"/>
      <c r="JX634" s="136"/>
      <c r="JY634" s="136"/>
      <c r="JZ634" s="137"/>
      <c r="KA634" s="138"/>
      <c r="KC634" s="134"/>
      <c r="KD634" s="135"/>
      <c r="KE634" s="136"/>
      <c r="KF634" s="136"/>
      <c r="KG634" s="136"/>
      <c r="KH634" s="136"/>
      <c r="KI634" s="137"/>
      <c r="KJ634" s="138"/>
      <c r="KL634" s="134"/>
      <c r="KM634" s="135"/>
      <c r="KN634" s="136"/>
      <c r="KO634" s="136"/>
      <c r="KP634" s="136"/>
      <c r="KQ634" s="136"/>
      <c r="KR634" s="137"/>
      <c r="KS634" s="138"/>
      <c r="KU634" s="134"/>
      <c r="KV634" s="135"/>
      <c r="KW634" s="136"/>
      <c r="KX634" s="136"/>
      <c r="KY634" s="136"/>
      <c r="KZ634" s="136"/>
      <c r="LA634" s="137"/>
      <c r="LB634" s="138"/>
      <c r="LD634" s="134"/>
      <c r="LE634" s="135"/>
      <c r="LF634" s="136"/>
      <c r="LG634" s="136"/>
      <c r="LH634" s="136"/>
      <c r="LI634" s="136"/>
      <c r="LJ634" s="137"/>
      <c r="LK634" s="138"/>
      <c r="LM634" s="134"/>
      <c r="LN634" s="135"/>
      <c r="LO634" s="136"/>
      <c r="LP634" s="136"/>
      <c r="LQ634" s="136"/>
      <c r="LR634" s="136"/>
      <c r="LS634" s="137"/>
      <c r="LT634" s="138"/>
      <c r="LV634" s="134"/>
      <c r="LW634" s="135"/>
      <c r="LX634" s="136"/>
      <c r="LY634" s="136"/>
      <c r="LZ634" s="136"/>
      <c r="MA634" s="136"/>
      <c r="MB634" s="137"/>
      <c r="MC634" s="138"/>
      <c r="ME634" s="134"/>
      <c r="MF634" s="135"/>
      <c r="MG634" s="136"/>
      <c r="MH634" s="136"/>
      <c r="MI634" s="136"/>
      <c r="MJ634" s="136"/>
      <c r="MK634" s="137"/>
      <c r="ML634" s="138"/>
      <c r="MN634" s="134"/>
      <c r="MO634" s="135"/>
      <c r="MP634" s="136"/>
      <c r="MQ634" s="136"/>
      <c r="MR634" s="136"/>
      <c r="MS634" s="136"/>
      <c r="MT634" s="137"/>
      <c r="MU634" s="138"/>
      <c r="MW634" s="134"/>
      <c r="MX634" s="135"/>
      <c r="MY634" s="136"/>
      <c r="MZ634" s="136"/>
      <c r="NA634" s="136"/>
      <c r="NB634" s="136"/>
      <c r="NC634" s="137"/>
      <c r="ND634" s="138"/>
      <c r="NF634" s="134"/>
      <c r="NG634" s="135"/>
      <c r="NH634" s="136"/>
      <c r="NI634" s="136"/>
      <c r="NJ634" s="136"/>
      <c r="NK634" s="136"/>
      <c r="NL634" s="137"/>
      <c r="NM634" s="138"/>
      <c r="NO634" s="134"/>
      <c r="NP634" s="135"/>
      <c r="NQ634" s="136"/>
      <c r="NR634" s="136"/>
      <c r="NS634" s="136"/>
      <c r="NT634" s="136"/>
      <c r="NU634" s="137"/>
      <c r="NV634" s="138"/>
      <c r="NX634" s="134"/>
      <c r="NY634" s="135"/>
      <c r="NZ634" s="136"/>
      <c r="OA634" s="136"/>
      <c r="OB634" s="136"/>
      <c r="OC634" s="136"/>
      <c r="OD634" s="137"/>
      <c r="OE634" s="138"/>
      <c r="OG634" s="134"/>
      <c r="OH634" s="135"/>
      <c r="OI634" s="136"/>
      <c r="OJ634" s="136"/>
      <c r="OK634" s="136"/>
      <c r="OL634" s="136"/>
      <c r="OM634" s="137"/>
      <c r="ON634" s="138"/>
      <c r="OP634" s="134"/>
      <c r="OQ634" s="135"/>
      <c r="OR634" s="136"/>
      <c r="OS634" s="136"/>
      <c r="OT634" s="136"/>
      <c r="OU634" s="136"/>
      <c r="OV634" s="137"/>
      <c r="OW634" s="138"/>
      <c r="OY634" s="134"/>
      <c r="OZ634" s="135"/>
      <c r="PA634" s="136"/>
      <c r="PB634" s="136"/>
      <c r="PC634" s="136"/>
      <c r="PD634" s="136"/>
      <c r="PE634" s="137"/>
      <c r="PF634" s="138"/>
    </row>
    <row r="635" spans="1:422">
      <c r="A635" s="116" t="s">
        <v>312</v>
      </c>
      <c r="B635" s="533" t="str">
        <f>+B620</f>
        <v>INSTALACIONES HIDROSANITARIAS</v>
      </c>
      <c r="C635" s="534"/>
      <c r="D635" s="534"/>
      <c r="E635" s="534"/>
      <c r="F635" s="534"/>
      <c r="G635" s="535"/>
      <c r="H635" s="116"/>
      <c r="J635" s="116" t="s">
        <v>312</v>
      </c>
      <c r="K635" s="533" t="str">
        <f>B635</f>
        <v>INSTALACIONES HIDROSANITARIAS</v>
      </c>
      <c r="L635" s="534"/>
      <c r="M635" s="534"/>
      <c r="N635" s="534"/>
      <c r="O635" s="534"/>
      <c r="P635" s="535"/>
      <c r="Q635" s="116"/>
      <c r="S635" s="116" t="s">
        <v>312</v>
      </c>
      <c r="T635" s="533" t="str">
        <f>K635</f>
        <v>INSTALACIONES HIDROSANITARIAS</v>
      </c>
      <c r="U635" s="534"/>
      <c r="V635" s="534"/>
      <c r="W635" s="534"/>
      <c r="X635" s="534"/>
      <c r="Y635" s="535"/>
      <c r="Z635" s="116"/>
      <c r="AB635" s="116" t="s">
        <v>312</v>
      </c>
      <c r="AC635" s="533" t="str">
        <f>T635</f>
        <v>INSTALACIONES HIDROSANITARIAS</v>
      </c>
      <c r="AD635" s="534"/>
      <c r="AE635" s="534"/>
      <c r="AF635" s="534"/>
      <c r="AG635" s="534"/>
      <c r="AH635" s="535"/>
      <c r="AI635" s="116"/>
      <c r="AK635" s="116" t="s">
        <v>312</v>
      </c>
      <c r="AL635" s="533" t="str">
        <f>AC635</f>
        <v>INSTALACIONES HIDROSANITARIAS</v>
      </c>
      <c r="AM635" s="534"/>
      <c r="AN635" s="534"/>
      <c r="AO635" s="534"/>
      <c r="AP635" s="534"/>
      <c r="AQ635" s="535"/>
      <c r="AR635" s="116"/>
      <c r="AT635" s="116" t="s">
        <v>312</v>
      </c>
      <c r="AU635" s="533" t="str">
        <f>AL635</f>
        <v>INSTALACIONES HIDROSANITARIAS</v>
      </c>
      <c r="AV635" s="534"/>
      <c r="AW635" s="534"/>
      <c r="AX635" s="534"/>
      <c r="AY635" s="534"/>
      <c r="AZ635" s="535"/>
      <c r="BA635" s="116"/>
      <c r="BC635" s="116" t="s">
        <v>312</v>
      </c>
      <c r="BD635" s="533" t="str">
        <f t="shared" ref="BD635" si="9954">AU635</f>
        <v>INSTALACIONES HIDROSANITARIAS</v>
      </c>
      <c r="BE635" s="534"/>
      <c r="BF635" s="534"/>
      <c r="BG635" s="534"/>
      <c r="BH635" s="534"/>
      <c r="BI635" s="535"/>
      <c r="BJ635" s="116"/>
      <c r="BL635" s="116" t="s">
        <v>312</v>
      </c>
      <c r="BM635" s="533" t="str">
        <f t="shared" ref="BM635" si="9955">BD635</f>
        <v>INSTALACIONES HIDROSANITARIAS</v>
      </c>
      <c r="BN635" s="534"/>
      <c r="BO635" s="534"/>
      <c r="BP635" s="534"/>
      <c r="BQ635" s="534"/>
      <c r="BR635" s="535"/>
      <c r="BS635" s="116"/>
      <c r="BU635" s="116" t="s">
        <v>312</v>
      </c>
      <c r="BV635" s="533" t="str">
        <f t="shared" ref="BV635" si="9956">BM635</f>
        <v>INSTALACIONES HIDROSANITARIAS</v>
      </c>
      <c r="BW635" s="534"/>
      <c r="BX635" s="534"/>
      <c r="BY635" s="534"/>
      <c r="BZ635" s="534"/>
      <c r="CA635" s="535"/>
      <c r="CB635" s="116"/>
      <c r="CD635" s="116" t="s">
        <v>312</v>
      </c>
      <c r="CE635" s="533" t="str">
        <f t="shared" ref="CE635" si="9957">BV635</f>
        <v>INSTALACIONES HIDROSANITARIAS</v>
      </c>
      <c r="CF635" s="534"/>
      <c r="CG635" s="534"/>
      <c r="CH635" s="534"/>
      <c r="CI635" s="534"/>
      <c r="CJ635" s="535"/>
      <c r="CK635" s="116"/>
      <c r="CM635" s="116" t="s">
        <v>312</v>
      </c>
      <c r="CN635" s="533" t="str">
        <f t="shared" ref="CN635" si="9958">CE635</f>
        <v>INSTALACIONES HIDROSANITARIAS</v>
      </c>
      <c r="CO635" s="534"/>
      <c r="CP635" s="534"/>
      <c r="CQ635" s="534"/>
      <c r="CR635" s="534"/>
      <c r="CS635" s="535"/>
      <c r="CT635" s="116"/>
      <c r="CV635" s="116" t="s">
        <v>312</v>
      </c>
      <c r="CW635" s="533" t="str">
        <f t="shared" ref="CW635" si="9959">CN635</f>
        <v>INSTALACIONES HIDROSANITARIAS</v>
      </c>
      <c r="CX635" s="534"/>
      <c r="CY635" s="534"/>
      <c r="CZ635" s="534"/>
      <c r="DA635" s="534"/>
      <c r="DB635" s="535"/>
      <c r="DC635" s="116"/>
      <c r="DE635" s="116" t="s">
        <v>312</v>
      </c>
      <c r="DF635" s="533" t="str">
        <f t="shared" ref="DF635" si="9960">CW635</f>
        <v>INSTALACIONES HIDROSANITARIAS</v>
      </c>
      <c r="DG635" s="534"/>
      <c r="DH635" s="534"/>
      <c r="DI635" s="534"/>
      <c r="DJ635" s="534"/>
      <c r="DK635" s="535"/>
      <c r="DL635" s="116"/>
      <c r="DN635" s="116" t="s">
        <v>312</v>
      </c>
      <c r="DO635" s="533" t="str">
        <f t="shared" ref="DO635" si="9961">DF635</f>
        <v>INSTALACIONES HIDROSANITARIAS</v>
      </c>
      <c r="DP635" s="534"/>
      <c r="DQ635" s="534"/>
      <c r="DR635" s="534"/>
      <c r="DS635" s="534"/>
      <c r="DT635" s="535"/>
      <c r="DU635" s="116"/>
      <c r="DW635" s="116" t="s">
        <v>312</v>
      </c>
      <c r="DX635" s="533" t="str">
        <f t="shared" ref="DX635" si="9962">DO635</f>
        <v>INSTALACIONES HIDROSANITARIAS</v>
      </c>
      <c r="DY635" s="534"/>
      <c r="DZ635" s="534"/>
      <c r="EA635" s="534"/>
      <c r="EB635" s="534"/>
      <c r="EC635" s="535"/>
      <c r="ED635" s="116"/>
      <c r="EF635" s="116" t="s">
        <v>312</v>
      </c>
      <c r="EG635" s="533" t="str">
        <f t="shared" ref="EG635" si="9963">DX635</f>
        <v>INSTALACIONES HIDROSANITARIAS</v>
      </c>
      <c r="EH635" s="534"/>
      <c r="EI635" s="534"/>
      <c r="EJ635" s="534"/>
      <c r="EK635" s="534"/>
      <c r="EL635" s="535"/>
      <c r="EM635" s="116"/>
      <c r="EO635" s="116" t="s">
        <v>312</v>
      </c>
      <c r="EP635" s="533" t="str">
        <f t="shared" ref="EP635" si="9964">EG635</f>
        <v>INSTALACIONES HIDROSANITARIAS</v>
      </c>
      <c r="EQ635" s="534"/>
      <c r="ER635" s="534"/>
      <c r="ES635" s="534"/>
      <c r="ET635" s="534"/>
      <c r="EU635" s="535"/>
      <c r="EV635" s="116"/>
      <c r="EX635" s="116" t="s">
        <v>312</v>
      </c>
      <c r="EY635" s="533" t="str">
        <f t="shared" ref="EY635" si="9965">EP635</f>
        <v>INSTALACIONES HIDROSANITARIAS</v>
      </c>
      <c r="EZ635" s="534"/>
      <c r="FA635" s="534"/>
      <c r="FB635" s="534"/>
      <c r="FC635" s="534"/>
      <c r="FD635" s="535"/>
      <c r="FE635" s="116"/>
      <c r="FG635" s="116" t="s">
        <v>312</v>
      </c>
      <c r="FH635" s="533" t="str">
        <f t="shared" ref="FH635" si="9966">EY635</f>
        <v>INSTALACIONES HIDROSANITARIAS</v>
      </c>
      <c r="FI635" s="534"/>
      <c r="FJ635" s="534"/>
      <c r="FK635" s="534"/>
      <c r="FL635" s="534"/>
      <c r="FM635" s="535"/>
      <c r="FN635" s="116"/>
      <c r="FP635" s="116" t="s">
        <v>312</v>
      </c>
      <c r="FQ635" s="533" t="str">
        <f t="shared" ref="FQ635" si="9967">FH635</f>
        <v>INSTALACIONES HIDROSANITARIAS</v>
      </c>
      <c r="FR635" s="534"/>
      <c r="FS635" s="534"/>
      <c r="FT635" s="534"/>
      <c r="FU635" s="534"/>
      <c r="FV635" s="535"/>
      <c r="FW635" s="116"/>
      <c r="FY635" s="116" t="s">
        <v>312</v>
      </c>
      <c r="FZ635" s="533" t="str">
        <f t="shared" ref="FZ635" si="9968">FQ635</f>
        <v>INSTALACIONES HIDROSANITARIAS</v>
      </c>
      <c r="GA635" s="534"/>
      <c r="GB635" s="534"/>
      <c r="GC635" s="534"/>
      <c r="GD635" s="534"/>
      <c r="GE635" s="535"/>
      <c r="GF635" s="116"/>
      <c r="GH635" s="116" t="s">
        <v>312</v>
      </c>
      <c r="GI635" s="533" t="str">
        <f t="shared" ref="GI635" si="9969">FZ635</f>
        <v>INSTALACIONES HIDROSANITARIAS</v>
      </c>
      <c r="GJ635" s="534"/>
      <c r="GK635" s="534"/>
      <c r="GL635" s="534"/>
      <c r="GM635" s="534"/>
      <c r="GN635" s="535"/>
      <c r="GO635" s="116"/>
      <c r="GQ635" s="116" t="s">
        <v>312</v>
      </c>
      <c r="GR635" s="533" t="str">
        <f t="shared" ref="GR635" si="9970">GI635</f>
        <v>INSTALACIONES HIDROSANITARIAS</v>
      </c>
      <c r="GS635" s="534"/>
      <c r="GT635" s="534"/>
      <c r="GU635" s="534"/>
      <c r="GV635" s="534"/>
      <c r="GW635" s="535"/>
      <c r="GX635" s="116"/>
      <c r="GZ635" s="116" t="s">
        <v>312</v>
      </c>
      <c r="HA635" s="533" t="str">
        <f t="shared" ref="HA635" si="9971">GR635</f>
        <v>INSTALACIONES HIDROSANITARIAS</v>
      </c>
      <c r="HB635" s="534"/>
      <c r="HC635" s="534"/>
      <c r="HD635" s="534"/>
      <c r="HE635" s="534"/>
      <c r="HF635" s="535"/>
      <c r="HG635" s="116"/>
      <c r="HI635" s="116" t="s">
        <v>312</v>
      </c>
      <c r="HJ635" s="533" t="str">
        <f t="shared" ref="HJ635" si="9972">HA635</f>
        <v>INSTALACIONES HIDROSANITARIAS</v>
      </c>
      <c r="HK635" s="534"/>
      <c r="HL635" s="534"/>
      <c r="HM635" s="534"/>
      <c r="HN635" s="534"/>
      <c r="HO635" s="535"/>
      <c r="HP635" s="116"/>
      <c r="HR635" s="116" t="s">
        <v>312</v>
      </c>
      <c r="HS635" s="533" t="str">
        <f t="shared" ref="HS635" si="9973">HJ635</f>
        <v>INSTALACIONES HIDROSANITARIAS</v>
      </c>
      <c r="HT635" s="534"/>
      <c r="HU635" s="534"/>
      <c r="HV635" s="534"/>
      <c r="HW635" s="534"/>
      <c r="HX635" s="535"/>
      <c r="HY635" s="116"/>
      <c r="IA635" s="116" t="s">
        <v>312</v>
      </c>
      <c r="IB635" s="533" t="str">
        <f t="shared" ref="IB635" si="9974">HS635</f>
        <v>INSTALACIONES HIDROSANITARIAS</v>
      </c>
      <c r="IC635" s="534"/>
      <c r="ID635" s="534"/>
      <c r="IE635" s="534"/>
      <c r="IF635" s="534"/>
      <c r="IG635" s="535"/>
      <c r="IH635" s="116"/>
      <c r="IJ635" s="116" t="s">
        <v>312</v>
      </c>
      <c r="IK635" s="533" t="str">
        <f t="shared" ref="IK635" si="9975">IB635</f>
        <v>INSTALACIONES HIDROSANITARIAS</v>
      </c>
      <c r="IL635" s="534"/>
      <c r="IM635" s="534"/>
      <c r="IN635" s="534"/>
      <c r="IO635" s="534"/>
      <c r="IP635" s="535"/>
      <c r="IQ635" s="116"/>
      <c r="IS635" s="116" t="s">
        <v>312</v>
      </c>
      <c r="IT635" s="533" t="str">
        <f t="shared" ref="IT635" si="9976">IK635</f>
        <v>INSTALACIONES HIDROSANITARIAS</v>
      </c>
      <c r="IU635" s="534"/>
      <c r="IV635" s="534"/>
      <c r="IW635" s="534"/>
      <c r="IX635" s="534"/>
      <c r="IY635" s="535"/>
      <c r="IZ635" s="116"/>
      <c r="JB635" s="116" t="s">
        <v>312</v>
      </c>
      <c r="JC635" s="533" t="str">
        <f t="shared" ref="JC635" si="9977">IT635</f>
        <v>INSTALACIONES HIDROSANITARIAS</v>
      </c>
      <c r="JD635" s="534"/>
      <c r="JE635" s="534"/>
      <c r="JF635" s="534"/>
      <c r="JG635" s="534"/>
      <c r="JH635" s="535"/>
      <c r="JI635" s="116"/>
      <c r="JK635" s="116" t="s">
        <v>312</v>
      </c>
      <c r="JL635" s="533" t="str">
        <f t="shared" ref="JL635" si="9978">JC635</f>
        <v>INSTALACIONES HIDROSANITARIAS</v>
      </c>
      <c r="JM635" s="534"/>
      <c r="JN635" s="534"/>
      <c r="JO635" s="534"/>
      <c r="JP635" s="534"/>
      <c r="JQ635" s="535"/>
      <c r="JR635" s="116"/>
      <c r="JT635" s="116" t="s">
        <v>312</v>
      </c>
      <c r="JU635" s="533" t="str">
        <f t="shared" ref="JU635" si="9979">JL635</f>
        <v>INSTALACIONES HIDROSANITARIAS</v>
      </c>
      <c r="JV635" s="534"/>
      <c r="JW635" s="534"/>
      <c r="JX635" s="534"/>
      <c r="JY635" s="534"/>
      <c r="JZ635" s="535"/>
      <c r="KA635" s="116"/>
      <c r="KC635" s="116" t="s">
        <v>312</v>
      </c>
      <c r="KD635" s="533" t="str">
        <f t="shared" ref="KD635" si="9980">JU635</f>
        <v>INSTALACIONES HIDROSANITARIAS</v>
      </c>
      <c r="KE635" s="534"/>
      <c r="KF635" s="534"/>
      <c r="KG635" s="534"/>
      <c r="KH635" s="534"/>
      <c r="KI635" s="535"/>
      <c r="KJ635" s="116"/>
      <c r="KL635" s="116" t="s">
        <v>312</v>
      </c>
      <c r="KM635" s="533" t="str">
        <f t="shared" ref="KM635" si="9981">KD635</f>
        <v>INSTALACIONES HIDROSANITARIAS</v>
      </c>
      <c r="KN635" s="534"/>
      <c r="KO635" s="534"/>
      <c r="KP635" s="534"/>
      <c r="KQ635" s="534"/>
      <c r="KR635" s="535"/>
      <c r="KS635" s="116"/>
      <c r="KU635" s="116" t="s">
        <v>312</v>
      </c>
      <c r="KV635" s="533" t="str">
        <f t="shared" ref="KV635" si="9982">KM635</f>
        <v>INSTALACIONES HIDROSANITARIAS</v>
      </c>
      <c r="KW635" s="534"/>
      <c r="KX635" s="534"/>
      <c r="KY635" s="534"/>
      <c r="KZ635" s="534"/>
      <c r="LA635" s="535"/>
      <c r="LB635" s="116"/>
      <c r="LD635" s="116" t="s">
        <v>312</v>
      </c>
      <c r="LE635" s="533" t="str">
        <f t="shared" ref="LE635" si="9983">KV635</f>
        <v>INSTALACIONES HIDROSANITARIAS</v>
      </c>
      <c r="LF635" s="534"/>
      <c r="LG635" s="534"/>
      <c r="LH635" s="534"/>
      <c r="LI635" s="534"/>
      <c r="LJ635" s="535"/>
      <c r="LK635" s="116"/>
      <c r="LM635" s="116" t="s">
        <v>312</v>
      </c>
      <c r="LN635" s="533" t="str">
        <f t="shared" ref="LN635" si="9984">LE635</f>
        <v>INSTALACIONES HIDROSANITARIAS</v>
      </c>
      <c r="LO635" s="534"/>
      <c r="LP635" s="534"/>
      <c r="LQ635" s="534"/>
      <c r="LR635" s="534"/>
      <c r="LS635" s="535"/>
      <c r="LT635" s="116"/>
      <c r="LV635" s="116" t="s">
        <v>312</v>
      </c>
      <c r="LW635" s="533" t="str">
        <f t="shared" ref="LW635" si="9985">LN635</f>
        <v>INSTALACIONES HIDROSANITARIAS</v>
      </c>
      <c r="LX635" s="534"/>
      <c r="LY635" s="534"/>
      <c r="LZ635" s="534"/>
      <c r="MA635" s="534"/>
      <c r="MB635" s="535"/>
      <c r="MC635" s="116"/>
      <c r="ME635" s="116" t="s">
        <v>312</v>
      </c>
      <c r="MF635" s="533" t="str">
        <f t="shared" ref="MF635" si="9986">LW635</f>
        <v>INSTALACIONES HIDROSANITARIAS</v>
      </c>
      <c r="MG635" s="534"/>
      <c r="MH635" s="534"/>
      <c r="MI635" s="534"/>
      <c r="MJ635" s="534"/>
      <c r="MK635" s="535"/>
      <c r="ML635" s="116"/>
      <c r="MN635" s="116" t="s">
        <v>312</v>
      </c>
      <c r="MO635" s="533" t="str">
        <f t="shared" ref="MO635" si="9987">MF635</f>
        <v>INSTALACIONES HIDROSANITARIAS</v>
      </c>
      <c r="MP635" s="534"/>
      <c r="MQ635" s="534"/>
      <c r="MR635" s="534"/>
      <c r="MS635" s="534"/>
      <c r="MT635" s="535"/>
      <c r="MU635" s="116"/>
      <c r="MW635" s="116" t="s">
        <v>312</v>
      </c>
      <c r="MX635" s="533" t="str">
        <f t="shared" ref="MX635" si="9988">MO635</f>
        <v>INSTALACIONES HIDROSANITARIAS</v>
      </c>
      <c r="MY635" s="534"/>
      <c r="MZ635" s="534"/>
      <c r="NA635" s="534"/>
      <c r="NB635" s="534"/>
      <c r="NC635" s="535"/>
      <c r="ND635" s="116"/>
      <c r="NF635" s="116" t="s">
        <v>312</v>
      </c>
      <c r="NG635" s="533" t="str">
        <f t="shared" ref="NG635" si="9989">MX635</f>
        <v>INSTALACIONES HIDROSANITARIAS</v>
      </c>
      <c r="NH635" s="534"/>
      <c r="NI635" s="534"/>
      <c r="NJ635" s="534"/>
      <c r="NK635" s="534"/>
      <c r="NL635" s="535"/>
      <c r="NM635" s="116"/>
      <c r="NO635" s="116" t="s">
        <v>312</v>
      </c>
      <c r="NP635" s="533" t="str">
        <f t="shared" ref="NP635" si="9990">NG635</f>
        <v>INSTALACIONES HIDROSANITARIAS</v>
      </c>
      <c r="NQ635" s="534"/>
      <c r="NR635" s="534"/>
      <c r="NS635" s="534"/>
      <c r="NT635" s="534"/>
      <c r="NU635" s="535"/>
      <c r="NV635" s="116"/>
      <c r="NX635" s="116" t="s">
        <v>312</v>
      </c>
      <c r="NY635" s="533" t="str">
        <f t="shared" ref="NY635" si="9991">NP635</f>
        <v>INSTALACIONES HIDROSANITARIAS</v>
      </c>
      <c r="NZ635" s="534"/>
      <c r="OA635" s="534"/>
      <c r="OB635" s="534"/>
      <c r="OC635" s="534"/>
      <c r="OD635" s="535"/>
      <c r="OE635" s="116"/>
      <c r="OG635" s="116" t="s">
        <v>312</v>
      </c>
      <c r="OH635" s="533" t="str">
        <f t="shared" ref="OH635" si="9992">NY635</f>
        <v>INSTALACIONES HIDROSANITARIAS</v>
      </c>
      <c r="OI635" s="534"/>
      <c r="OJ635" s="534"/>
      <c r="OK635" s="534"/>
      <c r="OL635" s="534"/>
      <c r="OM635" s="535"/>
      <c r="ON635" s="116"/>
      <c r="OP635" s="116" t="s">
        <v>312</v>
      </c>
      <c r="OQ635" s="533" t="str">
        <f t="shared" ref="OQ635" si="9993">OH635</f>
        <v>INSTALACIONES HIDROSANITARIAS</v>
      </c>
      <c r="OR635" s="534"/>
      <c r="OS635" s="534"/>
      <c r="OT635" s="534"/>
      <c r="OU635" s="534"/>
      <c r="OV635" s="535"/>
      <c r="OW635" s="116"/>
      <c r="OY635" s="116" t="s">
        <v>312</v>
      </c>
      <c r="OZ635" s="533" t="str">
        <f t="shared" ref="OZ635" si="9994">OQ635</f>
        <v>INSTALACIONES HIDROSANITARIAS</v>
      </c>
      <c r="PA635" s="534"/>
      <c r="PB635" s="534"/>
      <c r="PC635" s="534"/>
      <c r="PD635" s="534"/>
      <c r="PE635" s="535"/>
      <c r="PF635" s="116"/>
    </row>
    <row r="636" spans="1:422">
      <c r="A636" s="116"/>
      <c r="B636" s="536"/>
      <c r="C636" s="537"/>
      <c r="D636" s="537"/>
      <c r="E636" s="537"/>
      <c r="F636" s="537"/>
      <c r="G636" s="538"/>
      <c r="H636" s="116"/>
      <c r="J636" s="116"/>
      <c r="K636" s="536"/>
      <c r="L636" s="537"/>
      <c r="M636" s="537"/>
      <c r="N636" s="537"/>
      <c r="O636" s="537"/>
      <c r="P636" s="538"/>
      <c r="Q636" s="116"/>
      <c r="S636" s="116"/>
      <c r="T636" s="536"/>
      <c r="U636" s="537"/>
      <c r="V636" s="537"/>
      <c r="W636" s="537"/>
      <c r="X636" s="537"/>
      <c r="Y636" s="538"/>
      <c r="Z636" s="116"/>
      <c r="AB636" s="116"/>
      <c r="AC636" s="536"/>
      <c r="AD636" s="537"/>
      <c r="AE636" s="537"/>
      <c r="AF636" s="537"/>
      <c r="AG636" s="537"/>
      <c r="AH636" s="538"/>
      <c r="AI636" s="116"/>
      <c r="AK636" s="116"/>
      <c r="AL636" s="536"/>
      <c r="AM636" s="537"/>
      <c r="AN636" s="537"/>
      <c r="AO636" s="537"/>
      <c r="AP636" s="537"/>
      <c r="AQ636" s="538"/>
      <c r="AR636" s="116"/>
      <c r="AT636" s="116"/>
      <c r="AU636" s="536"/>
      <c r="AV636" s="537"/>
      <c r="AW636" s="537"/>
      <c r="AX636" s="537"/>
      <c r="AY636" s="537"/>
      <c r="AZ636" s="538"/>
      <c r="BA636" s="116"/>
      <c r="BC636" s="116"/>
      <c r="BD636" s="536"/>
      <c r="BE636" s="537"/>
      <c r="BF636" s="537"/>
      <c r="BG636" s="537"/>
      <c r="BH636" s="537"/>
      <c r="BI636" s="538"/>
      <c r="BJ636" s="116"/>
      <c r="BL636" s="116"/>
      <c r="BM636" s="536"/>
      <c r="BN636" s="537"/>
      <c r="BO636" s="537"/>
      <c r="BP636" s="537"/>
      <c r="BQ636" s="537"/>
      <c r="BR636" s="538"/>
      <c r="BS636" s="116"/>
      <c r="BU636" s="116"/>
      <c r="BV636" s="536"/>
      <c r="BW636" s="537"/>
      <c r="BX636" s="537"/>
      <c r="BY636" s="537"/>
      <c r="BZ636" s="537"/>
      <c r="CA636" s="538"/>
      <c r="CB636" s="116"/>
      <c r="CD636" s="116"/>
      <c r="CE636" s="536"/>
      <c r="CF636" s="537"/>
      <c r="CG636" s="537"/>
      <c r="CH636" s="537"/>
      <c r="CI636" s="537"/>
      <c r="CJ636" s="538"/>
      <c r="CK636" s="116"/>
      <c r="CM636" s="116"/>
      <c r="CN636" s="536"/>
      <c r="CO636" s="537"/>
      <c r="CP636" s="537"/>
      <c r="CQ636" s="537"/>
      <c r="CR636" s="537"/>
      <c r="CS636" s="538"/>
      <c r="CT636" s="116"/>
      <c r="CV636" s="116"/>
      <c r="CW636" s="536"/>
      <c r="CX636" s="537"/>
      <c r="CY636" s="537"/>
      <c r="CZ636" s="537"/>
      <c r="DA636" s="537"/>
      <c r="DB636" s="538"/>
      <c r="DC636" s="116"/>
      <c r="DE636" s="116"/>
      <c r="DF636" s="536"/>
      <c r="DG636" s="537"/>
      <c r="DH636" s="537"/>
      <c r="DI636" s="537"/>
      <c r="DJ636" s="537"/>
      <c r="DK636" s="538"/>
      <c r="DL636" s="116"/>
      <c r="DN636" s="116"/>
      <c r="DO636" s="536"/>
      <c r="DP636" s="537"/>
      <c r="DQ636" s="537"/>
      <c r="DR636" s="537"/>
      <c r="DS636" s="537"/>
      <c r="DT636" s="538"/>
      <c r="DU636" s="116"/>
      <c r="DW636" s="116"/>
      <c r="DX636" s="536"/>
      <c r="DY636" s="537"/>
      <c r="DZ636" s="537"/>
      <c r="EA636" s="537"/>
      <c r="EB636" s="537"/>
      <c r="EC636" s="538"/>
      <c r="ED636" s="116"/>
      <c r="EF636" s="116"/>
      <c r="EG636" s="536"/>
      <c r="EH636" s="537"/>
      <c r="EI636" s="537"/>
      <c r="EJ636" s="537"/>
      <c r="EK636" s="537"/>
      <c r="EL636" s="538"/>
      <c r="EM636" s="116"/>
      <c r="EO636" s="116"/>
      <c r="EP636" s="536"/>
      <c r="EQ636" s="537"/>
      <c r="ER636" s="537"/>
      <c r="ES636" s="537"/>
      <c r="ET636" s="537"/>
      <c r="EU636" s="538"/>
      <c r="EV636" s="116"/>
      <c r="EX636" s="116"/>
      <c r="EY636" s="536"/>
      <c r="EZ636" s="537"/>
      <c r="FA636" s="537"/>
      <c r="FB636" s="537"/>
      <c r="FC636" s="537"/>
      <c r="FD636" s="538"/>
      <c r="FE636" s="116"/>
      <c r="FG636" s="116"/>
      <c r="FH636" s="536"/>
      <c r="FI636" s="537"/>
      <c r="FJ636" s="537"/>
      <c r="FK636" s="537"/>
      <c r="FL636" s="537"/>
      <c r="FM636" s="538"/>
      <c r="FN636" s="116"/>
      <c r="FP636" s="116"/>
      <c r="FQ636" s="536"/>
      <c r="FR636" s="537"/>
      <c r="FS636" s="537"/>
      <c r="FT636" s="537"/>
      <c r="FU636" s="537"/>
      <c r="FV636" s="538"/>
      <c r="FW636" s="116"/>
      <c r="FY636" s="116"/>
      <c r="FZ636" s="536"/>
      <c r="GA636" s="537"/>
      <c r="GB636" s="537"/>
      <c r="GC636" s="537"/>
      <c r="GD636" s="537"/>
      <c r="GE636" s="538"/>
      <c r="GF636" s="116"/>
      <c r="GH636" s="116"/>
      <c r="GI636" s="536"/>
      <c r="GJ636" s="537"/>
      <c r="GK636" s="537"/>
      <c r="GL636" s="537"/>
      <c r="GM636" s="537"/>
      <c r="GN636" s="538"/>
      <c r="GO636" s="116"/>
      <c r="GQ636" s="116"/>
      <c r="GR636" s="536"/>
      <c r="GS636" s="537"/>
      <c r="GT636" s="537"/>
      <c r="GU636" s="537"/>
      <c r="GV636" s="537"/>
      <c r="GW636" s="538"/>
      <c r="GX636" s="116"/>
      <c r="GZ636" s="116"/>
      <c r="HA636" s="536"/>
      <c r="HB636" s="537"/>
      <c r="HC636" s="537"/>
      <c r="HD636" s="537"/>
      <c r="HE636" s="537"/>
      <c r="HF636" s="538"/>
      <c r="HG636" s="116"/>
      <c r="HI636" s="116"/>
      <c r="HJ636" s="536"/>
      <c r="HK636" s="537"/>
      <c r="HL636" s="537"/>
      <c r="HM636" s="537"/>
      <c r="HN636" s="537"/>
      <c r="HO636" s="538"/>
      <c r="HP636" s="116"/>
      <c r="HR636" s="116"/>
      <c r="HS636" s="536"/>
      <c r="HT636" s="537"/>
      <c r="HU636" s="537"/>
      <c r="HV636" s="537"/>
      <c r="HW636" s="537"/>
      <c r="HX636" s="538"/>
      <c r="HY636" s="116"/>
      <c r="IA636" s="116"/>
      <c r="IB636" s="536"/>
      <c r="IC636" s="537"/>
      <c r="ID636" s="537"/>
      <c r="IE636" s="537"/>
      <c r="IF636" s="537"/>
      <c r="IG636" s="538"/>
      <c r="IH636" s="116"/>
      <c r="IJ636" s="116"/>
      <c r="IK636" s="536"/>
      <c r="IL636" s="537"/>
      <c r="IM636" s="537"/>
      <c r="IN636" s="537"/>
      <c r="IO636" s="537"/>
      <c r="IP636" s="538"/>
      <c r="IQ636" s="116"/>
      <c r="IS636" s="116"/>
      <c r="IT636" s="536"/>
      <c r="IU636" s="537"/>
      <c r="IV636" s="537"/>
      <c r="IW636" s="537"/>
      <c r="IX636" s="537"/>
      <c r="IY636" s="538"/>
      <c r="IZ636" s="116"/>
      <c r="JB636" s="116"/>
      <c r="JC636" s="536"/>
      <c r="JD636" s="537"/>
      <c r="JE636" s="537"/>
      <c r="JF636" s="537"/>
      <c r="JG636" s="537"/>
      <c r="JH636" s="538"/>
      <c r="JI636" s="116"/>
      <c r="JK636" s="116"/>
      <c r="JL636" s="536"/>
      <c r="JM636" s="537"/>
      <c r="JN636" s="537"/>
      <c r="JO636" s="537"/>
      <c r="JP636" s="537"/>
      <c r="JQ636" s="538"/>
      <c r="JR636" s="116"/>
      <c r="JT636" s="116"/>
      <c r="JU636" s="536"/>
      <c r="JV636" s="537"/>
      <c r="JW636" s="537"/>
      <c r="JX636" s="537"/>
      <c r="JY636" s="537"/>
      <c r="JZ636" s="538"/>
      <c r="KA636" s="116"/>
      <c r="KC636" s="116"/>
      <c r="KD636" s="536"/>
      <c r="KE636" s="537"/>
      <c r="KF636" s="537"/>
      <c r="KG636" s="537"/>
      <c r="KH636" s="537"/>
      <c r="KI636" s="538"/>
      <c r="KJ636" s="116"/>
      <c r="KL636" s="116"/>
      <c r="KM636" s="536"/>
      <c r="KN636" s="537"/>
      <c r="KO636" s="537"/>
      <c r="KP636" s="537"/>
      <c r="KQ636" s="537"/>
      <c r="KR636" s="538"/>
      <c r="KS636" s="116"/>
      <c r="KU636" s="116"/>
      <c r="KV636" s="536"/>
      <c r="KW636" s="537"/>
      <c r="KX636" s="537"/>
      <c r="KY636" s="537"/>
      <c r="KZ636" s="537"/>
      <c r="LA636" s="538"/>
      <c r="LB636" s="116"/>
      <c r="LD636" s="116"/>
      <c r="LE636" s="536"/>
      <c r="LF636" s="537"/>
      <c r="LG636" s="537"/>
      <c r="LH636" s="537"/>
      <c r="LI636" s="537"/>
      <c r="LJ636" s="538"/>
      <c r="LK636" s="116"/>
      <c r="LM636" s="116"/>
      <c r="LN636" s="536"/>
      <c r="LO636" s="537"/>
      <c r="LP636" s="537"/>
      <c r="LQ636" s="537"/>
      <c r="LR636" s="537"/>
      <c r="LS636" s="538"/>
      <c r="LT636" s="116"/>
      <c r="LV636" s="116"/>
      <c r="LW636" s="536"/>
      <c r="LX636" s="537"/>
      <c r="LY636" s="537"/>
      <c r="LZ636" s="537"/>
      <c r="MA636" s="537"/>
      <c r="MB636" s="538"/>
      <c r="MC636" s="116"/>
      <c r="ME636" s="116"/>
      <c r="MF636" s="536"/>
      <c r="MG636" s="537"/>
      <c r="MH636" s="537"/>
      <c r="MI636" s="537"/>
      <c r="MJ636" s="537"/>
      <c r="MK636" s="538"/>
      <c r="ML636" s="116"/>
      <c r="MN636" s="116"/>
      <c r="MO636" s="536"/>
      <c r="MP636" s="537"/>
      <c r="MQ636" s="537"/>
      <c r="MR636" s="537"/>
      <c r="MS636" s="537"/>
      <c r="MT636" s="538"/>
      <c r="MU636" s="116"/>
      <c r="MW636" s="116"/>
      <c r="MX636" s="536"/>
      <c r="MY636" s="537"/>
      <c r="MZ636" s="537"/>
      <c r="NA636" s="537"/>
      <c r="NB636" s="537"/>
      <c r="NC636" s="538"/>
      <c r="ND636" s="116"/>
      <c r="NF636" s="116"/>
      <c r="NG636" s="536"/>
      <c r="NH636" s="537"/>
      <c r="NI636" s="537"/>
      <c r="NJ636" s="537"/>
      <c r="NK636" s="537"/>
      <c r="NL636" s="538"/>
      <c r="NM636" s="116"/>
      <c r="NO636" s="116"/>
      <c r="NP636" s="536"/>
      <c r="NQ636" s="537"/>
      <c r="NR636" s="537"/>
      <c r="NS636" s="537"/>
      <c r="NT636" s="537"/>
      <c r="NU636" s="538"/>
      <c r="NV636" s="116"/>
      <c r="NX636" s="116"/>
      <c r="NY636" s="536"/>
      <c r="NZ636" s="537"/>
      <c r="OA636" s="537"/>
      <c r="OB636" s="537"/>
      <c r="OC636" s="537"/>
      <c r="OD636" s="538"/>
      <c r="OE636" s="116"/>
      <c r="OG636" s="116"/>
      <c r="OH636" s="536"/>
      <c r="OI636" s="537"/>
      <c r="OJ636" s="537"/>
      <c r="OK636" s="537"/>
      <c r="OL636" s="537"/>
      <c r="OM636" s="538"/>
      <c r="ON636" s="116"/>
      <c r="OP636" s="116"/>
      <c r="OQ636" s="536"/>
      <c r="OR636" s="537"/>
      <c r="OS636" s="537"/>
      <c r="OT636" s="537"/>
      <c r="OU636" s="537"/>
      <c r="OV636" s="538"/>
      <c r="OW636" s="116"/>
      <c r="OY636" s="116"/>
      <c r="OZ636" s="536"/>
      <c r="PA636" s="537"/>
      <c r="PB636" s="537"/>
      <c r="PC636" s="537"/>
      <c r="PD636" s="537"/>
      <c r="PE636" s="538"/>
      <c r="PF636" s="116"/>
    </row>
    <row r="637" spans="1:422" ht="15" customHeight="1">
      <c r="A637" s="117" t="s">
        <v>1</v>
      </c>
      <c r="B637" s="544" t="str">
        <f>+APU!B353</f>
        <v>TUBERIA PVC PRESION DE 1/2" RDE 13.5; INCLUYE ACCESORIOS.</v>
      </c>
      <c r="C637" s="545"/>
      <c r="D637" s="545"/>
      <c r="E637" s="545"/>
      <c r="F637" s="545"/>
      <c r="G637" s="545"/>
      <c r="H637" s="117" t="s">
        <v>313</v>
      </c>
      <c r="J637" s="117" t="s">
        <v>1</v>
      </c>
      <c r="K637" s="539" t="str">
        <f>B637</f>
        <v>TUBERIA PVC PRESION DE 1/2" RDE 13.5; INCLUYE ACCESORIOS.</v>
      </c>
      <c r="L637" s="540"/>
      <c r="M637" s="540"/>
      <c r="N637" s="540"/>
      <c r="O637" s="540"/>
      <c r="P637" s="540"/>
      <c r="Q637" s="117" t="s">
        <v>313</v>
      </c>
      <c r="S637" s="117" t="s">
        <v>1</v>
      </c>
      <c r="T637" s="539" t="str">
        <f>K637</f>
        <v>TUBERIA PVC PRESION DE 1/2" RDE 13.5; INCLUYE ACCESORIOS.</v>
      </c>
      <c r="U637" s="540"/>
      <c r="V637" s="540"/>
      <c r="W637" s="540"/>
      <c r="X637" s="540"/>
      <c r="Y637" s="540"/>
      <c r="Z637" s="117" t="s">
        <v>313</v>
      </c>
      <c r="AB637" s="117" t="s">
        <v>1</v>
      </c>
      <c r="AC637" s="539" t="str">
        <f>T637</f>
        <v>TUBERIA PVC PRESION DE 1/2" RDE 13.5; INCLUYE ACCESORIOS.</v>
      </c>
      <c r="AD637" s="540"/>
      <c r="AE637" s="540"/>
      <c r="AF637" s="540"/>
      <c r="AG637" s="540"/>
      <c r="AH637" s="540"/>
      <c r="AI637" s="117" t="s">
        <v>313</v>
      </c>
      <c r="AK637" s="117" t="s">
        <v>1</v>
      </c>
      <c r="AL637" s="539" t="str">
        <f>AC637</f>
        <v>TUBERIA PVC PRESION DE 1/2" RDE 13.5; INCLUYE ACCESORIOS.</v>
      </c>
      <c r="AM637" s="540"/>
      <c r="AN637" s="540"/>
      <c r="AO637" s="540"/>
      <c r="AP637" s="540"/>
      <c r="AQ637" s="540"/>
      <c r="AR637" s="117" t="s">
        <v>313</v>
      </c>
      <c r="AT637" s="117" t="s">
        <v>1</v>
      </c>
      <c r="AU637" s="539" t="str">
        <f>AL637</f>
        <v>TUBERIA PVC PRESION DE 1/2" RDE 13.5; INCLUYE ACCESORIOS.</v>
      </c>
      <c r="AV637" s="540"/>
      <c r="AW637" s="540"/>
      <c r="AX637" s="540"/>
      <c r="AY637" s="540"/>
      <c r="AZ637" s="540"/>
      <c r="BA637" s="117" t="s">
        <v>313</v>
      </c>
      <c r="BC637" s="117" t="s">
        <v>1</v>
      </c>
      <c r="BD637" s="539" t="str">
        <f t="shared" ref="BD637" si="9995">AU637</f>
        <v>TUBERIA PVC PRESION DE 1/2" RDE 13.5; INCLUYE ACCESORIOS.</v>
      </c>
      <c r="BE637" s="540"/>
      <c r="BF637" s="540"/>
      <c r="BG637" s="540"/>
      <c r="BH637" s="540"/>
      <c r="BI637" s="540"/>
      <c r="BJ637" s="117" t="s">
        <v>313</v>
      </c>
      <c r="BL637" s="117" t="s">
        <v>1</v>
      </c>
      <c r="BM637" s="539" t="str">
        <f t="shared" ref="BM637" si="9996">BD637</f>
        <v>TUBERIA PVC PRESION DE 1/2" RDE 13.5; INCLUYE ACCESORIOS.</v>
      </c>
      <c r="BN637" s="540"/>
      <c r="BO637" s="540"/>
      <c r="BP637" s="540"/>
      <c r="BQ637" s="540"/>
      <c r="BR637" s="540"/>
      <c r="BS637" s="117" t="s">
        <v>313</v>
      </c>
      <c r="BU637" s="117" t="s">
        <v>1</v>
      </c>
      <c r="BV637" s="539" t="str">
        <f t="shared" ref="BV637" si="9997">BM637</f>
        <v>TUBERIA PVC PRESION DE 1/2" RDE 13.5; INCLUYE ACCESORIOS.</v>
      </c>
      <c r="BW637" s="540"/>
      <c r="BX637" s="540"/>
      <c r="BY637" s="540"/>
      <c r="BZ637" s="540"/>
      <c r="CA637" s="540"/>
      <c r="CB637" s="117" t="s">
        <v>313</v>
      </c>
      <c r="CD637" s="117" t="s">
        <v>1</v>
      </c>
      <c r="CE637" s="539" t="str">
        <f t="shared" ref="CE637" si="9998">BV637</f>
        <v>TUBERIA PVC PRESION DE 1/2" RDE 13.5; INCLUYE ACCESORIOS.</v>
      </c>
      <c r="CF637" s="540"/>
      <c r="CG637" s="540"/>
      <c r="CH637" s="540"/>
      <c r="CI637" s="540"/>
      <c r="CJ637" s="540"/>
      <c r="CK637" s="117" t="s">
        <v>313</v>
      </c>
      <c r="CM637" s="117" t="s">
        <v>1</v>
      </c>
      <c r="CN637" s="539" t="str">
        <f t="shared" ref="CN637" si="9999">CE637</f>
        <v>TUBERIA PVC PRESION DE 1/2" RDE 13.5; INCLUYE ACCESORIOS.</v>
      </c>
      <c r="CO637" s="540"/>
      <c r="CP637" s="540"/>
      <c r="CQ637" s="540"/>
      <c r="CR637" s="540"/>
      <c r="CS637" s="540"/>
      <c r="CT637" s="117" t="s">
        <v>313</v>
      </c>
      <c r="CV637" s="117" t="s">
        <v>1</v>
      </c>
      <c r="CW637" s="539" t="str">
        <f t="shared" ref="CW637" si="10000">CN637</f>
        <v>TUBERIA PVC PRESION DE 1/2" RDE 13.5; INCLUYE ACCESORIOS.</v>
      </c>
      <c r="CX637" s="540"/>
      <c r="CY637" s="540"/>
      <c r="CZ637" s="540"/>
      <c r="DA637" s="540"/>
      <c r="DB637" s="540"/>
      <c r="DC637" s="117" t="s">
        <v>313</v>
      </c>
      <c r="DE637" s="117" t="s">
        <v>1</v>
      </c>
      <c r="DF637" s="539" t="str">
        <f t="shared" ref="DF637" si="10001">CW637</f>
        <v>TUBERIA PVC PRESION DE 1/2" RDE 13.5; INCLUYE ACCESORIOS.</v>
      </c>
      <c r="DG637" s="540"/>
      <c r="DH637" s="540"/>
      <c r="DI637" s="540"/>
      <c r="DJ637" s="540"/>
      <c r="DK637" s="540"/>
      <c r="DL637" s="117" t="s">
        <v>313</v>
      </c>
      <c r="DN637" s="117" t="s">
        <v>1</v>
      </c>
      <c r="DO637" s="539" t="str">
        <f t="shared" ref="DO637" si="10002">DF637</f>
        <v>TUBERIA PVC PRESION DE 1/2" RDE 13.5; INCLUYE ACCESORIOS.</v>
      </c>
      <c r="DP637" s="540"/>
      <c r="DQ637" s="540"/>
      <c r="DR637" s="540"/>
      <c r="DS637" s="540"/>
      <c r="DT637" s="540"/>
      <c r="DU637" s="117" t="s">
        <v>313</v>
      </c>
      <c r="DW637" s="117" t="s">
        <v>1</v>
      </c>
      <c r="DX637" s="539" t="str">
        <f t="shared" ref="DX637" si="10003">DO637</f>
        <v>TUBERIA PVC PRESION DE 1/2" RDE 13.5; INCLUYE ACCESORIOS.</v>
      </c>
      <c r="DY637" s="540"/>
      <c r="DZ637" s="540"/>
      <c r="EA637" s="540"/>
      <c r="EB637" s="540"/>
      <c r="EC637" s="540"/>
      <c r="ED637" s="117" t="s">
        <v>313</v>
      </c>
      <c r="EF637" s="117" t="s">
        <v>1</v>
      </c>
      <c r="EG637" s="539" t="str">
        <f t="shared" ref="EG637" si="10004">DX637</f>
        <v>TUBERIA PVC PRESION DE 1/2" RDE 13.5; INCLUYE ACCESORIOS.</v>
      </c>
      <c r="EH637" s="540"/>
      <c r="EI637" s="540"/>
      <c r="EJ637" s="540"/>
      <c r="EK637" s="540"/>
      <c r="EL637" s="540"/>
      <c r="EM637" s="117" t="s">
        <v>313</v>
      </c>
      <c r="EO637" s="117" t="s">
        <v>1</v>
      </c>
      <c r="EP637" s="539" t="str">
        <f t="shared" ref="EP637" si="10005">EG637</f>
        <v>TUBERIA PVC PRESION DE 1/2" RDE 13.5; INCLUYE ACCESORIOS.</v>
      </c>
      <c r="EQ637" s="540"/>
      <c r="ER637" s="540"/>
      <c r="ES637" s="540"/>
      <c r="ET637" s="540"/>
      <c r="EU637" s="540"/>
      <c r="EV637" s="117" t="s">
        <v>313</v>
      </c>
      <c r="EX637" s="117" t="s">
        <v>1</v>
      </c>
      <c r="EY637" s="539" t="str">
        <f t="shared" ref="EY637" si="10006">EP637</f>
        <v>TUBERIA PVC PRESION DE 1/2" RDE 13.5; INCLUYE ACCESORIOS.</v>
      </c>
      <c r="EZ637" s="540"/>
      <c r="FA637" s="540"/>
      <c r="FB637" s="540"/>
      <c r="FC637" s="540"/>
      <c r="FD637" s="540"/>
      <c r="FE637" s="117" t="s">
        <v>313</v>
      </c>
      <c r="FG637" s="117" t="s">
        <v>1</v>
      </c>
      <c r="FH637" s="539" t="str">
        <f t="shared" ref="FH637" si="10007">EY637</f>
        <v>TUBERIA PVC PRESION DE 1/2" RDE 13.5; INCLUYE ACCESORIOS.</v>
      </c>
      <c r="FI637" s="540"/>
      <c r="FJ637" s="540"/>
      <c r="FK637" s="540"/>
      <c r="FL637" s="540"/>
      <c r="FM637" s="540"/>
      <c r="FN637" s="117" t="s">
        <v>313</v>
      </c>
      <c r="FP637" s="117" t="s">
        <v>1</v>
      </c>
      <c r="FQ637" s="539" t="str">
        <f t="shared" ref="FQ637" si="10008">FH637</f>
        <v>TUBERIA PVC PRESION DE 1/2" RDE 13.5; INCLUYE ACCESORIOS.</v>
      </c>
      <c r="FR637" s="540"/>
      <c r="FS637" s="540"/>
      <c r="FT637" s="540"/>
      <c r="FU637" s="540"/>
      <c r="FV637" s="540"/>
      <c r="FW637" s="117" t="s">
        <v>313</v>
      </c>
      <c r="FY637" s="117" t="s">
        <v>1</v>
      </c>
      <c r="FZ637" s="539" t="str">
        <f t="shared" ref="FZ637" si="10009">FQ637</f>
        <v>TUBERIA PVC PRESION DE 1/2" RDE 13.5; INCLUYE ACCESORIOS.</v>
      </c>
      <c r="GA637" s="540"/>
      <c r="GB637" s="540"/>
      <c r="GC637" s="540"/>
      <c r="GD637" s="540"/>
      <c r="GE637" s="540"/>
      <c r="GF637" s="117" t="s">
        <v>313</v>
      </c>
      <c r="GH637" s="117" t="s">
        <v>1</v>
      </c>
      <c r="GI637" s="539" t="str">
        <f t="shared" ref="GI637" si="10010">FZ637</f>
        <v>TUBERIA PVC PRESION DE 1/2" RDE 13.5; INCLUYE ACCESORIOS.</v>
      </c>
      <c r="GJ637" s="540"/>
      <c r="GK637" s="540"/>
      <c r="GL637" s="540"/>
      <c r="GM637" s="540"/>
      <c r="GN637" s="540"/>
      <c r="GO637" s="117" t="s">
        <v>313</v>
      </c>
      <c r="GQ637" s="117" t="s">
        <v>1</v>
      </c>
      <c r="GR637" s="539" t="str">
        <f t="shared" ref="GR637" si="10011">GI637</f>
        <v>TUBERIA PVC PRESION DE 1/2" RDE 13.5; INCLUYE ACCESORIOS.</v>
      </c>
      <c r="GS637" s="540"/>
      <c r="GT637" s="540"/>
      <c r="GU637" s="540"/>
      <c r="GV637" s="540"/>
      <c r="GW637" s="540"/>
      <c r="GX637" s="117" t="s">
        <v>313</v>
      </c>
      <c r="GZ637" s="117" t="s">
        <v>1</v>
      </c>
      <c r="HA637" s="539" t="str">
        <f t="shared" ref="HA637" si="10012">GR637</f>
        <v>TUBERIA PVC PRESION DE 1/2" RDE 13.5; INCLUYE ACCESORIOS.</v>
      </c>
      <c r="HB637" s="540"/>
      <c r="HC637" s="540"/>
      <c r="HD637" s="540"/>
      <c r="HE637" s="540"/>
      <c r="HF637" s="540"/>
      <c r="HG637" s="117" t="s">
        <v>313</v>
      </c>
      <c r="HI637" s="117" t="s">
        <v>1</v>
      </c>
      <c r="HJ637" s="539" t="str">
        <f t="shared" ref="HJ637" si="10013">HA637</f>
        <v>TUBERIA PVC PRESION DE 1/2" RDE 13.5; INCLUYE ACCESORIOS.</v>
      </c>
      <c r="HK637" s="540"/>
      <c r="HL637" s="540"/>
      <c r="HM637" s="540"/>
      <c r="HN637" s="540"/>
      <c r="HO637" s="540"/>
      <c r="HP637" s="117" t="s">
        <v>313</v>
      </c>
      <c r="HR637" s="117" t="s">
        <v>1</v>
      </c>
      <c r="HS637" s="539" t="str">
        <f t="shared" ref="HS637" si="10014">HJ637</f>
        <v>TUBERIA PVC PRESION DE 1/2" RDE 13.5; INCLUYE ACCESORIOS.</v>
      </c>
      <c r="HT637" s="540"/>
      <c r="HU637" s="540"/>
      <c r="HV637" s="540"/>
      <c r="HW637" s="540"/>
      <c r="HX637" s="540"/>
      <c r="HY637" s="117" t="s">
        <v>313</v>
      </c>
      <c r="IA637" s="117" t="s">
        <v>1</v>
      </c>
      <c r="IB637" s="539" t="str">
        <f t="shared" ref="IB637" si="10015">HS637</f>
        <v>TUBERIA PVC PRESION DE 1/2" RDE 13.5; INCLUYE ACCESORIOS.</v>
      </c>
      <c r="IC637" s="540"/>
      <c r="ID637" s="540"/>
      <c r="IE637" s="540"/>
      <c r="IF637" s="540"/>
      <c r="IG637" s="540"/>
      <c r="IH637" s="117" t="s">
        <v>313</v>
      </c>
      <c r="IJ637" s="117" t="s">
        <v>1</v>
      </c>
      <c r="IK637" s="539" t="str">
        <f t="shared" ref="IK637" si="10016">IB637</f>
        <v>TUBERIA PVC PRESION DE 1/2" RDE 13.5; INCLUYE ACCESORIOS.</v>
      </c>
      <c r="IL637" s="540"/>
      <c r="IM637" s="540"/>
      <c r="IN637" s="540"/>
      <c r="IO637" s="540"/>
      <c r="IP637" s="540"/>
      <c r="IQ637" s="117" t="s">
        <v>313</v>
      </c>
      <c r="IS637" s="117" t="s">
        <v>1</v>
      </c>
      <c r="IT637" s="539" t="str">
        <f t="shared" ref="IT637" si="10017">IK637</f>
        <v>TUBERIA PVC PRESION DE 1/2" RDE 13.5; INCLUYE ACCESORIOS.</v>
      </c>
      <c r="IU637" s="540"/>
      <c r="IV637" s="540"/>
      <c r="IW637" s="540"/>
      <c r="IX637" s="540"/>
      <c r="IY637" s="540"/>
      <c r="IZ637" s="117" t="s">
        <v>313</v>
      </c>
      <c r="JB637" s="117" t="s">
        <v>1</v>
      </c>
      <c r="JC637" s="539" t="str">
        <f t="shared" ref="JC637" si="10018">IT637</f>
        <v>TUBERIA PVC PRESION DE 1/2" RDE 13.5; INCLUYE ACCESORIOS.</v>
      </c>
      <c r="JD637" s="540"/>
      <c r="JE637" s="540"/>
      <c r="JF637" s="540"/>
      <c r="JG637" s="540"/>
      <c r="JH637" s="540"/>
      <c r="JI637" s="117" t="s">
        <v>313</v>
      </c>
      <c r="JK637" s="117" t="s">
        <v>1</v>
      </c>
      <c r="JL637" s="539" t="str">
        <f t="shared" ref="JL637" si="10019">JC637</f>
        <v>TUBERIA PVC PRESION DE 1/2" RDE 13.5; INCLUYE ACCESORIOS.</v>
      </c>
      <c r="JM637" s="540"/>
      <c r="JN637" s="540"/>
      <c r="JO637" s="540"/>
      <c r="JP637" s="540"/>
      <c r="JQ637" s="540"/>
      <c r="JR637" s="117" t="s">
        <v>313</v>
      </c>
      <c r="JT637" s="117" t="s">
        <v>1</v>
      </c>
      <c r="JU637" s="539" t="str">
        <f t="shared" ref="JU637" si="10020">JL637</f>
        <v>TUBERIA PVC PRESION DE 1/2" RDE 13.5; INCLUYE ACCESORIOS.</v>
      </c>
      <c r="JV637" s="540"/>
      <c r="JW637" s="540"/>
      <c r="JX637" s="540"/>
      <c r="JY637" s="540"/>
      <c r="JZ637" s="540"/>
      <c r="KA637" s="117" t="s">
        <v>313</v>
      </c>
      <c r="KC637" s="117" t="s">
        <v>1</v>
      </c>
      <c r="KD637" s="539" t="str">
        <f t="shared" ref="KD637" si="10021">JU637</f>
        <v>TUBERIA PVC PRESION DE 1/2" RDE 13.5; INCLUYE ACCESORIOS.</v>
      </c>
      <c r="KE637" s="540"/>
      <c r="KF637" s="540"/>
      <c r="KG637" s="540"/>
      <c r="KH637" s="540"/>
      <c r="KI637" s="540"/>
      <c r="KJ637" s="117" t="s">
        <v>313</v>
      </c>
      <c r="KL637" s="117" t="s">
        <v>1</v>
      </c>
      <c r="KM637" s="539" t="str">
        <f t="shared" ref="KM637" si="10022">KD637</f>
        <v>TUBERIA PVC PRESION DE 1/2" RDE 13.5; INCLUYE ACCESORIOS.</v>
      </c>
      <c r="KN637" s="540"/>
      <c r="KO637" s="540"/>
      <c r="KP637" s="540"/>
      <c r="KQ637" s="540"/>
      <c r="KR637" s="540"/>
      <c r="KS637" s="117" t="s">
        <v>313</v>
      </c>
      <c r="KU637" s="117" t="s">
        <v>1</v>
      </c>
      <c r="KV637" s="539" t="str">
        <f t="shared" ref="KV637" si="10023">KM637</f>
        <v>TUBERIA PVC PRESION DE 1/2" RDE 13.5; INCLUYE ACCESORIOS.</v>
      </c>
      <c r="KW637" s="540"/>
      <c r="KX637" s="540"/>
      <c r="KY637" s="540"/>
      <c r="KZ637" s="540"/>
      <c r="LA637" s="540"/>
      <c r="LB637" s="117" t="s">
        <v>313</v>
      </c>
      <c r="LD637" s="117" t="s">
        <v>1</v>
      </c>
      <c r="LE637" s="539" t="str">
        <f t="shared" ref="LE637" si="10024">KV637</f>
        <v>TUBERIA PVC PRESION DE 1/2" RDE 13.5; INCLUYE ACCESORIOS.</v>
      </c>
      <c r="LF637" s="540"/>
      <c r="LG637" s="540"/>
      <c r="LH637" s="540"/>
      <c r="LI637" s="540"/>
      <c r="LJ637" s="540"/>
      <c r="LK637" s="117" t="s">
        <v>313</v>
      </c>
      <c r="LM637" s="117" t="s">
        <v>1</v>
      </c>
      <c r="LN637" s="539" t="str">
        <f t="shared" ref="LN637" si="10025">LE637</f>
        <v>TUBERIA PVC PRESION DE 1/2" RDE 13.5; INCLUYE ACCESORIOS.</v>
      </c>
      <c r="LO637" s="540"/>
      <c r="LP637" s="540"/>
      <c r="LQ637" s="540"/>
      <c r="LR637" s="540"/>
      <c r="LS637" s="540"/>
      <c r="LT637" s="117" t="s">
        <v>313</v>
      </c>
      <c r="LV637" s="117" t="s">
        <v>1</v>
      </c>
      <c r="LW637" s="539" t="str">
        <f t="shared" ref="LW637" si="10026">LN637</f>
        <v>TUBERIA PVC PRESION DE 1/2" RDE 13.5; INCLUYE ACCESORIOS.</v>
      </c>
      <c r="LX637" s="540"/>
      <c r="LY637" s="540"/>
      <c r="LZ637" s="540"/>
      <c r="MA637" s="540"/>
      <c r="MB637" s="540"/>
      <c r="MC637" s="117" t="s">
        <v>313</v>
      </c>
      <c r="ME637" s="117" t="s">
        <v>1</v>
      </c>
      <c r="MF637" s="539" t="str">
        <f t="shared" ref="MF637" si="10027">LW637</f>
        <v>TUBERIA PVC PRESION DE 1/2" RDE 13.5; INCLUYE ACCESORIOS.</v>
      </c>
      <c r="MG637" s="540"/>
      <c r="MH637" s="540"/>
      <c r="MI637" s="540"/>
      <c r="MJ637" s="540"/>
      <c r="MK637" s="540"/>
      <c r="ML637" s="117" t="s">
        <v>313</v>
      </c>
      <c r="MN637" s="117" t="s">
        <v>1</v>
      </c>
      <c r="MO637" s="539" t="str">
        <f t="shared" ref="MO637" si="10028">MF637</f>
        <v>TUBERIA PVC PRESION DE 1/2" RDE 13.5; INCLUYE ACCESORIOS.</v>
      </c>
      <c r="MP637" s="540"/>
      <c r="MQ637" s="540"/>
      <c r="MR637" s="540"/>
      <c r="MS637" s="540"/>
      <c r="MT637" s="540"/>
      <c r="MU637" s="117" t="s">
        <v>313</v>
      </c>
      <c r="MW637" s="117" t="s">
        <v>1</v>
      </c>
      <c r="MX637" s="539" t="str">
        <f t="shared" ref="MX637" si="10029">MO637</f>
        <v>TUBERIA PVC PRESION DE 1/2" RDE 13.5; INCLUYE ACCESORIOS.</v>
      </c>
      <c r="MY637" s="540"/>
      <c r="MZ637" s="540"/>
      <c r="NA637" s="540"/>
      <c r="NB637" s="540"/>
      <c r="NC637" s="540"/>
      <c r="ND637" s="117" t="s">
        <v>313</v>
      </c>
      <c r="NF637" s="117" t="s">
        <v>1</v>
      </c>
      <c r="NG637" s="539" t="str">
        <f t="shared" ref="NG637" si="10030">MX637</f>
        <v>TUBERIA PVC PRESION DE 1/2" RDE 13.5; INCLUYE ACCESORIOS.</v>
      </c>
      <c r="NH637" s="540"/>
      <c r="NI637" s="540"/>
      <c r="NJ637" s="540"/>
      <c r="NK637" s="540"/>
      <c r="NL637" s="540"/>
      <c r="NM637" s="117" t="s">
        <v>313</v>
      </c>
      <c r="NO637" s="117" t="s">
        <v>1</v>
      </c>
      <c r="NP637" s="539" t="str">
        <f t="shared" ref="NP637" si="10031">NG637</f>
        <v>TUBERIA PVC PRESION DE 1/2" RDE 13.5; INCLUYE ACCESORIOS.</v>
      </c>
      <c r="NQ637" s="540"/>
      <c r="NR637" s="540"/>
      <c r="NS637" s="540"/>
      <c r="NT637" s="540"/>
      <c r="NU637" s="540"/>
      <c r="NV637" s="117" t="s">
        <v>313</v>
      </c>
      <c r="NX637" s="117" t="s">
        <v>1</v>
      </c>
      <c r="NY637" s="539" t="str">
        <f t="shared" ref="NY637" si="10032">NP637</f>
        <v>TUBERIA PVC PRESION DE 1/2" RDE 13.5; INCLUYE ACCESORIOS.</v>
      </c>
      <c r="NZ637" s="540"/>
      <c r="OA637" s="540"/>
      <c r="OB637" s="540"/>
      <c r="OC637" s="540"/>
      <c r="OD637" s="540"/>
      <c r="OE637" s="117" t="s">
        <v>313</v>
      </c>
      <c r="OG637" s="117" t="s">
        <v>1</v>
      </c>
      <c r="OH637" s="539" t="str">
        <f t="shared" ref="OH637" si="10033">NY637</f>
        <v>TUBERIA PVC PRESION DE 1/2" RDE 13.5; INCLUYE ACCESORIOS.</v>
      </c>
      <c r="OI637" s="540"/>
      <c r="OJ637" s="540"/>
      <c r="OK637" s="540"/>
      <c r="OL637" s="540"/>
      <c r="OM637" s="540"/>
      <c r="ON637" s="117" t="s">
        <v>313</v>
      </c>
      <c r="OP637" s="117" t="s">
        <v>1</v>
      </c>
      <c r="OQ637" s="539" t="str">
        <f t="shared" ref="OQ637" si="10034">OH637</f>
        <v>TUBERIA PVC PRESION DE 1/2" RDE 13.5; INCLUYE ACCESORIOS.</v>
      </c>
      <c r="OR637" s="540"/>
      <c r="OS637" s="540"/>
      <c r="OT637" s="540"/>
      <c r="OU637" s="540"/>
      <c r="OV637" s="540"/>
      <c r="OW637" s="117" t="s">
        <v>313</v>
      </c>
      <c r="OY637" s="117" t="s">
        <v>1</v>
      </c>
      <c r="OZ637" s="539" t="str">
        <f t="shared" ref="OZ637" si="10035">OQ637</f>
        <v>TUBERIA PVC PRESION DE 1/2" RDE 13.5; INCLUYE ACCESORIOS.</v>
      </c>
      <c r="PA637" s="540"/>
      <c r="PB637" s="540"/>
      <c r="PC637" s="540"/>
      <c r="PD637" s="540"/>
      <c r="PE637" s="540"/>
      <c r="PF637" s="117" t="s">
        <v>313</v>
      </c>
    </row>
    <row r="638" spans="1:422">
      <c r="A638" s="127" t="str">
        <f>+APU!A353</f>
        <v>11-01-002</v>
      </c>
      <c r="B638" s="545"/>
      <c r="C638" s="545"/>
      <c r="D638" s="545"/>
      <c r="E638" s="545"/>
      <c r="F638" s="545"/>
      <c r="G638" s="545"/>
      <c r="H638" s="133" t="str">
        <f>+APU!C353</f>
        <v>M</v>
      </c>
      <c r="J638" s="127" t="str">
        <f>+A638</f>
        <v>11-01-002</v>
      </c>
      <c r="K638" s="540"/>
      <c r="L638" s="540"/>
      <c r="M638" s="540"/>
      <c r="N638" s="540"/>
      <c r="O638" s="540"/>
      <c r="P638" s="540"/>
      <c r="Q638" s="126" t="str">
        <f>H638</f>
        <v>M</v>
      </c>
      <c r="S638" s="127" t="str">
        <f>+J638</f>
        <v>11-01-002</v>
      </c>
      <c r="T638" s="540"/>
      <c r="U638" s="540"/>
      <c r="V638" s="540"/>
      <c r="W638" s="540"/>
      <c r="X638" s="540"/>
      <c r="Y638" s="540"/>
      <c r="Z638" s="126" t="str">
        <f>Q638</f>
        <v>M</v>
      </c>
      <c r="AB638" s="127" t="str">
        <f>+S638</f>
        <v>11-01-002</v>
      </c>
      <c r="AC638" s="540"/>
      <c r="AD638" s="540"/>
      <c r="AE638" s="540"/>
      <c r="AF638" s="540"/>
      <c r="AG638" s="540"/>
      <c r="AH638" s="540"/>
      <c r="AI638" s="126" t="str">
        <f>Z638</f>
        <v>M</v>
      </c>
      <c r="AK638" s="127" t="str">
        <f>+AB638</f>
        <v>11-01-002</v>
      </c>
      <c r="AL638" s="540"/>
      <c r="AM638" s="540"/>
      <c r="AN638" s="540"/>
      <c r="AO638" s="540"/>
      <c r="AP638" s="540"/>
      <c r="AQ638" s="540"/>
      <c r="AR638" s="126" t="str">
        <f>AI638</f>
        <v>M</v>
      </c>
      <c r="AT638" s="127" t="str">
        <f>+AK638</f>
        <v>11-01-002</v>
      </c>
      <c r="AU638" s="540"/>
      <c r="AV638" s="540"/>
      <c r="AW638" s="540"/>
      <c r="AX638" s="540"/>
      <c r="AY638" s="540"/>
      <c r="AZ638" s="540"/>
      <c r="BA638" s="126" t="str">
        <f>AR638</f>
        <v>M</v>
      </c>
      <c r="BC638" s="127" t="str">
        <f t="shared" ref="BC638" si="10036">+AT638</f>
        <v>11-01-002</v>
      </c>
      <c r="BD638" s="540"/>
      <c r="BE638" s="540"/>
      <c r="BF638" s="540"/>
      <c r="BG638" s="540"/>
      <c r="BH638" s="540"/>
      <c r="BI638" s="540"/>
      <c r="BJ638" s="126" t="str">
        <f t="shared" ref="BJ638" si="10037">BA638</f>
        <v>M</v>
      </c>
      <c r="BL638" s="127" t="str">
        <f t="shared" ref="BL638" si="10038">+BC638</f>
        <v>11-01-002</v>
      </c>
      <c r="BM638" s="540"/>
      <c r="BN638" s="540"/>
      <c r="BO638" s="540"/>
      <c r="BP638" s="540"/>
      <c r="BQ638" s="540"/>
      <c r="BR638" s="540"/>
      <c r="BS638" s="126" t="str">
        <f t="shared" ref="BS638" si="10039">BJ638</f>
        <v>M</v>
      </c>
      <c r="BU638" s="127" t="str">
        <f t="shared" ref="BU638" si="10040">+BL638</f>
        <v>11-01-002</v>
      </c>
      <c r="BV638" s="540"/>
      <c r="BW638" s="540"/>
      <c r="BX638" s="540"/>
      <c r="BY638" s="540"/>
      <c r="BZ638" s="540"/>
      <c r="CA638" s="540"/>
      <c r="CB638" s="126" t="str">
        <f t="shared" ref="CB638" si="10041">BS638</f>
        <v>M</v>
      </c>
      <c r="CD638" s="127" t="str">
        <f t="shared" ref="CD638" si="10042">+BU638</f>
        <v>11-01-002</v>
      </c>
      <c r="CE638" s="540"/>
      <c r="CF638" s="540"/>
      <c r="CG638" s="540"/>
      <c r="CH638" s="540"/>
      <c r="CI638" s="540"/>
      <c r="CJ638" s="540"/>
      <c r="CK638" s="126" t="str">
        <f t="shared" ref="CK638" si="10043">CB638</f>
        <v>M</v>
      </c>
      <c r="CM638" s="127" t="str">
        <f t="shared" ref="CM638" si="10044">+CD638</f>
        <v>11-01-002</v>
      </c>
      <c r="CN638" s="540"/>
      <c r="CO638" s="540"/>
      <c r="CP638" s="540"/>
      <c r="CQ638" s="540"/>
      <c r="CR638" s="540"/>
      <c r="CS638" s="540"/>
      <c r="CT638" s="126" t="str">
        <f t="shared" ref="CT638" si="10045">CK638</f>
        <v>M</v>
      </c>
      <c r="CV638" s="127" t="str">
        <f t="shared" ref="CV638" si="10046">+CM638</f>
        <v>11-01-002</v>
      </c>
      <c r="CW638" s="540"/>
      <c r="CX638" s="540"/>
      <c r="CY638" s="540"/>
      <c r="CZ638" s="540"/>
      <c r="DA638" s="540"/>
      <c r="DB638" s="540"/>
      <c r="DC638" s="126" t="str">
        <f t="shared" ref="DC638" si="10047">CT638</f>
        <v>M</v>
      </c>
      <c r="DE638" s="127" t="str">
        <f t="shared" ref="DE638" si="10048">+CV638</f>
        <v>11-01-002</v>
      </c>
      <c r="DF638" s="540"/>
      <c r="DG638" s="540"/>
      <c r="DH638" s="540"/>
      <c r="DI638" s="540"/>
      <c r="DJ638" s="540"/>
      <c r="DK638" s="540"/>
      <c r="DL638" s="126" t="str">
        <f t="shared" ref="DL638" si="10049">DC638</f>
        <v>M</v>
      </c>
      <c r="DN638" s="127" t="str">
        <f t="shared" ref="DN638" si="10050">+DE638</f>
        <v>11-01-002</v>
      </c>
      <c r="DO638" s="540"/>
      <c r="DP638" s="540"/>
      <c r="DQ638" s="540"/>
      <c r="DR638" s="540"/>
      <c r="DS638" s="540"/>
      <c r="DT638" s="540"/>
      <c r="DU638" s="126" t="str">
        <f t="shared" ref="DU638" si="10051">DL638</f>
        <v>M</v>
      </c>
      <c r="DW638" s="127" t="str">
        <f t="shared" ref="DW638" si="10052">+DN638</f>
        <v>11-01-002</v>
      </c>
      <c r="DX638" s="540"/>
      <c r="DY638" s="540"/>
      <c r="DZ638" s="540"/>
      <c r="EA638" s="540"/>
      <c r="EB638" s="540"/>
      <c r="EC638" s="540"/>
      <c r="ED638" s="126" t="str">
        <f t="shared" ref="ED638" si="10053">DU638</f>
        <v>M</v>
      </c>
      <c r="EF638" s="127" t="str">
        <f t="shared" ref="EF638" si="10054">+DW638</f>
        <v>11-01-002</v>
      </c>
      <c r="EG638" s="540"/>
      <c r="EH638" s="540"/>
      <c r="EI638" s="540"/>
      <c r="EJ638" s="540"/>
      <c r="EK638" s="540"/>
      <c r="EL638" s="540"/>
      <c r="EM638" s="126" t="str">
        <f t="shared" ref="EM638" si="10055">ED638</f>
        <v>M</v>
      </c>
      <c r="EO638" s="127" t="str">
        <f t="shared" ref="EO638" si="10056">+EF638</f>
        <v>11-01-002</v>
      </c>
      <c r="EP638" s="540"/>
      <c r="EQ638" s="540"/>
      <c r="ER638" s="540"/>
      <c r="ES638" s="540"/>
      <c r="ET638" s="540"/>
      <c r="EU638" s="540"/>
      <c r="EV638" s="126" t="str">
        <f t="shared" ref="EV638" si="10057">EM638</f>
        <v>M</v>
      </c>
      <c r="EX638" s="127" t="str">
        <f t="shared" ref="EX638" si="10058">+EO638</f>
        <v>11-01-002</v>
      </c>
      <c r="EY638" s="540"/>
      <c r="EZ638" s="540"/>
      <c r="FA638" s="540"/>
      <c r="FB638" s="540"/>
      <c r="FC638" s="540"/>
      <c r="FD638" s="540"/>
      <c r="FE638" s="126" t="str">
        <f t="shared" ref="FE638" si="10059">EV638</f>
        <v>M</v>
      </c>
      <c r="FG638" s="127" t="str">
        <f t="shared" ref="FG638" si="10060">+EX638</f>
        <v>11-01-002</v>
      </c>
      <c r="FH638" s="540"/>
      <c r="FI638" s="540"/>
      <c r="FJ638" s="540"/>
      <c r="FK638" s="540"/>
      <c r="FL638" s="540"/>
      <c r="FM638" s="540"/>
      <c r="FN638" s="126" t="str">
        <f t="shared" ref="FN638" si="10061">FE638</f>
        <v>M</v>
      </c>
      <c r="FP638" s="127" t="str">
        <f t="shared" ref="FP638" si="10062">+FG638</f>
        <v>11-01-002</v>
      </c>
      <c r="FQ638" s="540"/>
      <c r="FR638" s="540"/>
      <c r="FS638" s="540"/>
      <c r="FT638" s="540"/>
      <c r="FU638" s="540"/>
      <c r="FV638" s="540"/>
      <c r="FW638" s="126" t="str">
        <f t="shared" ref="FW638" si="10063">FN638</f>
        <v>M</v>
      </c>
      <c r="FY638" s="127" t="str">
        <f t="shared" ref="FY638" si="10064">+FP638</f>
        <v>11-01-002</v>
      </c>
      <c r="FZ638" s="540"/>
      <c r="GA638" s="540"/>
      <c r="GB638" s="540"/>
      <c r="GC638" s="540"/>
      <c r="GD638" s="540"/>
      <c r="GE638" s="540"/>
      <c r="GF638" s="126" t="str">
        <f t="shared" ref="GF638" si="10065">FW638</f>
        <v>M</v>
      </c>
      <c r="GH638" s="127" t="str">
        <f t="shared" ref="GH638" si="10066">+FY638</f>
        <v>11-01-002</v>
      </c>
      <c r="GI638" s="540"/>
      <c r="GJ638" s="540"/>
      <c r="GK638" s="540"/>
      <c r="GL638" s="540"/>
      <c r="GM638" s="540"/>
      <c r="GN638" s="540"/>
      <c r="GO638" s="126" t="str">
        <f t="shared" ref="GO638" si="10067">GF638</f>
        <v>M</v>
      </c>
      <c r="GQ638" s="127" t="str">
        <f t="shared" ref="GQ638" si="10068">+GH638</f>
        <v>11-01-002</v>
      </c>
      <c r="GR638" s="540"/>
      <c r="GS638" s="540"/>
      <c r="GT638" s="540"/>
      <c r="GU638" s="540"/>
      <c r="GV638" s="540"/>
      <c r="GW638" s="540"/>
      <c r="GX638" s="126" t="str">
        <f t="shared" ref="GX638" si="10069">GO638</f>
        <v>M</v>
      </c>
      <c r="GZ638" s="127" t="str">
        <f t="shared" ref="GZ638" si="10070">+GQ638</f>
        <v>11-01-002</v>
      </c>
      <c r="HA638" s="540"/>
      <c r="HB638" s="540"/>
      <c r="HC638" s="540"/>
      <c r="HD638" s="540"/>
      <c r="HE638" s="540"/>
      <c r="HF638" s="540"/>
      <c r="HG638" s="126" t="str">
        <f t="shared" ref="HG638" si="10071">GX638</f>
        <v>M</v>
      </c>
      <c r="HI638" s="127" t="str">
        <f t="shared" ref="HI638" si="10072">+GZ638</f>
        <v>11-01-002</v>
      </c>
      <c r="HJ638" s="540"/>
      <c r="HK638" s="540"/>
      <c r="HL638" s="540"/>
      <c r="HM638" s="540"/>
      <c r="HN638" s="540"/>
      <c r="HO638" s="540"/>
      <c r="HP638" s="126" t="str">
        <f t="shared" ref="HP638" si="10073">HG638</f>
        <v>M</v>
      </c>
      <c r="HR638" s="127" t="str">
        <f t="shared" ref="HR638" si="10074">+HI638</f>
        <v>11-01-002</v>
      </c>
      <c r="HS638" s="540"/>
      <c r="HT638" s="540"/>
      <c r="HU638" s="540"/>
      <c r="HV638" s="540"/>
      <c r="HW638" s="540"/>
      <c r="HX638" s="540"/>
      <c r="HY638" s="126" t="str">
        <f t="shared" ref="HY638" si="10075">HP638</f>
        <v>M</v>
      </c>
      <c r="IA638" s="127" t="str">
        <f t="shared" ref="IA638" si="10076">+HR638</f>
        <v>11-01-002</v>
      </c>
      <c r="IB638" s="540"/>
      <c r="IC638" s="540"/>
      <c r="ID638" s="540"/>
      <c r="IE638" s="540"/>
      <c r="IF638" s="540"/>
      <c r="IG638" s="540"/>
      <c r="IH638" s="126" t="str">
        <f t="shared" ref="IH638" si="10077">HY638</f>
        <v>M</v>
      </c>
      <c r="IJ638" s="127" t="str">
        <f t="shared" ref="IJ638" si="10078">+IA638</f>
        <v>11-01-002</v>
      </c>
      <c r="IK638" s="540"/>
      <c r="IL638" s="540"/>
      <c r="IM638" s="540"/>
      <c r="IN638" s="540"/>
      <c r="IO638" s="540"/>
      <c r="IP638" s="540"/>
      <c r="IQ638" s="126" t="str">
        <f t="shared" ref="IQ638" si="10079">IH638</f>
        <v>M</v>
      </c>
      <c r="IS638" s="127" t="str">
        <f t="shared" ref="IS638" si="10080">+IJ638</f>
        <v>11-01-002</v>
      </c>
      <c r="IT638" s="540"/>
      <c r="IU638" s="540"/>
      <c r="IV638" s="540"/>
      <c r="IW638" s="540"/>
      <c r="IX638" s="540"/>
      <c r="IY638" s="540"/>
      <c r="IZ638" s="126" t="str">
        <f t="shared" ref="IZ638" si="10081">IQ638</f>
        <v>M</v>
      </c>
      <c r="JB638" s="127" t="str">
        <f t="shared" ref="JB638" si="10082">+IS638</f>
        <v>11-01-002</v>
      </c>
      <c r="JC638" s="540"/>
      <c r="JD638" s="540"/>
      <c r="JE638" s="540"/>
      <c r="JF638" s="540"/>
      <c r="JG638" s="540"/>
      <c r="JH638" s="540"/>
      <c r="JI638" s="126" t="str">
        <f t="shared" ref="JI638" si="10083">IZ638</f>
        <v>M</v>
      </c>
      <c r="JK638" s="127" t="str">
        <f t="shared" ref="JK638" si="10084">+JB638</f>
        <v>11-01-002</v>
      </c>
      <c r="JL638" s="540"/>
      <c r="JM638" s="540"/>
      <c r="JN638" s="540"/>
      <c r="JO638" s="540"/>
      <c r="JP638" s="540"/>
      <c r="JQ638" s="540"/>
      <c r="JR638" s="126" t="str">
        <f t="shared" ref="JR638" si="10085">JI638</f>
        <v>M</v>
      </c>
      <c r="JT638" s="127" t="str">
        <f t="shared" ref="JT638" si="10086">+JK638</f>
        <v>11-01-002</v>
      </c>
      <c r="JU638" s="540"/>
      <c r="JV638" s="540"/>
      <c r="JW638" s="540"/>
      <c r="JX638" s="540"/>
      <c r="JY638" s="540"/>
      <c r="JZ638" s="540"/>
      <c r="KA638" s="126" t="str">
        <f t="shared" ref="KA638" si="10087">JR638</f>
        <v>M</v>
      </c>
      <c r="KC638" s="127" t="str">
        <f t="shared" ref="KC638" si="10088">+JT638</f>
        <v>11-01-002</v>
      </c>
      <c r="KD638" s="540"/>
      <c r="KE638" s="540"/>
      <c r="KF638" s="540"/>
      <c r="KG638" s="540"/>
      <c r="KH638" s="540"/>
      <c r="KI638" s="540"/>
      <c r="KJ638" s="126" t="str">
        <f t="shared" ref="KJ638" si="10089">KA638</f>
        <v>M</v>
      </c>
      <c r="KL638" s="127" t="str">
        <f t="shared" ref="KL638" si="10090">+KC638</f>
        <v>11-01-002</v>
      </c>
      <c r="KM638" s="540"/>
      <c r="KN638" s="540"/>
      <c r="KO638" s="540"/>
      <c r="KP638" s="540"/>
      <c r="KQ638" s="540"/>
      <c r="KR638" s="540"/>
      <c r="KS638" s="126" t="str">
        <f t="shared" ref="KS638" si="10091">KJ638</f>
        <v>M</v>
      </c>
      <c r="KU638" s="127" t="str">
        <f t="shared" ref="KU638" si="10092">+KL638</f>
        <v>11-01-002</v>
      </c>
      <c r="KV638" s="540"/>
      <c r="KW638" s="540"/>
      <c r="KX638" s="540"/>
      <c r="KY638" s="540"/>
      <c r="KZ638" s="540"/>
      <c r="LA638" s="540"/>
      <c r="LB638" s="126" t="str">
        <f t="shared" ref="LB638" si="10093">KS638</f>
        <v>M</v>
      </c>
      <c r="LD638" s="127" t="str">
        <f t="shared" ref="LD638" si="10094">+KU638</f>
        <v>11-01-002</v>
      </c>
      <c r="LE638" s="540"/>
      <c r="LF638" s="540"/>
      <c r="LG638" s="540"/>
      <c r="LH638" s="540"/>
      <c r="LI638" s="540"/>
      <c r="LJ638" s="540"/>
      <c r="LK638" s="126" t="str">
        <f t="shared" ref="LK638" si="10095">LB638</f>
        <v>M</v>
      </c>
      <c r="LM638" s="127" t="str">
        <f t="shared" ref="LM638" si="10096">+LD638</f>
        <v>11-01-002</v>
      </c>
      <c r="LN638" s="540"/>
      <c r="LO638" s="540"/>
      <c r="LP638" s="540"/>
      <c r="LQ638" s="540"/>
      <c r="LR638" s="540"/>
      <c r="LS638" s="540"/>
      <c r="LT638" s="126" t="str">
        <f t="shared" ref="LT638" si="10097">LK638</f>
        <v>M</v>
      </c>
      <c r="LV638" s="127" t="str">
        <f t="shared" ref="LV638" si="10098">+LM638</f>
        <v>11-01-002</v>
      </c>
      <c r="LW638" s="540"/>
      <c r="LX638" s="540"/>
      <c r="LY638" s="540"/>
      <c r="LZ638" s="540"/>
      <c r="MA638" s="540"/>
      <c r="MB638" s="540"/>
      <c r="MC638" s="126" t="str">
        <f t="shared" ref="MC638" si="10099">LT638</f>
        <v>M</v>
      </c>
      <c r="ME638" s="127" t="str">
        <f t="shared" ref="ME638" si="10100">+LV638</f>
        <v>11-01-002</v>
      </c>
      <c r="MF638" s="540"/>
      <c r="MG638" s="540"/>
      <c r="MH638" s="540"/>
      <c r="MI638" s="540"/>
      <c r="MJ638" s="540"/>
      <c r="MK638" s="540"/>
      <c r="ML638" s="126" t="str">
        <f t="shared" ref="ML638" si="10101">MC638</f>
        <v>M</v>
      </c>
      <c r="MN638" s="127" t="str">
        <f t="shared" ref="MN638" si="10102">+ME638</f>
        <v>11-01-002</v>
      </c>
      <c r="MO638" s="540"/>
      <c r="MP638" s="540"/>
      <c r="MQ638" s="540"/>
      <c r="MR638" s="540"/>
      <c r="MS638" s="540"/>
      <c r="MT638" s="540"/>
      <c r="MU638" s="126" t="str">
        <f t="shared" ref="MU638" si="10103">ML638</f>
        <v>M</v>
      </c>
      <c r="MW638" s="127" t="str">
        <f t="shared" ref="MW638" si="10104">+MN638</f>
        <v>11-01-002</v>
      </c>
      <c r="MX638" s="540"/>
      <c r="MY638" s="540"/>
      <c r="MZ638" s="540"/>
      <c r="NA638" s="540"/>
      <c r="NB638" s="540"/>
      <c r="NC638" s="540"/>
      <c r="ND638" s="126" t="str">
        <f t="shared" ref="ND638" si="10105">MU638</f>
        <v>M</v>
      </c>
      <c r="NF638" s="127" t="str">
        <f t="shared" ref="NF638" si="10106">+MW638</f>
        <v>11-01-002</v>
      </c>
      <c r="NG638" s="540"/>
      <c r="NH638" s="540"/>
      <c r="NI638" s="540"/>
      <c r="NJ638" s="540"/>
      <c r="NK638" s="540"/>
      <c r="NL638" s="540"/>
      <c r="NM638" s="126" t="str">
        <f t="shared" ref="NM638" si="10107">ND638</f>
        <v>M</v>
      </c>
      <c r="NO638" s="127" t="str">
        <f t="shared" ref="NO638" si="10108">+NF638</f>
        <v>11-01-002</v>
      </c>
      <c r="NP638" s="540"/>
      <c r="NQ638" s="540"/>
      <c r="NR638" s="540"/>
      <c r="NS638" s="540"/>
      <c r="NT638" s="540"/>
      <c r="NU638" s="540"/>
      <c r="NV638" s="126" t="str">
        <f t="shared" ref="NV638" si="10109">NM638</f>
        <v>M</v>
      </c>
      <c r="NX638" s="127" t="str">
        <f t="shared" ref="NX638" si="10110">+NO638</f>
        <v>11-01-002</v>
      </c>
      <c r="NY638" s="540"/>
      <c r="NZ638" s="540"/>
      <c r="OA638" s="540"/>
      <c r="OB638" s="540"/>
      <c r="OC638" s="540"/>
      <c r="OD638" s="540"/>
      <c r="OE638" s="126" t="str">
        <f t="shared" ref="OE638" si="10111">NV638</f>
        <v>M</v>
      </c>
      <c r="OG638" s="127" t="str">
        <f t="shared" ref="OG638" si="10112">+NX638</f>
        <v>11-01-002</v>
      </c>
      <c r="OH638" s="540"/>
      <c r="OI638" s="540"/>
      <c r="OJ638" s="540"/>
      <c r="OK638" s="540"/>
      <c r="OL638" s="540"/>
      <c r="OM638" s="540"/>
      <c r="ON638" s="126" t="str">
        <f t="shared" ref="ON638" si="10113">OE638</f>
        <v>M</v>
      </c>
      <c r="OP638" s="127" t="str">
        <f t="shared" ref="OP638" si="10114">+OG638</f>
        <v>11-01-002</v>
      </c>
      <c r="OQ638" s="540"/>
      <c r="OR638" s="540"/>
      <c r="OS638" s="540"/>
      <c r="OT638" s="540"/>
      <c r="OU638" s="540"/>
      <c r="OV638" s="540"/>
      <c r="OW638" s="126" t="str">
        <f t="shared" ref="OW638" si="10115">ON638</f>
        <v>M</v>
      </c>
      <c r="OY638" s="127" t="str">
        <f t="shared" ref="OY638" si="10116">+OP638</f>
        <v>11-01-002</v>
      </c>
      <c r="OZ638" s="540"/>
      <c r="PA638" s="540"/>
      <c r="PB638" s="540"/>
      <c r="PC638" s="540"/>
      <c r="PD638" s="540"/>
      <c r="PE638" s="540"/>
      <c r="PF638" s="126" t="str">
        <f t="shared" ref="PF638" si="10117">OW638</f>
        <v>M</v>
      </c>
    </row>
    <row r="639" spans="1:422">
      <c r="A639" s="129" t="s">
        <v>314</v>
      </c>
      <c r="B639" s="130"/>
      <c r="C639" s="130" t="s">
        <v>315</v>
      </c>
      <c r="D639" s="130" t="s">
        <v>316</v>
      </c>
      <c r="E639" s="130" t="s">
        <v>317</v>
      </c>
      <c r="F639" s="130" t="s">
        <v>318</v>
      </c>
      <c r="G639" s="128" t="s">
        <v>319</v>
      </c>
      <c r="H639" s="131" t="s">
        <v>44</v>
      </c>
      <c r="J639" s="129" t="s">
        <v>314</v>
      </c>
      <c r="K639" s="130"/>
      <c r="L639" s="130" t="s">
        <v>315</v>
      </c>
      <c r="M639" s="130" t="s">
        <v>316</v>
      </c>
      <c r="N639" s="130" t="s">
        <v>317</v>
      </c>
      <c r="O639" s="130" t="s">
        <v>318</v>
      </c>
      <c r="P639" s="128" t="s">
        <v>319</v>
      </c>
      <c r="Q639" s="131" t="s">
        <v>44</v>
      </c>
      <c r="S639" s="129" t="s">
        <v>314</v>
      </c>
      <c r="T639" s="130"/>
      <c r="U639" s="130" t="s">
        <v>315</v>
      </c>
      <c r="V639" s="130" t="s">
        <v>316</v>
      </c>
      <c r="W639" s="130" t="s">
        <v>317</v>
      </c>
      <c r="X639" s="130" t="s">
        <v>318</v>
      </c>
      <c r="Y639" s="128" t="s">
        <v>319</v>
      </c>
      <c r="Z639" s="131" t="s">
        <v>44</v>
      </c>
      <c r="AB639" s="129" t="s">
        <v>314</v>
      </c>
      <c r="AC639" s="130"/>
      <c r="AD639" s="130" t="s">
        <v>315</v>
      </c>
      <c r="AE639" s="130" t="s">
        <v>316</v>
      </c>
      <c r="AF639" s="130" t="s">
        <v>317</v>
      </c>
      <c r="AG639" s="130" t="s">
        <v>318</v>
      </c>
      <c r="AH639" s="128" t="s">
        <v>319</v>
      </c>
      <c r="AI639" s="131" t="s">
        <v>44</v>
      </c>
      <c r="AK639" s="129" t="s">
        <v>314</v>
      </c>
      <c r="AL639" s="130"/>
      <c r="AM639" s="130" t="s">
        <v>315</v>
      </c>
      <c r="AN639" s="130" t="s">
        <v>316</v>
      </c>
      <c r="AO639" s="130" t="s">
        <v>317</v>
      </c>
      <c r="AP639" s="130" t="s">
        <v>318</v>
      </c>
      <c r="AQ639" s="128" t="s">
        <v>319</v>
      </c>
      <c r="AR639" s="131" t="s">
        <v>44</v>
      </c>
      <c r="AT639" s="129" t="s">
        <v>314</v>
      </c>
      <c r="AU639" s="130"/>
      <c r="AV639" s="130" t="s">
        <v>315</v>
      </c>
      <c r="AW639" s="130" t="s">
        <v>316</v>
      </c>
      <c r="AX639" s="130" t="s">
        <v>317</v>
      </c>
      <c r="AY639" s="130" t="s">
        <v>318</v>
      </c>
      <c r="AZ639" s="128" t="s">
        <v>319</v>
      </c>
      <c r="BA639" s="131" t="s">
        <v>44</v>
      </c>
      <c r="BC639" s="129" t="s">
        <v>314</v>
      </c>
      <c r="BD639" s="130"/>
      <c r="BE639" s="130" t="s">
        <v>315</v>
      </c>
      <c r="BF639" s="130" t="s">
        <v>316</v>
      </c>
      <c r="BG639" s="130" t="s">
        <v>317</v>
      </c>
      <c r="BH639" s="130" t="s">
        <v>318</v>
      </c>
      <c r="BI639" s="128" t="s">
        <v>319</v>
      </c>
      <c r="BJ639" s="131" t="s">
        <v>44</v>
      </c>
      <c r="BL639" s="129" t="s">
        <v>314</v>
      </c>
      <c r="BM639" s="130"/>
      <c r="BN639" s="130" t="s">
        <v>315</v>
      </c>
      <c r="BO639" s="130" t="s">
        <v>316</v>
      </c>
      <c r="BP639" s="130" t="s">
        <v>317</v>
      </c>
      <c r="BQ639" s="130" t="s">
        <v>318</v>
      </c>
      <c r="BR639" s="128" t="s">
        <v>319</v>
      </c>
      <c r="BS639" s="131" t="s">
        <v>44</v>
      </c>
      <c r="BU639" s="129" t="s">
        <v>314</v>
      </c>
      <c r="BV639" s="130"/>
      <c r="BW639" s="130" t="s">
        <v>315</v>
      </c>
      <c r="BX639" s="130" t="s">
        <v>316</v>
      </c>
      <c r="BY639" s="130" t="s">
        <v>317</v>
      </c>
      <c r="BZ639" s="130" t="s">
        <v>318</v>
      </c>
      <c r="CA639" s="128" t="s">
        <v>319</v>
      </c>
      <c r="CB639" s="131" t="s">
        <v>44</v>
      </c>
      <c r="CD639" s="129" t="s">
        <v>314</v>
      </c>
      <c r="CE639" s="130"/>
      <c r="CF639" s="130" t="s">
        <v>315</v>
      </c>
      <c r="CG639" s="130" t="s">
        <v>316</v>
      </c>
      <c r="CH639" s="130" t="s">
        <v>317</v>
      </c>
      <c r="CI639" s="130" t="s">
        <v>318</v>
      </c>
      <c r="CJ639" s="128" t="s">
        <v>319</v>
      </c>
      <c r="CK639" s="131" t="s">
        <v>44</v>
      </c>
      <c r="CM639" s="129" t="s">
        <v>314</v>
      </c>
      <c r="CN639" s="130"/>
      <c r="CO639" s="130" t="s">
        <v>315</v>
      </c>
      <c r="CP639" s="130" t="s">
        <v>316</v>
      </c>
      <c r="CQ639" s="130" t="s">
        <v>317</v>
      </c>
      <c r="CR639" s="130" t="s">
        <v>318</v>
      </c>
      <c r="CS639" s="128" t="s">
        <v>319</v>
      </c>
      <c r="CT639" s="131" t="s">
        <v>44</v>
      </c>
      <c r="CV639" s="129" t="s">
        <v>314</v>
      </c>
      <c r="CW639" s="130"/>
      <c r="CX639" s="130" t="s">
        <v>315</v>
      </c>
      <c r="CY639" s="130" t="s">
        <v>316</v>
      </c>
      <c r="CZ639" s="130" t="s">
        <v>317</v>
      </c>
      <c r="DA639" s="130" t="s">
        <v>318</v>
      </c>
      <c r="DB639" s="128" t="s">
        <v>319</v>
      </c>
      <c r="DC639" s="131" t="s">
        <v>44</v>
      </c>
      <c r="DE639" s="129" t="s">
        <v>314</v>
      </c>
      <c r="DF639" s="130"/>
      <c r="DG639" s="130" t="s">
        <v>315</v>
      </c>
      <c r="DH639" s="130" t="s">
        <v>316</v>
      </c>
      <c r="DI639" s="130" t="s">
        <v>317</v>
      </c>
      <c r="DJ639" s="130" t="s">
        <v>318</v>
      </c>
      <c r="DK639" s="128" t="s">
        <v>319</v>
      </c>
      <c r="DL639" s="131" t="s">
        <v>44</v>
      </c>
      <c r="DN639" s="129" t="s">
        <v>314</v>
      </c>
      <c r="DO639" s="130"/>
      <c r="DP639" s="130" t="s">
        <v>315</v>
      </c>
      <c r="DQ639" s="130" t="s">
        <v>316</v>
      </c>
      <c r="DR639" s="130" t="s">
        <v>317</v>
      </c>
      <c r="DS639" s="130" t="s">
        <v>318</v>
      </c>
      <c r="DT639" s="128" t="s">
        <v>319</v>
      </c>
      <c r="DU639" s="131" t="s">
        <v>44</v>
      </c>
      <c r="DW639" s="129" t="s">
        <v>314</v>
      </c>
      <c r="DX639" s="130"/>
      <c r="DY639" s="130" t="s">
        <v>315</v>
      </c>
      <c r="DZ639" s="130" t="s">
        <v>316</v>
      </c>
      <c r="EA639" s="130" t="s">
        <v>317</v>
      </c>
      <c r="EB639" s="130" t="s">
        <v>318</v>
      </c>
      <c r="EC639" s="128" t="s">
        <v>319</v>
      </c>
      <c r="ED639" s="131" t="s">
        <v>44</v>
      </c>
      <c r="EF639" s="129" t="s">
        <v>314</v>
      </c>
      <c r="EG639" s="130"/>
      <c r="EH639" s="130" t="s">
        <v>315</v>
      </c>
      <c r="EI639" s="130" t="s">
        <v>316</v>
      </c>
      <c r="EJ639" s="130" t="s">
        <v>317</v>
      </c>
      <c r="EK639" s="130" t="s">
        <v>318</v>
      </c>
      <c r="EL639" s="128" t="s">
        <v>319</v>
      </c>
      <c r="EM639" s="131" t="s">
        <v>44</v>
      </c>
      <c r="EO639" s="129" t="s">
        <v>314</v>
      </c>
      <c r="EP639" s="130"/>
      <c r="EQ639" s="130" t="s">
        <v>315</v>
      </c>
      <c r="ER639" s="130" t="s">
        <v>316</v>
      </c>
      <c r="ES639" s="130" t="s">
        <v>317</v>
      </c>
      <c r="ET639" s="130" t="s">
        <v>318</v>
      </c>
      <c r="EU639" s="128" t="s">
        <v>319</v>
      </c>
      <c r="EV639" s="131" t="s">
        <v>44</v>
      </c>
      <c r="EX639" s="129" t="s">
        <v>314</v>
      </c>
      <c r="EY639" s="130"/>
      <c r="EZ639" s="130" t="s">
        <v>315</v>
      </c>
      <c r="FA639" s="130" t="s">
        <v>316</v>
      </c>
      <c r="FB639" s="130" t="s">
        <v>317</v>
      </c>
      <c r="FC639" s="130" t="s">
        <v>318</v>
      </c>
      <c r="FD639" s="128" t="s">
        <v>319</v>
      </c>
      <c r="FE639" s="131" t="s">
        <v>44</v>
      </c>
      <c r="FG639" s="129" t="s">
        <v>314</v>
      </c>
      <c r="FH639" s="130"/>
      <c r="FI639" s="130" t="s">
        <v>315</v>
      </c>
      <c r="FJ639" s="130" t="s">
        <v>316</v>
      </c>
      <c r="FK639" s="130" t="s">
        <v>317</v>
      </c>
      <c r="FL639" s="130" t="s">
        <v>318</v>
      </c>
      <c r="FM639" s="128" t="s">
        <v>319</v>
      </c>
      <c r="FN639" s="131" t="s">
        <v>44</v>
      </c>
      <c r="FP639" s="129" t="s">
        <v>314</v>
      </c>
      <c r="FQ639" s="130"/>
      <c r="FR639" s="130" t="s">
        <v>315</v>
      </c>
      <c r="FS639" s="130" t="s">
        <v>316</v>
      </c>
      <c r="FT639" s="130" t="s">
        <v>317</v>
      </c>
      <c r="FU639" s="130" t="s">
        <v>318</v>
      </c>
      <c r="FV639" s="128" t="s">
        <v>319</v>
      </c>
      <c r="FW639" s="131" t="s">
        <v>44</v>
      </c>
      <c r="FY639" s="129" t="s">
        <v>314</v>
      </c>
      <c r="FZ639" s="130"/>
      <c r="GA639" s="130" t="s">
        <v>315</v>
      </c>
      <c r="GB639" s="130" t="s">
        <v>316</v>
      </c>
      <c r="GC639" s="130" t="s">
        <v>317</v>
      </c>
      <c r="GD639" s="130" t="s">
        <v>318</v>
      </c>
      <c r="GE639" s="128" t="s">
        <v>319</v>
      </c>
      <c r="GF639" s="131" t="s">
        <v>44</v>
      </c>
      <c r="GH639" s="129" t="s">
        <v>314</v>
      </c>
      <c r="GI639" s="130"/>
      <c r="GJ639" s="130" t="s">
        <v>315</v>
      </c>
      <c r="GK639" s="130" t="s">
        <v>316</v>
      </c>
      <c r="GL639" s="130" t="s">
        <v>317</v>
      </c>
      <c r="GM639" s="130" t="s">
        <v>318</v>
      </c>
      <c r="GN639" s="128" t="s">
        <v>319</v>
      </c>
      <c r="GO639" s="131" t="s">
        <v>44</v>
      </c>
      <c r="GQ639" s="129" t="s">
        <v>314</v>
      </c>
      <c r="GR639" s="130"/>
      <c r="GS639" s="130" t="s">
        <v>315</v>
      </c>
      <c r="GT639" s="130" t="s">
        <v>316</v>
      </c>
      <c r="GU639" s="130" t="s">
        <v>317</v>
      </c>
      <c r="GV639" s="130" t="s">
        <v>318</v>
      </c>
      <c r="GW639" s="128" t="s">
        <v>319</v>
      </c>
      <c r="GX639" s="131" t="s">
        <v>44</v>
      </c>
      <c r="GZ639" s="129" t="s">
        <v>314</v>
      </c>
      <c r="HA639" s="130"/>
      <c r="HB639" s="130" t="s">
        <v>315</v>
      </c>
      <c r="HC639" s="130" t="s">
        <v>316</v>
      </c>
      <c r="HD639" s="130" t="s">
        <v>317</v>
      </c>
      <c r="HE639" s="130" t="s">
        <v>318</v>
      </c>
      <c r="HF639" s="128" t="s">
        <v>319</v>
      </c>
      <c r="HG639" s="131" t="s">
        <v>44</v>
      </c>
      <c r="HI639" s="129" t="s">
        <v>314</v>
      </c>
      <c r="HJ639" s="130"/>
      <c r="HK639" s="130" t="s">
        <v>315</v>
      </c>
      <c r="HL639" s="130" t="s">
        <v>316</v>
      </c>
      <c r="HM639" s="130" t="s">
        <v>317</v>
      </c>
      <c r="HN639" s="130" t="s">
        <v>318</v>
      </c>
      <c r="HO639" s="128" t="s">
        <v>319</v>
      </c>
      <c r="HP639" s="131" t="s">
        <v>44</v>
      </c>
      <c r="HR639" s="129" t="s">
        <v>314</v>
      </c>
      <c r="HS639" s="130"/>
      <c r="HT639" s="130" t="s">
        <v>315</v>
      </c>
      <c r="HU639" s="130" t="s">
        <v>316</v>
      </c>
      <c r="HV639" s="130" t="s">
        <v>317</v>
      </c>
      <c r="HW639" s="130" t="s">
        <v>318</v>
      </c>
      <c r="HX639" s="128" t="s">
        <v>319</v>
      </c>
      <c r="HY639" s="131" t="s">
        <v>44</v>
      </c>
      <c r="IA639" s="129" t="s">
        <v>314</v>
      </c>
      <c r="IB639" s="130"/>
      <c r="IC639" s="130" t="s">
        <v>315</v>
      </c>
      <c r="ID639" s="130" t="s">
        <v>316</v>
      </c>
      <c r="IE639" s="130" t="s">
        <v>317</v>
      </c>
      <c r="IF639" s="130" t="s">
        <v>318</v>
      </c>
      <c r="IG639" s="128" t="s">
        <v>319</v>
      </c>
      <c r="IH639" s="131" t="s">
        <v>44</v>
      </c>
      <c r="IJ639" s="129" t="s">
        <v>314</v>
      </c>
      <c r="IK639" s="130"/>
      <c r="IL639" s="130" t="s">
        <v>315</v>
      </c>
      <c r="IM639" s="130" t="s">
        <v>316</v>
      </c>
      <c r="IN639" s="130" t="s">
        <v>317</v>
      </c>
      <c r="IO639" s="130" t="s">
        <v>318</v>
      </c>
      <c r="IP639" s="128" t="s">
        <v>319</v>
      </c>
      <c r="IQ639" s="131" t="s">
        <v>44</v>
      </c>
      <c r="IS639" s="129" t="s">
        <v>314</v>
      </c>
      <c r="IT639" s="130"/>
      <c r="IU639" s="130" t="s">
        <v>315</v>
      </c>
      <c r="IV639" s="130" t="s">
        <v>316</v>
      </c>
      <c r="IW639" s="130" t="s">
        <v>317</v>
      </c>
      <c r="IX639" s="130" t="s">
        <v>318</v>
      </c>
      <c r="IY639" s="128" t="s">
        <v>319</v>
      </c>
      <c r="IZ639" s="131" t="s">
        <v>44</v>
      </c>
      <c r="JB639" s="129" t="s">
        <v>314</v>
      </c>
      <c r="JC639" s="130"/>
      <c r="JD639" s="130" t="s">
        <v>315</v>
      </c>
      <c r="JE639" s="130" t="s">
        <v>316</v>
      </c>
      <c r="JF639" s="130" t="s">
        <v>317</v>
      </c>
      <c r="JG639" s="130" t="s">
        <v>318</v>
      </c>
      <c r="JH639" s="128" t="s">
        <v>319</v>
      </c>
      <c r="JI639" s="131" t="s">
        <v>44</v>
      </c>
      <c r="JK639" s="129" t="s">
        <v>314</v>
      </c>
      <c r="JL639" s="130"/>
      <c r="JM639" s="130" t="s">
        <v>315</v>
      </c>
      <c r="JN639" s="130" t="s">
        <v>316</v>
      </c>
      <c r="JO639" s="130" t="s">
        <v>317</v>
      </c>
      <c r="JP639" s="130" t="s">
        <v>318</v>
      </c>
      <c r="JQ639" s="128" t="s">
        <v>319</v>
      </c>
      <c r="JR639" s="131" t="s">
        <v>44</v>
      </c>
      <c r="JT639" s="129" t="s">
        <v>314</v>
      </c>
      <c r="JU639" s="130"/>
      <c r="JV639" s="130" t="s">
        <v>315</v>
      </c>
      <c r="JW639" s="130" t="s">
        <v>316</v>
      </c>
      <c r="JX639" s="130" t="s">
        <v>317</v>
      </c>
      <c r="JY639" s="130" t="s">
        <v>318</v>
      </c>
      <c r="JZ639" s="128" t="s">
        <v>319</v>
      </c>
      <c r="KA639" s="131" t="s">
        <v>44</v>
      </c>
      <c r="KC639" s="129" t="s">
        <v>314</v>
      </c>
      <c r="KD639" s="130"/>
      <c r="KE639" s="130" t="s">
        <v>315</v>
      </c>
      <c r="KF639" s="130" t="s">
        <v>316</v>
      </c>
      <c r="KG639" s="130" t="s">
        <v>317</v>
      </c>
      <c r="KH639" s="130" t="s">
        <v>318</v>
      </c>
      <c r="KI639" s="128" t="s">
        <v>319</v>
      </c>
      <c r="KJ639" s="131" t="s">
        <v>44</v>
      </c>
      <c r="KL639" s="129" t="s">
        <v>314</v>
      </c>
      <c r="KM639" s="130"/>
      <c r="KN639" s="130" t="s">
        <v>315</v>
      </c>
      <c r="KO639" s="130" t="s">
        <v>316</v>
      </c>
      <c r="KP639" s="130" t="s">
        <v>317</v>
      </c>
      <c r="KQ639" s="130" t="s">
        <v>318</v>
      </c>
      <c r="KR639" s="128" t="s">
        <v>319</v>
      </c>
      <c r="KS639" s="131" t="s">
        <v>44</v>
      </c>
      <c r="KU639" s="129" t="s">
        <v>314</v>
      </c>
      <c r="KV639" s="130"/>
      <c r="KW639" s="130" t="s">
        <v>315</v>
      </c>
      <c r="KX639" s="130" t="s">
        <v>316</v>
      </c>
      <c r="KY639" s="130" t="s">
        <v>317</v>
      </c>
      <c r="KZ639" s="130" t="s">
        <v>318</v>
      </c>
      <c r="LA639" s="128" t="s">
        <v>319</v>
      </c>
      <c r="LB639" s="131" t="s">
        <v>44</v>
      </c>
      <c r="LD639" s="129" t="s">
        <v>314</v>
      </c>
      <c r="LE639" s="130"/>
      <c r="LF639" s="130" t="s">
        <v>315</v>
      </c>
      <c r="LG639" s="130" t="s">
        <v>316</v>
      </c>
      <c r="LH639" s="130" t="s">
        <v>317</v>
      </c>
      <c r="LI639" s="130" t="s">
        <v>318</v>
      </c>
      <c r="LJ639" s="128" t="s">
        <v>319</v>
      </c>
      <c r="LK639" s="131" t="s">
        <v>44</v>
      </c>
      <c r="LM639" s="129" t="s">
        <v>314</v>
      </c>
      <c r="LN639" s="130"/>
      <c r="LO639" s="130" t="s">
        <v>315</v>
      </c>
      <c r="LP639" s="130" t="s">
        <v>316</v>
      </c>
      <c r="LQ639" s="130" t="s">
        <v>317</v>
      </c>
      <c r="LR639" s="130" t="s">
        <v>318</v>
      </c>
      <c r="LS639" s="128" t="s">
        <v>319</v>
      </c>
      <c r="LT639" s="131" t="s">
        <v>44</v>
      </c>
      <c r="LV639" s="129" t="s">
        <v>314</v>
      </c>
      <c r="LW639" s="130"/>
      <c r="LX639" s="130" t="s">
        <v>315</v>
      </c>
      <c r="LY639" s="130" t="s">
        <v>316</v>
      </c>
      <c r="LZ639" s="130" t="s">
        <v>317</v>
      </c>
      <c r="MA639" s="130" t="s">
        <v>318</v>
      </c>
      <c r="MB639" s="128" t="s">
        <v>319</v>
      </c>
      <c r="MC639" s="131" t="s">
        <v>44</v>
      </c>
      <c r="ME639" s="129" t="s">
        <v>314</v>
      </c>
      <c r="MF639" s="130"/>
      <c r="MG639" s="130" t="s">
        <v>315</v>
      </c>
      <c r="MH639" s="130" t="s">
        <v>316</v>
      </c>
      <c r="MI639" s="130" t="s">
        <v>317</v>
      </c>
      <c r="MJ639" s="130" t="s">
        <v>318</v>
      </c>
      <c r="MK639" s="128" t="s">
        <v>319</v>
      </c>
      <c r="ML639" s="131" t="s">
        <v>44</v>
      </c>
      <c r="MN639" s="129" t="s">
        <v>314</v>
      </c>
      <c r="MO639" s="130"/>
      <c r="MP639" s="130" t="s">
        <v>315</v>
      </c>
      <c r="MQ639" s="130" t="s">
        <v>316</v>
      </c>
      <c r="MR639" s="130" t="s">
        <v>317</v>
      </c>
      <c r="MS639" s="130" t="s">
        <v>318</v>
      </c>
      <c r="MT639" s="128" t="s">
        <v>319</v>
      </c>
      <c r="MU639" s="131" t="s">
        <v>44</v>
      </c>
      <c r="MW639" s="129" t="s">
        <v>314</v>
      </c>
      <c r="MX639" s="130"/>
      <c r="MY639" s="130" t="s">
        <v>315</v>
      </c>
      <c r="MZ639" s="130" t="s">
        <v>316</v>
      </c>
      <c r="NA639" s="130" t="s">
        <v>317</v>
      </c>
      <c r="NB639" s="130" t="s">
        <v>318</v>
      </c>
      <c r="NC639" s="128" t="s">
        <v>319</v>
      </c>
      <c r="ND639" s="131" t="s">
        <v>44</v>
      </c>
      <c r="NF639" s="129" t="s">
        <v>314</v>
      </c>
      <c r="NG639" s="130"/>
      <c r="NH639" s="130" t="s">
        <v>315</v>
      </c>
      <c r="NI639" s="130" t="s">
        <v>316</v>
      </c>
      <c r="NJ639" s="130" t="s">
        <v>317</v>
      </c>
      <c r="NK639" s="130" t="s">
        <v>318</v>
      </c>
      <c r="NL639" s="128" t="s">
        <v>319</v>
      </c>
      <c r="NM639" s="131" t="s">
        <v>44</v>
      </c>
      <c r="NO639" s="129" t="s">
        <v>314</v>
      </c>
      <c r="NP639" s="130"/>
      <c r="NQ639" s="130" t="s">
        <v>315</v>
      </c>
      <c r="NR639" s="130" t="s">
        <v>316</v>
      </c>
      <c r="NS639" s="130" t="s">
        <v>317</v>
      </c>
      <c r="NT639" s="130" t="s">
        <v>318</v>
      </c>
      <c r="NU639" s="128" t="s">
        <v>319</v>
      </c>
      <c r="NV639" s="131" t="s">
        <v>44</v>
      </c>
      <c r="NX639" s="129" t="s">
        <v>314</v>
      </c>
      <c r="NY639" s="130"/>
      <c r="NZ639" s="130" t="s">
        <v>315</v>
      </c>
      <c r="OA639" s="130" t="s">
        <v>316</v>
      </c>
      <c r="OB639" s="130" t="s">
        <v>317</v>
      </c>
      <c r="OC639" s="130" t="s">
        <v>318</v>
      </c>
      <c r="OD639" s="128" t="s">
        <v>319</v>
      </c>
      <c r="OE639" s="131" t="s">
        <v>44</v>
      </c>
      <c r="OG639" s="129" t="s">
        <v>314</v>
      </c>
      <c r="OH639" s="130"/>
      <c r="OI639" s="130" t="s">
        <v>315</v>
      </c>
      <c r="OJ639" s="130" t="s">
        <v>316</v>
      </c>
      <c r="OK639" s="130" t="s">
        <v>317</v>
      </c>
      <c r="OL639" s="130" t="s">
        <v>318</v>
      </c>
      <c r="OM639" s="128" t="s">
        <v>319</v>
      </c>
      <c r="ON639" s="131" t="s">
        <v>44</v>
      </c>
      <c r="OP639" s="129" t="s">
        <v>314</v>
      </c>
      <c r="OQ639" s="130"/>
      <c r="OR639" s="130" t="s">
        <v>315</v>
      </c>
      <c r="OS639" s="130" t="s">
        <v>316</v>
      </c>
      <c r="OT639" s="130" t="s">
        <v>317</v>
      </c>
      <c r="OU639" s="130" t="s">
        <v>318</v>
      </c>
      <c r="OV639" s="128" t="s">
        <v>319</v>
      </c>
      <c r="OW639" s="131" t="s">
        <v>44</v>
      </c>
      <c r="OY639" s="129" t="s">
        <v>314</v>
      </c>
      <c r="OZ639" s="130"/>
      <c r="PA639" s="130" t="s">
        <v>315</v>
      </c>
      <c r="PB639" s="130" t="s">
        <v>316</v>
      </c>
      <c r="PC639" s="130" t="s">
        <v>317</v>
      </c>
      <c r="PD639" s="130" t="s">
        <v>318</v>
      </c>
      <c r="PE639" s="128" t="s">
        <v>319</v>
      </c>
      <c r="PF639" s="131" t="s">
        <v>44</v>
      </c>
    </row>
    <row r="640" spans="1:422">
      <c r="A640" s="118"/>
      <c r="B640" s="118"/>
      <c r="C640" s="115"/>
      <c r="D640" s="115"/>
      <c r="E640" s="115"/>
      <c r="F640" s="115"/>
      <c r="G640" s="115"/>
      <c r="H640" s="115">
        <f t="shared" ref="H640:H647" si="10118">PRODUCT(C640:G640)</f>
        <v>0</v>
      </c>
      <c r="J640" s="118"/>
      <c r="K640" s="118"/>
      <c r="L640" s="115"/>
      <c r="M640" s="115"/>
      <c r="N640" s="115"/>
      <c r="O640" s="115"/>
      <c r="P640" s="115"/>
      <c r="Q640" s="115">
        <f t="shared" ref="Q640:Q647" si="10119">PRODUCT(L640:P640)</f>
        <v>0</v>
      </c>
      <c r="S640" s="118"/>
      <c r="T640" s="118"/>
      <c r="U640" s="115"/>
      <c r="V640" s="115"/>
      <c r="W640" s="115"/>
      <c r="X640" s="115"/>
      <c r="Y640" s="115"/>
      <c r="Z640" s="115">
        <f t="shared" ref="Z640:Z647" si="10120">PRODUCT(U640:Y640)</f>
        <v>0</v>
      </c>
      <c r="AB640" s="118"/>
      <c r="AC640" s="118"/>
      <c r="AD640" s="115"/>
      <c r="AE640" s="115"/>
      <c r="AF640" s="115"/>
      <c r="AG640" s="115"/>
      <c r="AH640" s="115"/>
      <c r="AI640" s="115">
        <f t="shared" ref="AI640:AI647" si="10121">PRODUCT(AD640:AH640)</f>
        <v>0</v>
      </c>
      <c r="AK640" s="118"/>
      <c r="AL640" s="118"/>
      <c r="AM640" s="115"/>
      <c r="AN640" s="115"/>
      <c r="AO640" s="115"/>
      <c r="AP640" s="115"/>
      <c r="AQ640" s="115"/>
      <c r="AR640" s="115">
        <f t="shared" ref="AR640:AR647" si="10122">PRODUCT(AM640:AQ640)</f>
        <v>0</v>
      </c>
      <c r="AT640" s="118"/>
      <c r="AU640" s="118"/>
      <c r="AV640" s="115"/>
      <c r="AW640" s="115"/>
      <c r="AX640" s="115"/>
      <c r="AY640" s="115"/>
      <c r="AZ640" s="115"/>
      <c r="BA640" s="115">
        <f t="shared" ref="BA640:BA647" si="10123">PRODUCT(AV640:AZ640)</f>
        <v>0</v>
      </c>
      <c r="BC640" s="118"/>
      <c r="BD640" s="118"/>
      <c r="BE640" s="115"/>
      <c r="BF640" s="115"/>
      <c r="BG640" s="115"/>
      <c r="BH640" s="115"/>
      <c r="BI640" s="115"/>
      <c r="BJ640" s="115">
        <f t="shared" ref="BJ640:BJ647" si="10124">PRODUCT(BE640:BI640)</f>
        <v>0</v>
      </c>
      <c r="BL640" s="118"/>
      <c r="BM640" s="118"/>
      <c r="BN640" s="115"/>
      <c r="BO640" s="115"/>
      <c r="BP640" s="115"/>
      <c r="BQ640" s="115"/>
      <c r="BR640" s="115"/>
      <c r="BS640" s="115">
        <f t="shared" ref="BS640:BS647" si="10125">PRODUCT(BN640:BR640)</f>
        <v>0</v>
      </c>
      <c r="BU640" s="118"/>
      <c r="BV640" s="118"/>
      <c r="BW640" s="115"/>
      <c r="BX640" s="115"/>
      <c r="BY640" s="115"/>
      <c r="BZ640" s="115"/>
      <c r="CA640" s="115"/>
      <c r="CB640" s="115">
        <f t="shared" ref="CB640:CB647" si="10126">PRODUCT(BW640:CA640)</f>
        <v>0</v>
      </c>
      <c r="CD640" s="118"/>
      <c r="CE640" s="118"/>
      <c r="CF640" s="115"/>
      <c r="CG640" s="115"/>
      <c r="CH640" s="115"/>
      <c r="CI640" s="115"/>
      <c r="CJ640" s="115"/>
      <c r="CK640" s="115">
        <f t="shared" ref="CK640:CK647" si="10127">PRODUCT(CF640:CJ640)</f>
        <v>0</v>
      </c>
      <c r="CM640" s="118"/>
      <c r="CN640" s="118"/>
      <c r="CO640" s="115"/>
      <c r="CP640" s="115"/>
      <c r="CQ640" s="115"/>
      <c r="CR640" s="115"/>
      <c r="CS640" s="115"/>
      <c r="CT640" s="115">
        <f t="shared" ref="CT640:CT647" si="10128">PRODUCT(CO640:CS640)</f>
        <v>0</v>
      </c>
      <c r="CV640" s="118"/>
      <c r="CW640" s="118"/>
      <c r="CX640" s="115"/>
      <c r="CY640" s="115"/>
      <c r="CZ640" s="115"/>
      <c r="DA640" s="115"/>
      <c r="DB640" s="115"/>
      <c r="DC640" s="115">
        <f t="shared" ref="DC640:DC647" si="10129">PRODUCT(CX640:DB640)</f>
        <v>0</v>
      </c>
      <c r="DE640" s="118"/>
      <c r="DF640" s="118"/>
      <c r="DG640" s="115"/>
      <c r="DH640" s="115"/>
      <c r="DI640" s="115"/>
      <c r="DJ640" s="115"/>
      <c r="DK640" s="115"/>
      <c r="DL640" s="115">
        <f t="shared" ref="DL640:DL647" si="10130">PRODUCT(DG640:DK640)</f>
        <v>0</v>
      </c>
      <c r="DN640" s="118"/>
      <c r="DO640" s="118"/>
      <c r="DP640" s="115"/>
      <c r="DQ640" s="115"/>
      <c r="DR640" s="115"/>
      <c r="DS640" s="115"/>
      <c r="DT640" s="115"/>
      <c r="DU640" s="115">
        <f t="shared" ref="DU640:DU647" si="10131">PRODUCT(DP640:DT640)</f>
        <v>0</v>
      </c>
      <c r="DW640" s="118"/>
      <c r="DX640" s="118"/>
      <c r="DY640" s="115"/>
      <c r="DZ640" s="115"/>
      <c r="EA640" s="115"/>
      <c r="EB640" s="115"/>
      <c r="EC640" s="115"/>
      <c r="ED640" s="115">
        <f t="shared" ref="ED640:ED647" si="10132">PRODUCT(DY640:EC640)</f>
        <v>0</v>
      </c>
      <c r="EF640" s="118"/>
      <c r="EG640" s="118"/>
      <c r="EH640" s="115"/>
      <c r="EI640" s="115"/>
      <c r="EJ640" s="115"/>
      <c r="EK640" s="115"/>
      <c r="EL640" s="115"/>
      <c r="EM640" s="115">
        <f t="shared" ref="EM640:EM647" si="10133">PRODUCT(EH640:EL640)</f>
        <v>0</v>
      </c>
      <c r="EO640" s="118"/>
      <c r="EP640" s="118"/>
      <c r="EQ640" s="115"/>
      <c r="ER640" s="115"/>
      <c r="ES640" s="115"/>
      <c r="ET640" s="115"/>
      <c r="EU640" s="115"/>
      <c r="EV640" s="115">
        <f t="shared" ref="EV640:EV647" si="10134">PRODUCT(EQ640:EU640)</f>
        <v>0</v>
      </c>
      <c r="EX640" s="118"/>
      <c r="EY640" s="118"/>
      <c r="EZ640" s="115"/>
      <c r="FA640" s="115"/>
      <c r="FB640" s="115"/>
      <c r="FC640" s="115"/>
      <c r="FD640" s="115"/>
      <c r="FE640" s="115">
        <f t="shared" ref="FE640:FE647" si="10135">PRODUCT(EZ640:FD640)</f>
        <v>0</v>
      </c>
      <c r="FG640" s="118"/>
      <c r="FH640" s="118"/>
      <c r="FI640" s="115"/>
      <c r="FJ640" s="115"/>
      <c r="FK640" s="115"/>
      <c r="FL640" s="115"/>
      <c r="FM640" s="115"/>
      <c r="FN640" s="115">
        <f t="shared" ref="FN640:FN647" si="10136">PRODUCT(FI640:FM640)</f>
        <v>0</v>
      </c>
      <c r="FP640" s="118"/>
      <c r="FQ640" s="118"/>
      <c r="FR640" s="115"/>
      <c r="FS640" s="115"/>
      <c r="FT640" s="115"/>
      <c r="FU640" s="115"/>
      <c r="FV640" s="115"/>
      <c r="FW640" s="115">
        <f t="shared" ref="FW640:FW647" si="10137">PRODUCT(FR640:FV640)</f>
        <v>0</v>
      </c>
      <c r="FY640" s="118" t="s">
        <v>851</v>
      </c>
      <c r="FZ640" s="118"/>
      <c r="GA640" s="115">
        <v>6</v>
      </c>
      <c r="GB640" s="115"/>
      <c r="GC640" s="115"/>
      <c r="GD640" s="115">
        <v>1</v>
      </c>
      <c r="GE640" s="115"/>
      <c r="GF640" s="115">
        <f t="shared" ref="GF640:GF647" si="10138">PRODUCT(GA640:GE640)</f>
        <v>6</v>
      </c>
      <c r="GH640" s="118" t="s">
        <v>851</v>
      </c>
      <c r="GI640" s="118"/>
      <c r="GJ640" s="115">
        <v>6</v>
      </c>
      <c r="GK640" s="115"/>
      <c r="GL640" s="115"/>
      <c r="GM640" s="115">
        <v>1</v>
      </c>
      <c r="GN640" s="115"/>
      <c r="GO640" s="115">
        <f t="shared" ref="GO640:GO647" si="10139">PRODUCT(GJ640:GN640)</f>
        <v>6</v>
      </c>
      <c r="GQ640" s="118" t="s">
        <v>851</v>
      </c>
      <c r="GR640" s="118"/>
      <c r="GS640" s="115">
        <v>6</v>
      </c>
      <c r="GT640" s="115"/>
      <c r="GU640" s="115"/>
      <c r="GV640" s="115">
        <v>1</v>
      </c>
      <c r="GW640" s="115"/>
      <c r="GX640" s="115">
        <f t="shared" ref="GX640:GX647" si="10140">PRODUCT(GS640:GW640)</f>
        <v>6</v>
      </c>
      <c r="GZ640" s="118" t="s">
        <v>446</v>
      </c>
      <c r="HA640" s="118"/>
      <c r="HB640" s="115">
        <v>6</v>
      </c>
      <c r="HC640" s="115"/>
      <c r="HD640" s="115"/>
      <c r="HE640" s="115">
        <v>1</v>
      </c>
      <c r="HF640" s="115"/>
      <c r="HG640" s="115">
        <f t="shared" ref="HG640:HG647" si="10141">PRODUCT(HB640:HF640)</f>
        <v>6</v>
      </c>
      <c r="HI640" s="118" t="s">
        <v>446</v>
      </c>
      <c r="HJ640" s="118"/>
      <c r="HK640" s="115">
        <v>6</v>
      </c>
      <c r="HL640" s="115"/>
      <c r="HM640" s="115"/>
      <c r="HN640" s="115">
        <v>1</v>
      </c>
      <c r="HO640" s="115"/>
      <c r="HP640" s="115">
        <f t="shared" ref="HP640:HP647" si="10142">PRODUCT(HK640:HO640)</f>
        <v>6</v>
      </c>
      <c r="HR640" s="118" t="s">
        <v>446</v>
      </c>
      <c r="HS640" s="118"/>
      <c r="HT640" s="115">
        <v>6</v>
      </c>
      <c r="HU640" s="115"/>
      <c r="HV640" s="115"/>
      <c r="HW640" s="115">
        <v>1</v>
      </c>
      <c r="HX640" s="115"/>
      <c r="HY640" s="115">
        <f t="shared" ref="HY640:HY647" si="10143">PRODUCT(HT640:HX640)</f>
        <v>6</v>
      </c>
      <c r="IA640" s="118" t="s">
        <v>446</v>
      </c>
      <c r="IB640" s="118"/>
      <c r="IC640" s="115">
        <v>6</v>
      </c>
      <c r="ID640" s="115"/>
      <c r="IE640" s="115"/>
      <c r="IF640" s="115">
        <v>1</v>
      </c>
      <c r="IG640" s="115"/>
      <c r="IH640" s="115">
        <f t="shared" ref="IH640:IH647" si="10144">PRODUCT(IC640:IG640)</f>
        <v>6</v>
      </c>
      <c r="IJ640" s="118"/>
      <c r="IK640" s="118"/>
      <c r="IL640" s="115"/>
      <c r="IM640" s="115"/>
      <c r="IN640" s="115"/>
      <c r="IO640" s="115"/>
      <c r="IP640" s="115"/>
      <c r="IQ640" s="115">
        <f t="shared" ref="IQ640:IQ647" si="10145">PRODUCT(IL640:IP640)</f>
        <v>0</v>
      </c>
      <c r="IS640" s="118" t="s">
        <v>446</v>
      </c>
      <c r="IT640" s="118"/>
      <c r="IU640" s="115">
        <v>6</v>
      </c>
      <c r="IV640" s="115"/>
      <c r="IW640" s="115"/>
      <c r="IX640" s="115">
        <v>1</v>
      </c>
      <c r="IY640" s="115"/>
      <c r="IZ640" s="115">
        <f t="shared" ref="IZ640:IZ647" si="10146">PRODUCT(IU640:IY640)</f>
        <v>6</v>
      </c>
      <c r="JB640" s="118" t="s">
        <v>446</v>
      </c>
      <c r="JC640" s="118"/>
      <c r="JD640" s="115">
        <v>6</v>
      </c>
      <c r="JE640" s="115"/>
      <c r="JF640" s="115"/>
      <c r="JG640" s="115">
        <v>1</v>
      </c>
      <c r="JH640" s="115"/>
      <c r="JI640" s="115">
        <f t="shared" ref="JI640:JI647" si="10147">PRODUCT(JD640:JH640)</f>
        <v>6</v>
      </c>
      <c r="JK640" s="118"/>
      <c r="JL640" s="118"/>
      <c r="JM640" s="115"/>
      <c r="JN640" s="115"/>
      <c r="JO640" s="115"/>
      <c r="JP640" s="115"/>
      <c r="JQ640" s="115"/>
      <c r="JR640" s="115">
        <f t="shared" ref="JR640:JR647" si="10148">PRODUCT(JM640:JQ640)</f>
        <v>0</v>
      </c>
      <c r="JS640" s="481"/>
      <c r="JT640" s="118" t="s">
        <v>446</v>
      </c>
      <c r="JU640" s="118"/>
      <c r="JV640" s="115">
        <v>6</v>
      </c>
      <c r="JW640" s="115"/>
      <c r="JX640" s="115"/>
      <c r="JY640" s="115">
        <v>1</v>
      </c>
      <c r="JZ640" s="115"/>
      <c r="KA640" s="115">
        <f t="shared" ref="KA640:KA647" si="10149">PRODUCT(JV640:JZ640)</f>
        <v>6</v>
      </c>
      <c r="KB640" s="481"/>
      <c r="KC640" s="118"/>
      <c r="KD640" s="118"/>
      <c r="KE640" s="115"/>
      <c r="KF640" s="115"/>
      <c r="KG640" s="115"/>
      <c r="KH640" s="115"/>
      <c r="KI640" s="115"/>
      <c r="KJ640" s="115">
        <f t="shared" ref="KJ640:KJ647" si="10150">PRODUCT(KE640:KI640)</f>
        <v>0</v>
      </c>
      <c r="KK640" s="481"/>
      <c r="KL640" s="118"/>
      <c r="KM640" s="118"/>
      <c r="KN640" s="115"/>
      <c r="KO640" s="115"/>
      <c r="KP640" s="115"/>
      <c r="KQ640" s="115"/>
      <c r="KR640" s="115"/>
      <c r="KS640" s="115">
        <f t="shared" ref="KS640:KS647" si="10151">PRODUCT(KN640:KR640)</f>
        <v>0</v>
      </c>
      <c r="KT640" s="481"/>
      <c r="KU640" s="118"/>
      <c r="KV640" s="118"/>
      <c r="KW640" s="115"/>
      <c r="KX640" s="115"/>
      <c r="KY640" s="115"/>
      <c r="KZ640" s="115"/>
      <c r="LA640" s="115"/>
      <c r="LB640" s="115">
        <f t="shared" ref="LB640:LB647" si="10152">PRODUCT(KW640:LA640)</f>
        <v>0</v>
      </c>
      <c r="LC640" s="481"/>
      <c r="LD640" s="118"/>
      <c r="LE640" s="118"/>
      <c r="LF640" s="115"/>
      <c r="LG640" s="115"/>
      <c r="LH640" s="115"/>
      <c r="LI640" s="115"/>
      <c r="LJ640" s="115"/>
      <c r="LK640" s="115">
        <f t="shared" ref="LK640:LK647" si="10153">PRODUCT(LF640:LJ640)</f>
        <v>0</v>
      </c>
      <c r="LL640" s="481"/>
      <c r="LM640" s="118"/>
      <c r="LN640" s="118"/>
      <c r="LO640" s="115"/>
      <c r="LP640" s="115"/>
      <c r="LQ640" s="115"/>
      <c r="LR640" s="115"/>
      <c r="LS640" s="115"/>
      <c r="LT640" s="115">
        <f t="shared" ref="LT640:LT647" si="10154">PRODUCT(LO640:LS640)</f>
        <v>0</v>
      </c>
      <c r="LU640" s="481"/>
      <c r="LV640" s="118"/>
      <c r="LW640" s="118"/>
      <c r="LX640" s="115"/>
      <c r="LY640" s="115"/>
      <c r="LZ640" s="115"/>
      <c r="MA640" s="115"/>
      <c r="MB640" s="115"/>
      <c r="MC640" s="115">
        <f t="shared" ref="MC640:MC647" si="10155">PRODUCT(LX640:MB640)</f>
        <v>0</v>
      </c>
      <c r="MD640" s="481"/>
      <c r="ME640" s="118"/>
      <c r="MF640" s="118"/>
      <c r="MG640" s="115"/>
      <c r="MH640" s="115"/>
      <c r="MI640" s="115"/>
      <c r="MJ640" s="115"/>
      <c r="MK640" s="115"/>
      <c r="ML640" s="115">
        <f t="shared" ref="ML640:ML647" si="10156">PRODUCT(MG640:MK640)</f>
        <v>0</v>
      </c>
      <c r="MM640" s="481"/>
      <c r="MN640" s="118" t="s">
        <v>446</v>
      </c>
      <c r="MO640" s="118"/>
      <c r="MP640" s="115">
        <v>6</v>
      </c>
      <c r="MQ640" s="115"/>
      <c r="MR640" s="115"/>
      <c r="MS640" s="115">
        <v>1</v>
      </c>
      <c r="MT640" s="115"/>
      <c r="MU640" s="115">
        <f t="shared" ref="MU640:MU647" si="10157">PRODUCT(MP640:MT640)</f>
        <v>6</v>
      </c>
      <c r="MV640" s="481"/>
      <c r="MW640" s="118" t="s">
        <v>446</v>
      </c>
      <c r="MX640" s="118"/>
      <c r="MY640" s="115">
        <v>6</v>
      </c>
      <c r="MZ640" s="115"/>
      <c r="NA640" s="115"/>
      <c r="NB640" s="115">
        <v>1</v>
      </c>
      <c r="NC640" s="115"/>
      <c r="ND640" s="115">
        <f t="shared" ref="ND640:ND647" si="10158">PRODUCT(MY640:NC640)</f>
        <v>6</v>
      </c>
      <c r="NE640" s="481"/>
      <c r="NF640" s="118" t="s">
        <v>446</v>
      </c>
      <c r="NG640" s="118"/>
      <c r="NH640" s="115">
        <v>6</v>
      </c>
      <c r="NI640" s="115"/>
      <c r="NJ640" s="115"/>
      <c r="NK640" s="115">
        <v>1</v>
      </c>
      <c r="NL640" s="115"/>
      <c r="NM640" s="115">
        <f t="shared" ref="NM640:NM647" si="10159">PRODUCT(NH640:NL640)</f>
        <v>6</v>
      </c>
      <c r="NN640" s="481"/>
      <c r="NO640" s="118" t="s">
        <v>851</v>
      </c>
      <c r="NP640" s="118"/>
      <c r="NQ640" s="115">
        <v>6</v>
      </c>
      <c r="NR640" s="115"/>
      <c r="NS640" s="115"/>
      <c r="NT640" s="115">
        <v>1</v>
      </c>
      <c r="NU640" s="115"/>
      <c r="NV640" s="115">
        <f t="shared" ref="NV640:NV647" si="10160">PRODUCT(NQ640:NU640)</f>
        <v>6</v>
      </c>
      <c r="NW640" s="481"/>
      <c r="NX640" s="118" t="s">
        <v>446</v>
      </c>
      <c r="NY640" s="118"/>
      <c r="NZ640" s="115">
        <v>6</v>
      </c>
      <c r="OA640" s="115"/>
      <c r="OB640" s="115"/>
      <c r="OC640" s="115">
        <v>1</v>
      </c>
      <c r="OD640" s="115"/>
      <c r="OE640" s="115">
        <f t="shared" ref="OE640:OE647" si="10161">PRODUCT(NZ640:OD640)</f>
        <v>6</v>
      </c>
      <c r="OF640" s="481"/>
      <c r="OG640" s="118" t="s">
        <v>446</v>
      </c>
      <c r="OH640" s="118"/>
      <c r="OI640" s="115">
        <v>6</v>
      </c>
      <c r="OJ640" s="115"/>
      <c r="OK640" s="115"/>
      <c r="OL640" s="115">
        <v>1</v>
      </c>
      <c r="OM640" s="115"/>
      <c r="ON640" s="115">
        <f t="shared" ref="ON640:ON647" si="10162">PRODUCT(OI640:OM640)</f>
        <v>6</v>
      </c>
      <c r="OO640" s="481"/>
      <c r="OP640" s="118"/>
      <c r="OQ640" s="118"/>
      <c r="OR640" s="115"/>
      <c r="OS640" s="115"/>
      <c r="OT640" s="115"/>
      <c r="OU640" s="115"/>
      <c r="OV640" s="115"/>
      <c r="OW640" s="115">
        <f t="shared" ref="OW640:OW647" si="10163">PRODUCT(OR640:OV640)</f>
        <v>0</v>
      </c>
      <c r="OY640" s="118"/>
      <c r="OZ640" s="118"/>
      <c r="PA640" s="115"/>
      <c r="PB640" s="115"/>
      <c r="PC640" s="115"/>
      <c r="PD640" s="115"/>
      <c r="PE640" s="115"/>
      <c r="PF640" s="115">
        <f t="shared" ref="PF640:PF647" si="10164">PRODUCT(PA640:PE640)</f>
        <v>0</v>
      </c>
    </row>
    <row r="641" spans="1:422">
      <c r="A641" s="118"/>
      <c r="B641" s="118"/>
      <c r="C641" s="115"/>
      <c r="D641" s="115"/>
      <c r="E641" s="115"/>
      <c r="F641" s="115"/>
      <c r="G641" s="115"/>
      <c r="H641" s="115">
        <f t="shared" si="10118"/>
        <v>0</v>
      </c>
      <c r="J641" s="118"/>
      <c r="K641" s="118"/>
      <c r="L641" s="115"/>
      <c r="M641" s="115"/>
      <c r="N641" s="115"/>
      <c r="O641" s="115"/>
      <c r="P641" s="115"/>
      <c r="Q641" s="115">
        <f t="shared" si="10119"/>
        <v>0</v>
      </c>
      <c r="S641" s="118"/>
      <c r="T641" s="118"/>
      <c r="U641" s="115"/>
      <c r="V641" s="115"/>
      <c r="W641" s="115"/>
      <c r="X641" s="115"/>
      <c r="Y641" s="115"/>
      <c r="Z641" s="115">
        <f t="shared" si="10120"/>
        <v>0</v>
      </c>
      <c r="AB641" s="118"/>
      <c r="AC641" s="118"/>
      <c r="AD641" s="115"/>
      <c r="AE641" s="115"/>
      <c r="AF641" s="115"/>
      <c r="AG641" s="115"/>
      <c r="AH641" s="115"/>
      <c r="AI641" s="115">
        <f t="shared" si="10121"/>
        <v>0</v>
      </c>
      <c r="AK641" s="118"/>
      <c r="AL641" s="118"/>
      <c r="AM641" s="115"/>
      <c r="AN641" s="115"/>
      <c r="AO641" s="115"/>
      <c r="AP641" s="115"/>
      <c r="AQ641" s="115"/>
      <c r="AR641" s="115">
        <f t="shared" si="10122"/>
        <v>0</v>
      </c>
      <c r="AT641" s="118"/>
      <c r="AU641" s="118"/>
      <c r="AV641" s="115"/>
      <c r="AW641" s="115"/>
      <c r="AX641" s="115"/>
      <c r="AY641" s="115"/>
      <c r="AZ641" s="115"/>
      <c r="BA641" s="115">
        <f t="shared" si="10123"/>
        <v>0</v>
      </c>
      <c r="BC641" s="118"/>
      <c r="BD641" s="118"/>
      <c r="BE641" s="115"/>
      <c r="BF641" s="115"/>
      <c r="BG641" s="115"/>
      <c r="BH641" s="115"/>
      <c r="BI641" s="115"/>
      <c r="BJ641" s="115">
        <f t="shared" si="10124"/>
        <v>0</v>
      </c>
      <c r="BL641" s="118"/>
      <c r="BM641" s="118"/>
      <c r="BN641" s="115"/>
      <c r="BO641" s="115"/>
      <c r="BP641" s="115"/>
      <c r="BQ641" s="115"/>
      <c r="BR641" s="115"/>
      <c r="BS641" s="115">
        <f t="shared" si="10125"/>
        <v>0</v>
      </c>
      <c r="BU641" s="118"/>
      <c r="BV641" s="118"/>
      <c r="BW641" s="115"/>
      <c r="BX641" s="115"/>
      <c r="BY641" s="115"/>
      <c r="BZ641" s="115"/>
      <c r="CA641" s="115"/>
      <c r="CB641" s="115">
        <f t="shared" si="10126"/>
        <v>0</v>
      </c>
      <c r="CD641" s="118"/>
      <c r="CE641" s="118"/>
      <c r="CF641" s="115"/>
      <c r="CG641" s="115"/>
      <c r="CH641" s="115"/>
      <c r="CI641" s="115"/>
      <c r="CJ641" s="115"/>
      <c r="CK641" s="115">
        <f t="shared" si="10127"/>
        <v>0</v>
      </c>
      <c r="CM641" s="118"/>
      <c r="CN641" s="118"/>
      <c r="CO641" s="115"/>
      <c r="CP641" s="115"/>
      <c r="CQ641" s="115"/>
      <c r="CR641" s="115"/>
      <c r="CS641" s="115"/>
      <c r="CT641" s="115">
        <f t="shared" si="10128"/>
        <v>0</v>
      </c>
      <c r="CV641" s="118"/>
      <c r="CW641" s="118"/>
      <c r="CX641" s="115"/>
      <c r="CY641" s="115"/>
      <c r="CZ641" s="115"/>
      <c r="DA641" s="115"/>
      <c r="DB641" s="115"/>
      <c r="DC641" s="115">
        <f t="shared" si="10129"/>
        <v>0</v>
      </c>
      <c r="DE641" s="118"/>
      <c r="DF641" s="118"/>
      <c r="DG641" s="115"/>
      <c r="DH641" s="115"/>
      <c r="DI641" s="115"/>
      <c r="DJ641" s="115"/>
      <c r="DK641" s="115"/>
      <c r="DL641" s="115">
        <f t="shared" si="10130"/>
        <v>0</v>
      </c>
      <c r="DN641" s="118"/>
      <c r="DO641" s="118"/>
      <c r="DP641" s="115"/>
      <c r="DQ641" s="115"/>
      <c r="DR641" s="115"/>
      <c r="DS641" s="115"/>
      <c r="DT641" s="115"/>
      <c r="DU641" s="115">
        <f t="shared" si="10131"/>
        <v>0</v>
      </c>
      <c r="DW641" s="118"/>
      <c r="DX641" s="118"/>
      <c r="DY641" s="115"/>
      <c r="DZ641" s="115"/>
      <c r="EA641" s="115"/>
      <c r="EB641" s="115"/>
      <c r="EC641" s="115"/>
      <c r="ED641" s="115">
        <f t="shared" si="10132"/>
        <v>0</v>
      </c>
      <c r="EF641" s="118"/>
      <c r="EG641" s="118"/>
      <c r="EH641" s="115"/>
      <c r="EI641" s="115"/>
      <c r="EJ641" s="115"/>
      <c r="EK641" s="115"/>
      <c r="EL641" s="115"/>
      <c r="EM641" s="115">
        <f t="shared" si="10133"/>
        <v>0</v>
      </c>
      <c r="EO641" s="118"/>
      <c r="EP641" s="118"/>
      <c r="EQ641" s="115"/>
      <c r="ER641" s="115"/>
      <c r="ES641" s="115"/>
      <c r="ET641" s="115"/>
      <c r="EU641" s="115"/>
      <c r="EV641" s="115">
        <f t="shared" si="10134"/>
        <v>0</v>
      </c>
      <c r="EX641" s="118"/>
      <c r="EY641" s="118"/>
      <c r="EZ641" s="115"/>
      <c r="FA641" s="115"/>
      <c r="FB641" s="115"/>
      <c r="FC641" s="115"/>
      <c r="FD641" s="115"/>
      <c r="FE641" s="115">
        <f t="shared" si="10135"/>
        <v>0</v>
      </c>
      <c r="FG641" s="118"/>
      <c r="FH641" s="118"/>
      <c r="FI641" s="115"/>
      <c r="FJ641" s="115"/>
      <c r="FK641" s="115"/>
      <c r="FL641" s="115"/>
      <c r="FM641" s="115"/>
      <c r="FN641" s="115">
        <f t="shared" si="10136"/>
        <v>0</v>
      </c>
      <c r="FP641" s="118"/>
      <c r="FQ641" s="118"/>
      <c r="FR641" s="115"/>
      <c r="FS641" s="115"/>
      <c r="FT641" s="115"/>
      <c r="FU641" s="115"/>
      <c r="FV641" s="115"/>
      <c r="FW641" s="115">
        <f t="shared" si="10137"/>
        <v>0</v>
      </c>
      <c r="FY641" s="118"/>
      <c r="FZ641" s="118"/>
      <c r="GA641" s="115"/>
      <c r="GB641" s="115"/>
      <c r="GC641" s="115"/>
      <c r="GD641" s="115"/>
      <c r="GE641" s="115"/>
      <c r="GF641" s="115">
        <f t="shared" si="10138"/>
        <v>0</v>
      </c>
      <c r="GH641" s="118"/>
      <c r="GI641" s="118"/>
      <c r="GJ641" s="115"/>
      <c r="GK641" s="115"/>
      <c r="GL641" s="115"/>
      <c r="GM641" s="115"/>
      <c r="GN641" s="115"/>
      <c r="GO641" s="115">
        <f t="shared" si="10139"/>
        <v>0</v>
      </c>
      <c r="GQ641" s="118"/>
      <c r="GR641" s="118"/>
      <c r="GS641" s="115"/>
      <c r="GT641" s="115"/>
      <c r="GU641" s="115"/>
      <c r="GV641" s="115"/>
      <c r="GW641" s="115"/>
      <c r="GX641" s="115">
        <f t="shared" si="10140"/>
        <v>0</v>
      </c>
      <c r="GZ641" s="118"/>
      <c r="HA641" s="118"/>
      <c r="HB641" s="115"/>
      <c r="HC641" s="115"/>
      <c r="HD641" s="115"/>
      <c r="HE641" s="115"/>
      <c r="HF641" s="115"/>
      <c r="HG641" s="115">
        <f t="shared" si="10141"/>
        <v>0</v>
      </c>
      <c r="HI641" s="118"/>
      <c r="HJ641" s="118"/>
      <c r="HK641" s="115"/>
      <c r="HL641" s="115"/>
      <c r="HM641" s="115"/>
      <c r="HN641" s="115"/>
      <c r="HO641" s="115"/>
      <c r="HP641" s="115">
        <f t="shared" si="10142"/>
        <v>0</v>
      </c>
      <c r="HR641" s="118"/>
      <c r="HS641" s="118"/>
      <c r="HT641" s="115"/>
      <c r="HU641" s="115"/>
      <c r="HV641" s="115"/>
      <c r="HW641" s="115"/>
      <c r="HX641" s="115"/>
      <c r="HY641" s="115">
        <f t="shared" si="10143"/>
        <v>0</v>
      </c>
      <c r="IA641" s="118"/>
      <c r="IB641" s="118"/>
      <c r="IC641" s="115"/>
      <c r="ID641" s="115"/>
      <c r="IE641" s="115"/>
      <c r="IF641" s="115"/>
      <c r="IG641" s="115"/>
      <c r="IH641" s="115">
        <f t="shared" si="10144"/>
        <v>0</v>
      </c>
      <c r="IJ641" s="118"/>
      <c r="IK641" s="118"/>
      <c r="IL641" s="115"/>
      <c r="IM641" s="115"/>
      <c r="IN641" s="115"/>
      <c r="IO641" s="115"/>
      <c r="IP641" s="115"/>
      <c r="IQ641" s="115">
        <f t="shared" si="10145"/>
        <v>0</v>
      </c>
      <c r="IS641" s="118"/>
      <c r="IT641" s="118"/>
      <c r="IU641" s="115"/>
      <c r="IV641" s="115"/>
      <c r="IW641" s="115"/>
      <c r="IX641" s="115"/>
      <c r="IY641" s="115"/>
      <c r="IZ641" s="115">
        <f t="shared" si="10146"/>
        <v>0</v>
      </c>
      <c r="JB641" s="118"/>
      <c r="JC641" s="118"/>
      <c r="JD641" s="115"/>
      <c r="JE641" s="115"/>
      <c r="JF641" s="115"/>
      <c r="JG641" s="115"/>
      <c r="JH641" s="115"/>
      <c r="JI641" s="115">
        <f t="shared" si="10147"/>
        <v>0</v>
      </c>
      <c r="JK641" s="118"/>
      <c r="JL641" s="118"/>
      <c r="JM641" s="115"/>
      <c r="JN641" s="115"/>
      <c r="JO641" s="115"/>
      <c r="JP641" s="115"/>
      <c r="JQ641" s="115"/>
      <c r="JR641" s="115">
        <f t="shared" si="10148"/>
        <v>0</v>
      </c>
      <c r="JS641" s="481"/>
      <c r="JT641" s="118"/>
      <c r="JU641" s="118"/>
      <c r="JV641" s="115"/>
      <c r="JW641" s="115"/>
      <c r="JX641" s="115"/>
      <c r="JY641" s="115"/>
      <c r="JZ641" s="115"/>
      <c r="KA641" s="115">
        <f t="shared" si="10149"/>
        <v>0</v>
      </c>
      <c r="KB641" s="481"/>
      <c r="KC641" s="118"/>
      <c r="KD641" s="118"/>
      <c r="KE641" s="115"/>
      <c r="KF641" s="115"/>
      <c r="KG641" s="115"/>
      <c r="KH641" s="115"/>
      <c r="KI641" s="115"/>
      <c r="KJ641" s="115">
        <f t="shared" si="10150"/>
        <v>0</v>
      </c>
      <c r="KK641" s="481"/>
      <c r="KL641" s="118"/>
      <c r="KM641" s="118"/>
      <c r="KN641" s="115"/>
      <c r="KO641" s="115"/>
      <c r="KP641" s="115"/>
      <c r="KQ641" s="115"/>
      <c r="KR641" s="115"/>
      <c r="KS641" s="115">
        <f t="shared" si="10151"/>
        <v>0</v>
      </c>
      <c r="KT641" s="481"/>
      <c r="KU641" s="118"/>
      <c r="KV641" s="118"/>
      <c r="KW641" s="115"/>
      <c r="KX641" s="115"/>
      <c r="KY641" s="115"/>
      <c r="KZ641" s="115"/>
      <c r="LA641" s="115"/>
      <c r="LB641" s="115">
        <f t="shared" si="10152"/>
        <v>0</v>
      </c>
      <c r="LC641" s="481"/>
      <c r="LD641" s="118"/>
      <c r="LE641" s="118"/>
      <c r="LF641" s="115"/>
      <c r="LG641" s="115"/>
      <c r="LH641" s="115"/>
      <c r="LI641" s="115"/>
      <c r="LJ641" s="115"/>
      <c r="LK641" s="115">
        <f t="shared" si="10153"/>
        <v>0</v>
      </c>
      <c r="LL641" s="481"/>
      <c r="LM641" s="118"/>
      <c r="LN641" s="118"/>
      <c r="LO641" s="115"/>
      <c r="LP641" s="115"/>
      <c r="LQ641" s="115"/>
      <c r="LR641" s="115"/>
      <c r="LS641" s="115"/>
      <c r="LT641" s="115">
        <f t="shared" si="10154"/>
        <v>0</v>
      </c>
      <c r="LU641" s="481"/>
      <c r="LV641" s="118"/>
      <c r="LW641" s="118"/>
      <c r="LX641" s="115"/>
      <c r="LY641" s="115"/>
      <c r="LZ641" s="115"/>
      <c r="MA641" s="115"/>
      <c r="MB641" s="115"/>
      <c r="MC641" s="115">
        <f t="shared" si="10155"/>
        <v>0</v>
      </c>
      <c r="MD641" s="481"/>
      <c r="ME641" s="118"/>
      <c r="MF641" s="118"/>
      <c r="MG641" s="115"/>
      <c r="MH641" s="115"/>
      <c r="MI641" s="115"/>
      <c r="MJ641" s="115"/>
      <c r="MK641" s="115"/>
      <c r="ML641" s="115">
        <f t="shared" si="10156"/>
        <v>0</v>
      </c>
      <c r="MM641" s="481"/>
      <c r="MN641" s="118"/>
      <c r="MO641" s="118"/>
      <c r="MP641" s="115"/>
      <c r="MQ641" s="115"/>
      <c r="MR641" s="115"/>
      <c r="MS641" s="115"/>
      <c r="MT641" s="115"/>
      <c r="MU641" s="115">
        <f t="shared" si="10157"/>
        <v>0</v>
      </c>
      <c r="MV641" s="481"/>
      <c r="MW641" s="118"/>
      <c r="MX641" s="118"/>
      <c r="MY641" s="115"/>
      <c r="MZ641" s="115"/>
      <c r="NA641" s="115"/>
      <c r="NB641" s="115"/>
      <c r="NC641" s="115"/>
      <c r="ND641" s="115">
        <f t="shared" si="10158"/>
        <v>0</v>
      </c>
      <c r="NE641" s="481"/>
      <c r="NF641" s="118"/>
      <c r="NG641" s="118"/>
      <c r="NH641" s="115"/>
      <c r="NI641" s="115"/>
      <c r="NJ641" s="115"/>
      <c r="NK641" s="115"/>
      <c r="NL641" s="115"/>
      <c r="NM641" s="115">
        <f t="shared" si="10159"/>
        <v>0</v>
      </c>
      <c r="NN641" s="481"/>
      <c r="NO641" s="118"/>
      <c r="NP641" s="118"/>
      <c r="NQ641" s="115"/>
      <c r="NR641" s="115"/>
      <c r="NS641" s="115"/>
      <c r="NT641" s="115"/>
      <c r="NU641" s="115"/>
      <c r="NV641" s="115">
        <f t="shared" si="10160"/>
        <v>0</v>
      </c>
      <c r="NW641" s="481"/>
      <c r="NX641" s="118"/>
      <c r="NY641" s="118"/>
      <c r="NZ641" s="115"/>
      <c r="OA641" s="115"/>
      <c r="OB641" s="115"/>
      <c r="OC641" s="115"/>
      <c r="OD641" s="115"/>
      <c r="OE641" s="115">
        <f t="shared" si="10161"/>
        <v>0</v>
      </c>
      <c r="OF641" s="481"/>
      <c r="OG641" s="118"/>
      <c r="OH641" s="118"/>
      <c r="OI641" s="115"/>
      <c r="OJ641" s="115"/>
      <c r="OK641" s="115"/>
      <c r="OL641" s="115"/>
      <c r="OM641" s="115"/>
      <c r="ON641" s="115">
        <f t="shared" si="10162"/>
        <v>0</v>
      </c>
      <c r="OO641" s="481"/>
      <c r="OP641" s="118"/>
      <c r="OQ641" s="118"/>
      <c r="OR641" s="115"/>
      <c r="OS641" s="115"/>
      <c r="OT641" s="115"/>
      <c r="OU641" s="115"/>
      <c r="OV641" s="115"/>
      <c r="OW641" s="115">
        <f t="shared" si="10163"/>
        <v>0</v>
      </c>
      <c r="OY641" s="118"/>
      <c r="OZ641" s="118"/>
      <c r="PA641" s="115"/>
      <c r="PB641" s="115"/>
      <c r="PC641" s="115"/>
      <c r="PD641" s="115"/>
      <c r="PE641" s="115"/>
      <c r="PF641" s="115">
        <f t="shared" si="10164"/>
        <v>0</v>
      </c>
    </row>
    <row r="642" spans="1:422">
      <c r="A642" s="118"/>
      <c r="B642" s="118"/>
      <c r="C642" s="115"/>
      <c r="D642" s="115"/>
      <c r="E642" s="115"/>
      <c r="F642" s="115"/>
      <c r="G642" s="115"/>
      <c r="H642" s="115">
        <f t="shared" si="10118"/>
        <v>0</v>
      </c>
      <c r="J642" s="118"/>
      <c r="K642" s="118"/>
      <c r="L642" s="115"/>
      <c r="M642" s="115"/>
      <c r="N642" s="115"/>
      <c r="O642" s="115"/>
      <c r="P642" s="115"/>
      <c r="Q642" s="115">
        <f t="shared" si="10119"/>
        <v>0</v>
      </c>
      <c r="S642" s="118"/>
      <c r="T642" s="118"/>
      <c r="U642" s="115"/>
      <c r="V642" s="115"/>
      <c r="W642" s="115"/>
      <c r="X642" s="115"/>
      <c r="Y642" s="115"/>
      <c r="Z642" s="115">
        <f t="shared" si="10120"/>
        <v>0</v>
      </c>
      <c r="AB642" s="118"/>
      <c r="AC642" s="118"/>
      <c r="AD642" s="115"/>
      <c r="AE642" s="115"/>
      <c r="AF642" s="115"/>
      <c r="AG642" s="115"/>
      <c r="AH642" s="115"/>
      <c r="AI642" s="115">
        <f t="shared" si="10121"/>
        <v>0</v>
      </c>
      <c r="AK642" s="118"/>
      <c r="AL642" s="118"/>
      <c r="AM642" s="115"/>
      <c r="AN642" s="115"/>
      <c r="AO642" s="115"/>
      <c r="AP642" s="115"/>
      <c r="AQ642" s="115"/>
      <c r="AR642" s="115">
        <f t="shared" si="10122"/>
        <v>0</v>
      </c>
      <c r="AT642" s="118"/>
      <c r="AU642" s="118"/>
      <c r="AV642" s="115"/>
      <c r="AW642" s="115"/>
      <c r="AX642" s="115"/>
      <c r="AY642" s="115"/>
      <c r="AZ642" s="115"/>
      <c r="BA642" s="115">
        <f t="shared" si="10123"/>
        <v>0</v>
      </c>
      <c r="BC642" s="118"/>
      <c r="BD642" s="118"/>
      <c r="BE642" s="115"/>
      <c r="BF642" s="115"/>
      <c r="BG642" s="115"/>
      <c r="BH642" s="115"/>
      <c r="BI642" s="115"/>
      <c r="BJ642" s="115">
        <f t="shared" si="10124"/>
        <v>0</v>
      </c>
      <c r="BL642" s="118"/>
      <c r="BM642" s="118"/>
      <c r="BN642" s="115"/>
      <c r="BO642" s="115"/>
      <c r="BP642" s="115"/>
      <c r="BQ642" s="115"/>
      <c r="BR642" s="115"/>
      <c r="BS642" s="115">
        <f t="shared" si="10125"/>
        <v>0</v>
      </c>
      <c r="BU642" s="118"/>
      <c r="BV642" s="118"/>
      <c r="BW642" s="115"/>
      <c r="BX642" s="115"/>
      <c r="BY642" s="115"/>
      <c r="BZ642" s="115"/>
      <c r="CA642" s="115"/>
      <c r="CB642" s="115">
        <f t="shared" si="10126"/>
        <v>0</v>
      </c>
      <c r="CD642" s="118"/>
      <c r="CE642" s="118"/>
      <c r="CF642" s="115"/>
      <c r="CG642" s="115"/>
      <c r="CH642" s="115"/>
      <c r="CI642" s="115"/>
      <c r="CJ642" s="115"/>
      <c r="CK642" s="115">
        <f t="shared" si="10127"/>
        <v>0</v>
      </c>
      <c r="CM642" s="118"/>
      <c r="CN642" s="118"/>
      <c r="CO642" s="115"/>
      <c r="CP642" s="115"/>
      <c r="CQ642" s="115"/>
      <c r="CR642" s="115"/>
      <c r="CS642" s="115"/>
      <c r="CT642" s="115">
        <f t="shared" si="10128"/>
        <v>0</v>
      </c>
      <c r="CV642" s="118"/>
      <c r="CW642" s="118"/>
      <c r="CX642" s="115"/>
      <c r="CY642" s="115"/>
      <c r="CZ642" s="115"/>
      <c r="DA642" s="115"/>
      <c r="DB642" s="115"/>
      <c r="DC642" s="115">
        <f t="shared" si="10129"/>
        <v>0</v>
      </c>
      <c r="DE642" s="118"/>
      <c r="DF642" s="118"/>
      <c r="DG642" s="115"/>
      <c r="DH642" s="115"/>
      <c r="DI642" s="115"/>
      <c r="DJ642" s="115"/>
      <c r="DK642" s="115"/>
      <c r="DL642" s="115">
        <f t="shared" si="10130"/>
        <v>0</v>
      </c>
      <c r="DN642" s="118"/>
      <c r="DO642" s="118"/>
      <c r="DP642" s="115"/>
      <c r="DQ642" s="115"/>
      <c r="DR642" s="115"/>
      <c r="DS642" s="115"/>
      <c r="DT642" s="115"/>
      <c r="DU642" s="115">
        <f t="shared" si="10131"/>
        <v>0</v>
      </c>
      <c r="DW642" s="118"/>
      <c r="DX642" s="118"/>
      <c r="DY642" s="115"/>
      <c r="DZ642" s="115"/>
      <c r="EA642" s="115"/>
      <c r="EB642" s="115"/>
      <c r="EC642" s="115"/>
      <c r="ED642" s="115">
        <f t="shared" si="10132"/>
        <v>0</v>
      </c>
      <c r="EF642" s="118"/>
      <c r="EG642" s="118"/>
      <c r="EH642" s="115"/>
      <c r="EI642" s="115"/>
      <c r="EJ642" s="115"/>
      <c r="EK642" s="115"/>
      <c r="EL642" s="115"/>
      <c r="EM642" s="115">
        <f t="shared" si="10133"/>
        <v>0</v>
      </c>
      <c r="EO642" s="118"/>
      <c r="EP642" s="118"/>
      <c r="EQ642" s="115"/>
      <c r="ER642" s="115"/>
      <c r="ES642" s="115"/>
      <c r="ET642" s="115"/>
      <c r="EU642" s="115"/>
      <c r="EV642" s="115">
        <f t="shared" si="10134"/>
        <v>0</v>
      </c>
      <c r="EX642" s="118"/>
      <c r="EY642" s="118"/>
      <c r="EZ642" s="115"/>
      <c r="FA642" s="115"/>
      <c r="FB642" s="115"/>
      <c r="FC642" s="115"/>
      <c r="FD642" s="115"/>
      <c r="FE642" s="115">
        <f t="shared" si="10135"/>
        <v>0</v>
      </c>
      <c r="FG642" s="118"/>
      <c r="FH642" s="118"/>
      <c r="FI642" s="115"/>
      <c r="FJ642" s="115"/>
      <c r="FK642" s="115"/>
      <c r="FL642" s="115"/>
      <c r="FM642" s="115"/>
      <c r="FN642" s="115">
        <f t="shared" si="10136"/>
        <v>0</v>
      </c>
      <c r="FP642" s="118"/>
      <c r="FQ642" s="118"/>
      <c r="FR642" s="115"/>
      <c r="FS642" s="115"/>
      <c r="FT642" s="115"/>
      <c r="FU642" s="115"/>
      <c r="FV642" s="115"/>
      <c r="FW642" s="115">
        <f t="shared" si="10137"/>
        <v>0</v>
      </c>
      <c r="FY642" s="118"/>
      <c r="FZ642" s="118"/>
      <c r="GA642" s="115"/>
      <c r="GB642" s="115"/>
      <c r="GC642" s="115"/>
      <c r="GD642" s="115"/>
      <c r="GE642" s="115"/>
      <c r="GF642" s="115">
        <f t="shared" si="10138"/>
        <v>0</v>
      </c>
      <c r="GH642" s="118"/>
      <c r="GI642" s="118"/>
      <c r="GJ642" s="115"/>
      <c r="GK642" s="115"/>
      <c r="GL642" s="115"/>
      <c r="GM642" s="115"/>
      <c r="GN642" s="115"/>
      <c r="GO642" s="115">
        <f t="shared" si="10139"/>
        <v>0</v>
      </c>
      <c r="GQ642" s="118"/>
      <c r="GR642" s="118"/>
      <c r="GS642" s="115"/>
      <c r="GT642" s="115"/>
      <c r="GU642" s="115"/>
      <c r="GV642" s="115"/>
      <c r="GW642" s="115"/>
      <c r="GX642" s="115">
        <f t="shared" si="10140"/>
        <v>0</v>
      </c>
      <c r="GZ642" s="118"/>
      <c r="HA642" s="118"/>
      <c r="HB642" s="115"/>
      <c r="HC642" s="115"/>
      <c r="HD642" s="115"/>
      <c r="HE642" s="115"/>
      <c r="HF642" s="115"/>
      <c r="HG642" s="115">
        <f t="shared" si="10141"/>
        <v>0</v>
      </c>
      <c r="HI642" s="118"/>
      <c r="HJ642" s="118"/>
      <c r="HK642" s="115"/>
      <c r="HL642" s="115"/>
      <c r="HM642" s="115"/>
      <c r="HN642" s="115"/>
      <c r="HO642" s="115"/>
      <c r="HP642" s="115">
        <f t="shared" si="10142"/>
        <v>0</v>
      </c>
      <c r="HR642" s="118"/>
      <c r="HS642" s="118"/>
      <c r="HT642" s="115"/>
      <c r="HU642" s="115"/>
      <c r="HV642" s="115"/>
      <c r="HW642" s="115"/>
      <c r="HX642" s="115"/>
      <c r="HY642" s="115">
        <f t="shared" si="10143"/>
        <v>0</v>
      </c>
      <c r="IA642" s="118"/>
      <c r="IB642" s="118"/>
      <c r="IC642" s="115"/>
      <c r="ID642" s="115"/>
      <c r="IE642" s="115"/>
      <c r="IF642" s="115"/>
      <c r="IG642" s="115"/>
      <c r="IH642" s="115">
        <f t="shared" si="10144"/>
        <v>0</v>
      </c>
      <c r="IJ642" s="118"/>
      <c r="IK642" s="118"/>
      <c r="IL642" s="115"/>
      <c r="IM642" s="115"/>
      <c r="IN642" s="115"/>
      <c r="IO642" s="115"/>
      <c r="IP642" s="115"/>
      <c r="IQ642" s="115">
        <f t="shared" si="10145"/>
        <v>0</v>
      </c>
      <c r="IS642" s="118"/>
      <c r="IT642" s="118"/>
      <c r="IU642" s="115"/>
      <c r="IV642" s="115"/>
      <c r="IW642" s="115"/>
      <c r="IX642" s="115"/>
      <c r="IY642" s="115"/>
      <c r="IZ642" s="115">
        <f t="shared" si="10146"/>
        <v>0</v>
      </c>
      <c r="JB642" s="118"/>
      <c r="JC642" s="118"/>
      <c r="JD642" s="115"/>
      <c r="JE642" s="115"/>
      <c r="JF642" s="115"/>
      <c r="JG642" s="115"/>
      <c r="JH642" s="115"/>
      <c r="JI642" s="115">
        <f t="shared" si="10147"/>
        <v>0</v>
      </c>
      <c r="JK642" s="118"/>
      <c r="JL642" s="118"/>
      <c r="JM642" s="115"/>
      <c r="JN642" s="115"/>
      <c r="JO642" s="115"/>
      <c r="JP642" s="115"/>
      <c r="JQ642" s="115"/>
      <c r="JR642" s="115">
        <f t="shared" si="10148"/>
        <v>0</v>
      </c>
      <c r="JS642" s="481"/>
      <c r="JT642" s="118"/>
      <c r="JU642" s="118"/>
      <c r="JV642" s="115"/>
      <c r="JW642" s="115"/>
      <c r="JX642" s="115"/>
      <c r="JY642" s="115"/>
      <c r="JZ642" s="115"/>
      <c r="KA642" s="115">
        <f t="shared" si="10149"/>
        <v>0</v>
      </c>
      <c r="KB642" s="481"/>
      <c r="KC642" s="118"/>
      <c r="KD642" s="118"/>
      <c r="KE642" s="115"/>
      <c r="KF642" s="115"/>
      <c r="KG642" s="115"/>
      <c r="KH642" s="115"/>
      <c r="KI642" s="115"/>
      <c r="KJ642" s="115">
        <f t="shared" si="10150"/>
        <v>0</v>
      </c>
      <c r="KK642" s="481"/>
      <c r="KL642" s="118"/>
      <c r="KM642" s="118"/>
      <c r="KN642" s="115"/>
      <c r="KO642" s="115"/>
      <c r="KP642" s="115"/>
      <c r="KQ642" s="115"/>
      <c r="KR642" s="115"/>
      <c r="KS642" s="115">
        <f t="shared" si="10151"/>
        <v>0</v>
      </c>
      <c r="KT642" s="481"/>
      <c r="KU642" s="118"/>
      <c r="KV642" s="118"/>
      <c r="KW642" s="115"/>
      <c r="KX642" s="115"/>
      <c r="KY642" s="115"/>
      <c r="KZ642" s="115"/>
      <c r="LA642" s="115"/>
      <c r="LB642" s="115">
        <f t="shared" si="10152"/>
        <v>0</v>
      </c>
      <c r="LC642" s="481"/>
      <c r="LD642" s="118"/>
      <c r="LE642" s="118"/>
      <c r="LF642" s="115"/>
      <c r="LG642" s="115"/>
      <c r="LH642" s="115"/>
      <c r="LI642" s="115"/>
      <c r="LJ642" s="115"/>
      <c r="LK642" s="115">
        <f t="shared" si="10153"/>
        <v>0</v>
      </c>
      <c r="LL642" s="481"/>
      <c r="LM642" s="118"/>
      <c r="LN642" s="118"/>
      <c r="LO642" s="115"/>
      <c r="LP642" s="115"/>
      <c r="LQ642" s="115"/>
      <c r="LR642" s="115"/>
      <c r="LS642" s="115"/>
      <c r="LT642" s="115">
        <f t="shared" si="10154"/>
        <v>0</v>
      </c>
      <c r="LU642" s="481"/>
      <c r="LV642" s="118"/>
      <c r="LW642" s="118"/>
      <c r="LX642" s="115"/>
      <c r="LY642" s="115"/>
      <c r="LZ642" s="115"/>
      <c r="MA642" s="115"/>
      <c r="MB642" s="115"/>
      <c r="MC642" s="115">
        <f t="shared" si="10155"/>
        <v>0</v>
      </c>
      <c r="MD642" s="481"/>
      <c r="ME642" s="118"/>
      <c r="MF642" s="118"/>
      <c r="MG642" s="115"/>
      <c r="MH642" s="115"/>
      <c r="MI642" s="115"/>
      <c r="MJ642" s="115"/>
      <c r="MK642" s="115"/>
      <c r="ML642" s="115">
        <f t="shared" si="10156"/>
        <v>0</v>
      </c>
      <c r="MM642" s="481"/>
      <c r="MN642" s="118"/>
      <c r="MO642" s="118"/>
      <c r="MP642" s="115"/>
      <c r="MQ642" s="115"/>
      <c r="MR642" s="115"/>
      <c r="MS642" s="115"/>
      <c r="MT642" s="115"/>
      <c r="MU642" s="115">
        <f t="shared" si="10157"/>
        <v>0</v>
      </c>
      <c r="MV642" s="481"/>
      <c r="MW642" s="118"/>
      <c r="MX642" s="118"/>
      <c r="MY642" s="115"/>
      <c r="MZ642" s="115"/>
      <c r="NA642" s="115"/>
      <c r="NB642" s="115"/>
      <c r="NC642" s="115"/>
      <c r="ND642" s="115">
        <f t="shared" si="10158"/>
        <v>0</v>
      </c>
      <c r="NE642" s="481"/>
      <c r="NF642" s="118"/>
      <c r="NG642" s="118"/>
      <c r="NH642" s="115"/>
      <c r="NI642" s="115"/>
      <c r="NJ642" s="115"/>
      <c r="NK642" s="115"/>
      <c r="NL642" s="115"/>
      <c r="NM642" s="115">
        <f t="shared" si="10159"/>
        <v>0</v>
      </c>
      <c r="NN642" s="481"/>
      <c r="NO642" s="118"/>
      <c r="NP642" s="118"/>
      <c r="NQ642" s="115"/>
      <c r="NR642" s="115"/>
      <c r="NS642" s="115"/>
      <c r="NT642" s="115"/>
      <c r="NU642" s="115"/>
      <c r="NV642" s="115">
        <f t="shared" si="10160"/>
        <v>0</v>
      </c>
      <c r="NW642" s="481"/>
      <c r="NX642" s="118"/>
      <c r="NY642" s="118"/>
      <c r="NZ642" s="115"/>
      <c r="OA642" s="115"/>
      <c r="OB642" s="115"/>
      <c r="OC642" s="115"/>
      <c r="OD642" s="115"/>
      <c r="OE642" s="115">
        <f t="shared" si="10161"/>
        <v>0</v>
      </c>
      <c r="OF642" s="481"/>
      <c r="OG642" s="118"/>
      <c r="OH642" s="118"/>
      <c r="OI642" s="115"/>
      <c r="OJ642" s="115"/>
      <c r="OK642" s="115"/>
      <c r="OL642" s="115"/>
      <c r="OM642" s="115"/>
      <c r="ON642" s="115">
        <f t="shared" si="10162"/>
        <v>0</v>
      </c>
      <c r="OO642" s="481"/>
      <c r="OP642" s="118"/>
      <c r="OQ642" s="118"/>
      <c r="OR642" s="115"/>
      <c r="OS642" s="115"/>
      <c r="OT642" s="115"/>
      <c r="OU642" s="115"/>
      <c r="OV642" s="115"/>
      <c r="OW642" s="115">
        <f t="shared" si="10163"/>
        <v>0</v>
      </c>
      <c r="OY642" s="118"/>
      <c r="OZ642" s="118"/>
      <c r="PA642" s="115"/>
      <c r="PB642" s="115"/>
      <c r="PC642" s="115"/>
      <c r="PD642" s="115"/>
      <c r="PE642" s="115"/>
      <c r="PF642" s="115">
        <f t="shared" si="10164"/>
        <v>0</v>
      </c>
    </row>
    <row r="643" spans="1:422">
      <c r="A643" s="118"/>
      <c r="B643" s="118"/>
      <c r="C643" s="115"/>
      <c r="D643" s="115"/>
      <c r="E643" s="115"/>
      <c r="F643" s="115"/>
      <c r="G643" s="115"/>
      <c r="H643" s="115">
        <f t="shared" si="10118"/>
        <v>0</v>
      </c>
      <c r="J643" s="118"/>
      <c r="K643" s="118"/>
      <c r="L643" s="115"/>
      <c r="M643" s="115"/>
      <c r="N643" s="115"/>
      <c r="O643" s="115"/>
      <c r="P643" s="115"/>
      <c r="Q643" s="115">
        <f t="shared" si="10119"/>
        <v>0</v>
      </c>
      <c r="S643" s="118"/>
      <c r="T643" s="118"/>
      <c r="U643" s="115"/>
      <c r="V643" s="115"/>
      <c r="W643" s="115"/>
      <c r="X643" s="115"/>
      <c r="Y643" s="115"/>
      <c r="Z643" s="115">
        <f t="shared" si="10120"/>
        <v>0</v>
      </c>
      <c r="AB643" s="118"/>
      <c r="AC643" s="118"/>
      <c r="AD643" s="115"/>
      <c r="AE643" s="115"/>
      <c r="AF643" s="115"/>
      <c r="AG643" s="115"/>
      <c r="AH643" s="115"/>
      <c r="AI643" s="115">
        <f t="shared" si="10121"/>
        <v>0</v>
      </c>
      <c r="AK643" s="118"/>
      <c r="AL643" s="118"/>
      <c r="AM643" s="115"/>
      <c r="AN643" s="115"/>
      <c r="AO643" s="115"/>
      <c r="AP643" s="115"/>
      <c r="AQ643" s="115"/>
      <c r="AR643" s="115">
        <f t="shared" si="10122"/>
        <v>0</v>
      </c>
      <c r="AT643" s="118"/>
      <c r="AU643" s="118"/>
      <c r="AV643" s="115"/>
      <c r="AW643" s="115"/>
      <c r="AX643" s="115"/>
      <c r="AY643" s="115"/>
      <c r="AZ643" s="115"/>
      <c r="BA643" s="115">
        <f t="shared" si="10123"/>
        <v>0</v>
      </c>
      <c r="BC643" s="118"/>
      <c r="BD643" s="118"/>
      <c r="BE643" s="115"/>
      <c r="BF643" s="115"/>
      <c r="BG643" s="115"/>
      <c r="BH643" s="115"/>
      <c r="BI643" s="115"/>
      <c r="BJ643" s="115">
        <f t="shared" si="10124"/>
        <v>0</v>
      </c>
      <c r="BL643" s="118"/>
      <c r="BM643" s="118"/>
      <c r="BN643" s="115"/>
      <c r="BO643" s="115"/>
      <c r="BP643" s="115"/>
      <c r="BQ643" s="115"/>
      <c r="BR643" s="115"/>
      <c r="BS643" s="115">
        <f t="shared" si="10125"/>
        <v>0</v>
      </c>
      <c r="BU643" s="118"/>
      <c r="BV643" s="118"/>
      <c r="BW643" s="115"/>
      <c r="BX643" s="115"/>
      <c r="BY643" s="115"/>
      <c r="BZ643" s="115"/>
      <c r="CA643" s="115"/>
      <c r="CB643" s="115">
        <f t="shared" si="10126"/>
        <v>0</v>
      </c>
      <c r="CD643" s="118"/>
      <c r="CE643" s="118"/>
      <c r="CF643" s="115"/>
      <c r="CG643" s="115"/>
      <c r="CH643" s="115"/>
      <c r="CI643" s="115"/>
      <c r="CJ643" s="115"/>
      <c r="CK643" s="115">
        <f t="shared" si="10127"/>
        <v>0</v>
      </c>
      <c r="CM643" s="118"/>
      <c r="CN643" s="118"/>
      <c r="CO643" s="115"/>
      <c r="CP643" s="115"/>
      <c r="CQ643" s="115"/>
      <c r="CR643" s="115"/>
      <c r="CS643" s="115"/>
      <c r="CT643" s="115">
        <f t="shared" si="10128"/>
        <v>0</v>
      </c>
      <c r="CV643" s="118"/>
      <c r="CW643" s="118"/>
      <c r="CX643" s="115"/>
      <c r="CY643" s="115"/>
      <c r="CZ643" s="115"/>
      <c r="DA643" s="115"/>
      <c r="DB643" s="115"/>
      <c r="DC643" s="115">
        <f t="shared" si="10129"/>
        <v>0</v>
      </c>
      <c r="DE643" s="118"/>
      <c r="DF643" s="118"/>
      <c r="DG643" s="115"/>
      <c r="DH643" s="115"/>
      <c r="DI643" s="115"/>
      <c r="DJ643" s="115"/>
      <c r="DK643" s="115"/>
      <c r="DL643" s="115">
        <f t="shared" si="10130"/>
        <v>0</v>
      </c>
      <c r="DN643" s="118"/>
      <c r="DO643" s="118"/>
      <c r="DP643" s="115"/>
      <c r="DQ643" s="115"/>
      <c r="DR643" s="115"/>
      <c r="DS643" s="115"/>
      <c r="DT643" s="115"/>
      <c r="DU643" s="115">
        <f t="shared" si="10131"/>
        <v>0</v>
      </c>
      <c r="DW643" s="118"/>
      <c r="DX643" s="118"/>
      <c r="DY643" s="115"/>
      <c r="DZ643" s="115"/>
      <c r="EA643" s="115"/>
      <c r="EB643" s="115"/>
      <c r="EC643" s="115"/>
      <c r="ED643" s="115">
        <f t="shared" si="10132"/>
        <v>0</v>
      </c>
      <c r="EF643" s="118"/>
      <c r="EG643" s="118"/>
      <c r="EH643" s="115"/>
      <c r="EI643" s="115"/>
      <c r="EJ643" s="115"/>
      <c r="EK643" s="115"/>
      <c r="EL643" s="115"/>
      <c r="EM643" s="115">
        <f t="shared" si="10133"/>
        <v>0</v>
      </c>
      <c r="EO643" s="118"/>
      <c r="EP643" s="118"/>
      <c r="EQ643" s="115"/>
      <c r="ER643" s="115"/>
      <c r="ES643" s="115"/>
      <c r="ET643" s="115"/>
      <c r="EU643" s="115"/>
      <c r="EV643" s="115">
        <f t="shared" si="10134"/>
        <v>0</v>
      </c>
      <c r="EX643" s="118"/>
      <c r="EY643" s="118"/>
      <c r="EZ643" s="115"/>
      <c r="FA643" s="115"/>
      <c r="FB643" s="115"/>
      <c r="FC643" s="115"/>
      <c r="FD643" s="115"/>
      <c r="FE643" s="115">
        <f t="shared" si="10135"/>
        <v>0</v>
      </c>
      <c r="FG643" s="118"/>
      <c r="FH643" s="118"/>
      <c r="FI643" s="115"/>
      <c r="FJ643" s="115"/>
      <c r="FK643" s="115"/>
      <c r="FL643" s="115"/>
      <c r="FM643" s="115"/>
      <c r="FN643" s="115">
        <f t="shared" si="10136"/>
        <v>0</v>
      </c>
      <c r="FP643" s="118"/>
      <c r="FQ643" s="118"/>
      <c r="FR643" s="115"/>
      <c r="FS643" s="115"/>
      <c r="FT643" s="115"/>
      <c r="FU643" s="115"/>
      <c r="FV643" s="115"/>
      <c r="FW643" s="115">
        <f t="shared" si="10137"/>
        <v>0</v>
      </c>
      <c r="FY643" s="118"/>
      <c r="FZ643" s="118"/>
      <c r="GA643" s="115"/>
      <c r="GB643" s="115"/>
      <c r="GC643" s="115"/>
      <c r="GD643" s="115"/>
      <c r="GE643" s="115"/>
      <c r="GF643" s="115">
        <f t="shared" si="10138"/>
        <v>0</v>
      </c>
      <c r="GH643" s="118"/>
      <c r="GI643" s="118"/>
      <c r="GJ643" s="115"/>
      <c r="GK643" s="115"/>
      <c r="GL643" s="115"/>
      <c r="GM643" s="115"/>
      <c r="GN643" s="115"/>
      <c r="GO643" s="115">
        <f t="shared" si="10139"/>
        <v>0</v>
      </c>
      <c r="GQ643" s="118"/>
      <c r="GR643" s="118"/>
      <c r="GS643" s="115"/>
      <c r="GT643" s="115"/>
      <c r="GU643" s="115"/>
      <c r="GV643" s="115"/>
      <c r="GW643" s="115"/>
      <c r="GX643" s="115">
        <f t="shared" si="10140"/>
        <v>0</v>
      </c>
      <c r="GZ643" s="118"/>
      <c r="HA643" s="118"/>
      <c r="HB643" s="115"/>
      <c r="HC643" s="115"/>
      <c r="HD643" s="115"/>
      <c r="HE643" s="115"/>
      <c r="HF643" s="115"/>
      <c r="HG643" s="115">
        <f t="shared" si="10141"/>
        <v>0</v>
      </c>
      <c r="HI643" s="118"/>
      <c r="HJ643" s="118"/>
      <c r="HK643" s="115"/>
      <c r="HL643" s="115"/>
      <c r="HM643" s="115"/>
      <c r="HN643" s="115"/>
      <c r="HO643" s="115"/>
      <c r="HP643" s="115">
        <f t="shared" si="10142"/>
        <v>0</v>
      </c>
      <c r="HR643" s="118"/>
      <c r="HS643" s="118"/>
      <c r="HT643" s="115"/>
      <c r="HU643" s="115"/>
      <c r="HV643" s="115"/>
      <c r="HW643" s="115"/>
      <c r="HX643" s="115"/>
      <c r="HY643" s="115">
        <f t="shared" si="10143"/>
        <v>0</v>
      </c>
      <c r="IA643" s="118"/>
      <c r="IB643" s="118"/>
      <c r="IC643" s="115"/>
      <c r="ID643" s="115"/>
      <c r="IE643" s="115"/>
      <c r="IF643" s="115"/>
      <c r="IG643" s="115"/>
      <c r="IH643" s="115">
        <f t="shared" si="10144"/>
        <v>0</v>
      </c>
      <c r="IJ643" s="118"/>
      <c r="IK643" s="118"/>
      <c r="IL643" s="115"/>
      <c r="IM643" s="115"/>
      <c r="IN643" s="115"/>
      <c r="IO643" s="115"/>
      <c r="IP643" s="115"/>
      <c r="IQ643" s="115">
        <f t="shared" si="10145"/>
        <v>0</v>
      </c>
      <c r="IS643" s="118"/>
      <c r="IT643" s="118"/>
      <c r="IU643" s="115"/>
      <c r="IV643" s="115"/>
      <c r="IW643" s="115"/>
      <c r="IX643" s="115"/>
      <c r="IY643" s="115"/>
      <c r="IZ643" s="115">
        <f t="shared" si="10146"/>
        <v>0</v>
      </c>
      <c r="JB643" s="118"/>
      <c r="JC643" s="118"/>
      <c r="JD643" s="115"/>
      <c r="JE643" s="115"/>
      <c r="JF643" s="115"/>
      <c r="JG643" s="115"/>
      <c r="JH643" s="115"/>
      <c r="JI643" s="115">
        <f t="shared" si="10147"/>
        <v>0</v>
      </c>
      <c r="JK643" s="118"/>
      <c r="JL643" s="118"/>
      <c r="JM643" s="115"/>
      <c r="JN643" s="115"/>
      <c r="JO643" s="115"/>
      <c r="JP643" s="115"/>
      <c r="JQ643" s="115"/>
      <c r="JR643" s="115">
        <f t="shared" si="10148"/>
        <v>0</v>
      </c>
      <c r="JS643" s="481"/>
      <c r="JT643" s="118"/>
      <c r="JU643" s="118"/>
      <c r="JV643" s="115"/>
      <c r="JW643" s="115"/>
      <c r="JX643" s="115"/>
      <c r="JY643" s="115"/>
      <c r="JZ643" s="115"/>
      <c r="KA643" s="115">
        <f t="shared" si="10149"/>
        <v>0</v>
      </c>
      <c r="KB643" s="481"/>
      <c r="KC643" s="118"/>
      <c r="KD643" s="118"/>
      <c r="KE643" s="115"/>
      <c r="KF643" s="115"/>
      <c r="KG643" s="115"/>
      <c r="KH643" s="115"/>
      <c r="KI643" s="115"/>
      <c r="KJ643" s="115">
        <f t="shared" si="10150"/>
        <v>0</v>
      </c>
      <c r="KK643" s="481"/>
      <c r="KL643" s="118"/>
      <c r="KM643" s="118"/>
      <c r="KN643" s="115"/>
      <c r="KO643" s="115"/>
      <c r="KP643" s="115"/>
      <c r="KQ643" s="115"/>
      <c r="KR643" s="115"/>
      <c r="KS643" s="115">
        <f t="shared" si="10151"/>
        <v>0</v>
      </c>
      <c r="KT643" s="481"/>
      <c r="KU643" s="118"/>
      <c r="KV643" s="118"/>
      <c r="KW643" s="115"/>
      <c r="KX643" s="115"/>
      <c r="KY643" s="115"/>
      <c r="KZ643" s="115"/>
      <c r="LA643" s="115"/>
      <c r="LB643" s="115">
        <f t="shared" si="10152"/>
        <v>0</v>
      </c>
      <c r="LC643" s="481"/>
      <c r="LD643" s="118"/>
      <c r="LE643" s="118"/>
      <c r="LF643" s="115"/>
      <c r="LG643" s="115"/>
      <c r="LH643" s="115"/>
      <c r="LI643" s="115"/>
      <c r="LJ643" s="115"/>
      <c r="LK643" s="115">
        <f t="shared" si="10153"/>
        <v>0</v>
      </c>
      <c r="LL643" s="481"/>
      <c r="LM643" s="118"/>
      <c r="LN643" s="118"/>
      <c r="LO643" s="115"/>
      <c r="LP643" s="115"/>
      <c r="LQ643" s="115"/>
      <c r="LR643" s="115"/>
      <c r="LS643" s="115"/>
      <c r="LT643" s="115">
        <f t="shared" si="10154"/>
        <v>0</v>
      </c>
      <c r="LU643" s="481"/>
      <c r="LV643" s="118"/>
      <c r="LW643" s="118"/>
      <c r="LX643" s="115"/>
      <c r="LY643" s="115"/>
      <c r="LZ643" s="115"/>
      <c r="MA643" s="115"/>
      <c r="MB643" s="115"/>
      <c r="MC643" s="115">
        <f t="shared" si="10155"/>
        <v>0</v>
      </c>
      <c r="MD643" s="481"/>
      <c r="ME643" s="118"/>
      <c r="MF643" s="118"/>
      <c r="MG643" s="115"/>
      <c r="MH643" s="115"/>
      <c r="MI643" s="115"/>
      <c r="MJ643" s="115"/>
      <c r="MK643" s="115"/>
      <c r="ML643" s="115">
        <f t="shared" si="10156"/>
        <v>0</v>
      </c>
      <c r="MM643" s="481"/>
      <c r="MN643" s="118"/>
      <c r="MO643" s="118"/>
      <c r="MP643" s="115"/>
      <c r="MQ643" s="115"/>
      <c r="MR643" s="115"/>
      <c r="MS643" s="115"/>
      <c r="MT643" s="115"/>
      <c r="MU643" s="115">
        <f t="shared" si="10157"/>
        <v>0</v>
      </c>
      <c r="MV643" s="481"/>
      <c r="MW643" s="118"/>
      <c r="MX643" s="118"/>
      <c r="MY643" s="115"/>
      <c r="MZ643" s="115"/>
      <c r="NA643" s="115"/>
      <c r="NB643" s="115"/>
      <c r="NC643" s="115"/>
      <c r="ND643" s="115">
        <f t="shared" si="10158"/>
        <v>0</v>
      </c>
      <c r="NE643" s="481"/>
      <c r="NF643" s="118"/>
      <c r="NG643" s="118"/>
      <c r="NH643" s="115"/>
      <c r="NI643" s="115"/>
      <c r="NJ643" s="115"/>
      <c r="NK643" s="115"/>
      <c r="NL643" s="115"/>
      <c r="NM643" s="115">
        <f t="shared" si="10159"/>
        <v>0</v>
      </c>
      <c r="NN643" s="481"/>
      <c r="NO643" s="118"/>
      <c r="NP643" s="118"/>
      <c r="NQ643" s="115"/>
      <c r="NR643" s="115"/>
      <c r="NS643" s="115"/>
      <c r="NT643" s="115"/>
      <c r="NU643" s="115"/>
      <c r="NV643" s="115">
        <f t="shared" si="10160"/>
        <v>0</v>
      </c>
      <c r="NW643" s="481"/>
      <c r="NX643" s="118"/>
      <c r="NY643" s="118"/>
      <c r="NZ643" s="115"/>
      <c r="OA643" s="115"/>
      <c r="OB643" s="115"/>
      <c r="OC643" s="115"/>
      <c r="OD643" s="115"/>
      <c r="OE643" s="115">
        <f t="shared" si="10161"/>
        <v>0</v>
      </c>
      <c r="OF643" s="481"/>
      <c r="OG643" s="118"/>
      <c r="OH643" s="118"/>
      <c r="OI643" s="115"/>
      <c r="OJ643" s="115"/>
      <c r="OK643" s="115"/>
      <c r="OL643" s="115"/>
      <c r="OM643" s="115"/>
      <c r="ON643" s="115">
        <f t="shared" si="10162"/>
        <v>0</v>
      </c>
      <c r="OO643" s="481"/>
      <c r="OP643" s="118"/>
      <c r="OQ643" s="118"/>
      <c r="OR643" s="115"/>
      <c r="OS643" s="115"/>
      <c r="OT643" s="115"/>
      <c r="OU643" s="115"/>
      <c r="OV643" s="115"/>
      <c r="OW643" s="115">
        <f t="shared" si="10163"/>
        <v>0</v>
      </c>
      <c r="OY643" s="118"/>
      <c r="OZ643" s="118"/>
      <c r="PA643" s="115"/>
      <c r="PB643" s="115"/>
      <c r="PC643" s="115"/>
      <c r="PD643" s="115"/>
      <c r="PE643" s="115"/>
      <c r="PF643" s="115">
        <f t="shared" si="10164"/>
        <v>0</v>
      </c>
    </row>
    <row r="644" spans="1:422">
      <c r="A644" s="118"/>
      <c r="B644" s="118"/>
      <c r="C644" s="115"/>
      <c r="D644" s="115"/>
      <c r="E644" s="115"/>
      <c r="F644" s="115"/>
      <c r="G644" s="115"/>
      <c r="H644" s="115">
        <f t="shared" si="10118"/>
        <v>0</v>
      </c>
      <c r="J644" s="118"/>
      <c r="K644" s="118"/>
      <c r="L644" s="115"/>
      <c r="M644" s="115"/>
      <c r="N644" s="115"/>
      <c r="O644" s="115"/>
      <c r="P644" s="115"/>
      <c r="Q644" s="115">
        <f t="shared" si="10119"/>
        <v>0</v>
      </c>
      <c r="S644" s="118"/>
      <c r="T644" s="118"/>
      <c r="U644" s="115"/>
      <c r="V644" s="115"/>
      <c r="W644" s="115"/>
      <c r="X644" s="115"/>
      <c r="Y644" s="115"/>
      <c r="Z644" s="115">
        <f t="shared" si="10120"/>
        <v>0</v>
      </c>
      <c r="AB644" s="118"/>
      <c r="AC644" s="118"/>
      <c r="AD644" s="115"/>
      <c r="AE644" s="115"/>
      <c r="AF644" s="115"/>
      <c r="AG644" s="115"/>
      <c r="AH644" s="115"/>
      <c r="AI644" s="115">
        <f t="shared" si="10121"/>
        <v>0</v>
      </c>
      <c r="AK644" s="118"/>
      <c r="AL644" s="118"/>
      <c r="AM644" s="115"/>
      <c r="AN644" s="115"/>
      <c r="AO644" s="115"/>
      <c r="AP644" s="115"/>
      <c r="AQ644" s="115"/>
      <c r="AR644" s="115">
        <f t="shared" si="10122"/>
        <v>0</v>
      </c>
      <c r="AT644" s="118"/>
      <c r="AU644" s="118"/>
      <c r="AV644" s="115"/>
      <c r="AW644" s="115"/>
      <c r="AX644" s="115"/>
      <c r="AY644" s="115"/>
      <c r="AZ644" s="115"/>
      <c r="BA644" s="115">
        <f t="shared" si="10123"/>
        <v>0</v>
      </c>
      <c r="BC644" s="118"/>
      <c r="BD644" s="118"/>
      <c r="BE644" s="115"/>
      <c r="BF644" s="115"/>
      <c r="BG644" s="115"/>
      <c r="BH644" s="115"/>
      <c r="BI644" s="115"/>
      <c r="BJ644" s="115">
        <f t="shared" si="10124"/>
        <v>0</v>
      </c>
      <c r="BL644" s="118"/>
      <c r="BM644" s="118"/>
      <c r="BN644" s="115"/>
      <c r="BO644" s="115"/>
      <c r="BP644" s="115"/>
      <c r="BQ644" s="115"/>
      <c r="BR644" s="115"/>
      <c r="BS644" s="115">
        <f t="shared" si="10125"/>
        <v>0</v>
      </c>
      <c r="BU644" s="118"/>
      <c r="BV644" s="118"/>
      <c r="BW644" s="115"/>
      <c r="BX644" s="115"/>
      <c r="BY644" s="115"/>
      <c r="BZ644" s="115"/>
      <c r="CA644" s="115"/>
      <c r="CB644" s="115">
        <f t="shared" si="10126"/>
        <v>0</v>
      </c>
      <c r="CD644" s="118"/>
      <c r="CE644" s="118"/>
      <c r="CF644" s="115"/>
      <c r="CG644" s="115"/>
      <c r="CH644" s="115"/>
      <c r="CI644" s="115"/>
      <c r="CJ644" s="115"/>
      <c r="CK644" s="115">
        <f t="shared" si="10127"/>
        <v>0</v>
      </c>
      <c r="CM644" s="118"/>
      <c r="CN644" s="118"/>
      <c r="CO644" s="115"/>
      <c r="CP644" s="115"/>
      <c r="CQ644" s="115"/>
      <c r="CR644" s="115"/>
      <c r="CS644" s="115"/>
      <c r="CT644" s="115">
        <f t="shared" si="10128"/>
        <v>0</v>
      </c>
      <c r="CV644" s="118"/>
      <c r="CW644" s="118"/>
      <c r="CX644" s="115"/>
      <c r="CY644" s="115"/>
      <c r="CZ644" s="115"/>
      <c r="DA644" s="115"/>
      <c r="DB644" s="115"/>
      <c r="DC644" s="115">
        <f t="shared" si="10129"/>
        <v>0</v>
      </c>
      <c r="DE644" s="118"/>
      <c r="DF644" s="118"/>
      <c r="DG644" s="115"/>
      <c r="DH644" s="115"/>
      <c r="DI644" s="115"/>
      <c r="DJ644" s="115"/>
      <c r="DK644" s="115"/>
      <c r="DL644" s="115">
        <f t="shared" si="10130"/>
        <v>0</v>
      </c>
      <c r="DN644" s="118"/>
      <c r="DO644" s="118"/>
      <c r="DP644" s="115"/>
      <c r="DQ644" s="115"/>
      <c r="DR644" s="115"/>
      <c r="DS644" s="115"/>
      <c r="DT644" s="115"/>
      <c r="DU644" s="115">
        <f t="shared" si="10131"/>
        <v>0</v>
      </c>
      <c r="DW644" s="118"/>
      <c r="DX644" s="118"/>
      <c r="DY644" s="115"/>
      <c r="DZ644" s="115"/>
      <c r="EA644" s="115"/>
      <c r="EB644" s="115"/>
      <c r="EC644" s="115"/>
      <c r="ED644" s="115">
        <f t="shared" si="10132"/>
        <v>0</v>
      </c>
      <c r="EF644" s="118"/>
      <c r="EG644" s="118"/>
      <c r="EH644" s="115"/>
      <c r="EI644" s="115"/>
      <c r="EJ644" s="115"/>
      <c r="EK644" s="115"/>
      <c r="EL644" s="115"/>
      <c r="EM644" s="115">
        <f t="shared" si="10133"/>
        <v>0</v>
      </c>
      <c r="EO644" s="118"/>
      <c r="EP644" s="118"/>
      <c r="EQ644" s="115"/>
      <c r="ER644" s="115"/>
      <c r="ES644" s="115"/>
      <c r="ET644" s="115"/>
      <c r="EU644" s="115"/>
      <c r="EV644" s="115">
        <f t="shared" si="10134"/>
        <v>0</v>
      </c>
      <c r="EX644" s="118"/>
      <c r="EY644" s="118"/>
      <c r="EZ644" s="115"/>
      <c r="FA644" s="115"/>
      <c r="FB644" s="115"/>
      <c r="FC644" s="115"/>
      <c r="FD644" s="115"/>
      <c r="FE644" s="115">
        <f t="shared" si="10135"/>
        <v>0</v>
      </c>
      <c r="FG644" s="118"/>
      <c r="FH644" s="118"/>
      <c r="FI644" s="115"/>
      <c r="FJ644" s="115"/>
      <c r="FK644" s="115"/>
      <c r="FL644" s="115"/>
      <c r="FM644" s="115"/>
      <c r="FN644" s="115">
        <f t="shared" si="10136"/>
        <v>0</v>
      </c>
      <c r="FP644" s="118"/>
      <c r="FQ644" s="118"/>
      <c r="FR644" s="115"/>
      <c r="FS644" s="115"/>
      <c r="FT644" s="115"/>
      <c r="FU644" s="115"/>
      <c r="FV644" s="115"/>
      <c r="FW644" s="115">
        <f t="shared" si="10137"/>
        <v>0</v>
      </c>
      <c r="FY644" s="118"/>
      <c r="FZ644" s="118"/>
      <c r="GA644" s="115"/>
      <c r="GB644" s="115"/>
      <c r="GC644" s="115"/>
      <c r="GD644" s="115"/>
      <c r="GE644" s="115"/>
      <c r="GF644" s="115">
        <f t="shared" si="10138"/>
        <v>0</v>
      </c>
      <c r="GH644" s="118"/>
      <c r="GI644" s="118"/>
      <c r="GJ644" s="115"/>
      <c r="GK644" s="115"/>
      <c r="GL644" s="115"/>
      <c r="GM644" s="115"/>
      <c r="GN644" s="115"/>
      <c r="GO644" s="115">
        <f t="shared" si="10139"/>
        <v>0</v>
      </c>
      <c r="GQ644" s="118"/>
      <c r="GR644" s="118"/>
      <c r="GS644" s="115"/>
      <c r="GT644" s="115"/>
      <c r="GU644" s="115"/>
      <c r="GV644" s="115"/>
      <c r="GW644" s="115"/>
      <c r="GX644" s="115">
        <f t="shared" si="10140"/>
        <v>0</v>
      </c>
      <c r="GZ644" s="118"/>
      <c r="HA644" s="118"/>
      <c r="HB644" s="115"/>
      <c r="HC644" s="115"/>
      <c r="HD644" s="115"/>
      <c r="HE644" s="115"/>
      <c r="HF644" s="115"/>
      <c r="HG644" s="115">
        <f t="shared" si="10141"/>
        <v>0</v>
      </c>
      <c r="HI644" s="118"/>
      <c r="HJ644" s="118"/>
      <c r="HK644" s="115"/>
      <c r="HL644" s="115"/>
      <c r="HM644" s="115"/>
      <c r="HN644" s="115"/>
      <c r="HO644" s="115"/>
      <c r="HP644" s="115">
        <f t="shared" si="10142"/>
        <v>0</v>
      </c>
      <c r="HR644" s="118"/>
      <c r="HS644" s="118"/>
      <c r="HT644" s="115"/>
      <c r="HU644" s="115"/>
      <c r="HV644" s="115"/>
      <c r="HW644" s="115"/>
      <c r="HX644" s="115"/>
      <c r="HY644" s="115">
        <f t="shared" si="10143"/>
        <v>0</v>
      </c>
      <c r="IA644" s="118"/>
      <c r="IB644" s="118"/>
      <c r="IC644" s="115"/>
      <c r="ID644" s="115"/>
      <c r="IE644" s="115"/>
      <c r="IF644" s="115"/>
      <c r="IG644" s="115"/>
      <c r="IH644" s="115">
        <f t="shared" si="10144"/>
        <v>0</v>
      </c>
      <c r="IJ644" s="118"/>
      <c r="IK644" s="118"/>
      <c r="IL644" s="115"/>
      <c r="IM644" s="115"/>
      <c r="IN644" s="115"/>
      <c r="IO644" s="115"/>
      <c r="IP644" s="115"/>
      <c r="IQ644" s="115">
        <f t="shared" si="10145"/>
        <v>0</v>
      </c>
      <c r="IS644" s="118"/>
      <c r="IT644" s="118"/>
      <c r="IU644" s="115"/>
      <c r="IV644" s="115"/>
      <c r="IW644" s="115"/>
      <c r="IX644" s="115"/>
      <c r="IY644" s="115"/>
      <c r="IZ644" s="115">
        <f t="shared" si="10146"/>
        <v>0</v>
      </c>
      <c r="JB644" s="118"/>
      <c r="JC644" s="118"/>
      <c r="JD644" s="115"/>
      <c r="JE644" s="115"/>
      <c r="JF644" s="115"/>
      <c r="JG644" s="115"/>
      <c r="JH644" s="115"/>
      <c r="JI644" s="115">
        <f t="shared" si="10147"/>
        <v>0</v>
      </c>
      <c r="JK644" s="118"/>
      <c r="JL644" s="118"/>
      <c r="JM644" s="115"/>
      <c r="JN644" s="115"/>
      <c r="JO644" s="115"/>
      <c r="JP644" s="115"/>
      <c r="JQ644" s="115"/>
      <c r="JR644" s="115">
        <f t="shared" si="10148"/>
        <v>0</v>
      </c>
      <c r="JS644" s="481"/>
      <c r="JT644" s="118"/>
      <c r="JU644" s="118"/>
      <c r="JV644" s="115"/>
      <c r="JW644" s="115"/>
      <c r="JX644" s="115"/>
      <c r="JY644" s="115"/>
      <c r="JZ644" s="115"/>
      <c r="KA644" s="115">
        <f t="shared" si="10149"/>
        <v>0</v>
      </c>
      <c r="KB644" s="481"/>
      <c r="KC644" s="118"/>
      <c r="KD644" s="118"/>
      <c r="KE644" s="115"/>
      <c r="KF644" s="115"/>
      <c r="KG644" s="115"/>
      <c r="KH644" s="115"/>
      <c r="KI644" s="115"/>
      <c r="KJ644" s="115">
        <f t="shared" si="10150"/>
        <v>0</v>
      </c>
      <c r="KK644" s="481"/>
      <c r="KL644" s="118"/>
      <c r="KM644" s="118"/>
      <c r="KN644" s="115"/>
      <c r="KO644" s="115"/>
      <c r="KP644" s="115"/>
      <c r="KQ644" s="115"/>
      <c r="KR644" s="115"/>
      <c r="KS644" s="115">
        <f t="shared" si="10151"/>
        <v>0</v>
      </c>
      <c r="KT644" s="481"/>
      <c r="KU644" s="118"/>
      <c r="KV644" s="118"/>
      <c r="KW644" s="115"/>
      <c r="KX644" s="115"/>
      <c r="KY644" s="115"/>
      <c r="KZ644" s="115"/>
      <c r="LA644" s="115"/>
      <c r="LB644" s="115">
        <f t="shared" si="10152"/>
        <v>0</v>
      </c>
      <c r="LC644" s="481"/>
      <c r="LD644" s="118"/>
      <c r="LE644" s="118"/>
      <c r="LF644" s="115"/>
      <c r="LG644" s="115"/>
      <c r="LH644" s="115"/>
      <c r="LI644" s="115"/>
      <c r="LJ644" s="115"/>
      <c r="LK644" s="115">
        <f t="shared" si="10153"/>
        <v>0</v>
      </c>
      <c r="LL644" s="481"/>
      <c r="LM644" s="118"/>
      <c r="LN644" s="118"/>
      <c r="LO644" s="115"/>
      <c r="LP644" s="115"/>
      <c r="LQ644" s="115"/>
      <c r="LR644" s="115"/>
      <c r="LS644" s="115"/>
      <c r="LT644" s="115">
        <f t="shared" si="10154"/>
        <v>0</v>
      </c>
      <c r="LU644" s="481"/>
      <c r="LV644" s="118"/>
      <c r="LW644" s="118"/>
      <c r="LX644" s="115"/>
      <c r="LY644" s="115"/>
      <c r="LZ644" s="115"/>
      <c r="MA644" s="115"/>
      <c r="MB644" s="115"/>
      <c r="MC644" s="115">
        <f t="shared" si="10155"/>
        <v>0</v>
      </c>
      <c r="MD644" s="481"/>
      <c r="ME644" s="118"/>
      <c r="MF644" s="118"/>
      <c r="MG644" s="115"/>
      <c r="MH644" s="115"/>
      <c r="MI644" s="115"/>
      <c r="MJ644" s="115"/>
      <c r="MK644" s="115"/>
      <c r="ML644" s="115">
        <f t="shared" si="10156"/>
        <v>0</v>
      </c>
      <c r="MM644" s="481"/>
      <c r="MN644" s="118"/>
      <c r="MO644" s="118"/>
      <c r="MP644" s="115"/>
      <c r="MQ644" s="115"/>
      <c r="MR644" s="115"/>
      <c r="MS644" s="115"/>
      <c r="MT644" s="115"/>
      <c r="MU644" s="115">
        <f t="shared" si="10157"/>
        <v>0</v>
      </c>
      <c r="MV644" s="481"/>
      <c r="MW644" s="118"/>
      <c r="MX644" s="118"/>
      <c r="MY644" s="115"/>
      <c r="MZ644" s="115"/>
      <c r="NA644" s="115"/>
      <c r="NB644" s="115"/>
      <c r="NC644" s="115"/>
      <c r="ND644" s="115">
        <f t="shared" si="10158"/>
        <v>0</v>
      </c>
      <c r="NE644" s="481"/>
      <c r="NF644" s="118"/>
      <c r="NG644" s="118"/>
      <c r="NH644" s="115"/>
      <c r="NI644" s="115"/>
      <c r="NJ644" s="115"/>
      <c r="NK644" s="115"/>
      <c r="NL644" s="115"/>
      <c r="NM644" s="115">
        <f t="shared" si="10159"/>
        <v>0</v>
      </c>
      <c r="NN644" s="481"/>
      <c r="NO644" s="118"/>
      <c r="NP644" s="118"/>
      <c r="NQ644" s="115"/>
      <c r="NR644" s="115"/>
      <c r="NS644" s="115"/>
      <c r="NT644" s="115"/>
      <c r="NU644" s="115"/>
      <c r="NV644" s="115">
        <f t="shared" si="10160"/>
        <v>0</v>
      </c>
      <c r="NW644" s="481"/>
      <c r="NX644" s="118"/>
      <c r="NY644" s="118"/>
      <c r="NZ644" s="115"/>
      <c r="OA644" s="115"/>
      <c r="OB644" s="115"/>
      <c r="OC644" s="115"/>
      <c r="OD644" s="115"/>
      <c r="OE644" s="115">
        <f t="shared" si="10161"/>
        <v>0</v>
      </c>
      <c r="OF644" s="481"/>
      <c r="OG644" s="118"/>
      <c r="OH644" s="118"/>
      <c r="OI644" s="115"/>
      <c r="OJ644" s="115"/>
      <c r="OK644" s="115"/>
      <c r="OL644" s="115"/>
      <c r="OM644" s="115"/>
      <c r="ON644" s="115">
        <f t="shared" si="10162"/>
        <v>0</v>
      </c>
      <c r="OO644" s="481"/>
      <c r="OP644" s="118"/>
      <c r="OQ644" s="118"/>
      <c r="OR644" s="115"/>
      <c r="OS644" s="115"/>
      <c r="OT644" s="115"/>
      <c r="OU644" s="115"/>
      <c r="OV644" s="115"/>
      <c r="OW644" s="115">
        <f t="shared" si="10163"/>
        <v>0</v>
      </c>
      <c r="OY644" s="118"/>
      <c r="OZ644" s="118"/>
      <c r="PA644" s="115"/>
      <c r="PB644" s="115"/>
      <c r="PC644" s="115"/>
      <c r="PD644" s="115"/>
      <c r="PE644" s="115"/>
      <c r="PF644" s="115">
        <f t="shared" si="10164"/>
        <v>0</v>
      </c>
    </row>
    <row r="645" spans="1:422">
      <c r="A645" s="118"/>
      <c r="B645" s="118"/>
      <c r="C645" s="115"/>
      <c r="D645" s="115"/>
      <c r="E645" s="115"/>
      <c r="F645" s="115"/>
      <c r="G645" s="115"/>
      <c r="H645" s="115">
        <f t="shared" si="10118"/>
        <v>0</v>
      </c>
      <c r="J645" s="118"/>
      <c r="K645" s="118"/>
      <c r="L645" s="115"/>
      <c r="M645" s="115"/>
      <c r="N645" s="115"/>
      <c r="O645" s="115"/>
      <c r="P645" s="115"/>
      <c r="Q645" s="115">
        <f t="shared" si="10119"/>
        <v>0</v>
      </c>
      <c r="S645" s="118"/>
      <c r="T645" s="118"/>
      <c r="U645" s="115"/>
      <c r="V645" s="115"/>
      <c r="W645" s="115"/>
      <c r="X645" s="115"/>
      <c r="Y645" s="115"/>
      <c r="Z645" s="115">
        <f t="shared" si="10120"/>
        <v>0</v>
      </c>
      <c r="AB645" s="118"/>
      <c r="AC645" s="118"/>
      <c r="AD645" s="115"/>
      <c r="AE645" s="115"/>
      <c r="AF645" s="115"/>
      <c r="AG645" s="115"/>
      <c r="AH645" s="115"/>
      <c r="AI645" s="115">
        <f t="shared" si="10121"/>
        <v>0</v>
      </c>
      <c r="AK645" s="118"/>
      <c r="AL645" s="118"/>
      <c r="AM645" s="115"/>
      <c r="AN645" s="115"/>
      <c r="AO645" s="115"/>
      <c r="AP645" s="115"/>
      <c r="AQ645" s="115"/>
      <c r="AR645" s="115">
        <f t="shared" si="10122"/>
        <v>0</v>
      </c>
      <c r="AT645" s="118"/>
      <c r="AU645" s="118"/>
      <c r="AV645" s="115"/>
      <c r="AW645" s="115"/>
      <c r="AX645" s="115"/>
      <c r="AY645" s="115"/>
      <c r="AZ645" s="115"/>
      <c r="BA645" s="115">
        <f t="shared" si="10123"/>
        <v>0</v>
      </c>
      <c r="BC645" s="118"/>
      <c r="BD645" s="118"/>
      <c r="BE645" s="115"/>
      <c r="BF645" s="115"/>
      <c r="BG645" s="115"/>
      <c r="BH645" s="115"/>
      <c r="BI645" s="115"/>
      <c r="BJ645" s="115">
        <f t="shared" si="10124"/>
        <v>0</v>
      </c>
      <c r="BL645" s="118"/>
      <c r="BM645" s="118"/>
      <c r="BN645" s="115"/>
      <c r="BO645" s="115"/>
      <c r="BP645" s="115"/>
      <c r="BQ645" s="115"/>
      <c r="BR645" s="115"/>
      <c r="BS645" s="115">
        <f t="shared" si="10125"/>
        <v>0</v>
      </c>
      <c r="BU645" s="118"/>
      <c r="BV645" s="118"/>
      <c r="BW645" s="115"/>
      <c r="BX645" s="115"/>
      <c r="BY645" s="115"/>
      <c r="BZ645" s="115"/>
      <c r="CA645" s="115"/>
      <c r="CB645" s="115">
        <f t="shared" si="10126"/>
        <v>0</v>
      </c>
      <c r="CD645" s="118"/>
      <c r="CE645" s="118"/>
      <c r="CF645" s="115"/>
      <c r="CG645" s="115"/>
      <c r="CH645" s="115"/>
      <c r="CI645" s="115"/>
      <c r="CJ645" s="115"/>
      <c r="CK645" s="115">
        <f t="shared" si="10127"/>
        <v>0</v>
      </c>
      <c r="CM645" s="118"/>
      <c r="CN645" s="118"/>
      <c r="CO645" s="115"/>
      <c r="CP645" s="115"/>
      <c r="CQ645" s="115"/>
      <c r="CR645" s="115"/>
      <c r="CS645" s="115"/>
      <c r="CT645" s="115">
        <f t="shared" si="10128"/>
        <v>0</v>
      </c>
      <c r="CV645" s="118"/>
      <c r="CW645" s="118"/>
      <c r="CX645" s="115"/>
      <c r="CY645" s="115"/>
      <c r="CZ645" s="115"/>
      <c r="DA645" s="115"/>
      <c r="DB645" s="115"/>
      <c r="DC645" s="115">
        <f t="shared" si="10129"/>
        <v>0</v>
      </c>
      <c r="DE645" s="118"/>
      <c r="DF645" s="118"/>
      <c r="DG645" s="115"/>
      <c r="DH645" s="115"/>
      <c r="DI645" s="115"/>
      <c r="DJ645" s="115"/>
      <c r="DK645" s="115"/>
      <c r="DL645" s="115">
        <f t="shared" si="10130"/>
        <v>0</v>
      </c>
      <c r="DN645" s="118"/>
      <c r="DO645" s="118"/>
      <c r="DP645" s="115"/>
      <c r="DQ645" s="115"/>
      <c r="DR645" s="115"/>
      <c r="DS645" s="115"/>
      <c r="DT645" s="115"/>
      <c r="DU645" s="115">
        <f t="shared" si="10131"/>
        <v>0</v>
      </c>
      <c r="DW645" s="118"/>
      <c r="DX645" s="118"/>
      <c r="DY645" s="115"/>
      <c r="DZ645" s="115"/>
      <c r="EA645" s="115"/>
      <c r="EB645" s="115"/>
      <c r="EC645" s="115"/>
      <c r="ED645" s="115">
        <f t="shared" si="10132"/>
        <v>0</v>
      </c>
      <c r="EF645" s="118"/>
      <c r="EG645" s="118"/>
      <c r="EH645" s="115"/>
      <c r="EI645" s="115"/>
      <c r="EJ645" s="115"/>
      <c r="EK645" s="115"/>
      <c r="EL645" s="115"/>
      <c r="EM645" s="115">
        <f t="shared" si="10133"/>
        <v>0</v>
      </c>
      <c r="EO645" s="118"/>
      <c r="EP645" s="118"/>
      <c r="EQ645" s="115"/>
      <c r="ER645" s="115"/>
      <c r="ES645" s="115"/>
      <c r="ET645" s="115"/>
      <c r="EU645" s="115"/>
      <c r="EV645" s="115">
        <f t="shared" si="10134"/>
        <v>0</v>
      </c>
      <c r="EX645" s="118"/>
      <c r="EY645" s="118"/>
      <c r="EZ645" s="115"/>
      <c r="FA645" s="115"/>
      <c r="FB645" s="115"/>
      <c r="FC645" s="115"/>
      <c r="FD645" s="115"/>
      <c r="FE645" s="115">
        <f t="shared" si="10135"/>
        <v>0</v>
      </c>
      <c r="FG645" s="118"/>
      <c r="FH645" s="118"/>
      <c r="FI645" s="115"/>
      <c r="FJ645" s="115"/>
      <c r="FK645" s="115"/>
      <c r="FL645" s="115"/>
      <c r="FM645" s="115"/>
      <c r="FN645" s="115">
        <f t="shared" si="10136"/>
        <v>0</v>
      </c>
      <c r="FP645" s="118"/>
      <c r="FQ645" s="118"/>
      <c r="FR645" s="115"/>
      <c r="FS645" s="115"/>
      <c r="FT645" s="115"/>
      <c r="FU645" s="115"/>
      <c r="FV645" s="115"/>
      <c r="FW645" s="115">
        <f t="shared" si="10137"/>
        <v>0</v>
      </c>
      <c r="FY645" s="118"/>
      <c r="FZ645" s="118"/>
      <c r="GA645" s="115"/>
      <c r="GB645" s="115"/>
      <c r="GC645" s="115"/>
      <c r="GD645" s="115"/>
      <c r="GE645" s="115"/>
      <c r="GF645" s="115">
        <f t="shared" si="10138"/>
        <v>0</v>
      </c>
      <c r="GH645" s="118"/>
      <c r="GI645" s="118"/>
      <c r="GJ645" s="115"/>
      <c r="GK645" s="115"/>
      <c r="GL645" s="115"/>
      <c r="GM645" s="115"/>
      <c r="GN645" s="115"/>
      <c r="GO645" s="115">
        <f t="shared" si="10139"/>
        <v>0</v>
      </c>
      <c r="GQ645" s="118"/>
      <c r="GR645" s="118"/>
      <c r="GS645" s="115"/>
      <c r="GT645" s="115"/>
      <c r="GU645" s="115"/>
      <c r="GV645" s="115"/>
      <c r="GW645" s="115"/>
      <c r="GX645" s="115">
        <f t="shared" si="10140"/>
        <v>0</v>
      </c>
      <c r="GZ645" s="118"/>
      <c r="HA645" s="118"/>
      <c r="HB645" s="115"/>
      <c r="HC645" s="115"/>
      <c r="HD645" s="115"/>
      <c r="HE645" s="115"/>
      <c r="HF645" s="115"/>
      <c r="HG645" s="115">
        <f t="shared" si="10141"/>
        <v>0</v>
      </c>
      <c r="HI645" s="118"/>
      <c r="HJ645" s="118"/>
      <c r="HK645" s="115"/>
      <c r="HL645" s="115"/>
      <c r="HM645" s="115"/>
      <c r="HN645" s="115"/>
      <c r="HO645" s="115"/>
      <c r="HP645" s="115">
        <f t="shared" si="10142"/>
        <v>0</v>
      </c>
      <c r="HR645" s="118"/>
      <c r="HS645" s="118"/>
      <c r="HT645" s="115"/>
      <c r="HU645" s="115"/>
      <c r="HV645" s="115"/>
      <c r="HW645" s="115"/>
      <c r="HX645" s="115"/>
      <c r="HY645" s="115">
        <f t="shared" si="10143"/>
        <v>0</v>
      </c>
      <c r="IA645" s="118"/>
      <c r="IB645" s="118"/>
      <c r="IC645" s="115"/>
      <c r="ID645" s="115"/>
      <c r="IE645" s="115"/>
      <c r="IF645" s="115"/>
      <c r="IG645" s="115"/>
      <c r="IH645" s="115">
        <f t="shared" si="10144"/>
        <v>0</v>
      </c>
      <c r="IJ645" s="118"/>
      <c r="IK645" s="118"/>
      <c r="IL645" s="115"/>
      <c r="IM645" s="115"/>
      <c r="IN645" s="115"/>
      <c r="IO645" s="115"/>
      <c r="IP645" s="115"/>
      <c r="IQ645" s="115">
        <f t="shared" si="10145"/>
        <v>0</v>
      </c>
      <c r="IS645" s="118"/>
      <c r="IT645" s="118"/>
      <c r="IU645" s="115"/>
      <c r="IV645" s="115"/>
      <c r="IW645" s="115"/>
      <c r="IX645" s="115"/>
      <c r="IY645" s="115"/>
      <c r="IZ645" s="115">
        <f t="shared" si="10146"/>
        <v>0</v>
      </c>
      <c r="JB645" s="118"/>
      <c r="JC645" s="118"/>
      <c r="JD645" s="115"/>
      <c r="JE645" s="115"/>
      <c r="JF645" s="115"/>
      <c r="JG645" s="115"/>
      <c r="JH645" s="115"/>
      <c r="JI645" s="115">
        <f t="shared" si="10147"/>
        <v>0</v>
      </c>
      <c r="JK645" s="118"/>
      <c r="JL645" s="118"/>
      <c r="JM645" s="115"/>
      <c r="JN645" s="115"/>
      <c r="JO645" s="115"/>
      <c r="JP645" s="115"/>
      <c r="JQ645" s="115"/>
      <c r="JR645" s="115">
        <f t="shared" si="10148"/>
        <v>0</v>
      </c>
      <c r="JS645" s="481"/>
      <c r="JT645" s="118"/>
      <c r="JU645" s="118"/>
      <c r="JV645" s="115"/>
      <c r="JW645" s="115"/>
      <c r="JX645" s="115"/>
      <c r="JY645" s="115"/>
      <c r="JZ645" s="115"/>
      <c r="KA645" s="115">
        <f t="shared" si="10149"/>
        <v>0</v>
      </c>
      <c r="KB645" s="481"/>
      <c r="KC645" s="118"/>
      <c r="KD645" s="118"/>
      <c r="KE645" s="115"/>
      <c r="KF645" s="115"/>
      <c r="KG645" s="115"/>
      <c r="KH645" s="115"/>
      <c r="KI645" s="115"/>
      <c r="KJ645" s="115">
        <f t="shared" si="10150"/>
        <v>0</v>
      </c>
      <c r="KK645" s="481"/>
      <c r="KL645" s="118"/>
      <c r="KM645" s="118"/>
      <c r="KN645" s="115"/>
      <c r="KO645" s="115"/>
      <c r="KP645" s="115"/>
      <c r="KQ645" s="115"/>
      <c r="KR645" s="115"/>
      <c r="KS645" s="115">
        <f t="shared" si="10151"/>
        <v>0</v>
      </c>
      <c r="KT645" s="481"/>
      <c r="KU645" s="118"/>
      <c r="KV645" s="118"/>
      <c r="KW645" s="115"/>
      <c r="KX645" s="115"/>
      <c r="KY645" s="115"/>
      <c r="KZ645" s="115"/>
      <c r="LA645" s="115"/>
      <c r="LB645" s="115">
        <f t="shared" si="10152"/>
        <v>0</v>
      </c>
      <c r="LC645" s="481"/>
      <c r="LD645" s="118"/>
      <c r="LE645" s="118"/>
      <c r="LF645" s="115"/>
      <c r="LG645" s="115"/>
      <c r="LH645" s="115"/>
      <c r="LI645" s="115"/>
      <c r="LJ645" s="115"/>
      <c r="LK645" s="115">
        <f t="shared" si="10153"/>
        <v>0</v>
      </c>
      <c r="LL645" s="481"/>
      <c r="LM645" s="118"/>
      <c r="LN645" s="118"/>
      <c r="LO645" s="115"/>
      <c r="LP645" s="115"/>
      <c r="LQ645" s="115"/>
      <c r="LR645" s="115"/>
      <c r="LS645" s="115"/>
      <c r="LT645" s="115">
        <f t="shared" si="10154"/>
        <v>0</v>
      </c>
      <c r="LU645" s="481"/>
      <c r="LV645" s="118"/>
      <c r="LW645" s="118"/>
      <c r="LX645" s="115"/>
      <c r="LY645" s="115"/>
      <c r="LZ645" s="115"/>
      <c r="MA645" s="115"/>
      <c r="MB645" s="115"/>
      <c r="MC645" s="115">
        <f t="shared" si="10155"/>
        <v>0</v>
      </c>
      <c r="MD645" s="481"/>
      <c r="ME645" s="118"/>
      <c r="MF645" s="118"/>
      <c r="MG645" s="115"/>
      <c r="MH645" s="115"/>
      <c r="MI645" s="115"/>
      <c r="MJ645" s="115"/>
      <c r="MK645" s="115"/>
      <c r="ML645" s="115">
        <f t="shared" si="10156"/>
        <v>0</v>
      </c>
      <c r="MM645" s="481"/>
      <c r="MN645" s="118"/>
      <c r="MO645" s="118"/>
      <c r="MP645" s="115"/>
      <c r="MQ645" s="115"/>
      <c r="MR645" s="115"/>
      <c r="MS645" s="115"/>
      <c r="MT645" s="115"/>
      <c r="MU645" s="115">
        <f t="shared" si="10157"/>
        <v>0</v>
      </c>
      <c r="MV645" s="481"/>
      <c r="MW645" s="118"/>
      <c r="MX645" s="118"/>
      <c r="MY645" s="115"/>
      <c r="MZ645" s="115"/>
      <c r="NA645" s="115"/>
      <c r="NB645" s="115"/>
      <c r="NC645" s="115"/>
      <c r="ND645" s="115">
        <f t="shared" si="10158"/>
        <v>0</v>
      </c>
      <c r="NE645" s="481"/>
      <c r="NF645" s="118"/>
      <c r="NG645" s="118"/>
      <c r="NH645" s="115"/>
      <c r="NI645" s="115"/>
      <c r="NJ645" s="115"/>
      <c r="NK645" s="115"/>
      <c r="NL645" s="115"/>
      <c r="NM645" s="115">
        <f t="shared" si="10159"/>
        <v>0</v>
      </c>
      <c r="NN645" s="481"/>
      <c r="NO645" s="118"/>
      <c r="NP645" s="118"/>
      <c r="NQ645" s="115"/>
      <c r="NR645" s="115"/>
      <c r="NS645" s="115"/>
      <c r="NT645" s="115"/>
      <c r="NU645" s="115"/>
      <c r="NV645" s="115">
        <f t="shared" si="10160"/>
        <v>0</v>
      </c>
      <c r="NW645" s="481"/>
      <c r="NX645" s="118"/>
      <c r="NY645" s="118"/>
      <c r="NZ645" s="115"/>
      <c r="OA645" s="115"/>
      <c r="OB645" s="115"/>
      <c r="OC645" s="115"/>
      <c r="OD645" s="115"/>
      <c r="OE645" s="115">
        <f t="shared" si="10161"/>
        <v>0</v>
      </c>
      <c r="OF645" s="481"/>
      <c r="OG645" s="118"/>
      <c r="OH645" s="118"/>
      <c r="OI645" s="115"/>
      <c r="OJ645" s="115"/>
      <c r="OK645" s="115"/>
      <c r="OL645" s="115"/>
      <c r="OM645" s="115"/>
      <c r="ON645" s="115">
        <f t="shared" si="10162"/>
        <v>0</v>
      </c>
      <c r="OO645" s="481"/>
      <c r="OP645" s="118"/>
      <c r="OQ645" s="118"/>
      <c r="OR645" s="115"/>
      <c r="OS645" s="115"/>
      <c r="OT645" s="115"/>
      <c r="OU645" s="115"/>
      <c r="OV645" s="115"/>
      <c r="OW645" s="115">
        <f t="shared" si="10163"/>
        <v>0</v>
      </c>
      <c r="OY645" s="118"/>
      <c r="OZ645" s="118"/>
      <c r="PA645" s="115"/>
      <c r="PB645" s="115"/>
      <c r="PC645" s="115"/>
      <c r="PD645" s="115"/>
      <c r="PE645" s="115"/>
      <c r="PF645" s="115">
        <f t="shared" si="10164"/>
        <v>0</v>
      </c>
    </row>
    <row r="646" spans="1:422">
      <c r="A646" s="118"/>
      <c r="B646" s="118"/>
      <c r="C646" s="115"/>
      <c r="D646" s="115"/>
      <c r="E646" s="115"/>
      <c r="F646" s="115"/>
      <c r="G646" s="115"/>
      <c r="H646" s="115">
        <f t="shared" si="10118"/>
        <v>0</v>
      </c>
      <c r="J646" s="118"/>
      <c r="K646" s="118"/>
      <c r="L646" s="115"/>
      <c r="M646" s="115"/>
      <c r="N646" s="115"/>
      <c r="O646" s="115"/>
      <c r="P646" s="115"/>
      <c r="Q646" s="115">
        <f t="shared" si="10119"/>
        <v>0</v>
      </c>
      <c r="S646" s="118"/>
      <c r="T646" s="118"/>
      <c r="U646" s="115"/>
      <c r="V646" s="115"/>
      <c r="W646" s="115"/>
      <c r="X646" s="115"/>
      <c r="Y646" s="115"/>
      <c r="Z646" s="115">
        <f t="shared" si="10120"/>
        <v>0</v>
      </c>
      <c r="AB646" s="118"/>
      <c r="AC646" s="118"/>
      <c r="AD646" s="115"/>
      <c r="AE646" s="115"/>
      <c r="AF646" s="115"/>
      <c r="AG646" s="115"/>
      <c r="AH646" s="115"/>
      <c r="AI646" s="115">
        <f t="shared" si="10121"/>
        <v>0</v>
      </c>
      <c r="AK646" s="118"/>
      <c r="AL646" s="118"/>
      <c r="AM646" s="115"/>
      <c r="AN646" s="115"/>
      <c r="AO646" s="115"/>
      <c r="AP646" s="115"/>
      <c r="AQ646" s="115"/>
      <c r="AR646" s="115">
        <f t="shared" si="10122"/>
        <v>0</v>
      </c>
      <c r="AT646" s="118"/>
      <c r="AU646" s="118"/>
      <c r="AV646" s="115"/>
      <c r="AW646" s="115"/>
      <c r="AX646" s="115"/>
      <c r="AY646" s="115"/>
      <c r="AZ646" s="115"/>
      <c r="BA646" s="115">
        <f t="shared" si="10123"/>
        <v>0</v>
      </c>
      <c r="BC646" s="118"/>
      <c r="BD646" s="118"/>
      <c r="BE646" s="115"/>
      <c r="BF646" s="115"/>
      <c r="BG646" s="115"/>
      <c r="BH646" s="115"/>
      <c r="BI646" s="115"/>
      <c r="BJ646" s="115">
        <f t="shared" si="10124"/>
        <v>0</v>
      </c>
      <c r="BL646" s="118"/>
      <c r="BM646" s="118"/>
      <c r="BN646" s="115"/>
      <c r="BO646" s="115"/>
      <c r="BP646" s="115"/>
      <c r="BQ646" s="115"/>
      <c r="BR646" s="115"/>
      <c r="BS646" s="115">
        <f t="shared" si="10125"/>
        <v>0</v>
      </c>
      <c r="BU646" s="118"/>
      <c r="BV646" s="118"/>
      <c r="BW646" s="115"/>
      <c r="BX646" s="115"/>
      <c r="BY646" s="115"/>
      <c r="BZ646" s="115"/>
      <c r="CA646" s="115"/>
      <c r="CB646" s="115">
        <f t="shared" si="10126"/>
        <v>0</v>
      </c>
      <c r="CD646" s="118"/>
      <c r="CE646" s="118"/>
      <c r="CF646" s="115"/>
      <c r="CG646" s="115"/>
      <c r="CH646" s="115"/>
      <c r="CI646" s="115"/>
      <c r="CJ646" s="115"/>
      <c r="CK646" s="115">
        <f t="shared" si="10127"/>
        <v>0</v>
      </c>
      <c r="CM646" s="118"/>
      <c r="CN646" s="118"/>
      <c r="CO646" s="115"/>
      <c r="CP646" s="115"/>
      <c r="CQ646" s="115"/>
      <c r="CR646" s="115"/>
      <c r="CS646" s="115"/>
      <c r="CT646" s="115">
        <f t="shared" si="10128"/>
        <v>0</v>
      </c>
      <c r="CV646" s="118"/>
      <c r="CW646" s="118"/>
      <c r="CX646" s="115"/>
      <c r="CY646" s="115"/>
      <c r="CZ646" s="115"/>
      <c r="DA646" s="115"/>
      <c r="DB646" s="115"/>
      <c r="DC646" s="115">
        <f t="shared" si="10129"/>
        <v>0</v>
      </c>
      <c r="DE646" s="118"/>
      <c r="DF646" s="118"/>
      <c r="DG646" s="115"/>
      <c r="DH646" s="115"/>
      <c r="DI646" s="115"/>
      <c r="DJ646" s="115"/>
      <c r="DK646" s="115"/>
      <c r="DL646" s="115">
        <f t="shared" si="10130"/>
        <v>0</v>
      </c>
      <c r="DN646" s="118"/>
      <c r="DO646" s="118"/>
      <c r="DP646" s="115"/>
      <c r="DQ646" s="115"/>
      <c r="DR646" s="115"/>
      <c r="DS646" s="115"/>
      <c r="DT646" s="115"/>
      <c r="DU646" s="115">
        <f t="shared" si="10131"/>
        <v>0</v>
      </c>
      <c r="DW646" s="118"/>
      <c r="DX646" s="118"/>
      <c r="DY646" s="115"/>
      <c r="DZ646" s="115"/>
      <c r="EA646" s="115"/>
      <c r="EB646" s="115"/>
      <c r="EC646" s="115"/>
      <c r="ED646" s="115">
        <f t="shared" si="10132"/>
        <v>0</v>
      </c>
      <c r="EF646" s="118"/>
      <c r="EG646" s="118"/>
      <c r="EH646" s="115"/>
      <c r="EI646" s="115"/>
      <c r="EJ646" s="115"/>
      <c r="EK646" s="115"/>
      <c r="EL646" s="115"/>
      <c r="EM646" s="115">
        <f t="shared" si="10133"/>
        <v>0</v>
      </c>
      <c r="EO646" s="118"/>
      <c r="EP646" s="118"/>
      <c r="EQ646" s="115"/>
      <c r="ER646" s="115"/>
      <c r="ES646" s="115"/>
      <c r="ET646" s="115"/>
      <c r="EU646" s="115"/>
      <c r="EV646" s="115">
        <f t="shared" si="10134"/>
        <v>0</v>
      </c>
      <c r="EX646" s="118"/>
      <c r="EY646" s="118"/>
      <c r="EZ646" s="115"/>
      <c r="FA646" s="115"/>
      <c r="FB646" s="115"/>
      <c r="FC646" s="115"/>
      <c r="FD646" s="115"/>
      <c r="FE646" s="115">
        <f t="shared" si="10135"/>
        <v>0</v>
      </c>
      <c r="FG646" s="118"/>
      <c r="FH646" s="118"/>
      <c r="FI646" s="115"/>
      <c r="FJ646" s="115"/>
      <c r="FK646" s="115"/>
      <c r="FL646" s="115"/>
      <c r="FM646" s="115"/>
      <c r="FN646" s="115">
        <f t="shared" si="10136"/>
        <v>0</v>
      </c>
      <c r="FP646" s="118"/>
      <c r="FQ646" s="118"/>
      <c r="FR646" s="115"/>
      <c r="FS646" s="115"/>
      <c r="FT646" s="115"/>
      <c r="FU646" s="115"/>
      <c r="FV646" s="115"/>
      <c r="FW646" s="115">
        <f t="shared" si="10137"/>
        <v>0</v>
      </c>
      <c r="FY646" s="118"/>
      <c r="FZ646" s="118"/>
      <c r="GA646" s="115"/>
      <c r="GB646" s="115"/>
      <c r="GC646" s="115"/>
      <c r="GD646" s="115"/>
      <c r="GE646" s="115"/>
      <c r="GF646" s="115">
        <f t="shared" si="10138"/>
        <v>0</v>
      </c>
      <c r="GH646" s="118"/>
      <c r="GI646" s="118"/>
      <c r="GJ646" s="115"/>
      <c r="GK646" s="115"/>
      <c r="GL646" s="115"/>
      <c r="GM646" s="115"/>
      <c r="GN646" s="115"/>
      <c r="GO646" s="115">
        <f t="shared" si="10139"/>
        <v>0</v>
      </c>
      <c r="GQ646" s="118"/>
      <c r="GR646" s="118"/>
      <c r="GS646" s="115"/>
      <c r="GT646" s="115"/>
      <c r="GU646" s="115"/>
      <c r="GV646" s="115"/>
      <c r="GW646" s="115"/>
      <c r="GX646" s="115">
        <f t="shared" si="10140"/>
        <v>0</v>
      </c>
      <c r="GZ646" s="118"/>
      <c r="HA646" s="118"/>
      <c r="HB646" s="115"/>
      <c r="HC646" s="115"/>
      <c r="HD646" s="115"/>
      <c r="HE646" s="115"/>
      <c r="HF646" s="115"/>
      <c r="HG646" s="115">
        <f t="shared" si="10141"/>
        <v>0</v>
      </c>
      <c r="HI646" s="118"/>
      <c r="HJ646" s="118"/>
      <c r="HK646" s="115"/>
      <c r="HL646" s="115"/>
      <c r="HM646" s="115"/>
      <c r="HN646" s="115"/>
      <c r="HO646" s="115"/>
      <c r="HP646" s="115">
        <f t="shared" si="10142"/>
        <v>0</v>
      </c>
      <c r="HR646" s="118"/>
      <c r="HS646" s="118"/>
      <c r="HT646" s="115"/>
      <c r="HU646" s="115"/>
      <c r="HV646" s="115"/>
      <c r="HW646" s="115"/>
      <c r="HX646" s="115"/>
      <c r="HY646" s="115">
        <f t="shared" si="10143"/>
        <v>0</v>
      </c>
      <c r="IA646" s="118"/>
      <c r="IB646" s="118"/>
      <c r="IC646" s="115"/>
      <c r="ID646" s="115"/>
      <c r="IE646" s="115"/>
      <c r="IF646" s="115"/>
      <c r="IG646" s="115"/>
      <c r="IH646" s="115">
        <f t="shared" si="10144"/>
        <v>0</v>
      </c>
      <c r="IJ646" s="118"/>
      <c r="IK646" s="118"/>
      <c r="IL646" s="115"/>
      <c r="IM646" s="115"/>
      <c r="IN646" s="115"/>
      <c r="IO646" s="115"/>
      <c r="IP646" s="115"/>
      <c r="IQ646" s="115">
        <f t="shared" si="10145"/>
        <v>0</v>
      </c>
      <c r="IS646" s="118"/>
      <c r="IT646" s="118"/>
      <c r="IU646" s="115"/>
      <c r="IV646" s="115"/>
      <c r="IW646" s="115"/>
      <c r="IX646" s="115"/>
      <c r="IY646" s="115"/>
      <c r="IZ646" s="115">
        <f t="shared" si="10146"/>
        <v>0</v>
      </c>
      <c r="JB646" s="118"/>
      <c r="JC646" s="118"/>
      <c r="JD646" s="115"/>
      <c r="JE646" s="115"/>
      <c r="JF646" s="115"/>
      <c r="JG646" s="115"/>
      <c r="JH646" s="115"/>
      <c r="JI646" s="115">
        <f t="shared" si="10147"/>
        <v>0</v>
      </c>
      <c r="JK646" s="118"/>
      <c r="JL646" s="118"/>
      <c r="JM646" s="115"/>
      <c r="JN646" s="115"/>
      <c r="JO646" s="115"/>
      <c r="JP646" s="115"/>
      <c r="JQ646" s="115"/>
      <c r="JR646" s="115">
        <f t="shared" si="10148"/>
        <v>0</v>
      </c>
      <c r="JS646" s="481"/>
      <c r="JT646" s="118"/>
      <c r="JU646" s="118"/>
      <c r="JV646" s="115"/>
      <c r="JW646" s="115"/>
      <c r="JX646" s="115"/>
      <c r="JY646" s="115"/>
      <c r="JZ646" s="115"/>
      <c r="KA646" s="115">
        <f t="shared" si="10149"/>
        <v>0</v>
      </c>
      <c r="KB646" s="481"/>
      <c r="KC646" s="118"/>
      <c r="KD646" s="118"/>
      <c r="KE646" s="115"/>
      <c r="KF646" s="115"/>
      <c r="KG646" s="115"/>
      <c r="KH646" s="115"/>
      <c r="KI646" s="115"/>
      <c r="KJ646" s="115">
        <f t="shared" si="10150"/>
        <v>0</v>
      </c>
      <c r="KK646" s="481"/>
      <c r="KL646" s="118"/>
      <c r="KM646" s="118"/>
      <c r="KN646" s="115"/>
      <c r="KO646" s="115"/>
      <c r="KP646" s="115"/>
      <c r="KQ646" s="115"/>
      <c r="KR646" s="115"/>
      <c r="KS646" s="115">
        <f t="shared" si="10151"/>
        <v>0</v>
      </c>
      <c r="KT646" s="481"/>
      <c r="KU646" s="118"/>
      <c r="KV646" s="118"/>
      <c r="KW646" s="115"/>
      <c r="KX646" s="115"/>
      <c r="KY646" s="115"/>
      <c r="KZ646" s="115"/>
      <c r="LA646" s="115"/>
      <c r="LB646" s="115">
        <f t="shared" si="10152"/>
        <v>0</v>
      </c>
      <c r="LC646" s="481"/>
      <c r="LD646" s="118"/>
      <c r="LE646" s="118"/>
      <c r="LF646" s="115"/>
      <c r="LG646" s="115"/>
      <c r="LH646" s="115"/>
      <c r="LI646" s="115"/>
      <c r="LJ646" s="115"/>
      <c r="LK646" s="115">
        <f t="shared" si="10153"/>
        <v>0</v>
      </c>
      <c r="LL646" s="481"/>
      <c r="LM646" s="118"/>
      <c r="LN646" s="118"/>
      <c r="LO646" s="115"/>
      <c r="LP646" s="115"/>
      <c r="LQ646" s="115"/>
      <c r="LR646" s="115"/>
      <c r="LS646" s="115"/>
      <c r="LT646" s="115">
        <f t="shared" si="10154"/>
        <v>0</v>
      </c>
      <c r="LU646" s="481"/>
      <c r="LV646" s="118"/>
      <c r="LW646" s="118"/>
      <c r="LX646" s="115"/>
      <c r="LY646" s="115"/>
      <c r="LZ646" s="115"/>
      <c r="MA646" s="115"/>
      <c r="MB646" s="115"/>
      <c r="MC646" s="115">
        <f t="shared" si="10155"/>
        <v>0</v>
      </c>
      <c r="MD646" s="481"/>
      <c r="ME646" s="118"/>
      <c r="MF646" s="118"/>
      <c r="MG646" s="115"/>
      <c r="MH646" s="115"/>
      <c r="MI646" s="115"/>
      <c r="MJ646" s="115"/>
      <c r="MK646" s="115"/>
      <c r="ML646" s="115">
        <f t="shared" si="10156"/>
        <v>0</v>
      </c>
      <c r="MM646" s="481"/>
      <c r="MN646" s="118"/>
      <c r="MO646" s="118"/>
      <c r="MP646" s="115"/>
      <c r="MQ646" s="115"/>
      <c r="MR646" s="115"/>
      <c r="MS646" s="115"/>
      <c r="MT646" s="115"/>
      <c r="MU646" s="115">
        <f t="shared" si="10157"/>
        <v>0</v>
      </c>
      <c r="MV646" s="481"/>
      <c r="MW646" s="118"/>
      <c r="MX646" s="118"/>
      <c r="MY646" s="115"/>
      <c r="MZ646" s="115"/>
      <c r="NA646" s="115"/>
      <c r="NB646" s="115"/>
      <c r="NC646" s="115"/>
      <c r="ND646" s="115">
        <f t="shared" si="10158"/>
        <v>0</v>
      </c>
      <c r="NE646" s="481"/>
      <c r="NF646" s="118"/>
      <c r="NG646" s="118"/>
      <c r="NH646" s="115"/>
      <c r="NI646" s="115"/>
      <c r="NJ646" s="115"/>
      <c r="NK646" s="115"/>
      <c r="NL646" s="115"/>
      <c r="NM646" s="115">
        <f t="shared" si="10159"/>
        <v>0</v>
      </c>
      <c r="NN646" s="481"/>
      <c r="NO646" s="118"/>
      <c r="NP646" s="118"/>
      <c r="NQ646" s="115"/>
      <c r="NR646" s="115"/>
      <c r="NS646" s="115"/>
      <c r="NT646" s="115"/>
      <c r="NU646" s="115"/>
      <c r="NV646" s="115">
        <f t="shared" si="10160"/>
        <v>0</v>
      </c>
      <c r="NW646" s="481"/>
      <c r="NX646" s="118"/>
      <c r="NY646" s="118"/>
      <c r="NZ646" s="115"/>
      <c r="OA646" s="115"/>
      <c r="OB646" s="115"/>
      <c r="OC646" s="115"/>
      <c r="OD646" s="115"/>
      <c r="OE646" s="115">
        <f t="shared" si="10161"/>
        <v>0</v>
      </c>
      <c r="OF646" s="481"/>
      <c r="OG646" s="118"/>
      <c r="OH646" s="118"/>
      <c r="OI646" s="115"/>
      <c r="OJ646" s="115"/>
      <c r="OK646" s="115"/>
      <c r="OL646" s="115"/>
      <c r="OM646" s="115"/>
      <c r="ON646" s="115">
        <f t="shared" si="10162"/>
        <v>0</v>
      </c>
      <c r="OO646" s="481"/>
      <c r="OP646" s="118"/>
      <c r="OQ646" s="118"/>
      <c r="OR646" s="115"/>
      <c r="OS646" s="115"/>
      <c r="OT646" s="115"/>
      <c r="OU646" s="115"/>
      <c r="OV646" s="115"/>
      <c r="OW646" s="115">
        <f t="shared" si="10163"/>
        <v>0</v>
      </c>
      <c r="OY646" s="118"/>
      <c r="OZ646" s="118"/>
      <c r="PA646" s="115"/>
      <c r="PB646" s="115"/>
      <c r="PC646" s="115"/>
      <c r="PD646" s="115"/>
      <c r="PE646" s="115"/>
      <c r="PF646" s="115">
        <f t="shared" si="10164"/>
        <v>0</v>
      </c>
    </row>
    <row r="647" spans="1:422">
      <c r="A647" s="118"/>
      <c r="B647" s="118"/>
      <c r="C647" s="115"/>
      <c r="D647" s="115"/>
      <c r="E647" s="115"/>
      <c r="F647" s="115"/>
      <c r="G647" s="115"/>
      <c r="H647" s="115">
        <f t="shared" si="10118"/>
        <v>0</v>
      </c>
      <c r="J647" s="118"/>
      <c r="K647" s="118"/>
      <c r="L647" s="115"/>
      <c r="M647" s="115"/>
      <c r="N647" s="115"/>
      <c r="O647" s="115"/>
      <c r="P647" s="115"/>
      <c r="Q647" s="115">
        <f t="shared" si="10119"/>
        <v>0</v>
      </c>
      <c r="S647" s="118"/>
      <c r="T647" s="118"/>
      <c r="U647" s="115"/>
      <c r="V647" s="115"/>
      <c r="W647" s="115"/>
      <c r="X647" s="115"/>
      <c r="Y647" s="115"/>
      <c r="Z647" s="115">
        <f t="shared" si="10120"/>
        <v>0</v>
      </c>
      <c r="AB647" s="118"/>
      <c r="AC647" s="118"/>
      <c r="AD647" s="115"/>
      <c r="AE647" s="115"/>
      <c r="AF647" s="115"/>
      <c r="AG647" s="115"/>
      <c r="AH647" s="115"/>
      <c r="AI647" s="115">
        <f t="shared" si="10121"/>
        <v>0</v>
      </c>
      <c r="AK647" s="118"/>
      <c r="AL647" s="118"/>
      <c r="AM647" s="115"/>
      <c r="AN647" s="115"/>
      <c r="AO647" s="115"/>
      <c r="AP647" s="115"/>
      <c r="AQ647" s="115"/>
      <c r="AR647" s="115">
        <f t="shared" si="10122"/>
        <v>0</v>
      </c>
      <c r="AT647" s="118"/>
      <c r="AU647" s="118"/>
      <c r="AV647" s="115"/>
      <c r="AW647" s="115"/>
      <c r="AX647" s="115"/>
      <c r="AY647" s="115"/>
      <c r="AZ647" s="115"/>
      <c r="BA647" s="115">
        <f t="shared" si="10123"/>
        <v>0</v>
      </c>
      <c r="BC647" s="118"/>
      <c r="BD647" s="118"/>
      <c r="BE647" s="115"/>
      <c r="BF647" s="115"/>
      <c r="BG647" s="115"/>
      <c r="BH647" s="115"/>
      <c r="BI647" s="115"/>
      <c r="BJ647" s="115">
        <f t="shared" si="10124"/>
        <v>0</v>
      </c>
      <c r="BL647" s="118"/>
      <c r="BM647" s="118"/>
      <c r="BN647" s="115"/>
      <c r="BO647" s="115"/>
      <c r="BP647" s="115"/>
      <c r="BQ647" s="115"/>
      <c r="BR647" s="115"/>
      <c r="BS647" s="115">
        <f t="shared" si="10125"/>
        <v>0</v>
      </c>
      <c r="BU647" s="118"/>
      <c r="BV647" s="118"/>
      <c r="BW647" s="115"/>
      <c r="BX647" s="115"/>
      <c r="BY647" s="115"/>
      <c r="BZ647" s="115"/>
      <c r="CA647" s="115"/>
      <c r="CB647" s="115">
        <f t="shared" si="10126"/>
        <v>0</v>
      </c>
      <c r="CD647" s="118"/>
      <c r="CE647" s="118"/>
      <c r="CF647" s="115"/>
      <c r="CG647" s="115"/>
      <c r="CH647" s="115"/>
      <c r="CI647" s="115"/>
      <c r="CJ647" s="115"/>
      <c r="CK647" s="115">
        <f t="shared" si="10127"/>
        <v>0</v>
      </c>
      <c r="CM647" s="118"/>
      <c r="CN647" s="118"/>
      <c r="CO647" s="115"/>
      <c r="CP647" s="115"/>
      <c r="CQ647" s="115"/>
      <c r="CR647" s="115"/>
      <c r="CS647" s="115"/>
      <c r="CT647" s="115">
        <f t="shared" si="10128"/>
        <v>0</v>
      </c>
      <c r="CV647" s="118"/>
      <c r="CW647" s="118"/>
      <c r="CX647" s="115"/>
      <c r="CY647" s="115"/>
      <c r="CZ647" s="115"/>
      <c r="DA647" s="115"/>
      <c r="DB647" s="115"/>
      <c r="DC647" s="115">
        <f t="shared" si="10129"/>
        <v>0</v>
      </c>
      <c r="DE647" s="118"/>
      <c r="DF647" s="118"/>
      <c r="DG647" s="115"/>
      <c r="DH647" s="115"/>
      <c r="DI647" s="115"/>
      <c r="DJ647" s="115"/>
      <c r="DK647" s="115"/>
      <c r="DL647" s="115">
        <f t="shared" si="10130"/>
        <v>0</v>
      </c>
      <c r="DN647" s="118"/>
      <c r="DO647" s="118"/>
      <c r="DP647" s="115"/>
      <c r="DQ647" s="115"/>
      <c r="DR647" s="115"/>
      <c r="DS647" s="115"/>
      <c r="DT647" s="115"/>
      <c r="DU647" s="115">
        <f t="shared" si="10131"/>
        <v>0</v>
      </c>
      <c r="DW647" s="118"/>
      <c r="DX647" s="118"/>
      <c r="DY647" s="115"/>
      <c r="DZ647" s="115"/>
      <c r="EA647" s="115"/>
      <c r="EB647" s="115"/>
      <c r="EC647" s="115"/>
      <c r="ED647" s="115">
        <f t="shared" si="10132"/>
        <v>0</v>
      </c>
      <c r="EF647" s="118"/>
      <c r="EG647" s="118"/>
      <c r="EH647" s="115"/>
      <c r="EI647" s="115"/>
      <c r="EJ647" s="115"/>
      <c r="EK647" s="115"/>
      <c r="EL647" s="115"/>
      <c r="EM647" s="115">
        <f t="shared" si="10133"/>
        <v>0</v>
      </c>
      <c r="EO647" s="118"/>
      <c r="EP647" s="118"/>
      <c r="EQ647" s="115"/>
      <c r="ER647" s="115"/>
      <c r="ES647" s="115"/>
      <c r="ET647" s="115"/>
      <c r="EU647" s="115"/>
      <c r="EV647" s="115">
        <f t="shared" si="10134"/>
        <v>0</v>
      </c>
      <c r="EX647" s="118"/>
      <c r="EY647" s="118"/>
      <c r="EZ647" s="115"/>
      <c r="FA647" s="115"/>
      <c r="FB647" s="115"/>
      <c r="FC647" s="115"/>
      <c r="FD647" s="115"/>
      <c r="FE647" s="115">
        <f t="shared" si="10135"/>
        <v>0</v>
      </c>
      <c r="FG647" s="118"/>
      <c r="FH647" s="118"/>
      <c r="FI647" s="115"/>
      <c r="FJ647" s="115"/>
      <c r="FK647" s="115"/>
      <c r="FL647" s="115"/>
      <c r="FM647" s="115"/>
      <c r="FN647" s="115">
        <f t="shared" si="10136"/>
        <v>0</v>
      </c>
      <c r="FP647" s="118"/>
      <c r="FQ647" s="118"/>
      <c r="FR647" s="115"/>
      <c r="FS647" s="115"/>
      <c r="FT647" s="115"/>
      <c r="FU647" s="115"/>
      <c r="FV647" s="115"/>
      <c r="FW647" s="115">
        <f t="shared" si="10137"/>
        <v>0</v>
      </c>
      <c r="FY647" s="118"/>
      <c r="FZ647" s="118"/>
      <c r="GA647" s="115"/>
      <c r="GB647" s="115"/>
      <c r="GC647" s="115"/>
      <c r="GD647" s="115"/>
      <c r="GE647" s="115"/>
      <c r="GF647" s="115">
        <f t="shared" si="10138"/>
        <v>0</v>
      </c>
      <c r="GH647" s="118"/>
      <c r="GI647" s="118"/>
      <c r="GJ647" s="115"/>
      <c r="GK647" s="115"/>
      <c r="GL647" s="115"/>
      <c r="GM647" s="115"/>
      <c r="GN647" s="115"/>
      <c r="GO647" s="115">
        <f t="shared" si="10139"/>
        <v>0</v>
      </c>
      <c r="GQ647" s="118"/>
      <c r="GR647" s="118"/>
      <c r="GS647" s="115"/>
      <c r="GT647" s="115"/>
      <c r="GU647" s="115"/>
      <c r="GV647" s="115"/>
      <c r="GW647" s="115"/>
      <c r="GX647" s="115">
        <f t="shared" si="10140"/>
        <v>0</v>
      </c>
      <c r="GZ647" s="118"/>
      <c r="HA647" s="118"/>
      <c r="HB647" s="115"/>
      <c r="HC647" s="115"/>
      <c r="HD647" s="115"/>
      <c r="HE647" s="115"/>
      <c r="HF647" s="115"/>
      <c r="HG647" s="115">
        <f t="shared" si="10141"/>
        <v>0</v>
      </c>
      <c r="HI647" s="118"/>
      <c r="HJ647" s="118"/>
      <c r="HK647" s="115"/>
      <c r="HL647" s="115"/>
      <c r="HM647" s="115"/>
      <c r="HN647" s="115"/>
      <c r="HO647" s="115"/>
      <c r="HP647" s="115">
        <f t="shared" si="10142"/>
        <v>0</v>
      </c>
      <c r="HR647" s="118"/>
      <c r="HS647" s="118"/>
      <c r="HT647" s="115"/>
      <c r="HU647" s="115"/>
      <c r="HV647" s="115"/>
      <c r="HW647" s="115"/>
      <c r="HX647" s="115"/>
      <c r="HY647" s="115">
        <f t="shared" si="10143"/>
        <v>0</v>
      </c>
      <c r="IA647" s="118"/>
      <c r="IB647" s="118"/>
      <c r="IC647" s="115"/>
      <c r="ID647" s="115"/>
      <c r="IE647" s="115"/>
      <c r="IF647" s="115"/>
      <c r="IG647" s="115"/>
      <c r="IH647" s="115">
        <f t="shared" si="10144"/>
        <v>0</v>
      </c>
      <c r="IJ647" s="118"/>
      <c r="IK647" s="118"/>
      <c r="IL647" s="115"/>
      <c r="IM647" s="115"/>
      <c r="IN647" s="115"/>
      <c r="IO647" s="115"/>
      <c r="IP647" s="115"/>
      <c r="IQ647" s="115">
        <f t="shared" si="10145"/>
        <v>0</v>
      </c>
      <c r="IS647" s="118"/>
      <c r="IT647" s="118"/>
      <c r="IU647" s="115"/>
      <c r="IV647" s="115"/>
      <c r="IW647" s="115"/>
      <c r="IX647" s="115"/>
      <c r="IY647" s="115"/>
      <c r="IZ647" s="115">
        <f t="shared" si="10146"/>
        <v>0</v>
      </c>
      <c r="JB647" s="118"/>
      <c r="JC647" s="118"/>
      <c r="JD647" s="115"/>
      <c r="JE647" s="115"/>
      <c r="JF647" s="115"/>
      <c r="JG647" s="115"/>
      <c r="JH647" s="115"/>
      <c r="JI647" s="115">
        <f t="shared" si="10147"/>
        <v>0</v>
      </c>
      <c r="JK647" s="118"/>
      <c r="JL647" s="118"/>
      <c r="JM647" s="115"/>
      <c r="JN647" s="115"/>
      <c r="JO647" s="115"/>
      <c r="JP647" s="115"/>
      <c r="JQ647" s="115"/>
      <c r="JR647" s="115">
        <f t="shared" si="10148"/>
        <v>0</v>
      </c>
      <c r="JS647" s="481"/>
      <c r="JT647" s="118"/>
      <c r="JU647" s="118"/>
      <c r="JV647" s="115"/>
      <c r="JW647" s="115"/>
      <c r="JX647" s="115"/>
      <c r="JY647" s="115"/>
      <c r="JZ647" s="115"/>
      <c r="KA647" s="115">
        <f t="shared" si="10149"/>
        <v>0</v>
      </c>
      <c r="KB647" s="481"/>
      <c r="KC647" s="118"/>
      <c r="KD647" s="118"/>
      <c r="KE647" s="115"/>
      <c r="KF647" s="115"/>
      <c r="KG647" s="115"/>
      <c r="KH647" s="115"/>
      <c r="KI647" s="115"/>
      <c r="KJ647" s="115">
        <f t="shared" si="10150"/>
        <v>0</v>
      </c>
      <c r="KK647" s="481"/>
      <c r="KL647" s="118"/>
      <c r="KM647" s="118"/>
      <c r="KN647" s="115"/>
      <c r="KO647" s="115"/>
      <c r="KP647" s="115"/>
      <c r="KQ647" s="115"/>
      <c r="KR647" s="115"/>
      <c r="KS647" s="115">
        <f t="shared" si="10151"/>
        <v>0</v>
      </c>
      <c r="KT647" s="481"/>
      <c r="KU647" s="118"/>
      <c r="KV647" s="118"/>
      <c r="KW647" s="115"/>
      <c r="KX647" s="115"/>
      <c r="KY647" s="115"/>
      <c r="KZ647" s="115"/>
      <c r="LA647" s="115"/>
      <c r="LB647" s="115">
        <f t="shared" si="10152"/>
        <v>0</v>
      </c>
      <c r="LC647" s="481"/>
      <c r="LD647" s="118"/>
      <c r="LE647" s="118"/>
      <c r="LF647" s="115"/>
      <c r="LG647" s="115"/>
      <c r="LH647" s="115"/>
      <c r="LI647" s="115"/>
      <c r="LJ647" s="115"/>
      <c r="LK647" s="115">
        <f t="shared" si="10153"/>
        <v>0</v>
      </c>
      <c r="LL647" s="481"/>
      <c r="LM647" s="118"/>
      <c r="LN647" s="118"/>
      <c r="LO647" s="115"/>
      <c r="LP647" s="115"/>
      <c r="LQ647" s="115"/>
      <c r="LR647" s="115"/>
      <c r="LS647" s="115"/>
      <c r="LT647" s="115">
        <f t="shared" si="10154"/>
        <v>0</v>
      </c>
      <c r="LU647" s="481"/>
      <c r="LV647" s="118"/>
      <c r="LW647" s="118"/>
      <c r="LX647" s="115"/>
      <c r="LY647" s="115"/>
      <c r="LZ647" s="115"/>
      <c r="MA647" s="115"/>
      <c r="MB647" s="115"/>
      <c r="MC647" s="115">
        <f t="shared" si="10155"/>
        <v>0</v>
      </c>
      <c r="MD647" s="481"/>
      <c r="ME647" s="118"/>
      <c r="MF647" s="118"/>
      <c r="MG647" s="115"/>
      <c r="MH647" s="115"/>
      <c r="MI647" s="115"/>
      <c r="MJ647" s="115"/>
      <c r="MK647" s="115"/>
      <c r="ML647" s="115">
        <f t="shared" si="10156"/>
        <v>0</v>
      </c>
      <c r="MM647" s="481"/>
      <c r="MN647" s="118"/>
      <c r="MO647" s="118"/>
      <c r="MP647" s="115"/>
      <c r="MQ647" s="115"/>
      <c r="MR647" s="115"/>
      <c r="MS647" s="115"/>
      <c r="MT647" s="115"/>
      <c r="MU647" s="115">
        <f t="shared" si="10157"/>
        <v>0</v>
      </c>
      <c r="MV647" s="481"/>
      <c r="MW647" s="118"/>
      <c r="MX647" s="118"/>
      <c r="MY647" s="115"/>
      <c r="MZ647" s="115"/>
      <c r="NA647" s="115"/>
      <c r="NB647" s="115"/>
      <c r="NC647" s="115"/>
      <c r="ND647" s="115">
        <f t="shared" si="10158"/>
        <v>0</v>
      </c>
      <c r="NE647" s="481"/>
      <c r="NF647" s="118"/>
      <c r="NG647" s="118"/>
      <c r="NH647" s="115"/>
      <c r="NI647" s="115"/>
      <c r="NJ647" s="115"/>
      <c r="NK647" s="115"/>
      <c r="NL647" s="115"/>
      <c r="NM647" s="115">
        <f t="shared" si="10159"/>
        <v>0</v>
      </c>
      <c r="NN647" s="481"/>
      <c r="NO647" s="118"/>
      <c r="NP647" s="118"/>
      <c r="NQ647" s="115"/>
      <c r="NR647" s="115"/>
      <c r="NS647" s="115"/>
      <c r="NT647" s="115"/>
      <c r="NU647" s="115"/>
      <c r="NV647" s="115">
        <f t="shared" si="10160"/>
        <v>0</v>
      </c>
      <c r="NW647" s="481"/>
      <c r="NX647" s="118"/>
      <c r="NY647" s="118"/>
      <c r="NZ647" s="115"/>
      <c r="OA647" s="115"/>
      <c r="OB647" s="115"/>
      <c r="OC647" s="115"/>
      <c r="OD647" s="115"/>
      <c r="OE647" s="115">
        <f t="shared" si="10161"/>
        <v>0</v>
      </c>
      <c r="OF647" s="481"/>
      <c r="OG647" s="118"/>
      <c r="OH647" s="118"/>
      <c r="OI647" s="115"/>
      <c r="OJ647" s="115"/>
      <c r="OK647" s="115"/>
      <c r="OL647" s="115"/>
      <c r="OM647" s="115"/>
      <c r="ON647" s="115">
        <f t="shared" si="10162"/>
        <v>0</v>
      </c>
      <c r="OO647" s="481"/>
      <c r="OP647" s="118"/>
      <c r="OQ647" s="118"/>
      <c r="OR647" s="115"/>
      <c r="OS647" s="115"/>
      <c r="OT647" s="115"/>
      <c r="OU647" s="115"/>
      <c r="OV647" s="115"/>
      <c r="OW647" s="115">
        <f t="shared" si="10163"/>
        <v>0</v>
      </c>
      <c r="OY647" s="118"/>
      <c r="OZ647" s="118"/>
      <c r="PA647" s="115"/>
      <c r="PB647" s="115"/>
      <c r="PC647" s="115"/>
      <c r="PD647" s="115"/>
      <c r="PE647" s="115"/>
      <c r="PF647" s="115">
        <f t="shared" si="10164"/>
        <v>0</v>
      </c>
    </row>
    <row r="648" spans="1:422">
      <c r="A648" s="118"/>
      <c r="B648" s="118"/>
      <c r="C648" s="119"/>
      <c r="D648" s="119"/>
      <c r="E648" s="119"/>
      <c r="F648" s="119"/>
      <c r="G648" s="120" t="s">
        <v>44</v>
      </c>
      <c r="H648" s="132">
        <f t="shared" si="9493"/>
        <v>0</v>
      </c>
      <c r="J648" s="118"/>
      <c r="K648" s="118"/>
      <c r="L648" s="119"/>
      <c r="M648" s="119"/>
      <c r="N648" s="119"/>
      <c r="O648" s="119"/>
      <c r="P648" s="120" t="s">
        <v>44</v>
      </c>
      <c r="Q648" s="132">
        <f t="shared" si="9494"/>
        <v>0</v>
      </c>
      <c r="S648" s="118"/>
      <c r="T648" s="118"/>
      <c r="U648" s="119"/>
      <c r="V648" s="119"/>
      <c r="W648" s="119"/>
      <c r="X648" s="119"/>
      <c r="Y648" s="120" t="s">
        <v>44</v>
      </c>
      <c r="Z648" s="132">
        <f t="shared" si="9495"/>
        <v>0</v>
      </c>
      <c r="AB648" s="118"/>
      <c r="AC648" s="118"/>
      <c r="AD648" s="119"/>
      <c r="AE648" s="119"/>
      <c r="AF648" s="119"/>
      <c r="AG648" s="119"/>
      <c r="AH648" s="120" t="s">
        <v>44</v>
      </c>
      <c r="AI648" s="132">
        <f t="shared" si="9496"/>
        <v>0</v>
      </c>
      <c r="AK648" s="118"/>
      <c r="AL648" s="118"/>
      <c r="AM648" s="119"/>
      <c r="AN648" s="119"/>
      <c r="AO648" s="119"/>
      <c r="AP648" s="119"/>
      <c r="AQ648" s="120" t="s">
        <v>44</v>
      </c>
      <c r="AR648" s="132">
        <f t="shared" si="9497"/>
        <v>0</v>
      </c>
      <c r="AT648" s="118"/>
      <c r="AU648" s="118"/>
      <c r="AV648" s="119"/>
      <c r="AW648" s="119"/>
      <c r="AX648" s="119"/>
      <c r="AY648" s="119"/>
      <c r="AZ648" s="120" t="s">
        <v>44</v>
      </c>
      <c r="BA648" s="132">
        <f t="shared" si="9498"/>
        <v>0</v>
      </c>
      <c r="BC648" s="118"/>
      <c r="BD648" s="118"/>
      <c r="BE648" s="119"/>
      <c r="BF648" s="119"/>
      <c r="BG648" s="119"/>
      <c r="BH648" s="119"/>
      <c r="BI648" s="120" t="s">
        <v>44</v>
      </c>
      <c r="BJ648" s="132">
        <f t="shared" ref="BJ648:DL648" si="10165">SUM(BJ640:BJ647)</f>
        <v>0</v>
      </c>
      <c r="BL648" s="118"/>
      <c r="BM648" s="118"/>
      <c r="BN648" s="119"/>
      <c r="BO648" s="119"/>
      <c r="BP648" s="119"/>
      <c r="BQ648" s="119"/>
      <c r="BR648" s="120" t="s">
        <v>44</v>
      </c>
      <c r="BS648" s="132">
        <f t="shared" ref="BS648:DU648" si="10166">SUM(BS640:BS647)</f>
        <v>0</v>
      </c>
      <c r="BU648" s="118"/>
      <c r="BV648" s="118"/>
      <c r="BW648" s="119"/>
      <c r="BX648" s="119"/>
      <c r="BY648" s="119"/>
      <c r="BZ648" s="119"/>
      <c r="CA648" s="120" t="s">
        <v>44</v>
      </c>
      <c r="CB648" s="132">
        <f t="shared" si="10165"/>
        <v>0</v>
      </c>
      <c r="CD648" s="118"/>
      <c r="CE648" s="118"/>
      <c r="CF648" s="119"/>
      <c r="CG648" s="119"/>
      <c r="CH648" s="119"/>
      <c r="CI648" s="119"/>
      <c r="CJ648" s="120" t="s">
        <v>44</v>
      </c>
      <c r="CK648" s="132">
        <f t="shared" si="10166"/>
        <v>0</v>
      </c>
      <c r="CM648" s="118"/>
      <c r="CN648" s="118"/>
      <c r="CO648" s="119"/>
      <c r="CP648" s="119"/>
      <c r="CQ648" s="119"/>
      <c r="CR648" s="119"/>
      <c r="CS648" s="120" t="s">
        <v>44</v>
      </c>
      <c r="CT648" s="132">
        <f t="shared" si="10165"/>
        <v>0</v>
      </c>
      <c r="CV648" s="118"/>
      <c r="CW648" s="118"/>
      <c r="CX648" s="119"/>
      <c r="CY648" s="119"/>
      <c r="CZ648" s="119"/>
      <c r="DA648" s="119"/>
      <c r="DB648" s="120" t="s">
        <v>44</v>
      </c>
      <c r="DC648" s="132">
        <f t="shared" si="10166"/>
        <v>0</v>
      </c>
      <c r="DE648" s="118"/>
      <c r="DF648" s="118"/>
      <c r="DG648" s="119"/>
      <c r="DH648" s="119"/>
      <c r="DI648" s="119"/>
      <c r="DJ648" s="119"/>
      <c r="DK648" s="120" t="s">
        <v>44</v>
      </c>
      <c r="DL648" s="132">
        <f t="shared" si="10165"/>
        <v>0</v>
      </c>
      <c r="DN648" s="118"/>
      <c r="DO648" s="118"/>
      <c r="DP648" s="119"/>
      <c r="DQ648" s="119"/>
      <c r="DR648" s="119"/>
      <c r="DS648" s="119"/>
      <c r="DT648" s="120" t="s">
        <v>44</v>
      </c>
      <c r="DU648" s="132">
        <f t="shared" si="10166"/>
        <v>0</v>
      </c>
      <c r="DW648" s="118"/>
      <c r="DX648" s="118"/>
      <c r="DY648" s="119"/>
      <c r="DZ648" s="119"/>
      <c r="EA648" s="119"/>
      <c r="EB648" s="119"/>
      <c r="EC648" s="120" t="s">
        <v>44</v>
      </c>
      <c r="ED648" s="132">
        <f t="shared" ref="ED648:GF648" si="10167">SUM(ED640:ED647)</f>
        <v>0</v>
      </c>
      <c r="EF648" s="118"/>
      <c r="EG648" s="118"/>
      <c r="EH648" s="119"/>
      <c r="EI648" s="119"/>
      <c r="EJ648" s="119"/>
      <c r="EK648" s="119"/>
      <c r="EL648" s="120" t="s">
        <v>44</v>
      </c>
      <c r="EM648" s="132">
        <f t="shared" ref="EM648:GO648" si="10168">SUM(EM640:EM647)</f>
        <v>0</v>
      </c>
      <c r="EO648" s="118"/>
      <c r="EP648" s="118"/>
      <c r="EQ648" s="119"/>
      <c r="ER648" s="119"/>
      <c r="ES648" s="119"/>
      <c r="ET648" s="119"/>
      <c r="EU648" s="120" t="s">
        <v>44</v>
      </c>
      <c r="EV648" s="132">
        <f t="shared" si="10167"/>
        <v>0</v>
      </c>
      <c r="EX648" s="118"/>
      <c r="EY648" s="118"/>
      <c r="EZ648" s="119"/>
      <c r="FA648" s="119"/>
      <c r="FB648" s="119"/>
      <c r="FC648" s="119"/>
      <c r="FD648" s="120" t="s">
        <v>44</v>
      </c>
      <c r="FE648" s="132">
        <f t="shared" si="10168"/>
        <v>0</v>
      </c>
      <c r="FG648" s="118"/>
      <c r="FH648" s="118"/>
      <c r="FI648" s="119"/>
      <c r="FJ648" s="119"/>
      <c r="FK648" s="119"/>
      <c r="FL648" s="119"/>
      <c r="FM648" s="120" t="s">
        <v>44</v>
      </c>
      <c r="FN648" s="132">
        <f t="shared" si="10167"/>
        <v>0</v>
      </c>
      <c r="FP648" s="118"/>
      <c r="FQ648" s="118"/>
      <c r="FR648" s="119"/>
      <c r="FS648" s="119"/>
      <c r="FT648" s="119"/>
      <c r="FU648" s="119"/>
      <c r="FV648" s="120" t="s">
        <v>44</v>
      </c>
      <c r="FW648" s="132">
        <f t="shared" si="10168"/>
        <v>0</v>
      </c>
      <c r="FY648" s="118"/>
      <c r="FZ648" s="118"/>
      <c r="GA648" s="119"/>
      <c r="GB648" s="119"/>
      <c r="GC648" s="119"/>
      <c r="GD648" s="119"/>
      <c r="GE648" s="120" t="s">
        <v>44</v>
      </c>
      <c r="GF648" s="132">
        <f t="shared" si="10167"/>
        <v>6</v>
      </c>
      <c r="GH648" s="118"/>
      <c r="GI648" s="118"/>
      <c r="GJ648" s="119"/>
      <c r="GK648" s="119"/>
      <c r="GL648" s="119"/>
      <c r="GM648" s="119"/>
      <c r="GN648" s="120" t="s">
        <v>44</v>
      </c>
      <c r="GO648" s="132">
        <f t="shared" si="10168"/>
        <v>6</v>
      </c>
      <c r="GQ648" s="118"/>
      <c r="GR648" s="118"/>
      <c r="GS648" s="119"/>
      <c r="GT648" s="119"/>
      <c r="GU648" s="119"/>
      <c r="GV648" s="119"/>
      <c r="GW648" s="120" t="s">
        <v>44</v>
      </c>
      <c r="GX648" s="132">
        <f t="shared" ref="GX648:IZ648" si="10169">SUM(GX640:GX647)</f>
        <v>6</v>
      </c>
      <c r="GZ648" s="118"/>
      <c r="HA648" s="118"/>
      <c r="HB648" s="119"/>
      <c r="HC648" s="119"/>
      <c r="HD648" s="119"/>
      <c r="HE648" s="119"/>
      <c r="HF648" s="120" t="s">
        <v>44</v>
      </c>
      <c r="HG648" s="132">
        <f t="shared" ref="HG648:JI648" si="10170">SUM(HG640:HG647)</f>
        <v>6</v>
      </c>
      <c r="HI648" s="118"/>
      <c r="HJ648" s="118"/>
      <c r="HK648" s="119"/>
      <c r="HL648" s="119"/>
      <c r="HM648" s="119"/>
      <c r="HN648" s="119"/>
      <c r="HO648" s="120" t="s">
        <v>44</v>
      </c>
      <c r="HP648" s="132">
        <f t="shared" si="10169"/>
        <v>6</v>
      </c>
      <c r="HR648" s="118"/>
      <c r="HS648" s="118"/>
      <c r="HT648" s="119"/>
      <c r="HU648" s="119"/>
      <c r="HV648" s="119"/>
      <c r="HW648" s="119"/>
      <c r="HX648" s="120" t="s">
        <v>44</v>
      </c>
      <c r="HY648" s="132">
        <f t="shared" si="10170"/>
        <v>6</v>
      </c>
      <c r="IA648" s="118"/>
      <c r="IB648" s="118"/>
      <c r="IC648" s="119"/>
      <c r="ID648" s="119"/>
      <c r="IE648" s="119"/>
      <c r="IF648" s="119"/>
      <c r="IG648" s="120" t="s">
        <v>44</v>
      </c>
      <c r="IH648" s="132">
        <f t="shared" si="10169"/>
        <v>6</v>
      </c>
      <c r="IJ648" s="118"/>
      <c r="IK648" s="118"/>
      <c r="IL648" s="119"/>
      <c r="IM648" s="119"/>
      <c r="IN648" s="119"/>
      <c r="IO648" s="119"/>
      <c r="IP648" s="120" t="s">
        <v>44</v>
      </c>
      <c r="IQ648" s="132">
        <f t="shared" si="10170"/>
        <v>0</v>
      </c>
      <c r="IS648" s="118"/>
      <c r="IT648" s="118"/>
      <c r="IU648" s="119"/>
      <c r="IV648" s="119"/>
      <c r="IW648" s="119"/>
      <c r="IX648" s="119"/>
      <c r="IY648" s="120" t="s">
        <v>44</v>
      </c>
      <c r="IZ648" s="132">
        <f t="shared" si="10169"/>
        <v>6</v>
      </c>
      <c r="JB648" s="118"/>
      <c r="JC648" s="118"/>
      <c r="JD648" s="119"/>
      <c r="JE648" s="119"/>
      <c r="JF648" s="119"/>
      <c r="JG648" s="119"/>
      <c r="JH648" s="120" t="s">
        <v>44</v>
      </c>
      <c r="JI648" s="132">
        <f t="shared" si="10170"/>
        <v>6</v>
      </c>
      <c r="JK648" s="118"/>
      <c r="JL648" s="118"/>
      <c r="JM648" s="119"/>
      <c r="JN648" s="119"/>
      <c r="JO648" s="119"/>
      <c r="JP648" s="119"/>
      <c r="JQ648" s="120" t="s">
        <v>44</v>
      </c>
      <c r="JR648" s="132">
        <f t="shared" ref="JR648:LT648" si="10171">SUM(JR640:JR647)</f>
        <v>0</v>
      </c>
      <c r="JT648" s="118"/>
      <c r="JU648" s="118"/>
      <c r="JV648" s="119"/>
      <c r="JW648" s="119"/>
      <c r="JX648" s="119"/>
      <c r="JY648" s="119"/>
      <c r="JZ648" s="120" t="s">
        <v>44</v>
      </c>
      <c r="KA648" s="132">
        <f t="shared" ref="KA648:MC648" si="10172">SUM(KA640:KA647)</f>
        <v>6</v>
      </c>
      <c r="KC648" s="118"/>
      <c r="KD648" s="118"/>
      <c r="KE648" s="119"/>
      <c r="KF648" s="119"/>
      <c r="KG648" s="119"/>
      <c r="KH648" s="119"/>
      <c r="KI648" s="120" t="s">
        <v>44</v>
      </c>
      <c r="KJ648" s="132">
        <f t="shared" si="10171"/>
        <v>0</v>
      </c>
      <c r="KL648" s="118"/>
      <c r="KM648" s="118"/>
      <c r="KN648" s="119"/>
      <c r="KO648" s="119"/>
      <c r="KP648" s="119"/>
      <c r="KQ648" s="119"/>
      <c r="KR648" s="120" t="s">
        <v>44</v>
      </c>
      <c r="KS648" s="132">
        <f t="shared" si="10172"/>
        <v>0</v>
      </c>
      <c r="KU648" s="118"/>
      <c r="KV648" s="118"/>
      <c r="KW648" s="119"/>
      <c r="KX648" s="119"/>
      <c r="KY648" s="119"/>
      <c r="KZ648" s="119"/>
      <c r="LA648" s="120" t="s">
        <v>44</v>
      </c>
      <c r="LB648" s="132">
        <f t="shared" si="10171"/>
        <v>0</v>
      </c>
      <c r="LD648" s="118"/>
      <c r="LE648" s="118"/>
      <c r="LF648" s="119"/>
      <c r="LG648" s="119"/>
      <c r="LH648" s="119"/>
      <c r="LI648" s="119"/>
      <c r="LJ648" s="120" t="s">
        <v>44</v>
      </c>
      <c r="LK648" s="132">
        <f t="shared" si="10172"/>
        <v>0</v>
      </c>
      <c r="LM648" s="118"/>
      <c r="LN648" s="118"/>
      <c r="LO648" s="119"/>
      <c r="LP648" s="119"/>
      <c r="LQ648" s="119"/>
      <c r="LR648" s="119"/>
      <c r="LS648" s="120" t="s">
        <v>44</v>
      </c>
      <c r="LT648" s="132">
        <f t="shared" si="10171"/>
        <v>0</v>
      </c>
      <c r="LV648" s="118"/>
      <c r="LW648" s="118"/>
      <c r="LX648" s="119"/>
      <c r="LY648" s="119"/>
      <c r="LZ648" s="119"/>
      <c r="MA648" s="119"/>
      <c r="MB648" s="120" t="s">
        <v>44</v>
      </c>
      <c r="MC648" s="132">
        <f t="shared" si="10172"/>
        <v>0</v>
      </c>
      <c r="ME648" s="118"/>
      <c r="MF648" s="118"/>
      <c r="MG648" s="119"/>
      <c r="MH648" s="119"/>
      <c r="MI648" s="119"/>
      <c r="MJ648" s="119"/>
      <c r="MK648" s="120" t="s">
        <v>44</v>
      </c>
      <c r="ML648" s="132">
        <f t="shared" ref="ML648:ON648" si="10173">SUM(ML640:ML647)</f>
        <v>0</v>
      </c>
      <c r="MN648" s="118"/>
      <c r="MO648" s="118"/>
      <c r="MP648" s="119"/>
      <c r="MQ648" s="119"/>
      <c r="MR648" s="119"/>
      <c r="MS648" s="119"/>
      <c r="MT648" s="120" t="s">
        <v>44</v>
      </c>
      <c r="MU648" s="132">
        <f t="shared" ref="MU648:OW648" si="10174">SUM(MU640:MU647)</f>
        <v>6</v>
      </c>
      <c r="MW648" s="118"/>
      <c r="MX648" s="118"/>
      <c r="MY648" s="119"/>
      <c r="MZ648" s="119"/>
      <c r="NA648" s="119"/>
      <c r="NB648" s="119"/>
      <c r="NC648" s="120" t="s">
        <v>44</v>
      </c>
      <c r="ND648" s="132">
        <f t="shared" si="10173"/>
        <v>6</v>
      </c>
      <c r="NF648" s="118"/>
      <c r="NG648" s="118"/>
      <c r="NH648" s="119"/>
      <c r="NI648" s="119"/>
      <c r="NJ648" s="119"/>
      <c r="NK648" s="119"/>
      <c r="NL648" s="120" t="s">
        <v>44</v>
      </c>
      <c r="NM648" s="132">
        <f t="shared" si="10174"/>
        <v>6</v>
      </c>
      <c r="NO648" s="118"/>
      <c r="NP648" s="118"/>
      <c r="NQ648" s="119"/>
      <c r="NR648" s="119"/>
      <c r="NS648" s="119"/>
      <c r="NT648" s="119"/>
      <c r="NU648" s="120" t="s">
        <v>44</v>
      </c>
      <c r="NV648" s="132">
        <f t="shared" si="10173"/>
        <v>6</v>
      </c>
      <c r="NX648" s="118"/>
      <c r="NY648" s="118"/>
      <c r="NZ648" s="119"/>
      <c r="OA648" s="119"/>
      <c r="OB648" s="119"/>
      <c r="OC648" s="119"/>
      <c r="OD648" s="120" t="s">
        <v>44</v>
      </c>
      <c r="OE648" s="132">
        <f t="shared" si="10174"/>
        <v>6</v>
      </c>
      <c r="OG648" s="118"/>
      <c r="OH648" s="118"/>
      <c r="OI648" s="119"/>
      <c r="OJ648" s="119"/>
      <c r="OK648" s="119"/>
      <c r="OL648" s="119"/>
      <c r="OM648" s="120" t="s">
        <v>44</v>
      </c>
      <c r="ON648" s="132">
        <f t="shared" si="10173"/>
        <v>6</v>
      </c>
      <c r="OP648" s="118"/>
      <c r="OQ648" s="118"/>
      <c r="OR648" s="119"/>
      <c r="OS648" s="119"/>
      <c r="OT648" s="119"/>
      <c r="OU648" s="119"/>
      <c r="OV648" s="120" t="s">
        <v>44</v>
      </c>
      <c r="OW648" s="132">
        <f t="shared" si="10174"/>
        <v>0</v>
      </c>
      <c r="OY648" s="118"/>
      <c r="OZ648" s="118"/>
      <c r="PA648" s="119"/>
      <c r="PB648" s="119"/>
      <c r="PC648" s="119"/>
      <c r="PD648" s="119"/>
      <c r="PE648" s="120" t="s">
        <v>44</v>
      </c>
      <c r="PF648" s="132">
        <f t="shared" ref="PF648" si="10175">SUM(PF640:PF647)</f>
        <v>0</v>
      </c>
    </row>
    <row r="649" spans="1:422" s="139" customFormat="1">
      <c r="A649" s="134"/>
      <c r="B649" s="135"/>
      <c r="C649" s="136"/>
      <c r="D649" s="136"/>
      <c r="E649" s="136"/>
      <c r="F649" s="136"/>
      <c r="G649" s="137"/>
      <c r="H649" s="138"/>
      <c r="J649" s="134"/>
      <c r="K649" s="135"/>
      <c r="L649" s="136"/>
      <c r="M649" s="136"/>
      <c r="N649" s="136"/>
      <c r="O649" s="136"/>
      <c r="P649" s="137"/>
      <c r="Q649" s="138"/>
      <c r="S649" s="134"/>
      <c r="T649" s="135"/>
      <c r="U649" s="136"/>
      <c r="V649" s="136"/>
      <c r="W649" s="136"/>
      <c r="X649" s="136"/>
      <c r="Y649" s="137"/>
      <c r="Z649" s="138"/>
      <c r="AB649" s="134"/>
      <c r="AC649" s="135"/>
      <c r="AD649" s="136"/>
      <c r="AE649" s="136"/>
      <c r="AF649" s="136"/>
      <c r="AG649" s="136"/>
      <c r="AH649" s="137"/>
      <c r="AI649" s="138"/>
      <c r="AK649" s="134"/>
      <c r="AL649" s="135"/>
      <c r="AM649" s="136"/>
      <c r="AN649" s="136"/>
      <c r="AO649" s="136"/>
      <c r="AP649" s="136"/>
      <c r="AQ649" s="137"/>
      <c r="AR649" s="138"/>
      <c r="AT649" s="134"/>
      <c r="AU649" s="135"/>
      <c r="AV649" s="136"/>
      <c r="AW649" s="136"/>
      <c r="AX649" s="136"/>
      <c r="AY649" s="136"/>
      <c r="AZ649" s="137"/>
      <c r="BA649" s="138"/>
      <c r="BC649" s="134"/>
      <c r="BD649" s="135"/>
      <c r="BE649" s="136"/>
      <c r="BF649" s="136"/>
      <c r="BG649" s="136"/>
      <c r="BH649" s="136"/>
      <c r="BI649" s="137"/>
      <c r="BJ649" s="138"/>
      <c r="BL649" s="134"/>
      <c r="BM649" s="135"/>
      <c r="BN649" s="136"/>
      <c r="BO649" s="136"/>
      <c r="BP649" s="136"/>
      <c r="BQ649" s="136"/>
      <c r="BR649" s="137"/>
      <c r="BS649" s="138"/>
      <c r="BU649" s="134"/>
      <c r="BV649" s="135"/>
      <c r="BW649" s="136"/>
      <c r="BX649" s="136"/>
      <c r="BY649" s="136"/>
      <c r="BZ649" s="136"/>
      <c r="CA649" s="137"/>
      <c r="CB649" s="138"/>
      <c r="CD649" s="134"/>
      <c r="CE649" s="135"/>
      <c r="CF649" s="136"/>
      <c r="CG649" s="136"/>
      <c r="CH649" s="136"/>
      <c r="CI649" s="136"/>
      <c r="CJ649" s="137"/>
      <c r="CK649" s="138"/>
      <c r="CM649" s="134"/>
      <c r="CN649" s="135"/>
      <c r="CO649" s="136"/>
      <c r="CP649" s="136"/>
      <c r="CQ649" s="136"/>
      <c r="CR649" s="136"/>
      <c r="CS649" s="137"/>
      <c r="CT649" s="138"/>
      <c r="CV649" s="134"/>
      <c r="CW649" s="135"/>
      <c r="CX649" s="136"/>
      <c r="CY649" s="136"/>
      <c r="CZ649" s="136"/>
      <c r="DA649" s="136"/>
      <c r="DB649" s="137"/>
      <c r="DC649" s="138"/>
      <c r="DE649" s="134"/>
      <c r="DF649" s="135"/>
      <c r="DG649" s="136"/>
      <c r="DH649" s="136"/>
      <c r="DI649" s="136"/>
      <c r="DJ649" s="136"/>
      <c r="DK649" s="137"/>
      <c r="DL649" s="138"/>
      <c r="DN649" s="134"/>
      <c r="DO649" s="135"/>
      <c r="DP649" s="136"/>
      <c r="DQ649" s="136"/>
      <c r="DR649" s="136"/>
      <c r="DS649" s="136"/>
      <c r="DT649" s="137"/>
      <c r="DU649" s="138"/>
      <c r="DW649" s="134"/>
      <c r="DX649" s="135"/>
      <c r="DY649" s="136"/>
      <c r="DZ649" s="136"/>
      <c r="EA649" s="136"/>
      <c r="EB649" s="136"/>
      <c r="EC649" s="137"/>
      <c r="ED649" s="138"/>
      <c r="EF649" s="134"/>
      <c r="EG649" s="135"/>
      <c r="EH649" s="136"/>
      <c r="EI649" s="136"/>
      <c r="EJ649" s="136"/>
      <c r="EK649" s="136"/>
      <c r="EL649" s="137"/>
      <c r="EM649" s="138"/>
      <c r="EO649" s="134"/>
      <c r="EP649" s="135"/>
      <c r="EQ649" s="136"/>
      <c r="ER649" s="136"/>
      <c r="ES649" s="136"/>
      <c r="ET649" s="136"/>
      <c r="EU649" s="137"/>
      <c r="EV649" s="138"/>
      <c r="EX649" s="134"/>
      <c r="EY649" s="135"/>
      <c r="EZ649" s="136"/>
      <c r="FA649" s="136"/>
      <c r="FB649" s="136"/>
      <c r="FC649" s="136"/>
      <c r="FD649" s="137"/>
      <c r="FE649" s="138"/>
      <c r="FG649" s="134"/>
      <c r="FH649" s="135"/>
      <c r="FI649" s="136"/>
      <c r="FJ649" s="136"/>
      <c r="FK649" s="136"/>
      <c r="FL649" s="136"/>
      <c r="FM649" s="137"/>
      <c r="FN649" s="138"/>
      <c r="FP649" s="134"/>
      <c r="FQ649" s="135"/>
      <c r="FR649" s="136"/>
      <c r="FS649" s="136"/>
      <c r="FT649" s="136"/>
      <c r="FU649" s="136"/>
      <c r="FV649" s="137"/>
      <c r="FW649" s="138"/>
      <c r="FY649" s="134"/>
      <c r="FZ649" s="135"/>
      <c r="GA649" s="136"/>
      <c r="GB649" s="136"/>
      <c r="GC649" s="136"/>
      <c r="GD649" s="136"/>
      <c r="GE649" s="137"/>
      <c r="GF649" s="138"/>
      <c r="GH649" s="134"/>
      <c r="GI649" s="135"/>
      <c r="GJ649" s="136"/>
      <c r="GK649" s="136"/>
      <c r="GL649" s="136"/>
      <c r="GM649" s="136"/>
      <c r="GN649" s="137"/>
      <c r="GO649" s="138"/>
      <c r="GQ649" s="134"/>
      <c r="GR649" s="135"/>
      <c r="GS649" s="136"/>
      <c r="GT649" s="136"/>
      <c r="GU649" s="136"/>
      <c r="GV649" s="136"/>
      <c r="GW649" s="137"/>
      <c r="GX649" s="138"/>
      <c r="GZ649" s="134"/>
      <c r="HA649" s="135"/>
      <c r="HB649" s="136"/>
      <c r="HC649" s="136"/>
      <c r="HD649" s="136"/>
      <c r="HE649" s="136"/>
      <c r="HF649" s="137"/>
      <c r="HG649" s="138"/>
      <c r="HI649" s="134"/>
      <c r="HJ649" s="135"/>
      <c r="HK649" s="136"/>
      <c r="HL649" s="136"/>
      <c r="HM649" s="136"/>
      <c r="HN649" s="136"/>
      <c r="HO649" s="137"/>
      <c r="HP649" s="138"/>
      <c r="HR649" s="134"/>
      <c r="HS649" s="135"/>
      <c r="HT649" s="136"/>
      <c r="HU649" s="136"/>
      <c r="HV649" s="136"/>
      <c r="HW649" s="136"/>
      <c r="HX649" s="137"/>
      <c r="HY649" s="138"/>
      <c r="IA649" s="134"/>
      <c r="IB649" s="135"/>
      <c r="IC649" s="136"/>
      <c r="ID649" s="136"/>
      <c r="IE649" s="136"/>
      <c r="IF649" s="136"/>
      <c r="IG649" s="137"/>
      <c r="IH649" s="138"/>
      <c r="IJ649" s="134"/>
      <c r="IK649" s="135"/>
      <c r="IL649" s="136"/>
      <c r="IM649" s="136"/>
      <c r="IN649" s="136"/>
      <c r="IO649" s="136"/>
      <c r="IP649" s="137"/>
      <c r="IQ649" s="138"/>
      <c r="IS649" s="134"/>
      <c r="IT649" s="135"/>
      <c r="IU649" s="136"/>
      <c r="IV649" s="136"/>
      <c r="IW649" s="136"/>
      <c r="IX649" s="136"/>
      <c r="IY649" s="137"/>
      <c r="IZ649" s="138"/>
      <c r="JB649" s="134"/>
      <c r="JC649" s="135"/>
      <c r="JD649" s="136"/>
      <c r="JE649" s="136"/>
      <c r="JF649" s="136"/>
      <c r="JG649" s="136"/>
      <c r="JH649" s="137"/>
      <c r="JI649" s="138"/>
      <c r="JK649" s="134"/>
      <c r="JL649" s="135"/>
      <c r="JM649" s="136"/>
      <c r="JN649" s="136"/>
      <c r="JO649" s="136"/>
      <c r="JP649" s="136"/>
      <c r="JQ649" s="137"/>
      <c r="JR649" s="138"/>
      <c r="JT649" s="134"/>
      <c r="JU649" s="135"/>
      <c r="JV649" s="136"/>
      <c r="JW649" s="136"/>
      <c r="JX649" s="136"/>
      <c r="JY649" s="136"/>
      <c r="JZ649" s="137"/>
      <c r="KA649" s="138"/>
      <c r="KC649" s="134"/>
      <c r="KD649" s="135"/>
      <c r="KE649" s="136"/>
      <c r="KF649" s="136"/>
      <c r="KG649" s="136"/>
      <c r="KH649" s="136"/>
      <c r="KI649" s="137"/>
      <c r="KJ649" s="138"/>
      <c r="KL649" s="134"/>
      <c r="KM649" s="135"/>
      <c r="KN649" s="136"/>
      <c r="KO649" s="136"/>
      <c r="KP649" s="136"/>
      <c r="KQ649" s="136"/>
      <c r="KR649" s="137"/>
      <c r="KS649" s="138"/>
      <c r="KU649" s="134"/>
      <c r="KV649" s="135"/>
      <c r="KW649" s="136"/>
      <c r="KX649" s="136"/>
      <c r="KY649" s="136"/>
      <c r="KZ649" s="136"/>
      <c r="LA649" s="137"/>
      <c r="LB649" s="138"/>
      <c r="LD649" s="134"/>
      <c r="LE649" s="135"/>
      <c r="LF649" s="136"/>
      <c r="LG649" s="136"/>
      <c r="LH649" s="136"/>
      <c r="LI649" s="136"/>
      <c r="LJ649" s="137"/>
      <c r="LK649" s="138"/>
      <c r="LM649" s="134"/>
      <c r="LN649" s="135"/>
      <c r="LO649" s="136"/>
      <c r="LP649" s="136"/>
      <c r="LQ649" s="136"/>
      <c r="LR649" s="136"/>
      <c r="LS649" s="137"/>
      <c r="LT649" s="138"/>
      <c r="LV649" s="134"/>
      <c r="LW649" s="135"/>
      <c r="LX649" s="136"/>
      <c r="LY649" s="136"/>
      <c r="LZ649" s="136"/>
      <c r="MA649" s="136"/>
      <c r="MB649" s="137"/>
      <c r="MC649" s="138"/>
      <c r="ME649" s="134"/>
      <c r="MF649" s="135"/>
      <c r="MG649" s="136"/>
      <c r="MH649" s="136"/>
      <c r="MI649" s="136"/>
      <c r="MJ649" s="136"/>
      <c r="MK649" s="137"/>
      <c r="ML649" s="138"/>
      <c r="MN649" s="134"/>
      <c r="MO649" s="135"/>
      <c r="MP649" s="136"/>
      <c r="MQ649" s="136"/>
      <c r="MR649" s="136"/>
      <c r="MS649" s="136"/>
      <c r="MT649" s="137"/>
      <c r="MU649" s="138"/>
      <c r="MW649" s="134"/>
      <c r="MX649" s="135"/>
      <c r="MY649" s="136"/>
      <c r="MZ649" s="136"/>
      <c r="NA649" s="136"/>
      <c r="NB649" s="136"/>
      <c r="NC649" s="137"/>
      <c r="ND649" s="138"/>
      <c r="NF649" s="134"/>
      <c r="NG649" s="135"/>
      <c r="NH649" s="136"/>
      <c r="NI649" s="136"/>
      <c r="NJ649" s="136"/>
      <c r="NK649" s="136"/>
      <c r="NL649" s="137"/>
      <c r="NM649" s="138"/>
      <c r="NO649" s="134"/>
      <c r="NP649" s="135"/>
      <c r="NQ649" s="136"/>
      <c r="NR649" s="136"/>
      <c r="NS649" s="136"/>
      <c r="NT649" s="136"/>
      <c r="NU649" s="137"/>
      <c r="NV649" s="138"/>
      <c r="NX649" s="134"/>
      <c r="NY649" s="135"/>
      <c r="NZ649" s="136"/>
      <c r="OA649" s="136"/>
      <c r="OB649" s="136"/>
      <c r="OC649" s="136"/>
      <c r="OD649" s="137"/>
      <c r="OE649" s="138"/>
      <c r="OG649" s="134"/>
      <c r="OH649" s="135"/>
      <c r="OI649" s="136"/>
      <c r="OJ649" s="136"/>
      <c r="OK649" s="136"/>
      <c r="OL649" s="136"/>
      <c r="OM649" s="137"/>
      <c r="ON649" s="138"/>
      <c r="OP649" s="134"/>
      <c r="OQ649" s="135"/>
      <c r="OR649" s="136"/>
      <c r="OS649" s="136"/>
      <c r="OT649" s="136"/>
      <c r="OU649" s="136"/>
      <c r="OV649" s="137"/>
      <c r="OW649" s="138"/>
      <c r="OY649" s="134"/>
      <c r="OZ649" s="135"/>
      <c r="PA649" s="136"/>
      <c r="PB649" s="136"/>
      <c r="PC649" s="136"/>
      <c r="PD649" s="136"/>
      <c r="PE649" s="137"/>
      <c r="PF649" s="138"/>
    </row>
    <row r="650" spans="1:422">
      <c r="A650" s="116" t="s">
        <v>312</v>
      </c>
      <c r="B650" s="533" t="str">
        <f>+B635</f>
        <v>INSTALACIONES HIDROSANITARIAS</v>
      </c>
      <c r="C650" s="534"/>
      <c r="D650" s="534"/>
      <c r="E650" s="534"/>
      <c r="F650" s="534"/>
      <c r="G650" s="535"/>
      <c r="H650" s="116"/>
      <c r="J650" s="116" t="s">
        <v>312</v>
      </c>
      <c r="K650" s="533" t="str">
        <f>B650</f>
        <v>INSTALACIONES HIDROSANITARIAS</v>
      </c>
      <c r="L650" s="534"/>
      <c r="M650" s="534"/>
      <c r="N650" s="534"/>
      <c r="O650" s="534"/>
      <c r="P650" s="535"/>
      <c r="Q650" s="116"/>
      <c r="S650" s="116" t="s">
        <v>312</v>
      </c>
      <c r="T650" s="533" t="str">
        <f>K650</f>
        <v>INSTALACIONES HIDROSANITARIAS</v>
      </c>
      <c r="U650" s="534"/>
      <c r="V650" s="534"/>
      <c r="W650" s="534"/>
      <c r="X650" s="534"/>
      <c r="Y650" s="535"/>
      <c r="Z650" s="116"/>
      <c r="AB650" s="116" t="s">
        <v>312</v>
      </c>
      <c r="AC650" s="533" t="str">
        <f>T650</f>
        <v>INSTALACIONES HIDROSANITARIAS</v>
      </c>
      <c r="AD650" s="534"/>
      <c r="AE650" s="534"/>
      <c r="AF650" s="534"/>
      <c r="AG650" s="534"/>
      <c r="AH650" s="535"/>
      <c r="AI650" s="116"/>
      <c r="AK650" s="116" t="s">
        <v>312</v>
      </c>
      <c r="AL650" s="533" t="str">
        <f>AC650</f>
        <v>INSTALACIONES HIDROSANITARIAS</v>
      </c>
      <c r="AM650" s="534"/>
      <c r="AN650" s="534"/>
      <c r="AO650" s="534"/>
      <c r="AP650" s="534"/>
      <c r="AQ650" s="535"/>
      <c r="AR650" s="116"/>
      <c r="AT650" s="116" t="s">
        <v>312</v>
      </c>
      <c r="AU650" s="533" t="str">
        <f>AL650</f>
        <v>INSTALACIONES HIDROSANITARIAS</v>
      </c>
      <c r="AV650" s="534"/>
      <c r="AW650" s="534"/>
      <c r="AX650" s="534"/>
      <c r="AY650" s="534"/>
      <c r="AZ650" s="535"/>
      <c r="BA650" s="116"/>
      <c r="BC650" s="116" t="s">
        <v>312</v>
      </c>
      <c r="BD650" s="533" t="str">
        <f t="shared" ref="BD650" si="10176">AU650</f>
        <v>INSTALACIONES HIDROSANITARIAS</v>
      </c>
      <c r="BE650" s="534"/>
      <c r="BF650" s="534"/>
      <c r="BG650" s="534"/>
      <c r="BH650" s="534"/>
      <c r="BI650" s="535"/>
      <c r="BJ650" s="116"/>
      <c r="BL650" s="116" t="s">
        <v>312</v>
      </c>
      <c r="BM650" s="533" t="str">
        <f t="shared" ref="BM650" si="10177">BD650</f>
        <v>INSTALACIONES HIDROSANITARIAS</v>
      </c>
      <c r="BN650" s="534"/>
      <c r="BO650" s="534"/>
      <c r="BP650" s="534"/>
      <c r="BQ650" s="534"/>
      <c r="BR650" s="535"/>
      <c r="BS650" s="116"/>
      <c r="BU650" s="116" t="s">
        <v>312</v>
      </c>
      <c r="BV650" s="533" t="str">
        <f t="shared" ref="BV650" si="10178">BM650</f>
        <v>INSTALACIONES HIDROSANITARIAS</v>
      </c>
      <c r="BW650" s="534"/>
      <c r="BX650" s="534"/>
      <c r="BY650" s="534"/>
      <c r="BZ650" s="534"/>
      <c r="CA650" s="535"/>
      <c r="CB650" s="116"/>
      <c r="CD650" s="116" t="s">
        <v>312</v>
      </c>
      <c r="CE650" s="533" t="str">
        <f t="shared" ref="CE650" si="10179">BV650</f>
        <v>INSTALACIONES HIDROSANITARIAS</v>
      </c>
      <c r="CF650" s="534"/>
      <c r="CG650" s="534"/>
      <c r="CH650" s="534"/>
      <c r="CI650" s="534"/>
      <c r="CJ650" s="535"/>
      <c r="CK650" s="116"/>
      <c r="CM650" s="116" t="s">
        <v>312</v>
      </c>
      <c r="CN650" s="533" t="str">
        <f t="shared" ref="CN650" si="10180">CE650</f>
        <v>INSTALACIONES HIDROSANITARIAS</v>
      </c>
      <c r="CO650" s="534"/>
      <c r="CP650" s="534"/>
      <c r="CQ650" s="534"/>
      <c r="CR650" s="534"/>
      <c r="CS650" s="535"/>
      <c r="CT650" s="116"/>
      <c r="CV650" s="116" t="s">
        <v>312</v>
      </c>
      <c r="CW650" s="533" t="str">
        <f t="shared" ref="CW650" si="10181">CN650</f>
        <v>INSTALACIONES HIDROSANITARIAS</v>
      </c>
      <c r="CX650" s="534"/>
      <c r="CY650" s="534"/>
      <c r="CZ650" s="534"/>
      <c r="DA650" s="534"/>
      <c r="DB650" s="535"/>
      <c r="DC650" s="116"/>
      <c r="DE650" s="116" t="s">
        <v>312</v>
      </c>
      <c r="DF650" s="533" t="str">
        <f t="shared" ref="DF650" si="10182">CW650</f>
        <v>INSTALACIONES HIDROSANITARIAS</v>
      </c>
      <c r="DG650" s="534"/>
      <c r="DH650" s="534"/>
      <c r="DI650" s="534"/>
      <c r="DJ650" s="534"/>
      <c r="DK650" s="535"/>
      <c r="DL650" s="116"/>
      <c r="DN650" s="116" t="s">
        <v>312</v>
      </c>
      <c r="DO650" s="533" t="str">
        <f t="shared" ref="DO650" si="10183">DF650</f>
        <v>INSTALACIONES HIDROSANITARIAS</v>
      </c>
      <c r="DP650" s="534"/>
      <c r="DQ650" s="534"/>
      <c r="DR650" s="534"/>
      <c r="DS650" s="534"/>
      <c r="DT650" s="535"/>
      <c r="DU650" s="116"/>
      <c r="DW650" s="116" t="s">
        <v>312</v>
      </c>
      <c r="DX650" s="533" t="str">
        <f t="shared" ref="DX650" si="10184">DO650</f>
        <v>INSTALACIONES HIDROSANITARIAS</v>
      </c>
      <c r="DY650" s="534"/>
      <c r="DZ650" s="534"/>
      <c r="EA650" s="534"/>
      <c r="EB650" s="534"/>
      <c r="EC650" s="535"/>
      <c r="ED650" s="116"/>
      <c r="EF650" s="116" t="s">
        <v>312</v>
      </c>
      <c r="EG650" s="533" t="str">
        <f t="shared" ref="EG650" si="10185">DX650</f>
        <v>INSTALACIONES HIDROSANITARIAS</v>
      </c>
      <c r="EH650" s="534"/>
      <c r="EI650" s="534"/>
      <c r="EJ650" s="534"/>
      <c r="EK650" s="534"/>
      <c r="EL650" s="535"/>
      <c r="EM650" s="116"/>
      <c r="EO650" s="116" t="s">
        <v>312</v>
      </c>
      <c r="EP650" s="533" t="str">
        <f t="shared" ref="EP650" si="10186">EG650</f>
        <v>INSTALACIONES HIDROSANITARIAS</v>
      </c>
      <c r="EQ650" s="534"/>
      <c r="ER650" s="534"/>
      <c r="ES650" s="534"/>
      <c r="ET650" s="534"/>
      <c r="EU650" s="535"/>
      <c r="EV650" s="116"/>
      <c r="EX650" s="116" t="s">
        <v>312</v>
      </c>
      <c r="EY650" s="533" t="str">
        <f t="shared" ref="EY650" si="10187">EP650</f>
        <v>INSTALACIONES HIDROSANITARIAS</v>
      </c>
      <c r="EZ650" s="534"/>
      <c r="FA650" s="534"/>
      <c r="FB650" s="534"/>
      <c r="FC650" s="534"/>
      <c r="FD650" s="535"/>
      <c r="FE650" s="116"/>
      <c r="FG650" s="116" t="s">
        <v>312</v>
      </c>
      <c r="FH650" s="533" t="str">
        <f t="shared" ref="FH650" si="10188">EY650</f>
        <v>INSTALACIONES HIDROSANITARIAS</v>
      </c>
      <c r="FI650" s="534"/>
      <c r="FJ650" s="534"/>
      <c r="FK650" s="534"/>
      <c r="FL650" s="534"/>
      <c r="FM650" s="535"/>
      <c r="FN650" s="116"/>
      <c r="FP650" s="116" t="s">
        <v>312</v>
      </c>
      <c r="FQ650" s="533" t="str">
        <f t="shared" ref="FQ650" si="10189">FH650</f>
        <v>INSTALACIONES HIDROSANITARIAS</v>
      </c>
      <c r="FR650" s="534"/>
      <c r="FS650" s="534"/>
      <c r="FT650" s="534"/>
      <c r="FU650" s="534"/>
      <c r="FV650" s="535"/>
      <c r="FW650" s="116"/>
      <c r="FY650" s="116" t="s">
        <v>312</v>
      </c>
      <c r="FZ650" s="533" t="str">
        <f t="shared" ref="FZ650" si="10190">FQ650</f>
        <v>INSTALACIONES HIDROSANITARIAS</v>
      </c>
      <c r="GA650" s="534"/>
      <c r="GB650" s="534"/>
      <c r="GC650" s="534"/>
      <c r="GD650" s="534"/>
      <c r="GE650" s="535"/>
      <c r="GF650" s="116"/>
      <c r="GH650" s="116" t="s">
        <v>312</v>
      </c>
      <c r="GI650" s="533" t="str">
        <f t="shared" ref="GI650" si="10191">FZ650</f>
        <v>INSTALACIONES HIDROSANITARIAS</v>
      </c>
      <c r="GJ650" s="534"/>
      <c r="GK650" s="534"/>
      <c r="GL650" s="534"/>
      <c r="GM650" s="534"/>
      <c r="GN650" s="535"/>
      <c r="GO650" s="116"/>
      <c r="GQ650" s="116" t="s">
        <v>312</v>
      </c>
      <c r="GR650" s="533" t="str">
        <f t="shared" ref="GR650" si="10192">GI650</f>
        <v>INSTALACIONES HIDROSANITARIAS</v>
      </c>
      <c r="GS650" s="534"/>
      <c r="GT650" s="534"/>
      <c r="GU650" s="534"/>
      <c r="GV650" s="534"/>
      <c r="GW650" s="535"/>
      <c r="GX650" s="116"/>
      <c r="GZ650" s="116" t="s">
        <v>312</v>
      </c>
      <c r="HA650" s="533" t="str">
        <f t="shared" ref="HA650" si="10193">GR650</f>
        <v>INSTALACIONES HIDROSANITARIAS</v>
      </c>
      <c r="HB650" s="534"/>
      <c r="HC650" s="534"/>
      <c r="HD650" s="534"/>
      <c r="HE650" s="534"/>
      <c r="HF650" s="535"/>
      <c r="HG650" s="116"/>
      <c r="HI650" s="116" t="s">
        <v>312</v>
      </c>
      <c r="HJ650" s="533" t="str">
        <f t="shared" ref="HJ650" si="10194">HA650</f>
        <v>INSTALACIONES HIDROSANITARIAS</v>
      </c>
      <c r="HK650" s="534"/>
      <c r="HL650" s="534"/>
      <c r="HM650" s="534"/>
      <c r="HN650" s="534"/>
      <c r="HO650" s="535"/>
      <c r="HP650" s="116"/>
      <c r="HR650" s="116" t="s">
        <v>312</v>
      </c>
      <c r="HS650" s="533" t="str">
        <f t="shared" ref="HS650" si="10195">HJ650</f>
        <v>INSTALACIONES HIDROSANITARIAS</v>
      </c>
      <c r="HT650" s="534"/>
      <c r="HU650" s="534"/>
      <c r="HV650" s="534"/>
      <c r="HW650" s="534"/>
      <c r="HX650" s="535"/>
      <c r="HY650" s="116"/>
      <c r="IA650" s="116" t="s">
        <v>312</v>
      </c>
      <c r="IB650" s="533" t="str">
        <f t="shared" ref="IB650" si="10196">HS650</f>
        <v>INSTALACIONES HIDROSANITARIAS</v>
      </c>
      <c r="IC650" s="534"/>
      <c r="ID650" s="534"/>
      <c r="IE650" s="534"/>
      <c r="IF650" s="534"/>
      <c r="IG650" s="535"/>
      <c r="IH650" s="116"/>
      <c r="IJ650" s="116" t="s">
        <v>312</v>
      </c>
      <c r="IK650" s="533" t="str">
        <f t="shared" ref="IK650" si="10197">IB650</f>
        <v>INSTALACIONES HIDROSANITARIAS</v>
      </c>
      <c r="IL650" s="534"/>
      <c r="IM650" s="534"/>
      <c r="IN650" s="534"/>
      <c r="IO650" s="534"/>
      <c r="IP650" s="535"/>
      <c r="IQ650" s="116"/>
      <c r="IS650" s="116" t="s">
        <v>312</v>
      </c>
      <c r="IT650" s="533" t="str">
        <f t="shared" ref="IT650" si="10198">IK650</f>
        <v>INSTALACIONES HIDROSANITARIAS</v>
      </c>
      <c r="IU650" s="534"/>
      <c r="IV650" s="534"/>
      <c r="IW650" s="534"/>
      <c r="IX650" s="534"/>
      <c r="IY650" s="535"/>
      <c r="IZ650" s="116"/>
      <c r="JB650" s="116" t="s">
        <v>312</v>
      </c>
      <c r="JC650" s="533" t="str">
        <f t="shared" ref="JC650" si="10199">IT650</f>
        <v>INSTALACIONES HIDROSANITARIAS</v>
      </c>
      <c r="JD650" s="534"/>
      <c r="JE650" s="534"/>
      <c r="JF650" s="534"/>
      <c r="JG650" s="534"/>
      <c r="JH650" s="535"/>
      <c r="JI650" s="116"/>
      <c r="JK650" s="116" t="s">
        <v>312</v>
      </c>
      <c r="JL650" s="533" t="str">
        <f t="shared" ref="JL650" si="10200">JC650</f>
        <v>INSTALACIONES HIDROSANITARIAS</v>
      </c>
      <c r="JM650" s="534"/>
      <c r="JN650" s="534"/>
      <c r="JO650" s="534"/>
      <c r="JP650" s="534"/>
      <c r="JQ650" s="535"/>
      <c r="JR650" s="116"/>
      <c r="JT650" s="116" t="s">
        <v>312</v>
      </c>
      <c r="JU650" s="533" t="str">
        <f t="shared" ref="JU650" si="10201">JL650</f>
        <v>INSTALACIONES HIDROSANITARIAS</v>
      </c>
      <c r="JV650" s="534"/>
      <c r="JW650" s="534"/>
      <c r="JX650" s="534"/>
      <c r="JY650" s="534"/>
      <c r="JZ650" s="535"/>
      <c r="KA650" s="116"/>
      <c r="KC650" s="116" t="s">
        <v>312</v>
      </c>
      <c r="KD650" s="533" t="str">
        <f t="shared" ref="KD650" si="10202">JU650</f>
        <v>INSTALACIONES HIDROSANITARIAS</v>
      </c>
      <c r="KE650" s="534"/>
      <c r="KF650" s="534"/>
      <c r="KG650" s="534"/>
      <c r="KH650" s="534"/>
      <c r="KI650" s="535"/>
      <c r="KJ650" s="116"/>
      <c r="KL650" s="116" t="s">
        <v>312</v>
      </c>
      <c r="KM650" s="533" t="str">
        <f t="shared" ref="KM650" si="10203">KD650</f>
        <v>INSTALACIONES HIDROSANITARIAS</v>
      </c>
      <c r="KN650" s="534"/>
      <c r="KO650" s="534"/>
      <c r="KP650" s="534"/>
      <c r="KQ650" s="534"/>
      <c r="KR650" s="535"/>
      <c r="KS650" s="116"/>
      <c r="KU650" s="116" t="s">
        <v>312</v>
      </c>
      <c r="KV650" s="533" t="str">
        <f t="shared" ref="KV650" si="10204">KM650</f>
        <v>INSTALACIONES HIDROSANITARIAS</v>
      </c>
      <c r="KW650" s="534"/>
      <c r="KX650" s="534"/>
      <c r="KY650" s="534"/>
      <c r="KZ650" s="534"/>
      <c r="LA650" s="535"/>
      <c r="LB650" s="116"/>
      <c r="LD650" s="116" t="s">
        <v>312</v>
      </c>
      <c r="LE650" s="533" t="str">
        <f t="shared" ref="LE650" si="10205">KV650</f>
        <v>INSTALACIONES HIDROSANITARIAS</v>
      </c>
      <c r="LF650" s="534"/>
      <c r="LG650" s="534"/>
      <c r="LH650" s="534"/>
      <c r="LI650" s="534"/>
      <c r="LJ650" s="535"/>
      <c r="LK650" s="116"/>
      <c r="LM650" s="116" t="s">
        <v>312</v>
      </c>
      <c r="LN650" s="533" t="str">
        <f t="shared" ref="LN650" si="10206">LE650</f>
        <v>INSTALACIONES HIDROSANITARIAS</v>
      </c>
      <c r="LO650" s="534"/>
      <c r="LP650" s="534"/>
      <c r="LQ650" s="534"/>
      <c r="LR650" s="534"/>
      <c r="LS650" s="535"/>
      <c r="LT650" s="116"/>
      <c r="LV650" s="116" t="s">
        <v>312</v>
      </c>
      <c r="LW650" s="533" t="str">
        <f t="shared" ref="LW650" si="10207">LN650</f>
        <v>INSTALACIONES HIDROSANITARIAS</v>
      </c>
      <c r="LX650" s="534"/>
      <c r="LY650" s="534"/>
      <c r="LZ650" s="534"/>
      <c r="MA650" s="534"/>
      <c r="MB650" s="535"/>
      <c r="MC650" s="116"/>
      <c r="ME650" s="116" t="s">
        <v>312</v>
      </c>
      <c r="MF650" s="533" t="str">
        <f t="shared" ref="MF650" si="10208">LW650</f>
        <v>INSTALACIONES HIDROSANITARIAS</v>
      </c>
      <c r="MG650" s="534"/>
      <c r="MH650" s="534"/>
      <c r="MI650" s="534"/>
      <c r="MJ650" s="534"/>
      <c r="MK650" s="535"/>
      <c r="ML650" s="116"/>
      <c r="MN650" s="116" t="s">
        <v>312</v>
      </c>
      <c r="MO650" s="533" t="str">
        <f t="shared" ref="MO650" si="10209">MF650</f>
        <v>INSTALACIONES HIDROSANITARIAS</v>
      </c>
      <c r="MP650" s="534"/>
      <c r="MQ650" s="534"/>
      <c r="MR650" s="534"/>
      <c r="MS650" s="534"/>
      <c r="MT650" s="535"/>
      <c r="MU650" s="116"/>
      <c r="MW650" s="116" t="s">
        <v>312</v>
      </c>
      <c r="MX650" s="533" t="str">
        <f t="shared" ref="MX650" si="10210">MO650</f>
        <v>INSTALACIONES HIDROSANITARIAS</v>
      </c>
      <c r="MY650" s="534"/>
      <c r="MZ650" s="534"/>
      <c r="NA650" s="534"/>
      <c r="NB650" s="534"/>
      <c r="NC650" s="535"/>
      <c r="ND650" s="116"/>
      <c r="NF650" s="116" t="s">
        <v>312</v>
      </c>
      <c r="NG650" s="533" t="str">
        <f t="shared" ref="NG650" si="10211">MX650</f>
        <v>INSTALACIONES HIDROSANITARIAS</v>
      </c>
      <c r="NH650" s="534"/>
      <c r="NI650" s="534"/>
      <c r="NJ650" s="534"/>
      <c r="NK650" s="534"/>
      <c r="NL650" s="535"/>
      <c r="NM650" s="116"/>
      <c r="NO650" s="116" t="s">
        <v>312</v>
      </c>
      <c r="NP650" s="533" t="str">
        <f t="shared" ref="NP650" si="10212">NG650</f>
        <v>INSTALACIONES HIDROSANITARIAS</v>
      </c>
      <c r="NQ650" s="534"/>
      <c r="NR650" s="534"/>
      <c r="NS650" s="534"/>
      <c r="NT650" s="534"/>
      <c r="NU650" s="535"/>
      <c r="NV650" s="116"/>
      <c r="NX650" s="116" t="s">
        <v>312</v>
      </c>
      <c r="NY650" s="533" t="str">
        <f t="shared" ref="NY650" si="10213">NP650</f>
        <v>INSTALACIONES HIDROSANITARIAS</v>
      </c>
      <c r="NZ650" s="534"/>
      <c r="OA650" s="534"/>
      <c r="OB650" s="534"/>
      <c r="OC650" s="534"/>
      <c r="OD650" s="535"/>
      <c r="OE650" s="116"/>
      <c r="OG650" s="116" t="s">
        <v>312</v>
      </c>
      <c r="OH650" s="533" t="str">
        <f t="shared" ref="OH650" si="10214">NY650</f>
        <v>INSTALACIONES HIDROSANITARIAS</v>
      </c>
      <c r="OI650" s="534"/>
      <c r="OJ650" s="534"/>
      <c r="OK650" s="534"/>
      <c r="OL650" s="534"/>
      <c r="OM650" s="535"/>
      <c r="ON650" s="116"/>
      <c r="OP650" s="116" t="s">
        <v>312</v>
      </c>
      <c r="OQ650" s="533" t="str">
        <f t="shared" ref="OQ650" si="10215">OH650</f>
        <v>INSTALACIONES HIDROSANITARIAS</v>
      </c>
      <c r="OR650" s="534"/>
      <c r="OS650" s="534"/>
      <c r="OT650" s="534"/>
      <c r="OU650" s="534"/>
      <c r="OV650" s="535"/>
      <c r="OW650" s="116"/>
      <c r="OY650" s="116" t="s">
        <v>312</v>
      </c>
      <c r="OZ650" s="533" t="str">
        <f t="shared" ref="OZ650" si="10216">OQ650</f>
        <v>INSTALACIONES HIDROSANITARIAS</v>
      </c>
      <c r="PA650" s="534"/>
      <c r="PB650" s="534"/>
      <c r="PC650" s="534"/>
      <c r="PD650" s="534"/>
      <c r="PE650" s="535"/>
      <c r="PF650" s="116"/>
    </row>
    <row r="651" spans="1:422">
      <c r="A651" s="116"/>
      <c r="B651" s="536"/>
      <c r="C651" s="537"/>
      <c r="D651" s="537"/>
      <c r="E651" s="537"/>
      <c r="F651" s="537"/>
      <c r="G651" s="538"/>
      <c r="H651" s="116"/>
      <c r="J651" s="116"/>
      <c r="K651" s="536"/>
      <c r="L651" s="537"/>
      <c r="M651" s="537"/>
      <c r="N651" s="537"/>
      <c r="O651" s="537"/>
      <c r="P651" s="538"/>
      <c r="Q651" s="116"/>
      <c r="S651" s="116"/>
      <c r="T651" s="536"/>
      <c r="U651" s="537"/>
      <c r="V651" s="537"/>
      <c r="W651" s="537"/>
      <c r="X651" s="537"/>
      <c r="Y651" s="538"/>
      <c r="Z651" s="116"/>
      <c r="AB651" s="116"/>
      <c r="AC651" s="536"/>
      <c r="AD651" s="537"/>
      <c r="AE651" s="537"/>
      <c r="AF651" s="537"/>
      <c r="AG651" s="537"/>
      <c r="AH651" s="538"/>
      <c r="AI651" s="116"/>
      <c r="AK651" s="116"/>
      <c r="AL651" s="536"/>
      <c r="AM651" s="537"/>
      <c r="AN651" s="537"/>
      <c r="AO651" s="537"/>
      <c r="AP651" s="537"/>
      <c r="AQ651" s="538"/>
      <c r="AR651" s="116"/>
      <c r="AT651" s="116"/>
      <c r="AU651" s="536"/>
      <c r="AV651" s="537"/>
      <c r="AW651" s="537"/>
      <c r="AX651" s="537"/>
      <c r="AY651" s="537"/>
      <c r="AZ651" s="538"/>
      <c r="BA651" s="116"/>
      <c r="BC651" s="116"/>
      <c r="BD651" s="536"/>
      <c r="BE651" s="537"/>
      <c r="BF651" s="537"/>
      <c r="BG651" s="537"/>
      <c r="BH651" s="537"/>
      <c r="BI651" s="538"/>
      <c r="BJ651" s="116"/>
      <c r="BL651" s="116"/>
      <c r="BM651" s="536"/>
      <c r="BN651" s="537"/>
      <c r="BO651" s="537"/>
      <c r="BP651" s="537"/>
      <c r="BQ651" s="537"/>
      <c r="BR651" s="538"/>
      <c r="BS651" s="116"/>
      <c r="BU651" s="116"/>
      <c r="BV651" s="536"/>
      <c r="BW651" s="537"/>
      <c r="BX651" s="537"/>
      <c r="BY651" s="537"/>
      <c r="BZ651" s="537"/>
      <c r="CA651" s="538"/>
      <c r="CB651" s="116"/>
      <c r="CD651" s="116"/>
      <c r="CE651" s="536"/>
      <c r="CF651" s="537"/>
      <c r="CG651" s="537"/>
      <c r="CH651" s="537"/>
      <c r="CI651" s="537"/>
      <c r="CJ651" s="538"/>
      <c r="CK651" s="116"/>
      <c r="CM651" s="116"/>
      <c r="CN651" s="536"/>
      <c r="CO651" s="537"/>
      <c r="CP651" s="537"/>
      <c r="CQ651" s="537"/>
      <c r="CR651" s="537"/>
      <c r="CS651" s="538"/>
      <c r="CT651" s="116"/>
      <c r="CV651" s="116"/>
      <c r="CW651" s="536"/>
      <c r="CX651" s="537"/>
      <c r="CY651" s="537"/>
      <c r="CZ651" s="537"/>
      <c r="DA651" s="537"/>
      <c r="DB651" s="538"/>
      <c r="DC651" s="116"/>
      <c r="DE651" s="116"/>
      <c r="DF651" s="536"/>
      <c r="DG651" s="537"/>
      <c r="DH651" s="537"/>
      <c r="DI651" s="537"/>
      <c r="DJ651" s="537"/>
      <c r="DK651" s="538"/>
      <c r="DL651" s="116"/>
      <c r="DN651" s="116"/>
      <c r="DO651" s="536"/>
      <c r="DP651" s="537"/>
      <c r="DQ651" s="537"/>
      <c r="DR651" s="537"/>
      <c r="DS651" s="537"/>
      <c r="DT651" s="538"/>
      <c r="DU651" s="116"/>
      <c r="DW651" s="116"/>
      <c r="DX651" s="536"/>
      <c r="DY651" s="537"/>
      <c r="DZ651" s="537"/>
      <c r="EA651" s="537"/>
      <c r="EB651" s="537"/>
      <c r="EC651" s="538"/>
      <c r="ED651" s="116"/>
      <c r="EF651" s="116"/>
      <c r="EG651" s="536"/>
      <c r="EH651" s="537"/>
      <c r="EI651" s="537"/>
      <c r="EJ651" s="537"/>
      <c r="EK651" s="537"/>
      <c r="EL651" s="538"/>
      <c r="EM651" s="116"/>
      <c r="EO651" s="116"/>
      <c r="EP651" s="536"/>
      <c r="EQ651" s="537"/>
      <c r="ER651" s="537"/>
      <c r="ES651" s="537"/>
      <c r="ET651" s="537"/>
      <c r="EU651" s="538"/>
      <c r="EV651" s="116"/>
      <c r="EX651" s="116"/>
      <c r="EY651" s="536"/>
      <c r="EZ651" s="537"/>
      <c r="FA651" s="537"/>
      <c r="FB651" s="537"/>
      <c r="FC651" s="537"/>
      <c r="FD651" s="538"/>
      <c r="FE651" s="116"/>
      <c r="FG651" s="116"/>
      <c r="FH651" s="536"/>
      <c r="FI651" s="537"/>
      <c r="FJ651" s="537"/>
      <c r="FK651" s="537"/>
      <c r="FL651" s="537"/>
      <c r="FM651" s="538"/>
      <c r="FN651" s="116"/>
      <c r="FP651" s="116"/>
      <c r="FQ651" s="536"/>
      <c r="FR651" s="537"/>
      <c r="FS651" s="537"/>
      <c r="FT651" s="537"/>
      <c r="FU651" s="537"/>
      <c r="FV651" s="538"/>
      <c r="FW651" s="116"/>
      <c r="FY651" s="116"/>
      <c r="FZ651" s="536"/>
      <c r="GA651" s="537"/>
      <c r="GB651" s="537"/>
      <c r="GC651" s="537"/>
      <c r="GD651" s="537"/>
      <c r="GE651" s="538"/>
      <c r="GF651" s="116"/>
      <c r="GH651" s="116"/>
      <c r="GI651" s="536"/>
      <c r="GJ651" s="537"/>
      <c r="GK651" s="537"/>
      <c r="GL651" s="537"/>
      <c r="GM651" s="537"/>
      <c r="GN651" s="538"/>
      <c r="GO651" s="116"/>
      <c r="GQ651" s="116"/>
      <c r="GR651" s="536"/>
      <c r="GS651" s="537"/>
      <c r="GT651" s="537"/>
      <c r="GU651" s="537"/>
      <c r="GV651" s="537"/>
      <c r="GW651" s="538"/>
      <c r="GX651" s="116"/>
      <c r="GZ651" s="116"/>
      <c r="HA651" s="536"/>
      <c r="HB651" s="537"/>
      <c r="HC651" s="537"/>
      <c r="HD651" s="537"/>
      <c r="HE651" s="537"/>
      <c r="HF651" s="538"/>
      <c r="HG651" s="116"/>
      <c r="HI651" s="116"/>
      <c r="HJ651" s="536"/>
      <c r="HK651" s="537"/>
      <c r="HL651" s="537"/>
      <c r="HM651" s="537"/>
      <c r="HN651" s="537"/>
      <c r="HO651" s="538"/>
      <c r="HP651" s="116"/>
      <c r="HR651" s="116"/>
      <c r="HS651" s="536"/>
      <c r="HT651" s="537"/>
      <c r="HU651" s="537"/>
      <c r="HV651" s="537"/>
      <c r="HW651" s="537"/>
      <c r="HX651" s="538"/>
      <c r="HY651" s="116"/>
      <c r="IA651" s="116"/>
      <c r="IB651" s="536"/>
      <c r="IC651" s="537"/>
      <c r="ID651" s="537"/>
      <c r="IE651" s="537"/>
      <c r="IF651" s="537"/>
      <c r="IG651" s="538"/>
      <c r="IH651" s="116"/>
      <c r="IJ651" s="116"/>
      <c r="IK651" s="536"/>
      <c r="IL651" s="537"/>
      <c r="IM651" s="537"/>
      <c r="IN651" s="537"/>
      <c r="IO651" s="537"/>
      <c r="IP651" s="538"/>
      <c r="IQ651" s="116"/>
      <c r="IS651" s="116"/>
      <c r="IT651" s="536"/>
      <c r="IU651" s="537"/>
      <c r="IV651" s="537"/>
      <c r="IW651" s="537"/>
      <c r="IX651" s="537"/>
      <c r="IY651" s="538"/>
      <c r="IZ651" s="116"/>
      <c r="JB651" s="116"/>
      <c r="JC651" s="536"/>
      <c r="JD651" s="537"/>
      <c r="JE651" s="537"/>
      <c r="JF651" s="537"/>
      <c r="JG651" s="537"/>
      <c r="JH651" s="538"/>
      <c r="JI651" s="116"/>
      <c r="JK651" s="116"/>
      <c r="JL651" s="536"/>
      <c r="JM651" s="537"/>
      <c r="JN651" s="537"/>
      <c r="JO651" s="537"/>
      <c r="JP651" s="537"/>
      <c r="JQ651" s="538"/>
      <c r="JR651" s="116"/>
      <c r="JT651" s="116"/>
      <c r="JU651" s="536"/>
      <c r="JV651" s="537"/>
      <c r="JW651" s="537"/>
      <c r="JX651" s="537"/>
      <c r="JY651" s="537"/>
      <c r="JZ651" s="538"/>
      <c r="KA651" s="116"/>
      <c r="KC651" s="116"/>
      <c r="KD651" s="536"/>
      <c r="KE651" s="537"/>
      <c r="KF651" s="537"/>
      <c r="KG651" s="537"/>
      <c r="KH651" s="537"/>
      <c r="KI651" s="538"/>
      <c r="KJ651" s="116"/>
      <c r="KL651" s="116"/>
      <c r="KM651" s="536"/>
      <c r="KN651" s="537"/>
      <c r="KO651" s="537"/>
      <c r="KP651" s="537"/>
      <c r="KQ651" s="537"/>
      <c r="KR651" s="538"/>
      <c r="KS651" s="116"/>
      <c r="KU651" s="116"/>
      <c r="KV651" s="536"/>
      <c r="KW651" s="537"/>
      <c r="KX651" s="537"/>
      <c r="KY651" s="537"/>
      <c r="KZ651" s="537"/>
      <c r="LA651" s="538"/>
      <c r="LB651" s="116"/>
      <c r="LD651" s="116"/>
      <c r="LE651" s="536"/>
      <c r="LF651" s="537"/>
      <c r="LG651" s="537"/>
      <c r="LH651" s="537"/>
      <c r="LI651" s="537"/>
      <c r="LJ651" s="538"/>
      <c r="LK651" s="116"/>
      <c r="LM651" s="116"/>
      <c r="LN651" s="536"/>
      <c r="LO651" s="537"/>
      <c r="LP651" s="537"/>
      <c r="LQ651" s="537"/>
      <c r="LR651" s="537"/>
      <c r="LS651" s="538"/>
      <c r="LT651" s="116"/>
      <c r="LV651" s="116"/>
      <c r="LW651" s="536"/>
      <c r="LX651" s="537"/>
      <c r="LY651" s="537"/>
      <c r="LZ651" s="537"/>
      <c r="MA651" s="537"/>
      <c r="MB651" s="538"/>
      <c r="MC651" s="116"/>
      <c r="ME651" s="116"/>
      <c r="MF651" s="536"/>
      <c r="MG651" s="537"/>
      <c r="MH651" s="537"/>
      <c r="MI651" s="537"/>
      <c r="MJ651" s="537"/>
      <c r="MK651" s="538"/>
      <c r="ML651" s="116"/>
      <c r="MN651" s="116"/>
      <c r="MO651" s="536"/>
      <c r="MP651" s="537"/>
      <c r="MQ651" s="537"/>
      <c r="MR651" s="537"/>
      <c r="MS651" s="537"/>
      <c r="MT651" s="538"/>
      <c r="MU651" s="116"/>
      <c r="MW651" s="116"/>
      <c r="MX651" s="536"/>
      <c r="MY651" s="537"/>
      <c r="MZ651" s="537"/>
      <c r="NA651" s="537"/>
      <c r="NB651" s="537"/>
      <c r="NC651" s="538"/>
      <c r="ND651" s="116"/>
      <c r="NF651" s="116"/>
      <c r="NG651" s="536"/>
      <c r="NH651" s="537"/>
      <c r="NI651" s="537"/>
      <c r="NJ651" s="537"/>
      <c r="NK651" s="537"/>
      <c r="NL651" s="538"/>
      <c r="NM651" s="116"/>
      <c r="NO651" s="116"/>
      <c r="NP651" s="536"/>
      <c r="NQ651" s="537"/>
      <c r="NR651" s="537"/>
      <c r="NS651" s="537"/>
      <c r="NT651" s="537"/>
      <c r="NU651" s="538"/>
      <c r="NV651" s="116"/>
      <c r="NX651" s="116"/>
      <c r="NY651" s="536"/>
      <c r="NZ651" s="537"/>
      <c r="OA651" s="537"/>
      <c r="OB651" s="537"/>
      <c r="OC651" s="537"/>
      <c r="OD651" s="538"/>
      <c r="OE651" s="116"/>
      <c r="OG651" s="116"/>
      <c r="OH651" s="536"/>
      <c r="OI651" s="537"/>
      <c r="OJ651" s="537"/>
      <c r="OK651" s="537"/>
      <c r="OL651" s="537"/>
      <c r="OM651" s="538"/>
      <c r="ON651" s="116"/>
      <c r="OP651" s="116"/>
      <c r="OQ651" s="536"/>
      <c r="OR651" s="537"/>
      <c r="OS651" s="537"/>
      <c r="OT651" s="537"/>
      <c r="OU651" s="537"/>
      <c r="OV651" s="538"/>
      <c r="OW651" s="116"/>
      <c r="OY651" s="116"/>
      <c r="OZ651" s="536"/>
      <c r="PA651" s="537"/>
      <c r="PB651" s="537"/>
      <c r="PC651" s="537"/>
      <c r="PD651" s="537"/>
      <c r="PE651" s="538"/>
      <c r="PF651" s="116"/>
    </row>
    <row r="652" spans="1:422" ht="15" customHeight="1">
      <c r="A652" s="117" t="s">
        <v>1</v>
      </c>
      <c r="B652" s="544" t="str">
        <f>+APU!B364</f>
        <v>SALIDA SANITARIA DE 2" INCLUYE MATERIALES, ACCESORIOS Y TODOS LOS ELEMENTOS NECESARIO PARA SU CORRECTA INSTALACION Y FUNCIONAMIENTO.</v>
      </c>
      <c r="C652" s="545"/>
      <c r="D652" s="545"/>
      <c r="E652" s="545"/>
      <c r="F652" s="545"/>
      <c r="G652" s="545"/>
      <c r="H652" s="117" t="s">
        <v>313</v>
      </c>
      <c r="J652" s="117" t="s">
        <v>1</v>
      </c>
      <c r="K652" s="539" t="str">
        <f>B652</f>
        <v>SALIDA SANITARIA DE 2" INCLUYE MATERIALES, ACCESORIOS Y TODOS LOS ELEMENTOS NECESARIO PARA SU CORRECTA INSTALACION Y FUNCIONAMIENTO.</v>
      </c>
      <c r="L652" s="540"/>
      <c r="M652" s="540"/>
      <c r="N652" s="540"/>
      <c r="O652" s="540"/>
      <c r="P652" s="540"/>
      <c r="Q652" s="117" t="s">
        <v>313</v>
      </c>
      <c r="S652" s="117" t="s">
        <v>1</v>
      </c>
      <c r="T652" s="539" t="str">
        <f>K652</f>
        <v>SALIDA SANITARIA DE 2" INCLUYE MATERIALES, ACCESORIOS Y TODOS LOS ELEMENTOS NECESARIO PARA SU CORRECTA INSTALACION Y FUNCIONAMIENTO.</v>
      </c>
      <c r="U652" s="540"/>
      <c r="V652" s="540"/>
      <c r="W652" s="540"/>
      <c r="X652" s="540"/>
      <c r="Y652" s="540"/>
      <c r="Z652" s="117" t="s">
        <v>313</v>
      </c>
      <c r="AB652" s="117" t="s">
        <v>1</v>
      </c>
      <c r="AC652" s="539" t="str">
        <f>T652</f>
        <v>SALIDA SANITARIA DE 2" INCLUYE MATERIALES, ACCESORIOS Y TODOS LOS ELEMENTOS NECESARIO PARA SU CORRECTA INSTALACION Y FUNCIONAMIENTO.</v>
      </c>
      <c r="AD652" s="540"/>
      <c r="AE652" s="540"/>
      <c r="AF652" s="540"/>
      <c r="AG652" s="540"/>
      <c r="AH652" s="540"/>
      <c r="AI652" s="117" t="s">
        <v>313</v>
      </c>
      <c r="AK652" s="117" t="s">
        <v>1</v>
      </c>
      <c r="AL652" s="539" t="str">
        <f>AC652</f>
        <v>SALIDA SANITARIA DE 2" INCLUYE MATERIALES, ACCESORIOS Y TODOS LOS ELEMENTOS NECESARIO PARA SU CORRECTA INSTALACION Y FUNCIONAMIENTO.</v>
      </c>
      <c r="AM652" s="540"/>
      <c r="AN652" s="540"/>
      <c r="AO652" s="540"/>
      <c r="AP652" s="540"/>
      <c r="AQ652" s="540"/>
      <c r="AR652" s="117" t="s">
        <v>313</v>
      </c>
      <c r="AT652" s="117" t="s">
        <v>1</v>
      </c>
      <c r="AU652" s="539" t="str">
        <f>AL652</f>
        <v>SALIDA SANITARIA DE 2" INCLUYE MATERIALES, ACCESORIOS Y TODOS LOS ELEMENTOS NECESARIO PARA SU CORRECTA INSTALACION Y FUNCIONAMIENTO.</v>
      </c>
      <c r="AV652" s="540"/>
      <c r="AW652" s="540"/>
      <c r="AX652" s="540"/>
      <c r="AY652" s="540"/>
      <c r="AZ652" s="540"/>
      <c r="BA652" s="117" t="s">
        <v>313</v>
      </c>
      <c r="BC652" s="117" t="s">
        <v>1</v>
      </c>
      <c r="BD652" s="539" t="str">
        <f t="shared" ref="BD652" si="10217">AU652</f>
        <v>SALIDA SANITARIA DE 2" INCLUYE MATERIALES, ACCESORIOS Y TODOS LOS ELEMENTOS NECESARIO PARA SU CORRECTA INSTALACION Y FUNCIONAMIENTO.</v>
      </c>
      <c r="BE652" s="540"/>
      <c r="BF652" s="540"/>
      <c r="BG652" s="540"/>
      <c r="BH652" s="540"/>
      <c r="BI652" s="540"/>
      <c r="BJ652" s="117" t="s">
        <v>313</v>
      </c>
      <c r="BL652" s="117" t="s">
        <v>1</v>
      </c>
      <c r="BM652" s="539" t="str">
        <f t="shared" ref="BM652" si="10218">BD652</f>
        <v>SALIDA SANITARIA DE 2" INCLUYE MATERIALES, ACCESORIOS Y TODOS LOS ELEMENTOS NECESARIO PARA SU CORRECTA INSTALACION Y FUNCIONAMIENTO.</v>
      </c>
      <c r="BN652" s="540"/>
      <c r="BO652" s="540"/>
      <c r="BP652" s="540"/>
      <c r="BQ652" s="540"/>
      <c r="BR652" s="540"/>
      <c r="BS652" s="117" t="s">
        <v>313</v>
      </c>
      <c r="BU652" s="117" t="s">
        <v>1</v>
      </c>
      <c r="BV652" s="539" t="str">
        <f t="shared" ref="BV652" si="10219">BM652</f>
        <v>SALIDA SANITARIA DE 2" INCLUYE MATERIALES, ACCESORIOS Y TODOS LOS ELEMENTOS NECESARIO PARA SU CORRECTA INSTALACION Y FUNCIONAMIENTO.</v>
      </c>
      <c r="BW652" s="540"/>
      <c r="BX652" s="540"/>
      <c r="BY652" s="540"/>
      <c r="BZ652" s="540"/>
      <c r="CA652" s="540"/>
      <c r="CB652" s="117" t="s">
        <v>313</v>
      </c>
      <c r="CD652" s="117" t="s">
        <v>1</v>
      </c>
      <c r="CE652" s="539" t="str">
        <f t="shared" ref="CE652" si="10220">BV652</f>
        <v>SALIDA SANITARIA DE 2" INCLUYE MATERIALES, ACCESORIOS Y TODOS LOS ELEMENTOS NECESARIO PARA SU CORRECTA INSTALACION Y FUNCIONAMIENTO.</v>
      </c>
      <c r="CF652" s="540"/>
      <c r="CG652" s="540"/>
      <c r="CH652" s="540"/>
      <c r="CI652" s="540"/>
      <c r="CJ652" s="540"/>
      <c r="CK652" s="117" t="s">
        <v>313</v>
      </c>
      <c r="CM652" s="117" t="s">
        <v>1</v>
      </c>
      <c r="CN652" s="539" t="str">
        <f t="shared" ref="CN652" si="10221">CE652</f>
        <v>SALIDA SANITARIA DE 2" INCLUYE MATERIALES, ACCESORIOS Y TODOS LOS ELEMENTOS NECESARIO PARA SU CORRECTA INSTALACION Y FUNCIONAMIENTO.</v>
      </c>
      <c r="CO652" s="540"/>
      <c r="CP652" s="540"/>
      <c r="CQ652" s="540"/>
      <c r="CR652" s="540"/>
      <c r="CS652" s="540"/>
      <c r="CT652" s="117" t="s">
        <v>313</v>
      </c>
      <c r="CV652" s="117" t="s">
        <v>1</v>
      </c>
      <c r="CW652" s="539" t="str">
        <f t="shared" ref="CW652" si="10222">CN652</f>
        <v>SALIDA SANITARIA DE 2" INCLUYE MATERIALES, ACCESORIOS Y TODOS LOS ELEMENTOS NECESARIO PARA SU CORRECTA INSTALACION Y FUNCIONAMIENTO.</v>
      </c>
      <c r="CX652" s="540"/>
      <c r="CY652" s="540"/>
      <c r="CZ652" s="540"/>
      <c r="DA652" s="540"/>
      <c r="DB652" s="540"/>
      <c r="DC652" s="117" t="s">
        <v>313</v>
      </c>
      <c r="DE652" s="117" t="s">
        <v>1</v>
      </c>
      <c r="DF652" s="539" t="str">
        <f t="shared" ref="DF652" si="10223">CW652</f>
        <v>SALIDA SANITARIA DE 2" INCLUYE MATERIALES, ACCESORIOS Y TODOS LOS ELEMENTOS NECESARIO PARA SU CORRECTA INSTALACION Y FUNCIONAMIENTO.</v>
      </c>
      <c r="DG652" s="540"/>
      <c r="DH652" s="540"/>
      <c r="DI652" s="540"/>
      <c r="DJ652" s="540"/>
      <c r="DK652" s="540"/>
      <c r="DL652" s="117" t="s">
        <v>313</v>
      </c>
      <c r="DN652" s="117" t="s">
        <v>1</v>
      </c>
      <c r="DO652" s="539" t="str">
        <f t="shared" ref="DO652" si="10224">DF652</f>
        <v>SALIDA SANITARIA DE 2" INCLUYE MATERIALES, ACCESORIOS Y TODOS LOS ELEMENTOS NECESARIO PARA SU CORRECTA INSTALACION Y FUNCIONAMIENTO.</v>
      </c>
      <c r="DP652" s="540"/>
      <c r="DQ652" s="540"/>
      <c r="DR652" s="540"/>
      <c r="DS652" s="540"/>
      <c r="DT652" s="540"/>
      <c r="DU652" s="117" t="s">
        <v>313</v>
      </c>
      <c r="DW652" s="117" t="s">
        <v>1</v>
      </c>
      <c r="DX652" s="539" t="str">
        <f t="shared" ref="DX652" si="10225">DO652</f>
        <v>SALIDA SANITARIA DE 2" INCLUYE MATERIALES, ACCESORIOS Y TODOS LOS ELEMENTOS NECESARIO PARA SU CORRECTA INSTALACION Y FUNCIONAMIENTO.</v>
      </c>
      <c r="DY652" s="540"/>
      <c r="DZ652" s="540"/>
      <c r="EA652" s="540"/>
      <c r="EB652" s="540"/>
      <c r="EC652" s="540"/>
      <c r="ED652" s="117" t="s">
        <v>313</v>
      </c>
      <c r="EF652" s="117" t="s">
        <v>1</v>
      </c>
      <c r="EG652" s="539" t="str">
        <f t="shared" ref="EG652" si="10226">DX652</f>
        <v>SALIDA SANITARIA DE 2" INCLUYE MATERIALES, ACCESORIOS Y TODOS LOS ELEMENTOS NECESARIO PARA SU CORRECTA INSTALACION Y FUNCIONAMIENTO.</v>
      </c>
      <c r="EH652" s="540"/>
      <c r="EI652" s="540"/>
      <c r="EJ652" s="540"/>
      <c r="EK652" s="540"/>
      <c r="EL652" s="540"/>
      <c r="EM652" s="117" t="s">
        <v>313</v>
      </c>
      <c r="EO652" s="117" t="s">
        <v>1</v>
      </c>
      <c r="EP652" s="539" t="str">
        <f t="shared" ref="EP652" si="10227">EG652</f>
        <v>SALIDA SANITARIA DE 2" INCLUYE MATERIALES, ACCESORIOS Y TODOS LOS ELEMENTOS NECESARIO PARA SU CORRECTA INSTALACION Y FUNCIONAMIENTO.</v>
      </c>
      <c r="EQ652" s="540"/>
      <c r="ER652" s="540"/>
      <c r="ES652" s="540"/>
      <c r="ET652" s="540"/>
      <c r="EU652" s="540"/>
      <c r="EV652" s="117" t="s">
        <v>313</v>
      </c>
      <c r="EX652" s="117" t="s">
        <v>1</v>
      </c>
      <c r="EY652" s="539" t="str">
        <f t="shared" ref="EY652" si="10228">EP652</f>
        <v>SALIDA SANITARIA DE 2" INCLUYE MATERIALES, ACCESORIOS Y TODOS LOS ELEMENTOS NECESARIO PARA SU CORRECTA INSTALACION Y FUNCIONAMIENTO.</v>
      </c>
      <c r="EZ652" s="540"/>
      <c r="FA652" s="540"/>
      <c r="FB652" s="540"/>
      <c r="FC652" s="540"/>
      <c r="FD652" s="540"/>
      <c r="FE652" s="117" t="s">
        <v>313</v>
      </c>
      <c r="FG652" s="117" t="s">
        <v>1</v>
      </c>
      <c r="FH652" s="539" t="str">
        <f t="shared" ref="FH652" si="10229">EY652</f>
        <v>SALIDA SANITARIA DE 2" INCLUYE MATERIALES, ACCESORIOS Y TODOS LOS ELEMENTOS NECESARIO PARA SU CORRECTA INSTALACION Y FUNCIONAMIENTO.</v>
      </c>
      <c r="FI652" s="540"/>
      <c r="FJ652" s="540"/>
      <c r="FK652" s="540"/>
      <c r="FL652" s="540"/>
      <c r="FM652" s="540"/>
      <c r="FN652" s="117" t="s">
        <v>313</v>
      </c>
      <c r="FP652" s="117" t="s">
        <v>1</v>
      </c>
      <c r="FQ652" s="539" t="str">
        <f t="shared" ref="FQ652" si="10230">FH652</f>
        <v>SALIDA SANITARIA DE 2" INCLUYE MATERIALES, ACCESORIOS Y TODOS LOS ELEMENTOS NECESARIO PARA SU CORRECTA INSTALACION Y FUNCIONAMIENTO.</v>
      </c>
      <c r="FR652" s="540"/>
      <c r="FS652" s="540"/>
      <c r="FT652" s="540"/>
      <c r="FU652" s="540"/>
      <c r="FV652" s="540"/>
      <c r="FW652" s="117" t="s">
        <v>313</v>
      </c>
      <c r="FY652" s="117" t="s">
        <v>1</v>
      </c>
      <c r="FZ652" s="539" t="str">
        <f t="shared" ref="FZ652" si="10231">FQ652</f>
        <v>SALIDA SANITARIA DE 2" INCLUYE MATERIALES, ACCESORIOS Y TODOS LOS ELEMENTOS NECESARIO PARA SU CORRECTA INSTALACION Y FUNCIONAMIENTO.</v>
      </c>
      <c r="GA652" s="540"/>
      <c r="GB652" s="540"/>
      <c r="GC652" s="540"/>
      <c r="GD652" s="540"/>
      <c r="GE652" s="540"/>
      <c r="GF652" s="117" t="s">
        <v>313</v>
      </c>
      <c r="GH652" s="117" t="s">
        <v>1</v>
      </c>
      <c r="GI652" s="539" t="str">
        <f t="shared" ref="GI652" si="10232">FZ652</f>
        <v>SALIDA SANITARIA DE 2" INCLUYE MATERIALES, ACCESORIOS Y TODOS LOS ELEMENTOS NECESARIO PARA SU CORRECTA INSTALACION Y FUNCIONAMIENTO.</v>
      </c>
      <c r="GJ652" s="540"/>
      <c r="GK652" s="540"/>
      <c r="GL652" s="540"/>
      <c r="GM652" s="540"/>
      <c r="GN652" s="540"/>
      <c r="GO652" s="117" t="s">
        <v>313</v>
      </c>
      <c r="GQ652" s="117" t="s">
        <v>1</v>
      </c>
      <c r="GR652" s="539" t="str">
        <f t="shared" ref="GR652" si="10233">GI652</f>
        <v>SALIDA SANITARIA DE 2" INCLUYE MATERIALES, ACCESORIOS Y TODOS LOS ELEMENTOS NECESARIO PARA SU CORRECTA INSTALACION Y FUNCIONAMIENTO.</v>
      </c>
      <c r="GS652" s="540"/>
      <c r="GT652" s="540"/>
      <c r="GU652" s="540"/>
      <c r="GV652" s="540"/>
      <c r="GW652" s="540"/>
      <c r="GX652" s="117" t="s">
        <v>313</v>
      </c>
      <c r="GZ652" s="117" t="s">
        <v>1</v>
      </c>
      <c r="HA652" s="539" t="str">
        <f t="shared" ref="HA652" si="10234">GR652</f>
        <v>SALIDA SANITARIA DE 2" INCLUYE MATERIALES, ACCESORIOS Y TODOS LOS ELEMENTOS NECESARIO PARA SU CORRECTA INSTALACION Y FUNCIONAMIENTO.</v>
      </c>
      <c r="HB652" s="540"/>
      <c r="HC652" s="540"/>
      <c r="HD652" s="540"/>
      <c r="HE652" s="540"/>
      <c r="HF652" s="540"/>
      <c r="HG652" s="117" t="s">
        <v>313</v>
      </c>
      <c r="HI652" s="117" t="s">
        <v>1</v>
      </c>
      <c r="HJ652" s="539" t="str">
        <f t="shared" ref="HJ652" si="10235">HA652</f>
        <v>SALIDA SANITARIA DE 2" INCLUYE MATERIALES, ACCESORIOS Y TODOS LOS ELEMENTOS NECESARIO PARA SU CORRECTA INSTALACION Y FUNCIONAMIENTO.</v>
      </c>
      <c r="HK652" s="540"/>
      <c r="HL652" s="540"/>
      <c r="HM652" s="540"/>
      <c r="HN652" s="540"/>
      <c r="HO652" s="540"/>
      <c r="HP652" s="117" t="s">
        <v>313</v>
      </c>
      <c r="HR652" s="117" t="s">
        <v>1</v>
      </c>
      <c r="HS652" s="539" t="str">
        <f t="shared" ref="HS652" si="10236">HJ652</f>
        <v>SALIDA SANITARIA DE 2" INCLUYE MATERIALES, ACCESORIOS Y TODOS LOS ELEMENTOS NECESARIO PARA SU CORRECTA INSTALACION Y FUNCIONAMIENTO.</v>
      </c>
      <c r="HT652" s="540"/>
      <c r="HU652" s="540"/>
      <c r="HV652" s="540"/>
      <c r="HW652" s="540"/>
      <c r="HX652" s="540"/>
      <c r="HY652" s="117" t="s">
        <v>313</v>
      </c>
      <c r="IA652" s="117" t="s">
        <v>1</v>
      </c>
      <c r="IB652" s="539" t="str">
        <f t="shared" ref="IB652" si="10237">HS652</f>
        <v>SALIDA SANITARIA DE 2" INCLUYE MATERIALES, ACCESORIOS Y TODOS LOS ELEMENTOS NECESARIO PARA SU CORRECTA INSTALACION Y FUNCIONAMIENTO.</v>
      </c>
      <c r="IC652" s="540"/>
      <c r="ID652" s="540"/>
      <c r="IE652" s="540"/>
      <c r="IF652" s="540"/>
      <c r="IG652" s="540"/>
      <c r="IH652" s="117" t="s">
        <v>313</v>
      </c>
      <c r="IJ652" s="117" t="s">
        <v>1</v>
      </c>
      <c r="IK652" s="539" t="str">
        <f t="shared" ref="IK652" si="10238">IB652</f>
        <v>SALIDA SANITARIA DE 2" INCLUYE MATERIALES, ACCESORIOS Y TODOS LOS ELEMENTOS NECESARIO PARA SU CORRECTA INSTALACION Y FUNCIONAMIENTO.</v>
      </c>
      <c r="IL652" s="540"/>
      <c r="IM652" s="540"/>
      <c r="IN652" s="540"/>
      <c r="IO652" s="540"/>
      <c r="IP652" s="540"/>
      <c r="IQ652" s="117" t="s">
        <v>313</v>
      </c>
      <c r="IS652" s="117" t="s">
        <v>1</v>
      </c>
      <c r="IT652" s="539" t="str">
        <f t="shared" ref="IT652" si="10239">IK652</f>
        <v>SALIDA SANITARIA DE 2" INCLUYE MATERIALES, ACCESORIOS Y TODOS LOS ELEMENTOS NECESARIO PARA SU CORRECTA INSTALACION Y FUNCIONAMIENTO.</v>
      </c>
      <c r="IU652" s="540"/>
      <c r="IV652" s="540"/>
      <c r="IW652" s="540"/>
      <c r="IX652" s="540"/>
      <c r="IY652" s="540"/>
      <c r="IZ652" s="117" t="s">
        <v>313</v>
      </c>
      <c r="JB652" s="117" t="s">
        <v>1</v>
      </c>
      <c r="JC652" s="539" t="str">
        <f t="shared" ref="JC652" si="10240">IT652</f>
        <v>SALIDA SANITARIA DE 2" INCLUYE MATERIALES, ACCESORIOS Y TODOS LOS ELEMENTOS NECESARIO PARA SU CORRECTA INSTALACION Y FUNCIONAMIENTO.</v>
      </c>
      <c r="JD652" s="540"/>
      <c r="JE652" s="540"/>
      <c r="JF652" s="540"/>
      <c r="JG652" s="540"/>
      <c r="JH652" s="540"/>
      <c r="JI652" s="117" t="s">
        <v>313</v>
      </c>
      <c r="JK652" s="117" t="s">
        <v>1</v>
      </c>
      <c r="JL652" s="539" t="str">
        <f t="shared" ref="JL652" si="10241">JC652</f>
        <v>SALIDA SANITARIA DE 2" INCLUYE MATERIALES, ACCESORIOS Y TODOS LOS ELEMENTOS NECESARIO PARA SU CORRECTA INSTALACION Y FUNCIONAMIENTO.</v>
      </c>
      <c r="JM652" s="540"/>
      <c r="JN652" s="540"/>
      <c r="JO652" s="540"/>
      <c r="JP652" s="540"/>
      <c r="JQ652" s="540"/>
      <c r="JR652" s="117" t="s">
        <v>313</v>
      </c>
      <c r="JT652" s="117" t="s">
        <v>1</v>
      </c>
      <c r="JU652" s="539" t="str">
        <f t="shared" ref="JU652" si="10242">JL652</f>
        <v>SALIDA SANITARIA DE 2" INCLUYE MATERIALES, ACCESORIOS Y TODOS LOS ELEMENTOS NECESARIO PARA SU CORRECTA INSTALACION Y FUNCIONAMIENTO.</v>
      </c>
      <c r="JV652" s="540"/>
      <c r="JW652" s="540"/>
      <c r="JX652" s="540"/>
      <c r="JY652" s="540"/>
      <c r="JZ652" s="540"/>
      <c r="KA652" s="117" t="s">
        <v>313</v>
      </c>
      <c r="KC652" s="117" t="s">
        <v>1</v>
      </c>
      <c r="KD652" s="539" t="str">
        <f t="shared" ref="KD652" si="10243">JU652</f>
        <v>SALIDA SANITARIA DE 2" INCLUYE MATERIALES, ACCESORIOS Y TODOS LOS ELEMENTOS NECESARIO PARA SU CORRECTA INSTALACION Y FUNCIONAMIENTO.</v>
      </c>
      <c r="KE652" s="540"/>
      <c r="KF652" s="540"/>
      <c r="KG652" s="540"/>
      <c r="KH652" s="540"/>
      <c r="KI652" s="540"/>
      <c r="KJ652" s="117" t="s">
        <v>313</v>
      </c>
      <c r="KL652" s="117" t="s">
        <v>1</v>
      </c>
      <c r="KM652" s="539" t="str">
        <f t="shared" ref="KM652" si="10244">KD652</f>
        <v>SALIDA SANITARIA DE 2" INCLUYE MATERIALES, ACCESORIOS Y TODOS LOS ELEMENTOS NECESARIO PARA SU CORRECTA INSTALACION Y FUNCIONAMIENTO.</v>
      </c>
      <c r="KN652" s="540"/>
      <c r="KO652" s="540"/>
      <c r="KP652" s="540"/>
      <c r="KQ652" s="540"/>
      <c r="KR652" s="540"/>
      <c r="KS652" s="117" t="s">
        <v>313</v>
      </c>
      <c r="KU652" s="117" t="s">
        <v>1</v>
      </c>
      <c r="KV652" s="539" t="str">
        <f t="shared" ref="KV652" si="10245">KM652</f>
        <v>SALIDA SANITARIA DE 2" INCLUYE MATERIALES, ACCESORIOS Y TODOS LOS ELEMENTOS NECESARIO PARA SU CORRECTA INSTALACION Y FUNCIONAMIENTO.</v>
      </c>
      <c r="KW652" s="540"/>
      <c r="KX652" s="540"/>
      <c r="KY652" s="540"/>
      <c r="KZ652" s="540"/>
      <c r="LA652" s="540"/>
      <c r="LB652" s="117" t="s">
        <v>313</v>
      </c>
      <c r="LD652" s="117" t="s">
        <v>1</v>
      </c>
      <c r="LE652" s="539" t="str">
        <f t="shared" ref="LE652" si="10246">KV652</f>
        <v>SALIDA SANITARIA DE 2" INCLUYE MATERIALES, ACCESORIOS Y TODOS LOS ELEMENTOS NECESARIO PARA SU CORRECTA INSTALACION Y FUNCIONAMIENTO.</v>
      </c>
      <c r="LF652" s="540"/>
      <c r="LG652" s="540"/>
      <c r="LH652" s="540"/>
      <c r="LI652" s="540"/>
      <c r="LJ652" s="540"/>
      <c r="LK652" s="117" t="s">
        <v>313</v>
      </c>
      <c r="LM652" s="117" t="s">
        <v>1</v>
      </c>
      <c r="LN652" s="539" t="str">
        <f t="shared" ref="LN652" si="10247">LE652</f>
        <v>SALIDA SANITARIA DE 2" INCLUYE MATERIALES, ACCESORIOS Y TODOS LOS ELEMENTOS NECESARIO PARA SU CORRECTA INSTALACION Y FUNCIONAMIENTO.</v>
      </c>
      <c r="LO652" s="540"/>
      <c r="LP652" s="540"/>
      <c r="LQ652" s="540"/>
      <c r="LR652" s="540"/>
      <c r="LS652" s="540"/>
      <c r="LT652" s="117" t="s">
        <v>313</v>
      </c>
      <c r="LV652" s="117" t="s">
        <v>1</v>
      </c>
      <c r="LW652" s="539" t="str">
        <f t="shared" ref="LW652" si="10248">LN652</f>
        <v>SALIDA SANITARIA DE 2" INCLUYE MATERIALES, ACCESORIOS Y TODOS LOS ELEMENTOS NECESARIO PARA SU CORRECTA INSTALACION Y FUNCIONAMIENTO.</v>
      </c>
      <c r="LX652" s="540"/>
      <c r="LY652" s="540"/>
      <c r="LZ652" s="540"/>
      <c r="MA652" s="540"/>
      <c r="MB652" s="540"/>
      <c r="MC652" s="117" t="s">
        <v>313</v>
      </c>
      <c r="ME652" s="117" t="s">
        <v>1</v>
      </c>
      <c r="MF652" s="539" t="str">
        <f t="shared" ref="MF652" si="10249">LW652</f>
        <v>SALIDA SANITARIA DE 2" INCLUYE MATERIALES, ACCESORIOS Y TODOS LOS ELEMENTOS NECESARIO PARA SU CORRECTA INSTALACION Y FUNCIONAMIENTO.</v>
      </c>
      <c r="MG652" s="540"/>
      <c r="MH652" s="540"/>
      <c r="MI652" s="540"/>
      <c r="MJ652" s="540"/>
      <c r="MK652" s="540"/>
      <c r="ML652" s="117" t="s">
        <v>313</v>
      </c>
      <c r="MN652" s="117" t="s">
        <v>1</v>
      </c>
      <c r="MO652" s="539" t="str">
        <f t="shared" ref="MO652" si="10250">MF652</f>
        <v>SALIDA SANITARIA DE 2" INCLUYE MATERIALES, ACCESORIOS Y TODOS LOS ELEMENTOS NECESARIO PARA SU CORRECTA INSTALACION Y FUNCIONAMIENTO.</v>
      </c>
      <c r="MP652" s="540"/>
      <c r="MQ652" s="540"/>
      <c r="MR652" s="540"/>
      <c r="MS652" s="540"/>
      <c r="MT652" s="540"/>
      <c r="MU652" s="117" t="s">
        <v>313</v>
      </c>
      <c r="MW652" s="117" t="s">
        <v>1</v>
      </c>
      <c r="MX652" s="539" t="str">
        <f t="shared" ref="MX652" si="10251">MO652</f>
        <v>SALIDA SANITARIA DE 2" INCLUYE MATERIALES, ACCESORIOS Y TODOS LOS ELEMENTOS NECESARIO PARA SU CORRECTA INSTALACION Y FUNCIONAMIENTO.</v>
      </c>
      <c r="MY652" s="540"/>
      <c r="MZ652" s="540"/>
      <c r="NA652" s="540"/>
      <c r="NB652" s="540"/>
      <c r="NC652" s="540"/>
      <c r="ND652" s="117" t="s">
        <v>313</v>
      </c>
      <c r="NF652" s="117" t="s">
        <v>1</v>
      </c>
      <c r="NG652" s="539" t="str">
        <f t="shared" ref="NG652" si="10252">MX652</f>
        <v>SALIDA SANITARIA DE 2" INCLUYE MATERIALES, ACCESORIOS Y TODOS LOS ELEMENTOS NECESARIO PARA SU CORRECTA INSTALACION Y FUNCIONAMIENTO.</v>
      </c>
      <c r="NH652" s="540"/>
      <c r="NI652" s="540"/>
      <c r="NJ652" s="540"/>
      <c r="NK652" s="540"/>
      <c r="NL652" s="540"/>
      <c r="NM652" s="117" t="s">
        <v>313</v>
      </c>
      <c r="NO652" s="117" t="s">
        <v>1</v>
      </c>
      <c r="NP652" s="539" t="str">
        <f t="shared" ref="NP652" si="10253">NG652</f>
        <v>SALIDA SANITARIA DE 2" INCLUYE MATERIALES, ACCESORIOS Y TODOS LOS ELEMENTOS NECESARIO PARA SU CORRECTA INSTALACION Y FUNCIONAMIENTO.</v>
      </c>
      <c r="NQ652" s="540"/>
      <c r="NR652" s="540"/>
      <c r="NS652" s="540"/>
      <c r="NT652" s="540"/>
      <c r="NU652" s="540"/>
      <c r="NV652" s="117" t="s">
        <v>313</v>
      </c>
      <c r="NX652" s="117" t="s">
        <v>1</v>
      </c>
      <c r="NY652" s="539" t="str">
        <f t="shared" ref="NY652" si="10254">NP652</f>
        <v>SALIDA SANITARIA DE 2" INCLUYE MATERIALES, ACCESORIOS Y TODOS LOS ELEMENTOS NECESARIO PARA SU CORRECTA INSTALACION Y FUNCIONAMIENTO.</v>
      </c>
      <c r="NZ652" s="540"/>
      <c r="OA652" s="540"/>
      <c r="OB652" s="540"/>
      <c r="OC652" s="540"/>
      <c r="OD652" s="540"/>
      <c r="OE652" s="117" t="s">
        <v>313</v>
      </c>
      <c r="OG652" s="117" t="s">
        <v>1</v>
      </c>
      <c r="OH652" s="539" t="str">
        <f t="shared" ref="OH652" si="10255">NY652</f>
        <v>SALIDA SANITARIA DE 2" INCLUYE MATERIALES, ACCESORIOS Y TODOS LOS ELEMENTOS NECESARIO PARA SU CORRECTA INSTALACION Y FUNCIONAMIENTO.</v>
      </c>
      <c r="OI652" s="540"/>
      <c r="OJ652" s="540"/>
      <c r="OK652" s="540"/>
      <c r="OL652" s="540"/>
      <c r="OM652" s="540"/>
      <c r="ON652" s="117" t="s">
        <v>313</v>
      </c>
      <c r="OP652" s="117" t="s">
        <v>1</v>
      </c>
      <c r="OQ652" s="539" t="str">
        <f t="shared" ref="OQ652" si="10256">OH652</f>
        <v>SALIDA SANITARIA DE 2" INCLUYE MATERIALES, ACCESORIOS Y TODOS LOS ELEMENTOS NECESARIO PARA SU CORRECTA INSTALACION Y FUNCIONAMIENTO.</v>
      </c>
      <c r="OR652" s="540"/>
      <c r="OS652" s="540"/>
      <c r="OT652" s="540"/>
      <c r="OU652" s="540"/>
      <c r="OV652" s="540"/>
      <c r="OW652" s="117" t="s">
        <v>313</v>
      </c>
      <c r="OY652" s="117" t="s">
        <v>1</v>
      </c>
      <c r="OZ652" s="539" t="str">
        <f t="shared" ref="OZ652" si="10257">OQ652</f>
        <v>SALIDA SANITARIA DE 2" INCLUYE MATERIALES, ACCESORIOS Y TODOS LOS ELEMENTOS NECESARIO PARA SU CORRECTA INSTALACION Y FUNCIONAMIENTO.</v>
      </c>
      <c r="PA652" s="540"/>
      <c r="PB652" s="540"/>
      <c r="PC652" s="540"/>
      <c r="PD652" s="540"/>
      <c r="PE652" s="540"/>
      <c r="PF652" s="117" t="s">
        <v>313</v>
      </c>
    </row>
    <row r="653" spans="1:422" ht="24.75" customHeight="1">
      <c r="A653" s="127" t="str">
        <f>+APU!A364</f>
        <v>11-02-001</v>
      </c>
      <c r="B653" s="545"/>
      <c r="C653" s="545"/>
      <c r="D653" s="545"/>
      <c r="E653" s="545"/>
      <c r="F653" s="545"/>
      <c r="G653" s="545"/>
      <c r="H653" s="133" t="str">
        <f>+APU!C364</f>
        <v>U</v>
      </c>
      <c r="J653" s="127" t="str">
        <f>+A653</f>
        <v>11-02-001</v>
      </c>
      <c r="K653" s="540"/>
      <c r="L653" s="540"/>
      <c r="M653" s="540"/>
      <c r="N653" s="540"/>
      <c r="O653" s="540"/>
      <c r="P653" s="540"/>
      <c r="Q653" s="126" t="str">
        <f>H653</f>
        <v>U</v>
      </c>
      <c r="S653" s="127" t="str">
        <f>+J653</f>
        <v>11-02-001</v>
      </c>
      <c r="T653" s="540"/>
      <c r="U653" s="540"/>
      <c r="V653" s="540"/>
      <c r="W653" s="540"/>
      <c r="X653" s="540"/>
      <c r="Y653" s="540"/>
      <c r="Z653" s="126" t="str">
        <f>Q653</f>
        <v>U</v>
      </c>
      <c r="AB653" s="127" t="str">
        <f>+S653</f>
        <v>11-02-001</v>
      </c>
      <c r="AC653" s="540"/>
      <c r="AD653" s="540"/>
      <c r="AE653" s="540"/>
      <c r="AF653" s="540"/>
      <c r="AG653" s="540"/>
      <c r="AH653" s="540"/>
      <c r="AI653" s="126" t="str">
        <f>Z653</f>
        <v>U</v>
      </c>
      <c r="AK653" s="127" t="str">
        <f>+AB653</f>
        <v>11-02-001</v>
      </c>
      <c r="AL653" s="540"/>
      <c r="AM653" s="540"/>
      <c r="AN653" s="540"/>
      <c r="AO653" s="540"/>
      <c r="AP653" s="540"/>
      <c r="AQ653" s="540"/>
      <c r="AR653" s="126" t="str">
        <f>AI653</f>
        <v>U</v>
      </c>
      <c r="AT653" s="127" t="str">
        <f>+AK653</f>
        <v>11-02-001</v>
      </c>
      <c r="AU653" s="540"/>
      <c r="AV653" s="540"/>
      <c r="AW653" s="540"/>
      <c r="AX653" s="540"/>
      <c r="AY653" s="540"/>
      <c r="AZ653" s="540"/>
      <c r="BA653" s="126" t="str">
        <f>AR653</f>
        <v>U</v>
      </c>
      <c r="BC653" s="127" t="str">
        <f t="shared" ref="BC653" si="10258">+AT653</f>
        <v>11-02-001</v>
      </c>
      <c r="BD653" s="540"/>
      <c r="BE653" s="540"/>
      <c r="BF653" s="540"/>
      <c r="BG653" s="540"/>
      <c r="BH653" s="540"/>
      <c r="BI653" s="540"/>
      <c r="BJ653" s="126" t="str">
        <f t="shared" ref="BJ653" si="10259">BA653</f>
        <v>U</v>
      </c>
      <c r="BL653" s="127" t="str">
        <f t="shared" ref="BL653" si="10260">+BC653</f>
        <v>11-02-001</v>
      </c>
      <c r="BM653" s="540"/>
      <c r="BN653" s="540"/>
      <c r="BO653" s="540"/>
      <c r="BP653" s="540"/>
      <c r="BQ653" s="540"/>
      <c r="BR653" s="540"/>
      <c r="BS653" s="126" t="str">
        <f t="shared" ref="BS653" si="10261">BJ653</f>
        <v>U</v>
      </c>
      <c r="BU653" s="127" t="str">
        <f t="shared" ref="BU653" si="10262">+BL653</f>
        <v>11-02-001</v>
      </c>
      <c r="BV653" s="540"/>
      <c r="BW653" s="540"/>
      <c r="BX653" s="540"/>
      <c r="BY653" s="540"/>
      <c r="BZ653" s="540"/>
      <c r="CA653" s="540"/>
      <c r="CB653" s="126" t="str">
        <f t="shared" ref="CB653" si="10263">BS653</f>
        <v>U</v>
      </c>
      <c r="CD653" s="127" t="str">
        <f t="shared" ref="CD653" si="10264">+BU653</f>
        <v>11-02-001</v>
      </c>
      <c r="CE653" s="540"/>
      <c r="CF653" s="540"/>
      <c r="CG653" s="540"/>
      <c r="CH653" s="540"/>
      <c r="CI653" s="540"/>
      <c r="CJ653" s="540"/>
      <c r="CK653" s="126" t="str">
        <f t="shared" ref="CK653" si="10265">CB653</f>
        <v>U</v>
      </c>
      <c r="CM653" s="127" t="str">
        <f t="shared" ref="CM653" si="10266">+CD653</f>
        <v>11-02-001</v>
      </c>
      <c r="CN653" s="540"/>
      <c r="CO653" s="540"/>
      <c r="CP653" s="540"/>
      <c r="CQ653" s="540"/>
      <c r="CR653" s="540"/>
      <c r="CS653" s="540"/>
      <c r="CT653" s="126" t="str">
        <f t="shared" ref="CT653" si="10267">CK653</f>
        <v>U</v>
      </c>
      <c r="CV653" s="127" t="str">
        <f t="shared" ref="CV653" si="10268">+CM653</f>
        <v>11-02-001</v>
      </c>
      <c r="CW653" s="540"/>
      <c r="CX653" s="540"/>
      <c r="CY653" s="540"/>
      <c r="CZ653" s="540"/>
      <c r="DA653" s="540"/>
      <c r="DB653" s="540"/>
      <c r="DC653" s="126" t="str">
        <f t="shared" ref="DC653" si="10269">CT653</f>
        <v>U</v>
      </c>
      <c r="DE653" s="127" t="str">
        <f t="shared" ref="DE653" si="10270">+CV653</f>
        <v>11-02-001</v>
      </c>
      <c r="DF653" s="540"/>
      <c r="DG653" s="540"/>
      <c r="DH653" s="540"/>
      <c r="DI653" s="540"/>
      <c r="DJ653" s="540"/>
      <c r="DK653" s="540"/>
      <c r="DL653" s="126" t="str">
        <f t="shared" ref="DL653" si="10271">DC653</f>
        <v>U</v>
      </c>
      <c r="DN653" s="127" t="str">
        <f t="shared" ref="DN653" si="10272">+DE653</f>
        <v>11-02-001</v>
      </c>
      <c r="DO653" s="540"/>
      <c r="DP653" s="540"/>
      <c r="DQ653" s="540"/>
      <c r="DR653" s="540"/>
      <c r="DS653" s="540"/>
      <c r="DT653" s="540"/>
      <c r="DU653" s="126" t="str">
        <f t="shared" ref="DU653" si="10273">DL653</f>
        <v>U</v>
      </c>
      <c r="DW653" s="127" t="str">
        <f t="shared" ref="DW653" si="10274">+DN653</f>
        <v>11-02-001</v>
      </c>
      <c r="DX653" s="540"/>
      <c r="DY653" s="540"/>
      <c r="DZ653" s="540"/>
      <c r="EA653" s="540"/>
      <c r="EB653" s="540"/>
      <c r="EC653" s="540"/>
      <c r="ED653" s="126" t="str">
        <f t="shared" ref="ED653" si="10275">DU653</f>
        <v>U</v>
      </c>
      <c r="EF653" s="127" t="str">
        <f t="shared" ref="EF653" si="10276">+DW653</f>
        <v>11-02-001</v>
      </c>
      <c r="EG653" s="540"/>
      <c r="EH653" s="540"/>
      <c r="EI653" s="540"/>
      <c r="EJ653" s="540"/>
      <c r="EK653" s="540"/>
      <c r="EL653" s="540"/>
      <c r="EM653" s="126" t="str">
        <f t="shared" ref="EM653" si="10277">ED653</f>
        <v>U</v>
      </c>
      <c r="EO653" s="127" t="str">
        <f t="shared" ref="EO653" si="10278">+EF653</f>
        <v>11-02-001</v>
      </c>
      <c r="EP653" s="540"/>
      <c r="EQ653" s="540"/>
      <c r="ER653" s="540"/>
      <c r="ES653" s="540"/>
      <c r="ET653" s="540"/>
      <c r="EU653" s="540"/>
      <c r="EV653" s="126" t="str">
        <f t="shared" ref="EV653" si="10279">EM653</f>
        <v>U</v>
      </c>
      <c r="EX653" s="127" t="str">
        <f t="shared" ref="EX653" si="10280">+EO653</f>
        <v>11-02-001</v>
      </c>
      <c r="EY653" s="540"/>
      <c r="EZ653" s="540"/>
      <c r="FA653" s="540"/>
      <c r="FB653" s="540"/>
      <c r="FC653" s="540"/>
      <c r="FD653" s="540"/>
      <c r="FE653" s="126" t="str">
        <f t="shared" ref="FE653" si="10281">EV653</f>
        <v>U</v>
      </c>
      <c r="FG653" s="127" t="str">
        <f t="shared" ref="FG653" si="10282">+EX653</f>
        <v>11-02-001</v>
      </c>
      <c r="FH653" s="540"/>
      <c r="FI653" s="540"/>
      <c r="FJ653" s="540"/>
      <c r="FK653" s="540"/>
      <c r="FL653" s="540"/>
      <c r="FM653" s="540"/>
      <c r="FN653" s="126" t="str">
        <f t="shared" ref="FN653" si="10283">FE653</f>
        <v>U</v>
      </c>
      <c r="FP653" s="127" t="str">
        <f t="shared" ref="FP653" si="10284">+FG653</f>
        <v>11-02-001</v>
      </c>
      <c r="FQ653" s="540"/>
      <c r="FR653" s="540"/>
      <c r="FS653" s="540"/>
      <c r="FT653" s="540"/>
      <c r="FU653" s="540"/>
      <c r="FV653" s="540"/>
      <c r="FW653" s="126" t="str">
        <f t="shared" ref="FW653" si="10285">FN653</f>
        <v>U</v>
      </c>
      <c r="FY653" s="127" t="str">
        <f t="shared" ref="FY653" si="10286">+FP653</f>
        <v>11-02-001</v>
      </c>
      <c r="FZ653" s="540"/>
      <c r="GA653" s="540"/>
      <c r="GB653" s="540"/>
      <c r="GC653" s="540"/>
      <c r="GD653" s="540"/>
      <c r="GE653" s="540"/>
      <c r="GF653" s="126" t="str">
        <f t="shared" ref="GF653" si="10287">FW653</f>
        <v>U</v>
      </c>
      <c r="GH653" s="127" t="str">
        <f t="shared" ref="GH653" si="10288">+FY653</f>
        <v>11-02-001</v>
      </c>
      <c r="GI653" s="540"/>
      <c r="GJ653" s="540"/>
      <c r="GK653" s="540"/>
      <c r="GL653" s="540"/>
      <c r="GM653" s="540"/>
      <c r="GN653" s="540"/>
      <c r="GO653" s="126" t="str">
        <f t="shared" ref="GO653" si="10289">GF653</f>
        <v>U</v>
      </c>
      <c r="GQ653" s="127" t="str">
        <f t="shared" ref="GQ653" si="10290">+GH653</f>
        <v>11-02-001</v>
      </c>
      <c r="GR653" s="540"/>
      <c r="GS653" s="540"/>
      <c r="GT653" s="540"/>
      <c r="GU653" s="540"/>
      <c r="GV653" s="540"/>
      <c r="GW653" s="540"/>
      <c r="GX653" s="126" t="str">
        <f t="shared" ref="GX653" si="10291">GO653</f>
        <v>U</v>
      </c>
      <c r="GZ653" s="127" t="str">
        <f t="shared" ref="GZ653" si="10292">+GQ653</f>
        <v>11-02-001</v>
      </c>
      <c r="HA653" s="540"/>
      <c r="HB653" s="540"/>
      <c r="HC653" s="540"/>
      <c r="HD653" s="540"/>
      <c r="HE653" s="540"/>
      <c r="HF653" s="540"/>
      <c r="HG653" s="126" t="str">
        <f t="shared" ref="HG653" si="10293">GX653</f>
        <v>U</v>
      </c>
      <c r="HI653" s="127" t="str">
        <f t="shared" ref="HI653" si="10294">+GZ653</f>
        <v>11-02-001</v>
      </c>
      <c r="HJ653" s="540"/>
      <c r="HK653" s="540"/>
      <c r="HL653" s="540"/>
      <c r="HM653" s="540"/>
      <c r="HN653" s="540"/>
      <c r="HO653" s="540"/>
      <c r="HP653" s="126" t="str">
        <f t="shared" ref="HP653" si="10295">HG653</f>
        <v>U</v>
      </c>
      <c r="HR653" s="127" t="str">
        <f t="shared" ref="HR653" si="10296">+HI653</f>
        <v>11-02-001</v>
      </c>
      <c r="HS653" s="540"/>
      <c r="HT653" s="540"/>
      <c r="HU653" s="540"/>
      <c r="HV653" s="540"/>
      <c r="HW653" s="540"/>
      <c r="HX653" s="540"/>
      <c r="HY653" s="126" t="str">
        <f t="shared" ref="HY653" si="10297">HP653</f>
        <v>U</v>
      </c>
      <c r="IA653" s="127" t="str">
        <f t="shared" ref="IA653" si="10298">+HR653</f>
        <v>11-02-001</v>
      </c>
      <c r="IB653" s="540"/>
      <c r="IC653" s="540"/>
      <c r="ID653" s="540"/>
      <c r="IE653" s="540"/>
      <c r="IF653" s="540"/>
      <c r="IG653" s="540"/>
      <c r="IH653" s="126" t="str">
        <f t="shared" ref="IH653" si="10299">HY653</f>
        <v>U</v>
      </c>
      <c r="IJ653" s="127" t="str">
        <f t="shared" ref="IJ653" si="10300">+IA653</f>
        <v>11-02-001</v>
      </c>
      <c r="IK653" s="540"/>
      <c r="IL653" s="540"/>
      <c r="IM653" s="540"/>
      <c r="IN653" s="540"/>
      <c r="IO653" s="540"/>
      <c r="IP653" s="540"/>
      <c r="IQ653" s="126" t="str">
        <f t="shared" ref="IQ653" si="10301">IH653</f>
        <v>U</v>
      </c>
      <c r="IS653" s="127" t="str">
        <f t="shared" ref="IS653" si="10302">+IJ653</f>
        <v>11-02-001</v>
      </c>
      <c r="IT653" s="540"/>
      <c r="IU653" s="540"/>
      <c r="IV653" s="540"/>
      <c r="IW653" s="540"/>
      <c r="IX653" s="540"/>
      <c r="IY653" s="540"/>
      <c r="IZ653" s="126" t="str">
        <f t="shared" ref="IZ653" si="10303">IQ653</f>
        <v>U</v>
      </c>
      <c r="JB653" s="127" t="str">
        <f t="shared" ref="JB653" si="10304">+IS653</f>
        <v>11-02-001</v>
      </c>
      <c r="JC653" s="540"/>
      <c r="JD653" s="540"/>
      <c r="JE653" s="540"/>
      <c r="JF653" s="540"/>
      <c r="JG653" s="540"/>
      <c r="JH653" s="540"/>
      <c r="JI653" s="126" t="str">
        <f t="shared" ref="JI653" si="10305">IZ653</f>
        <v>U</v>
      </c>
      <c r="JK653" s="127" t="str">
        <f t="shared" ref="JK653" si="10306">+JB653</f>
        <v>11-02-001</v>
      </c>
      <c r="JL653" s="540"/>
      <c r="JM653" s="540"/>
      <c r="JN653" s="540"/>
      <c r="JO653" s="540"/>
      <c r="JP653" s="540"/>
      <c r="JQ653" s="540"/>
      <c r="JR653" s="126" t="str">
        <f t="shared" ref="JR653" si="10307">JI653</f>
        <v>U</v>
      </c>
      <c r="JT653" s="127" t="str">
        <f t="shared" ref="JT653" si="10308">+JK653</f>
        <v>11-02-001</v>
      </c>
      <c r="JU653" s="540"/>
      <c r="JV653" s="540"/>
      <c r="JW653" s="540"/>
      <c r="JX653" s="540"/>
      <c r="JY653" s="540"/>
      <c r="JZ653" s="540"/>
      <c r="KA653" s="126" t="str">
        <f t="shared" ref="KA653" si="10309">JR653</f>
        <v>U</v>
      </c>
      <c r="KC653" s="127" t="str">
        <f t="shared" ref="KC653" si="10310">+JT653</f>
        <v>11-02-001</v>
      </c>
      <c r="KD653" s="540"/>
      <c r="KE653" s="540"/>
      <c r="KF653" s="540"/>
      <c r="KG653" s="540"/>
      <c r="KH653" s="540"/>
      <c r="KI653" s="540"/>
      <c r="KJ653" s="126" t="str">
        <f t="shared" ref="KJ653" si="10311">KA653</f>
        <v>U</v>
      </c>
      <c r="KL653" s="127" t="str">
        <f t="shared" ref="KL653" si="10312">+KC653</f>
        <v>11-02-001</v>
      </c>
      <c r="KM653" s="540"/>
      <c r="KN653" s="540"/>
      <c r="KO653" s="540"/>
      <c r="KP653" s="540"/>
      <c r="KQ653" s="540"/>
      <c r="KR653" s="540"/>
      <c r="KS653" s="126" t="str">
        <f t="shared" ref="KS653" si="10313">KJ653</f>
        <v>U</v>
      </c>
      <c r="KU653" s="127" t="str">
        <f t="shared" ref="KU653" si="10314">+KL653</f>
        <v>11-02-001</v>
      </c>
      <c r="KV653" s="540"/>
      <c r="KW653" s="540"/>
      <c r="KX653" s="540"/>
      <c r="KY653" s="540"/>
      <c r="KZ653" s="540"/>
      <c r="LA653" s="540"/>
      <c r="LB653" s="126" t="str">
        <f t="shared" ref="LB653" si="10315">KS653</f>
        <v>U</v>
      </c>
      <c r="LD653" s="127" t="str">
        <f t="shared" ref="LD653" si="10316">+KU653</f>
        <v>11-02-001</v>
      </c>
      <c r="LE653" s="540"/>
      <c r="LF653" s="540"/>
      <c r="LG653" s="540"/>
      <c r="LH653" s="540"/>
      <c r="LI653" s="540"/>
      <c r="LJ653" s="540"/>
      <c r="LK653" s="126" t="str">
        <f t="shared" ref="LK653" si="10317">LB653</f>
        <v>U</v>
      </c>
      <c r="LM653" s="127" t="str">
        <f t="shared" ref="LM653" si="10318">+LD653</f>
        <v>11-02-001</v>
      </c>
      <c r="LN653" s="540"/>
      <c r="LO653" s="540"/>
      <c r="LP653" s="540"/>
      <c r="LQ653" s="540"/>
      <c r="LR653" s="540"/>
      <c r="LS653" s="540"/>
      <c r="LT653" s="126" t="str">
        <f t="shared" ref="LT653" si="10319">LK653</f>
        <v>U</v>
      </c>
      <c r="LV653" s="127" t="str">
        <f t="shared" ref="LV653" si="10320">+LM653</f>
        <v>11-02-001</v>
      </c>
      <c r="LW653" s="540"/>
      <c r="LX653" s="540"/>
      <c r="LY653" s="540"/>
      <c r="LZ653" s="540"/>
      <c r="MA653" s="540"/>
      <c r="MB653" s="540"/>
      <c r="MC653" s="126" t="str">
        <f t="shared" ref="MC653" si="10321">LT653</f>
        <v>U</v>
      </c>
      <c r="ME653" s="127" t="str">
        <f t="shared" ref="ME653" si="10322">+LV653</f>
        <v>11-02-001</v>
      </c>
      <c r="MF653" s="540"/>
      <c r="MG653" s="540"/>
      <c r="MH653" s="540"/>
      <c r="MI653" s="540"/>
      <c r="MJ653" s="540"/>
      <c r="MK653" s="540"/>
      <c r="ML653" s="126" t="str">
        <f t="shared" ref="ML653" si="10323">MC653</f>
        <v>U</v>
      </c>
      <c r="MN653" s="127" t="str">
        <f t="shared" ref="MN653" si="10324">+ME653</f>
        <v>11-02-001</v>
      </c>
      <c r="MO653" s="540"/>
      <c r="MP653" s="540"/>
      <c r="MQ653" s="540"/>
      <c r="MR653" s="540"/>
      <c r="MS653" s="540"/>
      <c r="MT653" s="540"/>
      <c r="MU653" s="126" t="str">
        <f t="shared" ref="MU653" si="10325">ML653</f>
        <v>U</v>
      </c>
      <c r="MW653" s="127" t="str">
        <f t="shared" ref="MW653" si="10326">+MN653</f>
        <v>11-02-001</v>
      </c>
      <c r="MX653" s="540"/>
      <c r="MY653" s="540"/>
      <c r="MZ653" s="540"/>
      <c r="NA653" s="540"/>
      <c r="NB653" s="540"/>
      <c r="NC653" s="540"/>
      <c r="ND653" s="126" t="str">
        <f t="shared" ref="ND653" si="10327">MU653</f>
        <v>U</v>
      </c>
      <c r="NF653" s="127" t="str">
        <f t="shared" ref="NF653" si="10328">+MW653</f>
        <v>11-02-001</v>
      </c>
      <c r="NG653" s="540"/>
      <c r="NH653" s="540"/>
      <c r="NI653" s="540"/>
      <c r="NJ653" s="540"/>
      <c r="NK653" s="540"/>
      <c r="NL653" s="540"/>
      <c r="NM653" s="126" t="str">
        <f t="shared" ref="NM653" si="10329">ND653</f>
        <v>U</v>
      </c>
      <c r="NO653" s="127" t="str">
        <f t="shared" ref="NO653" si="10330">+NF653</f>
        <v>11-02-001</v>
      </c>
      <c r="NP653" s="540"/>
      <c r="NQ653" s="540"/>
      <c r="NR653" s="540"/>
      <c r="NS653" s="540"/>
      <c r="NT653" s="540"/>
      <c r="NU653" s="540"/>
      <c r="NV653" s="126" t="str">
        <f t="shared" ref="NV653" si="10331">NM653</f>
        <v>U</v>
      </c>
      <c r="NX653" s="127" t="str">
        <f t="shared" ref="NX653" si="10332">+NO653</f>
        <v>11-02-001</v>
      </c>
      <c r="NY653" s="540"/>
      <c r="NZ653" s="540"/>
      <c r="OA653" s="540"/>
      <c r="OB653" s="540"/>
      <c r="OC653" s="540"/>
      <c r="OD653" s="540"/>
      <c r="OE653" s="126" t="str">
        <f t="shared" ref="OE653" si="10333">NV653</f>
        <v>U</v>
      </c>
      <c r="OG653" s="127" t="str">
        <f t="shared" ref="OG653" si="10334">+NX653</f>
        <v>11-02-001</v>
      </c>
      <c r="OH653" s="540"/>
      <c r="OI653" s="540"/>
      <c r="OJ653" s="540"/>
      <c r="OK653" s="540"/>
      <c r="OL653" s="540"/>
      <c r="OM653" s="540"/>
      <c r="ON653" s="126" t="str">
        <f t="shared" ref="ON653" si="10335">OE653</f>
        <v>U</v>
      </c>
      <c r="OP653" s="127" t="str">
        <f t="shared" ref="OP653" si="10336">+OG653</f>
        <v>11-02-001</v>
      </c>
      <c r="OQ653" s="540"/>
      <c r="OR653" s="540"/>
      <c r="OS653" s="540"/>
      <c r="OT653" s="540"/>
      <c r="OU653" s="540"/>
      <c r="OV653" s="540"/>
      <c r="OW653" s="126" t="str">
        <f t="shared" ref="OW653" si="10337">ON653</f>
        <v>U</v>
      </c>
      <c r="OY653" s="127" t="str">
        <f t="shared" ref="OY653" si="10338">+OP653</f>
        <v>11-02-001</v>
      </c>
      <c r="OZ653" s="540"/>
      <c r="PA653" s="540"/>
      <c r="PB653" s="540"/>
      <c r="PC653" s="540"/>
      <c r="PD653" s="540"/>
      <c r="PE653" s="540"/>
      <c r="PF653" s="126" t="str">
        <f t="shared" ref="PF653" si="10339">OW653</f>
        <v>U</v>
      </c>
    </row>
    <row r="654" spans="1:422">
      <c r="A654" s="129" t="s">
        <v>314</v>
      </c>
      <c r="B654" s="130"/>
      <c r="C654" s="130" t="s">
        <v>315</v>
      </c>
      <c r="D654" s="130" t="s">
        <v>316</v>
      </c>
      <c r="E654" s="130" t="s">
        <v>317</v>
      </c>
      <c r="F654" s="130" t="s">
        <v>318</v>
      </c>
      <c r="G654" s="128" t="s">
        <v>319</v>
      </c>
      <c r="H654" s="131" t="s">
        <v>44</v>
      </c>
      <c r="J654" s="129" t="s">
        <v>314</v>
      </c>
      <c r="K654" s="130"/>
      <c r="L654" s="130" t="s">
        <v>315</v>
      </c>
      <c r="M654" s="130" t="s">
        <v>316</v>
      </c>
      <c r="N654" s="130" t="s">
        <v>317</v>
      </c>
      <c r="O654" s="130" t="s">
        <v>318</v>
      </c>
      <c r="P654" s="128" t="s">
        <v>319</v>
      </c>
      <c r="Q654" s="131" t="s">
        <v>44</v>
      </c>
      <c r="S654" s="129" t="s">
        <v>314</v>
      </c>
      <c r="T654" s="130"/>
      <c r="U654" s="130" t="s">
        <v>315</v>
      </c>
      <c r="V654" s="130" t="s">
        <v>316</v>
      </c>
      <c r="W654" s="130" t="s">
        <v>317</v>
      </c>
      <c r="X654" s="130" t="s">
        <v>318</v>
      </c>
      <c r="Y654" s="128" t="s">
        <v>319</v>
      </c>
      <c r="Z654" s="131" t="s">
        <v>44</v>
      </c>
      <c r="AB654" s="129" t="s">
        <v>314</v>
      </c>
      <c r="AC654" s="130"/>
      <c r="AD654" s="130" t="s">
        <v>315</v>
      </c>
      <c r="AE654" s="130" t="s">
        <v>316</v>
      </c>
      <c r="AF654" s="130" t="s">
        <v>317</v>
      </c>
      <c r="AG654" s="130" t="s">
        <v>318</v>
      </c>
      <c r="AH654" s="128" t="s">
        <v>319</v>
      </c>
      <c r="AI654" s="131" t="s">
        <v>44</v>
      </c>
      <c r="AK654" s="129" t="s">
        <v>314</v>
      </c>
      <c r="AL654" s="130"/>
      <c r="AM654" s="130" t="s">
        <v>315</v>
      </c>
      <c r="AN654" s="130" t="s">
        <v>316</v>
      </c>
      <c r="AO654" s="130" t="s">
        <v>317</v>
      </c>
      <c r="AP654" s="130" t="s">
        <v>318</v>
      </c>
      <c r="AQ654" s="128" t="s">
        <v>319</v>
      </c>
      <c r="AR654" s="131" t="s">
        <v>44</v>
      </c>
      <c r="AT654" s="129" t="s">
        <v>314</v>
      </c>
      <c r="AU654" s="130"/>
      <c r="AV654" s="130" t="s">
        <v>315</v>
      </c>
      <c r="AW654" s="130" t="s">
        <v>316</v>
      </c>
      <c r="AX654" s="130" t="s">
        <v>317</v>
      </c>
      <c r="AY654" s="130" t="s">
        <v>318</v>
      </c>
      <c r="AZ654" s="128" t="s">
        <v>319</v>
      </c>
      <c r="BA654" s="131" t="s">
        <v>44</v>
      </c>
      <c r="BC654" s="129" t="s">
        <v>314</v>
      </c>
      <c r="BD654" s="130"/>
      <c r="BE654" s="130" t="s">
        <v>315</v>
      </c>
      <c r="BF654" s="130" t="s">
        <v>316</v>
      </c>
      <c r="BG654" s="130" t="s">
        <v>317</v>
      </c>
      <c r="BH654" s="130" t="s">
        <v>318</v>
      </c>
      <c r="BI654" s="128" t="s">
        <v>319</v>
      </c>
      <c r="BJ654" s="131" t="s">
        <v>44</v>
      </c>
      <c r="BL654" s="129" t="s">
        <v>314</v>
      </c>
      <c r="BM654" s="130"/>
      <c r="BN654" s="130" t="s">
        <v>315</v>
      </c>
      <c r="BO654" s="130" t="s">
        <v>316</v>
      </c>
      <c r="BP654" s="130" t="s">
        <v>317</v>
      </c>
      <c r="BQ654" s="130" t="s">
        <v>318</v>
      </c>
      <c r="BR654" s="128" t="s">
        <v>319</v>
      </c>
      <c r="BS654" s="131" t="s">
        <v>44</v>
      </c>
      <c r="BU654" s="129" t="s">
        <v>314</v>
      </c>
      <c r="BV654" s="130"/>
      <c r="BW654" s="130" t="s">
        <v>315</v>
      </c>
      <c r="BX654" s="130" t="s">
        <v>316</v>
      </c>
      <c r="BY654" s="130" t="s">
        <v>317</v>
      </c>
      <c r="BZ654" s="130" t="s">
        <v>318</v>
      </c>
      <c r="CA654" s="128" t="s">
        <v>319</v>
      </c>
      <c r="CB654" s="131" t="s">
        <v>44</v>
      </c>
      <c r="CD654" s="129" t="s">
        <v>314</v>
      </c>
      <c r="CE654" s="130"/>
      <c r="CF654" s="130" t="s">
        <v>315</v>
      </c>
      <c r="CG654" s="130" t="s">
        <v>316</v>
      </c>
      <c r="CH654" s="130" t="s">
        <v>317</v>
      </c>
      <c r="CI654" s="130" t="s">
        <v>318</v>
      </c>
      <c r="CJ654" s="128" t="s">
        <v>319</v>
      </c>
      <c r="CK654" s="131" t="s">
        <v>44</v>
      </c>
      <c r="CM654" s="129" t="s">
        <v>314</v>
      </c>
      <c r="CN654" s="130"/>
      <c r="CO654" s="130" t="s">
        <v>315</v>
      </c>
      <c r="CP654" s="130" t="s">
        <v>316</v>
      </c>
      <c r="CQ654" s="130" t="s">
        <v>317</v>
      </c>
      <c r="CR654" s="130" t="s">
        <v>318</v>
      </c>
      <c r="CS654" s="128" t="s">
        <v>319</v>
      </c>
      <c r="CT654" s="131" t="s">
        <v>44</v>
      </c>
      <c r="CV654" s="129" t="s">
        <v>314</v>
      </c>
      <c r="CW654" s="130"/>
      <c r="CX654" s="130" t="s">
        <v>315</v>
      </c>
      <c r="CY654" s="130" t="s">
        <v>316</v>
      </c>
      <c r="CZ654" s="130" t="s">
        <v>317</v>
      </c>
      <c r="DA654" s="130" t="s">
        <v>318</v>
      </c>
      <c r="DB654" s="128" t="s">
        <v>319</v>
      </c>
      <c r="DC654" s="131" t="s">
        <v>44</v>
      </c>
      <c r="DE654" s="129" t="s">
        <v>314</v>
      </c>
      <c r="DF654" s="130"/>
      <c r="DG654" s="130" t="s">
        <v>315</v>
      </c>
      <c r="DH654" s="130" t="s">
        <v>316</v>
      </c>
      <c r="DI654" s="130" t="s">
        <v>317</v>
      </c>
      <c r="DJ654" s="130" t="s">
        <v>318</v>
      </c>
      <c r="DK654" s="128" t="s">
        <v>319</v>
      </c>
      <c r="DL654" s="131" t="s">
        <v>44</v>
      </c>
      <c r="DN654" s="129" t="s">
        <v>314</v>
      </c>
      <c r="DO654" s="130"/>
      <c r="DP654" s="130" t="s">
        <v>315</v>
      </c>
      <c r="DQ654" s="130" t="s">
        <v>316</v>
      </c>
      <c r="DR654" s="130" t="s">
        <v>317</v>
      </c>
      <c r="DS654" s="130" t="s">
        <v>318</v>
      </c>
      <c r="DT654" s="128" t="s">
        <v>319</v>
      </c>
      <c r="DU654" s="131" t="s">
        <v>44</v>
      </c>
      <c r="DW654" s="129" t="s">
        <v>314</v>
      </c>
      <c r="DX654" s="130"/>
      <c r="DY654" s="130" t="s">
        <v>315</v>
      </c>
      <c r="DZ654" s="130" t="s">
        <v>316</v>
      </c>
      <c r="EA654" s="130" t="s">
        <v>317</v>
      </c>
      <c r="EB654" s="130" t="s">
        <v>318</v>
      </c>
      <c r="EC654" s="128" t="s">
        <v>319</v>
      </c>
      <c r="ED654" s="131" t="s">
        <v>44</v>
      </c>
      <c r="EF654" s="129" t="s">
        <v>314</v>
      </c>
      <c r="EG654" s="130"/>
      <c r="EH654" s="130" t="s">
        <v>315</v>
      </c>
      <c r="EI654" s="130" t="s">
        <v>316</v>
      </c>
      <c r="EJ654" s="130" t="s">
        <v>317</v>
      </c>
      <c r="EK654" s="130" t="s">
        <v>318</v>
      </c>
      <c r="EL654" s="128" t="s">
        <v>319</v>
      </c>
      <c r="EM654" s="131" t="s">
        <v>44</v>
      </c>
      <c r="EO654" s="129" t="s">
        <v>314</v>
      </c>
      <c r="EP654" s="130"/>
      <c r="EQ654" s="130" t="s">
        <v>315</v>
      </c>
      <c r="ER654" s="130" t="s">
        <v>316</v>
      </c>
      <c r="ES654" s="130" t="s">
        <v>317</v>
      </c>
      <c r="ET654" s="130" t="s">
        <v>318</v>
      </c>
      <c r="EU654" s="128" t="s">
        <v>319</v>
      </c>
      <c r="EV654" s="131" t="s">
        <v>44</v>
      </c>
      <c r="EX654" s="129" t="s">
        <v>314</v>
      </c>
      <c r="EY654" s="130"/>
      <c r="EZ654" s="130" t="s">
        <v>315</v>
      </c>
      <c r="FA654" s="130" t="s">
        <v>316</v>
      </c>
      <c r="FB654" s="130" t="s">
        <v>317</v>
      </c>
      <c r="FC654" s="130" t="s">
        <v>318</v>
      </c>
      <c r="FD654" s="128" t="s">
        <v>319</v>
      </c>
      <c r="FE654" s="131" t="s">
        <v>44</v>
      </c>
      <c r="FG654" s="129" t="s">
        <v>314</v>
      </c>
      <c r="FH654" s="130"/>
      <c r="FI654" s="130" t="s">
        <v>315</v>
      </c>
      <c r="FJ654" s="130" t="s">
        <v>316</v>
      </c>
      <c r="FK654" s="130" t="s">
        <v>317</v>
      </c>
      <c r="FL654" s="130" t="s">
        <v>318</v>
      </c>
      <c r="FM654" s="128" t="s">
        <v>319</v>
      </c>
      <c r="FN654" s="131" t="s">
        <v>44</v>
      </c>
      <c r="FP654" s="129" t="s">
        <v>314</v>
      </c>
      <c r="FQ654" s="130"/>
      <c r="FR654" s="130" t="s">
        <v>315</v>
      </c>
      <c r="FS654" s="130" t="s">
        <v>316</v>
      </c>
      <c r="FT654" s="130" t="s">
        <v>317</v>
      </c>
      <c r="FU654" s="130" t="s">
        <v>318</v>
      </c>
      <c r="FV654" s="128" t="s">
        <v>319</v>
      </c>
      <c r="FW654" s="131" t="s">
        <v>44</v>
      </c>
      <c r="FY654" s="129" t="s">
        <v>314</v>
      </c>
      <c r="FZ654" s="130"/>
      <c r="GA654" s="130" t="s">
        <v>315</v>
      </c>
      <c r="GB654" s="130" t="s">
        <v>316</v>
      </c>
      <c r="GC654" s="130" t="s">
        <v>317</v>
      </c>
      <c r="GD654" s="130" t="s">
        <v>318</v>
      </c>
      <c r="GE654" s="128" t="s">
        <v>319</v>
      </c>
      <c r="GF654" s="131" t="s">
        <v>44</v>
      </c>
      <c r="GH654" s="129" t="s">
        <v>314</v>
      </c>
      <c r="GI654" s="130"/>
      <c r="GJ654" s="130" t="s">
        <v>315</v>
      </c>
      <c r="GK654" s="130" t="s">
        <v>316</v>
      </c>
      <c r="GL654" s="130" t="s">
        <v>317</v>
      </c>
      <c r="GM654" s="130" t="s">
        <v>318</v>
      </c>
      <c r="GN654" s="128" t="s">
        <v>319</v>
      </c>
      <c r="GO654" s="131" t="s">
        <v>44</v>
      </c>
      <c r="GQ654" s="129" t="s">
        <v>314</v>
      </c>
      <c r="GR654" s="130"/>
      <c r="GS654" s="130" t="s">
        <v>315</v>
      </c>
      <c r="GT654" s="130" t="s">
        <v>316</v>
      </c>
      <c r="GU654" s="130" t="s">
        <v>317</v>
      </c>
      <c r="GV654" s="130" t="s">
        <v>318</v>
      </c>
      <c r="GW654" s="128" t="s">
        <v>319</v>
      </c>
      <c r="GX654" s="131" t="s">
        <v>44</v>
      </c>
      <c r="GZ654" s="129" t="s">
        <v>314</v>
      </c>
      <c r="HA654" s="130"/>
      <c r="HB654" s="130" t="s">
        <v>315</v>
      </c>
      <c r="HC654" s="130" t="s">
        <v>316</v>
      </c>
      <c r="HD654" s="130" t="s">
        <v>317</v>
      </c>
      <c r="HE654" s="130" t="s">
        <v>318</v>
      </c>
      <c r="HF654" s="128" t="s">
        <v>319</v>
      </c>
      <c r="HG654" s="131" t="s">
        <v>44</v>
      </c>
      <c r="HI654" s="129" t="s">
        <v>314</v>
      </c>
      <c r="HJ654" s="130"/>
      <c r="HK654" s="130" t="s">
        <v>315</v>
      </c>
      <c r="HL654" s="130" t="s">
        <v>316</v>
      </c>
      <c r="HM654" s="130" t="s">
        <v>317</v>
      </c>
      <c r="HN654" s="130" t="s">
        <v>318</v>
      </c>
      <c r="HO654" s="128" t="s">
        <v>319</v>
      </c>
      <c r="HP654" s="131" t="s">
        <v>44</v>
      </c>
      <c r="HR654" s="129" t="s">
        <v>314</v>
      </c>
      <c r="HS654" s="130"/>
      <c r="HT654" s="130" t="s">
        <v>315</v>
      </c>
      <c r="HU654" s="130" t="s">
        <v>316</v>
      </c>
      <c r="HV654" s="130" t="s">
        <v>317</v>
      </c>
      <c r="HW654" s="130" t="s">
        <v>318</v>
      </c>
      <c r="HX654" s="128" t="s">
        <v>319</v>
      </c>
      <c r="HY654" s="131" t="s">
        <v>44</v>
      </c>
      <c r="IA654" s="129" t="s">
        <v>314</v>
      </c>
      <c r="IB654" s="130"/>
      <c r="IC654" s="130" t="s">
        <v>315</v>
      </c>
      <c r="ID654" s="130" t="s">
        <v>316</v>
      </c>
      <c r="IE654" s="130" t="s">
        <v>317</v>
      </c>
      <c r="IF654" s="130" t="s">
        <v>318</v>
      </c>
      <c r="IG654" s="128" t="s">
        <v>319</v>
      </c>
      <c r="IH654" s="131" t="s">
        <v>44</v>
      </c>
      <c r="IJ654" s="129" t="s">
        <v>314</v>
      </c>
      <c r="IK654" s="130"/>
      <c r="IL654" s="130" t="s">
        <v>315</v>
      </c>
      <c r="IM654" s="130" t="s">
        <v>316</v>
      </c>
      <c r="IN654" s="130" t="s">
        <v>317</v>
      </c>
      <c r="IO654" s="130" t="s">
        <v>318</v>
      </c>
      <c r="IP654" s="128" t="s">
        <v>319</v>
      </c>
      <c r="IQ654" s="131" t="s">
        <v>44</v>
      </c>
      <c r="IS654" s="129" t="s">
        <v>314</v>
      </c>
      <c r="IT654" s="130"/>
      <c r="IU654" s="130" t="s">
        <v>315</v>
      </c>
      <c r="IV654" s="130" t="s">
        <v>316</v>
      </c>
      <c r="IW654" s="130" t="s">
        <v>317</v>
      </c>
      <c r="IX654" s="130" t="s">
        <v>318</v>
      </c>
      <c r="IY654" s="128" t="s">
        <v>319</v>
      </c>
      <c r="IZ654" s="131" t="s">
        <v>44</v>
      </c>
      <c r="JB654" s="129" t="s">
        <v>314</v>
      </c>
      <c r="JC654" s="130"/>
      <c r="JD654" s="130" t="s">
        <v>315</v>
      </c>
      <c r="JE654" s="130" t="s">
        <v>316</v>
      </c>
      <c r="JF654" s="130" t="s">
        <v>317</v>
      </c>
      <c r="JG654" s="130" t="s">
        <v>318</v>
      </c>
      <c r="JH654" s="128" t="s">
        <v>319</v>
      </c>
      <c r="JI654" s="131" t="s">
        <v>44</v>
      </c>
      <c r="JK654" s="129" t="s">
        <v>314</v>
      </c>
      <c r="JL654" s="130"/>
      <c r="JM654" s="130" t="s">
        <v>315</v>
      </c>
      <c r="JN654" s="130" t="s">
        <v>316</v>
      </c>
      <c r="JO654" s="130" t="s">
        <v>317</v>
      </c>
      <c r="JP654" s="130" t="s">
        <v>318</v>
      </c>
      <c r="JQ654" s="128" t="s">
        <v>319</v>
      </c>
      <c r="JR654" s="131" t="s">
        <v>44</v>
      </c>
      <c r="JT654" s="129" t="s">
        <v>314</v>
      </c>
      <c r="JU654" s="130"/>
      <c r="JV654" s="130" t="s">
        <v>315</v>
      </c>
      <c r="JW654" s="130" t="s">
        <v>316</v>
      </c>
      <c r="JX654" s="130" t="s">
        <v>317</v>
      </c>
      <c r="JY654" s="130" t="s">
        <v>318</v>
      </c>
      <c r="JZ654" s="128" t="s">
        <v>319</v>
      </c>
      <c r="KA654" s="131" t="s">
        <v>44</v>
      </c>
      <c r="KC654" s="129" t="s">
        <v>314</v>
      </c>
      <c r="KD654" s="130"/>
      <c r="KE654" s="130" t="s">
        <v>315</v>
      </c>
      <c r="KF654" s="130" t="s">
        <v>316</v>
      </c>
      <c r="KG654" s="130" t="s">
        <v>317</v>
      </c>
      <c r="KH654" s="130" t="s">
        <v>318</v>
      </c>
      <c r="KI654" s="128" t="s">
        <v>319</v>
      </c>
      <c r="KJ654" s="131" t="s">
        <v>44</v>
      </c>
      <c r="KL654" s="129" t="s">
        <v>314</v>
      </c>
      <c r="KM654" s="130"/>
      <c r="KN654" s="130" t="s">
        <v>315</v>
      </c>
      <c r="KO654" s="130" t="s">
        <v>316</v>
      </c>
      <c r="KP654" s="130" t="s">
        <v>317</v>
      </c>
      <c r="KQ654" s="130" t="s">
        <v>318</v>
      </c>
      <c r="KR654" s="128" t="s">
        <v>319</v>
      </c>
      <c r="KS654" s="131" t="s">
        <v>44</v>
      </c>
      <c r="KU654" s="129" t="s">
        <v>314</v>
      </c>
      <c r="KV654" s="130"/>
      <c r="KW654" s="130" t="s">
        <v>315</v>
      </c>
      <c r="KX654" s="130" t="s">
        <v>316</v>
      </c>
      <c r="KY654" s="130" t="s">
        <v>317</v>
      </c>
      <c r="KZ654" s="130" t="s">
        <v>318</v>
      </c>
      <c r="LA654" s="128" t="s">
        <v>319</v>
      </c>
      <c r="LB654" s="131" t="s">
        <v>44</v>
      </c>
      <c r="LD654" s="129" t="s">
        <v>314</v>
      </c>
      <c r="LE654" s="130"/>
      <c r="LF654" s="130" t="s">
        <v>315</v>
      </c>
      <c r="LG654" s="130" t="s">
        <v>316</v>
      </c>
      <c r="LH654" s="130" t="s">
        <v>317</v>
      </c>
      <c r="LI654" s="130" t="s">
        <v>318</v>
      </c>
      <c r="LJ654" s="128" t="s">
        <v>319</v>
      </c>
      <c r="LK654" s="131" t="s">
        <v>44</v>
      </c>
      <c r="LM654" s="129" t="s">
        <v>314</v>
      </c>
      <c r="LN654" s="130"/>
      <c r="LO654" s="130" t="s">
        <v>315</v>
      </c>
      <c r="LP654" s="130" t="s">
        <v>316</v>
      </c>
      <c r="LQ654" s="130" t="s">
        <v>317</v>
      </c>
      <c r="LR654" s="130" t="s">
        <v>318</v>
      </c>
      <c r="LS654" s="128" t="s">
        <v>319</v>
      </c>
      <c r="LT654" s="131" t="s">
        <v>44</v>
      </c>
      <c r="LV654" s="129" t="s">
        <v>314</v>
      </c>
      <c r="LW654" s="130"/>
      <c r="LX654" s="130" t="s">
        <v>315</v>
      </c>
      <c r="LY654" s="130" t="s">
        <v>316</v>
      </c>
      <c r="LZ654" s="130" t="s">
        <v>317</v>
      </c>
      <c r="MA654" s="130" t="s">
        <v>318</v>
      </c>
      <c r="MB654" s="128" t="s">
        <v>319</v>
      </c>
      <c r="MC654" s="131" t="s">
        <v>44</v>
      </c>
      <c r="ME654" s="129" t="s">
        <v>314</v>
      </c>
      <c r="MF654" s="130"/>
      <c r="MG654" s="130" t="s">
        <v>315</v>
      </c>
      <c r="MH654" s="130" t="s">
        <v>316</v>
      </c>
      <c r="MI654" s="130" t="s">
        <v>317</v>
      </c>
      <c r="MJ654" s="130" t="s">
        <v>318</v>
      </c>
      <c r="MK654" s="128" t="s">
        <v>319</v>
      </c>
      <c r="ML654" s="131" t="s">
        <v>44</v>
      </c>
      <c r="MN654" s="129" t="s">
        <v>314</v>
      </c>
      <c r="MO654" s="130"/>
      <c r="MP654" s="130" t="s">
        <v>315</v>
      </c>
      <c r="MQ654" s="130" t="s">
        <v>316</v>
      </c>
      <c r="MR654" s="130" t="s">
        <v>317</v>
      </c>
      <c r="MS654" s="130" t="s">
        <v>318</v>
      </c>
      <c r="MT654" s="128" t="s">
        <v>319</v>
      </c>
      <c r="MU654" s="131" t="s">
        <v>44</v>
      </c>
      <c r="MW654" s="129" t="s">
        <v>314</v>
      </c>
      <c r="MX654" s="130"/>
      <c r="MY654" s="130" t="s">
        <v>315</v>
      </c>
      <c r="MZ654" s="130" t="s">
        <v>316</v>
      </c>
      <c r="NA654" s="130" t="s">
        <v>317</v>
      </c>
      <c r="NB654" s="130" t="s">
        <v>318</v>
      </c>
      <c r="NC654" s="128" t="s">
        <v>319</v>
      </c>
      <c r="ND654" s="131" t="s">
        <v>44</v>
      </c>
      <c r="NF654" s="129" t="s">
        <v>314</v>
      </c>
      <c r="NG654" s="130"/>
      <c r="NH654" s="130" t="s">
        <v>315</v>
      </c>
      <c r="NI654" s="130" t="s">
        <v>316</v>
      </c>
      <c r="NJ654" s="130" t="s">
        <v>317</v>
      </c>
      <c r="NK654" s="130" t="s">
        <v>318</v>
      </c>
      <c r="NL654" s="128" t="s">
        <v>319</v>
      </c>
      <c r="NM654" s="131" t="s">
        <v>44</v>
      </c>
      <c r="NO654" s="129" t="s">
        <v>314</v>
      </c>
      <c r="NP654" s="130"/>
      <c r="NQ654" s="130" t="s">
        <v>315</v>
      </c>
      <c r="NR654" s="130" t="s">
        <v>316</v>
      </c>
      <c r="NS654" s="130" t="s">
        <v>317</v>
      </c>
      <c r="NT654" s="130" t="s">
        <v>318</v>
      </c>
      <c r="NU654" s="128" t="s">
        <v>319</v>
      </c>
      <c r="NV654" s="131" t="s">
        <v>44</v>
      </c>
      <c r="NX654" s="129" t="s">
        <v>314</v>
      </c>
      <c r="NY654" s="130"/>
      <c r="NZ654" s="130" t="s">
        <v>315</v>
      </c>
      <c r="OA654" s="130" t="s">
        <v>316</v>
      </c>
      <c r="OB654" s="130" t="s">
        <v>317</v>
      </c>
      <c r="OC654" s="130" t="s">
        <v>318</v>
      </c>
      <c r="OD654" s="128" t="s">
        <v>319</v>
      </c>
      <c r="OE654" s="131" t="s">
        <v>44</v>
      </c>
      <c r="OG654" s="129" t="s">
        <v>314</v>
      </c>
      <c r="OH654" s="130"/>
      <c r="OI654" s="130" t="s">
        <v>315</v>
      </c>
      <c r="OJ654" s="130" t="s">
        <v>316</v>
      </c>
      <c r="OK654" s="130" t="s">
        <v>317</v>
      </c>
      <c r="OL654" s="130" t="s">
        <v>318</v>
      </c>
      <c r="OM654" s="128" t="s">
        <v>319</v>
      </c>
      <c r="ON654" s="131" t="s">
        <v>44</v>
      </c>
      <c r="OP654" s="129" t="s">
        <v>314</v>
      </c>
      <c r="OQ654" s="130"/>
      <c r="OR654" s="130" t="s">
        <v>315</v>
      </c>
      <c r="OS654" s="130" t="s">
        <v>316</v>
      </c>
      <c r="OT654" s="130" t="s">
        <v>317</v>
      </c>
      <c r="OU654" s="130" t="s">
        <v>318</v>
      </c>
      <c r="OV654" s="128" t="s">
        <v>319</v>
      </c>
      <c r="OW654" s="131" t="s">
        <v>44</v>
      </c>
      <c r="OY654" s="129" t="s">
        <v>314</v>
      </c>
      <c r="OZ654" s="130"/>
      <c r="PA654" s="130" t="s">
        <v>315</v>
      </c>
      <c r="PB654" s="130" t="s">
        <v>316</v>
      </c>
      <c r="PC654" s="130" t="s">
        <v>317</v>
      </c>
      <c r="PD654" s="130" t="s">
        <v>318</v>
      </c>
      <c r="PE654" s="128" t="s">
        <v>319</v>
      </c>
      <c r="PF654" s="131" t="s">
        <v>44</v>
      </c>
    </row>
    <row r="655" spans="1:422">
      <c r="A655" s="118"/>
      <c r="B655" s="118"/>
      <c r="C655" s="115"/>
      <c r="D655" s="115"/>
      <c r="E655" s="115"/>
      <c r="F655" s="115"/>
      <c r="G655" s="115"/>
      <c r="H655" s="115">
        <f t="shared" ref="H655:H662" si="10340">PRODUCT(C655:G655)</f>
        <v>0</v>
      </c>
      <c r="J655" s="118"/>
      <c r="K655" s="118"/>
      <c r="L655" s="115"/>
      <c r="M655" s="115"/>
      <c r="N655" s="115"/>
      <c r="O655" s="115"/>
      <c r="P655" s="115"/>
      <c r="Q655" s="115">
        <f t="shared" ref="Q655:Q662" si="10341">PRODUCT(L655:P655)</f>
        <v>0</v>
      </c>
      <c r="S655" s="118"/>
      <c r="T655" s="118"/>
      <c r="U655" s="115"/>
      <c r="V655" s="115"/>
      <c r="W655" s="115"/>
      <c r="X655" s="115"/>
      <c r="Y655" s="115"/>
      <c r="Z655" s="115">
        <f t="shared" ref="Z655:Z662" si="10342">PRODUCT(U655:Y655)</f>
        <v>0</v>
      </c>
      <c r="AB655" s="118"/>
      <c r="AC655" s="118"/>
      <c r="AD655" s="115"/>
      <c r="AE655" s="115"/>
      <c r="AF655" s="115"/>
      <c r="AG655" s="115"/>
      <c r="AH655" s="115"/>
      <c r="AI655" s="115">
        <f t="shared" ref="AI655:AI662" si="10343">PRODUCT(AD655:AH655)</f>
        <v>0</v>
      </c>
      <c r="AK655" s="118"/>
      <c r="AL655" s="118"/>
      <c r="AM655" s="115"/>
      <c r="AN655" s="115"/>
      <c r="AO655" s="115"/>
      <c r="AP655" s="115"/>
      <c r="AQ655" s="115"/>
      <c r="AR655" s="115">
        <f t="shared" ref="AR655:AR662" si="10344">PRODUCT(AM655:AQ655)</f>
        <v>0</v>
      </c>
      <c r="AT655" s="118"/>
      <c r="AU655" s="118"/>
      <c r="AV655" s="115"/>
      <c r="AW655" s="115"/>
      <c r="AX655" s="115"/>
      <c r="AY655" s="115"/>
      <c r="AZ655" s="115"/>
      <c r="BA655" s="115">
        <f t="shared" ref="BA655:BA662" si="10345">PRODUCT(AV655:AZ655)</f>
        <v>0</v>
      </c>
      <c r="BC655" s="118"/>
      <c r="BD655" s="118"/>
      <c r="BE655" s="115"/>
      <c r="BF655" s="115"/>
      <c r="BG655" s="115"/>
      <c r="BH655" s="115"/>
      <c r="BI655" s="115"/>
      <c r="BJ655" s="115">
        <f t="shared" ref="BJ655:BJ662" si="10346">PRODUCT(BE655:BI655)</f>
        <v>0</v>
      </c>
      <c r="BL655" s="118"/>
      <c r="BM655" s="118"/>
      <c r="BN655" s="115"/>
      <c r="BO655" s="115"/>
      <c r="BP655" s="115"/>
      <c r="BQ655" s="115"/>
      <c r="BR655" s="115"/>
      <c r="BS655" s="115">
        <f t="shared" ref="BS655:BS662" si="10347">PRODUCT(BN655:BR655)</f>
        <v>0</v>
      </c>
      <c r="BU655" s="118"/>
      <c r="BV655" s="118"/>
      <c r="BW655" s="115"/>
      <c r="BX655" s="115"/>
      <c r="BY655" s="115"/>
      <c r="BZ655" s="115"/>
      <c r="CA655" s="115"/>
      <c r="CB655" s="115">
        <f t="shared" ref="CB655:CB662" si="10348">PRODUCT(BW655:CA655)</f>
        <v>0</v>
      </c>
      <c r="CD655" s="118"/>
      <c r="CE655" s="118"/>
      <c r="CF655" s="115"/>
      <c r="CG655" s="115"/>
      <c r="CH655" s="115"/>
      <c r="CI655" s="115"/>
      <c r="CJ655" s="115"/>
      <c r="CK655" s="115">
        <f t="shared" ref="CK655:CK662" si="10349">PRODUCT(CF655:CJ655)</f>
        <v>0</v>
      </c>
      <c r="CM655" s="118"/>
      <c r="CN655" s="118"/>
      <c r="CO655" s="115"/>
      <c r="CP655" s="115"/>
      <c r="CQ655" s="115"/>
      <c r="CR655" s="115"/>
      <c r="CS655" s="115"/>
      <c r="CT655" s="115">
        <f t="shared" ref="CT655:CT662" si="10350">PRODUCT(CO655:CS655)</f>
        <v>0</v>
      </c>
      <c r="CV655" s="118"/>
      <c r="CW655" s="118"/>
      <c r="CX655" s="115"/>
      <c r="CY655" s="115"/>
      <c r="CZ655" s="115"/>
      <c r="DA655" s="115"/>
      <c r="DB655" s="115"/>
      <c r="DC655" s="115">
        <f t="shared" ref="DC655:DC662" si="10351">PRODUCT(CX655:DB655)</f>
        <v>0</v>
      </c>
      <c r="DE655" s="118"/>
      <c r="DF655" s="118"/>
      <c r="DG655" s="115"/>
      <c r="DH655" s="115"/>
      <c r="DI655" s="115"/>
      <c r="DJ655" s="115"/>
      <c r="DK655" s="115"/>
      <c r="DL655" s="115">
        <f t="shared" ref="DL655:DL662" si="10352">PRODUCT(DG655:DK655)</f>
        <v>0</v>
      </c>
      <c r="DN655" s="118"/>
      <c r="DO655" s="118"/>
      <c r="DP655" s="115"/>
      <c r="DQ655" s="115"/>
      <c r="DR655" s="115"/>
      <c r="DS655" s="115"/>
      <c r="DT655" s="115"/>
      <c r="DU655" s="115">
        <f t="shared" ref="DU655:DU662" si="10353">PRODUCT(DP655:DT655)</f>
        <v>0</v>
      </c>
      <c r="DW655" s="118"/>
      <c r="DX655" s="118"/>
      <c r="DY655" s="115"/>
      <c r="DZ655" s="115"/>
      <c r="EA655" s="115"/>
      <c r="EB655" s="115"/>
      <c r="EC655" s="115"/>
      <c r="ED655" s="115">
        <f t="shared" ref="ED655:ED662" si="10354">PRODUCT(DY655:EC655)</f>
        <v>0</v>
      </c>
      <c r="EF655" s="118"/>
      <c r="EG655" s="118"/>
      <c r="EH655" s="115"/>
      <c r="EI655" s="115"/>
      <c r="EJ655" s="115"/>
      <c r="EK655" s="115"/>
      <c r="EL655" s="115"/>
      <c r="EM655" s="115">
        <f t="shared" ref="EM655:EM662" si="10355">PRODUCT(EH655:EL655)</f>
        <v>0</v>
      </c>
      <c r="EO655" s="118"/>
      <c r="EP655" s="118"/>
      <c r="EQ655" s="115"/>
      <c r="ER655" s="115"/>
      <c r="ES655" s="115"/>
      <c r="ET655" s="115"/>
      <c r="EU655" s="115"/>
      <c r="EV655" s="115">
        <f t="shared" ref="EV655:EV662" si="10356">PRODUCT(EQ655:EU655)</f>
        <v>0</v>
      </c>
      <c r="EX655" s="118"/>
      <c r="EY655" s="118"/>
      <c r="EZ655" s="115"/>
      <c r="FA655" s="115"/>
      <c r="FB655" s="115"/>
      <c r="FC655" s="115"/>
      <c r="FD655" s="115"/>
      <c r="FE655" s="115">
        <f t="shared" ref="FE655:FE662" si="10357">PRODUCT(EZ655:FD655)</f>
        <v>0</v>
      </c>
      <c r="FG655" s="118"/>
      <c r="FH655" s="118"/>
      <c r="FI655" s="115"/>
      <c r="FJ655" s="115"/>
      <c r="FK655" s="115"/>
      <c r="FL655" s="115"/>
      <c r="FM655" s="115"/>
      <c r="FN655" s="115">
        <f t="shared" ref="FN655:FN662" si="10358">PRODUCT(FI655:FM655)</f>
        <v>0</v>
      </c>
      <c r="FP655" s="118"/>
      <c r="FQ655" s="118"/>
      <c r="FR655" s="115"/>
      <c r="FS655" s="115"/>
      <c r="FT655" s="115"/>
      <c r="FU655" s="115"/>
      <c r="FV655" s="115"/>
      <c r="FW655" s="115">
        <f t="shared" ref="FW655:FW662" si="10359">PRODUCT(FR655:FV655)</f>
        <v>0</v>
      </c>
      <c r="FY655" s="118" t="s">
        <v>851</v>
      </c>
      <c r="FZ655" s="118"/>
      <c r="GA655" s="115"/>
      <c r="GB655" s="115"/>
      <c r="GC655" s="115"/>
      <c r="GD655" s="115">
        <v>1</v>
      </c>
      <c r="GE655" s="115"/>
      <c r="GF655" s="115">
        <f t="shared" ref="GF655:GF662" si="10360">PRODUCT(GA655:GE655)</f>
        <v>1</v>
      </c>
      <c r="GH655" s="118" t="s">
        <v>851</v>
      </c>
      <c r="GI655" s="118"/>
      <c r="GJ655" s="115"/>
      <c r="GK655" s="115"/>
      <c r="GL655" s="115"/>
      <c r="GM655" s="115">
        <v>1</v>
      </c>
      <c r="GN655" s="115"/>
      <c r="GO655" s="115">
        <f t="shared" ref="GO655:GO662" si="10361">PRODUCT(GJ655:GN655)</f>
        <v>1</v>
      </c>
      <c r="GQ655" s="118" t="s">
        <v>851</v>
      </c>
      <c r="GR655" s="118"/>
      <c r="GS655" s="115"/>
      <c r="GT655" s="115"/>
      <c r="GU655" s="115"/>
      <c r="GV655" s="115">
        <v>1</v>
      </c>
      <c r="GW655" s="115"/>
      <c r="GX655" s="115">
        <f t="shared" ref="GX655:GX662" si="10362">PRODUCT(GS655:GW655)</f>
        <v>1</v>
      </c>
      <c r="GZ655" s="121" t="s">
        <v>867</v>
      </c>
      <c r="HA655" s="118"/>
      <c r="HB655" s="115"/>
      <c r="HC655" s="115"/>
      <c r="HD655" s="115"/>
      <c r="HE655" s="115">
        <v>1</v>
      </c>
      <c r="HF655" s="115"/>
      <c r="HG655" s="115">
        <f t="shared" ref="HG655:HG662" si="10363">PRODUCT(HB655:HF655)</f>
        <v>1</v>
      </c>
      <c r="HI655" s="121" t="s">
        <v>867</v>
      </c>
      <c r="HJ655" s="118"/>
      <c r="HK655" s="115"/>
      <c r="HL655" s="115"/>
      <c r="HM655" s="115"/>
      <c r="HN655" s="115">
        <v>1</v>
      </c>
      <c r="HO655" s="115"/>
      <c r="HP655" s="115">
        <f t="shared" ref="HP655:HP662" si="10364">PRODUCT(HK655:HO655)</f>
        <v>1</v>
      </c>
      <c r="HR655" s="121" t="s">
        <v>867</v>
      </c>
      <c r="HS655" s="118"/>
      <c r="HT655" s="115"/>
      <c r="HU655" s="115"/>
      <c r="HV655" s="115"/>
      <c r="HW655" s="115">
        <v>1</v>
      </c>
      <c r="HX655" s="115"/>
      <c r="HY655" s="115">
        <f t="shared" ref="HY655:HY662" si="10365">PRODUCT(HT655:HX655)</f>
        <v>1</v>
      </c>
      <c r="IA655" s="121" t="s">
        <v>867</v>
      </c>
      <c r="IB655" s="118"/>
      <c r="IC655" s="115"/>
      <c r="ID655" s="115"/>
      <c r="IE655" s="115"/>
      <c r="IF655" s="115">
        <v>1</v>
      </c>
      <c r="IG655" s="115"/>
      <c r="IH655" s="115">
        <f t="shared" ref="IH655:IH662" si="10366">PRODUCT(IC655:IG655)</f>
        <v>1</v>
      </c>
      <c r="IJ655" s="121"/>
      <c r="IK655" s="118"/>
      <c r="IL655" s="115"/>
      <c r="IM655" s="115"/>
      <c r="IN655" s="115"/>
      <c r="IO655" s="115"/>
      <c r="IP655" s="115"/>
      <c r="IQ655" s="115">
        <f t="shared" ref="IQ655:IQ662" si="10367">PRODUCT(IL655:IP655)</f>
        <v>0</v>
      </c>
      <c r="IS655" s="121" t="s">
        <v>867</v>
      </c>
      <c r="IT655" s="118"/>
      <c r="IU655" s="115"/>
      <c r="IV655" s="115"/>
      <c r="IW655" s="115"/>
      <c r="IX655" s="115">
        <v>1</v>
      </c>
      <c r="IY655" s="115"/>
      <c r="IZ655" s="115">
        <f t="shared" ref="IZ655:IZ662" si="10368">PRODUCT(IU655:IY655)</f>
        <v>1</v>
      </c>
      <c r="JB655" s="121" t="s">
        <v>867</v>
      </c>
      <c r="JC655" s="118"/>
      <c r="JD655" s="115"/>
      <c r="JE655" s="115"/>
      <c r="JF655" s="115"/>
      <c r="JG655" s="115">
        <v>1</v>
      </c>
      <c r="JH655" s="115"/>
      <c r="JI655" s="115">
        <f t="shared" ref="JI655:JI662" si="10369">PRODUCT(JD655:JH655)</f>
        <v>1</v>
      </c>
      <c r="JK655" s="121"/>
      <c r="JL655" s="118"/>
      <c r="JM655" s="115"/>
      <c r="JN655" s="115"/>
      <c r="JO655" s="115"/>
      <c r="JP655" s="115"/>
      <c r="JQ655" s="115"/>
      <c r="JR655" s="115">
        <f t="shared" ref="JR655:JR662" si="10370">PRODUCT(JM655:JQ655)</f>
        <v>0</v>
      </c>
      <c r="JS655" s="481"/>
      <c r="JT655" s="121" t="s">
        <v>867</v>
      </c>
      <c r="JU655" s="118"/>
      <c r="JV655" s="115"/>
      <c r="JW655" s="115"/>
      <c r="JX655" s="115"/>
      <c r="JY655" s="115">
        <v>1</v>
      </c>
      <c r="JZ655" s="115"/>
      <c r="KA655" s="115">
        <f t="shared" ref="KA655:KA662" si="10371">PRODUCT(JV655:JZ655)</f>
        <v>1</v>
      </c>
      <c r="KB655" s="481"/>
      <c r="KC655" s="118"/>
      <c r="KD655" s="118"/>
      <c r="KE655" s="115"/>
      <c r="KF655" s="115"/>
      <c r="KG655" s="115"/>
      <c r="KH655" s="115"/>
      <c r="KI655" s="115"/>
      <c r="KJ655" s="115">
        <f t="shared" ref="KJ655:KJ662" si="10372">PRODUCT(KE655:KI655)</f>
        <v>0</v>
      </c>
      <c r="KK655" s="481"/>
      <c r="KL655" s="118"/>
      <c r="KM655" s="118"/>
      <c r="KN655" s="115"/>
      <c r="KO655" s="115"/>
      <c r="KP655" s="115"/>
      <c r="KQ655" s="115"/>
      <c r="KR655" s="115"/>
      <c r="KS655" s="115">
        <f t="shared" ref="KS655:KS662" si="10373">PRODUCT(KN655:KR655)</f>
        <v>0</v>
      </c>
      <c r="KT655" s="481"/>
      <c r="KU655" s="118"/>
      <c r="KV655" s="118"/>
      <c r="KW655" s="115"/>
      <c r="KX655" s="115"/>
      <c r="KY655" s="115"/>
      <c r="KZ655" s="115"/>
      <c r="LA655" s="115"/>
      <c r="LB655" s="115">
        <f t="shared" ref="LB655:LB662" si="10374">PRODUCT(KW655:LA655)</f>
        <v>0</v>
      </c>
      <c r="LC655" s="481"/>
      <c r="LD655" s="118"/>
      <c r="LE655" s="118"/>
      <c r="LF655" s="115"/>
      <c r="LG655" s="115"/>
      <c r="LH655" s="115"/>
      <c r="LI655" s="115"/>
      <c r="LJ655" s="115"/>
      <c r="LK655" s="115">
        <f t="shared" ref="LK655:LK662" si="10375">PRODUCT(LF655:LJ655)</f>
        <v>0</v>
      </c>
      <c r="LL655" s="481"/>
      <c r="LM655" s="118"/>
      <c r="LN655" s="118"/>
      <c r="LO655" s="115"/>
      <c r="LP655" s="115"/>
      <c r="LQ655" s="115"/>
      <c r="LR655" s="115"/>
      <c r="LS655" s="115"/>
      <c r="LT655" s="115">
        <f t="shared" ref="LT655:LT662" si="10376">PRODUCT(LO655:LS655)</f>
        <v>0</v>
      </c>
      <c r="LU655" s="481"/>
      <c r="LV655" s="118"/>
      <c r="LW655" s="118"/>
      <c r="LX655" s="115"/>
      <c r="LY655" s="115"/>
      <c r="LZ655" s="115"/>
      <c r="MA655" s="115"/>
      <c r="MB655" s="115"/>
      <c r="MC655" s="115">
        <f t="shared" ref="MC655:MC662" si="10377">PRODUCT(LX655:MB655)</f>
        <v>0</v>
      </c>
      <c r="MD655" s="481"/>
      <c r="ME655" s="118"/>
      <c r="MF655" s="118"/>
      <c r="MG655" s="115"/>
      <c r="MH655" s="115"/>
      <c r="MI655" s="115"/>
      <c r="MJ655" s="115"/>
      <c r="MK655" s="115"/>
      <c r="ML655" s="115">
        <f t="shared" ref="ML655:ML662" si="10378">PRODUCT(MG655:MK655)</f>
        <v>0</v>
      </c>
      <c r="MM655" s="481"/>
      <c r="MN655" s="121" t="s">
        <v>867</v>
      </c>
      <c r="MO655" s="118"/>
      <c r="MP655" s="115"/>
      <c r="MQ655" s="115"/>
      <c r="MR655" s="115"/>
      <c r="MS655" s="115">
        <v>1</v>
      </c>
      <c r="MT655" s="115"/>
      <c r="MU655" s="115">
        <f t="shared" ref="MU655:MU662" si="10379">PRODUCT(MP655:MT655)</f>
        <v>1</v>
      </c>
      <c r="MV655" s="481"/>
      <c r="MW655" s="121" t="s">
        <v>867</v>
      </c>
      <c r="MX655" s="118"/>
      <c r="MY655" s="115"/>
      <c r="MZ655" s="115"/>
      <c r="NA655" s="115"/>
      <c r="NB655" s="115">
        <v>1</v>
      </c>
      <c r="NC655" s="115"/>
      <c r="ND655" s="115">
        <f t="shared" ref="ND655:ND662" si="10380">PRODUCT(MY655:NC655)</f>
        <v>1</v>
      </c>
      <c r="NE655" s="481"/>
      <c r="NF655" s="121" t="s">
        <v>867</v>
      </c>
      <c r="NG655" s="118"/>
      <c r="NH655" s="115"/>
      <c r="NI655" s="115"/>
      <c r="NJ655" s="115"/>
      <c r="NK655" s="115">
        <v>1</v>
      </c>
      <c r="NL655" s="115"/>
      <c r="NM655" s="115">
        <f t="shared" ref="NM655:NM662" si="10381">PRODUCT(NH655:NL655)</f>
        <v>1</v>
      </c>
      <c r="NN655" s="481"/>
      <c r="NO655" s="118" t="s">
        <v>851</v>
      </c>
      <c r="NP655" s="118"/>
      <c r="NQ655" s="115"/>
      <c r="NR655" s="115"/>
      <c r="NS655" s="115"/>
      <c r="NT655" s="115">
        <v>1</v>
      </c>
      <c r="NU655" s="115"/>
      <c r="NV655" s="115">
        <f t="shared" ref="NV655:NV662" si="10382">PRODUCT(NQ655:NU655)</f>
        <v>1</v>
      </c>
      <c r="NW655" s="481"/>
      <c r="NX655" s="121" t="s">
        <v>867</v>
      </c>
      <c r="NY655" s="118"/>
      <c r="NZ655" s="115"/>
      <c r="OA655" s="115"/>
      <c r="OB655" s="115"/>
      <c r="OC655" s="115">
        <v>1</v>
      </c>
      <c r="OD655" s="115"/>
      <c r="OE655" s="115">
        <f t="shared" ref="OE655:OE662" si="10383">PRODUCT(NZ655:OD655)</f>
        <v>1</v>
      </c>
      <c r="OF655" s="481"/>
      <c r="OG655" s="121" t="s">
        <v>867</v>
      </c>
      <c r="OH655" s="118"/>
      <c r="OI655" s="115"/>
      <c r="OJ655" s="115"/>
      <c r="OK655" s="115"/>
      <c r="OL655" s="115">
        <v>1</v>
      </c>
      <c r="OM655" s="115"/>
      <c r="ON655" s="115">
        <f t="shared" ref="ON655:ON662" si="10384">PRODUCT(OI655:OM655)</f>
        <v>1</v>
      </c>
      <c r="OO655" s="481"/>
      <c r="OP655" s="118"/>
      <c r="OQ655" s="118"/>
      <c r="OR655" s="115"/>
      <c r="OS655" s="115"/>
      <c r="OT655" s="115"/>
      <c r="OU655" s="115"/>
      <c r="OV655" s="115"/>
      <c r="OW655" s="115">
        <f t="shared" ref="OW655:OW662" si="10385">PRODUCT(OR655:OV655)</f>
        <v>0</v>
      </c>
      <c r="OY655" s="118"/>
      <c r="OZ655" s="118"/>
      <c r="PA655" s="115"/>
      <c r="PB655" s="115"/>
      <c r="PC655" s="115"/>
      <c r="PD655" s="115"/>
      <c r="PE655" s="115"/>
      <c r="PF655" s="115">
        <f t="shared" ref="PF655:PF662" si="10386">PRODUCT(PA655:PE655)</f>
        <v>0</v>
      </c>
    </row>
    <row r="656" spans="1:422">
      <c r="A656" s="118"/>
      <c r="B656" s="118"/>
      <c r="C656" s="115"/>
      <c r="D656" s="115"/>
      <c r="E656" s="115"/>
      <c r="F656" s="115"/>
      <c r="G656" s="115"/>
      <c r="H656" s="115">
        <f t="shared" si="10340"/>
        <v>0</v>
      </c>
      <c r="J656" s="118"/>
      <c r="K656" s="118"/>
      <c r="L656" s="115"/>
      <c r="M656" s="115"/>
      <c r="N656" s="115"/>
      <c r="O656" s="115"/>
      <c r="P656" s="115"/>
      <c r="Q656" s="115">
        <f t="shared" si="10341"/>
        <v>0</v>
      </c>
      <c r="S656" s="118"/>
      <c r="T656" s="118"/>
      <c r="U656" s="115"/>
      <c r="V656" s="115"/>
      <c r="W656" s="115"/>
      <c r="X656" s="115"/>
      <c r="Y656" s="115"/>
      <c r="Z656" s="115">
        <f t="shared" si="10342"/>
        <v>0</v>
      </c>
      <c r="AB656" s="118"/>
      <c r="AC656" s="118"/>
      <c r="AD656" s="115"/>
      <c r="AE656" s="115"/>
      <c r="AF656" s="115"/>
      <c r="AG656" s="115"/>
      <c r="AH656" s="115"/>
      <c r="AI656" s="115">
        <f t="shared" si="10343"/>
        <v>0</v>
      </c>
      <c r="AK656" s="118"/>
      <c r="AL656" s="118"/>
      <c r="AM656" s="115"/>
      <c r="AN656" s="115"/>
      <c r="AO656" s="115"/>
      <c r="AP656" s="115"/>
      <c r="AQ656" s="115"/>
      <c r="AR656" s="115">
        <f t="shared" si="10344"/>
        <v>0</v>
      </c>
      <c r="AT656" s="118"/>
      <c r="AU656" s="118"/>
      <c r="AV656" s="115"/>
      <c r="AW656" s="115"/>
      <c r="AX656" s="115"/>
      <c r="AY656" s="115"/>
      <c r="AZ656" s="115"/>
      <c r="BA656" s="115">
        <f t="shared" si="10345"/>
        <v>0</v>
      </c>
      <c r="BC656" s="118"/>
      <c r="BD656" s="118"/>
      <c r="BE656" s="115"/>
      <c r="BF656" s="115"/>
      <c r="BG656" s="115"/>
      <c r="BH656" s="115"/>
      <c r="BI656" s="115"/>
      <c r="BJ656" s="115">
        <f t="shared" si="10346"/>
        <v>0</v>
      </c>
      <c r="BL656" s="118"/>
      <c r="BM656" s="118"/>
      <c r="BN656" s="115"/>
      <c r="BO656" s="115"/>
      <c r="BP656" s="115"/>
      <c r="BQ656" s="115"/>
      <c r="BR656" s="115"/>
      <c r="BS656" s="115">
        <f t="shared" si="10347"/>
        <v>0</v>
      </c>
      <c r="BU656" s="118"/>
      <c r="BV656" s="118"/>
      <c r="BW656" s="115"/>
      <c r="BX656" s="115"/>
      <c r="BY656" s="115"/>
      <c r="BZ656" s="115"/>
      <c r="CA656" s="115"/>
      <c r="CB656" s="115">
        <f t="shared" si="10348"/>
        <v>0</v>
      </c>
      <c r="CD656" s="118"/>
      <c r="CE656" s="118"/>
      <c r="CF656" s="115"/>
      <c r="CG656" s="115"/>
      <c r="CH656" s="115"/>
      <c r="CI656" s="115"/>
      <c r="CJ656" s="115"/>
      <c r="CK656" s="115">
        <f t="shared" si="10349"/>
        <v>0</v>
      </c>
      <c r="CM656" s="118"/>
      <c r="CN656" s="118"/>
      <c r="CO656" s="115"/>
      <c r="CP656" s="115"/>
      <c r="CQ656" s="115"/>
      <c r="CR656" s="115"/>
      <c r="CS656" s="115"/>
      <c r="CT656" s="115">
        <f t="shared" si="10350"/>
        <v>0</v>
      </c>
      <c r="CV656" s="118"/>
      <c r="CW656" s="118"/>
      <c r="CX656" s="115"/>
      <c r="CY656" s="115"/>
      <c r="CZ656" s="115"/>
      <c r="DA656" s="115"/>
      <c r="DB656" s="115"/>
      <c r="DC656" s="115">
        <f t="shared" si="10351"/>
        <v>0</v>
      </c>
      <c r="DE656" s="118"/>
      <c r="DF656" s="118"/>
      <c r="DG656" s="115"/>
      <c r="DH656" s="115"/>
      <c r="DI656" s="115"/>
      <c r="DJ656" s="115"/>
      <c r="DK656" s="115"/>
      <c r="DL656" s="115">
        <f t="shared" si="10352"/>
        <v>0</v>
      </c>
      <c r="DN656" s="118"/>
      <c r="DO656" s="118"/>
      <c r="DP656" s="115"/>
      <c r="DQ656" s="115"/>
      <c r="DR656" s="115"/>
      <c r="DS656" s="115"/>
      <c r="DT656" s="115"/>
      <c r="DU656" s="115">
        <f t="shared" si="10353"/>
        <v>0</v>
      </c>
      <c r="DW656" s="118"/>
      <c r="DX656" s="118"/>
      <c r="DY656" s="115"/>
      <c r="DZ656" s="115"/>
      <c r="EA656" s="115"/>
      <c r="EB656" s="115"/>
      <c r="EC656" s="115"/>
      <c r="ED656" s="115">
        <f t="shared" si="10354"/>
        <v>0</v>
      </c>
      <c r="EF656" s="118"/>
      <c r="EG656" s="118"/>
      <c r="EH656" s="115"/>
      <c r="EI656" s="115"/>
      <c r="EJ656" s="115"/>
      <c r="EK656" s="115"/>
      <c r="EL656" s="115"/>
      <c r="EM656" s="115">
        <f t="shared" si="10355"/>
        <v>0</v>
      </c>
      <c r="EO656" s="118"/>
      <c r="EP656" s="118"/>
      <c r="EQ656" s="115"/>
      <c r="ER656" s="115"/>
      <c r="ES656" s="115"/>
      <c r="ET656" s="115"/>
      <c r="EU656" s="115"/>
      <c r="EV656" s="115">
        <f t="shared" si="10356"/>
        <v>0</v>
      </c>
      <c r="EX656" s="118"/>
      <c r="EY656" s="118"/>
      <c r="EZ656" s="115"/>
      <c r="FA656" s="115"/>
      <c r="FB656" s="115"/>
      <c r="FC656" s="115"/>
      <c r="FD656" s="115"/>
      <c r="FE656" s="115">
        <f t="shared" si="10357"/>
        <v>0</v>
      </c>
      <c r="FG656" s="118"/>
      <c r="FH656" s="118"/>
      <c r="FI656" s="115"/>
      <c r="FJ656" s="115"/>
      <c r="FK656" s="115"/>
      <c r="FL656" s="115"/>
      <c r="FM656" s="115"/>
      <c r="FN656" s="115">
        <f t="shared" si="10358"/>
        <v>0</v>
      </c>
      <c r="FP656" s="118"/>
      <c r="FQ656" s="118"/>
      <c r="FR656" s="115"/>
      <c r="FS656" s="115"/>
      <c r="FT656" s="115"/>
      <c r="FU656" s="115"/>
      <c r="FV656" s="115"/>
      <c r="FW656" s="115">
        <f t="shared" si="10359"/>
        <v>0</v>
      </c>
      <c r="FY656" s="118"/>
      <c r="FZ656" s="118"/>
      <c r="GA656" s="115"/>
      <c r="GB656" s="115"/>
      <c r="GC656" s="115"/>
      <c r="GD656" s="115"/>
      <c r="GE656" s="115"/>
      <c r="GF656" s="115">
        <f t="shared" si="10360"/>
        <v>0</v>
      </c>
      <c r="GH656" s="118"/>
      <c r="GI656" s="118"/>
      <c r="GJ656" s="115"/>
      <c r="GK656" s="115"/>
      <c r="GL656" s="115"/>
      <c r="GM656" s="115"/>
      <c r="GN656" s="115"/>
      <c r="GO656" s="115">
        <f t="shared" si="10361"/>
        <v>0</v>
      </c>
      <c r="GQ656" s="118"/>
      <c r="GR656" s="118"/>
      <c r="GS656" s="115"/>
      <c r="GT656" s="115"/>
      <c r="GU656" s="115"/>
      <c r="GV656" s="115"/>
      <c r="GW656" s="115"/>
      <c r="GX656" s="115">
        <f t="shared" si="10362"/>
        <v>0</v>
      </c>
      <c r="GZ656" s="121" t="s">
        <v>864</v>
      </c>
      <c r="HA656" s="118"/>
      <c r="HB656" s="115"/>
      <c r="HC656" s="115"/>
      <c r="HD656" s="115"/>
      <c r="HE656" s="115">
        <v>1</v>
      </c>
      <c r="HF656" s="115"/>
      <c r="HG656" s="115">
        <f t="shared" si="10363"/>
        <v>1</v>
      </c>
      <c r="HI656" s="121" t="s">
        <v>864</v>
      </c>
      <c r="HJ656" s="118"/>
      <c r="HK656" s="115"/>
      <c r="HL656" s="115"/>
      <c r="HM656" s="115"/>
      <c r="HN656" s="115">
        <v>1</v>
      </c>
      <c r="HO656" s="115"/>
      <c r="HP656" s="115">
        <f t="shared" si="10364"/>
        <v>1</v>
      </c>
      <c r="HR656" s="121" t="s">
        <v>864</v>
      </c>
      <c r="HS656" s="118"/>
      <c r="HT656" s="115"/>
      <c r="HU656" s="115"/>
      <c r="HV656" s="115"/>
      <c r="HW656" s="115">
        <v>1</v>
      </c>
      <c r="HX656" s="115"/>
      <c r="HY656" s="115">
        <f t="shared" si="10365"/>
        <v>1</v>
      </c>
      <c r="IA656" s="121" t="s">
        <v>864</v>
      </c>
      <c r="IB656" s="118"/>
      <c r="IC656" s="115"/>
      <c r="ID656" s="115"/>
      <c r="IE656" s="115"/>
      <c r="IF656" s="115">
        <v>1</v>
      </c>
      <c r="IG656" s="115"/>
      <c r="IH656" s="115">
        <f t="shared" si="10366"/>
        <v>1</v>
      </c>
      <c r="IJ656" s="121"/>
      <c r="IK656" s="118"/>
      <c r="IL656" s="115"/>
      <c r="IM656" s="115"/>
      <c r="IN656" s="115"/>
      <c r="IO656" s="115"/>
      <c r="IP656" s="115"/>
      <c r="IQ656" s="115">
        <f t="shared" si="10367"/>
        <v>0</v>
      </c>
      <c r="IS656" s="121" t="s">
        <v>864</v>
      </c>
      <c r="IT656" s="118"/>
      <c r="IU656" s="115"/>
      <c r="IV656" s="115"/>
      <c r="IW656" s="115"/>
      <c r="IX656" s="115">
        <v>1</v>
      </c>
      <c r="IY656" s="115"/>
      <c r="IZ656" s="115">
        <f t="shared" si="10368"/>
        <v>1</v>
      </c>
      <c r="JB656" s="121" t="s">
        <v>864</v>
      </c>
      <c r="JC656" s="118"/>
      <c r="JD656" s="115"/>
      <c r="JE656" s="115"/>
      <c r="JF656" s="115"/>
      <c r="JG656" s="115">
        <v>1</v>
      </c>
      <c r="JH656" s="115"/>
      <c r="JI656" s="115">
        <f t="shared" si="10369"/>
        <v>1</v>
      </c>
      <c r="JK656" s="121"/>
      <c r="JL656" s="118"/>
      <c r="JM656" s="115"/>
      <c r="JN656" s="115"/>
      <c r="JO656" s="115"/>
      <c r="JP656" s="115"/>
      <c r="JQ656" s="115"/>
      <c r="JR656" s="115">
        <f t="shared" si="10370"/>
        <v>0</v>
      </c>
      <c r="JS656" s="481"/>
      <c r="JT656" s="121" t="s">
        <v>864</v>
      </c>
      <c r="JU656" s="118"/>
      <c r="JV656" s="115"/>
      <c r="JW656" s="115"/>
      <c r="JX656" s="115"/>
      <c r="JY656" s="115">
        <v>1</v>
      </c>
      <c r="JZ656" s="115"/>
      <c r="KA656" s="115">
        <f t="shared" si="10371"/>
        <v>1</v>
      </c>
      <c r="KB656" s="481"/>
      <c r="KC656" s="118"/>
      <c r="KD656" s="118"/>
      <c r="KE656" s="115"/>
      <c r="KF656" s="115"/>
      <c r="KG656" s="115"/>
      <c r="KH656" s="115"/>
      <c r="KI656" s="115"/>
      <c r="KJ656" s="115">
        <f t="shared" si="10372"/>
        <v>0</v>
      </c>
      <c r="KK656" s="481"/>
      <c r="KL656" s="118"/>
      <c r="KM656" s="118"/>
      <c r="KN656" s="115"/>
      <c r="KO656" s="115"/>
      <c r="KP656" s="115"/>
      <c r="KQ656" s="115"/>
      <c r="KR656" s="115"/>
      <c r="KS656" s="115">
        <f t="shared" si="10373"/>
        <v>0</v>
      </c>
      <c r="KT656" s="481"/>
      <c r="KU656" s="118"/>
      <c r="KV656" s="118"/>
      <c r="KW656" s="115"/>
      <c r="KX656" s="115"/>
      <c r="KY656" s="115"/>
      <c r="KZ656" s="115"/>
      <c r="LA656" s="115"/>
      <c r="LB656" s="115">
        <f t="shared" si="10374"/>
        <v>0</v>
      </c>
      <c r="LC656" s="481"/>
      <c r="LD656" s="118"/>
      <c r="LE656" s="118"/>
      <c r="LF656" s="115"/>
      <c r="LG656" s="115"/>
      <c r="LH656" s="115"/>
      <c r="LI656" s="115"/>
      <c r="LJ656" s="115"/>
      <c r="LK656" s="115">
        <f t="shared" si="10375"/>
        <v>0</v>
      </c>
      <c r="LL656" s="481"/>
      <c r="LM656" s="118"/>
      <c r="LN656" s="118"/>
      <c r="LO656" s="115"/>
      <c r="LP656" s="115"/>
      <c r="LQ656" s="115"/>
      <c r="LR656" s="115"/>
      <c r="LS656" s="115"/>
      <c r="LT656" s="115">
        <f t="shared" si="10376"/>
        <v>0</v>
      </c>
      <c r="LU656" s="481"/>
      <c r="LV656" s="118"/>
      <c r="LW656" s="118"/>
      <c r="LX656" s="115"/>
      <c r="LY656" s="115"/>
      <c r="LZ656" s="115"/>
      <c r="MA656" s="115"/>
      <c r="MB656" s="115"/>
      <c r="MC656" s="115">
        <f t="shared" si="10377"/>
        <v>0</v>
      </c>
      <c r="MD656" s="481"/>
      <c r="ME656" s="118"/>
      <c r="MF656" s="118"/>
      <c r="MG656" s="115"/>
      <c r="MH656" s="115"/>
      <c r="MI656" s="115"/>
      <c r="MJ656" s="115"/>
      <c r="MK656" s="115"/>
      <c r="ML656" s="115">
        <f t="shared" si="10378"/>
        <v>0</v>
      </c>
      <c r="MM656" s="481"/>
      <c r="MN656" s="121" t="s">
        <v>864</v>
      </c>
      <c r="MO656" s="118"/>
      <c r="MP656" s="115"/>
      <c r="MQ656" s="115"/>
      <c r="MR656" s="115"/>
      <c r="MS656" s="115">
        <v>1</v>
      </c>
      <c r="MT656" s="115"/>
      <c r="MU656" s="115">
        <f t="shared" si="10379"/>
        <v>1</v>
      </c>
      <c r="MV656" s="481"/>
      <c r="MW656" s="121" t="s">
        <v>864</v>
      </c>
      <c r="MX656" s="118"/>
      <c r="MY656" s="115"/>
      <c r="MZ656" s="115"/>
      <c r="NA656" s="115"/>
      <c r="NB656" s="115">
        <v>1</v>
      </c>
      <c r="NC656" s="115"/>
      <c r="ND656" s="115">
        <f t="shared" si="10380"/>
        <v>1</v>
      </c>
      <c r="NE656" s="481"/>
      <c r="NF656" s="121" t="s">
        <v>864</v>
      </c>
      <c r="NG656" s="118"/>
      <c r="NH656" s="115"/>
      <c r="NI656" s="115"/>
      <c r="NJ656" s="115"/>
      <c r="NK656" s="115">
        <v>1</v>
      </c>
      <c r="NL656" s="115"/>
      <c r="NM656" s="115">
        <f t="shared" si="10381"/>
        <v>1</v>
      </c>
      <c r="NN656" s="481"/>
      <c r="NO656" s="118"/>
      <c r="NP656" s="118"/>
      <c r="NQ656" s="115"/>
      <c r="NR656" s="115"/>
      <c r="NS656" s="115"/>
      <c r="NT656" s="115"/>
      <c r="NU656" s="115"/>
      <c r="NV656" s="115">
        <f t="shared" si="10382"/>
        <v>0</v>
      </c>
      <c r="NW656" s="481"/>
      <c r="NX656" s="121" t="s">
        <v>864</v>
      </c>
      <c r="NY656" s="118"/>
      <c r="NZ656" s="115"/>
      <c r="OA656" s="115"/>
      <c r="OB656" s="115"/>
      <c r="OC656" s="115">
        <v>1</v>
      </c>
      <c r="OD656" s="115"/>
      <c r="OE656" s="115">
        <f t="shared" si="10383"/>
        <v>1</v>
      </c>
      <c r="OF656" s="481"/>
      <c r="OG656" s="121" t="s">
        <v>864</v>
      </c>
      <c r="OH656" s="118"/>
      <c r="OI656" s="115"/>
      <c r="OJ656" s="115"/>
      <c r="OK656" s="115"/>
      <c r="OL656" s="115">
        <v>1</v>
      </c>
      <c r="OM656" s="115"/>
      <c r="ON656" s="115">
        <f t="shared" si="10384"/>
        <v>1</v>
      </c>
      <c r="OO656" s="481"/>
      <c r="OP656" s="118"/>
      <c r="OQ656" s="118"/>
      <c r="OR656" s="115"/>
      <c r="OS656" s="115"/>
      <c r="OT656" s="115"/>
      <c r="OU656" s="115"/>
      <c r="OV656" s="115"/>
      <c r="OW656" s="115">
        <f t="shared" si="10385"/>
        <v>0</v>
      </c>
      <c r="OY656" s="118"/>
      <c r="OZ656" s="118"/>
      <c r="PA656" s="115"/>
      <c r="PB656" s="115"/>
      <c r="PC656" s="115"/>
      <c r="PD656" s="115"/>
      <c r="PE656" s="115"/>
      <c r="PF656" s="115">
        <f t="shared" si="10386"/>
        <v>0</v>
      </c>
    </row>
    <row r="657" spans="1:422">
      <c r="A657" s="118"/>
      <c r="B657" s="118"/>
      <c r="C657" s="115"/>
      <c r="D657" s="115"/>
      <c r="E657" s="115"/>
      <c r="F657" s="115"/>
      <c r="G657" s="115"/>
      <c r="H657" s="115">
        <f t="shared" si="10340"/>
        <v>0</v>
      </c>
      <c r="J657" s="118"/>
      <c r="K657" s="118"/>
      <c r="L657" s="115"/>
      <c r="M657" s="115"/>
      <c r="N657" s="115"/>
      <c r="O657" s="115"/>
      <c r="P657" s="115"/>
      <c r="Q657" s="115">
        <f t="shared" si="10341"/>
        <v>0</v>
      </c>
      <c r="S657" s="118"/>
      <c r="T657" s="118"/>
      <c r="U657" s="115"/>
      <c r="V657" s="115"/>
      <c r="W657" s="115"/>
      <c r="X657" s="115"/>
      <c r="Y657" s="115"/>
      <c r="Z657" s="115">
        <f t="shared" si="10342"/>
        <v>0</v>
      </c>
      <c r="AB657" s="118"/>
      <c r="AC657" s="118"/>
      <c r="AD657" s="115"/>
      <c r="AE657" s="115"/>
      <c r="AF657" s="115"/>
      <c r="AG657" s="115"/>
      <c r="AH657" s="115"/>
      <c r="AI657" s="115">
        <f t="shared" si="10343"/>
        <v>0</v>
      </c>
      <c r="AK657" s="118"/>
      <c r="AL657" s="118"/>
      <c r="AM657" s="115"/>
      <c r="AN657" s="115"/>
      <c r="AO657" s="115"/>
      <c r="AP657" s="115"/>
      <c r="AQ657" s="115"/>
      <c r="AR657" s="115">
        <f t="shared" si="10344"/>
        <v>0</v>
      </c>
      <c r="AT657" s="118"/>
      <c r="AU657" s="118"/>
      <c r="AV657" s="115"/>
      <c r="AW657" s="115"/>
      <c r="AX657" s="115"/>
      <c r="AY657" s="115"/>
      <c r="AZ657" s="115"/>
      <c r="BA657" s="115">
        <f t="shared" si="10345"/>
        <v>0</v>
      </c>
      <c r="BC657" s="118"/>
      <c r="BD657" s="118"/>
      <c r="BE657" s="115"/>
      <c r="BF657" s="115"/>
      <c r="BG657" s="115"/>
      <c r="BH657" s="115"/>
      <c r="BI657" s="115"/>
      <c r="BJ657" s="115">
        <f t="shared" si="10346"/>
        <v>0</v>
      </c>
      <c r="BL657" s="118"/>
      <c r="BM657" s="118"/>
      <c r="BN657" s="115"/>
      <c r="BO657" s="115"/>
      <c r="BP657" s="115"/>
      <c r="BQ657" s="115"/>
      <c r="BR657" s="115"/>
      <c r="BS657" s="115">
        <f t="shared" si="10347"/>
        <v>0</v>
      </c>
      <c r="BU657" s="118"/>
      <c r="BV657" s="118"/>
      <c r="BW657" s="115"/>
      <c r="BX657" s="115"/>
      <c r="BY657" s="115"/>
      <c r="BZ657" s="115"/>
      <c r="CA657" s="115"/>
      <c r="CB657" s="115">
        <f t="shared" si="10348"/>
        <v>0</v>
      </c>
      <c r="CD657" s="118"/>
      <c r="CE657" s="118"/>
      <c r="CF657" s="115"/>
      <c r="CG657" s="115"/>
      <c r="CH657" s="115"/>
      <c r="CI657" s="115"/>
      <c r="CJ657" s="115"/>
      <c r="CK657" s="115">
        <f t="shared" si="10349"/>
        <v>0</v>
      </c>
      <c r="CM657" s="118"/>
      <c r="CN657" s="118"/>
      <c r="CO657" s="115"/>
      <c r="CP657" s="115"/>
      <c r="CQ657" s="115"/>
      <c r="CR657" s="115"/>
      <c r="CS657" s="115"/>
      <c r="CT657" s="115">
        <f t="shared" si="10350"/>
        <v>0</v>
      </c>
      <c r="CV657" s="118"/>
      <c r="CW657" s="118"/>
      <c r="CX657" s="115"/>
      <c r="CY657" s="115"/>
      <c r="CZ657" s="115"/>
      <c r="DA657" s="115"/>
      <c r="DB657" s="115"/>
      <c r="DC657" s="115">
        <f t="shared" si="10351"/>
        <v>0</v>
      </c>
      <c r="DE657" s="118"/>
      <c r="DF657" s="118"/>
      <c r="DG657" s="115"/>
      <c r="DH657" s="115"/>
      <c r="DI657" s="115"/>
      <c r="DJ657" s="115"/>
      <c r="DK657" s="115"/>
      <c r="DL657" s="115">
        <f t="shared" si="10352"/>
        <v>0</v>
      </c>
      <c r="DN657" s="118"/>
      <c r="DO657" s="118"/>
      <c r="DP657" s="115"/>
      <c r="DQ657" s="115"/>
      <c r="DR657" s="115"/>
      <c r="DS657" s="115"/>
      <c r="DT657" s="115"/>
      <c r="DU657" s="115">
        <f t="shared" si="10353"/>
        <v>0</v>
      </c>
      <c r="DW657" s="118"/>
      <c r="DX657" s="118"/>
      <c r="DY657" s="115"/>
      <c r="DZ657" s="115"/>
      <c r="EA657" s="115"/>
      <c r="EB657" s="115"/>
      <c r="EC657" s="115"/>
      <c r="ED657" s="115">
        <f t="shared" si="10354"/>
        <v>0</v>
      </c>
      <c r="EF657" s="118"/>
      <c r="EG657" s="118"/>
      <c r="EH657" s="115"/>
      <c r="EI657" s="115"/>
      <c r="EJ657" s="115"/>
      <c r="EK657" s="115"/>
      <c r="EL657" s="115"/>
      <c r="EM657" s="115">
        <f t="shared" si="10355"/>
        <v>0</v>
      </c>
      <c r="EO657" s="118"/>
      <c r="EP657" s="118"/>
      <c r="EQ657" s="115"/>
      <c r="ER657" s="115"/>
      <c r="ES657" s="115"/>
      <c r="ET657" s="115"/>
      <c r="EU657" s="115"/>
      <c r="EV657" s="115">
        <f t="shared" si="10356"/>
        <v>0</v>
      </c>
      <c r="EX657" s="118"/>
      <c r="EY657" s="118"/>
      <c r="EZ657" s="115"/>
      <c r="FA657" s="115"/>
      <c r="FB657" s="115"/>
      <c r="FC657" s="115"/>
      <c r="FD657" s="115"/>
      <c r="FE657" s="115">
        <f t="shared" si="10357"/>
        <v>0</v>
      </c>
      <c r="FG657" s="118"/>
      <c r="FH657" s="118"/>
      <c r="FI657" s="115"/>
      <c r="FJ657" s="115"/>
      <c r="FK657" s="115"/>
      <c r="FL657" s="115"/>
      <c r="FM657" s="115"/>
      <c r="FN657" s="115">
        <f t="shared" si="10358"/>
        <v>0</v>
      </c>
      <c r="FP657" s="118"/>
      <c r="FQ657" s="118"/>
      <c r="FR657" s="115"/>
      <c r="FS657" s="115"/>
      <c r="FT657" s="115"/>
      <c r="FU657" s="115"/>
      <c r="FV657" s="115"/>
      <c r="FW657" s="115">
        <f t="shared" si="10359"/>
        <v>0</v>
      </c>
      <c r="FY657" s="118"/>
      <c r="FZ657" s="118"/>
      <c r="GA657" s="115"/>
      <c r="GB657" s="115"/>
      <c r="GC657" s="115"/>
      <c r="GD657" s="115"/>
      <c r="GE657" s="115"/>
      <c r="GF657" s="115">
        <f t="shared" si="10360"/>
        <v>0</v>
      </c>
      <c r="GH657" s="118"/>
      <c r="GI657" s="118"/>
      <c r="GJ657" s="115"/>
      <c r="GK657" s="115"/>
      <c r="GL657" s="115"/>
      <c r="GM657" s="115"/>
      <c r="GN657" s="115"/>
      <c r="GO657" s="115">
        <f t="shared" si="10361"/>
        <v>0</v>
      </c>
      <c r="GQ657" s="118"/>
      <c r="GR657" s="118"/>
      <c r="GS657" s="115"/>
      <c r="GT657" s="115"/>
      <c r="GU657" s="115"/>
      <c r="GV657" s="115"/>
      <c r="GW657" s="115"/>
      <c r="GX657" s="115">
        <f t="shared" si="10362"/>
        <v>0</v>
      </c>
      <c r="GZ657" s="118"/>
      <c r="HA657" s="118"/>
      <c r="HB657" s="115"/>
      <c r="HC657" s="115"/>
      <c r="HD657" s="115"/>
      <c r="HE657" s="115"/>
      <c r="HF657" s="115"/>
      <c r="HG657" s="115">
        <f t="shared" si="10363"/>
        <v>0</v>
      </c>
      <c r="HI657" s="118"/>
      <c r="HJ657" s="118"/>
      <c r="HK657" s="115"/>
      <c r="HL657" s="115"/>
      <c r="HM657" s="115"/>
      <c r="HN657" s="115"/>
      <c r="HO657" s="115"/>
      <c r="HP657" s="115">
        <f t="shared" si="10364"/>
        <v>0</v>
      </c>
      <c r="HR657" s="118"/>
      <c r="HS657" s="118"/>
      <c r="HT657" s="115"/>
      <c r="HU657" s="115"/>
      <c r="HV657" s="115"/>
      <c r="HW657" s="115"/>
      <c r="HX657" s="115"/>
      <c r="HY657" s="115">
        <f t="shared" si="10365"/>
        <v>0</v>
      </c>
      <c r="IA657" s="118"/>
      <c r="IB657" s="118"/>
      <c r="IC657" s="115"/>
      <c r="ID657" s="115"/>
      <c r="IE657" s="115"/>
      <c r="IF657" s="115"/>
      <c r="IG657" s="115"/>
      <c r="IH657" s="115">
        <f t="shared" si="10366"/>
        <v>0</v>
      </c>
      <c r="IJ657" s="118"/>
      <c r="IK657" s="118"/>
      <c r="IL657" s="115"/>
      <c r="IM657" s="115"/>
      <c r="IN657" s="115"/>
      <c r="IO657" s="115"/>
      <c r="IP657" s="115"/>
      <c r="IQ657" s="115">
        <f t="shared" si="10367"/>
        <v>0</v>
      </c>
      <c r="IS657" s="118"/>
      <c r="IT657" s="118"/>
      <c r="IU657" s="115"/>
      <c r="IV657" s="115"/>
      <c r="IW657" s="115"/>
      <c r="IX657" s="115"/>
      <c r="IY657" s="115"/>
      <c r="IZ657" s="115">
        <f t="shared" si="10368"/>
        <v>0</v>
      </c>
      <c r="JB657" s="118"/>
      <c r="JC657" s="118"/>
      <c r="JD657" s="115"/>
      <c r="JE657" s="115"/>
      <c r="JF657" s="115"/>
      <c r="JG657" s="115"/>
      <c r="JH657" s="115"/>
      <c r="JI657" s="115">
        <f t="shared" si="10369"/>
        <v>0</v>
      </c>
      <c r="JK657" s="118"/>
      <c r="JL657" s="118"/>
      <c r="JM657" s="115"/>
      <c r="JN657" s="115"/>
      <c r="JO657" s="115"/>
      <c r="JP657" s="115"/>
      <c r="JQ657" s="115"/>
      <c r="JR657" s="115">
        <f t="shared" si="10370"/>
        <v>0</v>
      </c>
      <c r="JS657" s="481"/>
      <c r="JT657" s="118"/>
      <c r="JU657" s="118"/>
      <c r="JV657" s="115"/>
      <c r="JW657" s="115"/>
      <c r="JX657" s="115"/>
      <c r="JY657" s="115"/>
      <c r="JZ657" s="115"/>
      <c r="KA657" s="115">
        <f t="shared" si="10371"/>
        <v>0</v>
      </c>
      <c r="KB657" s="481"/>
      <c r="KC657" s="118"/>
      <c r="KD657" s="118"/>
      <c r="KE657" s="115"/>
      <c r="KF657" s="115"/>
      <c r="KG657" s="115"/>
      <c r="KH657" s="115"/>
      <c r="KI657" s="115"/>
      <c r="KJ657" s="115">
        <f t="shared" si="10372"/>
        <v>0</v>
      </c>
      <c r="KK657" s="481"/>
      <c r="KL657" s="118"/>
      <c r="KM657" s="118"/>
      <c r="KN657" s="115"/>
      <c r="KO657" s="115"/>
      <c r="KP657" s="115"/>
      <c r="KQ657" s="115"/>
      <c r="KR657" s="115"/>
      <c r="KS657" s="115">
        <f t="shared" si="10373"/>
        <v>0</v>
      </c>
      <c r="KT657" s="481"/>
      <c r="KU657" s="118"/>
      <c r="KV657" s="118"/>
      <c r="KW657" s="115"/>
      <c r="KX657" s="115"/>
      <c r="KY657" s="115"/>
      <c r="KZ657" s="115"/>
      <c r="LA657" s="115"/>
      <c r="LB657" s="115">
        <f t="shared" si="10374"/>
        <v>0</v>
      </c>
      <c r="LC657" s="481"/>
      <c r="LD657" s="118"/>
      <c r="LE657" s="118"/>
      <c r="LF657" s="115"/>
      <c r="LG657" s="115"/>
      <c r="LH657" s="115"/>
      <c r="LI657" s="115"/>
      <c r="LJ657" s="115"/>
      <c r="LK657" s="115">
        <f t="shared" si="10375"/>
        <v>0</v>
      </c>
      <c r="LL657" s="481"/>
      <c r="LM657" s="118"/>
      <c r="LN657" s="118"/>
      <c r="LO657" s="115"/>
      <c r="LP657" s="115"/>
      <c r="LQ657" s="115"/>
      <c r="LR657" s="115"/>
      <c r="LS657" s="115"/>
      <c r="LT657" s="115">
        <f t="shared" si="10376"/>
        <v>0</v>
      </c>
      <c r="LU657" s="481"/>
      <c r="LV657" s="118"/>
      <c r="LW657" s="118"/>
      <c r="LX657" s="115"/>
      <c r="LY657" s="115"/>
      <c r="LZ657" s="115"/>
      <c r="MA657" s="115"/>
      <c r="MB657" s="115"/>
      <c r="MC657" s="115">
        <f t="shared" si="10377"/>
        <v>0</v>
      </c>
      <c r="MD657" s="481"/>
      <c r="ME657" s="118"/>
      <c r="MF657" s="118"/>
      <c r="MG657" s="115"/>
      <c r="MH657" s="115"/>
      <c r="MI657" s="115"/>
      <c r="MJ657" s="115"/>
      <c r="MK657" s="115"/>
      <c r="ML657" s="115">
        <f t="shared" si="10378"/>
        <v>0</v>
      </c>
      <c r="MM657" s="481"/>
      <c r="MN657" s="118"/>
      <c r="MO657" s="118"/>
      <c r="MP657" s="115"/>
      <c r="MQ657" s="115"/>
      <c r="MR657" s="115"/>
      <c r="MS657" s="115"/>
      <c r="MT657" s="115"/>
      <c r="MU657" s="115">
        <f t="shared" si="10379"/>
        <v>0</v>
      </c>
      <c r="MV657" s="481"/>
      <c r="MW657" s="118"/>
      <c r="MX657" s="118"/>
      <c r="MY657" s="115"/>
      <c r="MZ657" s="115"/>
      <c r="NA657" s="115"/>
      <c r="NB657" s="115"/>
      <c r="NC657" s="115"/>
      <c r="ND657" s="115">
        <f t="shared" si="10380"/>
        <v>0</v>
      </c>
      <c r="NE657" s="481"/>
      <c r="NF657" s="118"/>
      <c r="NG657" s="118"/>
      <c r="NH657" s="115"/>
      <c r="NI657" s="115"/>
      <c r="NJ657" s="115"/>
      <c r="NK657" s="115"/>
      <c r="NL657" s="115"/>
      <c r="NM657" s="115">
        <f t="shared" si="10381"/>
        <v>0</v>
      </c>
      <c r="NN657" s="481"/>
      <c r="NO657" s="118"/>
      <c r="NP657" s="118"/>
      <c r="NQ657" s="115"/>
      <c r="NR657" s="115"/>
      <c r="NS657" s="115"/>
      <c r="NT657" s="115"/>
      <c r="NU657" s="115"/>
      <c r="NV657" s="115">
        <f t="shared" si="10382"/>
        <v>0</v>
      </c>
      <c r="NW657" s="481"/>
      <c r="NX657" s="118"/>
      <c r="NY657" s="118"/>
      <c r="NZ657" s="115"/>
      <c r="OA657" s="115"/>
      <c r="OB657" s="115"/>
      <c r="OC657" s="115"/>
      <c r="OD657" s="115"/>
      <c r="OE657" s="115">
        <f t="shared" si="10383"/>
        <v>0</v>
      </c>
      <c r="OF657" s="481"/>
      <c r="OG657" s="118"/>
      <c r="OH657" s="118"/>
      <c r="OI657" s="115"/>
      <c r="OJ657" s="115"/>
      <c r="OK657" s="115"/>
      <c r="OL657" s="115"/>
      <c r="OM657" s="115"/>
      <c r="ON657" s="115">
        <f t="shared" si="10384"/>
        <v>0</v>
      </c>
      <c r="OO657" s="481"/>
      <c r="OP657" s="118"/>
      <c r="OQ657" s="118"/>
      <c r="OR657" s="115"/>
      <c r="OS657" s="115"/>
      <c r="OT657" s="115"/>
      <c r="OU657" s="115"/>
      <c r="OV657" s="115"/>
      <c r="OW657" s="115">
        <f t="shared" si="10385"/>
        <v>0</v>
      </c>
      <c r="OY657" s="118"/>
      <c r="OZ657" s="118"/>
      <c r="PA657" s="115"/>
      <c r="PB657" s="115"/>
      <c r="PC657" s="115"/>
      <c r="PD657" s="115"/>
      <c r="PE657" s="115"/>
      <c r="PF657" s="115">
        <f t="shared" si="10386"/>
        <v>0</v>
      </c>
    </row>
    <row r="658" spans="1:422">
      <c r="A658" s="118"/>
      <c r="B658" s="118"/>
      <c r="C658" s="115"/>
      <c r="D658" s="115"/>
      <c r="E658" s="115"/>
      <c r="F658" s="115"/>
      <c r="G658" s="115"/>
      <c r="H658" s="115">
        <f t="shared" si="10340"/>
        <v>0</v>
      </c>
      <c r="J658" s="118"/>
      <c r="K658" s="118"/>
      <c r="L658" s="115"/>
      <c r="M658" s="115"/>
      <c r="N658" s="115"/>
      <c r="O658" s="115"/>
      <c r="P658" s="115"/>
      <c r="Q658" s="115">
        <f t="shared" si="10341"/>
        <v>0</v>
      </c>
      <c r="S658" s="118"/>
      <c r="T658" s="118"/>
      <c r="U658" s="115"/>
      <c r="V658" s="115"/>
      <c r="W658" s="115"/>
      <c r="X658" s="115"/>
      <c r="Y658" s="115"/>
      <c r="Z658" s="115">
        <f t="shared" si="10342"/>
        <v>0</v>
      </c>
      <c r="AB658" s="118"/>
      <c r="AC658" s="118"/>
      <c r="AD658" s="115"/>
      <c r="AE658" s="115"/>
      <c r="AF658" s="115"/>
      <c r="AG658" s="115"/>
      <c r="AH658" s="115"/>
      <c r="AI658" s="115">
        <f t="shared" si="10343"/>
        <v>0</v>
      </c>
      <c r="AK658" s="118"/>
      <c r="AL658" s="118"/>
      <c r="AM658" s="115"/>
      <c r="AN658" s="115"/>
      <c r="AO658" s="115"/>
      <c r="AP658" s="115"/>
      <c r="AQ658" s="115"/>
      <c r="AR658" s="115">
        <f t="shared" si="10344"/>
        <v>0</v>
      </c>
      <c r="AT658" s="118"/>
      <c r="AU658" s="118"/>
      <c r="AV658" s="115"/>
      <c r="AW658" s="115"/>
      <c r="AX658" s="115"/>
      <c r="AY658" s="115"/>
      <c r="AZ658" s="115"/>
      <c r="BA658" s="115">
        <f t="shared" si="10345"/>
        <v>0</v>
      </c>
      <c r="BC658" s="118"/>
      <c r="BD658" s="118"/>
      <c r="BE658" s="115"/>
      <c r="BF658" s="115"/>
      <c r="BG658" s="115"/>
      <c r="BH658" s="115"/>
      <c r="BI658" s="115"/>
      <c r="BJ658" s="115">
        <f t="shared" si="10346"/>
        <v>0</v>
      </c>
      <c r="BL658" s="118"/>
      <c r="BM658" s="118"/>
      <c r="BN658" s="115"/>
      <c r="BO658" s="115"/>
      <c r="BP658" s="115"/>
      <c r="BQ658" s="115"/>
      <c r="BR658" s="115"/>
      <c r="BS658" s="115">
        <f t="shared" si="10347"/>
        <v>0</v>
      </c>
      <c r="BU658" s="118"/>
      <c r="BV658" s="118"/>
      <c r="BW658" s="115"/>
      <c r="BX658" s="115"/>
      <c r="BY658" s="115"/>
      <c r="BZ658" s="115"/>
      <c r="CA658" s="115"/>
      <c r="CB658" s="115">
        <f t="shared" si="10348"/>
        <v>0</v>
      </c>
      <c r="CD658" s="118"/>
      <c r="CE658" s="118"/>
      <c r="CF658" s="115"/>
      <c r="CG658" s="115"/>
      <c r="CH658" s="115"/>
      <c r="CI658" s="115"/>
      <c r="CJ658" s="115"/>
      <c r="CK658" s="115">
        <f t="shared" si="10349"/>
        <v>0</v>
      </c>
      <c r="CM658" s="118"/>
      <c r="CN658" s="118"/>
      <c r="CO658" s="115"/>
      <c r="CP658" s="115"/>
      <c r="CQ658" s="115"/>
      <c r="CR658" s="115"/>
      <c r="CS658" s="115"/>
      <c r="CT658" s="115">
        <f t="shared" si="10350"/>
        <v>0</v>
      </c>
      <c r="CV658" s="118"/>
      <c r="CW658" s="118"/>
      <c r="CX658" s="115"/>
      <c r="CY658" s="115"/>
      <c r="CZ658" s="115"/>
      <c r="DA658" s="115"/>
      <c r="DB658" s="115"/>
      <c r="DC658" s="115">
        <f t="shared" si="10351"/>
        <v>0</v>
      </c>
      <c r="DE658" s="118"/>
      <c r="DF658" s="118"/>
      <c r="DG658" s="115"/>
      <c r="DH658" s="115"/>
      <c r="DI658" s="115"/>
      <c r="DJ658" s="115"/>
      <c r="DK658" s="115"/>
      <c r="DL658" s="115">
        <f t="shared" si="10352"/>
        <v>0</v>
      </c>
      <c r="DN658" s="118"/>
      <c r="DO658" s="118"/>
      <c r="DP658" s="115"/>
      <c r="DQ658" s="115"/>
      <c r="DR658" s="115"/>
      <c r="DS658" s="115"/>
      <c r="DT658" s="115"/>
      <c r="DU658" s="115">
        <f t="shared" si="10353"/>
        <v>0</v>
      </c>
      <c r="DW658" s="118"/>
      <c r="DX658" s="118"/>
      <c r="DY658" s="115"/>
      <c r="DZ658" s="115"/>
      <c r="EA658" s="115"/>
      <c r="EB658" s="115"/>
      <c r="EC658" s="115"/>
      <c r="ED658" s="115">
        <f t="shared" si="10354"/>
        <v>0</v>
      </c>
      <c r="EF658" s="118"/>
      <c r="EG658" s="118"/>
      <c r="EH658" s="115"/>
      <c r="EI658" s="115"/>
      <c r="EJ658" s="115"/>
      <c r="EK658" s="115"/>
      <c r="EL658" s="115"/>
      <c r="EM658" s="115">
        <f t="shared" si="10355"/>
        <v>0</v>
      </c>
      <c r="EO658" s="118"/>
      <c r="EP658" s="118"/>
      <c r="EQ658" s="115"/>
      <c r="ER658" s="115"/>
      <c r="ES658" s="115"/>
      <c r="ET658" s="115"/>
      <c r="EU658" s="115"/>
      <c r="EV658" s="115">
        <f t="shared" si="10356"/>
        <v>0</v>
      </c>
      <c r="EX658" s="118"/>
      <c r="EY658" s="118"/>
      <c r="EZ658" s="115"/>
      <c r="FA658" s="115"/>
      <c r="FB658" s="115"/>
      <c r="FC658" s="115"/>
      <c r="FD658" s="115"/>
      <c r="FE658" s="115">
        <f t="shared" si="10357"/>
        <v>0</v>
      </c>
      <c r="FG658" s="118"/>
      <c r="FH658" s="118"/>
      <c r="FI658" s="115"/>
      <c r="FJ658" s="115"/>
      <c r="FK658" s="115"/>
      <c r="FL658" s="115"/>
      <c r="FM658" s="115"/>
      <c r="FN658" s="115">
        <f t="shared" si="10358"/>
        <v>0</v>
      </c>
      <c r="FP658" s="118"/>
      <c r="FQ658" s="118"/>
      <c r="FR658" s="115"/>
      <c r="FS658" s="115"/>
      <c r="FT658" s="115"/>
      <c r="FU658" s="115"/>
      <c r="FV658" s="115"/>
      <c r="FW658" s="115">
        <f t="shared" si="10359"/>
        <v>0</v>
      </c>
      <c r="FY658" s="118"/>
      <c r="FZ658" s="118"/>
      <c r="GA658" s="115"/>
      <c r="GB658" s="115"/>
      <c r="GC658" s="115"/>
      <c r="GD658" s="115"/>
      <c r="GE658" s="115"/>
      <c r="GF658" s="115">
        <f t="shared" si="10360"/>
        <v>0</v>
      </c>
      <c r="GH658" s="118"/>
      <c r="GI658" s="118"/>
      <c r="GJ658" s="115"/>
      <c r="GK658" s="115"/>
      <c r="GL658" s="115"/>
      <c r="GM658" s="115"/>
      <c r="GN658" s="115"/>
      <c r="GO658" s="115">
        <f t="shared" si="10361"/>
        <v>0</v>
      </c>
      <c r="GQ658" s="118"/>
      <c r="GR658" s="118"/>
      <c r="GS658" s="115"/>
      <c r="GT658" s="115"/>
      <c r="GU658" s="115"/>
      <c r="GV658" s="115"/>
      <c r="GW658" s="115"/>
      <c r="GX658" s="115">
        <f t="shared" si="10362"/>
        <v>0</v>
      </c>
      <c r="GZ658" s="118"/>
      <c r="HA658" s="118"/>
      <c r="HB658" s="115"/>
      <c r="HC658" s="115"/>
      <c r="HD658" s="115"/>
      <c r="HE658" s="115"/>
      <c r="HF658" s="115"/>
      <c r="HG658" s="115">
        <f t="shared" si="10363"/>
        <v>0</v>
      </c>
      <c r="HI658" s="118"/>
      <c r="HJ658" s="118"/>
      <c r="HK658" s="115"/>
      <c r="HL658" s="115"/>
      <c r="HM658" s="115"/>
      <c r="HN658" s="115"/>
      <c r="HO658" s="115"/>
      <c r="HP658" s="115">
        <f t="shared" si="10364"/>
        <v>0</v>
      </c>
      <c r="HR658" s="118"/>
      <c r="HS658" s="118"/>
      <c r="HT658" s="115"/>
      <c r="HU658" s="115"/>
      <c r="HV658" s="115"/>
      <c r="HW658" s="115"/>
      <c r="HX658" s="115"/>
      <c r="HY658" s="115">
        <f t="shared" si="10365"/>
        <v>0</v>
      </c>
      <c r="IA658" s="118"/>
      <c r="IB658" s="118"/>
      <c r="IC658" s="115"/>
      <c r="ID658" s="115"/>
      <c r="IE658" s="115"/>
      <c r="IF658" s="115"/>
      <c r="IG658" s="115"/>
      <c r="IH658" s="115">
        <f t="shared" si="10366"/>
        <v>0</v>
      </c>
      <c r="IJ658" s="118"/>
      <c r="IK658" s="118"/>
      <c r="IL658" s="115"/>
      <c r="IM658" s="115"/>
      <c r="IN658" s="115"/>
      <c r="IO658" s="115"/>
      <c r="IP658" s="115"/>
      <c r="IQ658" s="115">
        <f t="shared" si="10367"/>
        <v>0</v>
      </c>
      <c r="IS658" s="118"/>
      <c r="IT658" s="118"/>
      <c r="IU658" s="115"/>
      <c r="IV658" s="115"/>
      <c r="IW658" s="115"/>
      <c r="IX658" s="115"/>
      <c r="IY658" s="115"/>
      <c r="IZ658" s="115">
        <f t="shared" si="10368"/>
        <v>0</v>
      </c>
      <c r="JB658" s="118"/>
      <c r="JC658" s="118"/>
      <c r="JD658" s="115"/>
      <c r="JE658" s="115"/>
      <c r="JF658" s="115"/>
      <c r="JG658" s="115"/>
      <c r="JH658" s="115"/>
      <c r="JI658" s="115">
        <f t="shared" si="10369"/>
        <v>0</v>
      </c>
      <c r="JK658" s="118"/>
      <c r="JL658" s="118"/>
      <c r="JM658" s="115"/>
      <c r="JN658" s="115"/>
      <c r="JO658" s="115"/>
      <c r="JP658" s="115"/>
      <c r="JQ658" s="115"/>
      <c r="JR658" s="115">
        <f t="shared" si="10370"/>
        <v>0</v>
      </c>
      <c r="JS658" s="481"/>
      <c r="JT658" s="118"/>
      <c r="JU658" s="118"/>
      <c r="JV658" s="115"/>
      <c r="JW658" s="115"/>
      <c r="JX658" s="115"/>
      <c r="JY658" s="115"/>
      <c r="JZ658" s="115"/>
      <c r="KA658" s="115">
        <f t="shared" si="10371"/>
        <v>0</v>
      </c>
      <c r="KB658" s="481"/>
      <c r="KC658" s="118"/>
      <c r="KD658" s="118"/>
      <c r="KE658" s="115"/>
      <c r="KF658" s="115"/>
      <c r="KG658" s="115"/>
      <c r="KH658" s="115"/>
      <c r="KI658" s="115"/>
      <c r="KJ658" s="115">
        <f t="shared" si="10372"/>
        <v>0</v>
      </c>
      <c r="KK658" s="481"/>
      <c r="KL658" s="118"/>
      <c r="KM658" s="118"/>
      <c r="KN658" s="115"/>
      <c r="KO658" s="115"/>
      <c r="KP658" s="115"/>
      <c r="KQ658" s="115"/>
      <c r="KR658" s="115"/>
      <c r="KS658" s="115">
        <f t="shared" si="10373"/>
        <v>0</v>
      </c>
      <c r="KT658" s="481"/>
      <c r="KU658" s="118"/>
      <c r="KV658" s="118"/>
      <c r="KW658" s="115"/>
      <c r="KX658" s="115"/>
      <c r="KY658" s="115"/>
      <c r="KZ658" s="115"/>
      <c r="LA658" s="115"/>
      <c r="LB658" s="115">
        <f t="shared" si="10374"/>
        <v>0</v>
      </c>
      <c r="LC658" s="481"/>
      <c r="LD658" s="118"/>
      <c r="LE658" s="118"/>
      <c r="LF658" s="115"/>
      <c r="LG658" s="115"/>
      <c r="LH658" s="115"/>
      <c r="LI658" s="115"/>
      <c r="LJ658" s="115"/>
      <c r="LK658" s="115">
        <f t="shared" si="10375"/>
        <v>0</v>
      </c>
      <c r="LL658" s="481"/>
      <c r="LM658" s="118"/>
      <c r="LN658" s="118"/>
      <c r="LO658" s="115"/>
      <c r="LP658" s="115"/>
      <c r="LQ658" s="115"/>
      <c r="LR658" s="115"/>
      <c r="LS658" s="115"/>
      <c r="LT658" s="115">
        <f t="shared" si="10376"/>
        <v>0</v>
      </c>
      <c r="LU658" s="481"/>
      <c r="LV658" s="118"/>
      <c r="LW658" s="118"/>
      <c r="LX658" s="115"/>
      <c r="LY658" s="115"/>
      <c r="LZ658" s="115"/>
      <c r="MA658" s="115"/>
      <c r="MB658" s="115"/>
      <c r="MC658" s="115">
        <f t="shared" si="10377"/>
        <v>0</v>
      </c>
      <c r="MD658" s="481"/>
      <c r="ME658" s="118"/>
      <c r="MF658" s="118"/>
      <c r="MG658" s="115"/>
      <c r="MH658" s="115"/>
      <c r="MI658" s="115"/>
      <c r="MJ658" s="115"/>
      <c r="MK658" s="115"/>
      <c r="ML658" s="115">
        <f t="shared" si="10378"/>
        <v>0</v>
      </c>
      <c r="MM658" s="481"/>
      <c r="MN658" s="118"/>
      <c r="MO658" s="118"/>
      <c r="MP658" s="115"/>
      <c r="MQ658" s="115"/>
      <c r="MR658" s="115"/>
      <c r="MS658" s="115"/>
      <c r="MT658" s="115"/>
      <c r="MU658" s="115">
        <f t="shared" si="10379"/>
        <v>0</v>
      </c>
      <c r="MV658" s="481"/>
      <c r="MW658" s="118"/>
      <c r="MX658" s="118"/>
      <c r="MY658" s="115"/>
      <c r="MZ658" s="115"/>
      <c r="NA658" s="115"/>
      <c r="NB658" s="115"/>
      <c r="NC658" s="115"/>
      <c r="ND658" s="115">
        <f t="shared" si="10380"/>
        <v>0</v>
      </c>
      <c r="NE658" s="481"/>
      <c r="NF658" s="118"/>
      <c r="NG658" s="118"/>
      <c r="NH658" s="115"/>
      <c r="NI658" s="115"/>
      <c r="NJ658" s="115"/>
      <c r="NK658" s="115"/>
      <c r="NL658" s="115"/>
      <c r="NM658" s="115">
        <f t="shared" si="10381"/>
        <v>0</v>
      </c>
      <c r="NN658" s="481"/>
      <c r="NO658" s="118"/>
      <c r="NP658" s="118"/>
      <c r="NQ658" s="115"/>
      <c r="NR658" s="115"/>
      <c r="NS658" s="115"/>
      <c r="NT658" s="115"/>
      <c r="NU658" s="115"/>
      <c r="NV658" s="115">
        <f t="shared" si="10382"/>
        <v>0</v>
      </c>
      <c r="NW658" s="481"/>
      <c r="NX658" s="118"/>
      <c r="NY658" s="118"/>
      <c r="NZ658" s="115"/>
      <c r="OA658" s="115"/>
      <c r="OB658" s="115"/>
      <c r="OC658" s="115"/>
      <c r="OD658" s="115"/>
      <c r="OE658" s="115">
        <f t="shared" si="10383"/>
        <v>0</v>
      </c>
      <c r="OF658" s="481"/>
      <c r="OG658" s="118"/>
      <c r="OH658" s="118"/>
      <c r="OI658" s="115"/>
      <c r="OJ658" s="115"/>
      <c r="OK658" s="115"/>
      <c r="OL658" s="115"/>
      <c r="OM658" s="115"/>
      <c r="ON658" s="115">
        <f t="shared" si="10384"/>
        <v>0</v>
      </c>
      <c r="OO658" s="481"/>
      <c r="OP658" s="118"/>
      <c r="OQ658" s="118"/>
      <c r="OR658" s="115"/>
      <c r="OS658" s="115"/>
      <c r="OT658" s="115"/>
      <c r="OU658" s="115"/>
      <c r="OV658" s="115"/>
      <c r="OW658" s="115">
        <f t="shared" si="10385"/>
        <v>0</v>
      </c>
      <c r="OY658" s="118"/>
      <c r="OZ658" s="118"/>
      <c r="PA658" s="115"/>
      <c r="PB658" s="115"/>
      <c r="PC658" s="115"/>
      <c r="PD658" s="115"/>
      <c r="PE658" s="115"/>
      <c r="PF658" s="115">
        <f t="shared" si="10386"/>
        <v>0</v>
      </c>
    </row>
    <row r="659" spans="1:422">
      <c r="A659" s="118"/>
      <c r="B659" s="118"/>
      <c r="C659" s="115"/>
      <c r="D659" s="115"/>
      <c r="E659" s="115"/>
      <c r="F659" s="115"/>
      <c r="G659" s="115"/>
      <c r="H659" s="115">
        <f t="shared" si="10340"/>
        <v>0</v>
      </c>
      <c r="J659" s="118"/>
      <c r="K659" s="118"/>
      <c r="L659" s="115"/>
      <c r="M659" s="115"/>
      <c r="N659" s="115"/>
      <c r="O659" s="115"/>
      <c r="P659" s="115"/>
      <c r="Q659" s="115">
        <f t="shared" si="10341"/>
        <v>0</v>
      </c>
      <c r="S659" s="118"/>
      <c r="T659" s="118"/>
      <c r="U659" s="115"/>
      <c r="V659" s="115"/>
      <c r="W659" s="115"/>
      <c r="X659" s="115"/>
      <c r="Y659" s="115"/>
      <c r="Z659" s="115">
        <f t="shared" si="10342"/>
        <v>0</v>
      </c>
      <c r="AB659" s="118"/>
      <c r="AC659" s="118"/>
      <c r="AD659" s="115"/>
      <c r="AE659" s="115"/>
      <c r="AF659" s="115"/>
      <c r="AG659" s="115"/>
      <c r="AH659" s="115"/>
      <c r="AI659" s="115">
        <f t="shared" si="10343"/>
        <v>0</v>
      </c>
      <c r="AK659" s="118"/>
      <c r="AL659" s="118"/>
      <c r="AM659" s="115"/>
      <c r="AN659" s="115"/>
      <c r="AO659" s="115"/>
      <c r="AP659" s="115"/>
      <c r="AQ659" s="115"/>
      <c r="AR659" s="115">
        <f t="shared" si="10344"/>
        <v>0</v>
      </c>
      <c r="AT659" s="118"/>
      <c r="AU659" s="118"/>
      <c r="AV659" s="115"/>
      <c r="AW659" s="115"/>
      <c r="AX659" s="115"/>
      <c r="AY659" s="115"/>
      <c r="AZ659" s="115"/>
      <c r="BA659" s="115">
        <f t="shared" si="10345"/>
        <v>0</v>
      </c>
      <c r="BC659" s="118"/>
      <c r="BD659" s="118"/>
      <c r="BE659" s="115"/>
      <c r="BF659" s="115"/>
      <c r="BG659" s="115"/>
      <c r="BH659" s="115"/>
      <c r="BI659" s="115"/>
      <c r="BJ659" s="115">
        <f t="shared" si="10346"/>
        <v>0</v>
      </c>
      <c r="BL659" s="118"/>
      <c r="BM659" s="118"/>
      <c r="BN659" s="115"/>
      <c r="BO659" s="115"/>
      <c r="BP659" s="115"/>
      <c r="BQ659" s="115"/>
      <c r="BR659" s="115"/>
      <c r="BS659" s="115">
        <f t="shared" si="10347"/>
        <v>0</v>
      </c>
      <c r="BU659" s="118"/>
      <c r="BV659" s="118"/>
      <c r="BW659" s="115"/>
      <c r="BX659" s="115"/>
      <c r="BY659" s="115"/>
      <c r="BZ659" s="115"/>
      <c r="CA659" s="115"/>
      <c r="CB659" s="115">
        <f t="shared" si="10348"/>
        <v>0</v>
      </c>
      <c r="CD659" s="118"/>
      <c r="CE659" s="118"/>
      <c r="CF659" s="115"/>
      <c r="CG659" s="115"/>
      <c r="CH659" s="115"/>
      <c r="CI659" s="115"/>
      <c r="CJ659" s="115"/>
      <c r="CK659" s="115">
        <f t="shared" si="10349"/>
        <v>0</v>
      </c>
      <c r="CM659" s="118"/>
      <c r="CN659" s="118"/>
      <c r="CO659" s="115"/>
      <c r="CP659" s="115"/>
      <c r="CQ659" s="115"/>
      <c r="CR659" s="115"/>
      <c r="CS659" s="115"/>
      <c r="CT659" s="115">
        <f t="shared" si="10350"/>
        <v>0</v>
      </c>
      <c r="CV659" s="118"/>
      <c r="CW659" s="118"/>
      <c r="CX659" s="115"/>
      <c r="CY659" s="115"/>
      <c r="CZ659" s="115"/>
      <c r="DA659" s="115"/>
      <c r="DB659" s="115"/>
      <c r="DC659" s="115">
        <f t="shared" si="10351"/>
        <v>0</v>
      </c>
      <c r="DE659" s="118"/>
      <c r="DF659" s="118"/>
      <c r="DG659" s="115"/>
      <c r="DH659" s="115"/>
      <c r="DI659" s="115"/>
      <c r="DJ659" s="115"/>
      <c r="DK659" s="115"/>
      <c r="DL659" s="115">
        <f t="shared" si="10352"/>
        <v>0</v>
      </c>
      <c r="DN659" s="118"/>
      <c r="DO659" s="118"/>
      <c r="DP659" s="115"/>
      <c r="DQ659" s="115"/>
      <c r="DR659" s="115"/>
      <c r="DS659" s="115"/>
      <c r="DT659" s="115"/>
      <c r="DU659" s="115">
        <f t="shared" si="10353"/>
        <v>0</v>
      </c>
      <c r="DW659" s="118"/>
      <c r="DX659" s="118"/>
      <c r="DY659" s="115"/>
      <c r="DZ659" s="115"/>
      <c r="EA659" s="115"/>
      <c r="EB659" s="115"/>
      <c r="EC659" s="115"/>
      <c r="ED659" s="115">
        <f t="shared" si="10354"/>
        <v>0</v>
      </c>
      <c r="EF659" s="118"/>
      <c r="EG659" s="118"/>
      <c r="EH659" s="115"/>
      <c r="EI659" s="115"/>
      <c r="EJ659" s="115"/>
      <c r="EK659" s="115"/>
      <c r="EL659" s="115"/>
      <c r="EM659" s="115">
        <f t="shared" si="10355"/>
        <v>0</v>
      </c>
      <c r="EO659" s="118"/>
      <c r="EP659" s="118"/>
      <c r="EQ659" s="115"/>
      <c r="ER659" s="115"/>
      <c r="ES659" s="115"/>
      <c r="ET659" s="115"/>
      <c r="EU659" s="115"/>
      <c r="EV659" s="115">
        <f t="shared" si="10356"/>
        <v>0</v>
      </c>
      <c r="EX659" s="118"/>
      <c r="EY659" s="118"/>
      <c r="EZ659" s="115"/>
      <c r="FA659" s="115"/>
      <c r="FB659" s="115"/>
      <c r="FC659" s="115"/>
      <c r="FD659" s="115"/>
      <c r="FE659" s="115">
        <f t="shared" si="10357"/>
        <v>0</v>
      </c>
      <c r="FG659" s="118"/>
      <c r="FH659" s="118"/>
      <c r="FI659" s="115"/>
      <c r="FJ659" s="115"/>
      <c r="FK659" s="115"/>
      <c r="FL659" s="115"/>
      <c r="FM659" s="115"/>
      <c r="FN659" s="115">
        <f t="shared" si="10358"/>
        <v>0</v>
      </c>
      <c r="FP659" s="118"/>
      <c r="FQ659" s="118"/>
      <c r="FR659" s="115"/>
      <c r="FS659" s="115"/>
      <c r="FT659" s="115"/>
      <c r="FU659" s="115"/>
      <c r="FV659" s="115"/>
      <c r="FW659" s="115">
        <f t="shared" si="10359"/>
        <v>0</v>
      </c>
      <c r="FY659" s="118"/>
      <c r="FZ659" s="118"/>
      <c r="GA659" s="115"/>
      <c r="GB659" s="115"/>
      <c r="GC659" s="115"/>
      <c r="GD659" s="115"/>
      <c r="GE659" s="115"/>
      <c r="GF659" s="115">
        <f t="shared" si="10360"/>
        <v>0</v>
      </c>
      <c r="GH659" s="118"/>
      <c r="GI659" s="118"/>
      <c r="GJ659" s="115"/>
      <c r="GK659" s="115"/>
      <c r="GL659" s="115"/>
      <c r="GM659" s="115"/>
      <c r="GN659" s="115"/>
      <c r="GO659" s="115">
        <f t="shared" si="10361"/>
        <v>0</v>
      </c>
      <c r="GQ659" s="118"/>
      <c r="GR659" s="118"/>
      <c r="GS659" s="115"/>
      <c r="GT659" s="115"/>
      <c r="GU659" s="115"/>
      <c r="GV659" s="115"/>
      <c r="GW659" s="115"/>
      <c r="GX659" s="115">
        <f t="shared" si="10362"/>
        <v>0</v>
      </c>
      <c r="GZ659" s="118"/>
      <c r="HA659" s="118"/>
      <c r="HB659" s="115"/>
      <c r="HC659" s="115"/>
      <c r="HD659" s="115"/>
      <c r="HE659" s="115"/>
      <c r="HF659" s="115"/>
      <c r="HG659" s="115">
        <f t="shared" si="10363"/>
        <v>0</v>
      </c>
      <c r="HI659" s="118"/>
      <c r="HJ659" s="118"/>
      <c r="HK659" s="115"/>
      <c r="HL659" s="115"/>
      <c r="HM659" s="115"/>
      <c r="HN659" s="115"/>
      <c r="HO659" s="115"/>
      <c r="HP659" s="115">
        <f t="shared" si="10364"/>
        <v>0</v>
      </c>
      <c r="HR659" s="118"/>
      <c r="HS659" s="118"/>
      <c r="HT659" s="115"/>
      <c r="HU659" s="115"/>
      <c r="HV659" s="115"/>
      <c r="HW659" s="115"/>
      <c r="HX659" s="115"/>
      <c r="HY659" s="115">
        <f t="shared" si="10365"/>
        <v>0</v>
      </c>
      <c r="IA659" s="118"/>
      <c r="IB659" s="118"/>
      <c r="IC659" s="115"/>
      <c r="ID659" s="115"/>
      <c r="IE659" s="115"/>
      <c r="IF659" s="115"/>
      <c r="IG659" s="115"/>
      <c r="IH659" s="115">
        <f t="shared" si="10366"/>
        <v>0</v>
      </c>
      <c r="IJ659" s="118"/>
      <c r="IK659" s="118"/>
      <c r="IL659" s="115"/>
      <c r="IM659" s="115"/>
      <c r="IN659" s="115"/>
      <c r="IO659" s="115"/>
      <c r="IP659" s="115"/>
      <c r="IQ659" s="115">
        <f t="shared" si="10367"/>
        <v>0</v>
      </c>
      <c r="IS659" s="118"/>
      <c r="IT659" s="118"/>
      <c r="IU659" s="115"/>
      <c r="IV659" s="115"/>
      <c r="IW659" s="115"/>
      <c r="IX659" s="115"/>
      <c r="IY659" s="115"/>
      <c r="IZ659" s="115">
        <f t="shared" si="10368"/>
        <v>0</v>
      </c>
      <c r="JB659" s="118"/>
      <c r="JC659" s="118"/>
      <c r="JD659" s="115"/>
      <c r="JE659" s="115"/>
      <c r="JF659" s="115"/>
      <c r="JG659" s="115"/>
      <c r="JH659" s="115"/>
      <c r="JI659" s="115">
        <f t="shared" si="10369"/>
        <v>0</v>
      </c>
      <c r="JK659" s="118"/>
      <c r="JL659" s="118"/>
      <c r="JM659" s="115"/>
      <c r="JN659" s="115"/>
      <c r="JO659" s="115"/>
      <c r="JP659" s="115"/>
      <c r="JQ659" s="115"/>
      <c r="JR659" s="115">
        <f t="shared" si="10370"/>
        <v>0</v>
      </c>
      <c r="JS659" s="481"/>
      <c r="JT659" s="118"/>
      <c r="JU659" s="118"/>
      <c r="JV659" s="115"/>
      <c r="JW659" s="115"/>
      <c r="JX659" s="115"/>
      <c r="JY659" s="115"/>
      <c r="JZ659" s="115"/>
      <c r="KA659" s="115">
        <f t="shared" si="10371"/>
        <v>0</v>
      </c>
      <c r="KB659" s="481"/>
      <c r="KC659" s="118"/>
      <c r="KD659" s="118"/>
      <c r="KE659" s="115"/>
      <c r="KF659" s="115"/>
      <c r="KG659" s="115"/>
      <c r="KH659" s="115"/>
      <c r="KI659" s="115"/>
      <c r="KJ659" s="115">
        <f t="shared" si="10372"/>
        <v>0</v>
      </c>
      <c r="KK659" s="481"/>
      <c r="KL659" s="118"/>
      <c r="KM659" s="118"/>
      <c r="KN659" s="115"/>
      <c r="KO659" s="115"/>
      <c r="KP659" s="115"/>
      <c r="KQ659" s="115"/>
      <c r="KR659" s="115"/>
      <c r="KS659" s="115">
        <f t="shared" si="10373"/>
        <v>0</v>
      </c>
      <c r="KT659" s="481"/>
      <c r="KU659" s="118"/>
      <c r="KV659" s="118"/>
      <c r="KW659" s="115"/>
      <c r="KX659" s="115"/>
      <c r="KY659" s="115"/>
      <c r="KZ659" s="115"/>
      <c r="LA659" s="115"/>
      <c r="LB659" s="115">
        <f t="shared" si="10374"/>
        <v>0</v>
      </c>
      <c r="LC659" s="481"/>
      <c r="LD659" s="118"/>
      <c r="LE659" s="118"/>
      <c r="LF659" s="115"/>
      <c r="LG659" s="115"/>
      <c r="LH659" s="115"/>
      <c r="LI659" s="115"/>
      <c r="LJ659" s="115"/>
      <c r="LK659" s="115">
        <f t="shared" si="10375"/>
        <v>0</v>
      </c>
      <c r="LL659" s="481"/>
      <c r="LM659" s="118"/>
      <c r="LN659" s="118"/>
      <c r="LO659" s="115"/>
      <c r="LP659" s="115"/>
      <c r="LQ659" s="115"/>
      <c r="LR659" s="115"/>
      <c r="LS659" s="115"/>
      <c r="LT659" s="115">
        <f t="shared" si="10376"/>
        <v>0</v>
      </c>
      <c r="LU659" s="481"/>
      <c r="LV659" s="118"/>
      <c r="LW659" s="118"/>
      <c r="LX659" s="115"/>
      <c r="LY659" s="115"/>
      <c r="LZ659" s="115"/>
      <c r="MA659" s="115"/>
      <c r="MB659" s="115"/>
      <c r="MC659" s="115">
        <f t="shared" si="10377"/>
        <v>0</v>
      </c>
      <c r="MD659" s="481"/>
      <c r="ME659" s="118"/>
      <c r="MF659" s="118"/>
      <c r="MG659" s="115"/>
      <c r="MH659" s="115"/>
      <c r="MI659" s="115"/>
      <c r="MJ659" s="115"/>
      <c r="MK659" s="115"/>
      <c r="ML659" s="115">
        <f t="shared" si="10378"/>
        <v>0</v>
      </c>
      <c r="MM659" s="481"/>
      <c r="MN659" s="118"/>
      <c r="MO659" s="118"/>
      <c r="MP659" s="115"/>
      <c r="MQ659" s="115"/>
      <c r="MR659" s="115"/>
      <c r="MS659" s="115"/>
      <c r="MT659" s="115"/>
      <c r="MU659" s="115">
        <f t="shared" si="10379"/>
        <v>0</v>
      </c>
      <c r="MV659" s="481"/>
      <c r="MW659" s="118"/>
      <c r="MX659" s="118"/>
      <c r="MY659" s="115"/>
      <c r="MZ659" s="115"/>
      <c r="NA659" s="115"/>
      <c r="NB659" s="115"/>
      <c r="NC659" s="115"/>
      <c r="ND659" s="115">
        <f t="shared" si="10380"/>
        <v>0</v>
      </c>
      <c r="NE659" s="481"/>
      <c r="NF659" s="118"/>
      <c r="NG659" s="118"/>
      <c r="NH659" s="115"/>
      <c r="NI659" s="115"/>
      <c r="NJ659" s="115"/>
      <c r="NK659" s="115"/>
      <c r="NL659" s="115"/>
      <c r="NM659" s="115">
        <f t="shared" si="10381"/>
        <v>0</v>
      </c>
      <c r="NN659" s="481"/>
      <c r="NO659" s="118"/>
      <c r="NP659" s="118"/>
      <c r="NQ659" s="115"/>
      <c r="NR659" s="115"/>
      <c r="NS659" s="115"/>
      <c r="NT659" s="115"/>
      <c r="NU659" s="115"/>
      <c r="NV659" s="115">
        <f t="shared" si="10382"/>
        <v>0</v>
      </c>
      <c r="NW659" s="481"/>
      <c r="NX659" s="118"/>
      <c r="NY659" s="118"/>
      <c r="NZ659" s="115"/>
      <c r="OA659" s="115"/>
      <c r="OB659" s="115"/>
      <c r="OC659" s="115"/>
      <c r="OD659" s="115"/>
      <c r="OE659" s="115">
        <f t="shared" si="10383"/>
        <v>0</v>
      </c>
      <c r="OF659" s="481"/>
      <c r="OG659" s="118"/>
      <c r="OH659" s="118"/>
      <c r="OI659" s="115"/>
      <c r="OJ659" s="115"/>
      <c r="OK659" s="115"/>
      <c r="OL659" s="115"/>
      <c r="OM659" s="115"/>
      <c r="ON659" s="115">
        <f t="shared" si="10384"/>
        <v>0</v>
      </c>
      <c r="OO659" s="481"/>
      <c r="OP659" s="118"/>
      <c r="OQ659" s="118"/>
      <c r="OR659" s="115"/>
      <c r="OS659" s="115"/>
      <c r="OT659" s="115"/>
      <c r="OU659" s="115"/>
      <c r="OV659" s="115"/>
      <c r="OW659" s="115">
        <f t="shared" si="10385"/>
        <v>0</v>
      </c>
      <c r="OY659" s="118"/>
      <c r="OZ659" s="118"/>
      <c r="PA659" s="115"/>
      <c r="PB659" s="115"/>
      <c r="PC659" s="115"/>
      <c r="PD659" s="115"/>
      <c r="PE659" s="115"/>
      <c r="PF659" s="115">
        <f t="shared" si="10386"/>
        <v>0</v>
      </c>
    </row>
    <row r="660" spans="1:422">
      <c r="A660" s="118"/>
      <c r="B660" s="118"/>
      <c r="C660" s="115"/>
      <c r="D660" s="115"/>
      <c r="E660" s="115"/>
      <c r="F660" s="115"/>
      <c r="G660" s="115"/>
      <c r="H660" s="115">
        <f t="shared" si="10340"/>
        <v>0</v>
      </c>
      <c r="J660" s="118"/>
      <c r="K660" s="118"/>
      <c r="L660" s="115"/>
      <c r="M660" s="115"/>
      <c r="N660" s="115"/>
      <c r="O660" s="115"/>
      <c r="P660" s="115"/>
      <c r="Q660" s="115">
        <f t="shared" si="10341"/>
        <v>0</v>
      </c>
      <c r="S660" s="118"/>
      <c r="T660" s="118"/>
      <c r="U660" s="115"/>
      <c r="V660" s="115"/>
      <c r="W660" s="115"/>
      <c r="X660" s="115"/>
      <c r="Y660" s="115"/>
      <c r="Z660" s="115">
        <f t="shared" si="10342"/>
        <v>0</v>
      </c>
      <c r="AB660" s="118"/>
      <c r="AC660" s="118"/>
      <c r="AD660" s="115"/>
      <c r="AE660" s="115"/>
      <c r="AF660" s="115"/>
      <c r="AG660" s="115"/>
      <c r="AH660" s="115"/>
      <c r="AI660" s="115">
        <f t="shared" si="10343"/>
        <v>0</v>
      </c>
      <c r="AK660" s="118"/>
      <c r="AL660" s="118"/>
      <c r="AM660" s="115"/>
      <c r="AN660" s="115"/>
      <c r="AO660" s="115"/>
      <c r="AP660" s="115"/>
      <c r="AQ660" s="115"/>
      <c r="AR660" s="115">
        <f t="shared" si="10344"/>
        <v>0</v>
      </c>
      <c r="AT660" s="118"/>
      <c r="AU660" s="118"/>
      <c r="AV660" s="115"/>
      <c r="AW660" s="115"/>
      <c r="AX660" s="115"/>
      <c r="AY660" s="115"/>
      <c r="AZ660" s="115"/>
      <c r="BA660" s="115">
        <f t="shared" si="10345"/>
        <v>0</v>
      </c>
      <c r="BC660" s="118"/>
      <c r="BD660" s="118"/>
      <c r="BE660" s="115"/>
      <c r="BF660" s="115"/>
      <c r="BG660" s="115"/>
      <c r="BH660" s="115"/>
      <c r="BI660" s="115"/>
      <c r="BJ660" s="115">
        <f t="shared" si="10346"/>
        <v>0</v>
      </c>
      <c r="BL660" s="118"/>
      <c r="BM660" s="118"/>
      <c r="BN660" s="115"/>
      <c r="BO660" s="115"/>
      <c r="BP660" s="115"/>
      <c r="BQ660" s="115"/>
      <c r="BR660" s="115"/>
      <c r="BS660" s="115">
        <f t="shared" si="10347"/>
        <v>0</v>
      </c>
      <c r="BU660" s="118"/>
      <c r="BV660" s="118"/>
      <c r="BW660" s="115"/>
      <c r="BX660" s="115"/>
      <c r="BY660" s="115"/>
      <c r="BZ660" s="115"/>
      <c r="CA660" s="115"/>
      <c r="CB660" s="115">
        <f t="shared" si="10348"/>
        <v>0</v>
      </c>
      <c r="CD660" s="118"/>
      <c r="CE660" s="118"/>
      <c r="CF660" s="115"/>
      <c r="CG660" s="115"/>
      <c r="CH660" s="115"/>
      <c r="CI660" s="115"/>
      <c r="CJ660" s="115"/>
      <c r="CK660" s="115">
        <f t="shared" si="10349"/>
        <v>0</v>
      </c>
      <c r="CM660" s="118"/>
      <c r="CN660" s="118"/>
      <c r="CO660" s="115"/>
      <c r="CP660" s="115"/>
      <c r="CQ660" s="115"/>
      <c r="CR660" s="115"/>
      <c r="CS660" s="115"/>
      <c r="CT660" s="115">
        <f t="shared" si="10350"/>
        <v>0</v>
      </c>
      <c r="CV660" s="118"/>
      <c r="CW660" s="118"/>
      <c r="CX660" s="115"/>
      <c r="CY660" s="115"/>
      <c r="CZ660" s="115"/>
      <c r="DA660" s="115"/>
      <c r="DB660" s="115"/>
      <c r="DC660" s="115">
        <f t="shared" si="10351"/>
        <v>0</v>
      </c>
      <c r="DE660" s="118"/>
      <c r="DF660" s="118"/>
      <c r="DG660" s="115"/>
      <c r="DH660" s="115"/>
      <c r="DI660" s="115"/>
      <c r="DJ660" s="115"/>
      <c r="DK660" s="115"/>
      <c r="DL660" s="115">
        <f t="shared" si="10352"/>
        <v>0</v>
      </c>
      <c r="DN660" s="118"/>
      <c r="DO660" s="118"/>
      <c r="DP660" s="115"/>
      <c r="DQ660" s="115"/>
      <c r="DR660" s="115"/>
      <c r="DS660" s="115"/>
      <c r="DT660" s="115"/>
      <c r="DU660" s="115">
        <f t="shared" si="10353"/>
        <v>0</v>
      </c>
      <c r="DW660" s="118"/>
      <c r="DX660" s="118"/>
      <c r="DY660" s="115"/>
      <c r="DZ660" s="115"/>
      <c r="EA660" s="115"/>
      <c r="EB660" s="115"/>
      <c r="EC660" s="115"/>
      <c r="ED660" s="115">
        <f t="shared" si="10354"/>
        <v>0</v>
      </c>
      <c r="EF660" s="118"/>
      <c r="EG660" s="118"/>
      <c r="EH660" s="115"/>
      <c r="EI660" s="115"/>
      <c r="EJ660" s="115"/>
      <c r="EK660" s="115"/>
      <c r="EL660" s="115"/>
      <c r="EM660" s="115">
        <f t="shared" si="10355"/>
        <v>0</v>
      </c>
      <c r="EO660" s="118"/>
      <c r="EP660" s="118"/>
      <c r="EQ660" s="115"/>
      <c r="ER660" s="115"/>
      <c r="ES660" s="115"/>
      <c r="ET660" s="115"/>
      <c r="EU660" s="115"/>
      <c r="EV660" s="115">
        <f t="shared" si="10356"/>
        <v>0</v>
      </c>
      <c r="EX660" s="118"/>
      <c r="EY660" s="118"/>
      <c r="EZ660" s="115"/>
      <c r="FA660" s="115"/>
      <c r="FB660" s="115"/>
      <c r="FC660" s="115"/>
      <c r="FD660" s="115"/>
      <c r="FE660" s="115">
        <f t="shared" si="10357"/>
        <v>0</v>
      </c>
      <c r="FG660" s="118"/>
      <c r="FH660" s="118"/>
      <c r="FI660" s="115"/>
      <c r="FJ660" s="115"/>
      <c r="FK660" s="115"/>
      <c r="FL660" s="115"/>
      <c r="FM660" s="115"/>
      <c r="FN660" s="115">
        <f t="shared" si="10358"/>
        <v>0</v>
      </c>
      <c r="FP660" s="118"/>
      <c r="FQ660" s="118"/>
      <c r="FR660" s="115"/>
      <c r="FS660" s="115"/>
      <c r="FT660" s="115"/>
      <c r="FU660" s="115"/>
      <c r="FV660" s="115"/>
      <c r="FW660" s="115">
        <f t="shared" si="10359"/>
        <v>0</v>
      </c>
      <c r="FY660" s="118"/>
      <c r="FZ660" s="118"/>
      <c r="GA660" s="115"/>
      <c r="GB660" s="115"/>
      <c r="GC660" s="115"/>
      <c r="GD660" s="115"/>
      <c r="GE660" s="115"/>
      <c r="GF660" s="115">
        <f t="shared" si="10360"/>
        <v>0</v>
      </c>
      <c r="GH660" s="118"/>
      <c r="GI660" s="118"/>
      <c r="GJ660" s="115"/>
      <c r="GK660" s="115"/>
      <c r="GL660" s="115"/>
      <c r="GM660" s="115"/>
      <c r="GN660" s="115"/>
      <c r="GO660" s="115">
        <f t="shared" si="10361"/>
        <v>0</v>
      </c>
      <c r="GQ660" s="118"/>
      <c r="GR660" s="118"/>
      <c r="GS660" s="115"/>
      <c r="GT660" s="115"/>
      <c r="GU660" s="115"/>
      <c r="GV660" s="115"/>
      <c r="GW660" s="115"/>
      <c r="GX660" s="115">
        <f t="shared" si="10362"/>
        <v>0</v>
      </c>
      <c r="GZ660" s="118"/>
      <c r="HA660" s="118"/>
      <c r="HB660" s="115"/>
      <c r="HC660" s="115"/>
      <c r="HD660" s="115"/>
      <c r="HE660" s="115"/>
      <c r="HF660" s="115"/>
      <c r="HG660" s="115">
        <f t="shared" si="10363"/>
        <v>0</v>
      </c>
      <c r="HI660" s="118"/>
      <c r="HJ660" s="118"/>
      <c r="HK660" s="115"/>
      <c r="HL660" s="115"/>
      <c r="HM660" s="115"/>
      <c r="HN660" s="115"/>
      <c r="HO660" s="115"/>
      <c r="HP660" s="115">
        <f t="shared" si="10364"/>
        <v>0</v>
      </c>
      <c r="HR660" s="118"/>
      <c r="HS660" s="118"/>
      <c r="HT660" s="115"/>
      <c r="HU660" s="115"/>
      <c r="HV660" s="115"/>
      <c r="HW660" s="115"/>
      <c r="HX660" s="115"/>
      <c r="HY660" s="115">
        <f t="shared" si="10365"/>
        <v>0</v>
      </c>
      <c r="IA660" s="118"/>
      <c r="IB660" s="118"/>
      <c r="IC660" s="115"/>
      <c r="ID660" s="115"/>
      <c r="IE660" s="115"/>
      <c r="IF660" s="115"/>
      <c r="IG660" s="115"/>
      <c r="IH660" s="115">
        <f t="shared" si="10366"/>
        <v>0</v>
      </c>
      <c r="IJ660" s="118"/>
      <c r="IK660" s="118"/>
      <c r="IL660" s="115"/>
      <c r="IM660" s="115"/>
      <c r="IN660" s="115"/>
      <c r="IO660" s="115"/>
      <c r="IP660" s="115"/>
      <c r="IQ660" s="115">
        <f t="shared" si="10367"/>
        <v>0</v>
      </c>
      <c r="IS660" s="118"/>
      <c r="IT660" s="118"/>
      <c r="IU660" s="115"/>
      <c r="IV660" s="115"/>
      <c r="IW660" s="115"/>
      <c r="IX660" s="115"/>
      <c r="IY660" s="115"/>
      <c r="IZ660" s="115">
        <f t="shared" si="10368"/>
        <v>0</v>
      </c>
      <c r="JB660" s="118"/>
      <c r="JC660" s="118"/>
      <c r="JD660" s="115"/>
      <c r="JE660" s="115"/>
      <c r="JF660" s="115"/>
      <c r="JG660" s="115"/>
      <c r="JH660" s="115"/>
      <c r="JI660" s="115">
        <f t="shared" si="10369"/>
        <v>0</v>
      </c>
      <c r="JK660" s="118"/>
      <c r="JL660" s="118"/>
      <c r="JM660" s="115"/>
      <c r="JN660" s="115"/>
      <c r="JO660" s="115"/>
      <c r="JP660" s="115"/>
      <c r="JQ660" s="115"/>
      <c r="JR660" s="115">
        <f t="shared" si="10370"/>
        <v>0</v>
      </c>
      <c r="JS660" s="481"/>
      <c r="JT660" s="118"/>
      <c r="JU660" s="118"/>
      <c r="JV660" s="115"/>
      <c r="JW660" s="115"/>
      <c r="JX660" s="115"/>
      <c r="JY660" s="115"/>
      <c r="JZ660" s="115"/>
      <c r="KA660" s="115">
        <f t="shared" si="10371"/>
        <v>0</v>
      </c>
      <c r="KB660" s="481"/>
      <c r="KC660" s="118"/>
      <c r="KD660" s="118"/>
      <c r="KE660" s="115"/>
      <c r="KF660" s="115"/>
      <c r="KG660" s="115"/>
      <c r="KH660" s="115"/>
      <c r="KI660" s="115"/>
      <c r="KJ660" s="115">
        <f t="shared" si="10372"/>
        <v>0</v>
      </c>
      <c r="KK660" s="481"/>
      <c r="KL660" s="118"/>
      <c r="KM660" s="118"/>
      <c r="KN660" s="115"/>
      <c r="KO660" s="115"/>
      <c r="KP660" s="115"/>
      <c r="KQ660" s="115"/>
      <c r="KR660" s="115"/>
      <c r="KS660" s="115">
        <f t="shared" si="10373"/>
        <v>0</v>
      </c>
      <c r="KT660" s="481"/>
      <c r="KU660" s="118"/>
      <c r="KV660" s="118"/>
      <c r="KW660" s="115"/>
      <c r="KX660" s="115"/>
      <c r="KY660" s="115"/>
      <c r="KZ660" s="115"/>
      <c r="LA660" s="115"/>
      <c r="LB660" s="115">
        <f t="shared" si="10374"/>
        <v>0</v>
      </c>
      <c r="LC660" s="481"/>
      <c r="LD660" s="118"/>
      <c r="LE660" s="118"/>
      <c r="LF660" s="115"/>
      <c r="LG660" s="115"/>
      <c r="LH660" s="115"/>
      <c r="LI660" s="115"/>
      <c r="LJ660" s="115"/>
      <c r="LK660" s="115">
        <f t="shared" si="10375"/>
        <v>0</v>
      </c>
      <c r="LL660" s="481"/>
      <c r="LM660" s="118"/>
      <c r="LN660" s="118"/>
      <c r="LO660" s="115"/>
      <c r="LP660" s="115"/>
      <c r="LQ660" s="115"/>
      <c r="LR660" s="115"/>
      <c r="LS660" s="115"/>
      <c r="LT660" s="115">
        <f t="shared" si="10376"/>
        <v>0</v>
      </c>
      <c r="LU660" s="481"/>
      <c r="LV660" s="118"/>
      <c r="LW660" s="118"/>
      <c r="LX660" s="115"/>
      <c r="LY660" s="115"/>
      <c r="LZ660" s="115"/>
      <c r="MA660" s="115"/>
      <c r="MB660" s="115"/>
      <c r="MC660" s="115">
        <f t="shared" si="10377"/>
        <v>0</v>
      </c>
      <c r="MD660" s="481"/>
      <c r="ME660" s="118"/>
      <c r="MF660" s="118"/>
      <c r="MG660" s="115"/>
      <c r="MH660" s="115"/>
      <c r="MI660" s="115"/>
      <c r="MJ660" s="115"/>
      <c r="MK660" s="115"/>
      <c r="ML660" s="115">
        <f t="shared" si="10378"/>
        <v>0</v>
      </c>
      <c r="MM660" s="481"/>
      <c r="MN660" s="118"/>
      <c r="MO660" s="118"/>
      <c r="MP660" s="115"/>
      <c r="MQ660" s="115"/>
      <c r="MR660" s="115"/>
      <c r="MS660" s="115"/>
      <c r="MT660" s="115"/>
      <c r="MU660" s="115">
        <f t="shared" si="10379"/>
        <v>0</v>
      </c>
      <c r="MV660" s="481"/>
      <c r="MW660" s="118"/>
      <c r="MX660" s="118"/>
      <c r="MY660" s="115"/>
      <c r="MZ660" s="115"/>
      <c r="NA660" s="115"/>
      <c r="NB660" s="115"/>
      <c r="NC660" s="115"/>
      <c r="ND660" s="115">
        <f t="shared" si="10380"/>
        <v>0</v>
      </c>
      <c r="NE660" s="481"/>
      <c r="NF660" s="118"/>
      <c r="NG660" s="118"/>
      <c r="NH660" s="115"/>
      <c r="NI660" s="115"/>
      <c r="NJ660" s="115"/>
      <c r="NK660" s="115"/>
      <c r="NL660" s="115"/>
      <c r="NM660" s="115">
        <f t="shared" si="10381"/>
        <v>0</v>
      </c>
      <c r="NN660" s="481"/>
      <c r="NO660" s="118"/>
      <c r="NP660" s="118"/>
      <c r="NQ660" s="115"/>
      <c r="NR660" s="115"/>
      <c r="NS660" s="115"/>
      <c r="NT660" s="115"/>
      <c r="NU660" s="115"/>
      <c r="NV660" s="115">
        <f t="shared" si="10382"/>
        <v>0</v>
      </c>
      <c r="NW660" s="481"/>
      <c r="NX660" s="118"/>
      <c r="NY660" s="118"/>
      <c r="NZ660" s="115"/>
      <c r="OA660" s="115"/>
      <c r="OB660" s="115"/>
      <c r="OC660" s="115"/>
      <c r="OD660" s="115"/>
      <c r="OE660" s="115">
        <f t="shared" si="10383"/>
        <v>0</v>
      </c>
      <c r="OF660" s="481"/>
      <c r="OG660" s="118"/>
      <c r="OH660" s="118"/>
      <c r="OI660" s="115"/>
      <c r="OJ660" s="115"/>
      <c r="OK660" s="115"/>
      <c r="OL660" s="115"/>
      <c r="OM660" s="115"/>
      <c r="ON660" s="115">
        <f t="shared" si="10384"/>
        <v>0</v>
      </c>
      <c r="OO660" s="481"/>
      <c r="OP660" s="118"/>
      <c r="OQ660" s="118"/>
      <c r="OR660" s="115"/>
      <c r="OS660" s="115"/>
      <c r="OT660" s="115"/>
      <c r="OU660" s="115"/>
      <c r="OV660" s="115"/>
      <c r="OW660" s="115">
        <f t="shared" si="10385"/>
        <v>0</v>
      </c>
      <c r="OY660" s="118"/>
      <c r="OZ660" s="118"/>
      <c r="PA660" s="115"/>
      <c r="PB660" s="115"/>
      <c r="PC660" s="115"/>
      <c r="PD660" s="115"/>
      <c r="PE660" s="115"/>
      <c r="PF660" s="115">
        <f t="shared" si="10386"/>
        <v>0</v>
      </c>
    </row>
    <row r="661" spans="1:422">
      <c r="A661" s="118"/>
      <c r="B661" s="118"/>
      <c r="C661" s="115"/>
      <c r="D661" s="115"/>
      <c r="E661" s="115"/>
      <c r="F661" s="115"/>
      <c r="G661" s="115"/>
      <c r="H661" s="115">
        <f t="shared" si="10340"/>
        <v>0</v>
      </c>
      <c r="J661" s="118"/>
      <c r="K661" s="118"/>
      <c r="L661" s="115"/>
      <c r="M661" s="115"/>
      <c r="N661" s="115"/>
      <c r="O661" s="115"/>
      <c r="P661" s="115"/>
      <c r="Q661" s="115">
        <f t="shared" si="10341"/>
        <v>0</v>
      </c>
      <c r="S661" s="118"/>
      <c r="T661" s="118"/>
      <c r="U661" s="115"/>
      <c r="V661" s="115"/>
      <c r="W661" s="115"/>
      <c r="X661" s="115"/>
      <c r="Y661" s="115"/>
      <c r="Z661" s="115">
        <f t="shared" si="10342"/>
        <v>0</v>
      </c>
      <c r="AB661" s="118"/>
      <c r="AC661" s="118"/>
      <c r="AD661" s="115"/>
      <c r="AE661" s="115"/>
      <c r="AF661" s="115"/>
      <c r="AG661" s="115"/>
      <c r="AH661" s="115"/>
      <c r="AI661" s="115">
        <f t="shared" si="10343"/>
        <v>0</v>
      </c>
      <c r="AK661" s="118"/>
      <c r="AL661" s="118"/>
      <c r="AM661" s="115"/>
      <c r="AN661" s="115"/>
      <c r="AO661" s="115"/>
      <c r="AP661" s="115"/>
      <c r="AQ661" s="115"/>
      <c r="AR661" s="115">
        <f t="shared" si="10344"/>
        <v>0</v>
      </c>
      <c r="AT661" s="118"/>
      <c r="AU661" s="118"/>
      <c r="AV661" s="115"/>
      <c r="AW661" s="115"/>
      <c r="AX661" s="115"/>
      <c r="AY661" s="115"/>
      <c r="AZ661" s="115"/>
      <c r="BA661" s="115">
        <f t="shared" si="10345"/>
        <v>0</v>
      </c>
      <c r="BC661" s="118"/>
      <c r="BD661" s="118"/>
      <c r="BE661" s="115"/>
      <c r="BF661" s="115"/>
      <c r="BG661" s="115"/>
      <c r="BH661" s="115"/>
      <c r="BI661" s="115"/>
      <c r="BJ661" s="115">
        <f t="shared" si="10346"/>
        <v>0</v>
      </c>
      <c r="BL661" s="118"/>
      <c r="BM661" s="118"/>
      <c r="BN661" s="115"/>
      <c r="BO661" s="115"/>
      <c r="BP661" s="115"/>
      <c r="BQ661" s="115"/>
      <c r="BR661" s="115"/>
      <c r="BS661" s="115">
        <f t="shared" si="10347"/>
        <v>0</v>
      </c>
      <c r="BU661" s="118"/>
      <c r="BV661" s="118"/>
      <c r="BW661" s="115"/>
      <c r="BX661" s="115"/>
      <c r="BY661" s="115"/>
      <c r="BZ661" s="115"/>
      <c r="CA661" s="115"/>
      <c r="CB661" s="115">
        <f t="shared" si="10348"/>
        <v>0</v>
      </c>
      <c r="CD661" s="118"/>
      <c r="CE661" s="118"/>
      <c r="CF661" s="115"/>
      <c r="CG661" s="115"/>
      <c r="CH661" s="115"/>
      <c r="CI661" s="115"/>
      <c r="CJ661" s="115"/>
      <c r="CK661" s="115">
        <f t="shared" si="10349"/>
        <v>0</v>
      </c>
      <c r="CM661" s="118"/>
      <c r="CN661" s="118"/>
      <c r="CO661" s="115"/>
      <c r="CP661" s="115"/>
      <c r="CQ661" s="115"/>
      <c r="CR661" s="115"/>
      <c r="CS661" s="115"/>
      <c r="CT661" s="115">
        <f t="shared" si="10350"/>
        <v>0</v>
      </c>
      <c r="CV661" s="118"/>
      <c r="CW661" s="118"/>
      <c r="CX661" s="115"/>
      <c r="CY661" s="115"/>
      <c r="CZ661" s="115"/>
      <c r="DA661" s="115"/>
      <c r="DB661" s="115"/>
      <c r="DC661" s="115">
        <f t="shared" si="10351"/>
        <v>0</v>
      </c>
      <c r="DE661" s="118"/>
      <c r="DF661" s="118"/>
      <c r="DG661" s="115"/>
      <c r="DH661" s="115"/>
      <c r="DI661" s="115"/>
      <c r="DJ661" s="115"/>
      <c r="DK661" s="115"/>
      <c r="DL661" s="115">
        <f t="shared" si="10352"/>
        <v>0</v>
      </c>
      <c r="DN661" s="118"/>
      <c r="DO661" s="118"/>
      <c r="DP661" s="115"/>
      <c r="DQ661" s="115"/>
      <c r="DR661" s="115"/>
      <c r="DS661" s="115"/>
      <c r="DT661" s="115"/>
      <c r="DU661" s="115">
        <f t="shared" si="10353"/>
        <v>0</v>
      </c>
      <c r="DW661" s="118"/>
      <c r="DX661" s="118"/>
      <c r="DY661" s="115"/>
      <c r="DZ661" s="115"/>
      <c r="EA661" s="115"/>
      <c r="EB661" s="115"/>
      <c r="EC661" s="115"/>
      <c r="ED661" s="115">
        <f t="shared" si="10354"/>
        <v>0</v>
      </c>
      <c r="EF661" s="118"/>
      <c r="EG661" s="118"/>
      <c r="EH661" s="115"/>
      <c r="EI661" s="115"/>
      <c r="EJ661" s="115"/>
      <c r="EK661" s="115"/>
      <c r="EL661" s="115"/>
      <c r="EM661" s="115">
        <f t="shared" si="10355"/>
        <v>0</v>
      </c>
      <c r="EO661" s="118"/>
      <c r="EP661" s="118"/>
      <c r="EQ661" s="115"/>
      <c r="ER661" s="115"/>
      <c r="ES661" s="115"/>
      <c r="ET661" s="115"/>
      <c r="EU661" s="115"/>
      <c r="EV661" s="115">
        <f t="shared" si="10356"/>
        <v>0</v>
      </c>
      <c r="EX661" s="118"/>
      <c r="EY661" s="118"/>
      <c r="EZ661" s="115"/>
      <c r="FA661" s="115"/>
      <c r="FB661" s="115"/>
      <c r="FC661" s="115"/>
      <c r="FD661" s="115"/>
      <c r="FE661" s="115">
        <f t="shared" si="10357"/>
        <v>0</v>
      </c>
      <c r="FG661" s="118"/>
      <c r="FH661" s="118"/>
      <c r="FI661" s="115"/>
      <c r="FJ661" s="115"/>
      <c r="FK661" s="115"/>
      <c r="FL661" s="115"/>
      <c r="FM661" s="115"/>
      <c r="FN661" s="115">
        <f t="shared" si="10358"/>
        <v>0</v>
      </c>
      <c r="FP661" s="118"/>
      <c r="FQ661" s="118"/>
      <c r="FR661" s="115"/>
      <c r="FS661" s="115"/>
      <c r="FT661" s="115"/>
      <c r="FU661" s="115"/>
      <c r="FV661" s="115"/>
      <c r="FW661" s="115">
        <f t="shared" si="10359"/>
        <v>0</v>
      </c>
      <c r="FY661" s="118"/>
      <c r="FZ661" s="118"/>
      <c r="GA661" s="115"/>
      <c r="GB661" s="115"/>
      <c r="GC661" s="115"/>
      <c r="GD661" s="115"/>
      <c r="GE661" s="115"/>
      <c r="GF661" s="115">
        <f t="shared" si="10360"/>
        <v>0</v>
      </c>
      <c r="GH661" s="118"/>
      <c r="GI661" s="118"/>
      <c r="GJ661" s="115"/>
      <c r="GK661" s="115"/>
      <c r="GL661" s="115"/>
      <c r="GM661" s="115"/>
      <c r="GN661" s="115"/>
      <c r="GO661" s="115">
        <f t="shared" si="10361"/>
        <v>0</v>
      </c>
      <c r="GQ661" s="118"/>
      <c r="GR661" s="118"/>
      <c r="GS661" s="115"/>
      <c r="GT661" s="115"/>
      <c r="GU661" s="115"/>
      <c r="GV661" s="115"/>
      <c r="GW661" s="115"/>
      <c r="GX661" s="115">
        <f t="shared" si="10362"/>
        <v>0</v>
      </c>
      <c r="GZ661" s="118"/>
      <c r="HA661" s="118"/>
      <c r="HB661" s="115"/>
      <c r="HC661" s="115"/>
      <c r="HD661" s="115"/>
      <c r="HE661" s="115"/>
      <c r="HF661" s="115"/>
      <c r="HG661" s="115">
        <f t="shared" si="10363"/>
        <v>0</v>
      </c>
      <c r="HI661" s="118"/>
      <c r="HJ661" s="118"/>
      <c r="HK661" s="115"/>
      <c r="HL661" s="115"/>
      <c r="HM661" s="115"/>
      <c r="HN661" s="115"/>
      <c r="HO661" s="115"/>
      <c r="HP661" s="115">
        <f t="shared" si="10364"/>
        <v>0</v>
      </c>
      <c r="HR661" s="118"/>
      <c r="HS661" s="118"/>
      <c r="HT661" s="115"/>
      <c r="HU661" s="115"/>
      <c r="HV661" s="115"/>
      <c r="HW661" s="115"/>
      <c r="HX661" s="115"/>
      <c r="HY661" s="115">
        <f t="shared" si="10365"/>
        <v>0</v>
      </c>
      <c r="IA661" s="118"/>
      <c r="IB661" s="118"/>
      <c r="IC661" s="115"/>
      <c r="ID661" s="115"/>
      <c r="IE661" s="115"/>
      <c r="IF661" s="115"/>
      <c r="IG661" s="115"/>
      <c r="IH661" s="115">
        <f t="shared" si="10366"/>
        <v>0</v>
      </c>
      <c r="IJ661" s="118"/>
      <c r="IK661" s="118"/>
      <c r="IL661" s="115"/>
      <c r="IM661" s="115"/>
      <c r="IN661" s="115"/>
      <c r="IO661" s="115"/>
      <c r="IP661" s="115"/>
      <c r="IQ661" s="115">
        <f t="shared" si="10367"/>
        <v>0</v>
      </c>
      <c r="IS661" s="118"/>
      <c r="IT661" s="118"/>
      <c r="IU661" s="115"/>
      <c r="IV661" s="115"/>
      <c r="IW661" s="115"/>
      <c r="IX661" s="115"/>
      <c r="IY661" s="115"/>
      <c r="IZ661" s="115">
        <f t="shared" si="10368"/>
        <v>0</v>
      </c>
      <c r="JB661" s="118"/>
      <c r="JC661" s="118"/>
      <c r="JD661" s="115"/>
      <c r="JE661" s="115"/>
      <c r="JF661" s="115"/>
      <c r="JG661" s="115"/>
      <c r="JH661" s="115"/>
      <c r="JI661" s="115">
        <f t="shared" si="10369"/>
        <v>0</v>
      </c>
      <c r="JK661" s="118"/>
      <c r="JL661" s="118"/>
      <c r="JM661" s="115"/>
      <c r="JN661" s="115"/>
      <c r="JO661" s="115"/>
      <c r="JP661" s="115"/>
      <c r="JQ661" s="115"/>
      <c r="JR661" s="115">
        <f t="shared" si="10370"/>
        <v>0</v>
      </c>
      <c r="JS661" s="481"/>
      <c r="JT661" s="118"/>
      <c r="JU661" s="118"/>
      <c r="JV661" s="115"/>
      <c r="JW661" s="115"/>
      <c r="JX661" s="115"/>
      <c r="JY661" s="115"/>
      <c r="JZ661" s="115"/>
      <c r="KA661" s="115">
        <f t="shared" si="10371"/>
        <v>0</v>
      </c>
      <c r="KB661" s="481"/>
      <c r="KC661" s="118"/>
      <c r="KD661" s="118"/>
      <c r="KE661" s="115"/>
      <c r="KF661" s="115"/>
      <c r="KG661" s="115"/>
      <c r="KH661" s="115"/>
      <c r="KI661" s="115"/>
      <c r="KJ661" s="115">
        <f t="shared" si="10372"/>
        <v>0</v>
      </c>
      <c r="KK661" s="481"/>
      <c r="KL661" s="118"/>
      <c r="KM661" s="118"/>
      <c r="KN661" s="115"/>
      <c r="KO661" s="115"/>
      <c r="KP661" s="115"/>
      <c r="KQ661" s="115"/>
      <c r="KR661" s="115"/>
      <c r="KS661" s="115">
        <f t="shared" si="10373"/>
        <v>0</v>
      </c>
      <c r="KT661" s="481"/>
      <c r="KU661" s="118"/>
      <c r="KV661" s="118"/>
      <c r="KW661" s="115"/>
      <c r="KX661" s="115"/>
      <c r="KY661" s="115"/>
      <c r="KZ661" s="115"/>
      <c r="LA661" s="115"/>
      <c r="LB661" s="115">
        <f t="shared" si="10374"/>
        <v>0</v>
      </c>
      <c r="LC661" s="481"/>
      <c r="LD661" s="118"/>
      <c r="LE661" s="118"/>
      <c r="LF661" s="115"/>
      <c r="LG661" s="115"/>
      <c r="LH661" s="115"/>
      <c r="LI661" s="115"/>
      <c r="LJ661" s="115"/>
      <c r="LK661" s="115">
        <f t="shared" si="10375"/>
        <v>0</v>
      </c>
      <c r="LL661" s="481"/>
      <c r="LM661" s="118"/>
      <c r="LN661" s="118"/>
      <c r="LO661" s="115"/>
      <c r="LP661" s="115"/>
      <c r="LQ661" s="115"/>
      <c r="LR661" s="115"/>
      <c r="LS661" s="115"/>
      <c r="LT661" s="115">
        <f t="shared" si="10376"/>
        <v>0</v>
      </c>
      <c r="LU661" s="481"/>
      <c r="LV661" s="118"/>
      <c r="LW661" s="118"/>
      <c r="LX661" s="115"/>
      <c r="LY661" s="115"/>
      <c r="LZ661" s="115"/>
      <c r="MA661" s="115"/>
      <c r="MB661" s="115"/>
      <c r="MC661" s="115">
        <f t="shared" si="10377"/>
        <v>0</v>
      </c>
      <c r="MD661" s="481"/>
      <c r="ME661" s="118"/>
      <c r="MF661" s="118"/>
      <c r="MG661" s="115"/>
      <c r="MH661" s="115"/>
      <c r="MI661" s="115"/>
      <c r="MJ661" s="115"/>
      <c r="MK661" s="115"/>
      <c r="ML661" s="115">
        <f t="shared" si="10378"/>
        <v>0</v>
      </c>
      <c r="MM661" s="481"/>
      <c r="MN661" s="118"/>
      <c r="MO661" s="118"/>
      <c r="MP661" s="115"/>
      <c r="MQ661" s="115"/>
      <c r="MR661" s="115"/>
      <c r="MS661" s="115"/>
      <c r="MT661" s="115"/>
      <c r="MU661" s="115">
        <f t="shared" si="10379"/>
        <v>0</v>
      </c>
      <c r="MV661" s="481"/>
      <c r="MW661" s="118"/>
      <c r="MX661" s="118"/>
      <c r="MY661" s="115"/>
      <c r="MZ661" s="115"/>
      <c r="NA661" s="115"/>
      <c r="NB661" s="115"/>
      <c r="NC661" s="115"/>
      <c r="ND661" s="115">
        <f t="shared" si="10380"/>
        <v>0</v>
      </c>
      <c r="NE661" s="481"/>
      <c r="NF661" s="118"/>
      <c r="NG661" s="118"/>
      <c r="NH661" s="115"/>
      <c r="NI661" s="115"/>
      <c r="NJ661" s="115"/>
      <c r="NK661" s="115"/>
      <c r="NL661" s="115"/>
      <c r="NM661" s="115">
        <f t="shared" si="10381"/>
        <v>0</v>
      </c>
      <c r="NN661" s="481"/>
      <c r="NO661" s="118"/>
      <c r="NP661" s="118"/>
      <c r="NQ661" s="115"/>
      <c r="NR661" s="115"/>
      <c r="NS661" s="115"/>
      <c r="NT661" s="115"/>
      <c r="NU661" s="115"/>
      <c r="NV661" s="115">
        <f t="shared" si="10382"/>
        <v>0</v>
      </c>
      <c r="NW661" s="481"/>
      <c r="NX661" s="118"/>
      <c r="NY661" s="118"/>
      <c r="NZ661" s="115"/>
      <c r="OA661" s="115"/>
      <c r="OB661" s="115"/>
      <c r="OC661" s="115"/>
      <c r="OD661" s="115"/>
      <c r="OE661" s="115">
        <f t="shared" si="10383"/>
        <v>0</v>
      </c>
      <c r="OF661" s="481"/>
      <c r="OG661" s="118"/>
      <c r="OH661" s="118"/>
      <c r="OI661" s="115"/>
      <c r="OJ661" s="115"/>
      <c r="OK661" s="115"/>
      <c r="OL661" s="115"/>
      <c r="OM661" s="115"/>
      <c r="ON661" s="115">
        <f t="shared" si="10384"/>
        <v>0</v>
      </c>
      <c r="OO661" s="481"/>
      <c r="OP661" s="118"/>
      <c r="OQ661" s="118"/>
      <c r="OR661" s="115"/>
      <c r="OS661" s="115"/>
      <c r="OT661" s="115"/>
      <c r="OU661" s="115"/>
      <c r="OV661" s="115"/>
      <c r="OW661" s="115">
        <f t="shared" si="10385"/>
        <v>0</v>
      </c>
      <c r="OY661" s="118"/>
      <c r="OZ661" s="118"/>
      <c r="PA661" s="115"/>
      <c r="PB661" s="115"/>
      <c r="PC661" s="115"/>
      <c r="PD661" s="115"/>
      <c r="PE661" s="115"/>
      <c r="PF661" s="115">
        <f t="shared" si="10386"/>
        <v>0</v>
      </c>
    </row>
    <row r="662" spans="1:422">
      <c r="A662" s="118"/>
      <c r="B662" s="118"/>
      <c r="C662" s="115"/>
      <c r="D662" s="115"/>
      <c r="E662" s="115"/>
      <c r="F662" s="115"/>
      <c r="G662" s="115"/>
      <c r="H662" s="115">
        <f t="shared" si="10340"/>
        <v>0</v>
      </c>
      <c r="J662" s="118"/>
      <c r="K662" s="118"/>
      <c r="L662" s="115"/>
      <c r="M662" s="115"/>
      <c r="N662" s="115"/>
      <c r="O662" s="115"/>
      <c r="P662" s="115"/>
      <c r="Q662" s="115">
        <f t="shared" si="10341"/>
        <v>0</v>
      </c>
      <c r="S662" s="118"/>
      <c r="T662" s="118"/>
      <c r="U662" s="115"/>
      <c r="V662" s="115"/>
      <c r="W662" s="115"/>
      <c r="X662" s="115"/>
      <c r="Y662" s="115"/>
      <c r="Z662" s="115">
        <f t="shared" si="10342"/>
        <v>0</v>
      </c>
      <c r="AB662" s="118"/>
      <c r="AC662" s="118"/>
      <c r="AD662" s="115"/>
      <c r="AE662" s="115"/>
      <c r="AF662" s="115"/>
      <c r="AG662" s="115"/>
      <c r="AH662" s="115"/>
      <c r="AI662" s="115">
        <f t="shared" si="10343"/>
        <v>0</v>
      </c>
      <c r="AK662" s="118"/>
      <c r="AL662" s="118"/>
      <c r="AM662" s="115"/>
      <c r="AN662" s="115"/>
      <c r="AO662" s="115"/>
      <c r="AP662" s="115"/>
      <c r="AQ662" s="115"/>
      <c r="AR662" s="115">
        <f t="shared" si="10344"/>
        <v>0</v>
      </c>
      <c r="AT662" s="118"/>
      <c r="AU662" s="118"/>
      <c r="AV662" s="115"/>
      <c r="AW662" s="115"/>
      <c r="AX662" s="115"/>
      <c r="AY662" s="115"/>
      <c r="AZ662" s="115"/>
      <c r="BA662" s="115">
        <f t="shared" si="10345"/>
        <v>0</v>
      </c>
      <c r="BC662" s="118"/>
      <c r="BD662" s="118"/>
      <c r="BE662" s="115"/>
      <c r="BF662" s="115"/>
      <c r="BG662" s="115"/>
      <c r="BH662" s="115"/>
      <c r="BI662" s="115"/>
      <c r="BJ662" s="115">
        <f t="shared" si="10346"/>
        <v>0</v>
      </c>
      <c r="BL662" s="118"/>
      <c r="BM662" s="118"/>
      <c r="BN662" s="115"/>
      <c r="BO662" s="115"/>
      <c r="BP662" s="115"/>
      <c r="BQ662" s="115"/>
      <c r="BR662" s="115"/>
      <c r="BS662" s="115">
        <f t="shared" si="10347"/>
        <v>0</v>
      </c>
      <c r="BU662" s="118"/>
      <c r="BV662" s="118"/>
      <c r="BW662" s="115"/>
      <c r="BX662" s="115"/>
      <c r="BY662" s="115"/>
      <c r="BZ662" s="115"/>
      <c r="CA662" s="115"/>
      <c r="CB662" s="115">
        <f t="shared" si="10348"/>
        <v>0</v>
      </c>
      <c r="CD662" s="118"/>
      <c r="CE662" s="118"/>
      <c r="CF662" s="115"/>
      <c r="CG662" s="115"/>
      <c r="CH662" s="115"/>
      <c r="CI662" s="115"/>
      <c r="CJ662" s="115"/>
      <c r="CK662" s="115">
        <f t="shared" si="10349"/>
        <v>0</v>
      </c>
      <c r="CM662" s="118"/>
      <c r="CN662" s="118"/>
      <c r="CO662" s="115"/>
      <c r="CP662" s="115"/>
      <c r="CQ662" s="115"/>
      <c r="CR662" s="115"/>
      <c r="CS662" s="115"/>
      <c r="CT662" s="115">
        <f t="shared" si="10350"/>
        <v>0</v>
      </c>
      <c r="CV662" s="118"/>
      <c r="CW662" s="118"/>
      <c r="CX662" s="115"/>
      <c r="CY662" s="115"/>
      <c r="CZ662" s="115"/>
      <c r="DA662" s="115"/>
      <c r="DB662" s="115"/>
      <c r="DC662" s="115">
        <f t="shared" si="10351"/>
        <v>0</v>
      </c>
      <c r="DE662" s="118"/>
      <c r="DF662" s="118"/>
      <c r="DG662" s="115"/>
      <c r="DH662" s="115"/>
      <c r="DI662" s="115"/>
      <c r="DJ662" s="115"/>
      <c r="DK662" s="115"/>
      <c r="DL662" s="115">
        <f t="shared" si="10352"/>
        <v>0</v>
      </c>
      <c r="DN662" s="118"/>
      <c r="DO662" s="118"/>
      <c r="DP662" s="115"/>
      <c r="DQ662" s="115"/>
      <c r="DR662" s="115"/>
      <c r="DS662" s="115"/>
      <c r="DT662" s="115"/>
      <c r="DU662" s="115">
        <f t="shared" si="10353"/>
        <v>0</v>
      </c>
      <c r="DW662" s="118"/>
      <c r="DX662" s="118"/>
      <c r="DY662" s="115"/>
      <c r="DZ662" s="115"/>
      <c r="EA662" s="115"/>
      <c r="EB662" s="115"/>
      <c r="EC662" s="115"/>
      <c r="ED662" s="115">
        <f t="shared" si="10354"/>
        <v>0</v>
      </c>
      <c r="EF662" s="118"/>
      <c r="EG662" s="118"/>
      <c r="EH662" s="115"/>
      <c r="EI662" s="115"/>
      <c r="EJ662" s="115"/>
      <c r="EK662" s="115"/>
      <c r="EL662" s="115"/>
      <c r="EM662" s="115">
        <f t="shared" si="10355"/>
        <v>0</v>
      </c>
      <c r="EO662" s="118"/>
      <c r="EP662" s="118"/>
      <c r="EQ662" s="115"/>
      <c r="ER662" s="115"/>
      <c r="ES662" s="115"/>
      <c r="ET662" s="115"/>
      <c r="EU662" s="115"/>
      <c r="EV662" s="115">
        <f t="shared" si="10356"/>
        <v>0</v>
      </c>
      <c r="EX662" s="118"/>
      <c r="EY662" s="118"/>
      <c r="EZ662" s="115"/>
      <c r="FA662" s="115"/>
      <c r="FB662" s="115"/>
      <c r="FC662" s="115"/>
      <c r="FD662" s="115"/>
      <c r="FE662" s="115">
        <f t="shared" si="10357"/>
        <v>0</v>
      </c>
      <c r="FG662" s="118"/>
      <c r="FH662" s="118"/>
      <c r="FI662" s="115"/>
      <c r="FJ662" s="115"/>
      <c r="FK662" s="115"/>
      <c r="FL662" s="115"/>
      <c r="FM662" s="115"/>
      <c r="FN662" s="115">
        <f t="shared" si="10358"/>
        <v>0</v>
      </c>
      <c r="FP662" s="118"/>
      <c r="FQ662" s="118"/>
      <c r="FR662" s="115"/>
      <c r="FS662" s="115"/>
      <c r="FT662" s="115"/>
      <c r="FU662" s="115"/>
      <c r="FV662" s="115"/>
      <c r="FW662" s="115">
        <f t="shared" si="10359"/>
        <v>0</v>
      </c>
      <c r="FY662" s="118"/>
      <c r="FZ662" s="118"/>
      <c r="GA662" s="115"/>
      <c r="GB662" s="115"/>
      <c r="GC662" s="115"/>
      <c r="GD662" s="115"/>
      <c r="GE662" s="115"/>
      <c r="GF662" s="115">
        <f t="shared" si="10360"/>
        <v>0</v>
      </c>
      <c r="GH662" s="118"/>
      <c r="GI662" s="118"/>
      <c r="GJ662" s="115"/>
      <c r="GK662" s="115"/>
      <c r="GL662" s="115"/>
      <c r="GM662" s="115"/>
      <c r="GN662" s="115"/>
      <c r="GO662" s="115">
        <f t="shared" si="10361"/>
        <v>0</v>
      </c>
      <c r="GQ662" s="118"/>
      <c r="GR662" s="118"/>
      <c r="GS662" s="115"/>
      <c r="GT662" s="115"/>
      <c r="GU662" s="115"/>
      <c r="GV662" s="115"/>
      <c r="GW662" s="115"/>
      <c r="GX662" s="115">
        <f t="shared" si="10362"/>
        <v>0</v>
      </c>
      <c r="GZ662" s="118"/>
      <c r="HA662" s="118"/>
      <c r="HB662" s="115"/>
      <c r="HC662" s="115"/>
      <c r="HD662" s="115"/>
      <c r="HE662" s="115"/>
      <c r="HF662" s="115"/>
      <c r="HG662" s="115">
        <f t="shared" si="10363"/>
        <v>0</v>
      </c>
      <c r="HI662" s="118"/>
      <c r="HJ662" s="118"/>
      <c r="HK662" s="115"/>
      <c r="HL662" s="115"/>
      <c r="HM662" s="115"/>
      <c r="HN662" s="115"/>
      <c r="HO662" s="115"/>
      <c r="HP662" s="115">
        <f t="shared" si="10364"/>
        <v>0</v>
      </c>
      <c r="HR662" s="118"/>
      <c r="HS662" s="118"/>
      <c r="HT662" s="115"/>
      <c r="HU662" s="115"/>
      <c r="HV662" s="115"/>
      <c r="HW662" s="115"/>
      <c r="HX662" s="115"/>
      <c r="HY662" s="115">
        <f t="shared" si="10365"/>
        <v>0</v>
      </c>
      <c r="IA662" s="118"/>
      <c r="IB662" s="118"/>
      <c r="IC662" s="115"/>
      <c r="ID662" s="115"/>
      <c r="IE662" s="115"/>
      <c r="IF662" s="115"/>
      <c r="IG662" s="115"/>
      <c r="IH662" s="115">
        <f t="shared" si="10366"/>
        <v>0</v>
      </c>
      <c r="IJ662" s="118"/>
      <c r="IK662" s="118"/>
      <c r="IL662" s="115"/>
      <c r="IM662" s="115"/>
      <c r="IN662" s="115"/>
      <c r="IO662" s="115"/>
      <c r="IP662" s="115"/>
      <c r="IQ662" s="115">
        <f t="shared" si="10367"/>
        <v>0</v>
      </c>
      <c r="IS662" s="118"/>
      <c r="IT662" s="118"/>
      <c r="IU662" s="115"/>
      <c r="IV662" s="115"/>
      <c r="IW662" s="115"/>
      <c r="IX662" s="115"/>
      <c r="IY662" s="115"/>
      <c r="IZ662" s="115">
        <f t="shared" si="10368"/>
        <v>0</v>
      </c>
      <c r="JB662" s="118"/>
      <c r="JC662" s="118"/>
      <c r="JD662" s="115"/>
      <c r="JE662" s="115"/>
      <c r="JF662" s="115"/>
      <c r="JG662" s="115"/>
      <c r="JH662" s="115"/>
      <c r="JI662" s="115">
        <f t="shared" si="10369"/>
        <v>0</v>
      </c>
      <c r="JK662" s="118"/>
      <c r="JL662" s="118"/>
      <c r="JM662" s="115"/>
      <c r="JN662" s="115"/>
      <c r="JO662" s="115"/>
      <c r="JP662" s="115"/>
      <c r="JQ662" s="115"/>
      <c r="JR662" s="115">
        <f t="shared" si="10370"/>
        <v>0</v>
      </c>
      <c r="JS662" s="481"/>
      <c r="JT662" s="118"/>
      <c r="JU662" s="118"/>
      <c r="JV662" s="115"/>
      <c r="JW662" s="115"/>
      <c r="JX662" s="115"/>
      <c r="JY662" s="115"/>
      <c r="JZ662" s="115"/>
      <c r="KA662" s="115">
        <f t="shared" si="10371"/>
        <v>0</v>
      </c>
      <c r="KB662" s="481"/>
      <c r="KC662" s="118"/>
      <c r="KD662" s="118"/>
      <c r="KE662" s="115"/>
      <c r="KF662" s="115"/>
      <c r="KG662" s="115"/>
      <c r="KH662" s="115"/>
      <c r="KI662" s="115"/>
      <c r="KJ662" s="115">
        <f t="shared" si="10372"/>
        <v>0</v>
      </c>
      <c r="KK662" s="481"/>
      <c r="KL662" s="118"/>
      <c r="KM662" s="118"/>
      <c r="KN662" s="115"/>
      <c r="KO662" s="115"/>
      <c r="KP662" s="115"/>
      <c r="KQ662" s="115"/>
      <c r="KR662" s="115"/>
      <c r="KS662" s="115">
        <f t="shared" si="10373"/>
        <v>0</v>
      </c>
      <c r="KT662" s="481"/>
      <c r="KU662" s="118"/>
      <c r="KV662" s="118"/>
      <c r="KW662" s="115"/>
      <c r="KX662" s="115"/>
      <c r="KY662" s="115"/>
      <c r="KZ662" s="115"/>
      <c r="LA662" s="115"/>
      <c r="LB662" s="115">
        <f t="shared" si="10374"/>
        <v>0</v>
      </c>
      <c r="LC662" s="481"/>
      <c r="LD662" s="118"/>
      <c r="LE662" s="118"/>
      <c r="LF662" s="115"/>
      <c r="LG662" s="115"/>
      <c r="LH662" s="115"/>
      <c r="LI662" s="115"/>
      <c r="LJ662" s="115"/>
      <c r="LK662" s="115">
        <f t="shared" si="10375"/>
        <v>0</v>
      </c>
      <c r="LL662" s="481"/>
      <c r="LM662" s="118"/>
      <c r="LN662" s="118"/>
      <c r="LO662" s="115"/>
      <c r="LP662" s="115"/>
      <c r="LQ662" s="115"/>
      <c r="LR662" s="115"/>
      <c r="LS662" s="115"/>
      <c r="LT662" s="115">
        <f t="shared" si="10376"/>
        <v>0</v>
      </c>
      <c r="LU662" s="481"/>
      <c r="LV662" s="118"/>
      <c r="LW662" s="118"/>
      <c r="LX662" s="115"/>
      <c r="LY662" s="115"/>
      <c r="LZ662" s="115"/>
      <c r="MA662" s="115"/>
      <c r="MB662" s="115"/>
      <c r="MC662" s="115">
        <f t="shared" si="10377"/>
        <v>0</v>
      </c>
      <c r="MD662" s="481"/>
      <c r="ME662" s="118"/>
      <c r="MF662" s="118"/>
      <c r="MG662" s="115"/>
      <c r="MH662" s="115"/>
      <c r="MI662" s="115"/>
      <c r="MJ662" s="115"/>
      <c r="MK662" s="115"/>
      <c r="ML662" s="115">
        <f t="shared" si="10378"/>
        <v>0</v>
      </c>
      <c r="MM662" s="481"/>
      <c r="MN662" s="118"/>
      <c r="MO662" s="118"/>
      <c r="MP662" s="115"/>
      <c r="MQ662" s="115"/>
      <c r="MR662" s="115"/>
      <c r="MS662" s="115"/>
      <c r="MT662" s="115"/>
      <c r="MU662" s="115">
        <f t="shared" si="10379"/>
        <v>0</v>
      </c>
      <c r="MV662" s="481"/>
      <c r="MW662" s="118"/>
      <c r="MX662" s="118"/>
      <c r="MY662" s="115"/>
      <c r="MZ662" s="115"/>
      <c r="NA662" s="115"/>
      <c r="NB662" s="115"/>
      <c r="NC662" s="115"/>
      <c r="ND662" s="115">
        <f t="shared" si="10380"/>
        <v>0</v>
      </c>
      <c r="NE662" s="481"/>
      <c r="NF662" s="118"/>
      <c r="NG662" s="118"/>
      <c r="NH662" s="115"/>
      <c r="NI662" s="115"/>
      <c r="NJ662" s="115"/>
      <c r="NK662" s="115"/>
      <c r="NL662" s="115"/>
      <c r="NM662" s="115">
        <f t="shared" si="10381"/>
        <v>0</v>
      </c>
      <c r="NN662" s="481"/>
      <c r="NO662" s="118"/>
      <c r="NP662" s="118"/>
      <c r="NQ662" s="115"/>
      <c r="NR662" s="115"/>
      <c r="NS662" s="115"/>
      <c r="NT662" s="115"/>
      <c r="NU662" s="115"/>
      <c r="NV662" s="115">
        <f t="shared" si="10382"/>
        <v>0</v>
      </c>
      <c r="NW662" s="481"/>
      <c r="NX662" s="118"/>
      <c r="NY662" s="118"/>
      <c r="NZ662" s="115"/>
      <c r="OA662" s="115"/>
      <c r="OB662" s="115"/>
      <c r="OC662" s="115"/>
      <c r="OD662" s="115"/>
      <c r="OE662" s="115">
        <f t="shared" si="10383"/>
        <v>0</v>
      </c>
      <c r="OF662" s="481"/>
      <c r="OG662" s="118"/>
      <c r="OH662" s="118"/>
      <c r="OI662" s="115"/>
      <c r="OJ662" s="115"/>
      <c r="OK662" s="115"/>
      <c r="OL662" s="115"/>
      <c r="OM662" s="115"/>
      <c r="ON662" s="115">
        <f t="shared" si="10384"/>
        <v>0</v>
      </c>
      <c r="OO662" s="481"/>
      <c r="OP662" s="118"/>
      <c r="OQ662" s="118"/>
      <c r="OR662" s="115"/>
      <c r="OS662" s="115"/>
      <c r="OT662" s="115"/>
      <c r="OU662" s="115"/>
      <c r="OV662" s="115"/>
      <c r="OW662" s="115">
        <f t="shared" si="10385"/>
        <v>0</v>
      </c>
      <c r="OY662" s="118"/>
      <c r="OZ662" s="118"/>
      <c r="PA662" s="115"/>
      <c r="PB662" s="115"/>
      <c r="PC662" s="115"/>
      <c r="PD662" s="115"/>
      <c r="PE662" s="115"/>
      <c r="PF662" s="115">
        <f t="shared" si="10386"/>
        <v>0</v>
      </c>
    </row>
    <row r="663" spans="1:422">
      <c r="A663" s="118"/>
      <c r="B663" s="118"/>
      <c r="C663" s="119"/>
      <c r="D663" s="119"/>
      <c r="E663" s="119"/>
      <c r="F663" s="119"/>
      <c r="G663" s="120" t="s">
        <v>44</v>
      </c>
      <c r="H663" s="132">
        <f t="shared" ref="H663" si="10387">SUM(H655:H662)</f>
        <v>0</v>
      </c>
      <c r="J663" s="118"/>
      <c r="K663" s="118"/>
      <c r="L663" s="119"/>
      <c r="M663" s="119"/>
      <c r="N663" s="119"/>
      <c r="O663" s="119"/>
      <c r="P663" s="120" t="s">
        <v>44</v>
      </c>
      <c r="Q663" s="132">
        <f t="shared" ref="Q663" si="10388">SUM(Q655:Q662)</f>
        <v>0</v>
      </c>
      <c r="S663" s="118"/>
      <c r="T663" s="118"/>
      <c r="U663" s="119"/>
      <c r="V663" s="119"/>
      <c r="W663" s="119"/>
      <c r="X663" s="119"/>
      <c r="Y663" s="120" t="s">
        <v>44</v>
      </c>
      <c r="Z663" s="132">
        <f t="shared" ref="Z663" si="10389">SUM(Z655:Z662)</f>
        <v>0</v>
      </c>
      <c r="AB663" s="118"/>
      <c r="AC663" s="118"/>
      <c r="AD663" s="119"/>
      <c r="AE663" s="119"/>
      <c r="AF663" s="119"/>
      <c r="AG663" s="119"/>
      <c r="AH663" s="120" t="s">
        <v>44</v>
      </c>
      <c r="AI663" s="132">
        <f t="shared" ref="AI663" si="10390">SUM(AI655:AI662)</f>
        <v>0</v>
      </c>
      <c r="AK663" s="118"/>
      <c r="AL663" s="118"/>
      <c r="AM663" s="119"/>
      <c r="AN663" s="119"/>
      <c r="AO663" s="119"/>
      <c r="AP663" s="119"/>
      <c r="AQ663" s="120" t="s">
        <v>44</v>
      </c>
      <c r="AR663" s="132">
        <f t="shared" ref="AR663" si="10391">SUM(AR655:AR662)</f>
        <v>0</v>
      </c>
      <c r="AT663" s="118"/>
      <c r="AU663" s="118"/>
      <c r="AV663" s="119"/>
      <c r="AW663" s="119"/>
      <c r="AX663" s="119"/>
      <c r="AY663" s="119"/>
      <c r="AZ663" s="120" t="s">
        <v>44</v>
      </c>
      <c r="BA663" s="132">
        <f t="shared" ref="BA663" si="10392">SUM(BA655:BA662)</f>
        <v>0</v>
      </c>
      <c r="BC663" s="118"/>
      <c r="BD663" s="118"/>
      <c r="BE663" s="119"/>
      <c r="BF663" s="119"/>
      <c r="BG663" s="119"/>
      <c r="BH663" s="119"/>
      <c r="BI663" s="120" t="s">
        <v>44</v>
      </c>
      <c r="BJ663" s="132">
        <f t="shared" ref="BJ663:DL663" si="10393">SUM(BJ655:BJ662)</f>
        <v>0</v>
      </c>
      <c r="BL663" s="118"/>
      <c r="BM663" s="118"/>
      <c r="BN663" s="119"/>
      <c r="BO663" s="119"/>
      <c r="BP663" s="119"/>
      <c r="BQ663" s="119"/>
      <c r="BR663" s="120" t="s">
        <v>44</v>
      </c>
      <c r="BS663" s="132">
        <f t="shared" ref="BS663:DU663" si="10394">SUM(BS655:BS662)</f>
        <v>0</v>
      </c>
      <c r="BU663" s="118"/>
      <c r="BV663" s="118"/>
      <c r="BW663" s="119"/>
      <c r="BX663" s="119"/>
      <c r="BY663" s="119"/>
      <c r="BZ663" s="119"/>
      <c r="CA663" s="120" t="s">
        <v>44</v>
      </c>
      <c r="CB663" s="132">
        <f t="shared" si="10393"/>
        <v>0</v>
      </c>
      <c r="CD663" s="118"/>
      <c r="CE663" s="118"/>
      <c r="CF663" s="119"/>
      <c r="CG663" s="119"/>
      <c r="CH663" s="119"/>
      <c r="CI663" s="119"/>
      <c r="CJ663" s="120" t="s">
        <v>44</v>
      </c>
      <c r="CK663" s="132">
        <f t="shared" si="10394"/>
        <v>0</v>
      </c>
      <c r="CM663" s="118"/>
      <c r="CN663" s="118"/>
      <c r="CO663" s="119"/>
      <c r="CP663" s="119"/>
      <c r="CQ663" s="119"/>
      <c r="CR663" s="119"/>
      <c r="CS663" s="120" t="s">
        <v>44</v>
      </c>
      <c r="CT663" s="132">
        <f t="shared" si="10393"/>
        <v>0</v>
      </c>
      <c r="CV663" s="118"/>
      <c r="CW663" s="118"/>
      <c r="CX663" s="119"/>
      <c r="CY663" s="119"/>
      <c r="CZ663" s="119"/>
      <c r="DA663" s="119"/>
      <c r="DB663" s="120" t="s">
        <v>44</v>
      </c>
      <c r="DC663" s="132">
        <f t="shared" si="10394"/>
        <v>0</v>
      </c>
      <c r="DE663" s="118"/>
      <c r="DF663" s="118"/>
      <c r="DG663" s="119"/>
      <c r="DH663" s="119"/>
      <c r="DI663" s="119"/>
      <c r="DJ663" s="119"/>
      <c r="DK663" s="120" t="s">
        <v>44</v>
      </c>
      <c r="DL663" s="132">
        <f t="shared" si="10393"/>
        <v>0</v>
      </c>
      <c r="DN663" s="118"/>
      <c r="DO663" s="118"/>
      <c r="DP663" s="119"/>
      <c r="DQ663" s="119"/>
      <c r="DR663" s="119"/>
      <c r="DS663" s="119"/>
      <c r="DT663" s="120" t="s">
        <v>44</v>
      </c>
      <c r="DU663" s="132">
        <f t="shared" si="10394"/>
        <v>0</v>
      </c>
      <c r="DW663" s="118"/>
      <c r="DX663" s="118"/>
      <c r="DY663" s="119"/>
      <c r="DZ663" s="119"/>
      <c r="EA663" s="119"/>
      <c r="EB663" s="119"/>
      <c r="EC663" s="120" t="s">
        <v>44</v>
      </c>
      <c r="ED663" s="132">
        <f t="shared" ref="ED663:GF663" si="10395">SUM(ED655:ED662)</f>
        <v>0</v>
      </c>
      <c r="EF663" s="118"/>
      <c r="EG663" s="118"/>
      <c r="EH663" s="119"/>
      <c r="EI663" s="119"/>
      <c r="EJ663" s="119"/>
      <c r="EK663" s="119"/>
      <c r="EL663" s="120" t="s">
        <v>44</v>
      </c>
      <c r="EM663" s="132">
        <f t="shared" ref="EM663:GO663" si="10396">SUM(EM655:EM662)</f>
        <v>0</v>
      </c>
      <c r="EO663" s="118"/>
      <c r="EP663" s="118"/>
      <c r="EQ663" s="119"/>
      <c r="ER663" s="119"/>
      <c r="ES663" s="119"/>
      <c r="ET663" s="119"/>
      <c r="EU663" s="120" t="s">
        <v>44</v>
      </c>
      <c r="EV663" s="132">
        <f t="shared" si="10395"/>
        <v>0</v>
      </c>
      <c r="EX663" s="118"/>
      <c r="EY663" s="118"/>
      <c r="EZ663" s="119"/>
      <c r="FA663" s="119"/>
      <c r="FB663" s="119"/>
      <c r="FC663" s="119"/>
      <c r="FD663" s="120" t="s">
        <v>44</v>
      </c>
      <c r="FE663" s="132">
        <f t="shared" si="10396"/>
        <v>0</v>
      </c>
      <c r="FG663" s="118"/>
      <c r="FH663" s="118"/>
      <c r="FI663" s="119"/>
      <c r="FJ663" s="119"/>
      <c r="FK663" s="119"/>
      <c r="FL663" s="119"/>
      <c r="FM663" s="120" t="s">
        <v>44</v>
      </c>
      <c r="FN663" s="132">
        <f t="shared" si="10395"/>
        <v>0</v>
      </c>
      <c r="FP663" s="118"/>
      <c r="FQ663" s="118"/>
      <c r="FR663" s="119"/>
      <c r="FS663" s="119"/>
      <c r="FT663" s="119"/>
      <c r="FU663" s="119"/>
      <c r="FV663" s="120" t="s">
        <v>44</v>
      </c>
      <c r="FW663" s="132">
        <f t="shared" si="10396"/>
        <v>0</v>
      </c>
      <c r="FY663" s="118"/>
      <c r="FZ663" s="118"/>
      <c r="GA663" s="119"/>
      <c r="GB663" s="119"/>
      <c r="GC663" s="119"/>
      <c r="GD663" s="119"/>
      <c r="GE663" s="120" t="s">
        <v>44</v>
      </c>
      <c r="GF663" s="132">
        <f t="shared" si="10395"/>
        <v>1</v>
      </c>
      <c r="GH663" s="118"/>
      <c r="GI663" s="118"/>
      <c r="GJ663" s="119"/>
      <c r="GK663" s="119"/>
      <c r="GL663" s="119"/>
      <c r="GM663" s="119"/>
      <c r="GN663" s="120" t="s">
        <v>44</v>
      </c>
      <c r="GO663" s="132">
        <f t="shared" si="10396"/>
        <v>1</v>
      </c>
      <c r="GQ663" s="118"/>
      <c r="GR663" s="118"/>
      <c r="GS663" s="119"/>
      <c r="GT663" s="119"/>
      <c r="GU663" s="119"/>
      <c r="GV663" s="119"/>
      <c r="GW663" s="120" t="s">
        <v>44</v>
      </c>
      <c r="GX663" s="132">
        <f t="shared" ref="GX663:IZ663" si="10397">SUM(GX655:GX662)</f>
        <v>1</v>
      </c>
      <c r="GZ663" s="118"/>
      <c r="HA663" s="118"/>
      <c r="HB663" s="119"/>
      <c r="HC663" s="119"/>
      <c r="HD663" s="119"/>
      <c r="HE663" s="119"/>
      <c r="HF663" s="120" t="s">
        <v>44</v>
      </c>
      <c r="HG663" s="132">
        <f t="shared" ref="HG663:JI663" si="10398">SUM(HG655:HG662)</f>
        <v>2</v>
      </c>
      <c r="HI663" s="118"/>
      <c r="HJ663" s="118"/>
      <c r="HK663" s="119"/>
      <c r="HL663" s="119"/>
      <c r="HM663" s="119"/>
      <c r="HN663" s="119"/>
      <c r="HO663" s="120" t="s">
        <v>44</v>
      </c>
      <c r="HP663" s="132">
        <f t="shared" si="10397"/>
        <v>2</v>
      </c>
      <c r="HR663" s="118"/>
      <c r="HS663" s="118"/>
      <c r="HT663" s="119"/>
      <c r="HU663" s="119"/>
      <c r="HV663" s="119"/>
      <c r="HW663" s="119"/>
      <c r="HX663" s="120" t="s">
        <v>44</v>
      </c>
      <c r="HY663" s="132">
        <f t="shared" si="10398"/>
        <v>2</v>
      </c>
      <c r="IA663" s="118"/>
      <c r="IB663" s="118"/>
      <c r="IC663" s="119"/>
      <c r="ID663" s="119"/>
      <c r="IE663" s="119"/>
      <c r="IF663" s="119"/>
      <c r="IG663" s="120" t="s">
        <v>44</v>
      </c>
      <c r="IH663" s="132">
        <f t="shared" si="10397"/>
        <v>2</v>
      </c>
      <c r="IJ663" s="118"/>
      <c r="IK663" s="118"/>
      <c r="IL663" s="119"/>
      <c r="IM663" s="119"/>
      <c r="IN663" s="119"/>
      <c r="IO663" s="119"/>
      <c r="IP663" s="120" t="s">
        <v>44</v>
      </c>
      <c r="IQ663" s="132">
        <f t="shared" si="10398"/>
        <v>0</v>
      </c>
      <c r="IS663" s="118"/>
      <c r="IT663" s="118"/>
      <c r="IU663" s="119"/>
      <c r="IV663" s="119"/>
      <c r="IW663" s="119"/>
      <c r="IX663" s="119"/>
      <c r="IY663" s="120" t="s">
        <v>44</v>
      </c>
      <c r="IZ663" s="132">
        <f t="shared" si="10397"/>
        <v>2</v>
      </c>
      <c r="JB663" s="118"/>
      <c r="JC663" s="118"/>
      <c r="JD663" s="119"/>
      <c r="JE663" s="119"/>
      <c r="JF663" s="119"/>
      <c r="JG663" s="119"/>
      <c r="JH663" s="120" t="s">
        <v>44</v>
      </c>
      <c r="JI663" s="132">
        <f t="shared" si="10398"/>
        <v>2</v>
      </c>
      <c r="JK663" s="118"/>
      <c r="JL663" s="118"/>
      <c r="JM663" s="119"/>
      <c r="JN663" s="119"/>
      <c r="JO663" s="119"/>
      <c r="JP663" s="119"/>
      <c r="JQ663" s="120" t="s">
        <v>44</v>
      </c>
      <c r="JR663" s="132">
        <f t="shared" ref="JR663:LT663" si="10399">SUM(JR655:JR662)</f>
        <v>0</v>
      </c>
      <c r="JT663" s="118"/>
      <c r="JU663" s="118"/>
      <c r="JV663" s="119"/>
      <c r="JW663" s="119"/>
      <c r="JX663" s="119"/>
      <c r="JY663" s="119"/>
      <c r="JZ663" s="120" t="s">
        <v>44</v>
      </c>
      <c r="KA663" s="132">
        <f t="shared" ref="KA663:MC663" si="10400">SUM(KA655:KA662)</f>
        <v>2</v>
      </c>
      <c r="KC663" s="118"/>
      <c r="KD663" s="118"/>
      <c r="KE663" s="119"/>
      <c r="KF663" s="119"/>
      <c r="KG663" s="119"/>
      <c r="KH663" s="119"/>
      <c r="KI663" s="120" t="s">
        <v>44</v>
      </c>
      <c r="KJ663" s="132">
        <f t="shared" si="10399"/>
        <v>0</v>
      </c>
      <c r="KL663" s="118"/>
      <c r="KM663" s="118"/>
      <c r="KN663" s="119"/>
      <c r="KO663" s="119"/>
      <c r="KP663" s="119"/>
      <c r="KQ663" s="119"/>
      <c r="KR663" s="120" t="s">
        <v>44</v>
      </c>
      <c r="KS663" s="132">
        <f t="shared" si="10400"/>
        <v>0</v>
      </c>
      <c r="KU663" s="118"/>
      <c r="KV663" s="118"/>
      <c r="KW663" s="119"/>
      <c r="KX663" s="119"/>
      <c r="KY663" s="119"/>
      <c r="KZ663" s="119"/>
      <c r="LA663" s="120" t="s">
        <v>44</v>
      </c>
      <c r="LB663" s="132">
        <f t="shared" si="10399"/>
        <v>0</v>
      </c>
      <c r="LD663" s="118"/>
      <c r="LE663" s="118"/>
      <c r="LF663" s="119"/>
      <c r="LG663" s="119"/>
      <c r="LH663" s="119"/>
      <c r="LI663" s="119"/>
      <c r="LJ663" s="120" t="s">
        <v>44</v>
      </c>
      <c r="LK663" s="132">
        <f t="shared" si="10400"/>
        <v>0</v>
      </c>
      <c r="LM663" s="118"/>
      <c r="LN663" s="118"/>
      <c r="LO663" s="119"/>
      <c r="LP663" s="119"/>
      <c r="LQ663" s="119"/>
      <c r="LR663" s="119"/>
      <c r="LS663" s="120" t="s">
        <v>44</v>
      </c>
      <c r="LT663" s="132">
        <f t="shared" si="10399"/>
        <v>0</v>
      </c>
      <c r="LV663" s="118"/>
      <c r="LW663" s="118"/>
      <c r="LX663" s="119"/>
      <c r="LY663" s="119"/>
      <c r="LZ663" s="119"/>
      <c r="MA663" s="119"/>
      <c r="MB663" s="120" t="s">
        <v>44</v>
      </c>
      <c r="MC663" s="132">
        <f t="shared" si="10400"/>
        <v>0</v>
      </c>
      <c r="ME663" s="118"/>
      <c r="MF663" s="118"/>
      <c r="MG663" s="119"/>
      <c r="MH663" s="119"/>
      <c r="MI663" s="119"/>
      <c r="MJ663" s="119"/>
      <c r="MK663" s="120" t="s">
        <v>44</v>
      </c>
      <c r="ML663" s="132">
        <f t="shared" ref="ML663:ON663" si="10401">SUM(ML655:ML662)</f>
        <v>0</v>
      </c>
      <c r="MN663" s="118"/>
      <c r="MO663" s="118"/>
      <c r="MP663" s="119"/>
      <c r="MQ663" s="119"/>
      <c r="MR663" s="119"/>
      <c r="MS663" s="119"/>
      <c r="MT663" s="120" t="s">
        <v>44</v>
      </c>
      <c r="MU663" s="132">
        <f t="shared" ref="MU663:OW663" si="10402">SUM(MU655:MU662)</f>
        <v>2</v>
      </c>
      <c r="MW663" s="118"/>
      <c r="MX663" s="118"/>
      <c r="MY663" s="119"/>
      <c r="MZ663" s="119"/>
      <c r="NA663" s="119"/>
      <c r="NB663" s="119"/>
      <c r="NC663" s="120" t="s">
        <v>44</v>
      </c>
      <c r="ND663" s="132">
        <f t="shared" si="10401"/>
        <v>2</v>
      </c>
      <c r="NF663" s="118"/>
      <c r="NG663" s="118"/>
      <c r="NH663" s="119"/>
      <c r="NI663" s="119"/>
      <c r="NJ663" s="119"/>
      <c r="NK663" s="119"/>
      <c r="NL663" s="120" t="s">
        <v>44</v>
      </c>
      <c r="NM663" s="132">
        <f t="shared" si="10402"/>
        <v>2</v>
      </c>
      <c r="NO663" s="118"/>
      <c r="NP663" s="118"/>
      <c r="NQ663" s="119"/>
      <c r="NR663" s="119"/>
      <c r="NS663" s="119"/>
      <c r="NT663" s="119"/>
      <c r="NU663" s="120" t="s">
        <v>44</v>
      </c>
      <c r="NV663" s="132">
        <f t="shared" si="10401"/>
        <v>1</v>
      </c>
      <c r="NX663" s="118"/>
      <c r="NY663" s="118"/>
      <c r="NZ663" s="119"/>
      <c r="OA663" s="119"/>
      <c r="OB663" s="119"/>
      <c r="OC663" s="119"/>
      <c r="OD663" s="120" t="s">
        <v>44</v>
      </c>
      <c r="OE663" s="132">
        <f t="shared" si="10402"/>
        <v>2</v>
      </c>
      <c r="OG663" s="118"/>
      <c r="OH663" s="118"/>
      <c r="OI663" s="119"/>
      <c r="OJ663" s="119"/>
      <c r="OK663" s="119"/>
      <c r="OL663" s="119"/>
      <c r="OM663" s="120" t="s">
        <v>44</v>
      </c>
      <c r="ON663" s="132">
        <f t="shared" si="10401"/>
        <v>2</v>
      </c>
      <c r="OP663" s="118"/>
      <c r="OQ663" s="118"/>
      <c r="OR663" s="119"/>
      <c r="OS663" s="119"/>
      <c r="OT663" s="119"/>
      <c r="OU663" s="119"/>
      <c r="OV663" s="120" t="s">
        <v>44</v>
      </c>
      <c r="OW663" s="132">
        <f t="shared" si="10402"/>
        <v>0</v>
      </c>
      <c r="OY663" s="118"/>
      <c r="OZ663" s="118"/>
      <c r="PA663" s="119"/>
      <c r="PB663" s="119"/>
      <c r="PC663" s="119"/>
      <c r="PD663" s="119"/>
      <c r="PE663" s="120" t="s">
        <v>44</v>
      </c>
      <c r="PF663" s="132">
        <f t="shared" ref="PF663" si="10403">SUM(PF655:PF662)</f>
        <v>0</v>
      </c>
    </row>
    <row r="664" spans="1:422" s="139" customFormat="1">
      <c r="A664" s="134"/>
      <c r="B664" s="135"/>
      <c r="C664" s="136"/>
      <c r="D664" s="136"/>
      <c r="E664" s="136"/>
      <c r="F664" s="136"/>
      <c r="G664" s="137"/>
      <c r="H664" s="138"/>
      <c r="J664" s="134"/>
      <c r="K664" s="135"/>
      <c r="L664" s="136"/>
      <c r="M664" s="136"/>
      <c r="N664" s="136"/>
      <c r="O664" s="136"/>
      <c r="P664" s="137"/>
      <c r="Q664" s="138"/>
      <c r="S664" s="134"/>
      <c r="T664" s="135"/>
      <c r="U664" s="136"/>
      <c r="V664" s="136"/>
      <c r="W664" s="136"/>
      <c r="X664" s="136"/>
      <c r="Y664" s="137"/>
      <c r="Z664" s="138"/>
      <c r="AB664" s="134"/>
      <c r="AC664" s="135"/>
      <c r="AD664" s="136"/>
      <c r="AE664" s="136"/>
      <c r="AF664" s="136"/>
      <c r="AG664" s="136"/>
      <c r="AH664" s="137"/>
      <c r="AI664" s="138"/>
      <c r="AK664" s="134"/>
      <c r="AL664" s="135"/>
      <c r="AM664" s="136"/>
      <c r="AN664" s="136"/>
      <c r="AO664" s="136"/>
      <c r="AP664" s="136"/>
      <c r="AQ664" s="137"/>
      <c r="AR664" s="138"/>
      <c r="AT664" s="134"/>
      <c r="AU664" s="135"/>
      <c r="AV664" s="136"/>
      <c r="AW664" s="136"/>
      <c r="AX664" s="136"/>
      <c r="AY664" s="136"/>
      <c r="AZ664" s="137"/>
      <c r="BA664" s="138"/>
      <c r="BC664" s="134"/>
      <c r="BD664" s="135"/>
      <c r="BE664" s="136"/>
      <c r="BF664" s="136"/>
      <c r="BG664" s="136"/>
      <c r="BH664" s="136"/>
      <c r="BI664" s="137"/>
      <c r="BJ664" s="138"/>
      <c r="BL664" s="134"/>
      <c r="BM664" s="135"/>
      <c r="BN664" s="136"/>
      <c r="BO664" s="136"/>
      <c r="BP664" s="136"/>
      <c r="BQ664" s="136"/>
      <c r="BR664" s="137"/>
      <c r="BS664" s="138"/>
      <c r="BU664" s="134"/>
      <c r="BV664" s="135"/>
      <c r="BW664" s="136"/>
      <c r="BX664" s="136"/>
      <c r="BY664" s="136"/>
      <c r="BZ664" s="136"/>
      <c r="CA664" s="137"/>
      <c r="CB664" s="138"/>
      <c r="CD664" s="134"/>
      <c r="CE664" s="135"/>
      <c r="CF664" s="136"/>
      <c r="CG664" s="136"/>
      <c r="CH664" s="136"/>
      <c r="CI664" s="136"/>
      <c r="CJ664" s="137"/>
      <c r="CK664" s="138"/>
      <c r="CM664" s="134"/>
      <c r="CN664" s="135"/>
      <c r="CO664" s="136"/>
      <c r="CP664" s="136"/>
      <c r="CQ664" s="136"/>
      <c r="CR664" s="136"/>
      <c r="CS664" s="137"/>
      <c r="CT664" s="138"/>
      <c r="CV664" s="134"/>
      <c r="CW664" s="135"/>
      <c r="CX664" s="136"/>
      <c r="CY664" s="136"/>
      <c r="CZ664" s="136"/>
      <c r="DA664" s="136"/>
      <c r="DB664" s="137"/>
      <c r="DC664" s="138"/>
      <c r="DE664" s="134"/>
      <c r="DF664" s="135"/>
      <c r="DG664" s="136"/>
      <c r="DH664" s="136"/>
      <c r="DI664" s="136"/>
      <c r="DJ664" s="136"/>
      <c r="DK664" s="137"/>
      <c r="DL664" s="138"/>
      <c r="DN664" s="134"/>
      <c r="DO664" s="135"/>
      <c r="DP664" s="136"/>
      <c r="DQ664" s="136"/>
      <c r="DR664" s="136"/>
      <c r="DS664" s="136"/>
      <c r="DT664" s="137"/>
      <c r="DU664" s="138"/>
      <c r="DW664" s="134"/>
      <c r="DX664" s="135"/>
      <c r="DY664" s="136"/>
      <c r="DZ664" s="136"/>
      <c r="EA664" s="136"/>
      <c r="EB664" s="136"/>
      <c r="EC664" s="137"/>
      <c r="ED664" s="138"/>
      <c r="EF664" s="134"/>
      <c r="EG664" s="135"/>
      <c r="EH664" s="136"/>
      <c r="EI664" s="136"/>
      <c r="EJ664" s="136"/>
      <c r="EK664" s="136"/>
      <c r="EL664" s="137"/>
      <c r="EM664" s="138"/>
      <c r="EO664" s="134"/>
      <c r="EP664" s="135"/>
      <c r="EQ664" s="136"/>
      <c r="ER664" s="136"/>
      <c r="ES664" s="136"/>
      <c r="ET664" s="136"/>
      <c r="EU664" s="137"/>
      <c r="EV664" s="138"/>
      <c r="EX664" s="134"/>
      <c r="EY664" s="135"/>
      <c r="EZ664" s="136"/>
      <c r="FA664" s="136"/>
      <c r="FB664" s="136"/>
      <c r="FC664" s="136"/>
      <c r="FD664" s="137"/>
      <c r="FE664" s="138"/>
      <c r="FG664" s="134"/>
      <c r="FH664" s="135"/>
      <c r="FI664" s="136"/>
      <c r="FJ664" s="136"/>
      <c r="FK664" s="136"/>
      <c r="FL664" s="136"/>
      <c r="FM664" s="137"/>
      <c r="FN664" s="138"/>
      <c r="FP664" s="134"/>
      <c r="FQ664" s="135"/>
      <c r="FR664" s="136"/>
      <c r="FS664" s="136"/>
      <c r="FT664" s="136"/>
      <c r="FU664" s="136"/>
      <c r="FV664" s="137"/>
      <c r="FW664" s="138"/>
      <c r="FY664" s="134"/>
      <c r="FZ664" s="135"/>
      <c r="GA664" s="136"/>
      <c r="GB664" s="136"/>
      <c r="GC664" s="136"/>
      <c r="GD664" s="136"/>
      <c r="GE664" s="137"/>
      <c r="GF664" s="138"/>
      <c r="GH664" s="134"/>
      <c r="GI664" s="135"/>
      <c r="GJ664" s="136"/>
      <c r="GK664" s="136"/>
      <c r="GL664" s="136"/>
      <c r="GM664" s="136"/>
      <c r="GN664" s="137"/>
      <c r="GO664" s="138"/>
      <c r="GQ664" s="134"/>
      <c r="GR664" s="135"/>
      <c r="GS664" s="136"/>
      <c r="GT664" s="136"/>
      <c r="GU664" s="136"/>
      <c r="GV664" s="136"/>
      <c r="GW664" s="137"/>
      <c r="GX664" s="138"/>
      <c r="GZ664" s="134"/>
      <c r="HA664" s="135"/>
      <c r="HB664" s="136"/>
      <c r="HC664" s="136"/>
      <c r="HD664" s="136"/>
      <c r="HE664" s="136"/>
      <c r="HF664" s="137"/>
      <c r="HG664" s="138"/>
      <c r="HI664" s="134"/>
      <c r="HJ664" s="135"/>
      <c r="HK664" s="136"/>
      <c r="HL664" s="136"/>
      <c r="HM664" s="136"/>
      <c r="HN664" s="136"/>
      <c r="HO664" s="137"/>
      <c r="HP664" s="138"/>
      <c r="HR664" s="134"/>
      <c r="HS664" s="135"/>
      <c r="HT664" s="136"/>
      <c r="HU664" s="136"/>
      <c r="HV664" s="136"/>
      <c r="HW664" s="136"/>
      <c r="HX664" s="137"/>
      <c r="HY664" s="138"/>
      <c r="IA664" s="134"/>
      <c r="IB664" s="135"/>
      <c r="IC664" s="136"/>
      <c r="ID664" s="136"/>
      <c r="IE664" s="136"/>
      <c r="IF664" s="136"/>
      <c r="IG664" s="137"/>
      <c r="IH664" s="138"/>
      <c r="IJ664" s="134"/>
      <c r="IK664" s="135"/>
      <c r="IL664" s="136"/>
      <c r="IM664" s="136"/>
      <c r="IN664" s="136"/>
      <c r="IO664" s="136"/>
      <c r="IP664" s="137"/>
      <c r="IQ664" s="138"/>
      <c r="IS664" s="134"/>
      <c r="IT664" s="135"/>
      <c r="IU664" s="136"/>
      <c r="IV664" s="136"/>
      <c r="IW664" s="136"/>
      <c r="IX664" s="136"/>
      <c r="IY664" s="137"/>
      <c r="IZ664" s="138"/>
      <c r="JB664" s="134"/>
      <c r="JC664" s="135"/>
      <c r="JD664" s="136"/>
      <c r="JE664" s="136"/>
      <c r="JF664" s="136"/>
      <c r="JG664" s="136"/>
      <c r="JH664" s="137"/>
      <c r="JI664" s="138"/>
      <c r="JK664" s="134"/>
      <c r="JL664" s="135"/>
      <c r="JM664" s="136"/>
      <c r="JN664" s="136"/>
      <c r="JO664" s="136"/>
      <c r="JP664" s="136"/>
      <c r="JQ664" s="137"/>
      <c r="JR664" s="138"/>
      <c r="JT664" s="134"/>
      <c r="JU664" s="135"/>
      <c r="JV664" s="136"/>
      <c r="JW664" s="136"/>
      <c r="JX664" s="136"/>
      <c r="JY664" s="136"/>
      <c r="JZ664" s="137"/>
      <c r="KA664" s="138"/>
      <c r="KC664" s="134"/>
      <c r="KD664" s="135"/>
      <c r="KE664" s="136"/>
      <c r="KF664" s="136"/>
      <c r="KG664" s="136"/>
      <c r="KH664" s="136"/>
      <c r="KI664" s="137"/>
      <c r="KJ664" s="138"/>
      <c r="KL664" s="134"/>
      <c r="KM664" s="135"/>
      <c r="KN664" s="136"/>
      <c r="KO664" s="136"/>
      <c r="KP664" s="136"/>
      <c r="KQ664" s="136"/>
      <c r="KR664" s="137"/>
      <c r="KS664" s="138"/>
      <c r="KU664" s="134"/>
      <c r="KV664" s="135"/>
      <c r="KW664" s="136"/>
      <c r="KX664" s="136"/>
      <c r="KY664" s="136"/>
      <c r="KZ664" s="136"/>
      <c r="LA664" s="137"/>
      <c r="LB664" s="138"/>
      <c r="LD664" s="134"/>
      <c r="LE664" s="135"/>
      <c r="LF664" s="136"/>
      <c r="LG664" s="136"/>
      <c r="LH664" s="136"/>
      <c r="LI664" s="136"/>
      <c r="LJ664" s="137"/>
      <c r="LK664" s="138"/>
      <c r="LM664" s="134"/>
      <c r="LN664" s="135"/>
      <c r="LO664" s="136"/>
      <c r="LP664" s="136"/>
      <c r="LQ664" s="136"/>
      <c r="LR664" s="136"/>
      <c r="LS664" s="137"/>
      <c r="LT664" s="138"/>
      <c r="LV664" s="134"/>
      <c r="LW664" s="135"/>
      <c r="LX664" s="136"/>
      <c r="LY664" s="136"/>
      <c r="LZ664" s="136"/>
      <c r="MA664" s="136"/>
      <c r="MB664" s="137"/>
      <c r="MC664" s="138"/>
      <c r="ME664" s="134"/>
      <c r="MF664" s="135"/>
      <c r="MG664" s="136"/>
      <c r="MH664" s="136"/>
      <c r="MI664" s="136"/>
      <c r="MJ664" s="136"/>
      <c r="MK664" s="137"/>
      <c r="ML664" s="138"/>
      <c r="MN664" s="134"/>
      <c r="MO664" s="135"/>
      <c r="MP664" s="136"/>
      <c r="MQ664" s="136"/>
      <c r="MR664" s="136"/>
      <c r="MS664" s="136"/>
      <c r="MT664" s="137"/>
      <c r="MU664" s="138"/>
      <c r="MW664" s="134"/>
      <c r="MX664" s="135"/>
      <c r="MY664" s="136"/>
      <c r="MZ664" s="136"/>
      <c r="NA664" s="136"/>
      <c r="NB664" s="136"/>
      <c r="NC664" s="137"/>
      <c r="ND664" s="138"/>
      <c r="NF664" s="134"/>
      <c r="NG664" s="135"/>
      <c r="NH664" s="136"/>
      <c r="NI664" s="136"/>
      <c r="NJ664" s="136"/>
      <c r="NK664" s="136"/>
      <c r="NL664" s="137"/>
      <c r="NM664" s="138"/>
      <c r="NO664" s="134"/>
      <c r="NP664" s="135"/>
      <c r="NQ664" s="136"/>
      <c r="NR664" s="136"/>
      <c r="NS664" s="136"/>
      <c r="NT664" s="136"/>
      <c r="NU664" s="137"/>
      <c r="NV664" s="138"/>
      <c r="NX664" s="134"/>
      <c r="NY664" s="135"/>
      <c r="NZ664" s="136"/>
      <c r="OA664" s="136"/>
      <c r="OB664" s="136"/>
      <c r="OC664" s="136"/>
      <c r="OD664" s="137"/>
      <c r="OE664" s="138"/>
      <c r="OG664" s="134"/>
      <c r="OH664" s="135"/>
      <c r="OI664" s="136"/>
      <c r="OJ664" s="136"/>
      <c r="OK664" s="136"/>
      <c r="OL664" s="136"/>
      <c r="OM664" s="137"/>
      <c r="ON664" s="138"/>
      <c r="OP664" s="134"/>
      <c r="OQ664" s="135"/>
      <c r="OR664" s="136"/>
      <c r="OS664" s="136"/>
      <c r="OT664" s="136"/>
      <c r="OU664" s="136"/>
      <c r="OV664" s="137"/>
      <c r="OW664" s="138"/>
      <c r="OY664" s="134"/>
      <c r="OZ664" s="135"/>
      <c r="PA664" s="136"/>
      <c r="PB664" s="136"/>
      <c r="PC664" s="136"/>
      <c r="PD664" s="136"/>
      <c r="PE664" s="137"/>
      <c r="PF664" s="138"/>
    </row>
    <row r="665" spans="1:422">
      <c r="A665" s="116" t="s">
        <v>312</v>
      </c>
      <c r="B665" s="533" t="str">
        <f>+B650</f>
        <v>INSTALACIONES HIDROSANITARIAS</v>
      </c>
      <c r="C665" s="534"/>
      <c r="D665" s="534"/>
      <c r="E665" s="534"/>
      <c r="F665" s="534"/>
      <c r="G665" s="535"/>
      <c r="H665" s="116"/>
      <c r="J665" s="116" t="s">
        <v>312</v>
      </c>
      <c r="K665" s="533" t="str">
        <f>B665</f>
        <v>INSTALACIONES HIDROSANITARIAS</v>
      </c>
      <c r="L665" s="534"/>
      <c r="M665" s="534"/>
      <c r="N665" s="534"/>
      <c r="O665" s="534"/>
      <c r="P665" s="535"/>
      <c r="Q665" s="116"/>
      <c r="S665" s="116" t="s">
        <v>312</v>
      </c>
      <c r="T665" s="533" t="str">
        <f>K665</f>
        <v>INSTALACIONES HIDROSANITARIAS</v>
      </c>
      <c r="U665" s="534"/>
      <c r="V665" s="534"/>
      <c r="W665" s="534"/>
      <c r="X665" s="534"/>
      <c r="Y665" s="535"/>
      <c r="Z665" s="116"/>
      <c r="AB665" s="116" t="s">
        <v>312</v>
      </c>
      <c r="AC665" s="533" t="str">
        <f>T665</f>
        <v>INSTALACIONES HIDROSANITARIAS</v>
      </c>
      <c r="AD665" s="534"/>
      <c r="AE665" s="534"/>
      <c r="AF665" s="534"/>
      <c r="AG665" s="534"/>
      <c r="AH665" s="535"/>
      <c r="AI665" s="116"/>
      <c r="AK665" s="116" t="s">
        <v>312</v>
      </c>
      <c r="AL665" s="533" t="str">
        <f>AC665</f>
        <v>INSTALACIONES HIDROSANITARIAS</v>
      </c>
      <c r="AM665" s="534"/>
      <c r="AN665" s="534"/>
      <c r="AO665" s="534"/>
      <c r="AP665" s="534"/>
      <c r="AQ665" s="535"/>
      <c r="AR665" s="116"/>
      <c r="AT665" s="116" t="s">
        <v>312</v>
      </c>
      <c r="AU665" s="533" t="str">
        <f>AL665</f>
        <v>INSTALACIONES HIDROSANITARIAS</v>
      </c>
      <c r="AV665" s="534"/>
      <c r="AW665" s="534"/>
      <c r="AX665" s="534"/>
      <c r="AY665" s="534"/>
      <c r="AZ665" s="535"/>
      <c r="BA665" s="116"/>
      <c r="BC665" s="116" t="s">
        <v>312</v>
      </c>
      <c r="BD665" s="533" t="str">
        <f t="shared" ref="BD665" si="10404">AU665</f>
        <v>INSTALACIONES HIDROSANITARIAS</v>
      </c>
      <c r="BE665" s="534"/>
      <c r="BF665" s="534"/>
      <c r="BG665" s="534"/>
      <c r="BH665" s="534"/>
      <c r="BI665" s="535"/>
      <c r="BJ665" s="116"/>
      <c r="BL665" s="116" t="s">
        <v>312</v>
      </c>
      <c r="BM665" s="533" t="str">
        <f t="shared" ref="BM665" si="10405">BD665</f>
        <v>INSTALACIONES HIDROSANITARIAS</v>
      </c>
      <c r="BN665" s="534"/>
      <c r="BO665" s="534"/>
      <c r="BP665" s="534"/>
      <c r="BQ665" s="534"/>
      <c r="BR665" s="535"/>
      <c r="BS665" s="116"/>
      <c r="BU665" s="116" t="s">
        <v>312</v>
      </c>
      <c r="BV665" s="533" t="str">
        <f t="shared" ref="BV665" si="10406">BM665</f>
        <v>INSTALACIONES HIDROSANITARIAS</v>
      </c>
      <c r="BW665" s="534"/>
      <c r="BX665" s="534"/>
      <c r="BY665" s="534"/>
      <c r="BZ665" s="534"/>
      <c r="CA665" s="535"/>
      <c r="CB665" s="116"/>
      <c r="CD665" s="116" t="s">
        <v>312</v>
      </c>
      <c r="CE665" s="533" t="str">
        <f t="shared" ref="CE665" si="10407">BV665</f>
        <v>INSTALACIONES HIDROSANITARIAS</v>
      </c>
      <c r="CF665" s="534"/>
      <c r="CG665" s="534"/>
      <c r="CH665" s="534"/>
      <c r="CI665" s="534"/>
      <c r="CJ665" s="535"/>
      <c r="CK665" s="116"/>
      <c r="CM665" s="116" t="s">
        <v>312</v>
      </c>
      <c r="CN665" s="533" t="str">
        <f t="shared" ref="CN665" si="10408">CE665</f>
        <v>INSTALACIONES HIDROSANITARIAS</v>
      </c>
      <c r="CO665" s="534"/>
      <c r="CP665" s="534"/>
      <c r="CQ665" s="534"/>
      <c r="CR665" s="534"/>
      <c r="CS665" s="535"/>
      <c r="CT665" s="116"/>
      <c r="CV665" s="116" t="s">
        <v>312</v>
      </c>
      <c r="CW665" s="533" t="str">
        <f t="shared" ref="CW665" si="10409">CN665</f>
        <v>INSTALACIONES HIDROSANITARIAS</v>
      </c>
      <c r="CX665" s="534"/>
      <c r="CY665" s="534"/>
      <c r="CZ665" s="534"/>
      <c r="DA665" s="534"/>
      <c r="DB665" s="535"/>
      <c r="DC665" s="116"/>
      <c r="DE665" s="116" t="s">
        <v>312</v>
      </c>
      <c r="DF665" s="533" t="str">
        <f t="shared" ref="DF665" si="10410">CW665</f>
        <v>INSTALACIONES HIDROSANITARIAS</v>
      </c>
      <c r="DG665" s="534"/>
      <c r="DH665" s="534"/>
      <c r="DI665" s="534"/>
      <c r="DJ665" s="534"/>
      <c r="DK665" s="535"/>
      <c r="DL665" s="116"/>
      <c r="DN665" s="116" t="s">
        <v>312</v>
      </c>
      <c r="DO665" s="533" t="str">
        <f t="shared" ref="DO665" si="10411">DF665</f>
        <v>INSTALACIONES HIDROSANITARIAS</v>
      </c>
      <c r="DP665" s="534"/>
      <c r="DQ665" s="534"/>
      <c r="DR665" s="534"/>
      <c r="DS665" s="534"/>
      <c r="DT665" s="535"/>
      <c r="DU665" s="116"/>
      <c r="DW665" s="116" t="s">
        <v>312</v>
      </c>
      <c r="DX665" s="533" t="str">
        <f t="shared" ref="DX665" si="10412">DO665</f>
        <v>INSTALACIONES HIDROSANITARIAS</v>
      </c>
      <c r="DY665" s="534"/>
      <c r="DZ665" s="534"/>
      <c r="EA665" s="534"/>
      <c r="EB665" s="534"/>
      <c r="EC665" s="535"/>
      <c r="ED665" s="116"/>
      <c r="EF665" s="116" t="s">
        <v>312</v>
      </c>
      <c r="EG665" s="533" t="str">
        <f t="shared" ref="EG665" si="10413">DX665</f>
        <v>INSTALACIONES HIDROSANITARIAS</v>
      </c>
      <c r="EH665" s="534"/>
      <c r="EI665" s="534"/>
      <c r="EJ665" s="534"/>
      <c r="EK665" s="534"/>
      <c r="EL665" s="535"/>
      <c r="EM665" s="116"/>
      <c r="EO665" s="116" t="s">
        <v>312</v>
      </c>
      <c r="EP665" s="533" t="str">
        <f t="shared" ref="EP665" si="10414">EG665</f>
        <v>INSTALACIONES HIDROSANITARIAS</v>
      </c>
      <c r="EQ665" s="534"/>
      <c r="ER665" s="534"/>
      <c r="ES665" s="534"/>
      <c r="ET665" s="534"/>
      <c r="EU665" s="535"/>
      <c r="EV665" s="116"/>
      <c r="EX665" s="116" t="s">
        <v>312</v>
      </c>
      <c r="EY665" s="533" t="str">
        <f t="shared" ref="EY665" si="10415">EP665</f>
        <v>INSTALACIONES HIDROSANITARIAS</v>
      </c>
      <c r="EZ665" s="534"/>
      <c r="FA665" s="534"/>
      <c r="FB665" s="534"/>
      <c r="FC665" s="534"/>
      <c r="FD665" s="535"/>
      <c r="FE665" s="116"/>
      <c r="FG665" s="116" t="s">
        <v>312</v>
      </c>
      <c r="FH665" s="533" t="str">
        <f t="shared" ref="FH665" si="10416">EY665</f>
        <v>INSTALACIONES HIDROSANITARIAS</v>
      </c>
      <c r="FI665" s="534"/>
      <c r="FJ665" s="534"/>
      <c r="FK665" s="534"/>
      <c r="FL665" s="534"/>
      <c r="FM665" s="535"/>
      <c r="FN665" s="116"/>
      <c r="FP665" s="116" t="s">
        <v>312</v>
      </c>
      <c r="FQ665" s="533" t="str">
        <f t="shared" ref="FQ665" si="10417">FH665</f>
        <v>INSTALACIONES HIDROSANITARIAS</v>
      </c>
      <c r="FR665" s="534"/>
      <c r="FS665" s="534"/>
      <c r="FT665" s="534"/>
      <c r="FU665" s="534"/>
      <c r="FV665" s="535"/>
      <c r="FW665" s="116"/>
      <c r="FY665" s="116" t="s">
        <v>312</v>
      </c>
      <c r="FZ665" s="533" t="str">
        <f t="shared" ref="FZ665" si="10418">FQ665</f>
        <v>INSTALACIONES HIDROSANITARIAS</v>
      </c>
      <c r="GA665" s="534"/>
      <c r="GB665" s="534"/>
      <c r="GC665" s="534"/>
      <c r="GD665" s="534"/>
      <c r="GE665" s="535"/>
      <c r="GF665" s="116"/>
      <c r="GH665" s="116" t="s">
        <v>312</v>
      </c>
      <c r="GI665" s="533" t="str">
        <f t="shared" ref="GI665" si="10419">FZ665</f>
        <v>INSTALACIONES HIDROSANITARIAS</v>
      </c>
      <c r="GJ665" s="534"/>
      <c r="GK665" s="534"/>
      <c r="GL665" s="534"/>
      <c r="GM665" s="534"/>
      <c r="GN665" s="535"/>
      <c r="GO665" s="116"/>
      <c r="GQ665" s="116" t="s">
        <v>312</v>
      </c>
      <c r="GR665" s="533" t="str">
        <f t="shared" ref="GR665" si="10420">GI665</f>
        <v>INSTALACIONES HIDROSANITARIAS</v>
      </c>
      <c r="GS665" s="534"/>
      <c r="GT665" s="534"/>
      <c r="GU665" s="534"/>
      <c r="GV665" s="534"/>
      <c r="GW665" s="535"/>
      <c r="GX665" s="116"/>
      <c r="GZ665" s="116" t="s">
        <v>312</v>
      </c>
      <c r="HA665" s="533" t="str">
        <f t="shared" ref="HA665" si="10421">GR665</f>
        <v>INSTALACIONES HIDROSANITARIAS</v>
      </c>
      <c r="HB665" s="534"/>
      <c r="HC665" s="534"/>
      <c r="HD665" s="534"/>
      <c r="HE665" s="534"/>
      <c r="HF665" s="535"/>
      <c r="HG665" s="116"/>
      <c r="HI665" s="116" t="s">
        <v>312</v>
      </c>
      <c r="HJ665" s="533" t="str">
        <f t="shared" ref="HJ665" si="10422">HA665</f>
        <v>INSTALACIONES HIDROSANITARIAS</v>
      </c>
      <c r="HK665" s="534"/>
      <c r="HL665" s="534"/>
      <c r="HM665" s="534"/>
      <c r="HN665" s="534"/>
      <c r="HO665" s="535"/>
      <c r="HP665" s="116"/>
      <c r="HR665" s="116" t="s">
        <v>312</v>
      </c>
      <c r="HS665" s="533" t="str">
        <f t="shared" ref="HS665" si="10423">HJ665</f>
        <v>INSTALACIONES HIDROSANITARIAS</v>
      </c>
      <c r="HT665" s="534"/>
      <c r="HU665" s="534"/>
      <c r="HV665" s="534"/>
      <c r="HW665" s="534"/>
      <c r="HX665" s="535"/>
      <c r="HY665" s="116"/>
      <c r="IA665" s="116" t="s">
        <v>312</v>
      </c>
      <c r="IB665" s="533" t="str">
        <f t="shared" ref="IB665" si="10424">HS665</f>
        <v>INSTALACIONES HIDROSANITARIAS</v>
      </c>
      <c r="IC665" s="534"/>
      <c r="ID665" s="534"/>
      <c r="IE665" s="534"/>
      <c r="IF665" s="534"/>
      <c r="IG665" s="535"/>
      <c r="IH665" s="116"/>
      <c r="IJ665" s="116" t="s">
        <v>312</v>
      </c>
      <c r="IK665" s="533" t="str">
        <f t="shared" ref="IK665" si="10425">IB665</f>
        <v>INSTALACIONES HIDROSANITARIAS</v>
      </c>
      <c r="IL665" s="534"/>
      <c r="IM665" s="534"/>
      <c r="IN665" s="534"/>
      <c r="IO665" s="534"/>
      <c r="IP665" s="535"/>
      <c r="IQ665" s="116"/>
      <c r="IS665" s="116" t="s">
        <v>312</v>
      </c>
      <c r="IT665" s="533" t="str">
        <f t="shared" ref="IT665" si="10426">IK665</f>
        <v>INSTALACIONES HIDROSANITARIAS</v>
      </c>
      <c r="IU665" s="534"/>
      <c r="IV665" s="534"/>
      <c r="IW665" s="534"/>
      <c r="IX665" s="534"/>
      <c r="IY665" s="535"/>
      <c r="IZ665" s="116"/>
      <c r="JB665" s="116" t="s">
        <v>312</v>
      </c>
      <c r="JC665" s="533" t="str">
        <f t="shared" ref="JC665" si="10427">IT665</f>
        <v>INSTALACIONES HIDROSANITARIAS</v>
      </c>
      <c r="JD665" s="534"/>
      <c r="JE665" s="534"/>
      <c r="JF665" s="534"/>
      <c r="JG665" s="534"/>
      <c r="JH665" s="535"/>
      <c r="JI665" s="116"/>
      <c r="JK665" s="116" t="s">
        <v>312</v>
      </c>
      <c r="JL665" s="533" t="str">
        <f t="shared" ref="JL665" si="10428">JC665</f>
        <v>INSTALACIONES HIDROSANITARIAS</v>
      </c>
      <c r="JM665" s="534"/>
      <c r="JN665" s="534"/>
      <c r="JO665" s="534"/>
      <c r="JP665" s="534"/>
      <c r="JQ665" s="535"/>
      <c r="JR665" s="116"/>
      <c r="JT665" s="116" t="s">
        <v>312</v>
      </c>
      <c r="JU665" s="533" t="str">
        <f t="shared" ref="JU665" si="10429">JL665</f>
        <v>INSTALACIONES HIDROSANITARIAS</v>
      </c>
      <c r="JV665" s="534"/>
      <c r="JW665" s="534"/>
      <c r="JX665" s="534"/>
      <c r="JY665" s="534"/>
      <c r="JZ665" s="535"/>
      <c r="KA665" s="116"/>
      <c r="KC665" s="116" t="s">
        <v>312</v>
      </c>
      <c r="KD665" s="533" t="str">
        <f t="shared" ref="KD665" si="10430">JU665</f>
        <v>INSTALACIONES HIDROSANITARIAS</v>
      </c>
      <c r="KE665" s="534"/>
      <c r="KF665" s="534"/>
      <c r="KG665" s="534"/>
      <c r="KH665" s="534"/>
      <c r="KI665" s="535"/>
      <c r="KJ665" s="116"/>
      <c r="KL665" s="116" t="s">
        <v>312</v>
      </c>
      <c r="KM665" s="533" t="str">
        <f t="shared" ref="KM665" si="10431">KD665</f>
        <v>INSTALACIONES HIDROSANITARIAS</v>
      </c>
      <c r="KN665" s="534"/>
      <c r="KO665" s="534"/>
      <c r="KP665" s="534"/>
      <c r="KQ665" s="534"/>
      <c r="KR665" s="535"/>
      <c r="KS665" s="116"/>
      <c r="KU665" s="116" t="s">
        <v>312</v>
      </c>
      <c r="KV665" s="533" t="str">
        <f t="shared" ref="KV665" si="10432">KM665</f>
        <v>INSTALACIONES HIDROSANITARIAS</v>
      </c>
      <c r="KW665" s="534"/>
      <c r="KX665" s="534"/>
      <c r="KY665" s="534"/>
      <c r="KZ665" s="534"/>
      <c r="LA665" s="535"/>
      <c r="LB665" s="116"/>
      <c r="LD665" s="116" t="s">
        <v>312</v>
      </c>
      <c r="LE665" s="533" t="str">
        <f t="shared" ref="LE665" si="10433">KV665</f>
        <v>INSTALACIONES HIDROSANITARIAS</v>
      </c>
      <c r="LF665" s="534"/>
      <c r="LG665" s="534"/>
      <c r="LH665" s="534"/>
      <c r="LI665" s="534"/>
      <c r="LJ665" s="535"/>
      <c r="LK665" s="116"/>
      <c r="LM665" s="116" t="s">
        <v>312</v>
      </c>
      <c r="LN665" s="533" t="str">
        <f t="shared" ref="LN665" si="10434">LE665</f>
        <v>INSTALACIONES HIDROSANITARIAS</v>
      </c>
      <c r="LO665" s="534"/>
      <c r="LP665" s="534"/>
      <c r="LQ665" s="534"/>
      <c r="LR665" s="534"/>
      <c r="LS665" s="535"/>
      <c r="LT665" s="116"/>
      <c r="LV665" s="116" t="s">
        <v>312</v>
      </c>
      <c r="LW665" s="533" t="str">
        <f t="shared" ref="LW665" si="10435">LN665</f>
        <v>INSTALACIONES HIDROSANITARIAS</v>
      </c>
      <c r="LX665" s="534"/>
      <c r="LY665" s="534"/>
      <c r="LZ665" s="534"/>
      <c r="MA665" s="534"/>
      <c r="MB665" s="535"/>
      <c r="MC665" s="116"/>
      <c r="ME665" s="116" t="s">
        <v>312</v>
      </c>
      <c r="MF665" s="533" t="str">
        <f t="shared" ref="MF665" si="10436">LW665</f>
        <v>INSTALACIONES HIDROSANITARIAS</v>
      </c>
      <c r="MG665" s="534"/>
      <c r="MH665" s="534"/>
      <c r="MI665" s="534"/>
      <c r="MJ665" s="534"/>
      <c r="MK665" s="535"/>
      <c r="ML665" s="116"/>
      <c r="MN665" s="116" t="s">
        <v>312</v>
      </c>
      <c r="MO665" s="533" t="str">
        <f t="shared" ref="MO665" si="10437">MF665</f>
        <v>INSTALACIONES HIDROSANITARIAS</v>
      </c>
      <c r="MP665" s="534"/>
      <c r="MQ665" s="534"/>
      <c r="MR665" s="534"/>
      <c r="MS665" s="534"/>
      <c r="MT665" s="535"/>
      <c r="MU665" s="116"/>
      <c r="MW665" s="116" t="s">
        <v>312</v>
      </c>
      <c r="MX665" s="533" t="str">
        <f t="shared" ref="MX665" si="10438">MO665</f>
        <v>INSTALACIONES HIDROSANITARIAS</v>
      </c>
      <c r="MY665" s="534"/>
      <c r="MZ665" s="534"/>
      <c r="NA665" s="534"/>
      <c r="NB665" s="534"/>
      <c r="NC665" s="535"/>
      <c r="ND665" s="116"/>
      <c r="NF665" s="116" t="s">
        <v>312</v>
      </c>
      <c r="NG665" s="533" t="str">
        <f t="shared" ref="NG665" si="10439">MX665</f>
        <v>INSTALACIONES HIDROSANITARIAS</v>
      </c>
      <c r="NH665" s="534"/>
      <c r="NI665" s="534"/>
      <c r="NJ665" s="534"/>
      <c r="NK665" s="534"/>
      <c r="NL665" s="535"/>
      <c r="NM665" s="116"/>
      <c r="NO665" s="116" t="s">
        <v>312</v>
      </c>
      <c r="NP665" s="533" t="str">
        <f t="shared" ref="NP665" si="10440">NG665</f>
        <v>INSTALACIONES HIDROSANITARIAS</v>
      </c>
      <c r="NQ665" s="534"/>
      <c r="NR665" s="534"/>
      <c r="NS665" s="534"/>
      <c r="NT665" s="534"/>
      <c r="NU665" s="535"/>
      <c r="NV665" s="116"/>
      <c r="NX665" s="116" t="s">
        <v>312</v>
      </c>
      <c r="NY665" s="533" t="str">
        <f t="shared" ref="NY665" si="10441">NP665</f>
        <v>INSTALACIONES HIDROSANITARIAS</v>
      </c>
      <c r="NZ665" s="534"/>
      <c r="OA665" s="534"/>
      <c r="OB665" s="534"/>
      <c r="OC665" s="534"/>
      <c r="OD665" s="535"/>
      <c r="OE665" s="116"/>
      <c r="OG665" s="116" t="s">
        <v>312</v>
      </c>
      <c r="OH665" s="533" t="str">
        <f t="shared" ref="OH665" si="10442">NY665</f>
        <v>INSTALACIONES HIDROSANITARIAS</v>
      </c>
      <c r="OI665" s="534"/>
      <c r="OJ665" s="534"/>
      <c r="OK665" s="534"/>
      <c r="OL665" s="534"/>
      <c r="OM665" s="535"/>
      <c r="ON665" s="116"/>
      <c r="OP665" s="116" t="s">
        <v>312</v>
      </c>
      <c r="OQ665" s="533" t="str">
        <f t="shared" ref="OQ665" si="10443">OH665</f>
        <v>INSTALACIONES HIDROSANITARIAS</v>
      </c>
      <c r="OR665" s="534"/>
      <c r="OS665" s="534"/>
      <c r="OT665" s="534"/>
      <c r="OU665" s="534"/>
      <c r="OV665" s="535"/>
      <c r="OW665" s="116"/>
      <c r="OY665" s="116" t="s">
        <v>312</v>
      </c>
      <c r="OZ665" s="533" t="str">
        <f t="shared" ref="OZ665" si="10444">OQ665</f>
        <v>INSTALACIONES HIDROSANITARIAS</v>
      </c>
      <c r="PA665" s="534"/>
      <c r="PB665" s="534"/>
      <c r="PC665" s="534"/>
      <c r="PD665" s="534"/>
      <c r="PE665" s="535"/>
      <c r="PF665" s="116"/>
    </row>
    <row r="666" spans="1:422">
      <c r="A666" s="116"/>
      <c r="B666" s="536"/>
      <c r="C666" s="537"/>
      <c r="D666" s="537"/>
      <c r="E666" s="537"/>
      <c r="F666" s="537"/>
      <c r="G666" s="538"/>
      <c r="H666" s="116"/>
      <c r="J666" s="116"/>
      <c r="K666" s="536"/>
      <c r="L666" s="537"/>
      <c r="M666" s="537"/>
      <c r="N666" s="537"/>
      <c r="O666" s="537"/>
      <c r="P666" s="538"/>
      <c r="Q666" s="116"/>
      <c r="S666" s="116"/>
      <c r="T666" s="536"/>
      <c r="U666" s="537"/>
      <c r="V666" s="537"/>
      <c r="W666" s="537"/>
      <c r="X666" s="537"/>
      <c r="Y666" s="538"/>
      <c r="Z666" s="116"/>
      <c r="AB666" s="116"/>
      <c r="AC666" s="536"/>
      <c r="AD666" s="537"/>
      <c r="AE666" s="537"/>
      <c r="AF666" s="537"/>
      <c r="AG666" s="537"/>
      <c r="AH666" s="538"/>
      <c r="AI666" s="116"/>
      <c r="AK666" s="116"/>
      <c r="AL666" s="536"/>
      <c r="AM666" s="537"/>
      <c r="AN666" s="537"/>
      <c r="AO666" s="537"/>
      <c r="AP666" s="537"/>
      <c r="AQ666" s="538"/>
      <c r="AR666" s="116"/>
      <c r="AT666" s="116"/>
      <c r="AU666" s="536"/>
      <c r="AV666" s="537"/>
      <c r="AW666" s="537"/>
      <c r="AX666" s="537"/>
      <c r="AY666" s="537"/>
      <c r="AZ666" s="538"/>
      <c r="BA666" s="116"/>
      <c r="BC666" s="116"/>
      <c r="BD666" s="536"/>
      <c r="BE666" s="537"/>
      <c r="BF666" s="537"/>
      <c r="BG666" s="537"/>
      <c r="BH666" s="537"/>
      <c r="BI666" s="538"/>
      <c r="BJ666" s="116"/>
      <c r="BL666" s="116"/>
      <c r="BM666" s="536"/>
      <c r="BN666" s="537"/>
      <c r="BO666" s="537"/>
      <c r="BP666" s="537"/>
      <c r="BQ666" s="537"/>
      <c r="BR666" s="538"/>
      <c r="BS666" s="116"/>
      <c r="BU666" s="116"/>
      <c r="BV666" s="536"/>
      <c r="BW666" s="537"/>
      <c r="BX666" s="537"/>
      <c r="BY666" s="537"/>
      <c r="BZ666" s="537"/>
      <c r="CA666" s="538"/>
      <c r="CB666" s="116"/>
      <c r="CD666" s="116"/>
      <c r="CE666" s="536"/>
      <c r="CF666" s="537"/>
      <c r="CG666" s="537"/>
      <c r="CH666" s="537"/>
      <c r="CI666" s="537"/>
      <c r="CJ666" s="538"/>
      <c r="CK666" s="116"/>
      <c r="CM666" s="116"/>
      <c r="CN666" s="536"/>
      <c r="CO666" s="537"/>
      <c r="CP666" s="537"/>
      <c r="CQ666" s="537"/>
      <c r="CR666" s="537"/>
      <c r="CS666" s="538"/>
      <c r="CT666" s="116"/>
      <c r="CV666" s="116"/>
      <c r="CW666" s="536"/>
      <c r="CX666" s="537"/>
      <c r="CY666" s="537"/>
      <c r="CZ666" s="537"/>
      <c r="DA666" s="537"/>
      <c r="DB666" s="538"/>
      <c r="DC666" s="116"/>
      <c r="DE666" s="116"/>
      <c r="DF666" s="536"/>
      <c r="DG666" s="537"/>
      <c r="DH666" s="537"/>
      <c r="DI666" s="537"/>
      <c r="DJ666" s="537"/>
      <c r="DK666" s="538"/>
      <c r="DL666" s="116"/>
      <c r="DN666" s="116"/>
      <c r="DO666" s="536"/>
      <c r="DP666" s="537"/>
      <c r="DQ666" s="537"/>
      <c r="DR666" s="537"/>
      <c r="DS666" s="537"/>
      <c r="DT666" s="538"/>
      <c r="DU666" s="116"/>
      <c r="DW666" s="116"/>
      <c r="DX666" s="536"/>
      <c r="DY666" s="537"/>
      <c r="DZ666" s="537"/>
      <c r="EA666" s="537"/>
      <c r="EB666" s="537"/>
      <c r="EC666" s="538"/>
      <c r="ED666" s="116"/>
      <c r="EF666" s="116"/>
      <c r="EG666" s="536"/>
      <c r="EH666" s="537"/>
      <c r="EI666" s="537"/>
      <c r="EJ666" s="537"/>
      <c r="EK666" s="537"/>
      <c r="EL666" s="538"/>
      <c r="EM666" s="116"/>
      <c r="EO666" s="116"/>
      <c r="EP666" s="536"/>
      <c r="EQ666" s="537"/>
      <c r="ER666" s="537"/>
      <c r="ES666" s="537"/>
      <c r="ET666" s="537"/>
      <c r="EU666" s="538"/>
      <c r="EV666" s="116"/>
      <c r="EX666" s="116"/>
      <c r="EY666" s="536"/>
      <c r="EZ666" s="537"/>
      <c r="FA666" s="537"/>
      <c r="FB666" s="537"/>
      <c r="FC666" s="537"/>
      <c r="FD666" s="538"/>
      <c r="FE666" s="116"/>
      <c r="FG666" s="116"/>
      <c r="FH666" s="536"/>
      <c r="FI666" s="537"/>
      <c r="FJ666" s="537"/>
      <c r="FK666" s="537"/>
      <c r="FL666" s="537"/>
      <c r="FM666" s="538"/>
      <c r="FN666" s="116"/>
      <c r="FP666" s="116"/>
      <c r="FQ666" s="536"/>
      <c r="FR666" s="537"/>
      <c r="FS666" s="537"/>
      <c r="FT666" s="537"/>
      <c r="FU666" s="537"/>
      <c r="FV666" s="538"/>
      <c r="FW666" s="116"/>
      <c r="FY666" s="116"/>
      <c r="FZ666" s="536"/>
      <c r="GA666" s="537"/>
      <c r="GB666" s="537"/>
      <c r="GC666" s="537"/>
      <c r="GD666" s="537"/>
      <c r="GE666" s="538"/>
      <c r="GF666" s="116"/>
      <c r="GH666" s="116"/>
      <c r="GI666" s="536"/>
      <c r="GJ666" s="537"/>
      <c r="GK666" s="537"/>
      <c r="GL666" s="537"/>
      <c r="GM666" s="537"/>
      <c r="GN666" s="538"/>
      <c r="GO666" s="116"/>
      <c r="GQ666" s="116"/>
      <c r="GR666" s="536"/>
      <c r="GS666" s="537"/>
      <c r="GT666" s="537"/>
      <c r="GU666" s="537"/>
      <c r="GV666" s="537"/>
      <c r="GW666" s="538"/>
      <c r="GX666" s="116"/>
      <c r="GZ666" s="116"/>
      <c r="HA666" s="536"/>
      <c r="HB666" s="537"/>
      <c r="HC666" s="537"/>
      <c r="HD666" s="537"/>
      <c r="HE666" s="537"/>
      <c r="HF666" s="538"/>
      <c r="HG666" s="116"/>
      <c r="HI666" s="116"/>
      <c r="HJ666" s="536"/>
      <c r="HK666" s="537"/>
      <c r="HL666" s="537"/>
      <c r="HM666" s="537"/>
      <c r="HN666" s="537"/>
      <c r="HO666" s="538"/>
      <c r="HP666" s="116"/>
      <c r="HR666" s="116"/>
      <c r="HS666" s="536"/>
      <c r="HT666" s="537"/>
      <c r="HU666" s="537"/>
      <c r="HV666" s="537"/>
      <c r="HW666" s="537"/>
      <c r="HX666" s="538"/>
      <c r="HY666" s="116"/>
      <c r="IA666" s="116"/>
      <c r="IB666" s="536"/>
      <c r="IC666" s="537"/>
      <c r="ID666" s="537"/>
      <c r="IE666" s="537"/>
      <c r="IF666" s="537"/>
      <c r="IG666" s="538"/>
      <c r="IH666" s="116"/>
      <c r="IJ666" s="116"/>
      <c r="IK666" s="536"/>
      <c r="IL666" s="537"/>
      <c r="IM666" s="537"/>
      <c r="IN666" s="537"/>
      <c r="IO666" s="537"/>
      <c r="IP666" s="538"/>
      <c r="IQ666" s="116"/>
      <c r="IS666" s="116"/>
      <c r="IT666" s="536"/>
      <c r="IU666" s="537"/>
      <c r="IV666" s="537"/>
      <c r="IW666" s="537"/>
      <c r="IX666" s="537"/>
      <c r="IY666" s="538"/>
      <c r="IZ666" s="116"/>
      <c r="JB666" s="116"/>
      <c r="JC666" s="536"/>
      <c r="JD666" s="537"/>
      <c r="JE666" s="537"/>
      <c r="JF666" s="537"/>
      <c r="JG666" s="537"/>
      <c r="JH666" s="538"/>
      <c r="JI666" s="116"/>
      <c r="JK666" s="116"/>
      <c r="JL666" s="536"/>
      <c r="JM666" s="537"/>
      <c r="JN666" s="537"/>
      <c r="JO666" s="537"/>
      <c r="JP666" s="537"/>
      <c r="JQ666" s="538"/>
      <c r="JR666" s="116"/>
      <c r="JT666" s="116"/>
      <c r="JU666" s="536"/>
      <c r="JV666" s="537"/>
      <c r="JW666" s="537"/>
      <c r="JX666" s="537"/>
      <c r="JY666" s="537"/>
      <c r="JZ666" s="538"/>
      <c r="KA666" s="116"/>
      <c r="KC666" s="116"/>
      <c r="KD666" s="536"/>
      <c r="KE666" s="537"/>
      <c r="KF666" s="537"/>
      <c r="KG666" s="537"/>
      <c r="KH666" s="537"/>
      <c r="KI666" s="538"/>
      <c r="KJ666" s="116"/>
      <c r="KL666" s="116"/>
      <c r="KM666" s="536"/>
      <c r="KN666" s="537"/>
      <c r="KO666" s="537"/>
      <c r="KP666" s="537"/>
      <c r="KQ666" s="537"/>
      <c r="KR666" s="538"/>
      <c r="KS666" s="116"/>
      <c r="KU666" s="116"/>
      <c r="KV666" s="536"/>
      <c r="KW666" s="537"/>
      <c r="KX666" s="537"/>
      <c r="KY666" s="537"/>
      <c r="KZ666" s="537"/>
      <c r="LA666" s="538"/>
      <c r="LB666" s="116"/>
      <c r="LD666" s="116"/>
      <c r="LE666" s="536"/>
      <c r="LF666" s="537"/>
      <c r="LG666" s="537"/>
      <c r="LH666" s="537"/>
      <c r="LI666" s="537"/>
      <c r="LJ666" s="538"/>
      <c r="LK666" s="116"/>
      <c r="LM666" s="116"/>
      <c r="LN666" s="536"/>
      <c r="LO666" s="537"/>
      <c r="LP666" s="537"/>
      <c r="LQ666" s="537"/>
      <c r="LR666" s="537"/>
      <c r="LS666" s="538"/>
      <c r="LT666" s="116"/>
      <c r="LV666" s="116"/>
      <c r="LW666" s="536"/>
      <c r="LX666" s="537"/>
      <c r="LY666" s="537"/>
      <c r="LZ666" s="537"/>
      <c r="MA666" s="537"/>
      <c r="MB666" s="538"/>
      <c r="MC666" s="116"/>
      <c r="ME666" s="116"/>
      <c r="MF666" s="536"/>
      <c r="MG666" s="537"/>
      <c r="MH666" s="537"/>
      <c r="MI666" s="537"/>
      <c r="MJ666" s="537"/>
      <c r="MK666" s="538"/>
      <c r="ML666" s="116"/>
      <c r="MN666" s="116"/>
      <c r="MO666" s="536"/>
      <c r="MP666" s="537"/>
      <c r="MQ666" s="537"/>
      <c r="MR666" s="537"/>
      <c r="MS666" s="537"/>
      <c r="MT666" s="538"/>
      <c r="MU666" s="116"/>
      <c r="MW666" s="116"/>
      <c r="MX666" s="536"/>
      <c r="MY666" s="537"/>
      <c r="MZ666" s="537"/>
      <c r="NA666" s="537"/>
      <c r="NB666" s="537"/>
      <c r="NC666" s="538"/>
      <c r="ND666" s="116"/>
      <c r="NF666" s="116"/>
      <c r="NG666" s="536"/>
      <c r="NH666" s="537"/>
      <c r="NI666" s="537"/>
      <c r="NJ666" s="537"/>
      <c r="NK666" s="537"/>
      <c r="NL666" s="538"/>
      <c r="NM666" s="116"/>
      <c r="NO666" s="116"/>
      <c r="NP666" s="536"/>
      <c r="NQ666" s="537"/>
      <c r="NR666" s="537"/>
      <c r="NS666" s="537"/>
      <c r="NT666" s="537"/>
      <c r="NU666" s="538"/>
      <c r="NV666" s="116"/>
      <c r="NX666" s="116"/>
      <c r="NY666" s="536"/>
      <c r="NZ666" s="537"/>
      <c r="OA666" s="537"/>
      <c r="OB666" s="537"/>
      <c r="OC666" s="537"/>
      <c r="OD666" s="538"/>
      <c r="OE666" s="116"/>
      <c r="OG666" s="116"/>
      <c r="OH666" s="536"/>
      <c r="OI666" s="537"/>
      <c r="OJ666" s="537"/>
      <c r="OK666" s="537"/>
      <c r="OL666" s="537"/>
      <c r="OM666" s="538"/>
      <c r="ON666" s="116"/>
      <c r="OP666" s="116"/>
      <c r="OQ666" s="536"/>
      <c r="OR666" s="537"/>
      <c r="OS666" s="537"/>
      <c r="OT666" s="537"/>
      <c r="OU666" s="537"/>
      <c r="OV666" s="538"/>
      <c r="OW666" s="116"/>
      <c r="OY666" s="116"/>
      <c r="OZ666" s="536"/>
      <c r="PA666" s="537"/>
      <c r="PB666" s="537"/>
      <c r="PC666" s="537"/>
      <c r="PD666" s="537"/>
      <c r="PE666" s="538"/>
      <c r="PF666" s="116"/>
    </row>
    <row r="667" spans="1:422" ht="15" customHeight="1">
      <c r="A667" s="117" t="s">
        <v>1</v>
      </c>
      <c r="B667" s="544" t="str">
        <f>+APU!B375</f>
        <v>TUBERIA PVC SANITARIA DE 2".</v>
      </c>
      <c r="C667" s="545"/>
      <c r="D667" s="545"/>
      <c r="E667" s="545"/>
      <c r="F667" s="545"/>
      <c r="G667" s="545"/>
      <c r="H667" s="117" t="s">
        <v>313</v>
      </c>
      <c r="J667" s="117" t="s">
        <v>1</v>
      </c>
      <c r="K667" s="539" t="str">
        <f>B667</f>
        <v>TUBERIA PVC SANITARIA DE 2".</v>
      </c>
      <c r="L667" s="540"/>
      <c r="M667" s="540"/>
      <c r="N667" s="540"/>
      <c r="O667" s="540"/>
      <c r="P667" s="540"/>
      <c r="Q667" s="117" t="s">
        <v>313</v>
      </c>
      <c r="S667" s="117" t="s">
        <v>1</v>
      </c>
      <c r="T667" s="539" t="str">
        <f>K667</f>
        <v>TUBERIA PVC SANITARIA DE 2".</v>
      </c>
      <c r="U667" s="540"/>
      <c r="V667" s="540"/>
      <c r="W667" s="540"/>
      <c r="X667" s="540"/>
      <c r="Y667" s="540"/>
      <c r="Z667" s="117" t="s">
        <v>313</v>
      </c>
      <c r="AB667" s="117" t="s">
        <v>1</v>
      </c>
      <c r="AC667" s="539" t="str">
        <f>T667</f>
        <v>TUBERIA PVC SANITARIA DE 2".</v>
      </c>
      <c r="AD667" s="540"/>
      <c r="AE667" s="540"/>
      <c r="AF667" s="540"/>
      <c r="AG667" s="540"/>
      <c r="AH667" s="540"/>
      <c r="AI667" s="117" t="s">
        <v>313</v>
      </c>
      <c r="AK667" s="117" t="s">
        <v>1</v>
      </c>
      <c r="AL667" s="539" t="str">
        <f>AC667</f>
        <v>TUBERIA PVC SANITARIA DE 2".</v>
      </c>
      <c r="AM667" s="540"/>
      <c r="AN667" s="540"/>
      <c r="AO667" s="540"/>
      <c r="AP667" s="540"/>
      <c r="AQ667" s="540"/>
      <c r="AR667" s="117" t="s">
        <v>313</v>
      </c>
      <c r="AT667" s="117" t="s">
        <v>1</v>
      </c>
      <c r="AU667" s="539" t="str">
        <f>AL667</f>
        <v>TUBERIA PVC SANITARIA DE 2".</v>
      </c>
      <c r="AV667" s="540"/>
      <c r="AW667" s="540"/>
      <c r="AX667" s="540"/>
      <c r="AY667" s="540"/>
      <c r="AZ667" s="540"/>
      <c r="BA667" s="117" t="s">
        <v>313</v>
      </c>
      <c r="BC667" s="117" t="s">
        <v>1</v>
      </c>
      <c r="BD667" s="539" t="str">
        <f t="shared" ref="BD667" si="10445">AU667</f>
        <v>TUBERIA PVC SANITARIA DE 2".</v>
      </c>
      <c r="BE667" s="540"/>
      <c r="BF667" s="540"/>
      <c r="BG667" s="540"/>
      <c r="BH667" s="540"/>
      <c r="BI667" s="540"/>
      <c r="BJ667" s="117" t="s">
        <v>313</v>
      </c>
      <c r="BL667" s="117" t="s">
        <v>1</v>
      </c>
      <c r="BM667" s="539" t="str">
        <f t="shared" ref="BM667" si="10446">BD667</f>
        <v>TUBERIA PVC SANITARIA DE 2".</v>
      </c>
      <c r="BN667" s="540"/>
      <c r="BO667" s="540"/>
      <c r="BP667" s="540"/>
      <c r="BQ667" s="540"/>
      <c r="BR667" s="540"/>
      <c r="BS667" s="117" t="s">
        <v>313</v>
      </c>
      <c r="BU667" s="117" t="s">
        <v>1</v>
      </c>
      <c r="BV667" s="539" t="str">
        <f t="shared" ref="BV667" si="10447">BM667</f>
        <v>TUBERIA PVC SANITARIA DE 2".</v>
      </c>
      <c r="BW667" s="540"/>
      <c r="BX667" s="540"/>
      <c r="BY667" s="540"/>
      <c r="BZ667" s="540"/>
      <c r="CA667" s="540"/>
      <c r="CB667" s="117" t="s">
        <v>313</v>
      </c>
      <c r="CD667" s="117" t="s">
        <v>1</v>
      </c>
      <c r="CE667" s="539" t="str">
        <f t="shared" ref="CE667" si="10448">BV667</f>
        <v>TUBERIA PVC SANITARIA DE 2".</v>
      </c>
      <c r="CF667" s="540"/>
      <c r="CG667" s="540"/>
      <c r="CH667" s="540"/>
      <c r="CI667" s="540"/>
      <c r="CJ667" s="540"/>
      <c r="CK667" s="117" t="s">
        <v>313</v>
      </c>
      <c r="CM667" s="117" t="s">
        <v>1</v>
      </c>
      <c r="CN667" s="539" t="str">
        <f t="shared" ref="CN667" si="10449">CE667</f>
        <v>TUBERIA PVC SANITARIA DE 2".</v>
      </c>
      <c r="CO667" s="540"/>
      <c r="CP667" s="540"/>
      <c r="CQ667" s="540"/>
      <c r="CR667" s="540"/>
      <c r="CS667" s="540"/>
      <c r="CT667" s="117" t="s">
        <v>313</v>
      </c>
      <c r="CV667" s="117" t="s">
        <v>1</v>
      </c>
      <c r="CW667" s="539" t="str">
        <f t="shared" ref="CW667" si="10450">CN667</f>
        <v>TUBERIA PVC SANITARIA DE 2".</v>
      </c>
      <c r="CX667" s="540"/>
      <c r="CY667" s="540"/>
      <c r="CZ667" s="540"/>
      <c r="DA667" s="540"/>
      <c r="DB667" s="540"/>
      <c r="DC667" s="117" t="s">
        <v>313</v>
      </c>
      <c r="DE667" s="117" t="s">
        <v>1</v>
      </c>
      <c r="DF667" s="539" t="str">
        <f t="shared" ref="DF667" si="10451">CW667</f>
        <v>TUBERIA PVC SANITARIA DE 2".</v>
      </c>
      <c r="DG667" s="540"/>
      <c r="DH667" s="540"/>
      <c r="DI667" s="540"/>
      <c r="DJ667" s="540"/>
      <c r="DK667" s="540"/>
      <c r="DL667" s="117" t="s">
        <v>313</v>
      </c>
      <c r="DN667" s="117" t="s">
        <v>1</v>
      </c>
      <c r="DO667" s="539" t="str">
        <f t="shared" ref="DO667" si="10452">DF667</f>
        <v>TUBERIA PVC SANITARIA DE 2".</v>
      </c>
      <c r="DP667" s="540"/>
      <c r="DQ667" s="540"/>
      <c r="DR667" s="540"/>
      <c r="DS667" s="540"/>
      <c r="DT667" s="540"/>
      <c r="DU667" s="117" t="s">
        <v>313</v>
      </c>
      <c r="DW667" s="117" t="s">
        <v>1</v>
      </c>
      <c r="DX667" s="539" t="str">
        <f t="shared" ref="DX667" si="10453">DO667</f>
        <v>TUBERIA PVC SANITARIA DE 2".</v>
      </c>
      <c r="DY667" s="540"/>
      <c r="DZ667" s="540"/>
      <c r="EA667" s="540"/>
      <c r="EB667" s="540"/>
      <c r="EC667" s="540"/>
      <c r="ED667" s="117" t="s">
        <v>313</v>
      </c>
      <c r="EF667" s="117" t="s">
        <v>1</v>
      </c>
      <c r="EG667" s="539" t="str">
        <f t="shared" ref="EG667" si="10454">DX667</f>
        <v>TUBERIA PVC SANITARIA DE 2".</v>
      </c>
      <c r="EH667" s="540"/>
      <c r="EI667" s="540"/>
      <c r="EJ667" s="540"/>
      <c r="EK667" s="540"/>
      <c r="EL667" s="540"/>
      <c r="EM667" s="117" t="s">
        <v>313</v>
      </c>
      <c r="EO667" s="117" t="s">
        <v>1</v>
      </c>
      <c r="EP667" s="539" t="str">
        <f t="shared" ref="EP667" si="10455">EG667</f>
        <v>TUBERIA PVC SANITARIA DE 2".</v>
      </c>
      <c r="EQ667" s="540"/>
      <c r="ER667" s="540"/>
      <c r="ES667" s="540"/>
      <c r="ET667" s="540"/>
      <c r="EU667" s="540"/>
      <c r="EV667" s="117" t="s">
        <v>313</v>
      </c>
      <c r="EX667" s="117" t="s">
        <v>1</v>
      </c>
      <c r="EY667" s="539" t="str">
        <f t="shared" ref="EY667" si="10456">EP667</f>
        <v>TUBERIA PVC SANITARIA DE 2".</v>
      </c>
      <c r="EZ667" s="540"/>
      <c r="FA667" s="540"/>
      <c r="FB667" s="540"/>
      <c r="FC667" s="540"/>
      <c r="FD667" s="540"/>
      <c r="FE667" s="117" t="s">
        <v>313</v>
      </c>
      <c r="FG667" s="117" t="s">
        <v>1</v>
      </c>
      <c r="FH667" s="539" t="str">
        <f t="shared" ref="FH667" si="10457">EY667</f>
        <v>TUBERIA PVC SANITARIA DE 2".</v>
      </c>
      <c r="FI667" s="540"/>
      <c r="FJ667" s="540"/>
      <c r="FK667" s="540"/>
      <c r="FL667" s="540"/>
      <c r="FM667" s="540"/>
      <c r="FN667" s="117" t="s">
        <v>313</v>
      </c>
      <c r="FP667" s="117" t="s">
        <v>1</v>
      </c>
      <c r="FQ667" s="539" t="str">
        <f t="shared" ref="FQ667" si="10458">FH667</f>
        <v>TUBERIA PVC SANITARIA DE 2".</v>
      </c>
      <c r="FR667" s="540"/>
      <c r="FS667" s="540"/>
      <c r="FT667" s="540"/>
      <c r="FU667" s="540"/>
      <c r="FV667" s="540"/>
      <c r="FW667" s="117" t="s">
        <v>313</v>
      </c>
      <c r="FY667" s="117" t="s">
        <v>1</v>
      </c>
      <c r="FZ667" s="539" t="str">
        <f t="shared" ref="FZ667" si="10459">FQ667</f>
        <v>TUBERIA PVC SANITARIA DE 2".</v>
      </c>
      <c r="GA667" s="540"/>
      <c r="GB667" s="540"/>
      <c r="GC667" s="540"/>
      <c r="GD667" s="540"/>
      <c r="GE667" s="540"/>
      <c r="GF667" s="117" t="s">
        <v>313</v>
      </c>
      <c r="GH667" s="117" t="s">
        <v>1</v>
      </c>
      <c r="GI667" s="539" t="str">
        <f t="shared" ref="GI667" si="10460">FZ667</f>
        <v>TUBERIA PVC SANITARIA DE 2".</v>
      </c>
      <c r="GJ667" s="540"/>
      <c r="GK667" s="540"/>
      <c r="GL667" s="540"/>
      <c r="GM667" s="540"/>
      <c r="GN667" s="540"/>
      <c r="GO667" s="117" t="s">
        <v>313</v>
      </c>
      <c r="GQ667" s="117" t="s">
        <v>1</v>
      </c>
      <c r="GR667" s="539" t="str">
        <f t="shared" ref="GR667" si="10461">GI667</f>
        <v>TUBERIA PVC SANITARIA DE 2".</v>
      </c>
      <c r="GS667" s="540"/>
      <c r="GT667" s="540"/>
      <c r="GU667" s="540"/>
      <c r="GV667" s="540"/>
      <c r="GW667" s="540"/>
      <c r="GX667" s="117" t="s">
        <v>313</v>
      </c>
      <c r="GZ667" s="117" t="s">
        <v>1</v>
      </c>
      <c r="HA667" s="539" t="str">
        <f t="shared" ref="HA667" si="10462">GR667</f>
        <v>TUBERIA PVC SANITARIA DE 2".</v>
      </c>
      <c r="HB667" s="540"/>
      <c r="HC667" s="540"/>
      <c r="HD667" s="540"/>
      <c r="HE667" s="540"/>
      <c r="HF667" s="540"/>
      <c r="HG667" s="117" t="s">
        <v>313</v>
      </c>
      <c r="HI667" s="117" t="s">
        <v>1</v>
      </c>
      <c r="HJ667" s="539" t="str">
        <f t="shared" ref="HJ667" si="10463">HA667</f>
        <v>TUBERIA PVC SANITARIA DE 2".</v>
      </c>
      <c r="HK667" s="540"/>
      <c r="HL667" s="540"/>
      <c r="HM667" s="540"/>
      <c r="HN667" s="540"/>
      <c r="HO667" s="540"/>
      <c r="HP667" s="117" t="s">
        <v>313</v>
      </c>
      <c r="HR667" s="117" t="s">
        <v>1</v>
      </c>
      <c r="HS667" s="539" t="str">
        <f t="shared" ref="HS667" si="10464">HJ667</f>
        <v>TUBERIA PVC SANITARIA DE 2".</v>
      </c>
      <c r="HT667" s="540"/>
      <c r="HU667" s="540"/>
      <c r="HV667" s="540"/>
      <c r="HW667" s="540"/>
      <c r="HX667" s="540"/>
      <c r="HY667" s="117" t="s">
        <v>313</v>
      </c>
      <c r="IA667" s="117" t="s">
        <v>1</v>
      </c>
      <c r="IB667" s="539" t="str">
        <f t="shared" ref="IB667" si="10465">HS667</f>
        <v>TUBERIA PVC SANITARIA DE 2".</v>
      </c>
      <c r="IC667" s="540"/>
      <c r="ID667" s="540"/>
      <c r="IE667" s="540"/>
      <c r="IF667" s="540"/>
      <c r="IG667" s="540"/>
      <c r="IH667" s="117" t="s">
        <v>313</v>
      </c>
      <c r="IJ667" s="117" t="s">
        <v>1</v>
      </c>
      <c r="IK667" s="539" t="str">
        <f t="shared" ref="IK667" si="10466">IB667</f>
        <v>TUBERIA PVC SANITARIA DE 2".</v>
      </c>
      <c r="IL667" s="540"/>
      <c r="IM667" s="540"/>
      <c r="IN667" s="540"/>
      <c r="IO667" s="540"/>
      <c r="IP667" s="540"/>
      <c r="IQ667" s="117" t="s">
        <v>313</v>
      </c>
      <c r="IS667" s="117" t="s">
        <v>1</v>
      </c>
      <c r="IT667" s="539" t="str">
        <f t="shared" ref="IT667" si="10467">IK667</f>
        <v>TUBERIA PVC SANITARIA DE 2".</v>
      </c>
      <c r="IU667" s="540"/>
      <c r="IV667" s="540"/>
      <c r="IW667" s="540"/>
      <c r="IX667" s="540"/>
      <c r="IY667" s="540"/>
      <c r="IZ667" s="117" t="s">
        <v>313</v>
      </c>
      <c r="JB667" s="117" t="s">
        <v>1</v>
      </c>
      <c r="JC667" s="539" t="str">
        <f t="shared" ref="JC667" si="10468">IT667</f>
        <v>TUBERIA PVC SANITARIA DE 2".</v>
      </c>
      <c r="JD667" s="540"/>
      <c r="JE667" s="540"/>
      <c r="JF667" s="540"/>
      <c r="JG667" s="540"/>
      <c r="JH667" s="540"/>
      <c r="JI667" s="117" t="s">
        <v>313</v>
      </c>
      <c r="JK667" s="117" t="s">
        <v>1</v>
      </c>
      <c r="JL667" s="539" t="str">
        <f t="shared" ref="JL667" si="10469">JC667</f>
        <v>TUBERIA PVC SANITARIA DE 2".</v>
      </c>
      <c r="JM667" s="540"/>
      <c r="JN667" s="540"/>
      <c r="JO667" s="540"/>
      <c r="JP667" s="540"/>
      <c r="JQ667" s="540"/>
      <c r="JR667" s="117" t="s">
        <v>313</v>
      </c>
      <c r="JT667" s="117" t="s">
        <v>1</v>
      </c>
      <c r="JU667" s="539" t="str">
        <f t="shared" ref="JU667" si="10470">JL667</f>
        <v>TUBERIA PVC SANITARIA DE 2".</v>
      </c>
      <c r="JV667" s="540"/>
      <c r="JW667" s="540"/>
      <c r="JX667" s="540"/>
      <c r="JY667" s="540"/>
      <c r="JZ667" s="540"/>
      <c r="KA667" s="117" t="s">
        <v>313</v>
      </c>
      <c r="KC667" s="117" t="s">
        <v>1</v>
      </c>
      <c r="KD667" s="539" t="str">
        <f t="shared" ref="KD667" si="10471">JU667</f>
        <v>TUBERIA PVC SANITARIA DE 2".</v>
      </c>
      <c r="KE667" s="540"/>
      <c r="KF667" s="540"/>
      <c r="KG667" s="540"/>
      <c r="KH667" s="540"/>
      <c r="KI667" s="540"/>
      <c r="KJ667" s="117" t="s">
        <v>313</v>
      </c>
      <c r="KL667" s="117" t="s">
        <v>1</v>
      </c>
      <c r="KM667" s="539" t="str">
        <f t="shared" ref="KM667" si="10472">KD667</f>
        <v>TUBERIA PVC SANITARIA DE 2".</v>
      </c>
      <c r="KN667" s="540"/>
      <c r="KO667" s="540"/>
      <c r="KP667" s="540"/>
      <c r="KQ667" s="540"/>
      <c r="KR667" s="540"/>
      <c r="KS667" s="117" t="s">
        <v>313</v>
      </c>
      <c r="KU667" s="117" t="s">
        <v>1</v>
      </c>
      <c r="KV667" s="539" t="str">
        <f t="shared" ref="KV667" si="10473">KM667</f>
        <v>TUBERIA PVC SANITARIA DE 2".</v>
      </c>
      <c r="KW667" s="540"/>
      <c r="KX667" s="540"/>
      <c r="KY667" s="540"/>
      <c r="KZ667" s="540"/>
      <c r="LA667" s="540"/>
      <c r="LB667" s="117" t="s">
        <v>313</v>
      </c>
      <c r="LD667" s="117" t="s">
        <v>1</v>
      </c>
      <c r="LE667" s="539" t="str">
        <f t="shared" ref="LE667" si="10474">KV667</f>
        <v>TUBERIA PVC SANITARIA DE 2".</v>
      </c>
      <c r="LF667" s="540"/>
      <c r="LG667" s="540"/>
      <c r="LH667" s="540"/>
      <c r="LI667" s="540"/>
      <c r="LJ667" s="540"/>
      <c r="LK667" s="117" t="s">
        <v>313</v>
      </c>
      <c r="LM667" s="117" t="s">
        <v>1</v>
      </c>
      <c r="LN667" s="539" t="str">
        <f t="shared" ref="LN667" si="10475">LE667</f>
        <v>TUBERIA PVC SANITARIA DE 2".</v>
      </c>
      <c r="LO667" s="540"/>
      <c r="LP667" s="540"/>
      <c r="LQ667" s="540"/>
      <c r="LR667" s="540"/>
      <c r="LS667" s="540"/>
      <c r="LT667" s="117" t="s">
        <v>313</v>
      </c>
      <c r="LV667" s="117" t="s">
        <v>1</v>
      </c>
      <c r="LW667" s="539" t="str">
        <f t="shared" ref="LW667" si="10476">LN667</f>
        <v>TUBERIA PVC SANITARIA DE 2".</v>
      </c>
      <c r="LX667" s="540"/>
      <c r="LY667" s="540"/>
      <c r="LZ667" s="540"/>
      <c r="MA667" s="540"/>
      <c r="MB667" s="540"/>
      <c r="MC667" s="117" t="s">
        <v>313</v>
      </c>
      <c r="ME667" s="117" t="s">
        <v>1</v>
      </c>
      <c r="MF667" s="539" t="str">
        <f t="shared" ref="MF667" si="10477">LW667</f>
        <v>TUBERIA PVC SANITARIA DE 2".</v>
      </c>
      <c r="MG667" s="540"/>
      <c r="MH667" s="540"/>
      <c r="MI667" s="540"/>
      <c r="MJ667" s="540"/>
      <c r="MK667" s="540"/>
      <c r="ML667" s="117" t="s">
        <v>313</v>
      </c>
      <c r="MN667" s="117" t="s">
        <v>1</v>
      </c>
      <c r="MO667" s="539" t="str">
        <f t="shared" ref="MO667" si="10478">MF667</f>
        <v>TUBERIA PVC SANITARIA DE 2".</v>
      </c>
      <c r="MP667" s="540"/>
      <c r="MQ667" s="540"/>
      <c r="MR667" s="540"/>
      <c r="MS667" s="540"/>
      <c r="MT667" s="540"/>
      <c r="MU667" s="117" t="s">
        <v>313</v>
      </c>
      <c r="MW667" s="117" t="s">
        <v>1</v>
      </c>
      <c r="MX667" s="539" t="str">
        <f t="shared" ref="MX667" si="10479">MO667</f>
        <v>TUBERIA PVC SANITARIA DE 2".</v>
      </c>
      <c r="MY667" s="540"/>
      <c r="MZ667" s="540"/>
      <c r="NA667" s="540"/>
      <c r="NB667" s="540"/>
      <c r="NC667" s="540"/>
      <c r="ND667" s="117" t="s">
        <v>313</v>
      </c>
      <c r="NF667" s="117" t="s">
        <v>1</v>
      </c>
      <c r="NG667" s="539" t="str">
        <f t="shared" ref="NG667" si="10480">MX667</f>
        <v>TUBERIA PVC SANITARIA DE 2".</v>
      </c>
      <c r="NH667" s="540"/>
      <c r="NI667" s="540"/>
      <c r="NJ667" s="540"/>
      <c r="NK667" s="540"/>
      <c r="NL667" s="540"/>
      <c r="NM667" s="117" t="s">
        <v>313</v>
      </c>
      <c r="NO667" s="117" t="s">
        <v>1</v>
      </c>
      <c r="NP667" s="539" t="str">
        <f t="shared" ref="NP667" si="10481">NG667</f>
        <v>TUBERIA PVC SANITARIA DE 2".</v>
      </c>
      <c r="NQ667" s="540"/>
      <c r="NR667" s="540"/>
      <c r="NS667" s="540"/>
      <c r="NT667" s="540"/>
      <c r="NU667" s="540"/>
      <c r="NV667" s="117" t="s">
        <v>313</v>
      </c>
      <c r="NX667" s="117" t="s">
        <v>1</v>
      </c>
      <c r="NY667" s="539" t="str">
        <f t="shared" ref="NY667" si="10482">NP667</f>
        <v>TUBERIA PVC SANITARIA DE 2".</v>
      </c>
      <c r="NZ667" s="540"/>
      <c r="OA667" s="540"/>
      <c r="OB667" s="540"/>
      <c r="OC667" s="540"/>
      <c r="OD667" s="540"/>
      <c r="OE667" s="117" t="s">
        <v>313</v>
      </c>
      <c r="OG667" s="117" t="s">
        <v>1</v>
      </c>
      <c r="OH667" s="539" t="str">
        <f t="shared" ref="OH667" si="10483">NY667</f>
        <v>TUBERIA PVC SANITARIA DE 2".</v>
      </c>
      <c r="OI667" s="540"/>
      <c r="OJ667" s="540"/>
      <c r="OK667" s="540"/>
      <c r="OL667" s="540"/>
      <c r="OM667" s="540"/>
      <c r="ON667" s="117" t="s">
        <v>313</v>
      </c>
      <c r="OP667" s="117" t="s">
        <v>1</v>
      </c>
      <c r="OQ667" s="539" t="str">
        <f t="shared" ref="OQ667" si="10484">OH667</f>
        <v>TUBERIA PVC SANITARIA DE 2".</v>
      </c>
      <c r="OR667" s="540"/>
      <c r="OS667" s="540"/>
      <c r="OT667" s="540"/>
      <c r="OU667" s="540"/>
      <c r="OV667" s="540"/>
      <c r="OW667" s="117" t="s">
        <v>313</v>
      </c>
      <c r="OY667" s="117" t="s">
        <v>1</v>
      </c>
      <c r="OZ667" s="539" t="str">
        <f t="shared" ref="OZ667" si="10485">OQ667</f>
        <v>TUBERIA PVC SANITARIA DE 2".</v>
      </c>
      <c r="PA667" s="540"/>
      <c r="PB667" s="540"/>
      <c r="PC667" s="540"/>
      <c r="PD667" s="540"/>
      <c r="PE667" s="540"/>
      <c r="PF667" s="117" t="s">
        <v>313</v>
      </c>
    </row>
    <row r="668" spans="1:422">
      <c r="A668" s="127" t="str">
        <f>+APU!A375</f>
        <v>11-02-002</v>
      </c>
      <c r="B668" s="545"/>
      <c r="C668" s="545"/>
      <c r="D668" s="545"/>
      <c r="E668" s="545"/>
      <c r="F668" s="545"/>
      <c r="G668" s="545"/>
      <c r="H668" s="133" t="str">
        <f>+APU!C375</f>
        <v>M</v>
      </c>
      <c r="J668" s="127" t="str">
        <f>+A668</f>
        <v>11-02-002</v>
      </c>
      <c r="K668" s="540"/>
      <c r="L668" s="540"/>
      <c r="M668" s="540"/>
      <c r="N668" s="540"/>
      <c r="O668" s="540"/>
      <c r="P668" s="540"/>
      <c r="Q668" s="126" t="str">
        <f>H668</f>
        <v>M</v>
      </c>
      <c r="S668" s="127" t="str">
        <f>+J668</f>
        <v>11-02-002</v>
      </c>
      <c r="T668" s="540"/>
      <c r="U668" s="540"/>
      <c r="V668" s="540"/>
      <c r="W668" s="540"/>
      <c r="X668" s="540"/>
      <c r="Y668" s="540"/>
      <c r="Z668" s="126" t="str">
        <f>Q668</f>
        <v>M</v>
      </c>
      <c r="AB668" s="127" t="str">
        <f>+S668</f>
        <v>11-02-002</v>
      </c>
      <c r="AC668" s="540"/>
      <c r="AD668" s="540"/>
      <c r="AE668" s="540"/>
      <c r="AF668" s="540"/>
      <c r="AG668" s="540"/>
      <c r="AH668" s="540"/>
      <c r="AI668" s="126" t="str">
        <f>Z668</f>
        <v>M</v>
      </c>
      <c r="AK668" s="127" t="str">
        <f>+AB668</f>
        <v>11-02-002</v>
      </c>
      <c r="AL668" s="540"/>
      <c r="AM668" s="540"/>
      <c r="AN668" s="540"/>
      <c r="AO668" s="540"/>
      <c r="AP668" s="540"/>
      <c r="AQ668" s="540"/>
      <c r="AR668" s="126" t="str">
        <f>AI668</f>
        <v>M</v>
      </c>
      <c r="AT668" s="127" t="str">
        <f>+AK668</f>
        <v>11-02-002</v>
      </c>
      <c r="AU668" s="540"/>
      <c r="AV668" s="540"/>
      <c r="AW668" s="540"/>
      <c r="AX668" s="540"/>
      <c r="AY668" s="540"/>
      <c r="AZ668" s="540"/>
      <c r="BA668" s="126" t="str">
        <f>AR668</f>
        <v>M</v>
      </c>
      <c r="BC668" s="127" t="str">
        <f t="shared" ref="BC668" si="10486">+AT668</f>
        <v>11-02-002</v>
      </c>
      <c r="BD668" s="540"/>
      <c r="BE668" s="540"/>
      <c r="BF668" s="540"/>
      <c r="BG668" s="540"/>
      <c r="BH668" s="540"/>
      <c r="BI668" s="540"/>
      <c r="BJ668" s="126" t="str">
        <f t="shared" ref="BJ668" si="10487">BA668</f>
        <v>M</v>
      </c>
      <c r="BL668" s="127" t="str">
        <f t="shared" ref="BL668" si="10488">+BC668</f>
        <v>11-02-002</v>
      </c>
      <c r="BM668" s="540"/>
      <c r="BN668" s="540"/>
      <c r="BO668" s="540"/>
      <c r="BP668" s="540"/>
      <c r="BQ668" s="540"/>
      <c r="BR668" s="540"/>
      <c r="BS668" s="126" t="str">
        <f t="shared" ref="BS668" si="10489">BJ668</f>
        <v>M</v>
      </c>
      <c r="BU668" s="127" t="str">
        <f t="shared" ref="BU668" si="10490">+BL668</f>
        <v>11-02-002</v>
      </c>
      <c r="BV668" s="540"/>
      <c r="BW668" s="540"/>
      <c r="BX668" s="540"/>
      <c r="BY668" s="540"/>
      <c r="BZ668" s="540"/>
      <c r="CA668" s="540"/>
      <c r="CB668" s="126" t="str">
        <f t="shared" ref="CB668" si="10491">BS668</f>
        <v>M</v>
      </c>
      <c r="CD668" s="127" t="str">
        <f t="shared" ref="CD668" si="10492">+BU668</f>
        <v>11-02-002</v>
      </c>
      <c r="CE668" s="540"/>
      <c r="CF668" s="540"/>
      <c r="CG668" s="540"/>
      <c r="CH668" s="540"/>
      <c r="CI668" s="540"/>
      <c r="CJ668" s="540"/>
      <c r="CK668" s="126" t="str">
        <f t="shared" ref="CK668" si="10493">CB668</f>
        <v>M</v>
      </c>
      <c r="CM668" s="127" t="str">
        <f t="shared" ref="CM668" si="10494">+CD668</f>
        <v>11-02-002</v>
      </c>
      <c r="CN668" s="540"/>
      <c r="CO668" s="540"/>
      <c r="CP668" s="540"/>
      <c r="CQ668" s="540"/>
      <c r="CR668" s="540"/>
      <c r="CS668" s="540"/>
      <c r="CT668" s="126" t="str">
        <f t="shared" ref="CT668" si="10495">CK668</f>
        <v>M</v>
      </c>
      <c r="CV668" s="127" t="str">
        <f t="shared" ref="CV668" si="10496">+CM668</f>
        <v>11-02-002</v>
      </c>
      <c r="CW668" s="540"/>
      <c r="CX668" s="540"/>
      <c r="CY668" s="540"/>
      <c r="CZ668" s="540"/>
      <c r="DA668" s="540"/>
      <c r="DB668" s="540"/>
      <c r="DC668" s="126" t="str">
        <f t="shared" ref="DC668" si="10497">CT668</f>
        <v>M</v>
      </c>
      <c r="DE668" s="127" t="str">
        <f t="shared" ref="DE668" si="10498">+CV668</f>
        <v>11-02-002</v>
      </c>
      <c r="DF668" s="540"/>
      <c r="DG668" s="540"/>
      <c r="DH668" s="540"/>
      <c r="DI668" s="540"/>
      <c r="DJ668" s="540"/>
      <c r="DK668" s="540"/>
      <c r="DL668" s="126" t="str">
        <f t="shared" ref="DL668" si="10499">DC668</f>
        <v>M</v>
      </c>
      <c r="DN668" s="127" t="str">
        <f t="shared" ref="DN668" si="10500">+DE668</f>
        <v>11-02-002</v>
      </c>
      <c r="DO668" s="540"/>
      <c r="DP668" s="540"/>
      <c r="DQ668" s="540"/>
      <c r="DR668" s="540"/>
      <c r="DS668" s="540"/>
      <c r="DT668" s="540"/>
      <c r="DU668" s="126" t="str">
        <f t="shared" ref="DU668" si="10501">DL668</f>
        <v>M</v>
      </c>
      <c r="DW668" s="127" t="str">
        <f t="shared" ref="DW668" si="10502">+DN668</f>
        <v>11-02-002</v>
      </c>
      <c r="DX668" s="540"/>
      <c r="DY668" s="540"/>
      <c r="DZ668" s="540"/>
      <c r="EA668" s="540"/>
      <c r="EB668" s="540"/>
      <c r="EC668" s="540"/>
      <c r="ED668" s="126" t="str">
        <f t="shared" ref="ED668" si="10503">DU668</f>
        <v>M</v>
      </c>
      <c r="EF668" s="127" t="str">
        <f t="shared" ref="EF668" si="10504">+DW668</f>
        <v>11-02-002</v>
      </c>
      <c r="EG668" s="540"/>
      <c r="EH668" s="540"/>
      <c r="EI668" s="540"/>
      <c r="EJ668" s="540"/>
      <c r="EK668" s="540"/>
      <c r="EL668" s="540"/>
      <c r="EM668" s="126" t="str">
        <f t="shared" ref="EM668" si="10505">ED668</f>
        <v>M</v>
      </c>
      <c r="EO668" s="127" t="str">
        <f t="shared" ref="EO668" si="10506">+EF668</f>
        <v>11-02-002</v>
      </c>
      <c r="EP668" s="540"/>
      <c r="EQ668" s="540"/>
      <c r="ER668" s="540"/>
      <c r="ES668" s="540"/>
      <c r="ET668" s="540"/>
      <c r="EU668" s="540"/>
      <c r="EV668" s="126" t="str">
        <f t="shared" ref="EV668" si="10507">EM668</f>
        <v>M</v>
      </c>
      <c r="EX668" s="127" t="str">
        <f t="shared" ref="EX668" si="10508">+EO668</f>
        <v>11-02-002</v>
      </c>
      <c r="EY668" s="540"/>
      <c r="EZ668" s="540"/>
      <c r="FA668" s="540"/>
      <c r="FB668" s="540"/>
      <c r="FC668" s="540"/>
      <c r="FD668" s="540"/>
      <c r="FE668" s="126" t="str">
        <f t="shared" ref="FE668" si="10509">EV668</f>
        <v>M</v>
      </c>
      <c r="FG668" s="127" t="str">
        <f t="shared" ref="FG668" si="10510">+EX668</f>
        <v>11-02-002</v>
      </c>
      <c r="FH668" s="540"/>
      <c r="FI668" s="540"/>
      <c r="FJ668" s="540"/>
      <c r="FK668" s="540"/>
      <c r="FL668" s="540"/>
      <c r="FM668" s="540"/>
      <c r="FN668" s="126" t="str">
        <f t="shared" ref="FN668" si="10511">FE668</f>
        <v>M</v>
      </c>
      <c r="FP668" s="127" t="str">
        <f t="shared" ref="FP668" si="10512">+FG668</f>
        <v>11-02-002</v>
      </c>
      <c r="FQ668" s="540"/>
      <c r="FR668" s="540"/>
      <c r="FS668" s="540"/>
      <c r="FT668" s="540"/>
      <c r="FU668" s="540"/>
      <c r="FV668" s="540"/>
      <c r="FW668" s="126" t="str">
        <f t="shared" ref="FW668" si="10513">FN668</f>
        <v>M</v>
      </c>
      <c r="FY668" s="127" t="str">
        <f t="shared" ref="FY668" si="10514">+FP668</f>
        <v>11-02-002</v>
      </c>
      <c r="FZ668" s="540"/>
      <c r="GA668" s="540"/>
      <c r="GB668" s="540"/>
      <c r="GC668" s="540"/>
      <c r="GD668" s="540"/>
      <c r="GE668" s="540"/>
      <c r="GF668" s="126" t="str">
        <f t="shared" ref="GF668" si="10515">FW668</f>
        <v>M</v>
      </c>
      <c r="GH668" s="127" t="str">
        <f t="shared" ref="GH668" si="10516">+FY668</f>
        <v>11-02-002</v>
      </c>
      <c r="GI668" s="540"/>
      <c r="GJ668" s="540"/>
      <c r="GK668" s="540"/>
      <c r="GL668" s="540"/>
      <c r="GM668" s="540"/>
      <c r="GN668" s="540"/>
      <c r="GO668" s="126" t="str">
        <f t="shared" ref="GO668" si="10517">GF668</f>
        <v>M</v>
      </c>
      <c r="GQ668" s="127" t="str">
        <f t="shared" ref="GQ668" si="10518">+GH668</f>
        <v>11-02-002</v>
      </c>
      <c r="GR668" s="540"/>
      <c r="GS668" s="540"/>
      <c r="GT668" s="540"/>
      <c r="GU668" s="540"/>
      <c r="GV668" s="540"/>
      <c r="GW668" s="540"/>
      <c r="GX668" s="126" t="str">
        <f t="shared" ref="GX668" si="10519">GO668</f>
        <v>M</v>
      </c>
      <c r="GZ668" s="127" t="str">
        <f t="shared" ref="GZ668" si="10520">+GQ668</f>
        <v>11-02-002</v>
      </c>
      <c r="HA668" s="540"/>
      <c r="HB668" s="540"/>
      <c r="HC668" s="540"/>
      <c r="HD668" s="540"/>
      <c r="HE668" s="540"/>
      <c r="HF668" s="540"/>
      <c r="HG668" s="126" t="str">
        <f t="shared" ref="HG668" si="10521">GX668</f>
        <v>M</v>
      </c>
      <c r="HI668" s="127" t="str">
        <f t="shared" ref="HI668" si="10522">+GZ668</f>
        <v>11-02-002</v>
      </c>
      <c r="HJ668" s="540"/>
      <c r="HK668" s="540"/>
      <c r="HL668" s="540"/>
      <c r="HM668" s="540"/>
      <c r="HN668" s="540"/>
      <c r="HO668" s="540"/>
      <c r="HP668" s="126" t="str">
        <f t="shared" ref="HP668" si="10523">HG668</f>
        <v>M</v>
      </c>
      <c r="HR668" s="127" t="str">
        <f t="shared" ref="HR668" si="10524">+HI668</f>
        <v>11-02-002</v>
      </c>
      <c r="HS668" s="540"/>
      <c r="HT668" s="540"/>
      <c r="HU668" s="540"/>
      <c r="HV668" s="540"/>
      <c r="HW668" s="540"/>
      <c r="HX668" s="540"/>
      <c r="HY668" s="126" t="str">
        <f t="shared" ref="HY668" si="10525">HP668</f>
        <v>M</v>
      </c>
      <c r="IA668" s="127" t="str">
        <f t="shared" ref="IA668" si="10526">+HR668</f>
        <v>11-02-002</v>
      </c>
      <c r="IB668" s="540"/>
      <c r="IC668" s="540"/>
      <c r="ID668" s="540"/>
      <c r="IE668" s="540"/>
      <c r="IF668" s="540"/>
      <c r="IG668" s="540"/>
      <c r="IH668" s="126" t="str">
        <f t="shared" ref="IH668" si="10527">HY668</f>
        <v>M</v>
      </c>
      <c r="IJ668" s="127" t="str">
        <f t="shared" ref="IJ668" si="10528">+IA668</f>
        <v>11-02-002</v>
      </c>
      <c r="IK668" s="540"/>
      <c r="IL668" s="540"/>
      <c r="IM668" s="540"/>
      <c r="IN668" s="540"/>
      <c r="IO668" s="540"/>
      <c r="IP668" s="540"/>
      <c r="IQ668" s="126" t="str">
        <f t="shared" ref="IQ668" si="10529">IH668</f>
        <v>M</v>
      </c>
      <c r="IS668" s="127" t="str">
        <f t="shared" ref="IS668" si="10530">+IJ668</f>
        <v>11-02-002</v>
      </c>
      <c r="IT668" s="540"/>
      <c r="IU668" s="540"/>
      <c r="IV668" s="540"/>
      <c r="IW668" s="540"/>
      <c r="IX668" s="540"/>
      <c r="IY668" s="540"/>
      <c r="IZ668" s="126" t="str">
        <f t="shared" ref="IZ668" si="10531">IQ668</f>
        <v>M</v>
      </c>
      <c r="JB668" s="127" t="str">
        <f t="shared" ref="JB668" si="10532">+IS668</f>
        <v>11-02-002</v>
      </c>
      <c r="JC668" s="540"/>
      <c r="JD668" s="540"/>
      <c r="JE668" s="540"/>
      <c r="JF668" s="540"/>
      <c r="JG668" s="540"/>
      <c r="JH668" s="540"/>
      <c r="JI668" s="126" t="str">
        <f t="shared" ref="JI668" si="10533">IZ668</f>
        <v>M</v>
      </c>
      <c r="JK668" s="127" t="str">
        <f t="shared" ref="JK668" si="10534">+JB668</f>
        <v>11-02-002</v>
      </c>
      <c r="JL668" s="540"/>
      <c r="JM668" s="540"/>
      <c r="JN668" s="540"/>
      <c r="JO668" s="540"/>
      <c r="JP668" s="540"/>
      <c r="JQ668" s="540"/>
      <c r="JR668" s="126" t="str">
        <f t="shared" ref="JR668" si="10535">JI668</f>
        <v>M</v>
      </c>
      <c r="JT668" s="127" t="str">
        <f t="shared" ref="JT668" si="10536">+JK668</f>
        <v>11-02-002</v>
      </c>
      <c r="JU668" s="540"/>
      <c r="JV668" s="540"/>
      <c r="JW668" s="540"/>
      <c r="JX668" s="540"/>
      <c r="JY668" s="540"/>
      <c r="JZ668" s="540"/>
      <c r="KA668" s="126" t="str">
        <f t="shared" ref="KA668" si="10537">JR668</f>
        <v>M</v>
      </c>
      <c r="KC668" s="127" t="str">
        <f t="shared" ref="KC668" si="10538">+JT668</f>
        <v>11-02-002</v>
      </c>
      <c r="KD668" s="540"/>
      <c r="KE668" s="540"/>
      <c r="KF668" s="540"/>
      <c r="KG668" s="540"/>
      <c r="KH668" s="540"/>
      <c r="KI668" s="540"/>
      <c r="KJ668" s="126" t="str">
        <f t="shared" ref="KJ668" si="10539">KA668</f>
        <v>M</v>
      </c>
      <c r="KL668" s="127" t="str">
        <f t="shared" ref="KL668" si="10540">+KC668</f>
        <v>11-02-002</v>
      </c>
      <c r="KM668" s="540"/>
      <c r="KN668" s="540"/>
      <c r="KO668" s="540"/>
      <c r="KP668" s="540"/>
      <c r="KQ668" s="540"/>
      <c r="KR668" s="540"/>
      <c r="KS668" s="126" t="str">
        <f t="shared" ref="KS668" si="10541">KJ668</f>
        <v>M</v>
      </c>
      <c r="KU668" s="127" t="str">
        <f t="shared" ref="KU668" si="10542">+KL668</f>
        <v>11-02-002</v>
      </c>
      <c r="KV668" s="540"/>
      <c r="KW668" s="540"/>
      <c r="KX668" s="540"/>
      <c r="KY668" s="540"/>
      <c r="KZ668" s="540"/>
      <c r="LA668" s="540"/>
      <c r="LB668" s="126" t="str">
        <f t="shared" ref="LB668" si="10543">KS668</f>
        <v>M</v>
      </c>
      <c r="LD668" s="127" t="str">
        <f t="shared" ref="LD668" si="10544">+KU668</f>
        <v>11-02-002</v>
      </c>
      <c r="LE668" s="540"/>
      <c r="LF668" s="540"/>
      <c r="LG668" s="540"/>
      <c r="LH668" s="540"/>
      <c r="LI668" s="540"/>
      <c r="LJ668" s="540"/>
      <c r="LK668" s="126" t="str">
        <f t="shared" ref="LK668" si="10545">LB668</f>
        <v>M</v>
      </c>
      <c r="LM668" s="127" t="str">
        <f t="shared" ref="LM668" si="10546">+LD668</f>
        <v>11-02-002</v>
      </c>
      <c r="LN668" s="540"/>
      <c r="LO668" s="540"/>
      <c r="LP668" s="540"/>
      <c r="LQ668" s="540"/>
      <c r="LR668" s="540"/>
      <c r="LS668" s="540"/>
      <c r="LT668" s="126" t="str">
        <f t="shared" ref="LT668" si="10547">LK668</f>
        <v>M</v>
      </c>
      <c r="LV668" s="127" t="str">
        <f t="shared" ref="LV668" si="10548">+LM668</f>
        <v>11-02-002</v>
      </c>
      <c r="LW668" s="540"/>
      <c r="LX668" s="540"/>
      <c r="LY668" s="540"/>
      <c r="LZ668" s="540"/>
      <c r="MA668" s="540"/>
      <c r="MB668" s="540"/>
      <c r="MC668" s="126" t="str">
        <f t="shared" ref="MC668" si="10549">LT668</f>
        <v>M</v>
      </c>
      <c r="ME668" s="127" t="str">
        <f t="shared" ref="ME668" si="10550">+LV668</f>
        <v>11-02-002</v>
      </c>
      <c r="MF668" s="540"/>
      <c r="MG668" s="540"/>
      <c r="MH668" s="540"/>
      <c r="MI668" s="540"/>
      <c r="MJ668" s="540"/>
      <c r="MK668" s="540"/>
      <c r="ML668" s="126" t="str">
        <f t="shared" ref="ML668" si="10551">MC668</f>
        <v>M</v>
      </c>
      <c r="MN668" s="127" t="str">
        <f t="shared" ref="MN668" si="10552">+ME668</f>
        <v>11-02-002</v>
      </c>
      <c r="MO668" s="540"/>
      <c r="MP668" s="540"/>
      <c r="MQ668" s="540"/>
      <c r="MR668" s="540"/>
      <c r="MS668" s="540"/>
      <c r="MT668" s="540"/>
      <c r="MU668" s="126" t="str">
        <f t="shared" ref="MU668" si="10553">ML668</f>
        <v>M</v>
      </c>
      <c r="MW668" s="127" t="str">
        <f t="shared" ref="MW668" si="10554">+MN668</f>
        <v>11-02-002</v>
      </c>
      <c r="MX668" s="540"/>
      <c r="MY668" s="540"/>
      <c r="MZ668" s="540"/>
      <c r="NA668" s="540"/>
      <c r="NB668" s="540"/>
      <c r="NC668" s="540"/>
      <c r="ND668" s="126" t="str">
        <f t="shared" ref="ND668" si="10555">MU668</f>
        <v>M</v>
      </c>
      <c r="NF668" s="127" t="str">
        <f t="shared" ref="NF668" si="10556">+MW668</f>
        <v>11-02-002</v>
      </c>
      <c r="NG668" s="540"/>
      <c r="NH668" s="540"/>
      <c r="NI668" s="540"/>
      <c r="NJ668" s="540"/>
      <c r="NK668" s="540"/>
      <c r="NL668" s="540"/>
      <c r="NM668" s="126" t="str">
        <f t="shared" ref="NM668" si="10557">ND668</f>
        <v>M</v>
      </c>
      <c r="NO668" s="127" t="str">
        <f t="shared" ref="NO668" si="10558">+NF668</f>
        <v>11-02-002</v>
      </c>
      <c r="NP668" s="540"/>
      <c r="NQ668" s="540"/>
      <c r="NR668" s="540"/>
      <c r="NS668" s="540"/>
      <c r="NT668" s="540"/>
      <c r="NU668" s="540"/>
      <c r="NV668" s="126" t="str">
        <f t="shared" ref="NV668" si="10559">NM668</f>
        <v>M</v>
      </c>
      <c r="NX668" s="127" t="str">
        <f t="shared" ref="NX668" si="10560">+NO668</f>
        <v>11-02-002</v>
      </c>
      <c r="NY668" s="540"/>
      <c r="NZ668" s="540"/>
      <c r="OA668" s="540"/>
      <c r="OB668" s="540"/>
      <c r="OC668" s="540"/>
      <c r="OD668" s="540"/>
      <c r="OE668" s="126" t="str">
        <f t="shared" ref="OE668" si="10561">NV668</f>
        <v>M</v>
      </c>
      <c r="OG668" s="127" t="str">
        <f t="shared" ref="OG668" si="10562">+NX668</f>
        <v>11-02-002</v>
      </c>
      <c r="OH668" s="540"/>
      <c r="OI668" s="540"/>
      <c r="OJ668" s="540"/>
      <c r="OK668" s="540"/>
      <c r="OL668" s="540"/>
      <c r="OM668" s="540"/>
      <c r="ON668" s="126" t="str">
        <f t="shared" ref="ON668" si="10563">OE668</f>
        <v>M</v>
      </c>
      <c r="OP668" s="127" t="str">
        <f t="shared" ref="OP668" si="10564">+OG668</f>
        <v>11-02-002</v>
      </c>
      <c r="OQ668" s="540"/>
      <c r="OR668" s="540"/>
      <c r="OS668" s="540"/>
      <c r="OT668" s="540"/>
      <c r="OU668" s="540"/>
      <c r="OV668" s="540"/>
      <c r="OW668" s="126" t="str">
        <f t="shared" ref="OW668" si="10565">ON668</f>
        <v>M</v>
      </c>
      <c r="OY668" s="127" t="str">
        <f t="shared" ref="OY668" si="10566">+OP668</f>
        <v>11-02-002</v>
      </c>
      <c r="OZ668" s="540"/>
      <c r="PA668" s="540"/>
      <c r="PB668" s="540"/>
      <c r="PC668" s="540"/>
      <c r="PD668" s="540"/>
      <c r="PE668" s="540"/>
      <c r="PF668" s="126" t="str">
        <f t="shared" ref="PF668" si="10567">OW668</f>
        <v>M</v>
      </c>
    </row>
    <row r="669" spans="1:422">
      <c r="A669" s="129" t="s">
        <v>314</v>
      </c>
      <c r="B669" s="130"/>
      <c r="C669" s="130" t="s">
        <v>315</v>
      </c>
      <c r="D669" s="130" t="s">
        <v>316</v>
      </c>
      <c r="E669" s="130" t="s">
        <v>317</v>
      </c>
      <c r="F669" s="130" t="s">
        <v>318</v>
      </c>
      <c r="G669" s="128" t="s">
        <v>319</v>
      </c>
      <c r="H669" s="131" t="s">
        <v>44</v>
      </c>
      <c r="J669" s="129" t="s">
        <v>314</v>
      </c>
      <c r="K669" s="130"/>
      <c r="L669" s="130" t="s">
        <v>315</v>
      </c>
      <c r="M669" s="130" t="s">
        <v>316</v>
      </c>
      <c r="N669" s="130" t="s">
        <v>317</v>
      </c>
      <c r="O669" s="130" t="s">
        <v>318</v>
      </c>
      <c r="P669" s="128" t="s">
        <v>319</v>
      </c>
      <c r="Q669" s="131" t="s">
        <v>44</v>
      </c>
      <c r="S669" s="129" t="s">
        <v>314</v>
      </c>
      <c r="T669" s="130"/>
      <c r="U669" s="130" t="s">
        <v>315</v>
      </c>
      <c r="V669" s="130" t="s">
        <v>316</v>
      </c>
      <c r="W669" s="130" t="s">
        <v>317</v>
      </c>
      <c r="X669" s="130" t="s">
        <v>318</v>
      </c>
      <c r="Y669" s="128" t="s">
        <v>319</v>
      </c>
      <c r="Z669" s="131" t="s">
        <v>44</v>
      </c>
      <c r="AB669" s="129" t="s">
        <v>314</v>
      </c>
      <c r="AC669" s="130"/>
      <c r="AD669" s="130" t="s">
        <v>315</v>
      </c>
      <c r="AE669" s="130" t="s">
        <v>316</v>
      </c>
      <c r="AF669" s="130" t="s">
        <v>317</v>
      </c>
      <c r="AG669" s="130" t="s">
        <v>318</v>
      </c>
      <c r="AH669" s="128" t="s">
        <v>319</v>
      </c>
      <c r="AI669" s="131" t="s">
        <v>44</v>
      </c>
      <c r="AK669" s="129" t="s">
        <v>314</v>
      </c>
      <c r="AL669" s="130"/>
      <c r="AM669" s="130" t="s">
        <v>315</v>
      </c>
      <c r="AN669" s="130" t="s">
        <v>316</v>
      </c>
      <c r="AO669" s="130" t="s">
        <v>317</v>
      </c>
      <c r="AP669" s="130" t="s">
        <v>318</v>
      </c>
      <c r="AQ669" s="128" t="s">
        <v>319</v>
      </c>
      <c r="AR669" s="131" t="s">
        <v>44</v>
      </c>
      <c r="AT669" s="129" t="s">
        <v>314</v>
      </c>
      <c r="AU669" s="130"/>
      <c r="AV669" s="130" t="s">
        <v>315</v>
      </c>
      <c r="AW669" s="130" t="s">
        <v>316</v>
      </c>
      <c r="AX669" s="130" t="s">
        <v>317</v>
      </c>
      <c r="AY669" s="130" t="s">
        <v>318</v>
      </c>
      <c r="AZ669" s="128" t="s">
        <v>319</v>
      </c>
      <c r="BA669" s="131" t="s">
        <v>44</v>
      </c>
      <c r="BC669" s="129" t="s">
        <v>314</v>
      </c>
      <c r="BD669" s="130"/>
      <c r="BE669" s="130" t="s">
        <v>315</v>
      </c>
      <c r="BF669" s="130" t="s">
        <v>316</v>
      </c>
      <c r="BG669" s="130" t="s">
        <v>317</v>
      </c>
      <c r="BH669" s="130" t="s">
        <v>318</v>
      </c>
      <c r="BI669" s="128" t="s">
        <v>319</v>
      </c>
      <c r="BJ669" s="131" t="s">
        <v>44</v>
      </c>
      <c r="BL669" s="129" t="s">
        <v>314</v>
      </c>
      <c r="BM669" s="130"/>
      <c r="BN669" s="130" t="s">
        <v>315</v>
      </c>
      <c r="BO669" s="130" t="s">
        <v>316</v>
      </c>
      <c r="BP669" s="130" t="s">
        <v>317</v>
      </c>
      <c r="BQ669" s="130" t="s">
        <v>318</v>
      </c>
      <c r="BR669" s="128" t="s">
        <v>319</v>
      </c>
      <c r="BS669" s="131" t="s">
        <v>44</v>
      </c>
      <c r="BU669" s="129" t="s">
        <v>314</v>
      </c>
      <c r="BV669" s="130"/>
      <c r="BW669" s="130" t="s">
        <v>315</v>
      </c>
      <c r="BX669" s="130" t="s">
        <v>316</v>
      </c>
      <c r="BY669" s="130" t="s">
        <v>317</v>
      </c>
      <c r="BZ669" s="130" t="s">
        <v>318</v>
      </c>
      <c r="CA669" s="128" t="s">
        <v>319</v>
      </c>
      <c r="CB669" s="131" t="s">
        <v>44</v>
      </c>
      <c r="CD669" s="129" t="s">
        <v>314</v>
      </c>
      <c r="CE669" s="130"/>
      <c r="CF669" s="130" t="s">
        <v>315</v>
      </c>
      <c r="CG669" s="130" t="s">
        <v>316</v>
      </c>
      <c r="CH669" s="130" t="s">
        <v>317</v>
      </c>
      <c r="CI669" s="130" t="s">
        <v>318</v>
      </c>
      <c r="CJ669" s="128" t="s">
        <v>319</v>
      </c>
      <c r="CK669" s="131" t="s">
        <v>44</v>
      </c>
      <c r="CM669" s="129" t="s">
        <v>314</v>
      </c>
      <c r="CN669" s="130"/>
      <c r="CO669" s="130" t="s">
        <v>315</v>
      </c>
      <c r="CP669" s="130" t="s">
        <v>316</v>
      </c>
      <c r="CQ669" s="130" t="s">
        <v>317</v>
      </c>
      <c r="CR669" s="130" t="s">
        <v>318</v>
      </c>
      <c r="CS669" s="128" t="s">
        <v>319</v>
      </c>
      <c r="CT669" s="131" t="s">
        <v>44</v>
      </c>
      <c r="CV669" s="129" t="s">
        <v>314</v>
      </c>
      <c r="CW669" s="130"/>
      <c r="CX669" s="130" t="s">
        <v>315</v>
      </c>
      <c r="CY669" s="130" t="s">
        <v>316</v>
      </c>
      <c r="CZ669" s="130" t="s">
        <v>317</v>
      </c>
      <c r="DA669" s="130" t="s">
        <v>318</v>
      </c>
      <c r="DB669" s="128" t="s">
        <v>319</v>
      </c>
      <c r="DC669" s="131" t="s">
        <v>44</v>
      </c>
      <c r="DE669" s="129" t="s">
        <v>314</v>
      </c>
      <c r="DF669" s="130"/>
      <c r="DG669" s="130" t="s">
        <v>315</v>
      </c>
      <c r="DH669" s="130" t="s">
        <v>316</v>
      </c>
      <c r="DI669" s="130" t="s">
        <v>317</v>
      </c>
      <c r="DJ669" s="130" t="s">
        <v>318</v>
      </c>
      <c r="DK669" s="128" t="s">
        <v>319</v>
      </c>
      <c r="DL669" s="131" t="s">
        <v>44</v>
      </c>
      <c r="DN669" s="129" t="s">
        <v>314</v>
      </c>
      <c r="DO669" s="130"/>
      <c r="DP669" s="130" t="s">
        <v>315</v>
      </c>
      <c r="DQ669" s="130" t="s">
        <v>316</v>
      </c>
      <c r="DR669" s="130" t="s">
        <v>317</v>
      </c>
      <c r="DS669" s="130" t="s">
        <v>318</v>
      </c>
      <c r="DT669" s="128" t="s">
        <v>319</v>
      </c>
      <c r="DU669" s="131" t="s">
        <v>44</v>
      </c>
      <c r="DW669" s="129" t="s">
        <v>314</v>
      </c>
      <c r="DX669" s="130"/>
      <c r="DY669" s="130" t="s">
        <v>315</v>
      </c>
      <c r="DZ669" s="130" t="s">
        <v>316</v>
      </c>
      <c r="EA669" s="130" t="s">
        <v>317</v>
      </c>
      <c r="EB669" s="130" t="s">
        <v>318</v>
      </c>
      <c r="EC669" s="128" t="s">
        <v>319</v>
      </c>
      <c r="ED669" s="131" t="s">
        <v>44</v>
      </c>
      <c r="EF669" s="129" t="s">
        <v>314</v>
      </c>
      <c r="EG669" s="130"/>
      <c r="EH669" s="130" t="s">
        <v>315</v>
      </c>
      <c r="EI669" s="130" t="s">
        <v>316</v>
      </c>
      <c r="EJ669" s="130" t="s">
        <v>317</v>
      </c>
      <c r="EK669" s="130" t="s">
        <v>318</v>
      </c>
      <c r="EL669" s="128" t="s">
        <v>319</v>
      </c>
      <c r="EM669" s="131" t="s">
        <v>44</v>
      </c>
      <c r="EO669" s="129" t="s">
        <v>314</v>
      </c>
      <c r="EP669" s="130"/>
      <c r="EQ669" s="130" t="s">
        <v>315</v>
      </c>
      <c r="ER669" s="130" t="s">
        <v>316</v>
      </c>
      <c r="ES669" s="130" t="s">
        <v>317</v>
      </c>
      <c r="ET669" s="130" t="s">
        <v>318</v>
      </c>
      <c r="EU669" s="128" t="s">
        <v>319</v>
      </c>
      <c r="EV669" s="131" t="s">
        <v>44</v>
      </c>
      <c r="EX669" s="129" t="s">
        <v>314</v>
      </c>
      <c r="EY669" s="130"/>
      <c r="EZ669" s="130" t="s">
        <v>315</v>
      </c>
      <c r="FA669" s="130" t="s">
        <v>316</v>
      </c>
      <c r="FB669" s="130" t="s">
        <v>317</v>
      </c>
      <c r="FC669" s="130" t="s">
        <v>318</v>
      </c>
      <c r="FD669" s="128" t="s">
        <v>319</v>
      </c>
      <c r="FE669" s="131" t="s">
        <v>44</v>
      </c>
      <c r="FG669" s="129" t="s">
        <v>314</v>
      </c>
      <c r="FH669" s="130"/>
      <c r="FI669" s="130" t="s">
        <v>315</v>
      </c>
      <c r="FJ669" s="130" t="s">
        <v>316</v>
      </c>
      <c r="FK669" s="130" t="s">
        <v>317</v>
      </c>
      <c r="FL669" s="130" t="s">
        <v>318</v>
      </c>
      <c r="FM669" s="128" t="s">
        <v>319</v>
      </c>
      <c r="FN669" s="131" t="s">
        <v>44</v>
      </c>
      <c r="FP669" s="129" t="s">
        <v>314</v>
      </c>
      <c r="FQ669" s="130"/>
      <c r="FR669" s="130" t="s">
        <v>315</v>
      </c>
      <c r="FS669" s="130" t="s">
        <v>316</v>
      </c>
      <c r="FT669" s="130" t="s">
        <v>317</v>
      </c>
      <c r="FU669" s="130" t="s">
        <v>318</v>
      </c>
      <c r="FV669" s="128" t="s">
        <v>319</v>
      </c>
      <c r="FW669" s="131" t="s">
        <v>44</v>
      </c>
      <c r="FY669" s="129" t="s">
        <v>314</v>
      </c>
      <c r="FZ669" s="130"/>
      <c r="GA669" s="130" t="s">
        <v>315</v>
      </c>
      <c r="GB669" s="130" t="s">
        <v>316</v>
      </c>
      <c r="GC669" s="130" t="s">
        <v>317</v>
      </c>
      <c r="GD669" s="130" t="s">
        <v>318</v>
      </c>
      <c r="GE669" s="128" t="s">
        <v>319</v>
      </c>
      <c r="GF669" s="131" t="s">
        <v>44</v>
      </c>
      <c r="GH669" s="129" t="s">
        <v>314</v>
      </c>
      <c r="GI669" s="130"/>
      <c r="GJ669" s="130" t="s">
        <v>315</v>
      </c>
      <c r="GK669" s="130" t="s">
        <v>316</v>
      </c>
      <c r="GL669" s="130" t="s">
        <v>317</v>
      </c>
      <c r="GM669" s="130" t="s">
        <v>318</v>
      </c>
      <c r="GN669" s="128" t="s">
        <v>319</v>
      </c>
      <c r="GO669" s="131" t="s">
        <v>44</v>
      </c>
      <c r="GQ669" s="129" t="s">
        <v>314</v>
      </c>
      <c r="GR669" s="130"/>
      <c r="GS669" s="130" t="s">
        <v>315</v>
      </c>
      <c r="GT669" s="130" t="s">
        <v>316</v>
      </c>
      <c r="GU669" s="130" t="s">
        <v>317</v>
      </c>
      <c r="GV669" s="130" t="s">
        <v>318</v>
      </c>
      <c r="GW669" s="128" t="s">
        <v>319</v>
      </c>
      <c r="GX669" s="131" t="s">
        <v>44</v>
      </c>
      <c r="GZ669" s="129" t="s">
        <v>314</v>
      </c>
      <c r="HA669" s="130"/>
      <c r="HB669" s="130" t="s">
        <v>315</v>
      </c>
      <c r="HC669" s="130" t="s">
        <v>316</v>
      </c>
      <c r="HD669" s="130" t="s">
        <v>317</v>
      </c>
      <c r="HE669" s="130" t="s">
        <v>318</v>
      </c>
      <c r="HF669" s="128" t="s">
        <v>319</v>
      </c>
      <c r="HG669" s="131" t="s">
        <v>44</v>
      </c>
      <c r="HI669" s="129" t="s">
        <v>314</v>
      </c>
      <c r="HJ669" s="130"/>
      <c r="HK669" s="130" t="s">
        <v>315</v>
      </c>
      <c r="HL669" s="130" t="s">
        <v>316</v>
      </c>
      <c r="HM669" s="130" t="s">
        <v>317</v>
      </c>
      <c r="HN669" s="130" t="s">
        <v>318</v>
      </c>
      <c r="HO669" s="128" t="s">
        <v>319</v>
      </c>
      <c r="HP669" s="131" t="s">
        <v>44</v>
      </c>
      <c r="HR669" s="129" t="s">
        <v>314</v>
      </c>
      <c r="HS669" s="130"/>
      <c r="HT669" s="130" t="s">
        <v>315</v>
      </c>
      <c r="HU669" s="130" t="s">
        <v>316</v>
      </c>
      <c r="HV669" s="130" t="s">
        <v>317</v>
      </c>
      <c r="HW669" s="130" t="s">
        <v>318</v>
      </c>
      <c r="HX669" s="128" t="s">
        <v>319</v>
      </c>
      <c r="HY669" s="131" t="s">
        <v>44</v>
      </c>
      <c r="IA669" s="129" t="s">
        <v>314</v>
      </c>
      <c r="IB669" s="130"/>
      <c r="IC669" s="130" t="s">
        <v>315</v>
      </c>
      <c r="ID669" s="130" t="s">
        <v>316</v>
      </c>
      <c r="IE669" s="130" t="s">
        <v>317</v>
      </c>
      <c r="IF669" s="130" t="s">
        <v>318</v>
      </c>
      <c r="IG669" s="128" t="s">
        <v>319</v>
      </c>
      <c r="IH669" s="131" t="s">
        <v>44</v>
      </c>
      <c r="IJ669" s="129" t="s">
        <v>314</v>
      </c>
      <c r="IK669" s="130"/>
      <c r="IL669" s="130" t="s">
        <v>315</v>
      </c>
      <c r="IM669" s="130" t="s">
        <v>316</v>
      </c>
      <c r="IN669" s="130" t="s">
        <v>317</v>
      </c>
      <c r="IO669" s="130" t="s">
        <v>318</v>
      </c>
      <c r="IP669" s="128" t="s">
        <v>319</v>
      </c>
      <c r="IQ669" s="131" t="s">
        <v>44</v>
      </c>
      <c r="IS669" s="129" t="s">
        <v>314</v>
      </c>
      <c r="IT669" s="130"/>
      <c r="IU669" s="130" t="s">
        <v>315</v>
      </c>
      <c r="IV669" s="130" t="s">
        <v>316</v>
      </c>
      <c r="IW669" s="130" t="s">
        <v>317</v>
      </c>
      <c r="IX669" s="130" t="s">
        <v>318</v>
      </c>
      <c r="IY669" s="128" t="s">
        <v>319</v>
      </c>
      <c r="IZ669" s="131" t="s">
        <v>44</v>
      </c>
      <c r="JB669" s="129" t="s">
        <v>314</v>
      </c>
      <c r="JC669" s="130"/>
      <c r="JD669" s="130" t="s">
        <v>315</v>
      </c>
      <c r="JE669" s="130" t="s">
        <v>316</v>
      </c>
      <c r="JF669" s="130" t="s">
        <v>317</v>
      </c>
      <c r="JG669" s="130" t="s">
        <v>318</v>
      </c>
      <c r="JH669" s="128" t="s">
        <v>319</v>
      </c>
      <c r="JI669" s="131" t="s">
        <v>44</v>
      </c>
      <c r="JK669" s="129" t="s">
        <v>314</v>
      </c>
      <c r="JL669" s="130"/>
      <c r="JM669" s="130" t="s">
        <v>315</v>
      </c>
      <c r="JN669" s="130" t="s">
        <v>316</v>
      </c>
      <c r="JO669" s="130" t="s">
        <v>317</v>
      </c>
      <c r="JP669" s="130" t="s">
        <v>318</v>
      </c>
      <c r="JQ669" s="128" t="s">
        <v>319</v>
      </c>
      <c r="JR669" s="131" t="s">
        <v>44</v>
      </c>
      <c r="JT669" s="129" t="s">
        <v>314</v>
      </c>
      <c r="JU669" s="130"/>
      <c r="JV669" s="130" t="s">
        <v>315</v>
      </c>
      <c r="JW669" s="130" t="s">
        <v>316</v>
      </c>
      <c r="JX669" s="130" t="s">
        <v>317</v>
      </c>
      <c r="JY669" s="130" t="s">
        <v>318</v>
      </c>
      <c r="JZ669" s="128" t="s">
        <v>319</v>
      </c>
      <c r="KA669" s="131" t="s">
        <v>44</v>
      </c>
      <c r="KC669" s="129" t="s">
        <v>314</v>
      </c>
      <c r="KD669" s="130"/>
      <c r="KE669" s="130" t="s">
        <v>315</v>
      </c>
      <c r="KF669" s="130" t="s">
        <v>316</v>
      </c>
      <c r="KG669" s="130" t="s">
        <v>317</v>
      </c>
      <c r="KH669" s="130" t="s">
        <v>318</v>
      </c>
      <c r="KI669" s="128" t="s">
        <v>319</v>
      </c>
      <c r="KJ669" s="131" t="s">
        <v>44</v>
      </c>
      <c r="KL669" s="129" t="s">
        <v>314</v>
      </c>
      <c r="KM669" s="130"/>
      <c r="KN669" s="130" t="s">
        <v>315</v>
      </c>
      <c r="KO669" s="130" t="s">
        <v>316</v>
      </c>
      <c r="KP669" s="130" t="s">
        <v>317</v>
      </c>
      <c r="KQ669" s="130" t="s">
        <v>318</v>
      </c>
      <c r="KR669" s="128" t="s">
        <v>319</v>
      </c>
      <c r="KS669" s="131" t="s">
        <v>44</v>
      </c>
      <c r="KU669" s="129" t="s">
        <v>314</v>
      </c>
      <c r="KV669" s="130"/>
      <c r="KW669" s="130" t="s">
        <v>315</v>
      </c>
      <c r="KX669" s="130" t="s">
        <v>316</v>
      </c>
      <c r="KY669" s="130" t="s">
        <v>317</v>
      </c>
      <c r="KZ669" s="130" t="s">
        <v>318</v>
      </c>
      <c r="LA669" s="128" t="s">
        <v>319</v>
      </c>
      <c r="LB669" s="131" t="s">
        <v>44</v>
      </c>
      <c r="LD669" s="129" t="s">
        <v>314</v>
      </c>
      <c r="LE669" s="130"/>
      <c r="LF669" s="130" t="s">
        <v>315</v>
      </c>
      <c r="LG669" s="130" t="s">
        <v>316</v>
      </c>
      <c r="LH669" s="130" t="s">
        <v>317</v>
      </c>
      <c r="LI669" s="130" t="s">
        <v>318</v>
      </c>
      <c r="LJ669" s="128" t="s">
        <v>319</v>
      </c>
      <c r="LK669" s="131" t="s">
        <v>44</v>
      </c>
      <c r="LM669" s="129" t="s">
        <v>314</v>
      </c>
      <c r="LN669" s="130"/>
      <c r="LO669" s="130" t="s">
        <v>315</v>
      </c>
      <c r="LP669" s="130" t="s">
        <v>316</v>
      </c>
      <c r="LQ669" s="130" t="s">
        <v>317</v>
      </c>
      <c r="LR669" s="130" t="s">
        <v>318</v>
      </c>
      <c r="LS669" s="128" t="s">
        <v>319</v>
      </c>
      <c r="LT669" s="131" t="s">
        <v>44</v>
      </c>
      <c r="LV669" s="129" t="s">
        <v>314</v>
      </c>
      <c r="LW669" s="130"/>
      <c r="LX669" s="130" t="s">
        <v>315</v>
      </c>
      <c r="LY669" s="130" t="s">
        <v>316</v>
      </c>
      <c r="LZ669" s="130" t="s">
        <v>317</v>
      </c>
      <c r="MA669" s="130" t="s">
        <v>318</v>
      </c>
      <c r="MB669" s="128" t="s">
        <v>319</v>
      </c>
      <c r="MC669" s="131" t="s">
        <v>44</v>
      </c>
      <c r="ME669" s="129" t="s">
        <v>314</v>
      </c>
      <c r="MF669" s="130"/>
      <c r="MG669" s="130" t="s">
        <v>315</v>
      </c>
      <c r="MH669" s="130" t="s">
        <v>316</v>
      </c>
      <c r="MI669" s="130" t="s">
        <v>317</v>
      </c>
      <c r="MJ669" s="130" t="s">
        <v>318</v>
      </c>
      <c r="MK669" s="128" t="s">
        <v>319</v>
      </c>
      <c r="ML669" s="131" t="s">
        <v>44</v>
      </c>
      <c r="MN669" s="129" t="s">
        <v>314</v>
      </c>
      <c r="MO669" s="130"/>
      <c r="MP669" s="130" t="s">
        <v>315</v>
      </c>
      <c r="MQ669" s="130" t="s">
        <v>316</v>
      </c>
      <c r="MR669" s="130" t="s">
        <v>317</v>
      </c>
      <c r="MS669" s="130" t="s">
        <v>318</v>
      </c>
      <c r="MT669" s="128" t="s">
        <v>319</v>
      </c>
      <c r="MU669" s="131" t="s">
        <v>44</v>
      </c>
      <c r="MW669" s="129" t="s">
        <v>314</v>
      </c>
      <c r="MX669" s="130"/>
      <c r="MY669" s="130" t="s">
        <v>315</v>
      </c>
      <c r="MZ669" s="130" t="s">
        <v>316</v>
      </c>
      <c r="NA669" s="130" t="s">
        <v>317</v>
      </c>
      <c r="NB669" s="130" t="s">
        <v>318</v>
      </c>
      <c r="NC669" s="128" t="s">
        <v>319</v>
      </c>
      <c r="ND669" s="131" t="s">
        <v>44</v>
      </c>
      <c r="NF669" s="129" t="s">
        <v>314</v>
      </c>
      <c r="NG669" s="130"/>
      <c r="NH669" s="130" t="s">
        <v>315</v>
      </c>
      <c r="NI669" s="130" t="s">
        <v>316</v>
      </c>
      <c r="NJ669" s="130" t="s">
        <v>317</v>
      </c>
      <c r="NK669" s="130" t="s">
        <v>318</v>
      </c>
      <c r="NL669" s="128" t="s">
        <v>319</v>
      </c>
      <c r="NM669" s="131" t="s">
        <v>44</v>
      </c>
      <c r="NO669" s="129" t="s">
        <v>314</v>
      </c>
      <c r="NP669" s="130"/>
      <c r="NQ669" s="130" t="s">
        <v>315</v>
      </c>
      <c r="NR669" s="130" t="s">
        <v>316</v>
      </c>
      <c r="NS669" s="130" t="s">
        <v>317</v>
      </c>
      <c r="NT669" s="130" t="s">
        <v>318</v>
      </c>
      <c r="NU669" s="128" t="s">
        <v>319</v>
      </c>
      <c r="NV669" s="131" t="s">
        <v>44</v>
      </c>
      <c r="NX669" s="129" t="s">
        <v>314</v>
      </c>
      <c r="NY669" s="130"/>
      <c r="NZ669" s="130" t="s">
        <v>315</v>
      </c>
      <c r="OA669" s="130" t="s">
        <v>316</v>
      </c>
      <c r="OB669" s="130" t="s">
        <v>317</v>
      </c>
      <c r="OC669" s="130" t="s">
        <v>318</v>
      </c>
      <c r="OD669" s="128" t="s">
        <v>319</v>
      </c>
      <c r="OE669" s="131" t="s">
        <v>44</v>
      </c>
      <c r="OG669" s="129" t="s">
        <v>314</v>
      </c>
      <c r="OH669" s="130"/>
      <c r="OI669" s="130" t="s">
        <v>315</v>
      </c>
      <c r="OJ669" s="130" t="s">
        <v>316</v>
      </c>
      <c r="OK669" s="130" t="s">
        <v>317</v>
      </c>
      <c r="OL669" s="130" t="s">
        <v>318</v>
      </c>
      <c r="OM669" s="128" t="s">
        <v>319</v>
      </c>
      <c r="ON669" s="131" t="s">
        <v>44</v>
      </c>
      <c r="OP669" s="129" t="s">
        <v>314</v>
      </c>
      <c r="OQ669" s="130"/>
      <c r="OR669" s="130" t="s">
        <v>315</v>
      </c>
      <c r="OS669" s="130" t="s">
        <v>316</v>
      </c>
      <c r="OT669" s="130" t="s">
        <v>317</v>
      </c>
      <c r="OU669" s="130" t="s">
        <v>318</v>
      </c>
      <c r="OV669" s="128" t="s">
        <v>319</v>
      </c>
      <c r="OW669" s="131" t="s">
        <v>44</v>
      </c>
      <c r="OY669" s="129" t="s">
        <v>314</v>
      </c>
      <c r="OZ669" s="130"/>
      <c r="PA669" s="130" t="s">
        <v>315</v>
      </c>
      <c r="PB669" s="130" t="s">
        <v>316</v>
      </c>
      <c r="PC669" s="130" t="s">
        <v>317</v>
      </c>
      <c r="PD669" s="130" t="s">
        <v>318</v>
      </c>
      <c r="PE669" s="128" t="s">
        <v>319</v>
      </c>
      <c r="PF669" s="131" t="s">
        <v>44</v>
      </c>
    </row>
    <row r="670" spans="1:422">
      <c r="A670" s="118"/>
      <c r="B670" s="118"/>
      <c r="C670" s="115"/>
      <c r="D670" s="115"/>
      <c r="E670" s="115"/>
      <c r="F670" s="115"/>
      <c r="G670" s="115"/>
      <c r="H670" s="115">
        <f t="shared" ref="H670:H677" si="10568">PRODUCT(C670:G670)</f>
        <v>0</v>
      </c>
      <c r="J670" s="118"/>
      <c r="K670" s="118"/>
      <c r="L670" s="115"/>
      <c r="M670" s="115"/>
      <c r="N670" s="115"/>
      <c r="O670" s="115"/>
      <c r="P670" s="115"/>
      <c r="Q670" s="115">
        <f t="shared" ref="Q670:Q677" si="10569">PRODUCT(L670:P670)</f>
        <v>0</v>
      </c>
      <c r="S670" s="118"/>
      <c r="T670" s="118"/>
      <c r="U670" s="115"/>
      <c r="V670" s="115"/>
      <c r="W670" s="115"/>
      <c r="X670" s="115"/>
      <c r="Y670" s="115"/>
      <c r="Z670" s="115">
        <f t="shared" ref="Z670:Z677" si="10570">PRODUCT(U670:Y670)</f>
        <v>0</v>
      </c>
      <c r="AB670" s="118"/>
      <c r="AC670" s="118"/>
      <c r="AD670" s="115"/>
      <c r="AE670" s="115"/>
      <c r="AF670" s="115"/>
      <c r="AG670" s="115"/>
      <c r="AH670" s="115"/>
      <c r="AI670" s="115">
        <f t="shared" ref="AI670:AI677" si="10571">PRODUCT(AD670:AH670)</f>
        <v>0</v>
      </c>
      <c r="AK670" s="118"/>
      <c r="AL670" s="118"/>
      <c r="AM670" s="115"/>
      <c r="AN670" s="115"/>
      <c r="AO670" s="115"/>
      <c r="AP670" s="115"/>
      <c r="AQ670" s="115"/>
      <c r="AR670" s="115">
        <f t="shared" ref="AR670:AR677" si="10572">PRODUCT(AM670:AQ670)</f>
        <v>0</v>
      </c>
      <c r="AT670" s="118"/>
      <c r="AU670" s="118"/>
      <c r="AV670" s="115"/>
      <c r="AW670" s="115"/>
      <c r="AX670" s="115"/>
      <c r="AY670" s="115"/>
      <c r="AZ670" s="115"/>
      <c r="BA670" s="115">
        <f t="shared" ref="BA670:BA677" si="10573">PRODUCT(AV670:AZ670)</f>
        <v>0</v>
      </c>
      <c r="BC670" s="118"/>
      <c r="BD670" s="118"/>
      <c r="BE670" s="115"/>
      <c r="BF670" s="115"/>
      <c r="BG670" s="115"/>
      <c r="BH670" s="115"/>
      <c r="BI670" s="115"/>
      <c r="BJ670" s="115">
        <f t="shared" ref="BJ670:BJ677" si="10574">PRODUCT(BE670:BI670)</f>
        <v>0</v>
      </c>
      <c r="BL670" s="118"/>
      <c r="BM670" s="118"/>
      <c r="BN670" s="115"/>
      <c r="BO670" s="115"/>
      <c r="BP670" s="115"/>
      <c r="BQ670" s="115"/>
      <c r="BR670" s="115"/>
      <c r="BS670" s="115">
        <f t="shared" ref="BS670:BS677" si="10575">PRODUCT(BN670:BR670)</f>
        <v>0</v>
      </c>
      <c r="BU670" s="118"/>
      <c r="BV670" s="118"/>
      <c r="BW670" s="115"/>
      <c r="BX670" s="115"/>
      <c r="BY670" s="115"/>
      <c r="BZ670" s="115"/>
      <c r="CA670" s="115"/>
      <c r="CB670" s="115">
        <f t="shared" ref="CB670:CB677" si="10576">PRODUCT(BW670:CA670)</f>
        <v>0</v>
      </c>
      <c r="CD670" s="118"/>
      <c r="CE670" s="118"/>
      <c r="CF670" s="115"/>
      <c r="CG670" s="115"/>
      <c r="CH670" s="115"/>
      <c r="CI670" s="115"/>
      <c r="CJ670" s="115"/>
      <c r="CK670" s="115">
        <f t="shared" ref="CK670:CK677" si="10577">PRODUCT(CF670:CJ670)</f>
        <v>0</v>
      </c>
      <c r="CM670" s="118"/>
      <c r="CN670" s="118"/>
      <c r="CO670" s="115"/>
      <c r="CP670" s="115"/>
      <c r="CQ670" s="115"/>
      <c r="CR670" s="115"/>
      <c r="CS670" s="115"/>
      <c r="CT670" s="115">
        <f t="shared" ref="CT670:CT677" si="10578">PRODUCT(CO670:CS670)</f>
        <v>0</v>
      </c>
      <c r="CV670" s="118"/>
      <c r="CW670" s="118"/>
      <c r="CX670" s="115"/>
      <c r="CY670" s="115"/>
      <c r="CZ670" s="115"/>
      <c r="DA670" s="115"/>
      <c r="DB670" s="115"/>
      <c r="DC670" s="115">
        <f t="shared" ref="DC670:DC677" si="10579">PRODUCT(CX670:DB670)</f>
        <v>0</v>
      </c>
      <c r="DE670" s="118"/>
      <c r="DF670" s="118"/>
      <c r="DG670" s="115"/>
      <c r="DH670" s="115"/>
      <c r="DI670" s="115"/>
      <c r="DJ670" s="115"/>
      <c r="DK670" s="115"/>
      <c r="DL670" s="115">
        <f t="shared" ref="DL670:DL677" si="10580">PRODUCT(DG670:DK670)</f>
        <v>0</v>
      </c>
      <c r="DN670" s="118"/>
      <c r="DO670" s="118"/>
      <c r="DP670" s="115"/>
      <c r="DQ670" s="115"/>
      <c r="DR670" s="115"/>
      <c r="DS670" s="115"/>
      <c r="DT670" s="115"/>
      <c r="DU670" s="115">
        <f t="shared" ref="DU670:DU677" si="10581">PRODUCT(DP670:DT670)</f>
        <v>0</v>
      </c>
      <c r="DW670" s="118"/>
      <c r="DX670" s="118"/>
      <c r="DY670" s="115"/>
      <c r="DZ670" s="115"/>
      <c r="EA670" s="115"/>
      <c r="EB670" s="115"/>
      <c r="EC670" s="115"/>
      <c r="ED670" s="115">
        <f t="shared" ref="ED670:ED677" si="10582">PRODUCT(DY670:EC670)</f>
        <v>0</v>
      </c>
      <c r="EF670" s="118"/>
      <c r="EG670" s="118"/>
      <c r="EH670" s="115"/>
      <c r="EI670" s="115"/>
      <c r="EJ670" s="115"/>
      <c r="EK670" s="115"/>
      <c r="EL670" s="115"/>
      <c r="EM670" s="115">
        <f t="shared" ref="EM670:EM677" si="10583">PRODUCT(EH670:EL670)</f>
        <v>0</v>
      </c>
      <c r="EO670" s="118"/>
      <c r="EP670" s="118"/>
      <c r="EQ670" s="115"/>
      <c r="ER670" s="115"/>
      <c r="ES670" s="115"/>
      <c r="ET670" s="115"/>
      <c r="EU670" s="115"/>
      <c r="EV670" s="115">
        <f t="shared" ref="EV670:EV677" si="10584">PRODUCT(EQ670:EU670)</f>
        <v>0</v>
      </c>
      <c r="EX670" s="118"/>
      <c r="EY670" s="118"/>
      <c r="EZ670" s="115"/>
      <c r="FA670" s="115"/>
      <c r="FB670" s="115"/>
      <c r="FC670" s="115"/>
      <c r="FD670" s="115"/>
      <c r="FE670" s="115">
        <f t="shared" ref="FE670:FE677" si="10585">PRODUCT(EZ670:FD670)</f>
        <v>0</v>
      </c>
      <c r="FG670" s="118"/>
      <c r="FH670" s="118"/>
      <c r="FI670" s="115"/>
      <c r="FJ670" s="115"/>
      <c r="FK670" s="115"/>
      <c r="FL670" s="115"/>
      <c r="FM670" s="115"/>
      <c r="FN670" s="115">
        <f t="shared" ref="FN670:FN677" si="10586">PRODUCT(FI670:FM670)</f>
        <v>0</v>
      </c>
      <c r="FP670" s="118"/>
      <c r="FQ670" s="118"/>
      <c r="FR670" s="115"/>
      <c r="FS670" s="115"/>
      <c r="FT670" s="115"/>
      <c r="FU670" s="115"/>
      <c r="FV670" s="115"/>
      <c r="FW670" s="115">
        <f t="shared" ref="FW670:FW677" si="10587">PRODUCT(FR670:FV670)</f>
        <v>0</v>
      </c>
      <c r="FY670" s="118" t="s">
        <v>851</v>
      </c>
      <c r="FZ670" s="118"/>
      <c r="GA670" s="115">
        <v>6</v>
      </c>
      <c r="GB670" s="115"/>
      <c r="GC670" s="115"/>
      <c r="GD670" s="115">
        <v>1</v>
      </c>
      <c r="GE670" s="115"/>
      <c r="GF670" s="115">
        <f t="shared" ref="GF670:GF677" si="10588">PRODUCT(GA670:GE670)</f>
        <v>6</v>
      </c>
      <c r="GH670" s="118" t="s">
        <v>851</v>
      </c>
      <c r="GI670" s="118"/>
      <c r="GJ670" s="115">
        <v>6</v>
      </c>
      <c r="GK670" s="115"/>
      <c r="GL670" s="115"/>
      <c r="GM670" s="115">
        <v>1</v>
      </c>
      <c r="GN670" s="115"/>
      <c r="GO670" s="115">
        <f t="shared" ref="GO670:GO677" si="10589">PRODUCT(GJ670:GN670)</f>
        <v>6</v>
      </c>
      <c r="GQ670" s="118" t="s">
        <v>851</v>
      </c>
      <c r="GR670" s="118"/>
      <c r="GS670" s="115">
        <v>6</v>
      </c>
      <c r="GT670" s="115"/>
      <c r="GU670" s="115"/>
      <c r="GV670" s="115">
        <v>1</v>
      </c>
      <c r="GW670" s="115"/>
      <c r="GX670" s="115">
        <f t="shared" ref="GX670:GX677" si="10590">PRODUCT(GS670:GW670)</f>
        <v>6</v>
      </c>
      <c r="GZ670" s="118" t="s">
        <v>446</v>
      </c>
      <c r="HA670" s="118"/>
      <c r="HB670" s="115">
        <v>6</v>
      </c>
      <c r="HC670" s="115"/>
      <c r="HD670" s="115"/>
      <c r="HE670" s="115">
        <v>1</v>
      </c>
      <c r="HF670" s="115"/>
      <c r="HG670" s="115">
        <f t="shared" ref="HG670:HG677" si="10591">PRODUCT(HB670:HF670)</f>
        <v>6</v>
      </c>
      <c r="HI670" s="118" t="s">
        <v>446</v>
      </c>
      <c r="HJ670" s="118"/>
      <c r="HK670" s="115">
        <v>6</v>
      </c>
      <c r="HL670" s="115"/>
      <c r="HM670" s="115"/>
      <c r="HN670" s="115">
        <v>1</v>
      </c>
      <c r="HO670" s="115"/>
      <c r="HP670" s="115">
        <f t="shared" ref="HP670:HP677" si="10592">PRODUCT(HK670:HO670)</f>
        <v>6</v>
      </c>
      <c r="HR670" s="118" t="s">
        <v>446</v>
      </c>
      <c r="HS670" s="118"/>
      <c r="HT670" s="115">
        <v>6</v>
      </c>
      <c r="HU670" s="115"/>
      <c r="HV670" s="115"/>
      <c r="HW670" s="115">
        <v>1</v>
      </c>
      <c r="HX670" s="115"/>
      <c r="HY670" s="115">
        <f t="shared" ref="HY670:HY677" si="10593">PRODUCT(HT670:HX670)</f>
        <v>6</v>
      </c>
      <c r="IA670" s="118" t="s">
        <v>446</v>
      </c>
      <c r="IB670" s="118"/>
      <c r="IC670" s="115">
        <v>6</v>
      </c>
      <c r="ID670" s="115"/>
      <c r="IE670" s="115"/>
      <c r="IF670" s="115">
        <v>1</v>
      </c>
      <c r="IG670" s="115"/>
      <c r="IH670" s="115">
        <f t="shared" ref="IH670:IH677" si="10594">PRODUCT(IC670:IG670)</f>
        <v>6</v>
      </c>
      <c r="IJ670" s="118"/>
      <c r="IK670" s="118"/>
      <c r="IL670" s="115"/>
      <c r="IM670" s="115"/>
      <c r="IN670" s="115"/>
      <c r="IO670" s="115"/>
      <c r="IP670" s="115"/>
      <c r="IQ670" s="115">
        <f t="shared" ref="IQ670:IQ677" si="10595">PRODUCT(IL670:IP670)</f>
        <v>0</v>
      </c>
      <c r="IS670" s="118" t="s">
        <v>446</v>
      </c>
      <c r="IT670" s="118"/>
      <c r="IU670" s="115">
        <v>6</v>
      </c>
      <c r="IV670" s="115"/>
      <c r="IW670" s="115"/>
      <c r="IX670" s="115">
        <v>1</v>
      </c>
      <c r="IY670" s="115"/>
      <c r="IZ670" s="115">
        <f t="shared" ref="IZ670:IZ677" si="10596">PRODUCT(IU670:IY670)</f>
        <v>6</v>
      </c>
      <c r="JB670" s="118" t="s">
        <v>446</v>
      </c>
      <c r="JC670" s="118"/>
      <c r="JD670" s="115">
        <v>6</v>
      </c>
      <c r="JE670" s="115"/>
      <c r="JF670" s="115"/>
      <c r="JG670" s="115">
        <v>1</v>
      </c>
      <c r="JH670" s="115"/>
      <c r="JI670" s="115">
        <f t="shared" ref="JI670:JI677" si="10597">PRODUCT(JD670:JH670)</f>
        <v>6</v>
      </c>
      <c r="JK670" s="118"/>
      <c r="JL670" s="118"/>
      <c r="JM670" s="115"/>
      <c r="JN670" s="115"/>
      <c r="JO670" s="115"/>
      <c r="JP670" s="115"/>
      <c r="JQ670" s="115"/>
      <c r="JR670" s="115">
        <f t="shared" ref="JR670:JR677" si="10598">PRODUCT(JM670:JQ670)</f>
        <v>0</v>
      </c>
      <c r="JS670" s="481"/>
      <c r="JT670" s="118" t="s">
        <v>446</v>
      </c>
      <c r="JU670" s="118"/>
      <c r="JV670" s="115">
        <v>6</v>
      </c>
      <c r="JW670" s="115"/>
      <c r="JX670" s="115"/>
      <c r="JY670" s="115">
        <v>1</v>
      </c>
      <c r="JZ670" s="115"/>
      <c r="KA670" s="115">
        <f t="shared" ref="KA670:KA677" si="10599">PRODUCT(JV670:JZ670)</f>
        <v>6</v>
      </c>
      <c r="KB670" s="481"/>
      <c r="KC670" s="118"/>
      <c r="KD670" s="118"/>
      <c r="KE670" s="115"/>
      <c r="KF670" s="115"/>
      <c r="KG670" s="115"/>
      <c r="KH670" s="115"/>
      <c r="KI670" s="115"/>
      <c r="KJ670" s="115">
        <f t="shared" ref="KJ670:KJ677" si="10600">PRODUCT(KE670:KI670)</f>
        <v>0</v>
      </c>
      <c r="KK670" s="481"/>
      <c r="KL670" s="118"/>
      <c r="KM670" s="118"/>
      <c r="KN670" s="115"/>
      <c r="KO670" s="115"/>
      <c r="KP670" s="115"/>
      <c r="KQ670" s="115"/>
      <c r="KR670" s="115"/>
      <c r="KS670" s="115">
        <f t="shared" ref="KS670:KS677" si="10601">PRODUCT(KN670:KR670)</f>
        <v>0</v>
      </c>
      <c r="KT670" s="481"/>
      <c r="KU670" s="118"/>
      <c r="KV670" s="118"/>
      <c r="KW670" s="115"/>
      <c r="KX670" s="115"/>
      <c r="KY670" s="115"/>
      <c r="KZ670" s="115"/>
      <c r="LA670" s="115"/>
      <c r="LB670" s="115">
        <f t="shared" ref="LB670:LB677" si="10602">PRODUCT(KW670:LA670)</f>
        <v>0</v>
      </c>
      <c r="LC670" s="481"/>
      <c r="LD670" s="118"/>
      <c r="LE670" s="118"/>
      <c r="LF670" s="115"/>
      <c r="LG670" s="115"/>
      <c r="LH670" s="115"/>
      <c r="LI670" s="115"/>
      <c r="LJ670" s="115"/>
      <c r="LK670" s="115">
        <f t="shared" ref="LK670:LK677" si="10603">PRODUCT(LF670:LJ670)</f>
        <v>0</v>
      </c>
      <c r="LL670" s="481"/>
      <c r="LM670" s="118"/>
      <c r="LN670" s="118"/>
      <c r="LO670" s="115"/>
      <c r="LP670" s="115"/>
      <c r="LQ670" s="115"/>
      <c r="LR670" s="115"/>
      <c r="LS670" s="115"/>
      <c r="LT670" s="115">
        <f t="shared" ref="LT670:LT677" si="10604">PRODUCT(LO670:LS670)</f>
        <v>0</v>
      </c>
      <c r="LU670" s="481"/>
      <c r="LV670" s="118"/>
      <c r="LW670" s="118"/>
      <c r="LX670" s="115"/>
      <c r="LY670" s="115"/>
      <c r="LZ670" s="115"/>
      <c r="MA670" s="115"/>
      <c r="MB670" s="115"/>
      <c r="MC670" s="115">
        <f t="shared" ref="MC670:MC677" si="10605">PRODUCT(LX670:MB670)</f>
        <v>0</v>
      </c>
      <c r="MD670" s="481"/>
      <c r="ME670" s="118"/>
      <c r="MF670" s="118"/>
      <c r="MG670" s="115"/>
      <c r="MH670" s="115"/>
      <c r="MI670" s="115"/>
      <c r="MJ670" s="115"/>
      <c r="MK670" s="115"/>
      <c r="ML670" s="115">
        <f t="shared" ref="ML670:ML677" si="10606">PRODUCT(MG670:MK670)</f>
        <v>0</v>
      </c>
      <c r="MM670" s="481"/>
      <c r="MN670" s="118" t="s">
        <v>446</v>
      </c>
      <c r="MO670" s="118"/>
      <c r="MP670" s="115">
        <v>6</v>
      </c>
      <c r="MQ670" s="115"/>
      <c r="MR670" s="115"/>
      <c r="MS670" s="115">
        <v>1</v>
      </c>
      <c r="MT670" s="115"/>
      <c r="MU670" s="115">
        <f t="shared" ref="MU670:MU677" si="10607">PRODUCT(MP670:MT670)</f>
        <v>6</v>
      </c>
      <c r="MV670" s="481"/>
      <c r="MW670" s="118" t="s">
        <v>446</v>
      </c>
      <c r="MX670" s="118"/>
      <c r="MY670" s="115">
        <v>6</v>
      </c>
      <c r="MZ670" s="115"/>
      <c r="NA670" s="115"/>
      <c r="NB670" s="115">
        <v>1</v>
      </c>
      <c r="NC670" s="115"/>
      <c r="ND670" s="115">
        <f t="shared" ref="ND670:ND677" si="10608">PRODUCT(MY670:NC670)</f>
        <v>6</v>
      </c>
      <c r="NE670" s="481"/>
      <c r="NF670" s="118" t="s">
        <v>446</v>
      </c>
      <c r="NG670" s="118"/>
      <c r="NH670" s="115">
        <v>6</v>
      </c>
      <c r="NI670" s="115"/>
      <c r="NJ670" s="115"/>
      <c r="NK670" s="115">
        <v>1</v>
      </c>
      <c r="NL670" s="115"/>
      <c r="NM670" s="115">
        <f t="shared" ref="NM670:NM677" si="10609">PRODUCT(NH670:NL670)</f>
        <v>6</v>
      </c>
      <c r="NN670" s="481"/>
      <c r="NO670" s="118" t="s">
        <v>851</v>
      </c>
      <c r="NP670" s="118"/>
      <c r="NQ670" s="115">
        <v>6</v>
      </c>
      <c r="NR670" s="115"/>
      <c r="NS670" s="115"/>
      <c r="NT670" s="115">
        <v>1</v>
      </c>
      <c r="NU670" s="115"/>
      <c r="NV670" s="115">
        <f t="shared" ref="NV670:NV677" si="10610">PRODUCT(NQ670:NU670)</f>
        <v>6</v>
      </c>
      <c r="NW670" s="481"/>
      <c r="NX670" s="118" t="s">
        <v>446</v>
      </c>
      <c r="NY670" s="118"/>
      <c r="NZ670" s="115">
        <v>6</v>
      </c>
      <c r="OA670" s="115"/>
      <c r="OB670" s="115"/>
      <c r="OC670" s="115">
        <v>1</v>
      </c>
      <c r="OD670" s="115"/>
      <c r="OE670" s="115">
        <f t="shared" ref="OE670:OE677" si="10611">PRODUCT(NZ670:OD670)</f>
        <v>6</v>
      </c>
      <c r="OF670" s="481"/>
      <c r="OG670" s="118" t="s">
        <v>446</v>
      </c>
      <c r="OH670" s="118"/>
      <c r="OI670" s="115">
        <v>6</v>
      </c>
      <c r="OJ670" s="115"/>
      <c r="OK670" s="115"/>
      <c r="OL670" s="115">
        <v>1</v>
      </c>
      <c r="OM670" s="115"/>
      <c r="ON670" s="115">
        <f t="shared" ref="ON670:ON677" si="10612">PRODUCT(OI670:OM670)</f>
        <v>6</v>
      </c>
      <c r="OO670" s="481"/>
      <c r="OP670" s="118"/>
      <c r="OQ670" s="118"/>
      <c r="OR670" s="115"/>
      <c r="OS670" s="115"/>
      <c r="OT670" s="115"/>
      <c r="OU670" s="115"/>
      <c r="OV670" s="115"/>
      <c r="OW670" s="115">
        <f t="shared" ref="OW670:OW677" si="10613">PRODUCT(OR670:OV670)</f>
        <v>0</v>
      </c>
      <c r="OY670" s="118"/>
      <c r="OZ670" s="118"/>
      <c r="PA670" s="115"/>
      <c r="PB670" s="115"/>
      <c r="PC670" s="115"/>
      <c r="PD670" s="115"/>
      <c r="PE670" s="115"/>
      <c r="PF670" s="115">
        <f t="shared" ref="PF670:PF677" si="10614">PRODUCT(PA670:PE670)</f>
        <v>0</v>
      </c>
    </row>
    <row r="671" spans="1:422">
      <c r="A671" s="118"/>
      <c r="B671" s="118"/>
      <c r="C671" s="115"/>
      <c r="D671" s="115"/>
      <c r="E671" s="115"/>
      <c r="F671" s="115"/>
      <c r="G671" s="115"/>
      <c r="H671" s="115">
        <f t="shared" si="10568"/>
        <v>0</v>
      </c>
      <c r="J671" s="118"/>
      <c r="K671" s="118"/>
      <c r="L671" s="115"/>
      <c r="M671" s="115"/>
      <c r="N671" s="115"/>
      <c r="O671" s="115"/>
      <c r="P671" s="115"/>
      <c r="Q671" s="115">
        <f t="shared" si="10569"/>
        <v>0</v>
      </c>
      <c r="S671" s="118"/>
      <c r="T671" s="118"/>
      <c r="U671" s="115"/>
      <c r="V671" s="115"/>
      <c r="W671" s="115"/>
      <c r="X671" s="115"/>
      <c r="Y671" s="115"/>
      <c r="Z671" s="115">
        <f t="shared" si="10570"/>
        <v>0</v>
      </c>
      <c r="AB671" s="118"/>
      <c r="AC671" s="118"/>
      <c r="AD671" s="115"/>
      <c r="AE671" s="115"/>
      <c r="AF671" s="115"/>
      <c r="AG671" s="115"/>
      <c r="AH671" s="115"/>
      <c r="AI671" s="115">
        <f t="shared" si="10571"/>
        <v>0</v>
      </c>
      <c r="AK671" s="118"/>
      <c r="AL671" s="118"/>
      <c r="AM671" s="115"/>
      <c r="AN671" s="115"/>
      <c r="AO671" s="115"/>
      <c r="AP671" s="115"/>
      <c r="AQ671" s="115"/>
      <c r="AR671" s="115">
        <f t="shared" si="10572"/>
        <v>0</v>
      </c>
      <c r="AT671" s="118"/>
      <c r="AU671" s="118"/>
      <c r="AV671" s="115"/>
      <c r="AW671" s="115"/>
      <c r="AX671" s="115"/>
      <c r="AY671" s="115"/>
      <c r="AZ671" s="115"/>
      <c r="BA671" s="115">
        <f t="shared" si="10573"/>
        <v>0</v>
      </c>
      <c r="BC671" s="118"/>
      <c r="BD671" s="118"/>
      <c r="BE671" s="115"/>
      <c r="BF671" s="115"/>
      <c r="BG671" s="115"/>
      <c r="BH671" s="115"/>
      <c r="BI671" s="115"/>
      <c r="BJ671" s="115">
        <f t="shared" si="10574"/>
        <v>0</v>
      </c>
      <c r="BL671" s="118"/>
      <c r="BM671" s="118"/>
      <c r="BN671" s="115"/>
      <c r="BO671" s="115"/>
      <c r="BP671" s="115"/>
      <c r="BQ671" s="115"/>
      <c r="BR671" s="115"/>
      <c r="BS671" s="115">
        <f t="shared" si="10575"/>
        <v>0</v>
      </c>
      <c r="BU671" s="118"/>
      <c r="BV671" s="118"/>
      <c r="BW671" s="115"/>
      <c r="BX671" s="115"/>
      <c r="BY671" s="115"/>
      <c r="BZ671" s="115"/>
      <c r="CA671" s="115"/>
      <c r="CB671" s="115">
        <f t="shared" si="10576"/>
        <v>0</v>
      </c>
      <c r="CD671" s="118"/>
      <c r="CE671" s="118"/>
      <c r="CF671" s="115"/>
      <c r="CG671" s="115"/>
      <c r="CH671" s="115"/>
      <c r="CI671" s="115"/>
      <c r="CJ671" s="115"/>
      <c r="CK671" s="115">
        <f t="shared" si="10577"/>
        <v>0</v>
      </c>
      <c r="CM671" s="118"/>
      <c r="CN671" s="118"/>
      <c r="CO671" s="115"/>
      <c r="CP671" s="115"/>
      <c r="CQ671" s="115"/>
      <c r="CR671" s="115"/>
      <c r="CS671" s="115"/>
      <c r="CT671" s="115">
        <f t="shared" si="10578"/>
        <v>0</v>
      </c>
      <c r="CV671" s="118"/>
      <c r="CW671" s="118"/>
      <c r="CX671" s="115"/>
      <c r="CY671" s="115"/>
      <c r="CZ671" s="115"/>
      <c r="DA671" s="115"/>
      <c r="DB671" s="115"/>
      <c r="DC671" s="115">
        <f t="shared" si="10579"/>
        <v>0</v>
      </c>
      <c r="DE671" s="118"/>
      <c r="DF671" s="118"/>
      <c r="DG671" s="115"/>
      <c r="DH671" s="115"/>
      <c r="DI671" s="115"/>
      <c r="DJ671" s="115"/>
      <c r="DK671" s="115"/>
      <c r="DL671" s="115">
        <f t="shared" si="10580"/>
        <v>0</v>
      </c>
      <c r="DN671" s="118"/>
      <c r="DO671" s="118"/>
      <c r="DP671" s="115"/>
      <c r="DQ671" s="115"/>
      <c r="DR671" s="115"/>
      <c r="DS671" s="115"/>
      <c r="DT671" s="115"/>
      <c r="DU671" s="115">
        <f t="shared" si="10581"/>
        <v>0</v>
      </c>
      <c r="DW671" s="118"/>
      <c r="DX671" s="118"/>
      <c r="DY671" s="115"/>
      <c r="DZ671" s="115"/>
      <c r="EA671" s="115"/>
      <c r="EB671" s="115"/>
      <c r="EC671" s="115"/>
      <c r="ED671" s="115">
        <f t="shared" si="10582"/>
        <v>0</v>
      </c>
      <c r="EF671" s="118"/>
      <c r="EG671" s="118"/>
      <c r="EH671" s="115"/>
      <c r="EI671" s="115"/>
      <c r="EJ671" s="115"/>
      <c r="EK671" s="115"/>
      <c r="EL671" s="115"/>
      <c r="EM671" s="115">
        <f t="shared" si="10583"/>
        <v>0</v>
      </c>
      <c r="EO671" s="118"/>
      <c r="EP671" s="118"/>
      <c r="EQ671" s="115"/>
      <c r="ER671" s="115"/>
      <c r="ES671" s="115"/>
      <c r="ET671" s="115"/>
      <c r="EU671" s="115"/>
      <c r="EV671" s="115">
        <f t="shared" si="10584"/>
        <v>0</v>
      </c>
      <c r="EX671" s="118"/>
      <c r="EY671" s="118"/>
      <c r="EZ671" s="115"/>
      <c r="FA671" s="115"/>
      <c r="FB671" s="115"/>
      <c r="FC671" s="115"/>
      <c r="FD671" s="115"/>
      <c r="FE671" s="115">
        <f t="shared" si="10585"/>
        <v>0</v>
      </c>
      <c r="FG671" s="118"/>
      <c r="FH671" s="118"/>
      <c r="FI671" s="115"/>
      <c r="FJ671" s="115"/>
      <c r="FK671" s="115"/>
      <c r="FL671" s="115"/>
      <c r="FM671" s="115"/>
      <c r="FN671" s="115">
        <f t="shared" si="10586"/>
        <v>0</v>
      </c>
      <c r="FP671" s="118"/>
      <c r="FQ671" s="118"/>
      <c r="FR671" s="115"/>
      <c r="FS671" s="115"/>
      <c r="FT671" s="115"/>
      <c r="FU671" s="115"/>
      <c r="FV671" s="115"/>
      <c r="FW671" s="115">
        <f t="shared" si="10587"/>
        <v>0</v>
      </c>
      <c r="FY671" s="118"/>
      <c r="FZ671" s="118"/>
      <c r="GA671" s="115"/>
      <c r="GB671" s="115"/>
      <c r="GC671" s="115"/>
      <c r="GD671" s="115"/>
      <c r="GE671" s="115"/>
      <c r="GF671" s="115">
        <f t="shared" si="10588"/>
        <v>0</v>
      </c>
      <c r="GH671" s="118"/>
      <c r="GI671" s="118"/>
      <c r="GJ671" s="115"/>
      <c r="GK671" s="115"/>
      <c r="GL671" s="115"/>
      <c r="GM671" s="115"/>
      <c r="GN671" s="115"/>
      <c r="GO671" s="115">
        <f t="shared" si="10589"/>
        <v>0</v>
      </c>
      <c r="GQ671" s="118"/>
      <c r="GR671" s="118"/>
      <c r="GS671" s="115"/>
      <c r="GT671" s="115"/>
      <c r="GU671" s="115"/>
      <c r="GV671" s="115"/>
      <c r="GW671" s="115"/>
      <c r="GX671" s="115">
        <f t="shared" si="10590"/>
        <v>0</v>
      </c>
      <c r="GZ671" s="118"/>
      <c r="HA671" s="118"/>
      <c r="HB671" s="115"/>
      <c r="HC671" s="115"/>
      <c r="HD671" s="115"/>
      <c r="HE671" s="115"/>
      <c r="HF671" s="115"/>
      <c r="HG671" s="115">
        <f t="shared" si="10591"/>
        <v>0</v>
      </c>
      <c r="HI671" s="118"/>
      <c r="HJ671" s="118"/>
      <c r="HK671" s="115"/>
      <c r="HL671" s="115"/>
      <c r="HM671" s="115"/>
      <c r="HN671" s="115"/>
      <c r="HO671" s="115"/>
      <c r="HP671" s="115">
        <f t="shared" si="10592"/>
        <v>0</v>
      </c>
      <c r="HR671" s="118"/>
      <c r="HS671" s="118"/>
      <c r="HT671" s="115"/>
      <c r="HU671" s="115"/>
      <c r="HV671" s="115"/>
      <c r="HW671" s="115"/>
      <c r="HX671" s="115"/>
      <c r="HY671" s="115">
        <f t="shared" si="10593"/>
        <v>0</v>
      </c>
      <c r="IA671" s="118"/>
      <c r="IB671" s="118"/>
      <c r="IC671" s="115"/>
      <c r="ID671" s="115"/>
      <c r="IE671" s="115"/>
      <c r="IF671" s="115"/>
      <c r="IG671" s="115"/>
      <c r="IH671" s="115">
        <f t="shared" si="10594"/>
        <v>0</v>
      </c>
      <c r="IJ671" s="118"/>
      <c r="IK671" s="118"/>
      <c r="IL671" s="115"/>
      <c r="IM671" s="115"/>
      <c r="IN671" s="115"/>
      <c r="IO671" s="115"/>
      <c r="IP671" s="115"/>
      <c r="IQ671" s="115">
        <f t="shared" si="10595"/>
        <v>0</v>
      </c>
      <c r="IS671" s="118"/>
      <c r="IT671" s="118"/>
      <c r="IU671" s="115"/>
      <c r="IV671" s="115"/>
      <c r="IW671" s="115"/>
      <c r="IX671" s="115"/>
      <c r="IY671" s="115"/>
      <c r="IZ671" s="115">
        <f t="shared" si="10596"/>
        <v>0</v>
      </c>
      <c r="JB671" s="118"/>
      <c r="JC671" s="118"/>
      <c r="JD671" s="115"/>
      <c r="JE671" s="115"/>
      <c r="JF671" s="115"/>
      <c r="JG671" s="115"/>
      <c r="JH671" s="115"/>
      <c r="JI671" s="115">
        <f t="shared" si="10597"/>
        <v>0</v>
      </c>
      <c r="JK671" s="118"/>
      <c r="JL671" s="118"/>
      <c r="JM671" s="115"/>
      <c r="JN671" s="115"/>
      <c r="JO671" s="115"/>
      <c r="JP671" s="115"/>
      <c r="JQ671" s="115"/>
      <c r="JR671" s="115">
        <f t="shared" si="10598"/>
        <v>0</v>
      </c>
      <c r="JS671" s="481"/>
      <c r="JT671" s="118"/>
      <c r="JU671" s="118"/>
      <c r="JV671" s="115"/>
      <c r="JW671" s="115"/>
      <c r="JX671" s="115"/>
      <c r="JY671" s="115"/>
      <c r="JZ671" s="115"/>
      <c r="KA671" s="115">
        <f t="shared" si="10599"/>
        <v>0</v>
      </c>
      <c r="KB671" s="481"/>
      <c r="KC671" s="118"/>
      <c r="KD671" s="118"/>
      <c r="KE671" s="115"/>
      <c r="KF671" s="115"/>
      <c r="KG671" s="115"/>
      <c r="KH671" s="115"/>
      <c r="KI671" s="115"/>
      <c r="KJ671" s="115">
        <f t="shared" si="10600"/>
        <v>0</v>
      </c>
      <c r="KK671" s="481"/>
      <c r="KL671" s="118"/>
      <c r="KM671" s="118"/>
      <c r="KN671" s="115"/>
      <c r="KO671" s="115"/>
      <c r="KP671" s="115"/>
      <c r="KQ671" s="115"/>
      <c r="KR671" s="115"/>
      <c r="KS671" s="115">
        <f t="shared" si="10601"/>
        <v>0</v>
      </c>
      <c r="KT671" s="481"/>
      <c r="KU671" s="118"/>
      <c r="KV671" s="118"/>
      <c r="KW671" s="115"/>
      <c r="KX671" s="115"/>
      <c r="KY671" s="115"/>
      <c r="KZ671" s="115"/>
      <c r="LA671" s="115"/>
      <c r="LB671" s="115">
        <f t="shared" si="10602"/>
        <v>0</v>
      </c>
      <c r="LC671" s="481"/>
      <c r="LD671" s="118"/>
      <c r="LE671" s="118"/>
      <c r="LF671" s="115"/>
      <c r="LG671" s="115"/>
      <c r="LH671" s="115"/>
      <c r="LI671" s="115"/>
      <c r="LJ671" s="115"/>
      <c r="LK671" s="115">
        <f t="shared" si="10603"/>
        <v>0</v>
      </c>
      <c r="LL671" s="481"/>
      <c r="LM671" s="118"/>
      <c r="LN671" s="118"/>
      <c r="LO671" s="115"/>
      <c r="LP671" s="115"/>
      <c r="LQ671" s="115"/>
      <c r="LR671" s="115"/>
      <c r="LS671" s="115"/>
      <c r="LT671" s="115">
        <f t="shared" si="10604"/>
        <v>0</v>
      </c>
      <c r="LU671" s="481"/>
      <c r="LV671" s="118"/>
      <c r="LW671" s="118"/>
      <c r="LX671" s="115"/>
      <c r="LY671" s="115"/>
      <c r="LZ671" s="115"/>
      <c r="MA671" s="115"/>
      <c r="MB671" s="115"/>
      <c r="MC671" s="115">
        <f t="shared" si="10605"/>
        <v>0</v>
      </c>
      <c r="MD671" s="481"/>
      <c r="ME671" s="118"/>
      <c r="MF671" s="118"/>
      <c r="MG671" s="115"/>
      <c r="MH671" s="115"/>
      <c r="MI671" s="115"/>
      <c r="MJ671" s="115"/>
      <c r="MK671" s="115"/>
      <c r="ML671" s="115">
        <f t="shared" si="10606"/>
        <v>0</v>
      </c>
      <c r="MM671" s="481"/>
      <c r="MN671" s="118"/>
      <c r="MO671" s="118"/>
      <c r="MP671" s="115"/>
      <c r="MQ671" s="115"/>
      <c r="MR671" s="115"/>
      <c r="MS671" s="115"/>
      <c r="MT671" s="115"/>
      <c r="MU671" s="115">
        <f t="shared" si="10607"/>
        <v>0</v>
      </c>
      <c r="MV671" s="481"/>
      <c r="MW671" s="118"/>
      <c r="MX671" s="118"/>
      <c r="MY671" s="115"/>
      <c r="MZ671" s="115"/>
      <c r="NA671" s="115"/>
      <c r="NB671" s="115"/>
      <c r="NC671" s="115"/>
      <c r="ND671" s="115">
        <f t="shared" si="10608"/>
        <v>0</v>
      </c>
      <c r="NE671" s="481"/>
      <c r="NF671" s="118"/>
      <c r="NG671" s="118"/>
      <c r="NH671" s="115"/>
      <c r="NI671" s="115"/>
      <c r="NJ671" s="115"/>
      <c r="NK671" s="115"/>
      <c r="NL671" s="115"/>
      <c r="NM671" s="115">
        <f t="shared" si="10609"/>
        <v>0</v>
      </c>
      <c r="NN671" s="481"/>
      <c r="NO671" s="118"/>
      <c r="NP671" s="118"/>
      <c r="NQ671" s="115"/>
      <c r="NR671" s="115"/>
      <c r="NS671" s="115"/>
      <c r="NT671" s="115"/>
      <c r="NU671" s="115"/>
      <c r="NV671" s="115">
        <f t="shared" si="10610"/>
        <v>0</v>
      </c>
      <c r="NW671" s="481"/>
      <c r="NX671" s="118"/>
      <c r="NY671" s="118"/>
      <c r="NZ671" s="115"/>
      <c r="OA671" s="115"/>
      <c r="OB671" s="115"/>
      <c r="OC671" s="115"/>
      <c r="OD671" s="115"/>
      <c r="OE671" s="115">
        <f t="shared" si="10611"/>
        <v>0</v>
      </c>
      <c r="OF671" s="481"/>
      <c r="OG671" s="118"/>
      <c r="OH671" s="118"/>
      <c r="OI671" s="115"/>
      <c r="OJ671" s="115"/>
      <c r="OK671" s="115"/>
      <c r="OL671" s="115"/>
      <c r="OM671" s="115"/>
      <c r="ON671" s="115">
        <f t="shared" si="10612"/>
        <v>0</v>
      </c>
      <c r="OO671" s="481"/>
      <c r="OP671" s="118"/>
      <c r="OQ671" s="118"/>
      <c r="OR671" s="115"/>
      <c r="OS671" s="115"/>
      <c r="OT671" s="115"/>
      <c r="OU671" s="115"/>
      <c r="OV671" s="115"/>
      <c r="OW671" s="115">
        <f t="shared" si="10613"/>
        <v>0</v>
      </c>
      <c r="OY671" s="118"/>
      <c r="OZ671" s="118"/>
      <c r="PA671" s="115"/>
      <c r="PB671" s="115"/>
      <c r="PC671" s="115"/>
      <c r="PD671" s="115"/>
      <c r="PE671" s="115"/>
      <c r="PF671" s="115">
        <f t="shared" si="10614"/>
        <v>0</v>
      </c>
    </row>
    <row r="672" spans="1:422">
      <c r="A672" s="118"/>
      <c r="B672" s="118"/>
      <c r="C672" s="115"/>
      <c r="D672" s="115"/>
      <c r="E672" s="115"/>
      <c r="F672" s="115"/>
      <c r="G672" s="115"/>
      <c r="H672" s="115">
        <f t="shared" si="10568"/>
        <v>0</v>
      </c>
      <c r="J672" s="118"/>
      <c r="K672" s="118"/>
      <c r="L672" s="115"/>
      <c r="M672" s="115"/>
      <c r="N672" s="115"/>
      <c r="O672" s="115"/>
      <c r="P672" s="115"/>
      <c r="Q672" s="115">
        <f t="shared" si="10569"/>
        <v>0</v>
      </c>
      <c r="S672" s="118"/>
      <c r="T672" s="118"/>
      <c r="U672" s="115"/>
      <c r="V672" s="115"/>
      <c r="W672" s="115"/>
      <c r="X672" s="115"/>
      <c r="Y672" s="115"/>
      <c r="Z672" s="115">
        <f t="shared" si="10570"/>
        <v>0</v>
      </c>
      <c r="AB672" s="118"/>
      <c r="AC672" s="118"/>
      <c r="AD672" s="115"/>
      <c r="AE672" s="115"/>
      <c r="AF672" s="115"/>
      <c r="AG672" s="115"/>
      <c r="AH672" s="115"/>
      <c r="AI672" s="115">
        <f t="shared" si="10571"/>
        <v>0</v>
      </c>
      <c r="AK672" s="118"/>
      <c r="AL672" s="118"/>
      <c r="AM672" s="115"/>
      <c r="AN672" s="115"/>
      <c r="AO672" s="115"/>
      <c r="AP672" s="115"/>
      <c r="AQ672" s="115"/>
      <c r="AR672" s="115">
        <f t="shared" si="10572"/>
        <v>0</v>
      </c>
      <c r="AT672" s="118"/>
      <c r="AU672" s="118"/>
      <c r="AV672" s="115"/>
      <c r="AW672" s="115"/>
      <c r="AX672" s="115"/>
      <c r="AY672" s="115"/>
      <c r="AZ672" s="115"/>
      <c r="BA672" s="115">
        <f t="shared" si="10573"/>
        <v>0</v>
      </c>
      <c r="BC672" s="118"/>
      <c r="BD672" s="118"/>
      <c r="BE672" s="115"/>
      <c r="BF672" s="115"/>
      <c r="BG672" s="115"/>
      <c r="BH672" s="115"/>
      <c r="BI672" s="115"/>
      <c r="BJ672" s="115">
        <f t="shared" si="10574"/>
        <v>0</v>
      </c>
      <c r="BL672" s="118"/>
      <c r="BM672" s="118"/>
      <c r="BN672" s="115"/>
      <c r="BO672" s="115"/>
      <c r="BP672" s="115"/>
      <c r="BQ672" s="115"/>
      <c r="BR672" s="115"/>
      <c r="BS672" s="115">
        <f t="shared" si="10575"/>
        <v>0</v>
      </c>
      <c r="BU672" s="118"/>
      <c r="BV672" s="118"/>
      <c r="BW672" s="115"/>
      <c r="BX672" s="115"/>
      <c r="BY672" s="115"/>
      <c r="BZ672" s="115"/>
      <c r="CA672" s="115"/>
      <c r="CB672" s="115">
        <f t="shared" si="10576"/>
        <v>0</v>
      </c>
      <c r="CD672" s="118"/>
      <c r="CE672" s="118"/>
      <c r="CF672" s="115"/>
      <c r="CG672" s="115"/>
      <c r="CH672" s="115"/>
      <c r="CI672" s="115"/>
      <c r="CJ672" s="115"/>
      <c r="CK672" s="115">
        <f t="shared" si="10577"/>
        <v>0</v>
      </c>
      <c r="CM672" s="118"/>
      <c r="CN672" s="118"/>
      <c r="CO672" s="115"/>
      <c r="CP672" s="115"/>
      <c r="CQ672" s="115"/>
      <c r="CR672" s="115"/>
      <c r="CS672" s="115"/>
      <c r="CT672" s="115">
        <f t="shared" si="10578"/>
        <v>0</v>
      </c>
      <c r="CV672" s="118"/>
      <c r="CW672" s="118"/>
      <c r="CX672" s="115"/>
      <c r="CY672" s="115"/>
      <c r="CZ672" s="115"/>
      <c r="DA672" s="115"/>
      <c r="DB672" s="115"/>
      <c r="DC672" s="115">
        <f t="shared" si="10579"/>
        <v>0</v>
      </c>
      <c r="DE672" s="118"/>
      <c r="DF672" s="118"/>
      <c r="DG672" s="115"/>
      <c r="DH672" s="115"/>
      <c r="DI672" s="115"/>
      <c r="DJ672" s="115"/>
      <c r="DK672" s="115"/>
      <c r="DL672" s="115">
        <f t="shared" si="10580"/>
        <v>0</v>
      </c>
      <c r="DN672" s="118"/>
      <c r="DO672" s="118"/>
      <c r="DP672" s="115"/>
      <c r="DQ672" s="115"/>
      <c r="DR672" s="115"/>
      <c r="DS672" s="115"/>
      <c r="DT672" s="115"/>
      <c r="DU672" s="115">
        <f t="shared" si="10581"/>
        <v>0</v>
      </c>
      <c r="DW672" s="118"/>
      <c r="DX672" s="118"/>
      <c r="DY672" s="115"/>
      <c r="DZ672" s="115"/>
      <c r="EA672" s="115"/>
      <c r="EB672" s="115"/>
      <c r="EC672" s="115"/>
      <c r="ED672" s="115">
        <f t="shared" si="10582"/>
        <v>0</v>
      </c>
      <c r="EF672" s="118"/>
      <c r="EG672" s="118"/>
      <c r="EH672" s="115"/>
      <c r="EI672" s="115"/>
      <c r="EJ672" s="115"/>
      <c r="EK672" s="115"/>
      <c r="EL672" s="115"/>
      <c r="EM672" s="115">
        <f t="shared" si="10583"/>
        <v>0</v>
      </c>
      <c r="EO672" s="118"/>
      <c r="EP672" s="118"/>
      <c r="EQ672" s="115"/>
      <c r="ER672" s="115"/>
      <c r="ES672" s="115"/>
      <c r="ET672" s="115"/>
      <c r="EU672" s="115"/>
      <c r="EV672" s="115">
        <f t="shared" si="10584"/>
        <v>0</v>
      </c>
      <c r="EX672" s="118"/>
      <c r="EY672" s="118"/>
      <c r="EZ672" s="115"/>
      <c r="FA672" s="115"/>
      <c r="FB672" s="115"/>
      <c r="FC672" s="115"/>
      <c r="FD672" s="115"/>
      <c r="FE672" s="115">
        <f t="shared" si="10585"/>
        <v>0</v>
      </c>
      <c r="FG672" s="118"/>
      <c r="FH672" s="118"/>
      <c r="FI672" s="115"/>
      <c r="FJ672" s="115"/>
      <c r="FK672" s="115"/>
      <c r="FL672" s="115"/>
      <c r="FM672" s="115"/>
      <c r="FN672" s="115">
        <f t="shared" si="10586"/>
        <v>0</v>
      </c>
      <c r="FP672" s="118"/>
      <c r="FQ672" s="118"/>
      <c r="FR672" s="115"/>
      <c r="FS672" s="115"/>
      <c r="FT672" s="115"/>
      <c r="FU672" s="115"/>
      <c r="FV672" s="115"/>
      <c r="FW672" s="115">
        <f t="shared" si="10587"/>
        <v>0</v>
      </c>
      <c r="FY672" s="118"/>
      <c r="FZ672" s="118"/>
      <c r="GA672" s="115"/>
      <c r="GB672" s="115"/>
      <c r="GC672" s="115"/>
      <c r="GD672" s="115"/>
      <c r="GE672" s="115"/>
      <c r="GF672" s="115">
        <f t="shared" si="10588"/>
        <v>0</v>
      </c>
      <c r="GH672" s="118"/>
      <c r="GI672" s="118"/>
      <c r="GJ672" s="115"/>
      <c r="GK672" s="115"/>
      <c r="GL672" s="115"/>
      <c r="GM672" s="115"/>
      <c r="GN672" s="115"/>
      <c r="GO672" s="115">
        <f t="shared" si="10589"/>
        <v>0</v>
      </c>
      <c r="GQ672" s="118"/>
      <c r="GR672" s="118"/>
      <c r="GS672" s="115"/>
      <c r="GT672" s="115"/>
      <c r="GU672" s="115"/>
      <c r="GV672" s="115"/>
      <c r="GW672" s="115"/>
      <c r="GX672" s="115">
        <f t="shared" si="10590"/>
        <v>0</v>
      </c>
      <c r="GZ672" s="118"/>
      <c r="HA672" s="118"/>
      <c r="HB672" s="115"/>
      <c r="HC672" s="115"/>
      <c r="HD672" s="115"/>
      <c r="HE672" s="115"/>
      <c r="HF672" s="115"/>
      <c r="HG672" s="115">
        <f t="shared" si="10591"/>
        <v>0</v>
      </c>
      <c r="HI672" s="118"/>
      <c r="HJ672" s="118"/>
      <c r="HK672" s="115"/>
      <c r="HL672" s="115"/>
      <c r="HM672" s="115"/>
      <c r="HN672" s="115"/>
      <c r="HO672" s="115"/>
      <c r="HP672" s="115">
        <f t="shared" si="10592"/>
        <v>0</v>
      </c>
      <c r="HR672" s="118"/>
      <c r="HS672" s="118"/>
      <c r="HT672" s="115"/>
      <c r="HU672" s="115"/>
      <c r="HV672" s="115"/>
      <c r="HW672" s="115"/>
      <c r="HX672" s="115"/>
      <c r="HY672" s="115">
        <f t="shared" si="10593"/>
        <v>0</v>
      </c>
      <c r="IA672" s="118"/>
      <c r="IB672" s="118"/>
      <c r="IC672" s="115"/>
      <c r="ID672" s="115"/>
      <c r="IE672" s="115"/>
      <c r="IF672" s="115"/>
      <c r="IG672" s="115"/>
      <c r="IH672" s="115">
        <f t="shared" si="10594"/>
        <v>0</v>
      </c>
      <c r="IJ672" s="118"/>
      <c r="IK672" s="118"/>
      <c r="IL672" s="115"/>
      <c r="IM672" s="115"/>
      <c r="IN672" s="115"/>
      <c r="IO672" s="115"/>
      <c r="IP672" s="115"/>
      <c r="IQ672" s="115">
        <f t="shared" si="10595"/>
        <v>0</v>
      </c>
      <c r="IS672" s="118"/>
      <c r="IT672" s="118"/>
      <c r="IU672" s="115"/>
      <c r="IV672" s="115"/>
      <c r="IW672" s="115"/>
      <c r="IX672" s="115"/>
      <c r="IY672" s="115"/>
      <c r="IZ672" s="115">
        <f t="shared" si="10596"/>
        <v>0</v>
      </c>
      <c r="JB672" s="118"/>
      <c r="JC672" s="118"/>
      <c r="JD672" s="115"/>
      <c r="JE672" s="115"/>
      <c r="JF672" s="115"/>
      <c r="JG672" s="115"/>
      <c r="JH672" s="115"/>
      <c r="JI672" s="115">
        <f t="shared" si="10597"/>
        <v>0</v>
      </c>
      <c r="JK672" s="118"/>
      <c r="JL672" s="118"/>
      <c r="JM672" s="115"/>
      <c r="JN672" s="115"/>
      <c r="JO672" s="115"/>
      <c r="JP672" s="115"/>
      <c r="JQ672" s="115"/>
      <c r="JR672" s="115">
        <f t="shared" si="10598"/>
        <v>0</v>
      </c>
      <c r="JS672" s="481"/>
      <c r="JT672" s="118"/>
      <c r="JU672" s="118"/>
      <c r="JV672" s="115"/>
      <c r="JW672" s="115"/>
      <c r="JX672" s="115"/>
      <c r="JY672" s="115"/>
      <c r="JZ672" s="115"/>
      <c r="KA672" s="115">
        <f t="shared" si="10599"/>
        <v>0</v>
      </c>
      <c r="KB672" s="481"/>
      <c r="KC672" s="118"/>
      <c r="KD672" s="118"/>
      <c r="KE672" s="115"/>
      <c r="KF672" s="115"/>
      <c r="KG672" s="115"/>
      <c r="KH672" s="115"/>
      <c r="KI672" s="115"/>
      <c r="KJ672" s="115">
        <f t="shared" si="10600"/>
        <v>0</v>
      </c>
      <c r="KK672" s="481"/>
      <c r="KL672" s="118"/>
      <c r="KM672" s="118"/>
      <c r="KN672" s="115"/>
      <c r="KO672" s="115"/>
      <c r="KP672" s="115"/>
      <c r="KQ672" s="115"/>
      <c r="KR672" s="115"/>
      <c r="KS672" s="115">
        <f t="shared" si="10601"/>
        <v>0</v>
      </c>
      <c r="KT672" s="481"/>
      <c r="KU672" s="118"/>
      <c r="KV672" s="118"/>
      <c r="KW672" s="115"/>
      <c r="KX672" s="115"/>
      <c r="KY672" s="115"/>
      <c r="KZ672" s="115"/>
      <c r="LA672" s="115"/>
      <c r="LB672" s="115">
        <f t="shared" si="10602"/>
        <v>0</v>
      </c>
      <c r="LC672" s="481"/>
      <c r="LD672" s="118"/>
      <c r="LE672" s="118"/>
      <c r="LF672" s="115"/>
      <c r="LG672" s="115"/>
      <c r="LH672" s="115"/>
      <c r="LI672" s="115"/>
      <c r="LJ672" s="115"/>
      <c r="LK672" s="115">
        <f t="shared" si="10603"/>
        <v>0</v>
      </c>
      <c r="LL672" s="481"/>
      <c r="LM672" s="118"/>
      <c r="LN672" s="118"/>
      <c r="LO672" s="115"/>
      <c r="LP672" s="115"/>
      <c r="LQ672" s="115"/>
      <c r="LR672" s="115"/>
      <c r="LS672" s="115"/>
      <c r="LT672" s="115">
        <f t="shared" si="10604"/>
        <v>0</v>
      </c>
      <c r="LU672" s="481"/>
      <c r="LV672" s="118"/>
      <c r="LW672" s="118"/>
      <c r="LX672" s="115"/>
      <c r="LY672" s="115"/>
      <c r="LZ672" s="115"/>
      <c r="MA672" s="115"/>
      <c r="MB672" s="115"/>
      <c r="MC672" s="115">
        <f t="shared" si="10605"/>
        <v>0</v>
      </c>
      <c r="MD672" s="481"/>
      <c r="ME672" s="118"/>
      <c r="MF672" s="118"/>
      <c r="MG672" s="115"/>
      <c r="MH672" s="115"/>
      <c r="MI672" s="115"/>
      <c r="MJ672" s="115"/>
      <c r="MK672" s="115"/>
      <c r="ML672" s="115">
        <f t="shared" si="10606"/>
        <v>0</v>
      </c>
      <c r="MM672" s="481"/>
      <c r="MN672" s="118"/>
      <c r="MO672" s="118"/>
      <c r="MP672" s="115"/>
      <c r="MQ672" s="115"/>
      <c r="MR672" s="115"/>
      <c r="MS672" s="115"/>
      <c r="MT672" s="115"/>
      <c r="MU672" s="115">
        <f t="shared" si="10607"/>
        <v>0</v>
      </c>
      <c r="MV672" s="481"/>
      <c r="MW672" s="118"/>
      <c r="MX672" s="118"/>
      <c r="MY672" s="115"/>
      <c r="MZ672" s="115"/>
      <c r="NA672" s="115"/>
      <c r="NB672" s="115"/>
      <c r="NC672" s="115"/>
      <c r="ND672" s="115">
        <f t="shared" si="10608"/>
        <v>0</v>
      </c>
      <c r="NE672" s="481"/>
      <c r="NF672" s="118"/>
      <c r="NG672" s="118"/>
      <c r="NH672" s="115"/>
      <c r="NI672" s="115"/>
      <c r="NJ672" s="115"/>
      <c r="NK672" s="115"/>
      <c r="NL672" s="115"/>
      <c r="NM672" s="115">
        <f t="shared" si="10609"/>
        <v>0</v>
      </c>
      <c r="NN672" s="481"/>
      <c r="NO672" s="118"/>
      <c r="NP672" s="118"/>
      <c r="NQ672" s="115"/>
      <c r="NR672" s="115"/>
      <c r="NS672" s="115"/>
      <c r="NT672" s="115"/>
      <c r="NU672" s="115"/>
      <c r="NV672" s="115">
        <f t="shared" si="10610"/>
        <v>0</v>
      </c>
      <c r="NW672" s="481"/>
      <c r="NX672" s="118"/>
      <c r="NY672" s="118"/>
      <c r="NZ672" s="115"/>
      <c r="OA672" s="115"/>
      <c r="OB672" s="115"/>
      <c r="OC672" s="115"/>
      <c r="OD672" s="115"/>
      <c r="OE672" s="115">
        <f t="shared" si="10611"/>
        <v>0</v>
      </c>
      <c r="OF672" s="481"/>
      <c r="OG672" s="118"/>
      <c r="OH672" s="118"/>
      <c r="OI672" s="115"/>
      <c r="OJ672" s="115"/>
      <c r="OK672" s="115"/>
      <c r="OL672" s="115"/>
      <c r="OM672" s="115"/>
      <c r="ON672" s="115">
        <f t="shared" si="10612"/>
        <v>0</v>
      </c>
      <c r="OO672" s="481"/>
      <c r="OP672" s="118"/>
      <c r="OQ672" s="118"/>
      <c r="OR672" s="115"/>
      <c r="OS672" s="115"/>
      <c r="OT672" s="115"/>
      <c r="OU672" s="115"/>
      <c r="OV672" s="115"/>
      <c r="OW672" s="115">
        <f t="shared" si="10613"/>
        <v>0</v>
      </c>
      <c r="OY672" s="118"/>
      <c r="OZ672" s="118"/>
      <c r="PA672" s="115"/>
      <c r="PB672" s="115"/>
      <c r="PC672" s="115"/>
      <c r="PD672" s="115"/>
      <c r="PE672" s="115"/>
      <c r="PF672" s="115">
        <f t="shared" si="10614"/>
        <v>0</v>
      </c>
    </row>
    <row r="673" spans="1:422">
      <c r="A673" s="118"/>
      <c r="B673" s="118"/>
      <c r="C673" s="115"/>
      <c r="D673" s="115"/>
      <c r="E673" s="115"/>
      <c r="F673" s="115"/>
      <c r="G673" s="115"/>
      <c r="H673" s="115">
        <f t="shared" si="10568"/>
        <v>0</v>
      </c>
      <c r="J673" s="118"/>
      <c r="K673" s="118"/>
      <c r="L673" s="115"/>
      <c r="M673" s="115"/>
      <c r="N673" s="115"/>
      <c r="O673" s="115"/>
      <c r="P673" s="115"/>
      <c r="Q673" s="115">
        <f t="shared" si="10569"/>
        <v>0</v>
      </c>
      <c r="S673" s="118"/>
      <c r="T673" s="118"/>
      <c r="U673" s="115"/>
      <c r="V673" s="115"/>
      <c r="W673" s="115"/>
      <c r="X673" s="115"/>
      <c r="Y673" s="115"/>
      <c r="Z673" s="115">
        <f t="shared" si="10570"/>
        <v>0</v>
      </c>
      <c r="AB673" s="118"/>
      <c r="AC673" s="118"/>
      <c r="AD673" s="115"/>
      <c r="AE673" s="115"/>
      <c r="AF673" s="115"/>
      <c r="AG673" s="115"/>
      <c r="AH673" s="115"/>
      <c r="AI673" s="115">
        <f t="shared" si="10571"/>
        <v>0</v>
      </c>
      <c r="AK673" s="118"/>
      <c r="AL673" s="118"/>
      <c r="AM673" s="115"/>
      <c r="AN673" s="115"/>
      <c r="AO673" s="115"/>
      <c r="AP673" s="115"/>
      <c r="AQ673" s="115"/>
      <c r="AR673" s="115">
        <f t="shared" si="10572"/>
        <v>0</v>
      </c>
      <c r="AT673" s="118"/>
      <c r="AU673" s="118"/>
      <c r="AV673" s="115"/>
      <c r="AW673" s="115"/>
      <c r="AX673" s="115"/>
      <c r="AY673" s="115"/>
      <c r="AZ673" s="115"/>
      <c r="BA673" s="115">
        <f t="shared" si="10573"/>
        <v>0</v>
      </c>
      <c r="BC673" s="118"/>
      <c r="BD673" s="118"/>
      <c r="BE673" s="115"/>
      <c r="BF673" s="115"/>
      <c r="BG673" s="115"/>
      <c r="BH673" s="115"/>
      <c r="BI673" s="115"/>
      <c r="BJ673" s="115">
        <f t="shared" si="10574"/>
        <v>0</v>
      </c>
      <c r="BL673" s="118"/>
      <c r="BM673" s="118"/>
      <c r="BN673" s="115"/>
      <c r="BO673" s="115"/>
      <c r="BP673" s="115"/>
      <c r="BQ673" s="115"/>
      <c r="BR673" s="115"/>
      <c r="BS673" s="115">
        <f t="shared" si="10575"/>
        <v>0</v>
      </c>
      <c r="BU673" s="118"/>
      <c r="BV673" s="118"/>
      <c r="BW673" s="115"/>
      <c r="BX673" s="115"/>
      <c r="BY673" s="115"/>
      <c r="BZ673" s="115"/>
      <c r="CA673" s="115"/>
      <c r="CB673" s="115">
        <f t="shared" si="10576"/>
        <v>0</v>
      </c>
      <c r="CD673" s="118"/>
      <c r="CE673" s="118"/>
      <c r="CF673" s="115"/>
      <c r="CG673" s="115"/>
      <c r="CH673" s="115"/>
      <c r="CI673" s="115"/>
      <c r="CJ673" s="115"/>
      <c r="CK673" s="115">
        <f t="shared" si="10577"/>
        <v>0</v>
      </c>
      <c r="CM673" s="118"/>
      <c r="CN673" s="118"/>
      <c r="CO673" s="115"/>
      <c r="CP673" s="115"/>
      <c r="CQ673" s="115"/>
      <c r="CR673" s="115"/>
      <c r="CS673" s="115"/>
      <c r="CT673" s="115">
        <f t="shared" si="10578"/>
        <v>0</v>
      </c>
      <c r="CV673" s="118"/>
      <c r="CW673" s="118"/>
      <c r="CX673" s="115"/>
      <c r="CY673" s="115"/>
      <c r="CZ673" s="115"/>
      <c r="DA673" s="115"/>
      <c r="DB673" s="115"/>
      <c r="DC673" s="115">
        <f t="shared" si="10579"/>
        <v>0</v>
      </c>
      <c r="DE673" s="118"/>
      <c r="DF673" s="118"/>
      <c r="DG673" s="115"/>
      <c r="DH673" s="115"/>
      <c r="DI673" s="115"/>
      <c r="DJ673" s="115"/>
      <c r="DK673" s="115"/>
      <c r="DL673" s="115">
        <f t="shared" si="10580"/>
        <v>0</v>
      </c>
      <c r="DN673" s="118"/>
      <c r="DO673" s="118"/>
      <c r="DP673" s="115"/>
      <c r="DQ673" s="115"/>
      <c r="DR673" s="115"/>
      <c r="DS673" s="115"/>
      <c r="DT673" s="115"/>
      <c r="DU673" s="115">
        <f t="shared" si="10581"/>
        <v>0</v>
      </c>
      <c r="DW673" s="118"/>
      <c r="DX673" s="118"/>
      <c r="DY673" s="115"/>
      <c r="DZ673" s="115"/>
      <c r="EA673" s="115"/>
      <c r="EB673" s="115"/>
      <c r="EC673" s="115"/>
      <c r="ED673" s="115">
        <f t="shared" si="10582"/>
        <v>0</v>
      </c>
      <c r="EF673" s="118"/>
      <c r="EG673" s="118"/>
      <c r="EH673" s="115"/>
      <c r="EI673" s="115"/>
      <c r="EJ673" s="115"/>
      <c r="EK673" s="115"/>
      <c r="EL673" s="115"/>
      <c r="EM673" s="115">
        <f t="shared" si="10583"/>
        <v>0</v>
      </c>
      <c r="EO673" s="118"/>
      <c r="EP673" s="118"/>
      <c r="EQ673" s="115"/>
      <c r="ER673" s="115"/>
      <c r="ES673" s="115"/>
      <c r="ET673" s="115"/>
      <c r="EU673" s="115"/>
      <c r="EV673" s="115">
        <f t="shared" si="10584"/>
        <v>0</v>
      </c>
      <c r="EX673" s="118"/>
      <c r="EY673" s="118"/>
      <c r="EZ673" s="115"/>
      <c r="FA673" s="115"/>
      <c r="FB673" s="115"/>
      <c r="FC673" s="115"/>
      <c r="FD673" s="115"/>
      <c r="FE673" s="115">
        <f t="shared" si="10585"/>
        <v>0</v>
      </c>
      <c r="FG673" s="118"/>
      <c r="FH673" s="118"/>
      <c r="FI673" s="115"/>
      <c r="FJ673" s="115"/>
      <c r="FK673" s="115"/>
      <c r="FL673" s="115"/>
      <c r="FM673" s="115"/>
      <c r="FN673" s="115">
        <f t="shared" si="10586"/>
        <v>0</v>
      </c>
      <c r="FP673" s="118"/>
      <c r="FQ673" s="118"/>
      <c r="FR673" s="115"/>
      <c r="FS673" s="115"/>
      <c r="FT673" s="115"/>
      <c r="FU673" s="115"/>
      <c r="FV673" s="115"/>
      <c r="FW673" s="115">
        <f t="shared" si="10587"/>
        <v>0</v>
      </c>
      <c r="FY673" s="118"/>
      <c r="FZ673" s="118"/>
      <c r="GA673" s="115"/>
      <c r="GB673" s="115"/>
      <c r="GC673" s="115"/>
      <c r="GD673" s="115"/>
      <c r="GE673" s="115"/>
      <c r="GF673" s="115">
        <f t="shared" si="10588"/>
        <v>0</v>
      </c>
      <c r="GH673" s="118"/>
      <c r="GI673" s="118"/>
      <c r="GJ673" s="115"/>
      <c r="GK673" s="115"/>
      <c r="GL673" s="115"/>
      <c r="GM673" s="115"/>
      <c r="GN673" s="115"/>
      <c r="GO673" s="115">
        <f t="shared" si="10589"/>
        <v>0</v>
      </c>
      <c r="GQ673" s="118"/>
      <c r="GR673" s="118"/>
      <c r="GS673" s="115"/>
      <c r="GT673" s="115"/>
      <c r="GU673" s="115"/>
      <c r="GV673" s="115"/>
      <c r="GW673" s="115"/>
      <c r="GX673" s="115">
        <f t="shared" si="10590"/>
        <v>0</v>
      </c>
      <c r="GZ673" s="118"/>
      <c r="HA673" s="118"/>
      <c r="HB673" s="115"/>
      <c r="HC673" s="115"/>
      <c r="HD673" s="115"/>
      <c r="HE673" s="115"/>
      <c r="HF673" s="115"/>
      <c r="HG673" s="115">
        <f t="shared" si="10591"/>
        <v>0</v>
      </c>
      <c r="HI673" s="118"/>
      <c r="HJ673" s="118"/>
      <c r="HK673" s="115"/>
      <c r="HL673" s="115"/>
      <c r="HM673" s="115"/>
      <c r="HN673" s="115"/>
      <c r="HO673" s="115"/>
      <c r="HP673" s="115">
        <f t="shared" si="10592"/>
        <v>0</v>
      </c>
      <c r="HR673" s="118"/>
      <c r="HS673" s="118"/>
      <c r="HT673" s="115"/>
      <c r="HU673" s="115"/>
      <c r="HV673" s="115"/>
      <c r="HW673" s="115"/>
      <c r="HX673" s="115"/>
      <c r="HY673" s="115">
        <f t="shared" si="10593"/>
        <v>0</v>
      </c>
      <c r="IA673" s="118"/>
      <c r="IB673" s="118"/>
      <c r="IC673" s="115"/>
      <c r="ID673" s="115"/>
      <c r="IE673" s="115"/>
      <c r="IF673" s="115"/>
      <c r="IG673" s="115"/>
      <c r="IH673" s="115">
        <f t="shared" si="10594"/>
        <v>0</v>
      </c>
      <c r="IJ673" s="118"/>
      <c r="IK673" s="118"/>
      <c r="IL673" s="115"/>
      <c r="IM673" s="115"/>
      <c r="IN673" s="115"/>
      <c r="IO673" s="115"/>
      <c r="IP673" s="115"/>
      <c r="IQ673" s="115">
        <f t="shared" si="10595"/>
        <v>0</v>
      </c>
      <c r="IS673" s="118"/>
      <c r="IT673" s="118"/>
      <c r="IU673" s="115"/>
      <c r="IV673" s="115"/>
      <c r="IW673" s="115"/>
      <c r="IX673" s="115"/>
      <c r="IY673" s="115"/>
      <c r="IZ673" s="115">
        <f t="shared" si="10596"/>
        <v>0</v>
      </c>
      <c r="JB673" s="118"/>
      <c r="JC673" s="118"/>
      <c r="JD673" s="115"/>
      <c r="JE673" s="115"/>
      <c r="JF673" s="115"/>
      <c r="JG673" s="115"/>
      <c r="JH673" s="115"/>
      <c r="JI673" s="115">
        <f t="shared" si="10597"/>
        <v>0</v>
      </c>
      <c r="JK673" s="118"/>
      <c r="JL673" s="118"/>
      <c r="JM673" s="115"/>
      <c r="JN673" s="115"/>
      <c r="JO673" s="115"/>
      <c r="JP673" s="115"/>
      <c r="JQ673" s="115"/>
      <c r="JR673" s="115">
        <f t="shared" si="10598"/>
        <v>0</v>
      </c>
      <c r="JS673" s="481"/>
      <c r="JT673" s="118"/>
      <c r="JU673" s="118"/>
      <c r="JV673" s="115"/>
      <c r="JW673" s="115"/>
      <c r="JX673" s="115"/>
      <c r="JY673" s="115"/>
      <c r="JZ673" s="115"/>
      <c r="KA673" s="115">
        <f t="shared" si="10599"/>
        <v>0</v>
      </c>
      <c r="KB673" s="481"/>
      <c r="KC673" s="118"/>
      <c r="KD673" s="118"/>
      <c r="KE673" s="115"/>
      <c r="KF673" s="115"/>
      <c r="KG673" s="115"/>
      <c r="KH673" s="115"/>
      <c r="KI673" s="115"/>
      <c r="KJ673" s="115">
        <f t="shared" si="10600"/>
        <v>0</v>
      </c>
      <c r="KK673" s="481"/>
      <c r="KL673" s="118"/>
      <c r="KM673" s="118"/>
      <c r="KN673" s="115"/>
      <c r="KO673" s="115"/>
      <c r="KP673" s="115"/>
      <c r="KQ673" s="115"/>
      <c r="KR673" s="115"/>
      <c r="KS673" s="115">
        <f t="shared" si="10601"/>
        <v>0</v>
      </c>
      <c r="KT673" s="481"/>
      <c r="KU673" s="118"/>
      <c r="KV673" s="118"/>
      <c r="KW673" s="115"/>
      <c r="KX673" s="115"/>
      <c r="KY673" s="115"/>
      <c r="KZ673" s="115"/>
      <c r="LA673" s="115"/>
      <c r="LB673" s="115">
        <f t="shared" si="10602"/>
        <v>0</v>
      </c>
      <c r="LC673" s="481"/>
      <c r="LD673" s="118"/>
      <c r="LE673" s="118"/>
      <c r="LF673" s="115"/>
      <c r="LG673" s="115"/>
      <c r="LH673" s="115"/>
      <c r="LI673" s="115"/>
      <c r="LJ673" s="115"/>
      <c r="LK673" s="115">
        <f t="shared" si="10603"/>
        <v>0</v>
      </c>
      <c r="LL673" s="481"/>
      <c r="LM673" s="118"/>
      <c r="LN673" s="118"/>
      <c r="LO673" s="115"/>
      <c r="LP673" s="115"/>
      <c r="LQ673" s="115"/>
      <c r="LR673" s="115"/>
      <c r="LS673" s="115"/>
      <c r="LT673" s="115">
        <f t="shared" si="10604"/>
        <v>0</v>
      </c>
      <c r="LU673" s="481"/>
      <c r="LV673" s="118"/>
      <c r="LW673" s="118"/>
      <c r="LX673" s="115"/>
      <c r="LY673" s="115"/>
      <c r="LZ673" s="115"/>
      <c r="MA673" s="115"/>
      <c r="MB673" s="115"/>
      <c r="MC673" s="115">
        <f t="shared" si="10605"/>
        <v>0</v>
      </c>
      <c r="MD673" s="481"/>
      <c r="ME673" s="118"/>
      <c r="MF673" s="118"/>
      <c r="MG673" s="115"/>
      <c r="MH673" s="115"/>
      <c r="MI673" s="115"/>
      <c r="MJ673" s="115"/>
      <c r="MK673" s="115"/>
      <c r="ML673" s="115">
        <f t="shared" si="10606"/>
        <v>0</v>
      </c>
      <c r="MM673" s="481"/>
      <c r="MN673" s="118"/>
      <c r="MO673" s="118"/>
      <c r="MP673" s="115"/>
      <c r="MQ673" s="115"/>
      <c r="MR673" s="115"/>
      <c r="MS673" s="115"/>
      <c r="MT673" s="115"/>
      <c r="MU673" s="115">
        <f t="shared" si="10607"/>
        <v>0</v>
      </c>
      <c r="MV673" s="481"/>
      <c r="MW673" s="118"/>
      <c r="MX673" s="118"/>
      <c r="MY673" s="115"/>
      <c r="MZ673" s="115"/>
      <c r="NA673" s="115"/>
      <c r="NB673" s="115"/>
      <c r="NC673" s="115"/>
      <c r="ND673" s="115">
        <f t="shared" si="10608"/>
        <v>0</v>
      </c>
      <c r="NE673" s="481"/>
      <c r="NF673" s="118"/>
      <c r="NG673" s="118"/>
      <c r="NH673" s="115"/>
      <c r="NI673" s="115"/>
      <c r="NJ673" s="115"/>
      <c r="NK673" s="115"/>
      <c r="NL673" s="115"/>
      <c r="NM673" s="115">
        <f t="shared" si="10609"/>
        <v>0</v>
      </c>
      <c r="NN673" s="481"/>
      <c r="NO673" s="118"/>
      <c r="NP673" s="118"/>
      <c r="NQ673" s="115"/>
      <c r="NR673" s="115"/>
      <c r="NS673" s="115"/>
      <c r="NT673" s="115"/>
      <c r="NU673" s="115"/>
      <c r="NV673" s="115">
        <f t="shared" si="10610"/>
        <v>0</v>
      </c>
      <c r="NW673" s="481"/>
      <c r="NX673" s="118"/>
      <c r="NY673" s="118"/>
      <c r="NZ673" s="115"/>
      <c r="OA673" s="115"/>
      <c r="OB673" s="115"/>
      <c r="OC673" s="115"/>
      <c r="OD673" s="115"/>
      <c r="OE673" s="115">
        <f t="shared" si="10611"/>
        <v>0</v>
      </c>
      <c r="OF673" s="481"/>
      <c r="OG673" s="118"/>
      <c r="OH673" s="118"/>
      <c r="OI673" s="115"/>
      <c r="OJ673" s="115"/>
      <c r="OK673" s="115"/>
      <c r="OL673" s="115"/>
      <c r="OM673" s="115"/>
      <c r="ON673" s="115">
        <f t="shared" si="10612"/>
        <v>0</v>
      </c>
      <c r="OO673" s="481"/>
      <c r="OP673" s="118"/>
      <c r="OQ673" s="118"/>
      <c r="OR673" s="115"/>
      <c r="OS673" s="115"/>
      <c r="OT673" s="115"/>
      <c r="OU673" s="115"/>
      <c r="OV673" s="115"/>
      <c r="OW673" s="115">
        <f t="shared" si="10613"/>
        <v>0</v>
      </c>
      <c r="OY673" s="118"/>
      <c r="OZ673" s="118"/>
      <c r="PA673" s="115"/>
      <c r="PB673" s="115"/>
      <c r="PC673" s="115"/>
      <c r="PD673" s="115"/>
      <c r="PE673" s="115"/>
      <c r="PF673" s="115">
        <f t="shared" si="10614"/>
        <v>0</v>
      </c>
    </row>
    <row r="674" spans="1:422">
      <c r="A674" s="118"/>
      <c r="B674" s="118"/>
      <c r="C674" s="115"/>
      <c r="D674" s="115"/>
      <c r="E674" s="115"/>
      <c r="F674" s="115"/>
      <c r="G674" s="115"/>
      <c r="H674" s="115">
        <f t="shared" si="10568"/>
        <v>0</v>
      </c>
      <c r="J674" s="118"/>
      <c r="K674" s="118"/>
      <c r="L674" s="115"/>
      <c r="M674" s="115"/>
      <c r="N674" s="115"/>
      <c r="O674" s="115"/>
      <c r="P674" s="115"/>
      <c r="Q674" s="115">
        <f t="shared" si="10569"/>
        <v>0</v>
      </c>
      <c r="S674" s="118"/>
      <c r="T674" s="118"/>
      <c r="U674" s="115"/>
      <c r="V674" s="115"/>
      <c r="W674" s="115"/>
      <c r="X674" s="115"/>
      <c r="Y674" s="115"/>
      <c r="Z674" s="115">
        <f t="shared" si="10570"/>
        <v>0</v>
      </c>
      <c r="AB674" s="118"/>
      <c r="AC674" s="118"/>
      <c r="AD674" s="115"/>
      <c r="AE674" s="115"/>
      <c r="AF674" s="115"/>
      <c r="AG674" s="115"/>
      <c r="AH674" s="115"/>
      <c r="AI674" s="115">
        <f t="shared" si="10571"/>
        <v>0</v>
      </c>
      <c r="AK674" s="118"/>
      <c r="AL674" s="118"/>
      <c r="AM674" s="115"/>
      <c r="AN674" s="115"/>
      <c r="AO674" s="115"/>
      <c r="AP674" s="115"/>
      <c r="AQ674" s="115"/>
      <c r="AR674" s="115">
        <f t="shared" si="10572"/>
        <v>0</v>
      </c>
      <c r="AT674" s="118"/>
      <c r="AU674" s="118"/>
      <c r="AV674" s="115"/>
      <c r="AW674" s="115"/>
      <c r="AX674" s="115"/>
      <c r="AY674" s="115"/>
      <c r="AZ674" s="115"/>
      <c r="BA674" s="115">
        <f t="shared" si="10573"/>
        <v>0</v>
      </c>
      <c r="BC674" s="118"/>
      <c r="BD674" s="118"/>
      <c r="BE674" s="115"/>
      <c r="BF674" s="115"/>
      <c r="BG674" s="115"/>
      <c r="BH674" s="115"/>
      <c r="BI674" s="115"/>
      <c r="BJ674" s="115">
        <f t="shared" si="10574"/>
        <v>0</v>
      </c>
      <c r="BL674" s="118"/>
      <c r="BM674" s="118"/>
      <c r="BN674" s="115"/>
      <c r="BO674" s="115"/>
      <c r="BP674" s="115"/>
      <c r="BQ674" s="115"/>
      <c r="BR674" s="115"/>
      <c r="BS674" s="115">
        <f t="shared" si="10575"/>
        <v>0</v>
      </c>
      <c r="BU674" s="118"/>
      <c r="BV674" s="118"/>
      <c r="BW674" s="115"/>
      <c r="BX674" s="115"/>
      <c r="BY674" s="115"/>
      <c r="BZ674" s="115"/>
      <c r="CA674" s="115"/>
      <c r="CB674" s="115">
        <f t="shared" si="10576"/>
        <v>0</v>
      </c>
      <c r="CD674" s="118"/>
      <c r="CE674" s="118"/>
      <c r="CF674" s="115"/>
      <c r="CG674" s="115"/>
      <c r="CH674" s="115"/>
      <c r="CI674" s="115"/>
      <c r="CJ674" s="115"/>
      <c r="CK674" s="115">
        <f t="shared" si="10577"/>
        <v>0</v>
      </c>
      <c r="CM674" s="118"/>
      <c r="CN674" s="118"/>
      <c r="CO674" s="115"/>
      <c r="CP674" s="115"/>
      <c r="CQ674" s="115"/>
      <c r="CR674" s="115"/>
      <c r="CS674" s="115"/>
      <c r="CT674" s="115">
        <f t="shared" si="10578"/>
        <v>0</v>
      </c>
      <c r="CV674" s="118"/>
      <c r="CW674" s="118"/>
      <c r="CX674" s="115"/>
      <c r="CY674" s="115"/>
      <c r="CZ674" s="115"/>
      <c r="DA674" s="115"/>
      <c r="DB674" s="115"/>
      <c r="DC674" s="115">
        <f t="shared" si="10579"/>
        <v>0</v>
      </c>
      <c r="DE674" s="118"/>
      <c r="DF674" s="118"/>
      <c r="DG674" s="115"/>
      <c r="DH674" s="115"/>
      <c r="DI674" s="115"/>
      <c r="DJ674" s="115"/>
      <c r="DK674" s="115"/>
      <c r="DL674" s="115">
        <f t="shared" si="10580"/>
        <v>0</v>
      </c>
      <c r="DN674" s="118"/>
      <c r="DO674" s="118"/>
      <c r="DP674" s="115"/>
      <c r="DQ674" s="115"/>
      <c r="DR674" s="115"/>
      <c r="DS674" s="115"/>
      <c r="DT674" s="115"/>
      <c r="DU674" s="115">
        <f t="shared" si="10581"/>
        <v>0</v>
      </c>
      <c r="DW674" s="118"/>
      <c r="DX674" s="118"/>
      <c r="DY674" s="115"/>
      <c r="DZ674" s="115"/>
      <c r="EA674" s="115"/>
      <c r="EB674" s="115"/>
      <c r="EC674" s="115"/>
      <c r="ED674" s="115">
        <f t="shared" si="10582"/>
        <v>0</v>
      </c>
      <c r="EF674" s="118"/>
      <c r="EG674" s="118"/>
      <c r="EH674" s="115"/>
      <c r="EI674" s="115"/>
      <c r="EJ674" s="115"/>
      <c r="EK674" s="115"/>
      <c r="EL674" s="115"/>
      <c r="EM674" s="115">
        <f t="shared" si="10583"/>
        <v>0</v>
      </c>
      <c r="EO674" s="118"/>
      <c r="EP674" s="118"/>
      <c r="EQ674" s="115"/>
      <c r="ER674" s="115"/>
      <c r="ES674" s="115"/>
      <c r="ET674" s="115"/>
      <c r="EU674" s="115"/>
      <c r="EV674" s="115">
        <f t="shared" si="10584"/>
        <v>0</v>
      </c>
      <c r="EX674" s="118"/>
      <c r="EY674" s="118"/>
      <c r="EZ674" s="115"/>
      <c r="FA674" s="115"/>
      <c r="FB674" s="115"/>
      <c r="FC674" s="115"/>
      <c r="FD674" s="115"/>
      <c r="FE674" s="115">
        <f t="shared" si="10585"/>
        <v>0</v>
      </c>
      <c r="FG674" s="118"/>
      <c r="FH674" s="118"/>
      <c r="FI674" s="115"/>
      <c r="FJ674" s="115"/>
      <c r="FK674" s="115"/>
      <c r="FL674" s="115"/>
      <c r="FM674" s="115"/>
      <c r="FN674" s="115">
        <f t="shared" si="10586"/>
        <v>0</v>
      </c>
      <c r="FP674" s="118"/>
      <c r="FQ674" s="118"/>
      <c r="FR674" s="115"/>
      <c r="FS674" s="115"/>
      <c r="FT674" s="115"/>
      <c r="FU674" s="115"/>
      <c r="FV674" s="115"/>
      <c r="FW674" s="115">
        <f t="shared" si="10587"/>
        <v>0</v>
      </c>
      <c r="FY674" s="118"/>
      <c r="FZ674" s="118"/>
      <c r="GA674" s="115"/>
      <c r="GB674" s="115"/>
      <c r="GC674" s="115"/>
      <c r="GD674" s="115"/>
      <c r="GE674" s="115"/>
      <c r="GF674" s="115">
        <f t="shared" si="10588"/>
        <v>0</v>
      </c>
      <c r="GH674" s="118"/>
      <c r="GI674" s="118"/>
      <c r="GJ674" s="115"/>
      <c r="GK674" s="115"/>
      <c r="GL674" s="115"/>
      <c r="GM674" s="115"/>
      <c r="GN674" s="115"/>
      <c r="GO674" s="115">
        <f t="shared" si="10589"/>
        <v>0</v>
      </c>
      <c r="GQ674" s="118"/>
      <c r="GR674" s="118"/>
      <c r="GS674" s="115"/>
      <c r="GT674" s="115"/>
      <c r="GU674" s="115"/>
      <c r="GV674" s="115"/>
      <c r="GW674" s="115"/>
      <c r="GX674" s="115">
        <f t="shared" si="10590"/>
        <v>0</v>
      </c>
      <c r="GZ674" s="118"/>
      <c r="HA674" s="118"/>
      <c r="HB674" s="115"/>
      <c r="HC674" s="115"/>
      <c r="HD674" s="115"/>
      <c r="HE674" s="115"/>
      <c r="HF674" s="115"/>
      <c r="HG674" s="115">
        <f t="shared" si="10591"/>
        <v>0</v>
      </c>
      <c r="HI674" s="118"/>
      <c r="HJ674" s="118"/>
      <c r="HK674" s="115"/>
      <c r="HL674" s="115"/>
      <c r="HM674" s="115"/>
      <c r="HN674" s="115"/>
      <c r="HO674" s="115"/>
      <c r="HP674" s="115">
        <f t="shared" si="10592"/>
        <v>0</v>
      </c>
      <c r="HR674" s="118"/>
      <c r="HS674" s="118"/>
      <c r="HT674" s="115"/>
      <c r="HU674" s="115"/>
      <c r="HV674" s="115"/>
      <c r="HW674" s="115"/>
      <c r="HX674" s="115"/>
      <c r="HY674" s="115">
        <f t="shared" si="10593"/>
        <v>0</v>
      </c>
      <c r="IA674" s="118"/>
      <c r="IB674" s="118"/>
      <c r="IC674" s="115"/>
      <c r="ID674" s="115"/>
      <c r="IE674" s="115"/>
      <c r="IF674" s="115"/>
      <c r="IG674" s="115"/>
      <c r="IH674" s="115">
        <f t="shared" si="10594"/>
        <v>0</v>
      </c>
      <c r="IJ674" s="118"/>
      <c r="IK674" s="118"/>
      <c r="IL674" s="115"/>
      <c r="IM674" s="115"/>
      <c r="IN674" s="115"/>
      <c r="IO674" s="115"/>
      <c r="IP674" s="115"/>
      <c r="IQ674" s="115">
        <f t="shared" si="10595"/>
        <v>0</v>
      </c>
      <c r="IS674" s="118"/>
      <c r="IT674" s="118"/>
      <c r="IU674" s="115"/>
      <c r="IV674" s="115"/>
      <c r="IW674" s="115"/>
      <c r="IX674" s="115"/>
      <c r="IY674" s="115"/>
      <c r="IZ674" s="115">
        <f t="shared" si="10596"/>
        <v>0</v>
      </c>
      <c r="JB674" s="118"/>
      <c r="JC674" s="118"/>
      <c r="JD674" s="115"/>
      <c r="JE674" s="115"/>
      <c r="JF674" s="115"/>
      <c r="JG674" s="115"/>
      <c r="JH674" s="115"/>
      <c r="JI674" s="115">
        <f t="shared" si="10597"/>
        <v>0</v>
      </c>
      <c r="JK674" s="118"/>
      <c r="JL674" s="118"/>
      <c r="JM674" s="115"/>
      <c r="JN674" s="115"/>
      <c r="JO674" s="115"/>
      <c r="JP674" s="115"/>
      <c r="JQ674" s="115"/>
      <c r="JR674" s="115">
        <f t="shared" si="10598"/>
        <v>0</v>
      </c>
      <c r="JS674" s="481"/>
      <c r="JT674" s="118"/>
      <c r="JU674" s="118"/>
      <c r="JV674" s="115"/>
      <c r="JW674" s="115"/>
      <c r="JX674" s="115"/>
      <c r="JY674" s="115"/>
      <c r="JZ674" s="115"/>
      <c r="KA674" s="115">
        <f t="shared" si="10599"/>
        <v>0</v>
      </c>
      <c r="KB674" s="481"/>
      <c r="KC674" s="118"/>
      <c r="KD674" s="118"/>
      <c r="KE674" s="115"/>
      <c r="KF674" s="115"/>
      <c r="KG674" s="115"/>
      <c r="KH674" s="115"/>
      <c r="KI674" s="115"/>
      <c r="KJ674" s="115">
        <f t="shared" si="10600"/>
        <v>0</v>
      </c>
      <c r="KK674" s="481"/>
      <c r="KL674" s="118"/>
      <c r="KM674" s="118"/>
      <c r="KN674" s="115"/>
      <c r="KO674" s="115"/>
      <c r="KP674" s="115"/>
      <c r="KQ674" s="115"/>
      <c r="KR674" s="115"/>
      <c r="KS674" s="115">
        <f t="shared" si="10601"/>
        <v>0</v>
      </c>
      <c r="KT674" s="481"/>
      <c r="KU674" s="118"/>
      <c r="KV674" s="118"/>
      <c r="KW674" s="115"/>
      <c r="KX674" s="115"/>
      <c r="KY674" s="115"/>
      <c r="KZ674" s="115"/>
      <c r="LA674" s="115"/>
      <c r="LB674" s="115">
        <f t="shared" si="10602"/>
        <v>0</v>
      </c>
      <c r="LC674" s="481"/>
      <c r="LD674" s="118"/>
      <c r="LE674" s="118"/>
      <c r="LF674" s="115"/>
      <c r="LG674" s="115"/>
      <c r="LH674" s="115"/>
      <c r="LI674" s="115"/>
      <c r="LJ674" s="115"/>
      <c r="LK674" s="115">
        <f t="shared" si="10603"/>
        <v>0</v>
      </c>
      <c r="LL674" s="481"/>
      <c r="LM674" s="118"/>
      <c r="LN674" s="118"/>
      <c r="LO674" s="115"/>
      <c r="LP674" s="115"/>
      <c r="LQ674" s="115"/>
      <c r="LR674" s="115"/>
      <c r="LS674" s="115"/>
      <c r="LT674" s="115">
        <f t="shared" si="10604"/>
        <v>0</v>
      </c>
      <c r="LU674" s="481"/>
      <c r="LV674" s="118"/>
      <c r="LW674" s="118"/>
      <c r="LX674" s="115"/>
      <c r="LY674" s="115"/>
      <c r="LZ674" s="115"/>
      <c r="MA674" s="115"/>
      <c r="MB674" s="115"/>
      <c r="MC674" s="115">
        <f t="shared" si="10605"/>
        <v>0</v>
      </c>
      <c r="MD674" s="481"/>
      <c r="ME674" s="118"/>
      <c r="MF674" s="118"/>
      <c r="MG674" s="115"/>
      <c r="MH674" s="115"/>
      <c r="MI674" s="115"/>
      <c r="MJ674" s="115"/>
      <c r="MK674" s="115"/>
      <c r="ML674" s="115">
        <f t="shared" si="10606"/>
        <v>0</v>
      </c>
      <c r="MM674" s="481"/>
      <c r="MN674" s="118"/>
      <c r="MO674" s="118"/>
      <c r="MP674" s="115"/>
      <c r="MQ674" s="115"/>
      <c r="MR674" s="115"/>
      <c r="MS674" s="115"/>
      <c r="MT674" s="115"/>
      <c r="MU674" s="115">
        <f t="shared" si="10607"/>
        <v>0</v>
      </c>
      <c r="MV674" s="481"/>
      <c r="MW674" s="118"/>
      <c r="MX674" s="118"/>
      <c r="MY674" s="115"/>
      <c r="MZ674" s="115"/>
      <c r="NA674" s="115"/>
      <c r="NB674" s="115"/>
      <c r="NC674" s="115"/>
      <c r="ND674" s="115">
        <f t="shared" si="10608"/>
        <v>0</v>
      </c>
      <c r="NE674" s="481"/>
      <c r="NF674" s="118"/>
      <c r="NG674" s="118"/>
      <c r="NH674" s="115"/>
      <c r="NI674" s="115"/>
      <c r="NJ674" s="115"/>
      <c r="NK674" s="115"/>
      <c r="NL674" s="115"/>
      <c r="NM674" s="115">
        <f t="shared" si="10609"/>
        <v>0</v>
      </c>
      <c r="NN674" s="481"/>
      <c r="NO674" s="118"/>
      <c r="NP674" s="118"/>
      <c r="NQ674" s="115"/>
      <c r="NR674" s="115"/>
      <c r="NS674" s="115"/>
      <c r="NT674" s="115"/>
      <c r="NU674" s="115"/>
      <c r="NV674" s="115">
        <f t="shared" si="10610"/>
        <v>0</v>
      </c>
      <c r="NW674" s="481"/>
      <c r="NX674" s="118"/>
      <c r="NY674" s="118"/>
      <c r="NZ674" s="115"/>
      <c r="OA674" s="115"/>
      <c r="OB674" s="115"/>
      <c r="OC674" s="115"/>
      <c r="OD674" s="115"/>
      <c r="OE674" s="115">
        <f t="shared" si="10611"/>
        <v>0</v>
      </c>
      <c r="OF674" s="481"/>
      <c r="OG674" s="118"/>
      <c r="OH674" s="118"/>
      <c r="OI674" s="115"/>
      <c r="OJ674" s="115"/>
      <c r="OK674" s="115"/>
      <c r="OL674" s="115"/>
      <c r="OM674" s="115"/>
      <c r="ON674" s="115">
        <f t="shared" si="10612"/>
        <v>0</v>
      </c>
      <c r="OO674" s="481"/>
      <c r="OP674" s="118"/>
      <c r="OQ674" s="118"/>
      <c r="OR674" s="115"/>
      <c r="OS674" s="115"/>
      <c r="OT674" s="115"/>
      <c r="OU674" s="115"/>
      <c r="OV674" s="115"/>
      <c r="OW674" s="115">
        <f t="shared" si="10613"/>
        <v>0</v>
      </c>
      <c r="OY674" s="118"/>
      <c r="OZ674" s="118"/>
      <c r="PA674" s="115"/>
      <c r="PB674" s="115"/>
      <c r="PC674" s="115"/>
      <c r="PD674" s="115"/>
      <c r="PE674" s="115"/>
      <c r="PF674" s="115">
        <f t="shared" si="10614"/>
        <v>0</v>
      </c>
    </row>
    <row r="675" spans="1:422">
      <c r="A675" s="118"/>
      <c r="B675" s="118"/>
      <c r="C675" s="115"/>
      <c r="D675" s="115"/>
      <c r="E675" s="115"/>
      <c r="F675" s="115"/>
      <c r="G675" s="115"/>
      <c r="H675" s="115">
        <f t="shared" si="10568"/>
        <v>0</v>
      </c>
      <c r="J675" s="118"/>
      <c r="K675" s="118"/>
      <c r="L675" s="115"/>
      <c r="M675" s="115"/>
      <c r="N675" s="115"/>
      <c r="O675" s="115"/>
      <c r="P675" s="115"/>
      <c r="Q675" s="115">
        <f t="shared" si="10569"/>
        <v>0</v>
      </c>
      <c r="S675" s="118"/>
      <c r="T675" s="118"/>
      <c r="U675" s="115"/>
      <c r="V675" s="115"/>
      <c r="W675" s="115"/>
      <c r="X675" s="115"/>
      <c r="Y675" s="115"/>
      <c r="Z675" s="115">
        <f t="shared" si="10570"/>
        <v>0</v>
      </c>
      <c r="AB675" s="118"/>
      <c r="AC675" s="118"/>
      <c r="AD675" s="115"/>
      <c r="AE675" s="115"/>
      <c r="AF675" s="115"/>
      <c r="AG675" s="115"/>
      <c r="AH675" s="115"/>
      <c r="AI675" s="115">
        <f t="shared" si="10571"/>
        <v>0</v>
      </c>
      <c r="AK675" s="118"/>
      <c r="AL675" s="118"/>
      <c r="AM675" s="115"/>
      <c r="AN675" s="115"/>
      <c r="AO675" s="115"/>
      <c r="AP675" s="115"/>
      <c r="AQ675" s="115"/>
      <c r="AR675" s="115">
        <f t="shared" si="10572"/>
        <v>0</v>
      </c>
      <c r="AT675" s="118"/>
      <c r="AU675" s="118"/>
      <c r="AV675" s="115"/>
      <c r="AW675" s="115"/>
      <c r="AX675" s="115"/>
      <c r="AY675" s="115"/>
      <c r="AZ675" s="115"/>
      <c r="BA675" s="115">
        <f t="shared" si="10573"/>
        <v>0</v>
      </c>
      <c r="BC675" s="118"/>
      <c r="BD675" s="118"/>
      <c r="BE675" s="115"/>
      <c r="BF675" s="115"/>
      <c r="BG675" s="115"/>
      <c r="BH675" s="115"/>
      <c r="BI675" s="115"/>
      <c r="BJ675" s="115">
        <f t="shared" si="10574"/>
        <v>0</v>
      </c>
      <c r="BL675" s="118"/>
      <c r="BM675" s="118"/>
      <c r="BN675" s="115"/>
      <c r="BO675" s="115"/>
      <c r="BP675" s="115"/>
      <c r="BQ675" s="115"/>
      <c r="BR675" s="115"/>
      <c r="BS675" s="115">
        <f t="shared" si="10575"/>
        <v>0</v>
      </c>
      <c r="BU675" s="118"/>
      <c r="BV675" s="118"/>
      <c r="BW675" s="115"/>
      <c r="BX675" s="115"/>
      <c r="BY675" s="115"/>
      <c r="BZ675" s="115"/>
      <c r="CA675" s="115"/>
      <c r="CB675" s="115">
        <f t="shared" si="10576"/>
        <v>0</v>
      </c>
      <c r="CD675" s="118"/>
      <c r="CE675" s="118"/>
      <c r="CF675" s="115"/>
      <c r="CG675" s="115"/>
      <c r="CH675" s="115"/>
      <c r="CI675" s="115"/>
      <c r="CJ675" s="115"/>
      <c r="CK675" s="115">
        <f t="shared" si="10577"/>
        <v>0</v>
      </c>
      <c r="CM675" s="118"/>
      <c r="CN675" s="118"/>
      <c r="CO675" s="115"/>
      <c r="CP675" s="115"/>
      <c r="CQ675" s="115"/>
      <c r="CR675" s="115"/>
      <c r="CS675" s="115"/>
      <c r="CT675" s="115">
        <f t="shared" si="10578"/>
        <v>0</v>
      </c>
      <c r="CV675" s="118"/>
      <c r="CW675" s="118"/>
      <c r="CX675" s="115"/>
      <c r="CY675" s="115"/>
      <c r="CZ675" s="115"/>
      <c r="DA675" s="115"/>
      <c r="DB675" s="115"/>
      <c r="DC675" s="115">
        <f t="shared" si="10579"/>
        <v>0</v>
      </c>
      <c r="DE675" s="118"/>
      <c r="DF675" s="118"/>
      <c r="DG675" s="115"/>
      <c r="DH675" s="115"/>
      <c r="DI675" s="115"/>
      <c r="DJ675" s="115"/>
      <c r="DK675" s="115"/>
      <c r="DL675" s="115">
        <f t="shared" si="10580"/>
        <v>0</v>
      </c>
      <c r="DN675" s="118"/>
      <c r="DO675" s="118"/>
      <c r="DP675" s="115"/>
      <c r="DQ675" s="115"/>
      <c r="DR675" s="115"/>
      <c r="DS675" s="115"/>
      <c r="DT675" s="115"/>
      <c r="DU675" s="115">
        <f t="shared" si="10581"/>
        <v>0</v>
      </c>
      <c r="DW675" s="118"/>
      <c r="DX675" s="118"/>
      <c r="DY675" s="115"/>
      <c r="DZ675" s="115"/>
      <c r="EA675" s="115"/>
      <c r="EB675" s="115"/>
      <c r="EC675" s="115"/>
      <c r="ED675" s="115">
        <f t="shared" si="10582"/>
        <v>0</v>
      </c>
      <c r="EF675" s="118"/>
      <c r="EG675" s="118"/>
      <c r="EH675" s="115"/>
      <c r="EI675" s="115"/>
      <c r="EJ675" s="115"/>
      <c r="EK675" s="115"/>
      <c r="EL675" s="115"/>
      <c r="EM675" s="115">
        <f t="shared" si="10583"/>
        <v>0</v>
      </c>
      <c r="EO675" s="118"/>
      <c r="EP675" s="118"/>
      <c r="EQ675" s="115"/>
      <c r="ER675" s="115"/>
      <c r="ES675" s="115"/>
      <c r="ET675" s="115"/>
      <c r="EU675" s="115"/>
      <c r="EV675" s="115">
        <f t="shared" si="10584"/>
        <v>0</v>
      </c>
      <c r="EX675" s="118"/>
      <c r="EY675" s="118"/>
      <c r="EZ675" s="115"/>
      <c r="FA675" s="115"/>
      <c r="FB675" s="115"/>
      <c r="FC675" s="115"/>
      <c r="FD675" s="115"/>
      <c r="FE675" s="115">
        <f t="shared" si="10585"/>
        <v>0</v>
      </c>
      <c r="FG675" s="118"/>
      <c r="FH675" s="118"/>
      <c r="FI675" s="115"/>
      <c r="FJ675" s="115"/>
      <c r="FK675" s="115"/>
      <c r="FL675" s="115"/>
      <c r="FM675" s="115"/>
      <c r="FN675" s="115">
        <f t="shared" si="10586"/>
        <v>0</v>
      </c>
      <c r="FP675" s="118"/>
      <c r="FQ675" s="118"/>
      <c r="FR675" s="115"/>
      <c r="FS675" s="115"/>
      <c r="FT675" s="115"/>
      <c r="FU675" s="115"/>
      <c r="FV675" s="115"/>
      <c r="FW675" s="115">
        <f t="shared" si="10587"/>
        <v>0</v>
      </c>
      <c r="FY675" s="118"/>
      <c r="FZ675" s="118"/>
      <c r="GA675" s="115"/>
      <c r="GB675" s="115"/>
      <c r="GC675" s="115"/>
      <c r="GD675" s="115"/>
      <c r="GE675" s="115"/>
      <c r="GF675" s="115">
        <f t="shared" si="10588"/>
        <v>0</v>
      </c>
      <c r="GH675" s="118"/>
      <c r="GI675" s="118"/>
      <c r="GJ675" s="115"/>
      <c r="GK675" s="115"/>
      <c r="GL675" s="115"/>
      <c r="GM675" s="115"/>
      <c r="GN675" s="115"/>
      <c r="GO675" s="115">
        <f t="shared" si="10589"/>
        <v>0</v>
      </c>
      <c r="GQ675" s="118"/>
      <c r="GR675" s="118"/>
      <c r="GS675" s="115"/>
      <c r="GT675" s="115"/>
      <c r="GU675" s="115"/>
      <c r="GV675" s="115"/>
      <c r="GW675" s="115"/>
      <c r="GX675" s="115">
        <f t="shared" si="10590"/>
        <v>0</v>
      </c>
      <c r="GZ675" s="118"/>
      <c r="HA675" s="118"/>
      <c r="HB675" s="115"/>
      <c r="HC675" s="115"/>
      <c r="HD675" s="115"/>
      <c r="HE675" s="115"/>
      <c r="HF675" s="115"/>
      <c r="HG675" s="115">
        <f t="shared" si="10591"/>
        <v>0</v>
      </c>
      <c r="HI675" s="118"/>
      <c r="HJ675" s="118"/>
      <c r="HK675" s="115"/>
      <c r="HL675" s="115"/>
      <c r="HM675" s="115"/>
      <c r="HN675" s="115"/>
      <c r="HO675" s="115"/>
      <c r="HP675" s="115">
        <f t="shared" si="10592"/>
        <v>0</v>
      </c>
      <c r="HR675" s="118"/>
      <c r="HS675" s="118"/>
      <c r="HT675" s="115"/>
      <c r="HU675" s="115"/>
      <c r="HV675" s="115"/>
      <c r="HW675" s="115"/>
      <c r="HX675" s="115"/>
      <c r="HY675" s="115">
        <f t="shared" si="10593"/>
        <v>0</v>
      </c>
      <c r="IA675" s="118"/>
      <c r="IB675" s="118"/>
      <c r="IC675" s="115"/>
      <c r="ID675" s="115"/>
      <c r="IE675" s="115"/>
      <c r="IF675" s="115"/>
      <c r="IG675" s="115"/>
      <c r="IH675" s="115">
        <f t="shared" si="10594"/>
        <v>0</v>
      </c>
      <c r="IJ675" s="118"/>
      <c r="IK675" s="118"/>
      <c r="IL675" s="115"/>
      <c r="IM675" s="115"/>
      <c r="IN675" s="115"/>
      <c r="IO675" s="115"/>
      <c r="IP675" s="115"/>
      <c r="IQ675" s="115">
        <f t="shared" si="10595"/>
        <v>0</v>
      </c>
      <c r="IS675" s="118"/>
      <c r="IT675" s="118"/>
      <c r="IU675" s="115"/>
      <c r="IV675" s="115"/>
      <c r="IW675" s="115"/>
      <c r="IX675" s="115"/>
      <c r="IY675" s="115"/>
      <c r="IZ675" s="115">
        <f t="shared" si="10596"/>
        <v>0</v>
      </c>
      <c r="JB675" s="118"/>
      <c r="JC675" s="118"/>
      <c r="JD675" s="115"/>
      <c r="JE675" s="115"/>
      <c r="JF675" s="115"/>
      <c r="JG675" s="115"/>
      <c r="JH675" s="115"/>
      <c r="JI675" s="115">
        <f t="shared" si="10597"/>
        <v>0</v>
      </c>
      <c r="JK675" s="118"/>
      <c r="JL675" s="118"/>
      <c r="JM675" s="115"/>
      <c r="JN675" s="115"/>
      <c r="JO675" s="115"/>
      <c r="JP675" s="115"/>
      <c r="JQ675" s="115"/>
      <c r="JR675" s="115">
        <f t="shared" si="10598"/>
        <v>0</v>
      </c>
      <c r="JS675" s="481"/>
      <c r="JT675" s="118"/>
      <c r="JU675" s="118"/>
      <c r="JV675" s="115"/>
      <c r="JW675" s="115"/>
      <c r="JX675" s="115"/>
      <c r="JY675" s="115"/>
      <c r="JZ675" s="115"/>
      <c r="KA675" s="115">
        <f t="shared" si="10599"/>
        <v>0</v>
      </c>
      <c r="KB675" s="481"/>
      <c r="KC675" s="118"/>
      <c r="KD675" s="118"/>
      <c r="KE675" s="115"/>
      <c r="KF675" s="115"/>
      <c r="KG675" s="115"/>
      <c r="KH675" s="115"/>
      <c r="KI675" s="115"/>
      <c r="KJ675" s="115">
        <f t="shared" si="10600"/>
        <v>0</v>
      </c>
      <c r="KK675" s="481"/>
      <c r="KL675" s="118"/>
      <c r="KM675" s="118"/>
      <c r="KN675" s="115"/>
      <c r="KO675" s="115"/>
      <c r="KP675" s="115"/>
      <c r="KQ675" s="115"/>
      <c r="KR675" s="115"/>
      <c r="KS675" s="115">
        <f t="shared" si="10601"/>
        <v>0</v>
      </c>
      <c r="KT675" s="481"/>
      <c r="KU675" s="118"/>
      <c r="KV675" s="118"/>
      <c r="KW675" s="115"/>
      <c r="KX675" s="115"/>
      <c r="KY675" s="115"/>
      <c r="KZ675" s="115"/>
      <c r="LA675" s="115"/>
      <c r="LB675" s="115">
        <f t="shared" si="10602"/>
        <v>0</v>
      </c>
      <c r="LC675" s="481"/>
      <c r="LD675" s="118"/>
      <c r="LE675" s="118"/>
      <c r="LF675" s="115"/>
      <c r="LG675" s="115"/>
      <c r="LH675" s="115"/>
      <c r="LI675" s="115"/>
      <c r="LJ675" s="115"/>
      <c r="LK675" s="115">
        <f t="shared" si="10603"/>
        <v>0</v>
      </c>
      <c r="LL675" s="481"/>
      <c r="LM675" s="118"/>
      <c r="LN675" s="118"/>
      <c r="LO675" s="115"/>
      <c r="LP675" s="115"/>
      <c r="LQ675" s="115"/>
      <c r="LR675" s="115"/>
      <c r="LS675" s="115"/>
      <c r="LT675" s="115">
        <f t="shared" si="10604"/>
        <v>0</v>
      </c>
      <c r="LU675" s="481"/>
      <c r="LV675" s="118"/>
      <c r="LW675" s="118"/>
      <c r="LX675" s="115"/>
      <c r="LY675" s="115"/>
      <c r="LZ675" s="115"/>
      <c r="MA675" s="115"/>
      <c r="MB675" s="115"/>
      <c r="MC675" s="115">
        <f t="shared" si="10605"/>
        <v>0</v>
      </c>
      <c r="MD675" s="481"/>
      <c r="ME675" s="118"/>
      <c r="MF675" s="118"/>
      <c r="MG675" s="115"/>
      <c r="MH675" s="115"/>
      <c r="MI675" s="115"/>
      <c r="MJ675" s="115"/>
      <c r="MK675" s="115"/>
      <c r="ML675" s="115">
        <f t="shared" si="10606"/>
        <v>0</v>
      </c>
      <c r="MM675" s="481"/>
      <c r="MN675" s="118"/>
      <c r="MO675" s="118"/>
      <c r="MP675" s="115"/>
      <c r="MQ675" s="115"/>
      <c r="MR675" s="115"/>
      <c r="MS675" s="115"/>
      <c r="MT675" s="115"/>
      <c r="MU675" s="115">
        <f t="shared" si="10607"/>
        <v>0</v>
      </c>
      <c r="MV675" s="481"/>
      <c r="MW675" s="118"/>
      <c r="MX675" s="118"/>
      <c r="MY675" s="115"/>
      <c r="MZ675" s="115"/>
      <c r="NA675" s="115"/>
      <c r="NB675" s="115"/>
      <c r="NC675" s="115"/>
      <c r="ND675" s="115">
        <f t="shared" si="10608"/>
        <v>0</v>
      </c>
      <c r="NE675" s="481"/>
      <c r="NF675" s="118"/>
      <c r="NG675" s="118"/>
      <c r="NH675" s="115"/>
      <c r="NI675" s="115"/>
      <c r="NJ675" s="115"/>
      <c r="NK675" s="115"/>
      <c r="NL675" s="115"/>
      <c r="NM675" s="115">
        <f t="shared" si="10609"/>
        <v>0</v>
      </c>
      <c r="NN675" s="481"/>
      <c r="NO675" s="118"/>
      <c r="NP675" s="118"/>
      <c r="NQ675" s="115"/>
      <c r="NR675" s="115"/>
      <c r="NS675" s="115"/>
      <c r="NT675" s="115"/>
      <c r="NU675" s="115"/>
      <c r="NV675" s="115">
        <f t="shared" si="10610"/>
        <v>0</v>
      </c>
      <c r="NW675" s="481"/>
      <c r="NX675" s="118"/>
      <c r="NY675" s="118"/>
      <c r="NZ675" s="115"/>
      <c r="OA675" s="115"/>
      <c r="OB675" s="115"/>
      <c r="OC675" s="115"/>
      <c r="OD675" s="115"/>
      <c r="OE675" s="115">
        <f t="shared" si="10611"/>
        <v>0</v>
      </c>
      <c r="OF675" s="481"/>
      <c r="OG675" s="118"/>
      <c r="OH675" s="118"/>
      <c r="OI675" s="115"/>
      <c r="OJ675" s="115"/>
      <c r="OK675" s="115"/>
      <c r="OL675" s="115"/>
      <c r="OM675" s="115"/>
      <c r="ON675" s="115">
        <f t="shared" si="10612"/>
        <v>0</v>
      </c>
      <c r="OO675" s="481"/>
      <c r="OP675" s="118"/>
      <c r="OQ675" s="118"/>
      <c r="OR675" s="115"/>
      <c r="OS675" s="115"/>
      <c r="OT675" s="115"/>
      <c r="OU675" s="115"/>
      <c r="OV675" s="115"/>
      <c r="OW675" s="115">
        <f t="shared" si="10613"/>
        <v>0</v>
      </c>
      <c r="OY675" s="118"/>
      <c r="OZ675" s="118"/>
      <c r="PA675" s="115"/>
      <c r="PB675" s="115"/>
      <c r="PC675" s="115"/>
      <c r="PD675" s="115"/>
      <c r="PE675" s="115"/>
      <c r="PF675" s="115">
        <f t="shared" si="10614"/>
        <v>0</v>
      </c>
    </row>
    <row r="676" spans="1:422">
      <c r="A676" s="118"/>
      <c r="B676" s="118"/>
      <c r="C676" s="115"/>
      <c r="D676" s="115"/>
      <c r="E676" s="115"/>
      <c r="F676" s="115"/>
      <c r="G676" s="115"/>
      <c r="H676" s="115">
        <f t="shared" si="10568"/>
        <v>0</v>
      </c>
      <c r="J676" s="118"/>
      <c r="K676" s="118"/>
      <c r="L676" s="115"/>
      <c r="M676" s="115"/>
      <c r="N676" s="115"/>
      <c r="O676" s="115"/>
      <c r="P676" s="115"/>
      <c r="Q676" s="115">
        <f t="shared" si="10569"/>
        <v>0</v>
      </c>
      <c r="S676" s="118"/>
      <c r="T676" s="118"/>
      <c r="U676" s="115"/>
      <c r="V676" s="115"/>
      <c r="W676" s="115"/>
      <c r="X676" s="115"/>
      <c r="Y676" s="115"/>
      <c r="Z676" s="115">
        <f t="shared" si="10570"/>
        <v>0</v>
      </c>
      <c r="AB676" s="118"/>
      <c r="AC676" s="118"/>
      <c r="AD676" s="115"/>
      <c r="AE676" s="115"/>
      <c r="AF676" s="115"/>
      <c r="AG676" s="115"/>
      <c r="AH676" s="115"/>
      <c r="AI676" s="115">
        <f t="shared" si="10571"/>
        <v>0</v>
      </c>
      <c r="AK676" s="118"/>
      <c r="AL676" s="118"/>
      <c r="AM676" s="115"/>
      <c r="AN676" s="115"/>
      <c r="AO676" s="115"/>
      <c r="AP676" s="115"/>
      <c r="AQ676" s="115"/>
      <c r="AR676" s="115">
        <f t="shared" si="10572"/>
        <v>0</v>
      </c>
      <c r="AT676" s="118"/>
      <c r="AU676" s="118"/>
      <c r="AV676" s="115"/>
      <c r="AW676" s="115"/>
      <c r="AX676" s="115"/>
      <c r="AY676" s="115"/>
      <c r="AZ676" s="115"/>
      <c r="BA676" s="115">
        <f t="shared" si="10573"/>
        <v>0</v>
      </c>
      <c r="BC676" s="118"/>
      <c r="BD676" s="118"/>
      <c r="BE676" s="115"/>
      <c r="BF676" s="115"/>
      <c r="BG676" s="115"/>
      <c r="BH676" s="115"/>
      <c r="BI676" s="115"/>
      <c r="BJ676" s="115">
        <f t="shared" si="10574"/>
        <v>0</v>
      </c>
      <c r="BL676" s="118"/>
      <c r="BM676" s="118"/>
      <c r="BN676" s="115"/>
      <c r="BO676" s="115"/>
      <c r="BP676" s="115"/>
      <c r="BQ676" s="115"/>
      <c r="BR676" s="115"/>
      <c r="BS676" s="115">
        <f t="shared" si="10575"/>
        <v>0</v>
      </c>
      <c r="BU676" s="118"/>
      <c r="BV676" s="118"/>
      <c r="BW676" s="115"/>
      <c r="BX676" s="115"/>
      <c r="BY676" s="115"/>
      <c r="BZ676" s="115"/>
      <c r="CA676" s="115"/>
      <c r="CB676" s="115">
        <f t="shared" si="10576"/>
        <v>0</v>
      </c>
      <c r="CD676" s="118"/>
      <c r="CE676" s="118"/>
      <c r="CF676" s="115"/>
      <c r="CG676" s="115"/>
      <c r="CH676" s="115"/>
      <c r="CI676" s="115"/>
      <c r="CJ676" s="115"/>
      <c r="CK676" s="115">
        <f t="shared" si="10577"/>
        <v>0</v>
      </c>
      <c r="CM676" s="118"/>
      <c r="CN676" s="118"/>
      <c r="CO676" s="115"/>
      <c r="CP676" s="115"/>
      <c r="CQ676" s="115"/>
      <c r="CR676" s="115"/>
      <c r="CS676" s="115"/>
      <c r="CT676" s="115">
        <f t="shared" si="10578"/>
        <v>0</v>
      </c>
      <c r="CV676" s="118"/>
      <c r="CW676" s="118"/>
      <c r="CX676" s="115"/>
      <c r="CY676" s="115"/>
      <c r="CZ676" s="115"/>
      <c r="DA676" s="115"/>
      <c r="DB676" s="115"/>
      <c r="DC676" s="115">
        <f t="shared" si="10579"/>
        <v>0</v>
      </c>
      <c r="DE676" s="118"/>
      <c r="DF676" s="118"/>
      <c r="DG676" s="115"/>
      <c r="DH676" s="115"/>
      <c r="DI676" s="115"/>
      <c r="DJ676" s="115"/>
      <c r="DK676" s="115"/>
      <c r="DL676" s="115">
        <f t="shared" si="10580"/>
        <v>0</v>
      </c>
      <c r="DN676" s="118"/>
      <c r="DO676" s="118"/>
      <c r="DP676" s="115"/>
      <c r="DQ676" s="115"/>
      <c r="DR676" s="115"/>
      <c r="DS676" s="115"/>
      <c r="DT676" s="115"/>
      <c r="DU676" s="115">
        <f t="shared" si="10581"/>
        <v>0</v>
      </c>
      <c r="DW676" s="118"/>
      <c r="DX676" s="118"/>
      <c r="DY676" s="115"/>
      <c r="DZ676" s="115"/>
      <c r="EA676" s="115"/>
      <c r="EB676" s="115"/>
      <c r="EC676" s="115"/>
      <c r="ED676" s="115">
        <f t="shared" si="10582"/>
        <v>0</v>
      </c>
      <c r="EF676" s="118"/>
      <c r="EG676" s="118"/>
      <c r="EH676" s="115"/>
      <c r="EI676" s="115"/>
      <c r="EJ676" s="115"/>
      <c r="EK676" s="115"/>
      <c r="EL676" s="115"/>
      <c r="EM676" s="115">
        <f t="shared" si="10583"/>
        <v>0</v>
      </c>
      <c r="EO676" s="118"/>
      <c r="EP676" s="118"/>
      <c r="EQ676" s="115"/>
      <c r="ER676" s="115"/>
      <c r="ES676" s="115"/>
      <c r="ET676" s="115"/>
      <c r="EU676" s="115"/>
      <c r="EV676" s="115">
        <f t="shared" si="10584"/>
        <v>0</v>
      </c>
      <c r="EX676" s="118"/>
      <c r="EY676" s="118"/>
      <c r="EZ676" s="115"/>
      <c r="FA676" s="115"/>
      <c r="FB676" s="115"/>
      <c r="FC676" s="115"/>
      <c r="FD676" s="115"/>
      <c r="FE676" s="115">
        <f t="shared" si="10585"/>
        <v>0</v>
      </c>
      <c r="FG676" s="118"/>
      <c r="FH676" s="118"/>
      <c r="FI676" s="115"/>
      <c r="FJ676" s="115"/>
      <c r="FK676" s="115"/>
      <c r="FL676" s="115"/>
      <c r="FM676" s="115"/>
      <c r="FN676" s="115">
        <f t="shared" si="10586"/>
        <v>0</v>
      </c>
      <c r="FP676" s="118"/>
      <c r="FQ676" s="118"/>
      <c r="FR676" s="115"/>
      <c r="FS676" s="115"/>
      <c r="FT676" s="115"/>
      <c r="FU676" s="115"/>
      <c r="FV676" s="115"/>
      <c r="FW676" s="115">
        <f t="shared" si="10587"/>
        <v>0</v>
      </c>
      <c r="FY676" s="118"/>
      <c r="FZ676" s="118"/>
      <c r="GA676" s="115"/>
      <c r="GB676" s="115"/>
      <c r="GC676" s="115"/>
      <c r="GD676" s="115"/>
      <c r="GE676" s="115"/>
      <c r="GF676" s="115">
        <f t="shared" si="10588"/>
        <v>0</v>
      </c>
      <c r="GH676" s="118"/>
      <c r="GI676" s="118"/>
      <c r="GJ676" s="115"/>
      <c r="GK676" s="115"/>
      <c r="GL676" s="115"/>
      <c r="GM676" s="115"/>
      <c r="GN676" s="115"/>
      <c r="GO676" s="115">
        <f t="shared" si="10589"/>
        <v>0</v>
      </c>
      <c r="GQ676" s="118"/>
      <c r="GR676" s="118"/>
      <c r="GS676" s="115"/>
      <c r="GT676" s="115"/>
      <c r="GU676" s="115"/>
      <c r="GV676" s="115"/>
      <c r="GW676" s="115"/>
      <c r="GX676" s="115">
        <f t="shared" si="10590"/>
        <v>0</v>
      </c>
      <c r="GZ676" s="118"/>
      <c r="HA676" s="118"/>
      <c r="HB676" s="115"/>
      <c r="HC676" s="115"/>
      <c r="HD676" s="115"/>
      <c r="HE676" s="115"/>
      <c r="HF676" s="115"/>
      <c r="HG676" s="115">
        <f t="shared" si="10591"/>
        <v>0</v>
      </c>
      <c r="HI676" s="118"/>
      <c r="HJ676" s="118"/>
      <c r="HK676" s="115"/>
      <c r="HL676" s="115"/>
      <c r="HM676" s="115"/>
      <c r="HN676" s="115"/>
      <c r="HO676" s="115"/>
      <c r="HP676" s="115">
        <f t="shared" si="10592"/>
        <v>0</v>
      </c>
      <c r="HR676" s="118"/>
      <c r="HS676" s="118"/>
      <c r="HT676" s="115"/>
      <c r="HU676" s="115"/>
      <c r="HV676" s="115"/>
      <c r="HW676" s="115"/>
      <c r="HX676" s="115"/>
      <c r="HY676" s="115">
        <f t="shared" si="10593"/>
        <v>0</v>
      </c>
      <c r="IA676" s="118"/>
      <c r="IB676" s="118"/>
      <c r="IC676" s="115"/>
      <c r="ID676" s="115"/>
      <c r="IE676" s="115"/>
      <c r="IF676" s="115"/>
      <c r="IG676" s="115"/>
      <c r="IH676" s="115">
        <f t="shared" si="10594"/>
        <v>0</v>
      </c>
      <c r="IJ676" s="118"/>
      <c r="IK676" s="118"/>
      <c r="IL676" s="115"/>
      <c r="IM676" s="115"/>
      <c r="IN676" s="115"/>
      <c r="IO676" s="115"/>
      <c r="IP676" s="115"/>
      <c r="IQ676" s="115">
        <f t="shared" si="10595"/>
        <v>0</v>
      </c>
      <c r="IS676" s="118"/>
      <c r="IT676" s="118"/>
      <c r="IU676" s="115"/>
      <c r="IV676" s="115"/>
      <c r="IW676" s="115"/>
      <c r="IX676" s="115"/>
      <c r="IY676" s="115"/>
      <c r="IZ676" s="115">
        <f t="shared" si="10596"/>
        <v>0</v>
      </c>
      <c r="JB676" s="118"/>
      <c r="JC676" s="118"/>
      <c r="JD676" s="115"/>
      <c r="JE676" s="115"/>
      <c r="JF676" s="115"/>
      <c r="JG676" s="115"/>
      <c r="JH676" s="115"/>
      <c r="JI676" s="115">
        <f t="shared" si="10597"/>
        <v>0</v>
      </c>
      <c r="JK676" s="118"/>
      <c r="JL676" s="118"/>
      <c r="JM676" s="115"/>
      <c r="JN676" s="115"/>
      <c r="JO676" s="115"/>
      <c r="JP676" s="115"/>
      <c r="JQ676" s="115"/>
      <c r="JR676" s="115">
        <f t="shared" si="10598"/>
        <v>0</v>
      </c>
      <c r="JS676" s="481"/>
      <c r="JT676" s="118"/>
      <c r="JU676" s="118"/>
      <c r="JV676" s="115"/>
      <c r="JW676" s="115"/>
      <c r="JX676" s="115"/>
      <c r="JY676" s="115"/>
      <c r="JZ676" s="115"/>
      <c r="KA676" s="115">
        <f t="shared" si="10599"/>
        <v>0</v>
      </c>
      <c r="KB676" s="481"/>
      <c r="KC676" s="118"/>
      <c r="KD676" s="118"/>
      <c r="KE676" s="115"/>
      <c r="KF676" s="115"/>
      <c r="KG676" s="115"/>
      <c r="KH676" s="115"/>
      <c r="KI676" s="115"/>
      <c r="KJ676" s="115">
        <f t="shared" si="10600"/>
        <v>0</v>
      </c>
      <c r="KK676" s="481"/>
      <c r="KL676" s="118"/>
      <c r="KM676" s="118"/>
      <c r="KN676" s="115"/>
      <c r="KO676" s="115"/>
      <c r="KP676" s="115"/>
      <c r="KQ676" s="115"/>
      <c r="KR676" s="115"/>
      <c r="KS676" s="115">
        <f t="shared" si="10601"/>
        <v>0</v>
      </c>
      <c r="KT676" s="481"/>
      <c r="KU676" s="118"/>
      <c r="KV676" s="118"/>
      <c r="KW676" s="115"/>
      <c r="KX676" s="115"/>
      <c r="KY676" s="115"/>
      <c r="KZ676" s="115"/>
      <c r="LA676" s="115"/>
      <c r="LB676" s="115">
        <f t="shared" si="10602"/>
        <v>0</v>
      </c>
      <c r="LC676" s="481"/>
      <c r="LD676" s="118"/>
      <c r="LE676" s="118"/>
      <c r="LF676" s="115"/>
      <c r="LG676" s="115"/>
      <c r="LH676" s="115"/>
      <c r="LI676" s="115"/>
      <c r="LJ676" s="115"/>
      <c r="LK676" s="115">
        <f t="shared" si="10603"/>
        <v>0</v>
      </c>
      <c r="LL676" s="481"/>
      <c r="LM676" s="118"/>
      <c r="LN676" s="118"/>
      <c r="LO676" s="115"/>
      <c r="LP676" s="115"/>
      <c r="LQ676" s="115"/>
      <c r="LR676" s="115"/>
      <c r="LS676" s="115"/>
      <c r="LT676" s="115">
        <f t="shared" si="10604"/>
        <v>0</v>
      </c>
      <c r="LU676" s="481"/>
      <c r="LV676" s="118"/>
      <c r="LW676" s="118"/>
      <c r="LX676" s="115"/>
      <c r="LY676" s="115"/>
      <c r="LZ676" s="115"/>
      <c r="MA676" s="115"/>
      <c r="MB676" s="115"/>
      <c r="MC676" s="115">
        <f t="shared" si="10605"/>
        <v>0</v>
      </c>
      <c r="MD676" s="481"/>
      <c r="ME676" s="118"/>
      <c r="MF676" s="118"/>
      <c r="MG676" s="115"/>
      <c r="MH676" s="115"/>
      <c r="MI676" s="115"/>
      <c r="MJ676" s="115"/>
      <c r="MK676" s="115"/>
      <c r="ML676" s="115">
        <f t="shared" si="10606"/>
        <v>0</v>
      </c>
      <c r="MM676" s="481"/>
      <c r="MN676" s="118"/>
      <c r="MO676" s="118"/>
      <c r="MP676" s="115"/>
      <c r="MQ676" s="115"/>
      <c r="MR676" s="115"/>
      <c r="MS676" s="115"/>
      <c r="MT676" s="115"/>
      <c r="MU676" s="115">
        <f t="shared" si="10607"/>
        <v>0</v>
      </c>
      <c r="MV676" s="481"/>
      <c r="MW676" s="118"/>
      <c r="MX676" s="118"/>
      <c r="MY676" s="115"/>
      <c r="MZ676" s="115"/>
      <c r="NA676" s="115"/>
      <c r="NB676" s="115"/>
      <c r="NC676" s="115"/>
      <c r="ND676" s="115">
        <f t="shared" si="10608"/>
        <v>0</v>
      </c>
      <c r="NE676" s="481"/>
      <c r="NF676" s="118"/>
      <c r="NG676" s="118"/>
      <c r="NH676" s="115"/>
      <c r="NI676" s="115"/>
      <c r="NJ676" s="115"/>
      <c r="NK676" s="115"/>
      <c r="NL676" s="115"/>
      <c r="NM676" s="115">
        <f t="shared" si="10609"/>
        <v>0</v>
      </c>
      <c r="NN676" s="481"/>
      <c r="NO676" s="118"/>
      <c r="NP676" s="118"/>
      <c r="NQ676" s="115"/>
      <c r="NR676" s="115"/>
      <c r="NS676" s="115"/>
      <c r="NT676" s="115"/>
      <c r="NU676" s="115"/>
      <c r="NV676" s="115">
        <f t="shared" si="10610"/>
        <v>0</v>
      </c>
      <c r="NW676" s="481"/>
      <c r="NX676" s="118"/>
      <c r="NY676" s="118"/>
      <c r="NZ676" s="115"/>
      <c r="OA676" s="115"/>
      <c r="OB676" s="115"/>
      <c r="OC676" s="115"/>
      <c r="OD676" s="115"/>
      <c r="OE676" s="115">
        <f t="shared" si="10611"/>
        <v>0</v>
      </c>
      <c r="OF676" s="481"/>
      <c r="OG676" s="118"/>
      <c r="OH676" s="118"/>
      <c r="OI676" s="115"/>
      <c r="OJ676" s="115"/>
      <c r="OK676" s="115"/>
      <c r="OL676" s="115"/>
      <c r="OM676" s="115"/>
      <c r="ON676" s="115">
        <f t="shared" si="10612"/>
        <v>0</v>
      </c>
      <c r="OO676" s="481"/>
      <c r="OP676" s="118"/>
      <c r="OQ676" s="118"/>
      <c r="OR676" s="115"/>
      <c r="OS676" s="115"/>
      <c r="OT676" s="115"/>
      <c r="OU676" s="115"/>
      <c r="OV676" s="115"/>
      <c r="OW676" s="115">
        <f t="shared" si="10613"/>
        <v>0</v>
      </c>
      <c r="OY676" s="118"/>
      <c r="OZ676" s="118"/>
      <c r="PA676" s="115"/>
      <c r="PB676" s="115"/>
      <c r="PC676" s="115"/>
      <c r="PD676" s="115"/>
      <c r="PE676" s="115"/>
      <c r="PF676" s="115">
        <f t="shared" si="10614"/>
        <v>0</v>
      </c>
    </row>
    <row r="677" spans="1:422">
      <c r="A677" s="118"/>
      <c r="B677" s="118"/>
      <c r="C677" s="115"/>
      <c r="D677" s="115"/>
      <c r="E677" s="115"/>
      <c r="F677" s="115"/>
      <c r="G677" s="115"/>
      <c r="H677" s="115">
        <f t="shared" si="10568"/>
        <v>0</v>
      </c>
      <c r="J677" s="118"/>
      <c r="K677" s="118"/>
      <c r="L677" s="115"/>
      <c r="M677" s="115"/>
      <c r="N677" s="115"/>
      <c r="O677" s="115"/>
      <c r="P677" s="115"/>
      <c r="Q677" s="115">
        <f t="shared" si="10569"/>
        <v>0</v>
      </c>
      <c r="S677" s="118"/>
      <c r="T677" s="118"/>
      <c r="U677" s="115"/>
      <c r="V677" s="115"/>
      <c r="W677" s="115"/>
      <c r="X677" s="115"/>
      <c r="Y677" s="115"/>
      <c r="Z677" s="115">
        <f t="shared" si="10570"/>
        <v>0</v>
      </c>
      <c r="AB677" s="118"/>
      <c r="AC677" s="118"/>
      <c r="AD677" s="115"/>
      <c r="AE677" s="115"/>
      <c r="AF677" s="115"/>
      <c r="AG677" s="115"/>
      <c r="AH677" s="115"/>
      <c r="AI677" s="115">
        <f t="shared" si="10571"/>
        <v>0</v>
      </c>
      <c r="AK677" s="118"/>
      <c r="AL677" s="118"/>
      <c r="AM677" s="115"/>
      <c r="AN677" s="115"/>
      <c r="AO677" s="115"/>
      <c r="AP677" s="115"/>
      <c r="AQ677" s="115"/>
      <c r="AR677" s="115">
        <f t="shared" si="10572"/>
        <v>0</v>
      </c>
      <c r="AT677" s="118"/>
      <c r="AU677" s="118"/>
      <c r="AV677" s="115"/>
      <c r="AW677" s="115"/>
      <c r="AX677" s="115"/>
      <c r="AY677" s="115"/>
      <c r="AZ677" s="115"/>
      <c r="BA677" s="115">
        <f t="shared" si="10573"/>
        <v>0</v>
      </c>
      <c r="BC677" s="118"/>
      <c r="BD677" s="118"/>
      <c r="BE677" s="115"/>
      <c r="BF677" s="115"/>
      <c r="BG677" s="115"/>
      <c r="BH677" s="115"/>
      <c r="BI677" s="115"/>
      <c r="BJ677" s="115">
        <f t="shared" si="10574"/>
        <v>0</v>
      </c>
      <c r="BL677" s="118"/>
      <c r="BM677" s="118"/>
      <c r="BN677" s="115"/>
      <c r="BO677" s="115"/>
      <c r="BP677" s="115"/>
      <c r="BQ677" s="115"/>
      <c r="BR677" s="115"/>
      <c r="BS677" s="115">
        <f t="shared" si="10575"/>
        <v>0</v>
      </c>
      <c r="BU677" s="118"/>
      <c r="BV677" s="118"/>
      <c r="BW677" s="115"/>
      <c r="BX677" s="115"/>
      <c r="BY677" s="115"/>
      <c r="BZ677" s="115"/>
      <c r="CA677" s="115"/>
      <c r="CB677" s="115">
        <f t="shared" si="10576"/>
        <v>0</v>
      </c>
      <c r="CD677" s="118"/>
      <c r="CE677" s="118"/>
      <c r="CF677" s="115"/>
      <c r="CG677" s="115"/>
      <c r="CH677" s="115"/>
      <c r="CI677" s="115"/>
      <c r="CJ677" s="115"/>
      <c r="CK677" s="115">
        <f t="shared" si="10577"/>
        <v>0</v>
      </c>
      <c r="CM677" s="118"/>
      <c r="CN677" s="118"/>
      <c r="CO677" s="115"/>
      <c r="CP677" s="115"/>
      <c r="CQ677" s="115"/>
      <c r="CR677" s="115"/>
      <c r="CS677" s="115"/>
      <c r="CT677" s="115">
        <f t="shared" si="10578"/>
        <v>0</v>
      </c>
      <c r="CV677" s="118"/>
      <c r="CW677" s="118"/>
      <c r="CX677" s="115"/>
      <c r="CY677" s="115"/>
      <c r="CZ677" s="115"/>
      <c r="DA677" s="115"/>
      <c r="DB677" s="115"/>
      <c r="DC677" s="115">
        <f t="shared" si="10579"/>
        <v>0</v>
      </c>
      <c r="DE677" s="118"/>
      <c r="DF677" s="118"/>
      <c r="DG677" s="115"/>
      <c r="DH677" s="115"/>
      <c r="DI677" s="115"/>
      <c r="DJ677" s="115"/>
      <c r="DK677" s="115"/>
      <c r="DL677" s="115">
        <f t="shared" si="10580"/>
        <v>0</v>
      </c>
      <c r="DN677" s="118"/>
      <c r="DO677" s="118"/>
      <c r="DP677" s="115"/>
      <c r="DQ677" s="115"/>
      <c r="DR677" s="115"/>
      <c r="DS677" s="115"/>
      <c r="DT677" s="115"/>
      <c r="DU677" s="115">
        <f t="shared" si="10581"/>
        <v>0</v>
      </c>
      <c r="DW677" s="118"/>
      <c r="DX677" s="118"/>
      <c r="DY677" s="115"/>
      <c r="DZ677" s="115"/>
      <c r="EA677" s="115"/>
      <c r="EB677" s="115"/>
      <c r="EC677" s="115"/>
      <c r="ED677" s="115">
        <f t="shared" si="10582"/>
        <v>0</v>
      </c>
      <c r="EF677" s="118"/>
      <c r="EG677" s="118"/>
      <c r="EH677" s="115"/>
      <c r="EI677" s="115"/>
      <c r="EJ677" s="115"/>
      <c r="EK677" s="115"/>
      <c r="EL677" s="115"/>
      <c r="EM677" s="115">
        <f t="shared" si="10583"/>
        <v>0</v>
      </c>
      <c r="EO677" s="118"/>
      <c r="EP677" s="118"/>
      <c r="EQ677" s="115"/>
      <c r="ER677" s="115"/>
      <c r="ES677" s="115"/>
      <c r="ET677" s="115"/>
      <c r="EU677" s="115"/>
      <c r="EV677" s="115">
        <f t="shared" si="10584"/>
        <v>0</v>
      </c>
      <c r="EX677" s="118"/>
      <c r="EY677" s="118"/>
      <c r="EZ677" s="115"/>
      <c r="FA677" s="115"/>
      <c r="FB677" s="115"/>
      <c r="FC677" s="115"/>
      <c r="FD677" s="115"/>
      <c r="FE677" s="115">
        <f t="shared" si="10585"/>
        <v>0</v>
      </c>
      <c r="FG677" s="118"/>
      <c r="FH677" s="118"/>
      <c r="FI677" s="115"/>
      <c r="FJ677" s="115"/>
      <c r="FK677" s="115"/>
      <c r="FL677" s="115"/>
      <c r="FM677" s="115"/>
      <c r="FN677" s="115">
        <f t="shared" si="10586"/>
        <v>0</v>
      </c>
      <c r="FP677" s="118"/>
      <c r="FQ677" s="118"/>
      <c r="FR677" s="115"/>
      <c r="FS677" s="115"/>
      <c r="FT677" s="115"/>
      <c r="FU677" s="115"/>
      <c r="FV677" s="115"/>
      <c r="FW677" s="115">
        <f t="shared" si="10587"/>
        <v>0</v>
      </c>
      <c r="FY677" s="118"/>
      <c r="FZ677" s="118"/>
      <c r="GA677" s="115"/>
      <c r="GB677" s="115"/>
      <c r="GC677" s="115"/>
      <c r="GD677" s="115"/>
      <c r="GE677" s="115"/>
      <c r="GF677" s="115">
        <f t="shared" si="10588"/>
        <v>0</v>
      </c>
      <c r="GH677" s="118"/>
      <c r="GI677" s="118"/>
      <c r="GJ677" s="115"/>
      <c r="GK677" s="115"/>
      <c r="GL677" s="115"/>
      <c r="GM677" s="115"/>
      <c r="GN677" s="115"/>
      <c r="GO677" s="115">
        <f t="shared" si="10589"/>
        <v>0</v>
      </c>
      <c r="GQ677" s="118"/>
      <c r="GR677" s="118"/>
      <c r="GS677" s="115"/>
      <c r="GT677" s="115"/>
      <c r="GU677" s="115"/>
      <c r="GV677" s="115"/>
      <c r="GW677" s="115"/>
      <c r="GX677" s="115">
        <f t="shared" si="10590"/>
        <v>0</v>
      </c>
      <c r="GZ677" s="118"/>
      <c r="HA677" s="118"/>
      <c r="HB677" s="115"/>
      <c r="HC677" s="115"/>
      <c r="HD677" s="115"/>
      <c r="HE677" s="115"/>
      <c r="HF677" s="115"/>
      <c r="HG677" s="115">
        <f t="shared" si="10591"/>
        <v>0</v>
      </c>
      <c r="HI677" s="118"/>
      <c r="HJ677" s="118"/>
      <c r="HK677" s="115"/>
      <c r="HL677" s="115"/>
      <c r="HM677" s="115"/>
      <c r="HN677" s="115"/>
      <c r="HO677" s="115"/>
      <c r="HP677" s="115">
        <f t="shared" si="10592"/>
        <v>0</v>
      </c>
      <c r="HR677" s="118"/>
      <c r="HS677" s="118"/>
      <c r="HT677" s="115"/>
      <c r="HU677" s="115"/>
      <c r="HV677" s="115"/>
      <c r="HW677" s="115"/>
      <c r="HX677" s="115"/>
      <c r="HY677" s="115">
        <f t="shared" si="10593"/>
        <v>0</v>
      </c>
      <c r="IA677" s="118"/>
      <c r="IB677" s="118"/>
      <c r="IC677" s="115"/>
      <c r="ID677" s="115"/>
      <c r="IE677" s="115"/>
      <c r="IF677" s="115"/>
      <c r="IG677" s="115"/>
      <c r="IH677" s="115">
        <f t="shared" si="10594"/>
        <v>0</v>
      </c>
      <c r="IJ677" s="118"/>
      <c r="IK677" s="118"/>
      <c r="IL677" s="115"/>
      <c r="IM677" s="115"/>
      <c r="IN677" s="115"/>
      <c r="IO677" s="115"/>
      <c r="IP677" s="115"/>
      <c r="IQ677" s="115">
        <f t="shared" si="10595"/>
        <v>0</v>
      </c>
      <c r="IS677" s="118"/>
      <c r="IT677" s="118"/>
      <c r="IU677" s="115"/>
      <c r="IV677" s="115"/>
      <c r="IW677" s="115"/>
      <c r="IX677" s="115"/>
      <c r="IY677" s="115"/>
      <c r="IZ677" s="115">
        <f t="shared" si="10596"/>
        <v>0</v>
      </c>
      <c r="JB677" s="118"/>
      <c r="JC677" s="118"/>
      <c r="JD677" s="115"/>
      <c r="JE677" s="115"/>
      <c r="JF677" s="115"/>
      <c r="JG677" s="115"/>
      <c r="JH677" s="115"/>
      <c r="JI677" s="115">
        <f t="shared" si="10597"/>
        <v>0</v>
      </c>
      <c r="JK677" s="118"/>
      <c r="JL677" s="118"/>
      <c r="JM677" s="115"/>
      <c r="JN677" s="115"/>
      <c r="JO677" s="115"/>
      <c r="JP677" s="115"/>
      <c r="JQ677" s="115"/>
      <c r="JR677" s="115">
        <f t="shared" si="10598"/>
        <v>0</v>
      </c>
      <c r="JS677" s="481"/>
      <c r="JT677" s="118"/>
      <c r="JU677" s="118"/>
      <c r="JV677" s="115"/>
      <c r="JW677" s="115"/>
      <c r="JX677" s="115"/>
      <c r="JY677" s="115"/>
      <c r="JZ677" s="115"/>
      <c r="KA677" s="115">
        <f t="shared" si="10599"/>
        <v>0</v>
      </c>
      <c r="KB677" s="481"/>
      <c r="KC677" s="118"/>
      <c r="KD677" s="118"/>
      <c r="KE677" s="115"/>
      <c r="KF677" s="115"/>
      <c r="KG677" s="115"/>
      <c r="KH677" s="115"/>
      <c r="KI677" s="115"/>
      <c r="KJ677" s="115">
        <f t="shared" si="10600"/>
        <v>0</v>
      </c>
      <c r="KK677" s="481"/>
      <c r="KL677" s="118"/>
      <c r="KM677" s="118"/>
      <c r="KN677" s="115"/>
      <c r="KO677" s="115"/>
      <c r="KP677" s="115"/>
      <c r="KQ677" s="115"/>
      <c r="KR677" s="115"/>
      <c r="KS677" s="115">
        <f t="shared" si="10601"/>
        <v>0</v>
      </c>
      <c r="KT677" s="481"/>
      <c r="KU677" s="118"/>
      <c r="KV677" s="118"/>
      <c r="KW677" s="115"/>
      <c r="KX677" s="115"/>
      <c r="KY677" s="115"/>
      <c r="KZ677" s="115"/>
      <c r="LA677" s="115"/>
      <c r="LB677" s="115">
        <f t="shared" si="10602"/>
        <v>0</v>
      </c>
      <c r="LC677" s="481"/>
      <c r="LD677" s="118"/>
      <c r="LE677" s="118"/>
      <c r="LF677" s="115"/>
      <c r="LG677" s="115"/>
      <c r="LH677" s="115"/>
      <c r="LI677" s="115"/>
      <c r="LJ677" s="115"/>
      <c r="LK677" s="115">
        <f t="shared" si="10603"/>
        <v>0</v>
      </c>
      <c r="LL677" s="481"/>
      <c r="LM677" s="118"/>
      <c r="LN677" s="118"/>
      <c r="LO677" s="115"/>
      <c r="LP677" s="115"/>
      <c r="LQ677" s="115"/>
      <c r="LR677" s="115"/>
      <c r="LS677" s="115"/>
      <c r="LT677" s="115">
        <f t="shared" si="10604"/>
        <v>0</v>
      </c>
      <c r="LU677" s="481"/>
      <c r="LV677" s="118"/>
      <c r="LW677" s="118"/>
      <c r="LX677" s="115"/>
      <c r="LY677" s="115"/>
      <c r="LZ677" s="115"/>
      <c r="MA677" s="115"/>
      <c r="MB677" s="115"/>
      <c r="MC677" s="115">
        <f t="shared" si="10605"/>
        <v>0</v>
      </c>
      <c r="MD677" s="481"/>
      <c r="ME677" s="118"/>
      <c r="MF677" s="118"/>
      <c r="MG677" s="115"/>
      <c r="MH677" s="115"/>
      <c r="MI677" s="115"/>
      <c r="MJ677" s="115"/>
      <c r="MK677" s="115"/>
      <c r="ML677" s="115">
        <f t="shared" si="10606"/>
        <v>0</v>
      </c>
      <c r="MM677" s="481"/>
      <c r="MN677" s="118"/>
      <c r="MO677" s="118"/>
      <c r="MP677" s="115"/>
      <c r="MQ677" s="115"/>
      <c r="MR677" s="115"/>
      <c r="MS677" s="115"/>
      <c r="MT677" s="115"/>
      <c r="MU677" s="115">
        <f t="shared" si="10607"/>
        <v>0</v>
      </c>
      <c r="MV677" s="481"/>
      <c r="MW677" s="118"/>
      <c r="MX677" s="118"/>
      <c r="MY677" s="115"/>
      <c r="MZ677" s="115"/>
      <c r="NA677" s="115"/>
      <c r="NB677" s="115"/>
      <c r="NC677" s="115"/>
      <c r="ND677" s="115">
        <f t="shared" si="10608"/>
        <v>0</v>
      </c>
      <c r="NE677" s="481"/>
      <c r="NF677" s="118"/>
      <c r="NG677" s="118"/>
      <c r="NH677" s="115"/>
      <c r="NI677" s="115"/>
      <c r="NJ677" s="115"/>
      <c r="NK677" s="115"/>
      <c r="NL677" s="115"/>
      <c r="NM677" s="115">
        <f t="shared" si="10609"/>
        <v>0</v>
      </c>
      <c r="NN677" s="481"/>
      <c r="NO677" s="118"/>
      <c r="NP677" s="118"/>
      <c r="NQ677" s="115"/>
      <c r="NR677" s="115"/>
      <c r="NS677" s="115"/>
      <c r="NT677" s="115"/>
      <c r="NU677" s="115"/>
      <c r="NV677" s="115">
        <f t="shared" si="10610"/>
        <v>0</v>
      </c>
      <c r="NW677" s="481"/>
      <c r="NX677" s="118"/>
      <c r="NY677" s="118"/>
      <c r="NZ677" s="115"/>
      <c r="OA677" s="115"/>
      <c r="OB677" s="115"/>
      <c r="OC677" s="115"/>
      <c r="OD677" s="115"/>
      <c r="OE677" s="115">
        <f t="shared" si="10611"/>
        <v>0</v>
      </c>
      <c r="OF677" s="481"/>
      <c r="OG677" s="118"/>
      <c r="OH677" s="118"/>
      <c r="OI677" s="115"/>
      <c r="OJ677" s="115"/>
      <c r="OK677" s="115"/>
      <c r="OL677" s="115"/>
      <c r="OM677" s="115"/>
      <c r="ON677" s="115">
        <f t="shared" si="10612"/>
        <v>0</v>
      </c>
      <c r="OO677" s="481"/>
      <c r="OP677" s="118"/>
      <c r="OQ677" s="118"/>
      <c r="OR677" s="115"/>
      <c r="OS677" s="115"/>
      <c r="OT677" s="115"/>
      <c r="OU677" s="115"/>
      <c r="OV677" s="115"/>
      <c r="OW677" s="115">
        <f t="shared" si="10613"/>
        <v>0</v>
      </c>
      <c r="OY677" s="118"/>
      <c r="OZ677" s="118"/>
      <c r="PA677" s="115"/>
      <c r="PB677" s="115"/>
      <c r="PC677" s="115"/>
      <c r="PD677" s="115"/>
      <c r="PE677" s="115"/>
      <c r="PF677" s="115">
        <f t="shared" si="10614"/>
        <v>0</v>
      </c>
    </row>
    <row r="678" spans="1:422">
      <c r="A678" s="118"/>
      <c r="B678" s="118"/>
      <c r="C678" s="119"/>
      <c r="D678" s="119"/>
      <c r="E678" s="119"/>
      <c r="F678" s="119"/>
      <c r="G678" s="120" t="s">
        <v>44</v>
      </c>
      <c r="H678" s="132">
        <f t="shared" ref="H678:H693" si="10615">SUM(H670:H677)</f>
        <v>0</v>
      </c>
      <c r="J678" s="118"/>
      <c r="K678" s="118"/>
      <c r="L678" s="119"/>
      <c r="M678" s="119"/>
      <c r="N678" s="119"/>
      <c r="O678" s="119"/>
      <c r="P678" s="120" t="s">
        <v>44</v>
      </c>
      <c r="Q678" s="132">
        <f t="shared" ref="Q678:Q693" si="10616">SUM(Q670:Q677)</f>
        <v>0</v>
      </c>
      <c r="S678" s="118"/>
      <c r="T678" s="118"/>
      <c r="U678" s="119"/>
      <c r="V678" s="119"/>
      <c r="W678" s="119"/>
      <c r="X678" s="119"/>
      <c r="Y678" s="120" t="s">
        <v>44</v>
      </c>
      <c r="Z678" s="132">
        <f t="shared" ref="Z678:Z693" si="10617">SUM(Z670:Z677)</f>
        <v>0</v>
      </c>
      <c r="AB678" s="118"/>
      <c r="AC678" s="118"/>
      <c r="AD678" s="119"/>
      <c r="AE678" s="119"/>
      <c r="AF678" s="119"/>
      <c r="AG678" s="119"/>
      <c r="AH678" s="120" t="s">
        <v>44</v>
      </c>
      <c r="AI678" s="132">
        <f t="shared" ref="AI678:AI693" si="10618">SUM(AI670:AI677)</f>
        <v>0</v>
      </c>
      <c r="AK678" s="118"/>
      <c r="AL678" s="118"/>
      <c r="AM678" s="119"/>
      <c r="AN678" s="119"/>
      <c r="AO678" s="119"/>
      <c r="AP678" s="119"/>
      <c r="AQ678" s="120" t="s">
        <v>44</v>
      </c>
      <c r="AR678" s="132">
        <f t="shared" ref="AR678:AR693" si="10619">SUM(AR670:AR677)</f>
        <v>0</v>
      </c>
      <c r="AT678" s="118"/>
      <c r="AU678" s="118"/>
      <c r="AV678" s="119"/>
      <c r="AW678" s="119"/>
      <c r="AX678" s="119"/>
      <c r="AY678" s="119"/>
      <c r="AZ678" s="120" t="s">
        <v>44</v>
      </c>
      <c r="BA678" s="132">
        <f t="shared" ref="BA678:BA693" si="10620">SUM(BA670:BA677)</f>
        <v>0</v>
      </c>
      <c r="BC678" s="118"/>
      <c r="BD678" s="118"/>
      <c r="BE678" s="119"/>
      <c r="BF678" s="119"/>
      <c r="BG678" s="119"/>
      <c r="BH678" s="119"/>
      <c r="BI678" s="120" t="s">
        <v>44</v>
      </c>
      <c r="BJ678" s="132">
        <f t="shared" ref="BJ678:DL678" si="10621">SUM(BJ670:BJ677)</f>
        <v>0</v>
      </c>
      <c r="BL678" s="118"/>
      <c r="BM678" s="118"/>
      <c r="BN678" s="119"/>
      <c r="BO678" s="119"/>
      <c r="BP678" s="119"/>
      <c r="BQ678" s="119"/>
      <c r="BR678" s="120" t="s">
        <v>44</v>
      </c>
      <c r="BS678" s="132">
        <f t="shared" ref="BS678:DU678" si="10622">SUM(BS670:BS677)</f>
        <v>0</v>
      </c>
      <c r="BU678" s="118"/>
      <c r="BV678" s="118"/>
      <c r="BW678" s="119"/>
      <c r="BX678" s="119"/>
      <c r="BY678" s="119"/>
      <c r="BZ678" s="119"/>
      <c r="CA678" s="120" t="s">
        <v>44</v>
      </c>
      <c r="CB678" s="132">
        <f t="shared" si="10621"/>
        <v>0</v>
      </c>
      <c r="CD678" s="118"/>
      <c r="CE678" s="118"/>
      <c r="CF678" s="119"/>
      <c r="CG678" s="119"/>
      <c r="CH678" s="119"/>
      <c r="CI678" s="119"/>
      <c r="CJ678" s="120" t="s">
        <v>44</v>
      </c>
      <c r="CK678" s="132">
        <f t="shared" si="10622"/>
        <v>0</v>
      </c>
      <c r="CM678" s="118"/>
      <c r="CN678" s="118"/>
      <c r="CO678" s="119"/>
      <c r="CP678" s="119"/>
      <c r="CQ678" s="119"/>
      <c r="CR678" s="119"/>
      <c r="CS678" s="120" t="s">
        <v>44</v>
      </c>
      <c r="CT678" s="132">
        <f t="shared" si="10621"/>
        <v>0</v>
      </c>
      <c r="CV678" s="118"/>
      <c r="CW678" s="118"/>
      <c r="CX678" s="119"/>
      <c r="CY678" s="119"/>
      <c r="CZ678" s="119"/>
      <c r="DA678" s="119"/>
      <c r="DB678" s="120" t="s">
        <v>44</v>
      </c>
      <c r="DC678" s="132">
        <f t="shared" si="10622"/>
        <v>0</v>
      </c>
      <c r="DE678" s="118"/>
      <c r="DF678" s="118"/>
      <c r="DG678" s="119"/>
      <c r="DH678" s="119"/>
      <c r="DI678" s="119"/>
      <c r="DJ678" s="119"/>
      <c r="DK678" s="120" t="s">
        <v>44</v>
      </c>
      <c r="DL678" s="132">
        <f t="shared" si="10621"/>
        <v>0</v>
      </c>
      <c r="DN678" s="118"/>
      <c r="DO678" s="118"/>
      <c r="DP678" s="119"/>
      <c r="DQ678" s="119"/>
      <c r="DR678" s="119"/>
      <c r="DS678" s="119"/>
      <c r="DT678" s="120" t="s">
        <v>44</v>
      </c>
      <c r="DU678" s="132">
        <f t="shared" si="10622"/>
        <v>0</v>
      </c>
      <c r="DW678" s="118"/>
      <c r="DX678" s="118"/>
      <c r="DY678" s="119"/>
      <c r="DZ678" s="119"/>
      <c r="EA678" s="119"/>
      <c r="EB678" s="119"/>
      <c r="EC678" s="120" t="s">
        <v>44</v>
      </c>
      <c r="ED678" s="132">
        <f t="shared" ref="ED678:GF678" si="10623">SUM(ED670:ED677)</f>
        <v>0</v>
      </c>
      <c r="EF678" s="118"/>
      <c r="EG678" s="118"/>
      <c r="EH678" s="119"/>
      <c r="EI678" s="119"/>
      <c r="EJ678" s="119"/>
      <c r="EK678" s="119"/>
      <c r="EL678" s="120" t="s">
        <v>44</v>
      </c>
      <c r="EM678" s="132">
        <f t="shared" ref="EM678:GO678" si="10624">SUM(EM670:EM677)</f>
        <v>0</v>
      </c>
      <c r="EO678" s="118"/>
      <c r="EP678" s="118"/>
      <c r="EQ678" s="119"/>
      <c r="ER678" s="119"/>
      <c r="ES678" s="119"/>
      <c r="ET678" s="119"/>
      <c r="EU678" s="120" t="s">
        <v>44</v>
      </c>
      <c r="EV678" s="132">
        <f t="shared" si="10623"/>
        <v>0</v>
      </c>
      <c r="EX678" s="118"/>
      <c r="EY678" s="118"/>
      <c r="EZ678" s="119"/>
      <c r="FA678" s="119"/>
      <c r="FB678" s="119"/>
      <c r="FC678" s="119"/>
      <c r="FD678" s="120" t="s">
        <v>44</v>
      </c>
      <c r="FE678" s="132">
        <f t="shared" si="10624"/>
        <v>0</v>
      </c>
      <c r="FG678" s="118"/>
      <c r="FH678" s="118"/>
      <c r="FI678" s="119"/>
      <c r="FJ678" s="119"/>
      <c r="FK678" s="119"/>
      <c r="FL678" s="119"/>
      <c r="FM678" s="120" t="s">
        <v>44</v>
      </c>
      <c r="FN678" s="132">
        <f t="shared" si="10623"/>
        <v>0</v>
      </c>
      <c r="FP678" s="118"/>
      <c r="FQ678" s="118"/>
      <c r="FR678" s="119"/>
      <c r="FS678" s="119"/>
      <c r="FT678" s="119"/>
      <c r="FU678" s="119"/>
      <c r="FV678" s="120" t="s">
        <v>44</v>
      </c>
      <c r="FW678" s="132">
        <f t="shared" si="10624"/>
        <v>0</v>
      </c>
      <c r="FY678" s="118"/>
      <c r="FZ678" s="118"/>
      <c r="GA678" s="119"/>
      <c r="GB678" s="119"/>
      <c r="GC678" s="119"/>
      <c r="GD678" s="119"/>
      <c r="GE678" s="120" t="s">
        <v>44</v>
      </c>
      <c r="GF678" s="132">
        <f t="shared" si="10623"/>
        <v>6</v>
      </c>
      <c r="GH678" s="118"/>
      <c r="GI678" s="118"/>
      <c r="GJ678" s="119"/>
      <c r="GK678" s="119"/>
      <c r="GL678" s="119"/>
      <c r="GM678" s="119"/>
      <c r="GN678" s="120" t="s">
        <v>44</v>
      </c>
      <c r="GO678" s="132">
        <f t="shared" si="10624"/>
        <v>6</v>
      </c>
      <c r="GQ678" s="118"/>
      <c r="GR678" s="118"/>
      <c r="GS678" s="119"/>
      <c r="GT678" s="119"/>
      <c r="GU678" s="119"/>
      <c r="GV678" s="119"/>
      <c r="GW678" s="120" t="s">
        <v>44</v>
      </c>
      <c r="GX678" s="132">
        <f t="shared" ref="GX678:IZ678" si="10625">SUM(GX670:GX677)</f>
        <v>6</v>
      </c>
      <c r="GZ678" s="118"/>
      <c r="HA678" s="118"/>
      <c r="HB678" s="119"/>
      <c r="HC678" s="119"/>
      <c r="HD678" s="119"/>
      <c r="HE678" s="119"/>
      <c r="HF678" s="120" t="s">
        <v>44</v>
      </c>
      <c r="HG678" s="132">
        <f t="shared" ref="HG678:JI678" si="10626">SUM(HG670:HG677)</f>
        <v>6</v>
      </c>
      <c r="HI678" s="118"/>
      <c r="HJ678" s="118"/>
      <c r="HK678" s="119"/>
      <c r="HL678" s="119"/>
      <c r="HM678" s="119"/>
      <c r="HN678" s="119"/>
      <c r="HO678" s="120" t="s">
        <v>44</v>
      </c>
      <c r="HP678" s="132">
        <f t="shared" si="10625"/>
        <v>6</v>
      </c>
      <c r="HR678" s="118"/>
      <c r="HS678" s="118"/>
      <c r="HT678" s="119"/>
      <c r="HU678" s="119"/>
      <c r="HV678" s="119"/>
      <c r="HW678" s="119"/>
      <c r="HX678" s="120" t="s">
        <v>44</v>
      </c>
      <c r="HY678" s="132">
        <f t="shared" si="10626"/>
        <v>6</v>
      </c>
      <c r="IA678" s="118"/>
      <c r="IB678" s="118"/>
      <c r="IC678" s="119"/>
      <c r="ID678" s="119"/>
      <c r="IE678" s="119"/>
      <c r="IF678" s="119"/>
      <c r="IG678" s="120" t="s">
        <v>44</v>
      </c>
      <c r="IH678" s="132">
        <f t="shared" si="10625"/>
        <v>6</v>
      </c>
      <c r="IJ678" s="118"/>
      <c r="IK678" s="118"/>
      <c r="IL678" s="119"/>
      <c r="IM678" s="119"/>
      <c r="IN678" s="119"/>
      <c r="IO678" s="119"/>
      <c r="IP678" s="120" t="s">
        <v>44</v>
      </c>
      <c r="IQ678" s="132">
        <f t="shared" si="10626"/>
        <v>0</v>
      </c>
      <c r="IS678" s="118"/>
      <c r="IT678" s="118"/>
      <c r="IU678" s="119"/>
      <c r="IV678" s="119"/>
      <c r="IW678" s="119"/>
      <c r="IX678" s="119"/>
      <c r="IY678" s="120" t="s">
        <v>44</v>
      </c>
      <c r="IZ678" s="132">
        <f t="shared" si="10625"/>
        <v>6</v>
      </c>
      <c r="JB678" s="118"/>
      <c r="JC678" s="118"/>
      <c r="JD678" s="119"/>
      <c r="JE678" s="119"/>
      <c r="JF678" s="119"/>
      <c r="JG678" s="119"/>
      <c r="JH678" s="120" t="s">
        <v>44</v>
      </c>
      <c r="JI678" s="132">
        <f t="shared" si="10626"/>
        <v>6</v>
      </c>
      <c r="JK678" s="118"/>
      <c r="JL678" s="118"/>
      <c r="JM678" s="119"/>
      <c r="JN678" s="119"/>
      <c r="JO678" s="119"/>
      <c r="JP678" s="119"/>
      <c r="JQ678" s="120" t="s">
        <v>44</v>
      </c>
      <c r="JR678" s="132">
        <f t="shared" ref="JR678:LT678" si="10627">SUM(JR670:JR677)</f>
        <v>0</v>
      </c>
      <c r="JT678" s="118"/>
      <c r="JU678" s="118"/>
      <c r="JV678" s="119"/>
      <c r="JW678" s="119"/>
      <c r="JX678" s="119"/>
      <c r="JY678" s="119"/>
      <c r="JZ678" s="120" t="s">
        <v>44</v>
      </c>
      <c r="KA678" s="132">
        <f t="shared" ref="KA678:MC678" si="10628">SUM(KA670:KA677)</f>
        <v>6</v>
      </c>
      <c r="KC678" s="118"/>
      <c r="KD678" s="118"/>
      <c r="KE678" s="119"/>
      <c r="KF678" s="119"/>
      <c r="KG678" s="119"/>
      <c r="KH678" s="119"/>
      <c r="KI678" s="120" t="s">
        <v>44</v>
      </c>
      <c r="KJ678" s="132">
        <f t="shared" si="10627"/>
        <v>0</v>
      </c>
      <c r="KL678" s="118"/>
      <c r="KM678" s="118"/>
      <c r="KN678" s="119"/>
      <c r="KO678" s="119"/>
      <c r="KP678" s="119"/>
      <c r="KQ678" s="119"/>
      <c r="KR678" s="120" t="s">
        <v>44</v>
      </c>
      <c r="KS678" s="132">
        <f t="shared" si="10628"/>
        <v>0</v>
      </c>
      <c r="KU678" s="118"/>
      <c r="KV678" s="118"/>
      <c r="KW678" s="119"/>
      <c r="KX678" s="119"/>
      <c r="KY678" s="119"/>
      <c r="KZ678" s="119"/>
      <c r="LA678" s="120" t="s">
        <v>44</v>
      </c>
      <c r="LB678" s="132">
        <f t="shared" si="10627"/>
        <v>0</v>
      </c>
      <c r="LD678" s="118"/>
      <c r="LE678" s="118"/>
      <c r="LF678" s="119"/>
      <c r="LG678" s="119"/>
      <c r="LH678" s="119"/>
      <c r="LI678" s="119"/>
      <c r="LJ678" s="120" t="s">
        <v>44</v>
      </c>
      <c r="LK678" s="132">
        <f t="shared" si="10628"/>
        <v>0</v>
      </c>
      <c r="LM678" s="118"/>
      <c r="LN678" s="118"/>
      <c r="LO678" s="119"/>
      <c r="LP678" s="119"/>
      <c r="LQ678" s="119"/>
      <c r="LR678" s="119"/>
      <c r="LS678" s="120" t="s">
        <v>44</v>
      </c>
      <c r="LT678" s="132">
        <f t="shared" si="10627"/>
        <v>0</v>
      </c>
      <c r="LV678" s="118"/>
      <c r="LW678" s="118"/>
      <c r="LX678" s="119"/>
      <c r="LY678" s="119"/>
      <c r="LZ678" s="119"/>
      <c r="MA678" s="119"/>
      <c r="MB678" s="120" t="s">
        <v>44</v>
      </c>
      <c r="MC678" s="132">
        <f t="shared" si="10628"/>
        <v>0</v>
      </c>
      <c r="ME678" s="118"/>
      <c r="MF678" s="118"/>
      <c r="MG678" s="119"/>
      <c r="MH678" s="119"/>
      <c r="MI678" s="119"/>
      <c r="MJ678" s="119"/>
      <c r="MK678" s="120" t="s">
        <v>44</v>
      </c>
      <c r="ML678" s="132">
        <f t="shared" ref="ML678:ON678" si="10629">SUM(ML670:ML677)</f>
        <v>0</v>
      </c>
      <c r="MN678" s="118"/>
      <c r="MO678" s="118"/>
      <c r="MP678" s="119"/>
      <c r="MQ678" s="119"/>
      <c r="MR678" s="119"/>
      <c r="MS678" s="119"/>
      <c r="MT678" s="120" t="s">
        <v>44</v>
      </c>
      <c r="MU678" s="132">
        <f t="shared" ref="MU678:OW678" si="10630">SUM(MU670:MU677)</f>
        <v>6</v>
      </c>
      <c r="MW678" s="118"/>
      <c r="MX678" s="118"/>
      <c r="MY678" s="119"/>
      <c r="MZ678" s="119"/>
      <c r="NA678" s="119"/>
      <c r="NB678" s="119"/>
      <c r="NC678" s="120" t="s">
        <v>44</v>
      </c>
      <c r="ND678" s="132">
        <f t="shared" si="10629"/>
        <v>6</v>
      </c>
      <c r="NF678" s="118"/>
      <c r="NG678" s="118"/>
      <c r="NH678" s="119"/>
      <c r="NI678" s="119"/>
      <c r="NJ678" s="119"/>
      <c r="NK678" s="119"/>
      <c r="NL678" s="120" t="s">
        <v>44</v>
      </c>
      <c r="NM678" s="132">
        <f t="shared" si="10630"/>
        <v>6</v>
      </c>
      <c r="NO678" s="118"/>
      <c r="NP678" s="118"/>
      <c r="NQ678" s="119"/>
      <c r="NR678" s="119"/>
      <c r="NS678" s="119"/>
      <c r="NT678" s="119"/>
      <c r="NU678" s="120" t="s">
        <v>44</v>
      </c>
      <c r="NV678" s="132">
        <f t="shared" si="10629"/>
        <v>6</v>
      </c>
      <c r="NX678" s="118"/>
      <c r="NY678" s="118"/>
      <c r="NZ678" s="119"/>
      <c r="OA678" s="119"/>
      <c r="OB678" s="119"/>
      <c r="OC678" s="119"/>
      <c r="OD678" s="120" t="s">
        <v>44</v>
      </c>
      <c r="OE678" s="132">
        <f t="shared" si="10630"/>
        <v>6</v>
      </c>
      <c r="OG678" s="118"/>
      <c r="OH678" s="118"/>
      <c r="OI678" s="119"/>
      <c r="OJ678" s="119"/>
      <c r="OK678" s="119"/>
      <c r="OL678" s="119"/>
      <c r="OM678" s="120" t="s">
        <v>44</v>
      </c>
      <c r="ON678" s="132">
        <f t="shared" si="10629"/>
        <v>6</v>
      </c>
      <c r="OP678" s="118"/>
      <c r="OQ678" s="118"/>
      <c r="OR678" s="119"/>
      <c r="OS678" s="119"/>
      <c r="OT678" s="119"/>
      <c r="OU678" s="119"/>
      <c r="OV678" s="120" t="s">
        <v>44</v>
      </c>
      <c r="OW678" s="132">
        <f t="shared" si="10630"/>
        <v>0</v>
      </c>
      <c r="OY678" s="118"/>
      <c r="OZ678" s="118"/>
      <c r="PA678" s="119"/>
      <c r="PB678" s="119"/>
      <c r="PC678" s="119"/>
      <c r="PD678" s="119"/>
      <c r="PE678" s="120" t="s">
        <v>44</v>
      </c>
      <c r="PF678" s="132">
        <f t="shared" ref="PF678" si="10631">SUM(PF670:PF677)</f>
        <v>0</v>
      </c>
    </row>
    <row r="679" spans="1:422" s="139" customFormat="1">
      <c r="A679" s="134"/>
      <c r="B679" s="135"/>
      <c r="C679" s="136"/>
      <c r="D679" s="136"/>
      <c r="E679" s="136"/>
      <c r="F679" s="136"/>
      <c r="G679" s="137"/>
      <c r="H679" s="138"/>
      <c r="J679" s="134"/>
      <c r="K679" s="135"/>
      <c r="L679" s="136"/>
      <c r="M679" s="136"/>
      <c r="N679" s="136"/>
      <c r="O679" s="136"/>
      <c r="P679" s="137"/>
      <c r="Q679" s="138"/>
      <c r="S679" s="134"/>
      <c r="T679" s="135"/>
      <c r="U679" s="136"/>
      <c r="V679" s="136"/>
      <c r="W679" s="136"/>
      <c r="X679" s="136"/>
      <c r="Y679" s="137"/>
      <c r="Z679" s="138"/>
      <c r="AB679" s="134"/>
      <c r="AC679" s="135"/>
      <c r="AD679" s="136"/>
      <c r="AE679" s="136"/>
      <c r="AF679" s="136"/>
      <c r="AG679" s="136"/>
      <c r="AH679" s="137"/>
      <c r="AI679" s="138"/>
      <c r="AK679" s="134"/>
      <c r="AL679" s="135"/>
      <c r="AM679" s="136"/>
      <c r="AN679" s="136"/>
      <c r="AO679" s="136"/>
      <c r="AP679" s="136"/>
      <c r="AQ679" s="137"/>
      <c r="AR679" s="138"/>
      <c r="AT679" s="134"/>
      <c r="AU679" s="135"/>
      <c r="AV679" s="136"/>
      <c r="AW679" s="136"/>
      <c r="AX679" s="136"/>
      <c r="AY679" s="136"/>
      <c r="AZ679" s="137"/>
      <c r="BA679" s="138"/>
      <c r="BC679" s="134"/>
      <c r="BD679" s="135"/>
      <c r="BE679" s="136"/>
      <c r="BF679" s="136"/>
      <c r="BG679" s="136"/>
      <c r="BH679" s="136"/>
      <c r="BI679" s="137"/>
      <c r="BJ679" s="138"/>
      <c r="BL679" s="134"/>
      <c r="BM679" s="135"/>
      <c r="BN679" s="136"/>
      <c r="BO679" s="136"/>
      <c r="BP679" s="136"/>
      <c r="BQ679" s="136"/>
      <c r="BR679" s="137"/>
      <c r="BS679" s="138"/>
      <c r="BU679" s="134"/>
      <c r="BV679" s="135"/>
      <c r="BW679" s="136"/>
      <c r="BX679" s="136"/>
      <c r="BY679" s="136"/>
      <c r="BZ679" s="136"/>
      <c r="CA679" s="137"/>
      <c r="CB679" s="138"/>
      <c r="CD679" s="134"/>
      <c r="CE679" s="135"/>
      <c r="CF679" s="136"/>
      <c r="CG679" s="136"/>
      <c r="CH679" s="136"/>
      <c r="CI679" s="136"/>
      <c r="CJ679" s="137"/>
      <c r="CK679" s="138"/>
      <c r="CM679" s="134"/>
      <c r="CN679" s="135"/>
      <c r="CO679" s="136"/>
      <c r="CP679" s="136"/>
      <c r="CQ679" s="136"/>
      <c r="CR679" s="136"/>
      <c r="CS679" s="137"/>
      <c r="CT679" s="138"/>
      <c r="CV679" s="134"/>
      <c r="CW679" s="135"/>
      <c r="CX679" s="136"/>
      <c r="CY679" s="136"/>
      <c r="CZ679" s="136"/>
      <c r="DA679" s="136"/>
      <c r="DB679" s="137"/>
      <c r="DC679" s="138"/>
      <c r="DE679" s="134"/>
      <c r="DF679" s="135"/>
      <c r="DG679" s="136"/>
      <c r="DH679" s="136"/>
      <c r="DI679" s="136"/>
      <c r="DJ679" s="136"/>
      <c r="DK679" s="137"/>
      <c r="DL679" s="138"/>
      <c r="DN679" s="134"/>
      <c r="DO679" s="135"/>
      <c r="DP679" s="136"/>
      <c r="DQ679" s="136"/>
      <c r="DR679" s="136"/>
      <c r="DS679" s="136"/>
      <c r="DT679" s="137"/>
      <c r="DU679" s="138"/>
      <c r="DW679" s="134"/>
      <c r="DX679" s="135"/>
      <c r="DY679" s="136"/>
      <c r="DZ679" s="136"/>
      <c r="EA679" s="136"/>
      <c r="EB679" s="136"/>
      <c r="EC679" s="137"/>
      <c r="ED679" s="138"/>
      <c r="EF679" s="134"/>
      <c r="EG679" s="135"/>
      <c r="EH679" s="136"/>
      <c r="EI679" s="136"/>
      <c r="EJ679" s="136"/>
      <c r="EK679" s="136"/>
      <c r="EL679" s="137"/>
      <c r="EM679" s="138"/>
      <c r="EO679" s="134"/>
      <c r="EP679" s="135"/>
      <c r="EQ679" s="136"/>
      <c r="ER679" s="136"/>
      <c r="ES679" s="136"/>
      <c r="ET679" s="136"/>
      <c r="EU679" s="137"/>
      <c r="EV679" s="138"/>
      <c r="EX679" s="134"/>
      <c r="EY679" s="135"/>
      <c r="EZ679" s="136"/>
      <c r="FA679" s="136"/>
      <c r="FB679" s="136"/>
      <c r="FC679" s="136"/>
      <c r="FD679" s="137"/>
      <c r="FE679" s="138"/>
      <c r="FG679" s="134"/>
      <c r="FH679" s="135"/>
      <c r="FI679" s="136"/>
      <c r="FJ679" s="136"/>
      <c r="FK679" s="136"/>
      <c r="FL679" s="136"/>
      <c r="FM679" s="137"/>
      <c r="FN679" s="138"/>
      <c r="FP679" s="134"/>
      <c r="FQ679" s="135"/>
      <c r="FR679" s="136"/>
      <c r="FS679" s="136"/>
      <c r="FT679" s="136"/>
      <c r="FU679" s="136"/>
      <c r="FV679" s="137"/>
      <c r="FW679" s="138"/>
      <c r="FY679" s="134"/>
      <c r="FZ679" s="135"/>
      <c r="GA679" s="136"/>
      <c r="GB679" s="136"/>
      <c r="GC679" s="136"/>
      <c r="GD679" s="136"/>
      <c r="GE679" s="137"/>
      <c r="GF679" s="138"/>
      <c r="GH679" s="134"/>
      <c r="GI679" s="135"/>
      <c r="GJ679" s="136"/>
      <c r="GK679" s="136"/>
      <c r="GL679" s="136"/>
      <c r="GM679" s="136"/>
      <c r="GN679" s="137"/>
      <c r="GO679" s="138"/>
      <c r="GQ679" s="134"/>
      <c r="GR679" s="135"/>
      <c r="GS679" s="136"/>
      <c r="GT679" s="136"/>
      <c r="GU679" s="136"/>
      <c r="GV679" s="136"/>
      <c r="GW679" s="137"/>
      <c r="GX679" s="138"/>
      <c r="GZ679" s="134"/>
      <c r="HA679" s="135"/>
      <c r="HB679" s="136"/>
      <c r="HC679" s="136"/>
      <c r="HD679" s="136"/>
      <c r="HE679" s="136"/>
      <c r="HF679" s="137"/>
      <c r="HG679" s="138"/>
      <c r="HI679" s="134"/>
      <c r="HJ679" s="135"/>
      <c r="HK679" s="136"/>
      <c r="HL679" s="136"/>
      <c r="HM679" s="136"/>
      <c r="HN679" s="136"/>
      <c r="HO679" s="137"/>
      <c r="HP679" s="138"/>
      <c r="HR679" s="134"/>
      <c r="HS679" s="135"/>
      <c r="HT679" s="136"/>
      <c r="HU679" s="136"/>
      <c r="HV679" s="136"/>
      <c r="HW679" s="136"/>
      <c r="HX679" s="137"/>
      <c r="HY679" s="138"/>
      <c r="IA679" s="134"/>
      <c r="IB679" s="135"/>
      <c r="IC679" s="136"/>
      <c r="ID679" s="136"/>
      <c r="IE679" s="136"/>
      <c r="IF679" s="136"/>
      <c r="IG679" s="137"/>
      <c r="IH679" s="138"/>
      <c r="IJ679" s="134"/>
      <c r="IK679" s="135"/>
      <c r="IL679" s="136"/>
      <c r="IM679" s="136"/>
      <c r="IN679" s="136"/>
      <c r="IO679" s="136"/>
      <c r="IP679" s="137"/>
      <c r="IQ679" s="138"/>
      <c r="IS679" s="134"/>
      <c r="IT679" s="135"/>
      <c r="IU679" s="136"/>
      <c r="IV679" s="136"/>
      <c r="IW679" s="136"/>
      <c r="IX679" s="136"/>
      <c r="IY679" s="137"/>
      <c r="IZ679" s="138"/>
      <c r="JB679" s="134"/>
      <c r="JC679" s="135"/>
      <c r="JD679" s="136"/>
      <c r="JE679" s="136"/>
      <c r="JF679" s="136"/>
      <c r="JG679" s="136"/>
      <c r="JH679" s="137"/>
      <c r="JI679" s="138"/>
      <c r="JK679" s="134"/>
      <c r="JL679" s="135"/>
      <c r="JM679" s="136"/>
      <c r="JN679" s="136"/>
      <c r="JO679" s="136"/>
      <c r="JP679" s="136"/>
      <c r="JQ679" s="137"/>
      <c r="JR679" s="138"/>
      <c r="JT679" s="134"/>
      <c r="JU679" s="135"/>
      <c r="JV679" s="136"/>
      <c r="JW679" s="136"/>
      <c r="JX679" s="136"/>
      <c r="JY679" s="136"/>
      <c r="JZ679" s="137"/>
      <c r="KA679" s="138"/>
      <c r="KC679" s="134"/>
      <c r="KD679" s="135"/>
      <c r="KE679" s="136"/>
      <c r="KF679" s="136"/>
      <c r="KG679" s="136"/>
      <c r="KH679" s="136"/>
      <c r="KI679" s="137"/>
      <c r="KJ679" s="138"/>
      <c r="KL679" s="134"/>
      <c r="KM679" s="135"/>
      <c r="KN679" s="136"/>
      <c r="KO679" s="136"/>
      <c r="KP679" s="136"/>
      <c r="KQ679" s="136"/>
      <c r="KR679" s="137"/>
      <c r="KS679" s="138"/>
      <c r="KU679" s="134"/>
      <c r="KV679" s="135"/>
      <c r="KW679" s="136"/>
      <c r="KX679" s="136"/>
      <c r="KY679" s="136"/>
      <c r="KZ679" s="136"/>
      <c r="LA679" s="137"/>
      <c r="LB679" s="138"/>
      <c r="LD679" s="134"/>
      <c r="LE679" s="135"/>
      <c r="LF679" s="136"/>
      <c r="LG679" s="136"/>
      <c r="LH679" s="136"/>
      <c r="LI679" s="136"/>
      <c r="LJ679" s="137"/>
      <c r="LK679" s="138"/>
      <c r="LM679" s="134"/>
      <c r="LN679" s="135"/>
      <c r="LO679" s="136"/>
      <c r="LP679" s="136"/>
      <c r="LQ679" s="136"/>
      <c r="LR679" s="136"/>
      <c r="LS679" s="137"/>
      <c r="LT679" s="138"/>
      <c r="LV679" s="134"/>
      <c r="LW679" s="135"/>
      <c r="LX679" s="136"/>
      <c r="LY679" s="136"/>
      <c r="LZ679" s="136"/>
      <c r="MA679" s="136"/>
      <c r="MB679" s="137"/>
      <c r="MC679" s="138"/>
      <c r="ME679" s="134"/>
      <c r="MF679" s="135"/>
      <c r="MG679" s="136"/>
      <c r="MH679" s="136"/>
      <c r="MI679" s="136"/>
      <c r="MJ679" s="136"/>
      <c r="MK679" s="137"/>
      <c r="ML679" s="138"/>
      <c r="MN679" s="134"/>
      <c r="MO679" s="135"/>
      <c r="MP679" s="136"/>
      <c r="MQ679" s="136"/>
      <c r="MR679" s="136"/>
      <c r="MS679" s="136"/>
      <c r="MT679" s="137"/>
      <c r="MU679" s="138"/>
      <c r="MW679" s="134"/>
      <c r="MX679" s="135"/>
      <c r="MY679" s="136"/>
      <c r="MZ679" s="136"/>
      <c r="NA679" s="136"/>
      <c r="NB679" s="136"/>
      <c r="NC679" s="137"/>
      <c r="ND679" s="138"/>
      <c r="NF679" s="134"/>
      <c r="NG679" s="135"/>
      <c r="NH679" s="136"/>
      <c r="NI679" s="136"/>
      <c r="NJ679" s="136"/>
      <c r="NK679" s="136"/>
      <c r="NL679" s="137"/>
      <c r="NM679" s="138"/>
      <c r="NO679" s="134"/>
      <c r="NP679" s="135"/>
      <c r="NQ679" s="136"/>
      <c r="NR679" s="136"/>
      <c r="NS679" s="136"/>
      <c r="NT679" s="136"/>
      <c r="NU679" s="137"/>
      <c r="NV679" s="138"/>
      <c r="NX679" s="134"/>
      <c r="NY679" s="135"/>
      <c r="NZ679" s="136"/>
      <c r="OA679" s="136"/>
      <c r="OB679" s="136"/>
      <c r="OC679" s="136"/>
      <c r="OD679" s="137"/>
      <c r="OE679" s="138"/>
      <c r="OG679" s="134"/>
      <c r="OH679" s="135"/>
      <c r="OI679" s="136"/>
      <c r="OJ679" s="136"/>
      <c r="OK679" s="136"/>
      <c r="OL679" s="136"/>
      <c r="OM679" s="137"/>
      <c r="ON679" s="138"/>
      <c r="OP679" s="134"/>
      <c r="OQ679" s="135"/>
      <c r="OR679" s="136"/>
      <c r="OS679" s="136"/>
      <c r="OT679" s="136"/>
      <c r="OU679" s="136"/>
      <c r="OV679" s="137"/>
      <c r="OW679" s="138"/>
      <c r="OY679" s="134"/>
      <c r="OZ679" s="135"/>
      <c r="PA679" s="136"/>
      <c r="PB679" s="136"/>
      <c r="PC679" s="136"/>
      <c r="PD679" s="136"/>
      <c r="PE679" s="137"/>
      <c r="PF679" s="138"/>
    </row>
    <row r="680" spans="1:422">
      <c r="A680" s="116" t="s">
        <v>312</v>
      </c>
      <c r="B680" s="533" t="str">
        <f>+B665</f>
        <v>INSTALACIONES HIDROSANITARIAS</v>
      </c>
      <c r="C680" s="534"/>
      <c r="D680" s="534"/>
      <c r="E680" s="534"/>
      <c r="F680" s="534"/>
      <c r="G680" s="535"/>
      <c r="H680" s="116"/>
      <c r="J680" s="116" t="s">
        <v>312</v>
      </c>
      <c r="K680" s="533" t="str">
        <f>B680</f>
        <v>INSTALACIONES HIDROSANITARIAS</v>
      </c>
      <c r="L680" s="534"/>
      <c r="M680" s="534"/>
      <c r="N680" s="534"/>
      <c r="O680" s="534"/>
      <c r="P680" s="535"/>
      <c r="Q680" s="116"/>
      <c r="S680" s="116" t="s">
        <v>312</v>
      </c>
      <c r="T680" s="533" t="str">
        <f>K680</f>
        <v>INSTALACIONES HIDROSANITARIAS</v>
      </c>
      <c r="U680" s="534"/>
      <c r="V680" s="534"/>
      <c r="W680" s="534"/>
      <c r="X680" s="534"/>
      <c r="Y680" s="535"/>
      <c r="Z680" s="116"/>
      <c r="AB680" s="116" t="s">
        <v>312</v>
      </c>
      <c r="AC680" s="533" t="str">
        <f>T680</f>
        <v>INSTALACIONES HIDROSANITARIAS</v>
      </c>
      <c r="AD680" s="534"/>
      <c r="AE680" s="534"/>
      <c r="AF680" s="534"/>
      <c r="AG680" s="534"/>
      <c r="AH680" s="535"/>
      <c r="AI680" s="116"/>
      <c r="AK680" s="116" t="s">
        <v>312</v>
      </c>
      <c r="AL680" s="533" t="str">
        <f>AC680</f>
        <v>INSTALACIONES HIDROSANITARIAS</v>
      </c>
      <c r="AM680" s="534"/>
      <c r="AN680" s="534"/>
      <c r="AO680" s="534"/>
      <c r="AP680" s="534"/>
      <c r="AQ680" s="535"/>
      <c r="AR680" s="116"/>
      <c r="AT680" s="116" t="s">
        <v>312</v>
      </c>
      <c r="AU680" s="533" t="str">
        <f>AL680</f>
        <v>INSTALACIONES HIDROSANITARIAS</v>
      </c>
      <c r="AV680" s="534"/>
      <c r="AW680" s="534"/>
      <c r="AX680" s="534"/>
      <c r="AY680" s="534"/>
      <c r="AZ680" s="535"/>
      <c r="BA680" s="116"/>
      <c r="BC680" s="116" t="s">
        <v>312</v>
      </c>
      <c r="BD680" s="533" t="str">
        <f t="shared" ref="BD680" si="10632">AU680</f>
        <v>INSTALACIONES HIDROSANITARIAS</v>
      </c>
      <c r="BE680" s="534"/>
      <c r="BF680" s="534"/>
      <c r="BG680" s="534"/>
      <c r="BH680" s="534"/>
      <c r="BI680" s="535"/>
      <c r="BJ680" s="116"/>
      <c r="BL680" s="116" t="s">
        <v>312</v>
      </c>
      <c r="BM680" s="533" t="str">
        <f t="shared" ref="BM680" si="10633">BD680</f>
        <v>INSTALACIONES HIDROSANITARIAS</v>
      </c>
      <c r="BN680" s="534"/>
      <c r="BO680" s="534"/>
      <c r="BP680" s="534"/>
      <c r="BQ680" s="534"/>
      <c r="BR680" s="535"/>
      <c r="BS680" s="116"/>
      <c r="BU680" s="116" t="s">
        <v>312</v>
      </c>
      <c r="BV680" s="533" t="str">
        <f t="shared" ref="BV680" si="10634">BM680</f>
        <v>INSTALACIONES HIDROSANITARIAS</v>
      </c>
      <c r="BW680" s="534"/>
      <c r="BX680" s="534"/>
      <c r="BY680" s="534"/>
      <c r="BZ680" s="534"/>
      <c r="CA680" s="535"/>
      <c r="CB680" s="116"/>
      <c r="CD680" s="116" t="s">
        <v>312</v>
      </c>
      <c r="CE680" s="533" t="str">
        <f t="shared" ref="CE680" si="10635">BV680</f>
        <v>INSTALACIONES HIDROSANITARIAS</v>
      </c>
      <c r="CF680" s="534"/>
      <c r="CG680" s="534"/>
      <c r="CH680" s="534"/>
      <c r="CI680" s="534"/>
      <c r="CJ680" s="535"/>
      <c r="CK680" s="116"/>
      <c r="CM680" s="116" t="s">
        <v>312</v>
      </c>
      <c r="CN680" s="533" t="str">
        <f t="shared" ref="CN680" si="10636">CE680</f>
        <v>INSTALACIONES HIDROSANITARIAS</v>
      </c>
      <c r="CO680" s="534"/>
      <c r="CP680" s="534"/>
      <c r="CQ680" s="534"/>
      <c r="CR680" s="534"/>
      <c r="CS680" s="535"/>
      <c r="CT680" s="116"/>
      <c r="CV680" s="116" t="s">
        <v>312</v>
      </c>
      <c r="CW680" s="533" t="str">
        <f t="shared" ref="CW680" si="10637">CN680</f>
        <v>INSTALACIONES HIDROSANITARIAS</v>
      </c>
      <c r="CX680" s="534"/>
      <c r="CY680" s="534"/>
      <c r="CZ680" s="534"/>
      <c r="DA680" s="534"/>
      <c r="DB680" s="535"/>
      <c r="DC680" s="116"/>
      <c r="DE680" s="116" t="s">
        <v>312</v>
      </c>
      <c r="DF680" s="533" t="str">
        <f t="shared" ref="DF680" si="10638">CW680</f>
        <v>INSTALACIONES HIDROSANITARIAS</v>
      </c>
      <c r="DG680" s="534"/>
      <c r="DH680" s="534"/>
      <c r="DI680" s="534"/>
      <c r="DJ680" s="534"/>
      <c r="DK680" s="535"/>
      <c r="DL680" s="116"/>
      <c r="DN680" s="116" t="s">
        <v>312</v>
      </c>
      <c r="DO680" s="533" t="str">
        <f t="shared" ref="DO680" si="10639">DF680</f>
        <v>INSTALACIONES HIDROSANITARIAS</v>
      </c>
      <c r="DP680" s="534"/>
      <c r="DQ680" s="534"/>
      <c r="DR680" s="534"/>
      <c r="DS680" s="534"/>
      <c r="DT680" s="535"/>
      <c r="DU680" s="116"/>
      <c r="DW680" s="116" t="s">
        <v>312</v>
      </c>
      <c r="DX680" s="533" t="str">
        <f t="shared" ref="DX680" si="10640">DO680</f>
        <v>INSTALACIONES HIDROSANITARIAS</v>
      </c>
      <c r="DY680" s="534"/>
      <c r="DZ680" s="534"/>
      <c r="EA680" s="534"/>
      <c r="EB680" s="534"/>
      <c r="EC680" s="535"/>
      <c r="ED680" s="116"/>
      <c r="EF680" s="116" t="s">
        <v>312</v>
      </c>
      <c r="EG680" s="533" t="str">
        <f t="shared" ref="EG680" si="10641">DX680</f>
        <v>INSTALACIONES HIDROSANITARIAS</v>
      </c>
      <c r="EH680" s="534"/>
      <c r="EI680" s="534"/>
      <c r="EJ680" s="534"/>
      <c r="EK680" s="534"/>
      <c r="EL680" s="535"/>
      <c r="EM680" s="116"/>
      <c r="EO680" s="116" t="s">
        <v>312</v>
      </c>
      <c r="EP680" s="533" t="str">
        <f t="shared" ref="EP680" si="10642">EG680</f>
        <v>INSTALACIONES HIDROSANITARIAS</v>
      </c>
      <c r="EQ680" s="534"/>
      <c r="ER680" s="534"/>
      <c r="ES680" s="534"/>
      <c r="ET680" s="534"/>
      <c r="EU680" s="535"/>
      <c r="EV680" s="116"/>
      <c r="EX680" s="116" t="s">
        <v>312</v>
      </c>
      <c r="EY680" s="533" t="str">
        <f t="shared" ref="EY680" si="10643">EP680</f>
        <v>INSTALACIONES HIDROSANITARIAS</v>
      </c>
      <c r="EZ680" s="534"/>
      <c r="FA680" s="534"/>
      <c r="FB680" s="534"/>
      <c r="FC680" s="534"/>
      <c r="FD680" s="535"/>
      <c r="FE680" s="116"/>
      <c r="FG680" s="116" t="s">
        <v>312</v>
      </c>
      <c r="FH680" s="533" t="str">
        <f t="shared" ref="FH680" si="10644">EY680</f>
        <v>INSTALACIONES HIDROSANITARIAS</v>
      </c>
      <c r="FI680" s="534"/>
      <c r="FJ680" s="534"/>
      <c r="FK680" s="534"/>
      <c r="FL680" s="534"/>
      <c r="FM680" s="535"/>
      <c r="FN680" s="116"/>
      <c r="FP680" s="116" t="s">
        <v>312</v>
      </c>
      <c r="FQ680" s="533" t="str">
        <f t="shared" ref="FQ680" si="10645">FH680</f>
        <v>INSTALACIONES HIDROSANITARIAS</v>
      </c>
      <c r="FR680" s="534"/>
      <c r="FS680" s="534"/>
      <c r="FT680" s="534"/>
      <c r="FU680" s="534"/>
      <c r="FV680" s="535"/>
      <c r="FW680" s="116"/>
      <c r="FY680" s="116" t="s">
        <v>312</v>
      </c>
      <c r="FZ680" s="533" t="str">
        <f t="shared" ref="FZ680" si="10646">FQ680</f>
        <v>INSTALACIONES HIDROSANITARIAS</v>
      </c>
      <c r="GA680" s="534"/>
      <c r="GB680" s="534"/>
      <c r="GC680" s="534"/>
      <c r="GD680" s="534"/>
      <c r="GE680" s="535"/>
      <c r="GF680" s="116"/>
      <c r="GH680" s="116" t="s">
        <v>312</v>
      </c>
      <c r="GI680" s="533" t="str">
        <f t="shared" ref="GI680" si="10647">FZ680</f>
        <v>INSTALACIONES HIDROSANITARIAS</v>
      </c>
      <c r="GJ680" s="534"/>
      <c r="GK680" s="534"/>
      <c r="GL680" s="534"/>
      <c r="GM680" s="534"/>
      <c r="GN680" s="535"/>
      <c r="GO680" s="116"/>
      <c r="GQ680" s="116" t="s">
        <v>312</v>
      </c>
      <c r="GR680" s="533" t="str">
        <f t="shared" ref="GR680" si="10648">GI680</f>
        <v>INSTALACIONES HIDROSANITARIAS</v>
      </c>
      <c r="GS680" s="534"/>
      <c r="GT680" s="534"/>
      <c r="GU680" s="534"/>
      <c r="GV680" s="534"/>
      <c r="GW680" s="535"/>
      <c r="GX680" s="116"/>
      <c r="GZ680" s="116" t="s">
        <v>312</v>
      </c>
      <c r="HA680" s="533" t="str">
        <f t="shared" ref="HA680" si="10649">GR680</f>
        <v>INSTALACIONES HIDROSANITARIAS</v>
      </c>
      <c r="HB680" s="534"/>
      <c r="HC680" s="534"/>
      <c r="HD680" s="534"/>
      <c r="HE680" s="534"/>
      <c r="HF680" s="535"/>
      <c r="HG680" s="116"/>
      <c r="HI680" s="116" t="s">
        <v>312</v>
      </c>
      <c r="HJ680" s="533" t="str">
        <f t="shared" ref="HJ680" si="10650">HA680</f>
        <v>INSTALACIONES HIDROSANITARIAS</v>
      </c>
      <c r="HK680" s="534"/>
      <c r="HL680" s="534"/>
      <c r="HM680" s="534"/>
      <c r="HN680" s="534"/>
      <c r="HO680" s="535"/>
      <c r="HP680" s="116"/>
      <c r="HR680" s="116" t="s">
        <v>312</v>
      </c>
      <c r="HS680" s="533" t="str">
        <f t="shared" ref="HS680" si="10651">HJ680</f>
        <v>INSTALACIONES HIDROSANITARIAS</v>
      </c>
      <c r="HT680" s="534"/>
      <c r="HU680" s="534"/>
      <c r="HV680" s="534"/>
      <c r="HW680" s="534"/>
      <c r="HX680" s="535"/>
      <c r="HY680" s="116"/>
      <c r="IA680" s="116" t="s">
        <v>312</v>
      </c>
      <c r="IB680" s="533" t="str">
        <f t="shared" ref="IB680" si="10652">HS680</f>
        <v>INSTALACIONES HIDROSANITARIAS</v>
      </c>
      <c r="IC680" s="534"/>
      <c r="ID680" s="534"/>
      <c r="IE680" s="534"/>
      <c r="IF680" s="534"/>
      <c r="IG680" s="535"/>
      <c r="IH680" s="116"/>
      <c r="IJ680" s="116" t="s">
        <v>312</v>
      </c>
      <c r="IK680" s="533" t="str">
        <f t="shared" ref="IK680" si="10653">IB680</f>
        <v>INSTALACIONES HIDROSANITARIAS</v>
      </c>
      <c r="IL680" s="534"/>
      <c r="IM680" s="534"/>
      <c r="IN680" s="534"/>
      <c r="IO680" s="534"/>
      <c r="IP680" s="535"/>
      <c r="IQ680" s="116"/>
      <c r="IS680" s="116" t="s">
        <v>312</v>
      </c>
      <c r="IT680" s="533" t="str">
        <f t="shared" ref="IT680" si="10654">IK680</f>
        <v>INSTALACIONES HIDROSANITARIAS</v>
      </c>
      <c r="IU680" s="534"/>
      <c r="IV680" s="534"/>
      <c r="IW680" s="534"/>
      <c r="IX680" s="534"/>
      <c r="IY680" s="535"/>
      <c r="IZ680" s="116"/>
      <c r="JB680" s="116" t="s">
        <v>312</v>
      </c>
      <c r="JC680" s="533" t="str">
        <f t="shared" ref="JC680" si="10655">IT680</f>
        <v>INSTALACIONES HIDROSANITARIAS</v>
      </c>
      <c r="JD680" s="534"/>
      <c r="JE680" s="534"/>
      <c r="JF680" s="534"/>
      <c r="JG680" s="534"/>
      <c r="JH680" s="535"/>
      <c r="JI680" s="116"/>
      <c r="JK680" s="116" t="s">
        <v>312</v>
      </c>
      <c r="JL680" s="533" t="str">
        <f t="shared" ref="JL680" si="10656">JC680</f>
        <v>INSTALACIONES HIDROSANITARIAS</v>
      </c>
      <c r="JM680" s="534"/>
      <c r="JN680" s="534"/>
      <c r="JO680" s="534"/>
      <c r="JP680" s="534"/>
      <c r="JQ680" s="535"/>
      <c r="JR680" s="116"/>
      <c r="JT680" s="116" t="s">
        <v>312</v>
      </c>
      <c r="JU680" s="533" t="str">
        <f t="shared" ref="JU680" si="10657">JL680</f>
        <v>INSTALACIONES HIDROSANITARIAS</v>
      </c>
      <c r="JV680" s="534"/>
      <c r="JW680" s="534"/>
      <c r="JX680" s="534"/>
      <c r="JY680" s="534"/>
      <c r="JZ680" s="535"/>
      <c r="KA680" s="116"/>
      <c r="KC680" s="116" t="s">
        <v>312</v>
      </c>
      <c r="KD680" s="533" t="str">
        <f t="shared" ref="KD680" si="10658">JU680</f>
        <v>INSTALACIONES HIDROSANITARIAS</v>
      </c>
      <c r="KE680" s="534"/>
      <c r="KF680" s="534"/>
      <c r="KG680" s="534"/>
      <c r="KH680" s="534"/>
      <c r="KI680" s="535"/>
      <c r="KJ680" s="116"/>
      <c r="KL680" s="116" t="s">
        <v>312</v>
      </c>
      <c r="KM680" s="533" t="str">
        <f t="shared" ref="KM680" si="10659">KD680</f>
        <v>INSTALACIONES HIDROSANITARIAS</v>
      </c>
      <c r="KN680" s="534"/>
      <c r="KO680" s="534"/>
      <c r="KP680" s="534"/>
      <c r="KQ680" s="534"/>
      <c r="KR680" s="535"/>
      <c r="KS680" s="116"/>
      <c r="KU680" s="116" t="s">
        <v>312</v>
      </c>
      <c r="KV680" s="533" t="str">
        <f t="shared" ref="KV680" si="10660">KM680</f>
        <v>INSTALACIONES HIDROSANITARIAS</v>
      </c>
      <c r="KW680" s="534"/>
      <c r="KX680" s="534"/>
      <c r="KY680" s="534"/>
      <c r="KZ680" s="534"/>
      <c r="LA680" s="535"/>
      <c r="LB680" s="116"/>
      <c r="LD680" s="116" t="s">
        <v>312</v>
      </c>
      <c r="LE680" s="533" t="str">
        <f t="shared" ref="LE680" si="10661">KV680</f>
        <v>INSTALACIONES HIDROSANITARIAS</v>
      </c>
      <c r="LF680" s="534"/>
      <c r="LG680" s="534"/>
      <c r="LH680" s="534"/>
      <c r="LI680" s="534"/>
      <c r="LJ680" s="535"/>
      <c r="LK680" s="116"/>
      <c r="LM680" s="116" t="s">
        <v>312</v>
      </c>
      <c r="LN680" s="533" t="str">
        <f t="shared" ref="LN680" si="10662">LE680</f>
        <v>INSTALACIONES HIDROSANITARIAS</v>
      </c>
      <c r="LO680" s="534"/>
      <c r="LP680" s="534"/>
      <c r="LQ680" s="534"/>
      <c r="LR680" s="534"/>
      <c r="LS680" s="535"/>
      <c r="LT680" s="116"/>
      <c r="LV680" s="116" t="s">
        <v>312</v>
      </c>
      <c r="LW680" s="533" t="str">
        <f t="shared" ref="LW680" si="10663">LN680</f>
        <v>INSTALACIONES HIDROSANITARIAS</v>
      </c>
      <c r="LX680" s="534"/>
      <c r="LY680" s="534"/>
      <c r="LZ680" s="534"/>
      <c r="MA680" s="534"/>
      <c r="MB680" s="535"/>
      <c r="MC680" s="116"/>
      <c r="ME680" s="116" t="s">
        <v>312</v>
      </c>
      <c r="MF680" s="533" t="str">
        <f t="shared" ref="MF680" si="10664">LW680</f>
        <v>INSTALACIONES HIDROSANITARIAS</v>
      </c>
      <c r="MG680" s="534"/>
      <c r="MH680" s="534"/>
      <c r="MI680" s="534"/>
      <c r="MJ680" s="534"/>
      <c r="MK680" s="535"/>
      <c r="ML680" s="116"/>
      <c r="MN680" s="116" t="s">
        <v>312</v>
      </c>
      <c r="MO680" s="533" t="str">
        <f t="shared" ref="MO680" si="10665">MF680</f>
        <v>INSTALACIONES HIDROSANITARIAS</v>
      </c>
      <c r="MP680" s="534"/>
      <c r="MQ680" s="534"/>
      <c r="MR680" s="534"/>
      <c r="MS680" s="534"/>
      <c r="MT680" s="535"/>
      <c r="MU680" s="116"/>
      <c r="MW680" s="116" t="s">
        <v>312</v>
      </c>
      <c r="MX680" s="533" t="str">
        <f t="shared" ref="MX680" si="10666">MO680</f>
        <v>INSTALACIONES HIDROSANITARIAS</v>
      </c>
      <c r="MY680" s="534"/>
      <c r="MZ680" s="534"/>
      <c r="NA680" s="534"/>
      <c r="NB680" s="534"/>
      <c r="NC680" s="535"/>
      <c r="ND680" s="116"/>
      <c r="NF680" s="116" t="s">
        <v>312</v>
      </c>
      <c r="NG680" s="533" t="str">
        <f t="shared" ref="NG680" si="10667">MX680</f>
        <v>INSTALACIONES HIDROSANITARIAS</v>
      </c>
      <c r="NH680" s="534"/>
      <c r="NI680" s="534"/>
      <c r="NJ680" s="534"/>
      <c r="NK680" s="534"/>
      <c r="NL680" s="535"/>
      <c r="NM680" s="116"/>
      <c r="NO680" s="116" t="s">
        <v>312</v>
      </c>
      <c r="NP680" s="533" t="str">
        <f t="shared" ref="NP680" si="10668">NG680</f>
        <v>INSTALACIONES HIDROSANITARIAS</v>
      </c>
      <c r="NQ680" s="534"/>
      <c r="NR680" s="534"/>
      <c r="NS680" s="534"/>
      <c r="NT680" s="534"/>
      <c r="NU680" s="535"/>
      <c r="NV680" s="116"/>
      <c r="NX680" s="116" t="s">
        <v>312</v>
      </c>
      <c r="NY680" s="533" t="str">
        <f t="shared" ref="NY680" si="10669">NP680</f>
        <v>INSTALACIONES HIDROSANITARIAS</v>
      </c>
      <c r="NZ680" s="534"/>
      <c r="OA680" s="534"/>
      <c r="OB680" s="534"/>
      <c r="OC680" s="534"/>
      <c r="OD680" s="535"/>
      <c r="OE680" s="116"/>
      <c r="OG680" s="116" t="s">
        <v>312</v>
      </c>
      <c r="OH680" s="533" t="str">
        <f t="shared" ref="OH680" si="10670">NY680</f>
        <v>INSTALACIONES HIDROSANITARIAS</v>
      </c>
      <c r="OI680" s="534"/>
      <c r="OJ680" s="534"/>
      <c r="OK680" s="534"/>
      <c r="OL680" s="534"/>
      <c r="OM680" s="535"/>
      <c r="ON680" s="116"/>
      <c r="OP680" s="116" t="s">
        <v>312</v>
      </c>
      <c r="OQ680" s="533" t="str">
        <f t="shared" ref="OQ680" si="10671">OH680</f>
        <v>INSTALACIONES HIDROSANITARIAS</v>
      </c>
      <c r="OR680" s="534"/>
      <c r="OS680" s="534"/>
      <c r="OT680" s="534"/>
      <c r="OU680" s="534"/>
      <c r="OV680" s="535"/>
      <c r="OW680" s="116"/>
      <c r="OY680" s="116" t="s">
        <v>312</v>
      </c>
      <c r="OZ680" s="533" t="str">
        <f t="shared" ref="OZ680" si="10672">OQ680</f>
        <v>INSTALACIONES HIDROSANITARIAS</v>
      </c>
      <c r="PA680" s="534"/>
      <c r="PB680" s="534"/>
      <c r="PC680" s="534"/>
      <c r="PD680" s="534"/>
      <c r="PE680" s="535"/>
      <c r="PF680" s="116"/>
    </row>
    <row r="681" spans="1:422">
      <c r="A681" s="116"/>
      <c r="B681" s="536"/>
      <c r="C681" s="537"/>
      <c r="D681" s="537"/>
      <c r="E681" s="537"/>
      <c r="F681" s="537"/>
      <c r="G681" s="538"/>
      <c r="H681" s="116"/>
      <c r="J681" s="116"/>
      <c r="K681" s="536"/>
      <c r="L681" s="537"/>
      <c r="M681" s="537"/>
      <c r="N681" s="537"/>
      <c r="O681" s="537"/>
      <c r="P681" s="538"/>
      <c r="Q681" s="116"/>
      <c r="S681" s="116"/>
      <c r="T681" s="536"/>
      <c r="U681" s="537"/>
      <c r="V681" s="537"/>
      <c r="W681" s="537"/>
      <c r="X681" s="537"/>
      <c r="Y681" s="538"/>
      <c r="Z681" s="116"/>
      <c r="AB681" s="116"/>
      <c r="AC681" s="536"/>
      <c r="AD681" s="537"/>
      <c r="AE681" s="537"/>
      <c r="AF681" s="537"/>
      <c r="AG681" s="537"/>
      <c r="AH681" s="538"/>
      <c r="AI681" s="116"/>
      <c r="AK681" s="116"/>
      <c r="AL681" s="536"/>
      <c r="AM681" s="537"/>
      <c r="AN681" s="537"/>
      <c r="AO681" s="537"/>
      <c r="AP681" s="537"/>
      <c r="AQ681" s="538"/>
      <c r="AR681" s="116"/>
      <c r="AT681" s="116"/>
      <c r="AU681" s="536"/>
      <c r="AV681" s="537"/>
      <c r="AW681" s="537"/>
      <c r="AX681" s="537"/>
      <c r="AY681" s="537"/>
      <c r="AZ681" s="538"/>
      <c r="BA681" s="116"/>
      <c r="BC681" s="116"/>
      <c r="BD681" s="536"/>
      <c r="BE681" s="537"/>
      <c r="BF681" s="537"/>
      <c r="BG681" s="537"/>
      <c r="BH681" s="537"/>
      <c r="BI681" s="538"/>
      <c r="BJ681" s="116"/>
      <c r="BL681" s="116"/>
      <c r="BM681" s="536"/>
      <c r="BN681" s="537"/>
      <c r="BO681" s="537"/>
      <c r="BP681" s="537"/>
      <c r="BQ681" s="537"/>
      <c r="BR681" s="538"/>
      <c r="BS681" s="116"/>
      <c r="BU681" s="116"/>
      <c r="BV681" s="536"/>
      <c r="BW681" s="537"/>
      <c r="BX681" s="537"/>
      <c r="BY681" s="537"/>
      <c r="BZ681" s="537"/>
      <c r="CA681" s="538"/>
      <c r="CB681" s="116"/>
      <c r="CD681" s="116"/>
      <c r="CE681" s="536"/>
      <c r="CF681" s="537"/>
      <c r="CG681" s="537"/>
      <c r="CH681" s="537"/>
      <c r="CI681" s="537"/>
      <c r="CJ681" s="538"/>
      <c r="CK681" s="116"/>
      <c r="CM681" s="116"/>
      <c r="CN681" s="536"/>
      <c r="CO681" s="537"/>
      <c r="CP681" s="537"/>
      <c r="CQ681" s="537"/>
      <c r="CR681" s="537"/>
      <c r="CS681" s="538"/>
      <c r="CT681" s="116"/>
      <c r="CV681" s="116"/>
      <c r="CW681" s="536"/>
      <c r="CX681" s="537"/>
      <c r="CY681" s="537"/>
      <c r="CZ681" s="537"/>
      <c r="DA681" s="537"/>
      <c r="DB681" s="538"/>
      <c r="DC681" s="116"/>
      <c r="DE681" s="116"/>
      <c r="DF681" s="536"/>
      <c r="DG681" s="537"/>
      <c r="DH681" s="537"/>
      <c r="DI681" s="537"/>
      <c r="DJ681" s="537"/>
      <c r="DK681" s="538"/>
      <c r="DL681" s="116"/>
      <c r="DN681" s="116"/>
      <c r="DO681" s="536"/>
      <c r="DP681" s="537"/>
      <c r="DQ681" s="537"/>
      <c r="DR681" s="537"/>
      <c r="DS681" s="537"/>
      <c r="DT681" s="538"/>
      <c r="DU681" s="116"/>
      <c r="DW681" s="116"/>
      <c r="DX681" s="536"/>
      <c r="DY681" s="537"/>
      <c r="DZ681" s="537"/>
      <c r="EA681" s="537"/>
      <c r="EB681" s="537"/>
      <c r="EC681" s="538"/>
      <c r="ED681" s="116"/>
      <c r="EF681" s="116"/>
      <c r="EG681" s="536"/>
      <c r="EH681" s="537"/>
      <c r="EI681" s="537"/>
      <c r="EJ681" s="537"/>
      <c r="EK681" s="537"/>
      <c r="EL681" s="538"/>
      <c r="EM681" s="116"/>
      <c r="EO681" s="116"/>
      <c r="EP681" s="536"/>
      <c r="EQ681" s="537"/>
      <c r="ER681" s="537"/>
      <c r="ES681" s="537"/>
      <c r="ET681" s="537"/>
      <c r="EU681" s="538"/>
      <c r="EV681" s="116"/>
      <c r="EX681" s="116"/>
      <c r="EY681" s="536"/>
      <c r="EZ681" s="537"/>
      <c r="FA681" s="537"/>
      <c r="FB681" s="537"/>
      <c r="FC681" s="537"/>
      <c r="FD681" s="538"/>
      <c r="FE681" s="116"/>
      <c r="FG681" s="116"/>
      <c r="FH681" s="536"/>
      <c r="FI681" s="537"/>
      <c r="FJ681" s="537"/>
      <c r="FK681" s="537"/>
      <c r="FL681" s="537"/>
      <c r="FM681" s="538"/>
      <c r="FN681" s="116"/>
      <c r="FP681" s="116"/>
      <c r="FQ681" s="536"/>
      <c r="FR681" s="537"/>
      <c r="FS681" s="537"/>
      <c r="FT681" s="537"/>
      <c r="FU681" s="537"/>
      <c r="FV681" s="538"/>
      <c r="FW681" s="116"/>
      <c r="FY681" s="116"/>
      <c r="FZ681" s="536"/>
      <c r="GA681" s="537"/>
      <c r="GB681" s="537"/>
      <c r="GC681" s="537"/>
      <c r="GD681" s="537"/>
      <c r="GE681" s="538"/>
      <c r="GF681" s="116"/>
      <c r="GH681" s="116"/>
      <c r="GI681" s="536"/>
      <c r="GJ681" s="537"/>
      <c r="GK681" s="537"/>
      <c r="GL681" s="537"/>
      <c r="GM681" s="537"/>
      <c r="GN681" s="538"/>
      <c r="GO681" s="116"/>
      <c r="GQ681" s="116"/>
      <c r="GR681" s="536"/>
      <c r="GS681" s="537"/>
      <c r="GT681" s="537"/>
      <c r="GU681" s="537"/>
      <c r="GV681" s="537"/>
      <c r="GW681" s="538"/>
      <c r="GX681" s="116"/>
      <c r="GZ681" s="116"/>
      <c r="HA681" s="536"/>
      <c r="HB681" s="537"/>
      <c r="HC681" s="537"/>
      <c r="HD681" s="537"/>
      <c r="HE681" s="537"/>
      <c r="HF681" s="538"/>
      <c r="HG681" s="116"/>
      <c r="HI681" s="116"/>
      <c r="HJ681" s="536"/>
      <c r="HK681" s="537"/>
      <c r="HL681" s="537"/>
      <c r="HM681" s="537"/>
      <c r="HN681" s="537"/>
      <c r="HO681" s="538"/>
      <c r="HP681" s="116"/>
      <c r="HR681" s="116"/>
      <c r="HS681" s="536"/>
      <c r="HT681" s="537"/>
      <c r="HU681" s="537"/>
      <c r="HV681" s="537"/>
      <c r="HW681" s="537"/>
      <c r="HX681" s="538"/>
      <c r="HY681" s="116"/>
      <c r="IA681" s="116"/>
      <c r="IB681" s="536"/>
      <c r="IC681" s="537"/>
      <c r="ID681" s="537"/>
      <c r="IE681" s="537"/>
      <c r="IF681" s="537"/>
      <c r="IG681" s="538"/>
      <c r="IH681" s="116"/>
      <c r="IJ681" s="116"/>
      <c r="IK681" s="536"/>
      <c r="IL681" s="537"/>
      <c r="IM681" s="537"/>
      <c r="IN681" s="537"/>
      <c r="IO681" s="537"/>
      <c r="IP681" s="538"/>
      <c r="IQ681" s="116"/>
      <c r="IS681" s="116"/>
      <c r="IT681" s="536"/>
      <c r="IU681" s="537"/>
      <c r="IV681" s="537"/>
      <c r="IW681" s="537"/>
      <c r="IX681" s="537"/>
      <c r="IY681" s="538"/>
      <c r="IZ681" s="116"/>
      <c r="JB681" s="116"/>
      <c r="JC681" s="536"/>
      <c r="JD681" s="537"/>
      <c r="JE681" s="537"/>
      <c r="JF681" s="537"/>
      <c r="JG681" s="537"/>
      <c r="JH681" s="538"/>
      <c r="JI681" s="116"/>
      <c r="JK681" s="116"/>
      <c r="JL681" s="536"/>
      <c r="JM681" s="537"/>
      <c r="JN681" s="537"/>
      <c r="JO681" s="537"/>
      <c r="JP681" s="537"/>
      <c r="JQ681" s="538"/>
      <c r="JR681" s="116"/>
      <c r="JT681" s="116"/>
      <c r="JU681" s="536"/>
      <c r="JV681" s="537"/>
      <c r="JW681" s="537"/>
      <c r="JX681" s="537"/>
      <c r="JY681" s="537"/>
      <c r="JZ681" s="538"/>
      <c r="KA681" s="116"/>
      <c r="KC681" s="116"/>
      <c r="KD681" s="536"/>
      <c r="KE681" s="537"/>
      <c r="KF681" s="537"/>
      <c r="KG681" s="537"/>
      <c r="KH681" s="537"/>
      <c r="KI681" s="538"/>
      <c r="KJ681" s="116"/>
      <c r="KL681" s="116"/>
      <c r="KM681" s="536"/>
      <c r="KN681" s="537"/>
      <c r="KO681" s="537"/>
      <c r="KP681" s="537"/>
      <c r="KQ681" s="537"/>
      <c r="KR681" s="538"/>
      <c r="KS681" s="116"/>
      <c r="KU681" s="116"/>
      <c r="KV681" s="536"/>
      <c r="KW681" s="537"/>
      <c r="KX681" s="537"/>
      <c r="KY681" s="537"/>
      <c r="KZ681" s="537"/>
      <c r="LA681" s="538"/>
      <c r="LB681" s="116"/>
      <c r="LD681" s="116"/>
      <c r="LE681" s="536"/>
      <c r="LF681" s="537"/>
      <c r="LG681" s="537"/>
      <c r="LH681" s="537"/>
      <c r="LI681" s="537"/>
      <c r="LJ681" s="538"/>
      <c r="LK681" s="116"/>
      <c r="LM681" s="116"/>
      <c r="LN681" s="536"/>
      <c r="LO681" s="537"/>
      <c r="LP681" s="537"/>
      <c r="LQ681" s="537"/>
      <c r="LR681" s="537"/>
      <c r="LS681" s="538"/>
      <c r="LT681" s="116"/>
      <c r="LV681" s="116"/>
      <c r="LW681" s="536"/>
      <c r="LX681" s="537"/>
      <c r="LY681" s="537"/>
      <c r="LZ681" s="537"/>
      <c r="MA681" s="537"/>
      <c r="MB681" s="538"/>
      <c r="MC681" s="116"/>
      <c r="ME681" s="116"/>
      <c r="MF681" s="536"/>
      <c r="MG681" s="537"/>
      <c r="MH681" s="537"/>
      <c r="MI681" s="537"/>
      <c r="MJ681" s="537"/>
      <c r="MK681" s="538"/>
      <c r="ML681" s="116"/>
      <c r="MN681" s="116"/>
      <c r="MO681" s="536"/>
      <c r="MP681" s="537"/>
      <c r="MQ681" s="537"/>
      <c r="MR681" s="537"/>
      <c r="MS681" s="537"/>
      <c r="MT681" s="538"/>
      <c r="MU681" s="116"/>
      <c r="MW681" s="116"/>
      <c r="MX681" s="536"/>
      <c r="MY681" s="537"/>
      <c r="MZ681" s="537"/>
      <c r="NA681" s="537"/>
      <c r="NB681" s="537"/>
      <c r="NC681" s="538"/>
      <c r="ND681" s="116"/>
      <c r="NF681" s="116"/>
      <c r="NG681" s="536"/>
      <c r="NH681" s="537"/>
      <c r="NI681" s="537"/>
      <c r="NJ681" s="537"/>
      <c r="NK681" s="537"/>
      <c r="NL681" s="538"/>
      <c r="NM681" s="116"/>
      <c r="NO681" s="116"/>
      <c r="NP681" s="536"/>
      <c r="NQ681" s="537"/>
      <c r="NR681" s="537"/>
      <c r="NS681" s="537"/>
      <c r="NT681" s="537"/>
      <c r="NU681" s="538"/>
      <c r="NV681" s="116"/>
      <c r="NX681" s="116"/>
      <c r="NY681" s="536"/>
      <c r="NZ681" s="537"/>
      <c r="OA681" s="537"/>
      <c r="OB681" s="537"/>
      <c r="OC681" s="537"/>
      <c r="OD681" s="538"/>
      <c r="OE681" s="116"/>
      <c r="OG681" s="116"/>
      <c r="OH681" s="536"/>
      <c r="OI681" s="537"/>
      <c r="OJ681" s="537"/>
      <c r="OK681" s="537"/>
      <c r="OL681" s="537"/>
      <c r="OM681" s="538"/>
      <c r="ON681" s="116"/>
      <c r="OP681" s="116"/>
      <c r="OQ681" s="536"/>
      <c r="OR681" s="537"/>
      <c r="OS681" s="537"/>
      <c r="OT681" s="537"/>
      <c r="OU681" s="537"/>
      <c r="OV681" s="538"/>
      <c r="OW681" s="116"/>
      <c r="OY681" s="116"/>
      <c r="OZ681" s="536"/>
      <c r="PA681" s="537"/>
      <c r="PB681" s="537"/>
      <c r="PC681" s="537"/>
      <c r="PD681" s="537"/>
      <c r="PE681" s="538"/>
      <c r="PF681" s="116"/>
    </row>
    <row r="682" spans="1:422" ht="15" customHeight="1">
      <c r="A682" s="117" t="s">
        <v>1</v>
      </c>
      <c r="B682" s="544" t="str">
        <f>+APU!B387</f>
        <v>SALIDA SANITARIA DE 4" INCLUYE MATERIALES, ACCESORIOS Y TODOS LOS ELEMENTOS NECESARIO PARA SU CORRECTA INSTALACION Y FUNCIONAMIENTO.</v>
      </c>
      <c r="C682" s="545"/>
      <c r="D682" s="545"/>
      <c r="E682" s="545"/>
      <c r="F682" s="545"/>
      <c r="G682" s="545"/>
      <c r="H682" s="117" t="s">
        <v>313</v>
      </c>
      <c r="J682" s="117" t="s">
        <v>1</v>
      </c>
      <c r="K682" s="539" t="str">
        <f>B682</f>
        <v>SALIDA SANITARIA DE 4" INCLUYE MATERIALES, ACCESORIOS Y TODOS LOS ELEMENTOS NECESARIO PARA SU CORRECTA INSTALACION Y FUNCIONAMIENTO.</v>
      </c>
      <c r="L682" s="540"/>
      <c r="M682" s="540"/>
      <c r="N682" s="540"/>
      <c r="O682" s="540"/>
      <c r="P682" s="540"/>
      <c r="Q682" s="117" t="s">
        <v>313</v>
      </c>
      <c r="S682" s="117" t="s">
        <v>1</v>
      </c>
      <c r="T682" s="539" t="str">
        <f>K682</f>
        <v>SALIDA SANITARIA DE 4" INCLUYE MATERIALES, ACCESORIOS Y TODOS LOS ELEMENTOS NECESARIO PARA SU CORRECTA INSTALACION Y FUNCIONAMIENTO.</v>
      </c>
      <c r="U682" s="540"/>
      <c r="V682" s="540"/>
      <c r="W682" s="540"/>
      <c r="X682" s="540"/>
      <c r="Y682" s="540"/>
      <c r="Z682" s="117" t="s">
        <v>313</v>
      </c>
      <c r="AB682" s="117" t="s">
        <v>1</v>
      </c>
      <c r="AC682" s="539" t="str">
        <f>T682</f>
        <v>SALIDA SANITARIA DE 4" INCLUYE MATERIALES, ACCESORIOS Y TODOS LOS ELEMENTOS NECESARIO PARA SU CORRECTA INSTALACION Y FUNCIONAMIENTO.</v>
      </c>
      <c r="AD682" s="540"/>
      <c r="AE682" s="540"/>
      <c r="AF682" s="540"/>
      <c r="AG682" s="540"/>
      <c r="AH682" s="540"/>
      <c r="AI682" s="117" t="s">
        <v>313</v>
      </c>
      <c r="AK682" s="117" t="s">
        <v>1</v>
      </c>
      <c r="AL682" s="539" t="str">
        <f>AC682</f>
        <v>SALIDA SANITARIA DE 4" INCLUYE MATERIALES, ACCESORIOS Y TODOS LOS ELEMENTOS NECESARIO PARA SU CORRECTA INSTALACION Y FUNCIONAMIENTO.</v>
      </c>
      <c r="AM682" s="540"/>
      <c r="AN682" s="540"/>
      <c r="AO682" s="540"/>
      <c r="AP682" s="540"/>
      <c r="AQ682" s="540"/>
      <c r="AR682" s="117" t="s">
        <v>313</v>
      </c>
      <c r="AT682" s="117" t="s">
        <v>1</v>
      </c>
      <c r="AU682" s="539" t="str">
        <f>AL682</f>
        <v>SALIDA SANITARIA DE 4" INCLUYE MATERIALES, ACCESORIOS Y TODOS LOS ELEMENTOS NECESARIO PARA SU CORRECTA INSTALACION Y FUNCIONAMIENTO.</v>
      </c>
      <c r="AV682" s="540"/>
      <c r="AW682" s="540"/>
      <c r="AX682" s="540"/>
      <c r="AY682" s="540"/>
      <c r="AZ682" s="540"/>
      <c r="BA682" s="117" t="s">
        <v>313</v>
      </c>
      <c r="BC682" s="117" t="s">
        <v>1</v>
      </c>
      <c r="BD682" s="539" t="str">
        <f t="shared" ref="BD682" si="10673">AU682</f>
        <v>SALIDA SANITARIA DE 4" INCLUYE MATERIALES, ACCESORIOS Y TODOS LOS ELEMENTOS NECESARIO PARA SU CORRECTA INSTALACION Y FUNCIONAMIENTO.</v>
      </c>
      <c r="BE682" s="540"/>
      <c r="BF682" s="540"/>
      <c r="BG682" s="540"/>
      <c r="BH682" s="540"/>
      <c r="BI682" s="540"/>
      <c r="BJ682" s="117" t="s">
        <v>313</v>
      </c>
      <c r="BL682" s="117" t="s">
        <v>1</v>
      </c>
      <c r="BM682" s="539" t="str">
        <f t="shared" ref="BM682" si="10674">BD682</f>
        <v>SALIDA SANITARIA DE 4" INCLUYE MATERIALES, ACCESORIOS Y TODOS LOS ELEMENTOS NECESARIO PARA SU CORRECTA INSTALACION Y FUNCIONAMIENTO.</v>
      </c>
      <c r="BN682" s="540"/>
      <c r="BO682" s="540"/>
      <c r="BP682" s="540"/>
      <c r="BQ682" s="540"/>
      <c r="BR682" s="540"/>
      <c r="BS682" s="117" t="s">
        <v>313</v>
      </c>
      <c r="BU682" s="117" t="s">
        <v>1</v>
      </c>
      <c r="BV682" s="539" t="str">
        <f t="shared" ref="BV682" si="10675">BM682</f>
        <v>SALIDA SANITARIA DE 4" INCLUYE MATERIALES, ACCESORIOS Y TODOS LOS ELEMENTOS NECESARIO PARA SU CORRECTA INSTALACION Y FUNCIONAMIENTO.</v>
      </c>
      <c r="BW682" s="540"/>
      <c r="BX682" s="540"/>
      <c r="BY682" s="540"/>
      <c r="BZ682" s="540"/>
      <c r="CA682" s="540"/>
      <c r="CB682" s="117" t="s">
        <v>313</v>
      </c>
      <c r="CD682" s="117" t="s">
        <v>1</v>
      </c>
      <c r="CE682" s="539" t="str">
        <f t="shared" ref="CE682" si="10676">BV682</f>
        <v>SALIDA SANITARIA DE 4" INCLUYE MATERIALES, ACCESORIOS Y TODOS LOS ELEMENTOS NECESARIO PARA SU CORRECTA INSTALACION Y FUNCIONAMIENTO.</v>
      </c>
      <c r="CF682" s="540"/>
      <c r="CG682" s="540"/>
      <c r="CH682" s="540"/>
      <c r="CI682" s="540"/>
      <c r="CJ682" s="540"/>
      <c r="CK682" s="117" t="s">
        <v>313</v>
      </c>
      <c r="CM682" s="117" t="s">
        <v>1</v>
      </c>
      <c r="CN682" s="539" t="str">
        <f t="shared" ref="CN682" si="10677">CE682</f>
        <v>SALIDA SANITARIA DE 4" INCLUYE MATERIALES, ACCESORIOS Y TODOS LOS ELEMENTOS NECESARIO PARA SU CORRECTA INSTALACION Y FUNCIONAMIENTO.</v>
      </c>
      <c r="CO682" s="540"/>
      <c r="CP682" s="540"/>
      <c r="CQ682" s="540"/>
      <c r="CR682" s="540"/>
      <c r="CS682" s="540"/>
      <c r="CT682" s="117" t="s">
        <v>313</v>
      </c>
      <c r="CV682" s="117" t="s">
        <v>1</v>
      </c>
      <c r="CW682" s="539" t="str">
        <f t="shared" ref="CW682" si="10678">CN682</f>
        <v>SALIDA SANITARIA DE 4" INCLUYE MATERIALES, ACCESORIOS Y TODOS LOS ELEMENTOS NECESARIO PARA SU CORRECTA INSTALACION Y FUNCIONAMIENTO.</v>
      </c>
      <c r="CX682" s="540"/>
      <c r="CY682" s="540"/>
      <c r="CZ682" s="540"/>
      <c r="DA682" s="540"/>
      <c r="DB682" s="540"/>
      <c r="DC682" s="117" t="s">
        <v>313</v>
      </c>
      <c r="DE682" s="117" t="s">
        <v>1</v>
      </c>
      <c r="DF682" s="539" t="str">
        <f t="shared" ref="DF682" si="10679">CW682</f>
        <v>SALIDA SANITARIA DE 4" INCLUYE MATERIALES, ACCESORIOS Y TODOS LOS ELEMENTOS NECESARIO PARA SU CORRECTA INSTALACION Y FUNCIONAMIENTO.</v>
      </c>
      <c r="DG682" s="540"/>
      <c r="DH682" s="540"/>
      <c r="DI682" s="540"/>
      <c r="DJ682" s="540"/>
      <c r="DK682" s="540"/>
      <c r="DL682" s="117" t="s">
        <v>313</v>
      </c>
      <c r="DN682" s="117" t="s">
        <v>1</v>
      </c>
      <c r="DO682" s="539" t="str">
        <f t="shared" ref="DO682" si="10680">DF682</f>
        <v>SALIDA SANITARIA DE 4" INCLUYE MATERIALES, ACCESORIOS Y TODOS LOS ELEMENTOS NECESARIO PARA SU CORRECTA INSTALACION Y FUNCIONAMIENTO.</v>
      </c>
      <c r="DP682" s="540"/>
      <c r="DQ682" s="540"/>
      <c r="DR682" s="540"/>
      <c r="DS682" s="540"/>
      <c r="DT682" s="540"/>
      <c r="DU682" s="117" t="s">
        <v>313</v>
      </c>
      <c r="DW682" s="117" t="s">
        <v>1</v>
      </c>
      <c r="DX682" s="539" t="str">
        <f t="shared" ref="DX682" si="10681">DO682</f>
        <v>SALIDA SANITARIA DE 4" INCLUYE MATERIALES, ACCESORIOS Y TODOS LOS ELEMENTOS NECESARIO PARA SU CORRECTA INSTALACION Y FUNCIONAMIENTO.</v>
      </c>
      <c r="DY682" s="540"/>
      <c r="DZ682" s="540"/>
      <c r="EA682" s="540"/>
      <c r="EB682" s="540"/>
      <c r="EC682" s="540"/>
      <c r="ED682" s="117" t="s">
        <v>313</v>
      </c>
      <c r="EF682" s="117" t="s">
        <v>1</v>
      </c>
      <c r="EG682" s="539" t="str">
        <f t="shared" ref="EG682" si="10682">DX682</f>
        <v>SALIDA SANITARIA DE 4" INCLUYE MATERIALES, ACCESORIOS Y TODOS LOS ELEMENTOS NECESARIO PARA SU CORRECTA INSTALACION Y FUNCIONAMIENTO.</v>
      </c>
      <c r="EH682" s="540"/>
      <c r="EI682" s="540"/>
      <c r="EJ682" s="540"/>
      <c r="EK682" s="540"/>
      <c r="EL682" s="540"/>
      <c r="EM682" s="117" t="s">
        <v>313</v>
      </c>
      <c r="EO682" s="117" t="s">
        <v>1</v>
      </c>
      <c r="EP682" s="539" t="str">
        <f t="shared" ref="EP682" si="10683">EG682</f>
        <v>SALIDA SANITARIA DE 4" INCLUYE MATERIALES, ACCESORIOS Y TODOS LOS ELEMENTOS NECESARIO PARA SU CORRECTA INSTALACION Y FUNCIONAMIENTO.</v>
      </c>
      <c r="EQ682" s="540"/>
      <c r="ER682" s="540"/>
      <c r="ES682" s="540"/>
      <c r="ET682" s="540"/>
      <c r="EU682" s="540"/>
      <c r="EV682" s="117" t="s">
        <v>313</v>
      </c>
      <c r="EX682" s="117" t="s">
        <v>1</v>
      </c>
      <c r="EY682" s="539" t="str">
        <f t="shared" ref="EY682" si="10684">EP682</f>
        <v>SALIDA SANITARIA DE 4" INCLUYE MATERIALES, ACCESORIOS Y TODOS LOS ELEMENTOS NECESARIO PARA SU CORRECTA INSTALACION Y FUNCIONAMIENTO.</v>
      </c>
      <c r="EZ682" s="540"/>
      <c r="FA682" s="540"/>
      <c r="FB682" s="540"/>
      <c r="FC682" s="540"/>
      <c r="FD682" s="540"/>
      <c r="FE682" s="117" t="s">
        <v>313</v>
      </c>
      <c r="FG682" s="117" t="s">
        <v>1</v>
      </c>
      <c r="FH682" s="539" t="str">
        <f t="shared" ref="FH682" si="10685">EY682</f>
        <v>SALIDA SANITARIA DE 4" INCLUYE MATERIALES, ACCESORIOS Y TODOS LOS ELEMENTOS NECESARIO PARA SU CORRECTA INSTALACION Y FUNCIONAMIENTO.</v>
      </c>
      <c r="FI682" s="540"/>
      <c r="FJ682" s="540"/>
      <c r="FK682" s="540"/>
      <c r="FL682" s="540"/>
      <c r="FM682" s="540"/>
      <c r="FN682" s="117" t="s">
        <v>313</v>
      </c>
      <c r="FP682" s="117" t="s">
        <v>1</v>
      </c>
      <c r="FQ682" s="539" t="str">
        <f t="shared" ref="FQ682" si="10686">FH682</f>
        <v>SALIDA SANITARIA DE 4" INCLUYE MATERIALES, ACCESORIOS Y TODOS LOS ELEMENTOS NECESARIO PARA SU CORRECTA INSTALACION Y FUNCIONAMIENTO.</v>
      </c>
      <c r="FR682" s="540"/>
      <c r="FS682" s="540"/>
      <c r="FT682" s="540"/>
      <c r="FU682" s="540"/>
      <c r="FV682" s="540"/>
      <c r="FW682" s="117" t="s">
        <v>313</v>
      </c>
      <c r="FY682" s="117" t="s">
        <v>1</v>
      </c>
      <c r="FZ682" s="539" t="str">
        <f t="shared" ref="FZ682" si="10687">FQ682</f>
        <v>SALIDA SANITARIA DE 4" INCLUYE MATERIALES, ACCESORIOS Y TODOS LOS ELEMENTOS NECESARIO PARA SU CORRECTA INSTALACION Y FUNCIONAMIENTO.</v>
      </c>
      <c r="GA682" s="540"/>
      <c r="GB682" s="540"/>
      <c r="GC682" s="540"/>
      <c r="GD682" s="540"/>
      <c r="GE682" s="540"/>
      <c r="GF682" s="117" t="s">
        <v>313</v>
      </c>
      <c r="GH682" s="117" t="s">
        <v>1</v>
      </c>
      <c r="GI682" s="539" t="str">
        <f t="shared" ref="GI682" si="10688">FZ682</f>
        <v>SALIDA SANITARIA DE 4" INCLUYE MATERIALES, ACCESORIOS Y TODOS LOS ELEMENTOS NECESARIO PARA SU CORRECTA INSTALACION Y FUNCIONAMIENTO.</v>
      </c>
      <c r="GJ682" s="540"/>
      <c r="GK682" s="540"/>
      <c r="GL682" s="540"/>
      <c r="GM682" s="540"/>
      <c r="GN682" s="540"/>
      <c r="GO682" s="117" t="s">
        <v>313</v>
      </c>
      <c r="GQ682" s="117" t="s">
        <v>1</v>
      </c>
      <c r="GR682" s="539" t="str">
        <f t="shared" ref="GR682" si="10689">GI682</f>
        <v>SALIDA SANITARIA DE 4" INCLUYE MATERIALES, ACCESORIOS Y TODOS LOS ELEMENTOS NECESARIO PARA SU CORRECTA INSTALACION Y FUNCIONAMIENTO.</v>
      </c>
      <c r="GS682" s="540"/>
      <c r="GT682" s="540"/>
      <c r="GU682" s="540"/>
      <c r="GV682" s="540"/>
      <c r="GW682" s="540"/>
      <c r="GX682" s="117" t="s">
        <v>313</v>
      </c>
      <c r="GZ682" s="117" t="s">
        <v>1</v>
      </c>
      <c r="HA682" s="539" t="str">
        <f t="shared" ref="HA682" si="10690">GR682</f>
        <v>SALIDA SANITARIA DE 4" INCLUYE MATERIALES, ACCESORIOS Y TODOS LOS ELEMENTOS NECESARIO PARA SU CORRECTA INSTALACION Y FUNCIONAMIENTO.</v>
      </c>
      <c r="HB682" s="540"/>
      <c r="HC682" s="540"/>
      <c r="HD682" s="540"/>
      <c r="HE682" s="540"/>
      <c r="HF682" s="540"/>
      <c r="HG682" s="117" t="s">
        <v>313</v>
      </c>
      <c r="HI682" s="117" t="s">
        <v>1</v>
      </c>
      <c r="HJ682" s="539" t="str">
        <f t="shared" ref="HJ682" si="10691">HA682</f>
        <v>SALIDA SANITARIA DE 4" INCLUYE MATERIALES, ACCESORIOS Y TODOS LOS ELEMENTOS NECESARIO PARA SU CORRECTA INSTALACION Y FUNCIONAMIENTO.</v>
      </c>
      <c r="HK682" s="540"/>
      <c r="HL682" s="540"/>
      <c r="HM682" s="540"/>
      <c r="HN682" s="540"/>
      <c r="HO682" s="540"/>
      <c r="HP682" s="117" t="s">
        <v>313</v>
      </c>
      <c r="HR682" s="117" t="s">
        <v>1</v>
      </c>
      <c r="HS682" s="539" t="str">
        <f t="shared" ref="HS682" si="10692">HJ682</f>
        <v>SALIDA SANITARIA DE 4" INCLUYE MATERIALES, ACCESORIOS Y TODOS LOS ELEMENTOS NECESARIO PARA SU CORRECTA INSTALACION Y FUNCIONAMIENTO.</v>
      </c>
      <c r="HT682" s="540"/>
      <c r="HU682" s="540"/>
      <c r="HV682" s="540"/>
      <c r="HW682" s="540"/>
      <c r="HX682" s="540"/>
      <c r="HY682" s="117" t="s">
        <v>313</v>
      </c>
      <c r="IA682" s="117" t="s">
        <v>1</v>
      </c>
      <c r="IB682" s="539" t="str">
        <f t="shared" ref="IB682" si="10693">HS682</f>
        <v>SALIDA SANITARIA DE 4" INCLUYE MATERIALES, ACCESORIOS Y TODOS LOS ELEMENTOS NECESARIO PARA SU CORRECTA INSTALACION Y FUNCIONAMIENTO.</v>
      </c>
      <c r="IC682" s="540"/>
      <c r="ID682" s="540"/>
      <c r="IE682" s="540"/>
      <c r="IF682" s="540"/>
      <c r="IG682" s="540"/>
      <c r="IH682" s="117" t="s">
        <v>313</v>
      </c>
      <c r="IJ682" s="117" t="s">
        <v>1</v>
      </c>
      <c r="IK682" s="539" t="str">
        <f t="shared" ref="IK682" si="10694">IB682</f>
        <v>SALIDA SANITARIA DE 4" INCLUYE MATERIALES, ACCESORIOS Y TODOS LOS ELEMENTOS NECESARIO PARA SU CORRECTA INSTALACION Y FUNCIONAMIENTO.</v>
      </c>
      <c r="IL682" s="540"/>
      <c r="IM682" s="540"/>
      <c r="IN682" s="540"/>
      <c r="IO682" s="540"/>
      <c r="IP682" s="540"/>
      <c r="IQ682" s="117" t="s">
        <v>313</v>
      </c>
      <c r="IS682" s="117" t="s">
        <v>1</v>
      </c>
      <c r="IT682" s="539" t="str">
        <f t="shared" ref="IT682" si="10695">IK682</f>
        <v>SALIDA SANITARIA DE 4" INCLUYE MATERIALES, ACCESORIOS Y TODOS LOS ELEMENTOS NECESARIO PARA SU CORRECTA INSTALACION Y FUNCIONAMIENTO.</v>
      </c>
      <c r="IU682" s="540"/>
      <c r="IV682" s="540"/>
      <c r="IW682" s="540"/>
      <c r="IX682" s="540"/>
      <c r="IY682" s="540"/>
      <c r="IZ682" s="117" t="s">
        <v>313</v>
      </c>
      <c r="JB682" s="117" t="s">
        <v>1</v>
      </c>
      <c r="JC682" s="539" t="str">
        <f t="shared" ref="JC682" si="10696">IT682</f>
        <v>SALIDA SANITARIA DE 4" INCLUYE MATERIALES, ACCESORIOS Y TODOS LOS ELEMENTOS NECESARIO PARA SU CORRECTA INSTALACION Y FUNCIONAMIENTO.</v>
      </c>
      <c r="JD682" s="540"/>
      <c r="JE682" s="540"/>
      <c r="JF682" s="540"/>
      <c r="JG682" s="540"/>
      <c r="JH682" s="540"/>
      <c r="JI682" s="117" t="s">
        <v>313</v>
      </c>
      <c r="JK682" s="117" t="s">
        <v>1</v>
      </c>
      <c r="JL682" s="539" t="str">
        <f t="shared" ref="JL682" si="10697">JC682</f>
        <v>SALIDA SANITARIA DE 4" INCLUYE MATERIALES, ACCESORIOS Y TODOS LOS ELEMENTOS NECESARIO PARA SU CORRECTA INSTALACION Y FUNCIONAMIENTO.</v>
      </c>
      <c r="JM682" s="540"/>
      <c r="JN682" s="540"/>
      <c r="JO682" s="540"/>
      <c r="JP682" s="540"/>
      <c r="JQ682" s="540"/>
      <c r="JR682" s="117" t="s">
        <v>313</v>
      </c>
      <c r="JT682" s="117" t="s">
        <v>1</v>
      </c>
      <c r="JU682" s="539" t="str">
        <f t="shared" ref="JU682" si="10698">JL682</f>
        <v>SALIDA SANITARIA DE 4" INCLUYE MATERIALES, ACCESORIOS Y TODOS LOS ELEMENTOS NECESARIO PARA SU CORRECTA INSTALACION Y FUNCIONAMIENTO.</v>
      </c>
      <c r="JV682" s="540"/>
      <c r="JW682" s="540"/>
      <c r="JX682" s="540"/>
      <c r="JY682" s="540"/>
      <c r="JZ682" s="540"/>
      <c r="KA682" s="117" t="s">
        <v>313</v>
      </c>
      <c r="KC682" s="117" t="s">
        <v>1</v>
      </c>
      <c r="KD682" s="539" t="str">
        <f t="shared" ref="KD682" si="10699">JU682</f>
        <v>SALIDA SANITARIA DE 4" INCLUYE MATERIALES, ACCESORIOS Y TODOS LOS ELEMENTOS NECESARIO PARA SU CORRECTA INSTALACION Y FUNCIONAMIENTO.</v>
      </c>
      <c r="KE682" s="540"/>
      <c r="KF682" s="540"/>
      <c r="KG682" s="540"/>
      <c r="KH682" s="540"/>
      <c r="KI682" s="540"/>
      <c r="KJ682" s="117" t="s">
        <v>313</v>
      </c>
      <c r="KL682" s="117" t="s">
        <v>1</v>
      </c>
      <c r="KM682" s="539" t="str">
        <f t="shared" ref="KM682" si="10700">KD682</f>
        <v>SALIDA SANITARIA DE 4" INCLUYE MATERIALES, ACCESORIOS Y TODOS LOS ELEMENTOS NECESARIO PARA SU CORRECTA INSTALACION Y FUNCIONAMIENTO.</v>
      </c>
      <c r="KN682" s="540"/>
      <c r="KO682" s="540"/>
      <c r="KP682" s="540"/>
      <c r="KQ682" s="540"/>
      <c r="KR682" s="540"/>
      <c r="KS682" s="117" t="s">
        <v>313</v>
      </c>
      <c r="KU682" s="117" t="s">
        <v>1</v>
      </c>
      <c r="KV682" s="539" t="str">
        <f t="shared" ref="KV682" si="10701">KM682</f>
        <v>SALIDA SANITARIA DE 4" INCLUYE MATERIALES, ACCESORIOS Y TODOS LOS ELEMENTOS NECESARIO PARA SU CORRECTA INSTALACION Y FUNCIONAMIENTO.</v>
      </c>
      <c r="KW682" s="540"/>
      <c r="KX682" s="540"/>
      <c r="KY682" s="540"/>
      <c r="KZ682" s="540"/>
      <c r="LA682" s="540"/>
      <c r="LB682" s="117" t="s">
        <v>313</v>
      </c>
      <c r="LD682" s="117" t="s">
        <v>1</v>
      </c>
      <c r="LE682" s="539" t="str">
        <f t="shared" ref="LE682" si="10702">KV682</f>
        <v>SALIDA SANITARIA DE 4" INCLUYE MATERIALES, ACCESORIOS Y TODOS LOS ELEMENTOS NECESARIO PARA SU CORRECTA INSTALACION Y FUNCIONAMIENTO.</v>
      </c>
      <c r="LF682" s="540"/>
      <c r="LG682" s="540"/>
      <c r="LH682" s="540"/>
      <c r="LI682" s="540"/>
      <c r="LJ682" s="540"/>
      <c r="LK682" s="117" t="s">
        <v>313</v>
      </c>
      <c r="LM682" s="117" t="s">
        <v>1</v>
      </c>
      <c r="LN682" s="539" t="str">
        <f t="shared" ref="LN682" si="10703">LE682</f>
        <v>SALIDA SANITARIA DE 4" INCLUYE MATERIALES, ACCESORIOS Y TODOS LOS ELEMENTOS NECESARIO PARA SU CORRECTA INSTALACION Y FUNCIONAMIENTO.</v>
      </c>
      <c r="LO682" s="540"/>
      <c r="LP682" s="540"/>
      <c r="LQ682" s="540"/>
      <c r="LR682" s="540"/>
      <c r="LS682" s="540"/>
      <c r="LT682" s="117" t="s">
        <v>313</v>
      </c>
      <c r="LV682" s="117" t="s">
        <v>1</v>
      </c>
      <c r="LW682" s="539" t="str">
        <f t="shared" ref="LW682" si="10704">LN682</f>
        <v>SALIDA SANITARIA DE 4" INCLUYE MATERIALES, ACCESORIOS Y TODOS LOS ELEMENTOS NECESARIO PARA SU CORRECTA INSTALACION Y FUNCIONAMIENTO.</v>
      </c>
      <c r="LX682" s="540"/>
      <c r="LY682" s="540"/>
      <c r="LZ682" s="540"/>
      <c r="MA682" s="540"/>
      <c r="MB682" s="540"/>
      <c r="MC682" s="117" t="s">
        <v>313</v>
      </c>
      <c r="ME682" s="117" t="s">
        <v>1</v>
      </c>
      <c r="MF682" s="539" t="str">
        <f t="shared" ref="MF682" si="10705">LW682</f>
        <v>SALIDA SANITARIA DE 4" INCLUYE MATERIALES, ACCESORIOS Y TODOS LOS ELEMENTOS NECESARIO PARA SU CORRECTA INSTALACION Y FUNCIONAMIENTO.</v>
      </c>
      <c r="MG682" s="540"/>
      <c r="MH682" s="540"/>
      <c r="MI682" s="540"/>
      <c r="MJ682" s="540"/>
      <c r="MK682" s="540"/>
      <c r="ML682" s="117" t="s">
        <v>313</v>
      </c>
      <c r="MN682" s="117" t="s">
        <v>1</v>
      </c>
      <c r="MO682" s="539" t="str">
        <f t="shared" ref="MO682" si="10706">MF682</f>
        <v>SALIDA SANITARIA DE 4" INCLUYE MATERIALES, ACCESORIOS Y TODOS LOS ELEMENTOS NECESARIO PARA SU CORRECTA INSTALACION Y FUNCIONAMIENTO.</v>
      </c>
      <c r="MP682" s="540"/>
      <c r="MQ682" s="540"/>
      <c r="MR682" s="540"/>
      <c r="MS682" s="540"/>
      <c r="MT682" s="540"/>
      <c r="MU682" s="117" t="s">
        <v>313</v>
      </c>
      <c r="MW682" s="117" t="s">
        <v>1</v>
      </c>
      <c r="MX682" s="539" t="str">
        <f t="shared" ref="MX682" si="10707">MO682</f>
        <v>SALIDA SANITARIA DE 4" INCLUYE MATERIALES, ACCESORIOS Y TODOS LOS ELEMENTOS NECESARIO PARA SU CORRECTA INSTALACION Y FUNCIONAMIENTO.</v>
      </c>
      <c r="MY682" s="540"/>
      <c r="MZ682" s="540"/>
      <c r="NA682" s="540"/>
      <c r="NB682" s="540"/>
      <c r="NC682" s="540"/>
      <c r="ND682" s="117" t="s">
        <v>313</v>
      </c>
      <c r="NF682" s="117" t="s">
        <v>1</v>
      </c>
      <c r="NG682" s="539" t="str">
        <f t="shared" ref="NG682" si="10708">MX682</f>
        <v>SALIDA SANITARIA DE 4" INCLUYE MATERIALES, ACCESORIOS Y TODOS LOS ELEMENTOS NECESARIO PARA SU CORRECTA INSTALACION Y FUNCIONAMIENTO.</v>
      </c>
      <c r="NH682" s="540"/>
      <c r="NI682" s="540"/>
      <c r="NJ682" s="540"/>
      <c r="NK682" s="540"/>
      <c r="NL682" s="540"/>
      <c r="NM682" s="117" t="s">
        <v>313</v>
      </c>
      <c r="NO682" s="117" t="s">
        <v>1</v>
      </c>
      <c r="NP682" s="539" t="str">
        <f t="shared" ref="NP682" si="10709">NG682</f>
        <v>SALIDA SANITARIA DE 4" INCLUYE MATERIALES, ACCESORIOS Y TODOS LOS ELEMENTOS NECESARIO PARA SU CORRECTA INSTALACION Y FUNCIONAMIENTO.</v>
      </c>
      <c r="NQ682" s="540"/>
      <c r="NR682" s="540"/>
      <c r="NS682" s="540"/>
      <c r="NT682" s="540"/>
      <c r="NU682" s="540"/>
      <c r="NV682" s="117" t="s">
        <v>313</v>
      </c>
      <c r="NX682" s="117" t="s">
        <v>1</v>
      </c>
      <c r="NY682" s="539" t="str">
        <f t="shared" ref="NY682" si="10710">NP682</f>
        <v>SALIDA SANITARIA DE 4" INCLUYE MATERIALES, ACCESORIOS Y TODOS LOS ELEMENTOS NECESARIO PARA SU CORRECTA INSTALACION Y FUNCIONAMIENTO.</v>
      </c>
      <c r="NZ682" s="540"/>
      <c r="OA682" s="540"/>
      <c r="OB682" s="540"/>
      <c r="OC682" s="540"/>
      <c r="OD682" s="540"/>
      <c r="OE682" s="117" t="s">
        <v>313</v>
      </c>
      <c r="OG682" s="117" t="s">
        <v>1</v>
      </c>
      <c r="OH682" s="539" t="str">
        <f t="shared" ref="OH682" si="10711">NY682</f>
        <v>SALIDA SANITARIA DE 4" INCLUYE MATERIALES, ACCESORIOS Y TODOS LOS ELEMENTOS NECESARIO PARA SU CORRECTA INSTALACION Y FUNCIONAMIENTO.</v>
      </c>
      <c r="OI682" s="540"/>
      <c r="OJ682" s="540"/>
      <c r="OK682" s="540"/>
      <c r="OL682" s="540"/>
      <c r="OM682" s="540"/>
      <c r="ON682" s="117" t="s">
        <v>313</v>
      </c>
      <c r="OP682" s="117" t="s">
        <v>1</v>
      </c>
      <c r="OQ682" s="539" t="str">
        <f t="shared" ref="OQ682" si="10712">OH682</f>
        <v>SALIDA SANITARIA DE 4" INCLUYE MATERIALES, ACCESORIOS Y TODOS LOS ELEMENTOS NECESARIO PARA SU CORRECTA INSTALACION Y FUNCIONAMIENTO.</v>
      </c>
      <c r="OR682" s="540"/>
      <c r="OS682" s="540"/>
      <c r="OT682" s="540"/>
      <c r="OU682" s="540"/>
      <c r="OV682" s="540"/>
      <c r="OW682" s="117" t="s">
        <v>313</v>
      </c>
      <c r="OY682" s="117" t="s">
        <v>1</v>
      </c>
      <c r="OZ682" s="539" t="str">
        <f t="shared" ref="OZ682" si="10713">OQ682</f>
        <v>SALIDA SANITARIA DE 4" INCLUYE MATERIALES, ACCESORIOS Y TODOS LOS ELEMENTOS NECESARIO PARA SU CORRECTA INSTALACION Y FUNCIONAMIENTO.</v>
      </c>
      <c r="PA682" s="540"/>
      <c r="PB682" s="540"/>
      <c r="PC682" s="540"/>
      <c r="PD682" s="540"/>
      <c r="PE682" s="540"/>
      <c r="PF682" s="117" t="s">
        <v>313</v>
      </c>
    </row>
    <row r="683" spans="1:422" ht="27.75" customHeight="1">
      <c r="A683" s="127" t="str">
        <f>+APU!A387</f>
        <v>11-02-003</v>
      </c>
      <c r="B683" s="545"/>
      <c r="C683" s="545"/>
      <c r="D683" s="545"/>
      <c r="E683" s="545"/>
      <c r="F683" s="545"/>
      <c r="G683" s="545"/>
      <c r="H683" s="133" t="str">
        <f>+APU!C387</f>
        <v>U</v>
      </c>
      <c r="J683" s="127" t="str">
        <f>+A683</f>
        <v>11-02-003</v>
      </c>
      <c r="K683" s="540"/>
      <c r="L683" s="540"/>
      <c r="M683" s="540"/>
      <c r="N683" s="540"/>
      <c r="O683" s="540"/>
      <c r="P683" s="540"/>
      <c r="Q683" s="126" t="str">
        <f>H683</f>
        <v>U</v>
      </c>
      <c r="S683" s="127" t="str">
        <f>+J683</f>
        <v>11-02-003</v>
      </c>
      <c r="T683" s="540"/>
      <c r="U683" s="540"/>
      <c r="V683" s="540"/>
      <c r="W683" s="540"/>
      <c r="X683" s="540"/>
      <c r="Y683" s="540"/>
      <c r="Z683" s="126" t="str">
        <f>Q683</f>
        <v>U</v>
      </c>
      <c r="AB683" s="127" t="str">
        <f>+S683</f>
        <v>11-02-003</v>
      </c>
      <c r="AC683" s="540"/>
      <c r="AD683" s="540"/>
      <c r="AE683" s="540"/>
      <c r="AF683" s="540"/>
      <c r="AG683" s="540"/>
      <c r="AH683" s="540"/>
      <c r="AI683" s="126" t="str">
        <f>Z683</f>
        <v>U</v>
      </c>
      <c r="AK683" s="127" t="str">
        <f>+AB683</f>
        <v>11-02-003</v>
      </c>
      <c r="AL683" s="540"/>
      <c r="AM683" s="540"/>
      <c r="AN683" s="540"/>
      <c r="AO683" s="540"/>
      <c r="AP683" s="540"/>
      <c r="AQ683" s="540"/>
      <c r="AR683" s="126" t="str">
        <f>AI683</f>
        <v>U</v>
      </c>
      <c r="AT683" s="127" t="str">
        <f>+AK683</f>
        <v>11-02-003</v>
      </c>
      <c r="AU683" s="540"/>
      <c r="AV683" s="540"/>
      <c r="AW683" s="540"/>
      <c r="AX683" s="540"/>
      <c r="AY683" s="540"/>
      <c r="AZ683" s="540"/>
      <c r="BA683" s="126" t="str">
        <f>AR683</f>
        <v>U</v>
      </c>
      <c r="BC683" s="127" t="str">
        <f t="shared" ref="BC683" si="10714">+AT683</f>
        <v>11-02-003</v>
      </c>
      <c r="BD683" s="540"/>
      <c r="BE683" s="540"/>
      <c r="BF683" s="540"/>
      <c r="BG683" s="540"/>
      <c r="BH683" s="540"/>
      <c r="BI683" s="540"/>
      <c r="BJ683" s="126" t="str">
        <f t="shared" ref="BJ683" si="10715">BA683</f>
        <v>U</v>
      </c>
      <c r="BL683" s="127" t="str">
        <f t="shared" ref="BL683" si="10716">+BC683</f>
        <v>11-02-003</v>
      </c>
      <c r="BM683" s="540"/>
      <c r="BN683" s="540"/>
      <c r="BO683" s="540"/>
      <c r="BP683" s="540"/>
      <c r="BQ683" s="540"/>
      <c r="BR683" s="540"/>
      <c r="BS683" s="126" t="str">
        <f t="shared" ref="BS683" si="10717">BJ683</f>
        <v>U</v>
      </c>
      <c r="BU683" s="127" t="str">
        <f t="shared" ref="BU683" si="10718">+BL683</f>
        <v>11-02-003</v>
      </c>
      <c r="BV683" s="540"/>
      <c r="BW683" s="540"/>
      <c r="BX683" s="540"/>
      <c r="BY683" s="540"/>
      <c r="BZ683" s="540"/>
      <c r="CA683" s="540"/>
      <c r="CB683" s="126" t="str">
        <f t="shared" ref="CB683" si="10719">BS683</f>
        <v>U</v>
      </c>
      <c r="CD683" s="127" t="str">
        <f t="shared" ref="CD683" si="10720">+BU683</f>
        <v>11-02-003</v>
      </c>
      <c r="CE683" s="540"/>
      <c r="CF683" s="540"/>
      <c r="CG683" s="540"/>
      <c r="CH683" s="540"/>
      <c r="CI683" s="540"/>
      <c r="CJ683" s="540"/>
      <c r="CK683" s="126" t="str">
        <f t="shared" ref="CK683" si="10721">CB683</f>
        <v>U</v>
      </c>
      <c r="CM683" s="127" t="str">
        <f t="shared" ref="CM683" si="10722">+CD683</f>
        <v>11-02-003</v>
      </c>
      <c r="CN683" s="540"/>
      <c r="CO683" s="540"/>
      <c r="CP683" s="540"/>
      <c r="CQ683" s="540"/>
      <c r="CR683" s="540"/>
      <c r="CS683" s="540"/>
      <c r="CT683" s="126" t="str">
        <f t="shared" ref="CT683" si="10723">CK683</f>
        <v>U</v>
      </c>
      <c r="CV683" s="127" t="str">
        <f t="shared" ref="CV683" si="10724">+CM683</f>
        <v>11-02-003</v>
      </c>
      <c r="CW683" s="540"/>
      <c r="CX683" s="540"/>
      <c r="CY683" s="540"/>
      <c r="CZ683" s="540"/>
      <c r="DA683" s="540"/>
      <c r="DB683" s="540"/>
      <c r="DC683" s="126" t="str">
        <f t="shared" ref="DC683" si="10725">CT683</f>
        <v>U</v>
      </c>
      <c r="DE683" s="127" t="str">
        <f t="shared" ref="DE683" si="10726">+CV683</f>
        <v>11-02-003</v>
      </c>
      <c r="DF683" s="540"/>
      <c r="DG683" s="540"/>
      <c r="DH683" s="540"/>
      <c r="DI683" s="540"/>
      <c r="DJ683" s="540"/>
      <c r="DK683" s="540"/>
      <c r="DL683" s="126" t="str">
        <f t="shared" ref="DL683" si="10727">DC683</f>
        <v>U</v>
      </c>
      <c r="DN683" s="127" t="str">
        <f t="shared" ref="DN683" si="10728">+DE683</f>
        <v>11-02-003</v>
      </c>
      <c r="DO683" s="540"/>
      <c r="DP683" s="540"/>
      <c r="DQ683" s="540"/>
      <c r="DR683" s="540"/>
      <c r="DS683" s="540"/>
      <c r="DT683" s="540"/>
      <c r="DU683" s="126" t="str">
        <f t="shared" ref="DU683" si="10729">DL683</f>
        <v>U</v>
      </c>
      <c r="DW683" s="127" t="str">
        <f t="shared" ref="DW683" si="10730">+DN683</f>
        <v>11-02-003</v>
      </c>
      <c r="DX683" s="540"/>
      <c r="DY683" s="540"/>
      <c r="DZ683" s="540"/>
      <c r="EA683" s="540"/>
      <c r="EB683" s="540"/>
      <c r="EC683" s="540"/>
      <c r="ED683" s="126" t="str">
        <f t="shared" ref="ED683" si="10731">DU683</f>
        <v>U</v>
      </c>
      <c r="EF683" s="127" t="str">
        <f t="shared" ref="EF683" si="10732">+DW683</f>
        <v>11-02-003</v>
      </c>
      <c r="EG683" s="540"/>
      <c r="EH683" s="540"/>
      <c r="EI683" s="540"/>
      <c r="EJ683" s="540"/>
      <c r="EK683" s="540"/>
      <c r="EL683" s="540"/>
      <c r="EM683" s="126" t="str">
        <f t="shared" ref="EM683" si="10733">ED683</f>
        <v>U</v>
      </c>
      <c r="EO683" s="127" t="str">
        <f t="shared" ref="EO683" si="10734">+EF683</f>
        <v>11-02-003</v>
      </c>
      <c r="EP683" s="540"/>
      <c r="EQ683" s="540"/>
      <c r="ER683" s="540"/>
      <c r="ES683" s="540"/>
      <c r="ET683" s="540"/>
      <c r="EU683" s="540"/>
      <c r="EV683" s="126" t="str">
        <f t="shared" ref="EV683" si="10735">EM683</f>
        <v>U</v>
      </c>
      <c r="EX683" s="127" t="str">
        <f t="shared" ref="EX683" si="10736">+EO683</f>
        <v>11-02-003</v>
      </c>
      <c r="EY683" s="540"/>
      <c r="EZ683" s="540"/>
      <c r="FA683" s="540"/>
      <c r="FB683" s="540"/>
      <c r="FC683" s="540"/>
      <c r="FD683" s="540"/>
      <c r="FE683" s="126" t="str">
        <f t="shared" ref="FE683" si="10737">EV683</f>
        <v>U</v>
      </c>
      <c r="FG683" s="127" t="str">
        <f t="shared" ref="FG683" si="10738">+EX683</f>
        <v>11-02-003</v>
      </c>
      <c r="FH683" s="540"/>
      <c r="FI683" s="540"/>
      <c r="FJ683" s="540"/>
      <c r="FK683" s="540"/>
      <c r="FL683" s="540"/>
      <c r="FM683" s="540"/>
      <c r="FN683" s="126" t="str">
        <f t="shared" ref="FN683" si="10739">FE683</f>
        <v>U</v>
      </c>
      <c r="FP683" s="127" t="str">
        <f t="shared" ref="FP683" si="10740">+FG683</f>
        <v>11-02-003</v>
      </c>
      <c r="FQ683" s="540"/>
      <c r="FR683" s="540"/>
      <c r="FS683" s="540"/>
      <c r="FT683" s="540"/>
      <c r="FU683" s="540"/>
      <c r="FV683" s="540"/>
      <c r="FW683" s="126" t="str">
        <f t="shared" ref="FW683" si="10741">FN683</f>
        <v>U</v>
      </c>
      <c r="FY683" s="127" t="str">
        <f t="shared" ref="FY683" si="10742">+FP683</f>
        <v>11-02-003</v>
      </c>
      <c r="FZ683" s="540"/>
      <c r="GA683" s="540"/>
      <c r="GB683" s="540"/>
      <c r="GC683" s="540"/>
      <c r="GD683" s="540"/>
      <c r="GE683" s="540"/>
      <c r="GF683" s="126" t="str">
        <f t="shared" ref="GF683" si="10743">FW683</f>
        <v>U</v>
      </c>
      <c r="GH683" s="127" t="str">
        <f t="shared" ref="GH683" si="10744">+FY683</f>
        <v>11-02-003</v>
      </c>
      <c r="GI683" s="540"/>
      <c r="GJ683" s="540"/>
      <c r="GK683" s="540"/>
      <c r="GL683" s="540"/>
      <c r="GM683" s="540"/>
      <c r="GN683" s="540"/>
      <c r="GO683" s="126" t="str">
        <f t="shared" ref="GO683" si="10745">GF683</f>
        <v>U</v>
      </c>
      <c r="GQ683" s="127" t="str">
        <f t="shared" ref="GQ683" si="10746">+GH683</f>
        <v>11-02-003</v>
      </c>
      <c r="GR683" s="540"/>
      <c r="GS683" s="540"/>
      <c r="GT683" s="540"/>
      <c r="GU683" s="540"/>
      <c r="GV683" s="540"/>
      <c r="GW683" s="540"/>
      <c r="GX683" s="126" t="str">
        <f t="shared" ref="GX683" si="10747">GO683</f>
        <v>U</v>
      </c>
      <c r="GZ683" s="127" t="str">
        <f t="shared" ref="GZ683" si="10748">+GQ683</f>
        <v>11-02-003</v>
      </c>
      <c r="HA683" s="540"/>
      <c r="HB683" s="540"/>
      <c r="HC683" s="540"/>
      <c r="HD683" s="540"/>
      <c r="HE683" s="540"/>
      <c r="HF683" s="540"/>
      <c r="HG683" s="126" t="str">
        <f t="shared" ref="HG683" si="10749">GX683</f>
        <v>U</v>
      </c>
      <c r="HI683" s="127" t="str">
        <f t="shared" ref="HI683" si="10750">+GZ683</f>
        <v>11-02-003</v>
      </c>
      <c r="HJ683" s="540"/>
      <c r="HK683" s="540"/>
      <c r="HL683" s="540"/>
      <c r="HM683" s="540"/>
      <c r="HN683" s="540"/>
      <c r="HO683" s="540"/>
      <c r="HP683" s="126" t="str">
        <f t="shared" ref="HP683" si="10751">HG683</f>
        <v>U</v>
      </c>
      <c r="HR683" s="127" t="str">
        <f t="shared" ref="HR683" si="10752">+HI683</f>
        <v>11-02-003</v>
      </c>
      <c r="HS683" s="540"/>
      <c r="HT683" s="540"/>
      <c r="HU683" s="540"/>
      <c r="HV683" s="540"/>
      <c r="HW683" s="540"/>
      <c r="HX683" s="540"/>
      <c r="HY683" s="126" t="str">
        <f t="shared" ref="HY683" si="10753">HP683</f>
        <v>U</v>
      </c>
      <c r="IA683" s="127" t="str">
        <f t="shared" ref="IA683" si="10754">+HR683</f>
        <v>11-02-003</v>
      </c>
      <c r="IB683" s="540"/>
      <c r="IC683" s="540"/>
      <c r="ID683" s="540"/>
      <c r="IE683" s="540"/>
      <c r="IF683" s="540"/>
      <c r="IG683" s="540"/>
      <c r="IH683" s="126" t="str">
        <f t="shared" ref="IH683" si="10755">HY683</f>
        <v>U</v>
      </c>
      <c r="IJ683" s="127" t="str">
        <f t="shared" ref="IJ683" si="10756">+IA683</f>
        <v>11-02-003</v>
      </c>
      <c r="IK683" s="540"/>
      <c r="IL683" s="540"/>
      <c r="IM683" s="540"/>
      <c r="IN683" s="540"/>
      <c r="IO683" s="540"/>
      <c r="IP683" s="540"/>
      <c r="IQ683" s="126" t="str">
        <f t="shared" ref="IQ683" si="10757">IH683</f>
        <v>U</v>
      </c>
      <c r="IS683" s="127" t="str">
        <f t="shared" ref="IS683" si="10758">+IJ683</f>
        <v>11-02-003</v>
      </c>
      <c r="IT683" s="540"/>
      <c r="IU683" s="540"/>
      <c r="IV683" s="540"/>
      <c r="IW683" s="540"/>
      <c r="IX683" s="540"/>
      <c r="IY683" s="540"/>
      <c r="IZ683" s="126" t="str">
        <f t="shared" ref="IZ683" si="10759">IQ683</f>
        <v>U</v>
      </c>
      <c r="JB683" s="127" t="str">
        <f t="shared" ref="JB683" si="10760">+IS683</f>
        <v>11-02-003</v>
      </c>
      <c r="JC683" s="540"/>
      <c r="JD683" s="540"/>
      <c r="JE683" s="540"/>
      <c r="JF683" s="540"/>
      <c r="JG683" s="540"/>
      <c r="JH683" s="540"/>
      <c r="JI683" s="126" t="str">
        <f t="shared" ref="JI683" si="10761">IZ683</f>
        <v>U</v>
      </c>
      <c r="JK683" s="127" t="str">
        <f t="shared" ref="JK683" si="10762">+JB683</f>
        <v>11-02-003</v>
      </c>
      <c r="JL683" s="540"/>
      <c r="JM683" s="540"/>
      <c r="JN683" s="540"/>
      <c r="JO683" s="540"/>
      <c r="JP683" s="540"/>
      <c r="JQ683" s="540"/>
      <c r="JR683" s="126" t="str">
        <f t="shared" ref="JR683" si="10763">JI683</f>
        <v>U</v>
      </c>
      <c r="JT683" s="127" t="str">
        <f t="shared" ref="JT683" si="10764">+JK683</f>
        <v>11-02-003</v>
      </c>
      <c r="JU683" s="540"/>
      <c r="JV683" s="540"/>
      <c r="JW683" s="540"/>
      <c r="JX683" s="540"/>
      <c r="JY683" s="540"/>
      <c r="JZ683" s="540"/>
      <c r="KA683" s="126" t="str">
        <f t="shared" ref="KA683" si="10765">JR683</f>
        <v>U</v>
      </c>
      <c r="KC683" s="127" t="str">
        <f t="shared" ref="KC683" si="10766">+JT683</f>
        <v>11-02-003</v>
      </c>
      <c r="KD683" s="540"/>
      <c r="KE683" s="540"/>
      <c r="KF683" s="540"/>
      <c r="KG683" s="540"/>
      <c r="KH683" s="540"/>
      <c r="KI683" s="540"/>
      <c r="KJ683" s="126" t="str">
        <f t="shared" ref="KJ683" si="10767">KA683</f>
        <v>U</v>
      </c>
      <c r="KL683" s="127" t="str">
        <f t="shared" ref="KL683" si="10768">+KC683</f>
        <v>11-02-003</v>
      </c>
      <c r="KM683" s="540"/>
      <c r="KN683" s="540"/>
      <c r="KO683" s="540"/>
      <c r="KP683" s="540"/>
      <c r="KQ683" s="540"/>
      <c r="KR683" s="540"/>
      <c r="KS683" s="126" t="str">
        <f t="shared" ref="KS683" si="10769">KJ683</f>
        <v>U</v>
      </c>
      <c r="KU683" s="127" t="str">
        <f t="shared" ref="KU683" si="10770">+KL683</f>
        <v>11-02-003</v>
      </c>
      <c r="KV683" s="540"/>
      <c r="KW683" s="540"/>
      <c r="KX683" s="540"/>
      <c r="KY683" s="540"/>
      <c r="KZ683" s="540"/>
      <c r="LA683" s="540"/>
      <c r="LB683" s="126" t="str">
        <f t="shared" ref="LB683" si="10771">KS683</f>
        <v>U</v>
      </c>
      <c r="LD683" s="127" t="str">
        <f t="shared" ref="LD683" si="10772">+KU683</f>
        <v>11-02-003</v>
      </c>
      <c r="LE683" s="540"/>
      <c r="LF683" s="540"/>
      <c r="LG683" s="540"/>
      <c r="LH683" s="540"/>
      <c r="LI683" s="540"/>
      <c r="LJ683" s="540"/>
      <c r="LK683" s="126" t="str">
        <f t="shared" ref="LK683" si="10773">LB683</f>
        <v>U</v>
      </c>
      <c r="LM683" s="127" t="str">
        <f t="shared" ref="LM683" si="10774">+LD683</f>
        <v>11-02-003</v>
      </c>
      <c r="LN683" s="540"/>
      <c r="LO683" s="540"/>
      <c r="LP683" s="540"/>
      <c r="LQ683" s="540"/>
      <c r="LR683" s="540"/>
      <c r="LS683" s="540"/>
      <c r="LT683" s="126" t="str">
        <f t="shared" ref="LT683" si="10775">LK683</f>
        <v>U</v>
      </c>
      <c r="LV683" s="127" t="str">
        <f t="shared" ref="LV683" si="10776">+LM683</f>
        <v>11-02-003</v>
      </c>
      <c r="LW683" s="540"/>
      <c r="LX683" s="540"/>
      <c r="LY683" s="540"/>
      <c r="LZ683" s="540"/>
      <c r="MA683" s="540"/>
      <c r="MB683" s="540"/>
      <c r="MC683" s="126" t="str">
        <f t="shared" ref="MC683" si="10777">LT683</f>
        <v>U</v>
      </c>
      <c r="ME683" s="127" t="str">
        <f t="shared" ref="ME683" si="10778">+LV683</f>
        <v>11-02-003</v>
      </c>
      <c r="MF683" s="540"/>
      <c r="MG683" s="540"/>
      <c r="MH683" s="540"/>
      <c r="MI683" s="540"/>
      <c r="MJ683" s="540"/>
      <c r="MK683" s="540"/>
      <c r="ML683" s="126" t="str">
        <f t="shared" ref="ML683" si="10779">MC683</f>
        <v>U</v>
      </c>
      <c r="MN683" s="127" t="str">
        <f t="shared" ref="MN683" si="10780">+ME683</f>
        <v>11-02-003</v>
      </c>
      <c r="MO683" s="540"/>
      <c r="MP683" s="540"/>
      <c r="MQ683" s="540"/>
      <c r="MR683" s="540"/>
      <c r="MS683" s="540"/>
      <c r="MT683" s="540"/>
      <c r="MU683" s="126" t="str">
        <f t="shared" ref="MU683" si="10781">ML683</f>
        <v>U</v>
      </c>
      <c r="MW683" s="127" t="str">
        <f t="shared" ref="MW683" si="10782">+MN683</f>
        <v>11-02-003</v>
      </c>
      <c r="MX683" s="540"/>
      <c r="MY683" s="540"/>
      <c r="MZ683" s="540"/>
      <c r="NA683" s="540"/>
      <c r="NB683" s="540"/>
      <c r="NC683" s="540"/>
      <c r="ND683" s="126" t="str">
        <f t="shared" ref="ND683" si="10783">MU683</f>
        <v>U</v>
      </c>
      <c r="NF683" s="127" t="str">
        <f t="shared" ref="NF683" si="10784">+MW683</f>
        <v>11-02-003</v>
      </c>
      <c r="NG683" s="540"/>
      <c r="NH683" s="540"/>
      <c r="NI683" s="540"/>
      <c r="NJ683" s="540"/>
      <c r="NK683" s="540"/>
      <c r="NL683" s="540"/>
      <c r="NM683" s="126" t="str">
        <f t="shared" ref="NM683" si="10785">ND683</f>
        <v>U</v>
      </c>
      <c r="NO683" s="127" t="str">
        <f t="shared" ref="NO683" si="10786">+NF683</f>
        <v>11-02-003</v>
      </c>
      <c r="NP683" s="540"/>
      <c r="NQ683" s="540"/>
      <c r="NR683" s="540"/>
      <c r="NS683" s="540"/>
      <c r="NT683" s="540"/>
      <c r="NU683" s="540"/>
      <c r="NV683" s="126" t="str">
        <f t="shared" ref="NV683" si="10787">NM683</f>
        <v>U</v>
      </c>
      <c r="NX683" s="127" t="str">
        <f t="shared" ref="NX683" si="10788">+NO683</f>
        <v>11-02-003</v>
      </c>
      <c r="NY683" s="540"/>
      <c r="NZ683" s="540"/>
      <c r="OA683" s="540"/>
      <c r="OB683" s="540"/>
      <c r="OC683" s="540"/>
      <c r="OD683" s="540"/>
      <c r="OE683" s="126" t="str">
        <f t="shared" ref="OE683" si="10789">NV683</f>
        <v>U</v>
      </c>
      <c r="OG683" s="127" t="str">
        <f t="shared" ref="OG683" si="10790">+NX683</f>
        <v>11-02-003</v>
      </c>
      <c r="OH683" s="540"/>
      <c r="OI683" s="540"/>
      <c r="OJ683" s="540"/>
      <c r="OK683" s="540"/>
      <c r="OL683" s="540"/>
      <c r="OM683" s="540"/>
      <c r="ON683" s="126" t="str">
        <f t="shared" ref="ON683" si="10791">OE683</f>
        <v>U</v>
      </c>
      <c r="OP683" s="127" t="str">
        <f t="shared" ref="OP683" si="10792">+OG683</f>
        <v>11-02-003</v>
      </c>
      <c r="OQ683" s="540"/>
      <c r="OR683" s="540"/>
      <c r="OS683" s="540"/>
      <c r="OT683" s="540"/>
      <c r="OU683" s="540"/>
      <c r="OV683" s="540"/>
      <c r="OW683" s="126" t="str">
        <f t="shared" ref="OW683" si="10793">ON683</f>
        <v>U</v>
      </c>
      <c r="OY683" s="127" t="str">
        <f t="shared" ref="OY683" si="10794">+OP683</f>
        <v>11-02-003</v>
      </c>
      <c r="OZ683" s="540"/>
      <c r="PA683" s="540"/>
      <c r="PB683" s="540"/>
      <c r="PC683" s="540"/>
      <c r="PD683" s="540"/>
      <c r="PE683" s="540"/>
      <c r="PF683" s="126" t="str">
        <f t="shared" ref="PF683" si="10795">OW683</f>
        <v>U</v>
      </c>
    </row>
    <row r="684" spans="1:422">
      <c r="A684" s="129" t="s">
        <v>314</v>
      </c>
      <c r="B684" s="130"/>
      <c r="C684" s="130" t="s">
        <v>315</v>
      </c>
      <c r="D684" s="130" t="s">
        <v>316</v>
      </c>
      <c r="E684" s="130" t="s">
        <v>317</v>
      </c>
      <c r="F684" s="130" t="s">
        <v>318</v>
      </c>
      <c r="G684" s="128" t="s">
        <v>319</v>
      </c>
      <c r="H684" s="131" t="s">
        <v>44</v>
      </c>
      <c r="J684" s="129" t="s">
        <v>314</v>
      </c>
      <c r="K684" s="130"/>
      <c r="L684" s="130" t="s">
        <v>315</v>
      </c>
      <c r="M684" s="130" t="s">
        <v>316</v>
      </c>
      <c r="N684" s="130" t="s">
        <v>317</v>
      </c>
      <c r="O684" s="130" t="s">
        <v>318</v>
      </c>
      <c r="P684" s="128" t="s">
        <v>319</v>
      </c>
      <c r="Q684" s="131" t="s">
        <v>44</v>
      </c>
      <c r="S684" s="129" t="s">
        <v>314</v>
      </c>
      <c r="T684" s="130"/>
      <c r="U684" s="130" t="s">
        <v>315</v>
      </c>
      <c r="V684" s="130" t="s">
        <v>316</v>
      </c>
      <c r="W684" s="130" t="s">
        <v>317</v>
      </c>
      <c r="X684" s="130" t="s">
        <v>318</v>
      </c>
      <c r="Y684" s="128" t="s">
        <v>319</v>
      </c>
      <c r="Z684" s="131" t="s">
        <v>44</v>
      </c>
      <c r="AB684" s="129" t="s">
        <v>314</v>
      </c>
      <c r="AC684" s="130"/>
      <c r="AD684" s="130" t="s">
        <v>315</v>
      </c>
      <c r="AE684" s="130" t="s">
        <v>316</v>
      </c>
      <c r="AF684" s="130" t="s">
        <v>317</v>
      </c>
      <c r="AG684" s="130" t="s">
        <v>318</v>
      </c>
      <c r="AH684" s="128" t="s">
        <v>319</v>
      </c>
      <c r="AI684" s="131" t="s">
        <v>44</v>
      </c>
      <c r="AK684" s="129" t="s">
        <v>314</v>
      </c>
      <c r="AL684" s="130"/>
      <c r="AM684" s="130" t="s">
        <v>315</v>
      </c>
      <c r="AN684" s="130" t="s">
        <v>316</v>
      </c>
      <c r="AO684" s="130" t="s">
        <v>317</v>
      </c>
      <c r="AP684" s="130" t="s">
        <v>318</v>
      </c>
      <c r="AQ684" s="128" t="s">
        <v>319</v>
      </c>
      <c r="AR684" s="131" t="s">
        <v>44</v>
      </c>
      <c r="AT684" s="129" t="s">
        <v>314</v>
      </c>
      <c r="AU684" s="130"/>
      <c r="AV684" s="130" t="s">
        <v>315</v>
      </c>
      <c r="AW684" s="130" t="s">
        <v>316</v>
      </c>
      <c r="AX684" s="130" t="s">
        <v>317</v>
      </c>
      <c r="AY684" s="130" t="s">
        <v>318</v>
      </c>
      <c r="AZ684" s="128" t="s">
        <v>319</v>
      </c>
      <c r="BA684" s="131" t="s">
        <v>44</v>
      </c>
      <c r="BC684" s="129" t="s">
        <v>314</v>
      </c>
      <c r="BD684" s="130"/>
      <c r="BE684" s="130" t="s">
        <v>315</v>
      </c>
      <c r="BF684" s="130" t="s">
        <v>316</v>
      </c>
      <c r="BG684" s="130" t="s">
        <v>317</v>
      </c>
      <c r="BH684" s="130" t="s">
        <v>318</v>
      </c>
      <c r="BI684" s="128" t="s">
        <v>319</v>
      </c>
      <c r="BJ684" s="131" t="s">
        <v>44</v>
      </c>
      <c r="BL684" s="129" t="s">
        <v>314</v>
      </c>
      <c r="BM684" s="130"/>
      <c r="BN684" s="130" t="s">
        <v>315</v>
      </c>
      <c r="BO684" s="130" t="s">
        <v>316</v>
      </c>
      <c r="BP684" s="130" t="s">
        <v>317</v>
      </c>
      <c r="BQ684" s="130" t="s">
        <v>318</v>
      </c>
      <c r="BR684" s="128" t="s">
        <v>319</v>
      </c>
      <c r="BS684" s="131" t="s">
        <v>44</v>
      </c>
      <c r="BU684" s="129" t="s">
        <v>314</v>
      </c>
      <c r="BV684" s="130"/>
      <c r="BW684" s="130" t="s">
        <v>315</v>
      </c>
      <c r="BX684" s="130" t="s">
        <v>316</v>
      </c>
      <c r="BY684" s="130" t="s">
        <v>317</v>
      </c>
      <c r="BZ684" s="130" t="s">
        <v>318</v>
      </c>
      <c r="CA684" s="128" t="s">
        <v>319</v>
      </c>
      <c r="CB684" s="131" t="s">
        <v>44</v>
      </c>
      <c r="CD684" s="129" t="s">
        <v>314</v>
      </c>
      <c r="CE684" s="130"/>
      <c r="CF684" s="130" t="s">
        <v>315</v>
      </c>
      <c r="CG684" s="130" t="s">
        <v>316</v>
      </c>
      <c r="CH684" s="130" t="s">
        <v>317</v>
      </c>
      <c r="CI684" s="130" t="s">
        <v>318</v>
      </c>
      <c r="CJ684" s="128" t="s">
        <v>319</v>
      </c>
      <c r="CK684" s="131" t="s">
        <v>44</v>
      </c>
      <c r="CM684" s="129" t="s">
        <v>314</v>
      </c>
      <c r="CN684" s="130"/>
      <c r="CO684" s="130" t="s">
        <v>315</v>
      </c>
      <c r="CP684" s="130" t="s">
        <v>316</v>
      </c>
      <c r="CQ684" s="130" t="s">
        <v>317</v>
      </c>
      <c r="CR684" s="130" t="s">
        <v>318</v>
      </c>
      <c r="CS684" s="128" t="s">
        <v>319</v>
      </c>
      <c r="CT684" s="131" t="s">
        <v>44</v>
      </c>
      <c r="CV684" s="129" t="s">
        <v>314</v>
      </c>
      <c r="CW684" s="130"/>
      <c r="CX684" s="130" t="s">
        <v>315</v>
      </c>
      <c r="CY684" s="130" t="s">
        <v>316</v>
      </c>
      <c r="CZ684" s="130" t="s">
        <v>317</v>
      </c>
      <c r="DA684" s="130" t="s">
        <v>318</v>
      </c>
      <c r="DB684" s="128" t="s">
        <v>319</v>
      </c>
      <c r="DC684" s="131" t="s">
        <v>44</v>
      </c>
      <c r="DE684" s="129" t="s">
        <v>314</v>
      </c>
      <c r="DF684" s="130"/>
      <c r="DG684" s="130" t="s">
        <v>315</v>
      </c>
      <c r="DH684" s="130" t="s">
        <v>316</v>
      </c>
      <c r="DI684" s="130" t="s">
        <v>317</v>
      </c>
      <c r="DJ684" s="130" t="s">
        <v>318</v>
      </c>
      <c r="DK684" s="128" t="s">
        <v>319</v>
      </c>
      <c r="DL684" s="131" t="s">
        <v>44</v>
      </c>
      <c r="DN684" s="129" t="s">
        <v>314</v>
      </c>
      <c r="DO684" s="130"/>
      <c r="DP684" s="130" t="s">
        <v>315</v>
      </c>
      <c r="DQ684" s="130" t="s">
        <v>316</v>
      </c>
      <c r="DR684" s="130" t="s">
        <v>317</v>
      </c>
      <c r="DS684" s="130" t="s">
        <v>318</v>
      </c>
      <c r="DT684" s="128" t="s">
        <v>319</v>
      </c>
      <c r="DU684" s="131" t="s">
        <v>44</v>
      </c>
      <c r="DW684" s="129" t="s">
        <v>314</v>
      </c>
      <c r="DX684" s="130"/>
      <c r="DY684" s="130" t="s">
        <v>315</v>
      </c>
      <c r="DZ684" s="130" t="s">
        <v>316</v>
      </c>
      <c r="EA684" s="130" t="s">
        <v>317</v>
      </c>
      <c r="EB684" s="130" t="s">
        <v>318</v>
      </c>
      <c r="EC684" s="128" t="s">
        <v>319</v>
      </c>
      <c r="ED684" s="131" t="s">
        <v>44</v>
      </c>
      <c r="EF684" s="129" t="s">
        <v>314</v>
      </c>
      <c r="EG684" s="130"/>
      <c r="EH684" s="130" t="s">
        <v>315</v>
      </c>
      <c r="EI684" s="130" t="s">
        <v>316</v>
      </c>
      <c r="EJ684" s="130" t="s">
        <v>317</v>
      </c>
      <c r="EK684" s="130" t="s">
        <v>318</v>
      </c>
      <c r="EL684" s="128" t="s">
        <v>319</v>
      </c>
      <c r="EM684" s="131" t="s">
        <v>44</v>
      </c>
      <c r="EO684" s="129" t="s">
        <v>314</v>
      </c>
      <c r="EP684" s="130"/>
      <c r="EQ684" s="130" t="s">
        <v>315</v>
      </c>
      <c r="ER684" s="130" t="s">
        <v>316</v>
      </c>
      <c r="ES684" s="130" t="s">
        <v>317</v>
      </c>
      <c r="ET684" s="130" t="s">
        <v>318</v>
      </c>
      <c r="EU684" s="128" t="s">
        <v>319</v>
      </c>
      <c r="EV684" s="131" t="s">
        <v>44</v>
      </c>
      <c r="EX684" s="129" t="s">
        <v>314</v>
      </c>
      <c r="EY684" s="130"/>
      <c r="EZ684" s="130" t="s">
        <v>315</v>
      </c>
      <c r="FA684" s="130" t="s">
        <v>316</v>
      </c>
      <c r="FB684" s="130" t="s">
        <v>317</v>
      </c>
      <c r="FC684" s="130" t="s">
        <v>318</v>
      </c>
      <c r="FD684" s="128" t="s">
        <v>319</v>
      </c>
      <c r="FE684" s="131" t="s">
        <v>44</v>
      </c>
      <c r="FG684" s="129" t="s">
        <v>314</v>
      </c>
      <c r="FH684" s="130"/>
      <c r="FI684" s="130" t="s">
        <v>315</v>
      </c>
      <c r="FJ684" s="130" t="s">
        <v>316</v>
      </c>
      <c r="FK684" s="130" t="s">
        <v>317</v>
      </c>
      <c r="FL684" s="130" t="s">
        <v>318</v>
      </c>
      <c r="FM684" s="128" t="s">
        <v>319</v>
      </c>
      <c r="FN684" s="131" t="s">
        <v>44</v>
      </c>
      <c r="FP684" s="129" t="s">
        <v>314</v>
      </c>
      <c r="FQ684" s="130"/>
      <c r="FR684" s="130" t="s">
        <v>315</v>
      </c>
      <c r="FS684" s="130" t="s">
        <v>316</v>
      </c>
      <c r="FT684" s="130" t="s">
        <v>317</v>
      </c>
      <c r="FU684" s="130" t="s">
        <v>318</v>
      </c>
      <c r="FV684" s="128" t="s">
        <v>319</v>
      </c>
      <c r="FW684" s="131" t="s">
        <v>44</v>
      </c>
      <c r="FY684" s="129" t="s">
        <v>314</v>
      </c>
      <c r="FZ684" s="130"/>
      <c r="GA684" s="130" t="s">
        <v>315</v>
      </c>
      <c r="GB684" s="130" t="s">
        <v>316</v>
      </c>
      <c r="GC684" s="130" t="s">
        <v>317</v>
      </c>
      <c r="GD684" s="130" t="s">
        <v>318</v>
      </c>
      <c r="GE684" s="128" t="s">
        <v>319</v>
      </c>
      <c r="GF684" s="131" t="s">
        <v>44</v>
      </c>
      <c r="GH684" s="129" t="s">
        <v>314</v>
      </c>
      <c r="GI684" s="130"/>
      <c r="GJ684" s="130" t="s">
        <v>315</v>
      </c>
      <c r="GK684" s="130" t="s">
        <v>316</v>
      </c>
      <c r="GL684" s="130" t="s">
        <v>317</v>
      </c>
      <c r="GM684" s="130" t="s">
        <v>318</v>
      </c>
      <c r="GN684" s="128" t="s">
        <v>319</v>
      </c>
      <c r="GO684" s="131" t="s">
        <v>44</v>
      </c>
      <c r="GQ684" s="129" t="s">
        <v>314</v>
      </c>
      <c r="GR684" s="130"/>
      <c r="GS684" s="130" t="s">
        <v>315</v>
      </c>
      <c r="GT684" s="130" t="s">
        <v>316</v>
      </c>
      <c r="GU684" s="130" t="s">
        <v>317</v>
      </c>
      <c r="GV684" s="130" t="s">
        <v>318</v>
      </c>
      <c r="GW684" s="128" t="s">
        <v>319</v>
      </c>
      <c r="GX684" s="131" t="s">
        <v>44</v>
      </c>
      <c r="GZ684" s="129" t="s">
        <v>314</v>
      </c>
      <c r="HA684" s="130"/>
      <c r="HB684" s="130" t="s">
        <v>315</v>
      </c>
      <c r="HC684" s="130" t="s">
        <v>316</v>
      </c>
      <c r="HD684" s="130" t="s">
        <v>317</v>
      </c>
      <c r="HE684" s="130" t="s">
        <v>318</v>
      </c>
      <c r="HF684" s="128" t="s">
        <v>319</v>
      </c>
      <c r="HG684" s="131" t="s">
        <v>44</v>
      </c>
      <c r="HI684" s="129" t="s">
        <v>314</v>
      </c>
      <c r="HJ684" s="130"/>
      <c r="HK684" s="130" t="s">
        <v>315</v>
      </c>
      <c r="HL684" s="130" t="s">
        <v>316</v>
      </c>
      <c r="HM684" s="130" t="s">
        <v>317</v>
      </c>
      <c r="HN684" s="130" t="s">
        <v>318</v>
      </c>
      <c r="HO684" s="128" t="s">
        <v>319</v>
      </c>
      <c r="HP684" s="131" t="s">
        <v>44</v>
      </c>
      <c r="HR684" s="129" t="s">
        <v>314</v>
      </c>
      <c r="HS684" s="130"/>
      <c r="HT684" s="130" t="s">
        <v>315</v>
      </c>
      <c r="HU684" s="130" t="s">
        <v>316</v>
      </c>
      <c r="HV684" s="130" t="s">
        <v>317</v>
      </c>
      <c r="HW684" s="130" t="s">
        <v>318</v>
      </c>
      <c r="HX684" s="128" t="s">
        <v>319</v>
      </c>
      <c r="HY684" s="131" t="s">
        <v>44</v>
      </c>
      <c r="IA684" s="129" t="s">
        <v>314</v>
      </c>
      <c r="IB684" s="130"/>
      <c r="IC684" s="130" t="s">
        <v>315</v>
      </c>
      <c r="ID684" s="130" t="s">
        <v>316</v>
      </c>
      <c r="IE684" s="130" t="s">
        <v>317</v>
      </c>
      <c r="IF684" s="130" t="s">
        <v>318</v>
      </c>
      <c r="IG684" s="128" t="s">
        <v>319</v>
      </c>
      <c r="IH684" s="131" t="s">
        <v>44</v>
      </c>
      <c r="IJ684" s="129" t="s">
        <v>314</v>
      </c>
      <c r="IK684" s="130"/>
      <c r="IL684" s="130" t="s">
        <v>315</v>
      </c>
      <c r="IM684" s="130" t="s">
        <v>316</v>
      </c>
      <c r="IN684" s="130" t="s">
        <v>317</v>
      </c>
      <c r="IO684" s="130" t="s">
        <v>318</v>
      </c>
      <c r="IP684" s="128" t="s">
        <v>319</v>
      </c>
      <c r="IQ684" s="131" t="s">
        <v>44</v>
      </c>
      <c r="IS684" s="129" t="s">
        <v>314</v>
      </c>
      <c r="IT684" s="130"/>
      <c r="IU684" s="130" t="s">
        <v>315</v>
      </c>
      <c r="IV684" s="130" t="s">
        <v>316</v>
      </c>
      <c r="IW684" s="130" t="s">
        <v>317</v>
      </c>
      <c r="IX684" s="130" t="s">
        <v>318</v>
      </c>
      <c r="IY684" s="128" t="s">
        <v>319</v>
      </c>
      <c r="IZ684" s="131" t="s">
        <v>44</v>
      </c>
      <c r="JB684" s="129" t="s">
        <v>314</v>
      </c>
      <c r="JC684" s="130"/>
      <c r="JD684" s="130" t="s">
        <v>315</v>
      </c>
      <c r="JE684" s="130" t="s">
        <v>316</v>
      </c>
      <c r="JF684" s="130" t="s">
        <v>317</v>
      </c>
      <c r="JG684" s="130" t="s">
        <v>318</v>
      </c>
      <c r="JH684" s="128" t="s">
        <v>319</v>
      </c>
      <c r="JI684" s="131" t="s">
        <v>44</v>
      </c>
      <c r="JK684" s="129" t="s">
        <v>314</v>
      </c>
      <c r="JL684" s="130"/>
      <c r="JM684" s="130" t="s">
        <v>315</v>
      </c>
      <c r="JN684" s="130" t="s">
        <v>316</v>
      </c>
      <c r="JO684" s="130" t="s">
        <v>317</v>
      </c>
      <c r="JP684" s="130" t="s">
        <v>318</v>
      </c>
      <c r="JQ684" s="128" t="s">
        <v>319</v>
      </c>
      <c r="JR684" s="131" t="s">
        <v>44</v>
      </c>
      <c r="JT684" s="129" t="s">
        <v>314</v>
      </c>
      <c r="JU684" s="130"/>
      <c r="JV684" s="130" t="s">
        <v>315</v>
      </c>
      <c r="JW684" s="130" t="s">
        <v>316</v>
      </c>
      <c r="JX684" s="130" t="s">
        <v>317</v>
      </c>
      <c r="JY684" s="130" t="s">
        <v>318</v>
      </c>
      <c r="JZ684" s="128" t="s">
        <v>319</v>
      </c>
      <c r="KA684" s="131" t="s">
        <v>44</v>
      </c>
      <c r="KC684" s="129" t="s">
        <v>314</v>
      </c>
      <c r="KD684" s="130"/>
      <c r="KE684" s="130" t="s">
        <v>315</v>
      </c>
      <c r="KF684" s="130" t="s">
        <v>316</v>
      </c>
      <c r="KG684" s="130" t="s">
        <v>317</v>
      </c>
      <c r="KH684" s="130" t="s">
        <v>318</v>
      </c>
      <c r="KI684" s="128" t="s">
        <v>319</v>
      </c>
      <c r="KJ684" s="131" t="s">
        <v>44</v>
      </c>
      <c r="KL684" s="129" t="s">
        <v>314</v>
      </c>
      <c r="KM684" s="130"/>
      <c r="KN684" s="130" t="s">
        <v>315</v>
      </c>
      <c r="KO684" s="130" t="s">
        <v>316</v>
      </c>
      <c r="KP684" s="130" t="s">
        <v>317</v>
      </c>
      <c r="KQ684" s="130" t="s">
        <v>318</v>
      </c>
      <c r="KR684" s="128" t="s">
        <v>319</v>
      </c>
      <c r="KS684" s="131" t="s">
        <v>44</v>
      </c>
      <c r="KU684" s="129" t="s">
        <v>314</v>
      </c>
      <c r="KV684" s="130"/>
      <c r="KW684" s="130" t="s">
        <v>315</v>
      </c>
      <c r="KX684" s="130" t="s">
        <v>316</v>
      </c>
      <c r="KY684" s="130" t="s">
        <v>317</v>
      </c>
      <c r="KZ684" s="130" t="s">
        <v>318</v>
      </c>
      <c r="LA684" s="128" t="s">
        <v>319</v>
      </c>
      <c r="LB684" s="131" t="s">
        <v>44</v>
      </c>
      <c r="LD684" s="129" t="s">
        <v>314</v>
      </c>
      <c r="LE684" s="130"/>
      <c r="LF684" s="130" t="s">
        <v>315</v>
      </c>
      <c r="LG684" s="130" t="s">
        <v>316</v>
      </c>
      <c r="LH684" s="130" t="s">
        <v>317</v>
      </c>
      <c r="LI684" s="130" t="s">
        <v>318</v>
      </c>
      <c r="LJ684" s="128" t="s">
        <v>319</v>
      </c>
      <c r="LK684" s="131" t="s">
        <v>44</v>
      </c>
      <c r="LM684" s="129" t="s">
        <v>314</v>
      </c>
      <c r="LN684" s="130"/>
      <c r="LO684" s="130" t="s">
        <v>315</v>
      </c>
      <c r="LP684" s="130" t="s">
        <v>316</v>
      </c>
      <c r="LQ684" s="130" t="s">
        <v>317</v>
      </c>
      <c r="LR684" s="130" t="s">
        <v>318</v>
      </c>
      <c r="LS684" s="128" t="s">
        <v>319</v>
      </c>
      <c r="LT684" s="131" t="s">
        <v>44</v>
      </c>
      <c r="LV684" s="129" t="s">
        <v>314</v>
      </c>
      <c r="LW684" s="130"/>
      <c r="LX684" s="130" t="s">
        <v>315</v>
      </c>
      <c r="LY684" s="130" t="s">
        <v>316</v>
      </c>
      <c r="LZ684" s="130" t="s">
        <v>317</v>
      </c>
      <c r="MA684" s="130" t="s">
        <v>318</v>
      </c>
      <c r="MB684" s="128" t="s">
        <v>319</v>
      </c>
      <c r="MC684" s="131" t="s">
        <v>44</v>
      </c>
      <c r="ME684" s="129" t="s">
        <v>314</v>
      </c>
      <c r="MF684" s="130"/>
      <c r="MG684" s="130" t="s">
        <v>315</v>
      </c>
      <c r="MH684" s="130" t="s">
        <v>316</v>
      </c>
      <c r="MI684" s="130" t="s">
        <v>317</v>
      </c>
      <c r="MJ684" s="130" t="s">
        <v>318</v>
      </c>
      <c r="MK684" s="128" t="s">
        <v>319</v>
      </c>
      <c r="ML684" s="131" t="s">
        <v>44</v>
      </c>
      <c r="MN684" s="129" t="s">
        <v>314</v>
      </c>
      <c r="MO684" s="130"/>
      <c r="MP684" s="130" t="s">
        <v>315</v>
      </c>
      <c r="MQ684" s="130" t="s">
        <v>316</v>
      </c>
      <c r="MR684" s="130" t="s">
        <v>317</v>
      </c>
      <c r="MS684" s="130" t="s">
        <v>318</v>
      </c>
      <c r="MT684" s="128" t="s">
        <v>319</v>
      </c>
      <c r="MU684" s="131" t="s">
        <v>44</v>
      </c>
      <c r="MW684" s="129" t="s">
        <v>314</v>
      </c>
      <c r="MX684" s="130"/>
      <c r="MY684" s="130" t="s">
        <v>315</v>
      </c>
      <c r="MZ684" s="130" t="s">
        <v>316</v>
      </c>
      <c r="NA684" s="130" t="s">
        <v>317</v>
      </c>
      <c r="NB684" s="130" t="s">
        <v>318</v>
      </c>
      <c r="NC684" s="128" t="s">
        <v>319</v>
      </c>
      <c r="ND684" s="131" t="s">
        <v>44</v>
      </c>
      <c r="NF684" s="129" t="s">
        <v>314</v>
      </c>
      <c r="NG684" s="130"/>
      <c r="NH684" s="130" t="s">
        <v>315</v>
      </c>
      <c r="NI684" s="130" t="s">
        <v>316</v>
      </c>
      <c r="NJ684" s="130" t="s">
        <v>317</v>
      </c>
      <c r="NK684" s="130" t="s">
        <v>318</v>
      </c>
      <c r="NL684" s="128" t="s">
        <v>319</v>
      </c>
      <c r="NM684" s="131" t="s">
        <v>44</v>
      </c>
      <c r="NO684" s="129" t="s">
        <v>314</v>
      </c>
      <c r="NP684" s="130"/>
      <c r="NQ684" s="130" t="s">
        <v>315</v>
      </c>
      <c r="NR684" s="130" t="s">
        <v>316</v>
      </c>
      <c r="NS684" s="130" t="s">
        <v>317</v>
      </c>
      <c r="NT684" s="130" t="s">
        <v>318</v>
      </c>
      <c r="NU684" s="128" t="s">
        <v>319</v>
      </c>
      <c r="NV684" s="131" t="s">
        <v>44</v>
      </c>
      <c r="NX684" s="129" t="s">
        <v>314</v>
      </c>
      <c r="NY684" s="130"/>
      <c r="NZ684" s="130" t="s">
        <v>315</v>
      </c>
      <c r="OA684" s="130" t="s">
        <v>316</v>
      </c>
      <c r="OB684" s="130" t="s">
        <v>317</v>
      </c>
      <c r="OC684" s="130" t="s">
        <v>318</v>
      </c>
      <c r="OD684" s="128" t="s">
        <v>319</v>
      </c>
      <c r="OE684" s="131" t="s">
        <v>44</v>
      </c>
      <c r="OG684" s="129" t="s">
        <v>314</v>
      </c>
      <c r="OH684" s="130"/>
      <c r="OI684" s="130" t="s">
        <v>315</v>
      </c>
      <c r="OJ684" s="130" t="s">
        <v>316</v>
      </c>
      <c r="OK684" s="130" t="s">
        <v>317</v>
      </c>
      <c r="OL684" s="130" t="s">
        <v>318</v>
      </c>
      <c r="OM684" s="128" t="s">
        <v>319</v>
      </c>
      <c r="ON684" s="131" t="s">
        <v>44</v>
      </c>
      <c r="OP684" s="129" t="s">
        <v>314</v>
      </c>
      <c r="OQ684" s="130"/>
      <c r="OR684" s="130" t="s">
        <v>315</v>
      </c>
      <c r="OS684" s="130" t="s">
        <v>316</v>
      </c>
      <c r="OT684" s="130" t="s">
        <v>317</v>
      </c>
      <c r="OU684" s="130" t="s">
        <v>318</v>
      </c>
      <c r="OV684" s="128" t="s">
        <v>319</v>
      </c>
      <c r="OW684" s="131" t="s">
        <v>44</v>
      </c>
      <c r="OY684" s="129" t="s">
        <v>314</v>
      </c>
      <c r="OZ684" s="130"/>
      <c r="PA684" s="130" t="s">
        <v>315</v>
      </c>
      <c r="PB684" s="130" t="s">
        <v>316</v>
      </c>
      <c r="PC684" s="130" t="s">
        <v>317</v>
      </c>
      <c r="PD684" s="130" t="s">
        <v>318</v>
      </c>
      <c r="PE684" s="128" t="s">
        <v>319</v>
      </c>
      <c r="PF684" s="131" t="s">
        <v>44</v>
      </c>
    </row>
    <row r="685" spans="1:422">
      <c r="A685" s="118"/>
      <c r="B685" s="118"/>
      <c r="C685" s="115"/>
      <c r="D685" s="115"/>
      <c r="E685" s="115"/>
      <c r="F685" s="115"/>
      <c r="G685" s="115"/>
      <c r="H685" s="115">
        <f t="shared" ref="H685:H692" si="10796">PRODUCT(C685:G685)</f>
        <v>0</v>
      </c>
      <c r="J685" s="118"/>
      <c r="K685" s="118"/>
      <c r="L685" s="115"/>
      <c r="M685" s="115"/>
      <c r="N685" s="115"/>
      <c r="O685" s="115"/>
      <c r="P685" s="115"/>
      <c r="Q685" s="115">
        <f t="shared" ref="Q685:Q692" si="10797">PRODUCT(L685:P685)</f>
        <v>0</v>
      </c>
      <c r="S685" s="118"/>
      <c r="T685" s="118"/>
      <c r="U685" s="115"/>
      <c r="V685" s="115"/>
      <c r="W685" s="115"/>
      <c r="X685" s="115"/>
      <c r="Y685" s="115"/>
      <c r="Z685" s="115">
        <f t="shared" ref="Z685:Z692" si="10798">PRODUCT(U685:Y685)</f>
        <v>0</v>
      </c>
      <c r="AB685" s="118"/>
      <c r="AC685" s="118"/>
      <c r="AD685" s="115"/>
      <c r="AE685" s="115"/>
      <c r="AF685" s="115"/>
      <c r="AG685" s="115"/>
      <c r="AH685" s="115"/>
      <c r="AI685" s="115">
        <f t="shared" ref="AI685:AI692" si="10799">PRODUCT(AD685:AH685)</f>
        <v>0</v>
      </c>
      <c r="AK685" s="118"/>
      <c r="AL685" s="118"/>
      <c r="AM685" s="115"/>
      <c r="AN685" s="115"/>
      <c r="AO685" s="115"/>
      <c r="AP685" s="115"/>
      <c r="AQ685" s="115"/>
      <c r="AR685" s="115">
        <f t="shared" ref="AR685:AR692" si="10800">PRODUCT(AM685:AQ685)</f>
        <v>0</v>
      </c>
      <c r="AT685" s="118"/>
      <c r="AU685" s="118"/>
      <c r="AV685" s="115"/>
      <c r="AW685" s="115"/>
      <c r="AX685" s="115"/>
      <c r="AY685" s="115"/>
      <c r="AZ685" s="115"/>
      <c r="BA685" s="115">
        <f t="shared" ref="BA685:BA692" si="10801">PRODUCT(AV685:AZ685)</f>
        <v>0</v>
      </c>
      <c r="BC685" s="118"/>
      <c r="BD685" s="118"/>
      <c r="BE685" s="115"/>
      <c r="BF685" s="115"/>
      <c r="BG685" s="115"/>
      <c r="BH685" s="115"/>
      <c r="BI685" s="115"/>
      <c r="BJ685" s="115">
        <f t="shared" ref="BJ685:BJ692" si="10802">PRODUCT(BE685:BI685)</f>
        <v>0</v>
      </c>
      <c r="BL685" s="118"/>
      <c r="BM685" s="118"/>
      <c r="BN685" s="115"/>
      <c r="BO685" s="115"/>
      <c r="BP685" s="115"/>
      <c r="BQ685" s="115"/>
      <c r="BR685" s="115"/>
      <c r="BS685" s="115">
        <f t="shared" ref="BS685:BS692" si="10803">PRODUCT(BN685:BR685)</f>
        <v>0</v>
      </c>
      <c r="BU685" s="118"/>
      <c r="BV685" s="118"/>
      <c r="BW685" s="115"/>
      <c r="BX685" s="115"/>
      <c r="BY685" s="115"/>
      <c r="BZ685" s="115"/>
      <c r="CA685" s="115"/>
      <c r="CB685" s="115">
        <f t="shared" ref="CB685:CB692" si="10804">PRODUCT(BW685:CA685)</f>
        <v>0</v>
      </c>
      <c r="CD685" s="118"/>
      <c r="CE685" s="118"/>
      <c r="CF685" s="115"/>
      <c r="CG685" s="115"/>
      <c r="CH685" s="115"/>
      <c r="CI685" s="115"/>
      <c r="CJ685" s="115"/>
      <c r="CK685" s="115">
        <f t="shared" ref="CK685:CK692" si="10805">PRODUCT(CF685:CJ685)</f>
        <v>0</v>
      </c>
      <c r="CM685" s="118"/>
      <c r="CN685" s="118"/>
      <c r="CO685" s="115"/>
      <c r="CP685" s="115"/>
      <c r="CQ685" s="115"/>
      <c r="CR685" s="115"/>
      <c r="CS685" s="115"/>
      <c r="CT685" s="115">
        <f t="shared" ref="CT685:CT692" si="10806">PRODUCT(CO685:CS685)</f>
        <v>0</v>
      </c>
      <c r="CV685" s="118"/>
      <c r="CW685" s="118"/>
      <c r="CX685" s="115"/>
      <c r="CY685" s="115"/>
      <c r="CZ685" s="115"/>
      <c r="DA685" s="115"/>
      <c r="DB685" s="115"/>
      <c r="DC685" s="115">
        <f t="shared" ref="DC685:DC692" si="10807">PRODUCT(CX685:DB685)</f>
        <v>0</v>
      </c>
      <c r="DE685" s="118"/>
      <c r="DF685" s="118"/>
      <c r="DG685" s="115"/>
      <c r="DH685" s="115"/>
      <c r="DI685" s="115"/>
      <c r="DJ685" s="115"/>
      <c r="DK685" s="115"/>
      <c r="DL685" s="115">
        <f t="shared" ref="DL685:DL692" si="10808">PRODUCT(DG685:DK685)</f>
        <v>0</v>
      </c>
      <c r="DN685" s="118"/>
      <c r="DO685" s="118"/>
      <c r="DP685" s="115"/>
      <c r="DQ685" s="115"/>
      <c r="DR685" s="115"/>
      <c r="DS685" s="115"/>
      <c r="DT685" s="115"/>
      <c r="DU685" s="115">
        <f t="shared" ref="DU685:DU692" si="10809">PRODUCT(DP685:DT685)</f>
        <v>0</v>
      </c>
      <c r="DW685" s="118"/>
      <c r="DX685" s="118"/>
      <c r="DY685" s="115"/>
      <c r="DZ685" s="115"/>
      <c r="EA685" s="115"/>
      <c r="EB685" s="115"/>
      <c r="EC685" s="115"/>
      <c r="ED685" s="115">
        <f t="shared" ref="ED685:ED692" si="10810">PRODUCT(DY685:EC685)</f>
        <v>0</v>
      </c>
      <c r="EF685" s="118"/>
      <c r="EG685" s="118"/>
      <c r="EH685" s="115"/>
      <c r="EI685" s="115"/>
      <c r="EJ685" s="115"/>
      <c r="EK685" s="115"/>
      <c r="EL685" s="115"/>
      <c r="EM685" s="115">
        <f t="shared" ref="EM685:EM692" si="10811">PRODUCT(EH685:EL685)</f>
        <v>0</v>
      </c>
      <c r="EO685" s="118"/>
      <c r="EP685" s="118"/>
      <c r="EQ685" s="115"/>
      <c r="ER685" s="115"/>
      <c r="ES685" s="115"/>
      <c r="ET685" s="115"/>
      <c r="EU685" s="115"/>
      <c r="EV685" s="115">
        <f t="shared" ref="EV685:EV692" si="10812">PRODUCT(EQ685:EU685)</f>
        <v>0</v>
      </c>
      <c r="EX685" s="118"/>
      <c r="EY685" s="118"/>
      <c r="EZ685" s="115"/>
      <c r="FA685" s="115"/>
      <c r="FB685" s="115"/>
      <c r="FC685" s="115"/>
      <c r="FD685" s="115"/>
      <c r="FE685" s="115">
        <f t="shared" ref="FE685:FE692" si="10813">PRODUCT(EZ685:FD685)</f>
        <v>0</v>
      </c>
      <c r="FG685" s="118"/>
      <c r="FH685" s="118"/>
      <c r="FI685" s="115"/>
      <c r="FJ685" s="115"/>
      <c r="FK685" s="115"/>
      <c r="FL685" s="115"/>
      <c r="FM685" s="115"/>
      <c r="FN685" s="115">
        <f t="shared" ref="FN685:FN692" si="10814">PRODUCT(FI685:FM685)</f>
        <v>0</v>
      </c>
      <c r="FP685" s="118"/>
      <c r="FQ685" s="118"/>
      <c r="FR685" s="115"/>
      <c r="FS685" s="115"/>
      <c r="FT685" s="115"/>
      <c r="FU685" s="115"/>
      <c r="FV685" s="115"/>
      <c r="FW685" s="115">
        <f t="shared" ref="FW685:FW692" si="10815">PRODUCT(FR685:FV685)</f>
        <v>0</v>
      </c>
      <c r="FY685" s="118"/>
      <c r="FZ685" s="118"/>
      <c r="GA685" s="115"/>
      <c r="GB685" s="115"/>
      <c r="GC685" s="115"/>
      <c r="GD685" s="115"/>
      <c r="GE685" s="115"/>
      <c r="GF685" s="115">
        <f t="shared" ref="GF685:GF692" si="10816">PRODUCT(GA685:GE685)</f>
        <v>0</v>
      </c>
      <c r="GH685" s="118"/>
      <c r="GI685" s="118"/>
      <c r="GJ685" s="115"/>
      <c r="GK685" s="115"/>
      <c r="GL685" s="115"/>
      <c r="GM685" s="115"/>
      <c r="GN685" s="115"/>
      <c r="GO685" s="115">
        <f t="shared" ref="GO685:GO692" si="10817">PRODUCT(GJ685:GN685)</f>
        <v>0</v>
      </c>
      <c r="GQ685" s="118"/>
      <c r="GR685" s="118"/>
      <c r="GS685" s="115"/>
      <c r="GT685" s="115"/>
      <c r="GU685" s="115"/>
      <c r="GV685" s="115"/>
      <c r="GW685" s="115"/>
      <c r="GX685" s="115">
        <f t="shared" ref="GX685:GX692" si="10818">PRODUCT(GS685:GW685)</f>
        <v>0</v>
      </c>
      <c r="GZ685" s="118" t="s">
        <v>866</v>
      </c>
      <c r="HA685" s="118"/>
      <c r="HB685" s="115"/>
      <c r="HC685" s="115"/>
      <c r="HD685" s="115"/>
      <c r="HE685" s="115">
        <v>1</v>
      </c>
      <c r="HF685" s="115"/>
      <c r="HG685" s="115">
        <f t="shared" ref="HG685:HG692" si="10819">PRODUCT(HB685:HF685)</f>
        <v>1</v>
      </c>
      <c r="HI685" s="118" t="s">
        <v>866</v>
      </c>
      <c r="HJ685" s="118"/>
      <c r="HK685" s="115"/>
      <c r="HL685" s="115"/>
      <c r="HM685" s="115"/>
      <c r="HN685" s="115">
        <v>1</v>
      </c>
      <c r="HO685" s="115"/>
      <c r="HP685" s="115">
        <f t="shared" ref="HP685:HP692" si="10820">PRODUCT(HK685:HO685)</f>
        <v>1</v>
      </c>
      <c r="HR685" s="118" t="s">
        <v>866</v>
      </c>
      <c r="HS685" s="118"/>
      <c r="HT685" s="115"/>
      <c r="HU685" s="115"/>
      <c r="HV685" s="115"/>
      <c r="HW685" s="115">
        <v>1</v>
      </c>
      <c r="HX685" s="115"/>
      <c r="HY685" s="115">
        <f t="shared" ref="HY685:HY692" si="10821">PRODUCT(HT685:HX685)</f>
        <v>1</v>
      </c>
      <c r="IA685" s="118" t="s">
        <v>866</v>
      </c>
      <c r="IB685" s="118"/>
      <c r="IC685" s="115"/>
      <c r="ID685" s="115"/>
      <c r="IE685" s="115"/>
      <c r="IF685" s="115">
        <v>1</v>
      </c>
      <c r="IG685" s="115"/>
      <c r="IH685" s="115">
        <f t="shared" ref="IH685:IH692" si="10822">PRODUCT(IC685:IG685)</f>
        <v>1</v>
      </c>
      <c r="IJ685" s="118"/>
      <c r="IK685" s="118"/>
      <c r="IL685" s="115"/>
      <c r="IM685" s="115"/>
      <c r="IN685" s="115"/>
      <c r="IO685" s="115"/>
      <c r="IP685" s="115"/>
      <c r="IQ685" s="115">
        <f t="shared" ref="IQ685:IQ692" si="10823">PRODUCT(IL685:IP685)</f>
        <v>0</v>
      </c>
      <c r="IS685" s="118" t="s">
        <v>866</v>
      </c>
      <c r="IT685" s="118"/>
      <c r="IU685" s="115"/>
      <c r="IV685" s="115"/>
      <c r="IW685" s="115"/>
      <c r="IX685" s="115">
        <v>1</v>
      </c>
      <c r="IY685" s="115"/>
      <c r="IZ685" s="115">
        <f t="shared" ref="IZ685:IZ692" si="10824">PRODUCT(IU685:IY685)</f>
        <v>1</v>
      </c>
      <c r="JB685" s="118" t="s">
        <v>866</v>
      </c>
      <c r="JC685" s="118"/>
      <c r="JD685" s="115"/>
      <c r="JE685" s="115"/>
      <c r="JF685" s="115"/>
      <c r="JG685" s="115">
        <v>1</v>
      </c>
      <c r="JH685" s="115"/>
      <c r="JI685" s="115">
        <f t="shared" ref="JI685:JI692" si="10825">PRODUCT(JD685:JH685)</f>
        <v>1</v>
      </c>
      <c r="JK685" s="118"/>
      <c r="JL685" s="118"/>
      <c r="JM685" s="115"/>
      <c r="JN685" s="115"/>
      <c r="JO685" s="115"/>
      <c r="JP685" s="115"/>
      <c r="JQ685" s="115"/>
      <c r="JR685" s="115">
        <f t="shared" ref="JR685:JR692" si="10826">PRODUCT(JM685:JQ685)</f>
        <v>0</v>
      </c>
      <c r="JS685" s="481"/>
      <c r="JT685" s="118" t="s">
        <v>866</v>
      </c>
      <c r="JU685" s="118"/>
      <c r="JV685" s="115"/>
      <c r="JW685" s="115"/>
      <c r="JX685" s="115"/>
      <c r="JY685" s="115">
        <v>1</v>
      </c>
      <c r="JZ685" s="115"/>
      <c r="KA685" s="115">
        <f t="shared" ref="KA685:KA692" si="10827">PRODUCT(JV685:JZ685)</f>
        <v>1</v>
      </c>
      <c r="KB685" s="481"/>
      <c r="KC685" s="118"/>
      <c r="KD685" s="118"/>
      <c r="KE685" s="115"/>
      <c r="KF685" s="115"/>
      <c r="KG685" s="115"/>
      <c r="KH685" s="115"/>
      <c r="KI685" s="115"/>
      <c r="KJ685" s="115">
        <f t="shared" ref="KJ685:KJ692" si="10828">PRODUCT(KE685:KI685)</f>
        <v>0</v>
      </c>
      <c r="KK685" s="481"/>
      <c r="KL685" s="118"/>
      <c r="KM685" s="118"/>
      <c r="KN685" s="115"/>
      <c r="KO685" s="115"/>
      <c r="KP685" s="115"/>
      <c r="KQ685" s="115"/>
      <c r="KR685" s="115"/>
      <c r="KS685" s="115">
        <f t="shared" ref="KS685:KS692" si="10829">PRODUCT(KN685:KR685)</f>
        <v>0</v>
      </c>
      <c r="KT685" s="481"/>
      <c r="KU685" s="118"/>
      <c r="KV685" s="118"/>
      <c r="KW685" s="115"/>
      <c r="KX685" s="115"/>
      <c r="KY685" s="115"/>
      <c r="KZ685" s="115"/>
      <c r="LA685" s="115"/>
      <c r="LB685" s="115">
        <f t="shared" ref="LB685:LB692" si="10830">PRODUCT(KW685:LA685)</f>
        <v>0</v>
      </c>
      <c r="LC685" s="481"/>
      <c r="LD685" s="118"/>
      <c r="LE685" s="118"/>
      <c r="LF685" s="115"/>
      <c r="LG685" s="115"/>
      <c r="LH685" s="115"/>
      <c r="LI685" s="115"/>
      <c r="LJ685" s="115"/>
      <c r="LK685" s="115">
        <f t="shared" ref="LK685:LK692" si="10831">PRODUCT(LF685:LJ685)</f>
        <v>0</v>
      </c>
      <c r="LL685" s="481"/>
      <c r="LM685" s="118"/>
      <c r="LN685" s="118"/>
      <c r="LO685" s="115"/>
      <c r="LP685" s="115"/>
      <c r="LQ685" s="115"/>
      <c r="LR685" s="115"/>
      <c r="LS685" s="115"/>
      <c r="LT685" s="115">
        <f t="shared" ref="LT685:LT692" si="10832">PRODUCT(LO685:LS685)</f>
        <v>0</v>
      </c>
      <c r="LU685" s="481"/>
      <c r="LV685" s="118"/>
      <c r="LW685" s="118"/>
      <c r="LX685" s="115"/>
      <c r="LY685" s="115"/>
      <c r="LZ685" s="115"/>
      <c r="MA685" s="115"/>
      <c r="MB685" s="115"/>
      <c r="MC685" s="115">
        <f t="shared" ref="MC685:MC692" si="10833">PRODUCT(LX685:MB685)</f>
        <v>0</v>
      </c>
      <c r="MD685" s="481"/>
      <c r="ME685" s="118"/>
      <c r="MF685" s="118"/>
      <c r="MG685" s="115"/>
      <c r="MH685" s="115"/>
      <c r="MI685" s="115"/>
      <c r="MJ685" s="115"/>
      <c r="MK685" s="115"/>
      <c r="ML685" s="115">
        <f t="shared" ref="ML685:ML692" si="10834">PRODUCT(MG685:MK685)</f>
        <v>0</v>
      </c>
      <c r="MM685" s="481"/>
      <c r="MN685" s="118" t="s">
        <v>866</v>
      </c>
      <c r="MO685" s="118"/>
      <c r="MP685" s="115"/>
      <c r="MQ685" s="115"/>
      <c r="MR685" s="115"/>
      <c r="MS685" s="115">
        <v>1</v>
      </c>
      <c r="MT685" s="115"/>
      <c r="MU685" s="115">
        <f t="shared" ref="MU685:MU692" si="10835">PRODUCT(MP685:MT685)</f>
        <v>1</v>
      </c>
      <c r="MV685" s="481"/>
      <c r="MW685" s="118" t="s">
        <v>866</v>
      </c>
      <c r="MX685" s="118"/>
      <c r="MY685" s="115"/>
      <c r="MZ685" s="115"/>
      <c r="NA685" s="115"/>
      <c r="NB685" s="115">
        <v>1</v>
      </c>
      <c r="NC685" s="115"/>
      <c r="ND685" s="115">
        <f t="shared" ref="ND685:ND692" si="10836">PRODUCT(MY685:NC685)</f>
        <v>1</v>
      </c>
      <c r="NE685" s="481"/>
      <c r="NF685" s="118" t="s">
        <v>866</v>
      </c>
      <c r="NG685" s="118"/>
      <c r="NH685" s="115"/>
      <c r="NI685" s="115"/>
      <c r="NJ685" s="115"/>
      <c r="NK685" s="115">
        <v>1</v>
      </c>
      <c r="NL685" s="115"/>
      <c r="NM685" s="115">
        <f t="shared" ref="NM685:NM692" si="10837">PRODUCT(NH685:NL685)</f>
        <v>1</v>
      </c>
      <c r="NN685" s="481"/>
      <c r="NO685" s="118"/>
      <c r="NP685" s="118"/>
      <c r="NQ685" s="115"/>
      <c r="NR685" s="115"/>
      <c r="NS685" s="115"/>
      <c r="NT685" s="115"/>
      <c r="NU685" s="115"/>
      <c r="NV685" s="115">
        <f t="shared" ref="NV685:NV692" si="10838">PRODUCT(NQ685:NU685)</f>
        <v>0</v>
      </c>
      <c r="NW685" s="481"/>
      <c r="NX685" s="118" t="s">
        <v>866</v>
      </c>
      <c r="NY685" s="118"/>
      <c r="NZ685" s="115"/>
      <c r="OA685" s="115"/>
      <c r="OB685" s="115"/>
      <c r="OC685" s="115">
        <v>1</v>
      </c>
      <c r="OD685" s="115"/>
      <c r="OE685" s="115">
        <f t="shared" ref="OE685:OE692" si="10839">PRODUCT(NZ685:OD685)</f>
        <v>1</v>
      </c>
      <c r="OF685" s="481"/>
      <c r="OG685" s="118" t="s">
        <v>866</v>
      </c>
      <c r="OH685" s="118"/>
      <c r="OI685" s="115"/>
      <c r="OJ685" s="115"/>
      <c r="OK685" s="115"/>
      <c r="OL685" s="115">
        <v>1</v>
      </c>
      <c r="OM685" s="115"/>
      <c r="ON685" s="115">
        <f t="shared" ref="ON685:ON692" si="10840">PRODUCT(OI685:OM685)</f>
        <v>1</v>
      </c>
      <c r="OO685" s="481"/>
      <c r="OP685" s="118"/>
      <c r="OQ685" s="118"/>
      <c r="OR685" s="115"/>
      <c r="OS685" s="115"/>
      <c r="OT685" s="115"/>
      <c r="OU685" s="115"/>
      <c r="OV685" s="115"/>
      <c r="OW685" s="115">
        <f t="shared" ref="OW685:OW692" si="10841">PRODUCT(OR685:OV685)</f>
        <v>0</v>
      </c>
      <c r="OY685" s="118"/>
      <c r="OZ685" s="118"/>
      <c r="PA685" s="115"/>
      <c r="PB685" s="115"/>
      <c r="PC685" s="115"/>
      <c r="PD685" s="115"/>
      <c r="PE685" s="115"/>
      <c r="PF685" s="115">
        <f t="shared" ref="PF685:PF692" si="10842">PRODUCT(PA685:PE685)</f>
        <v>0</v>
      </c>
    </row>
    <row r="686" spans="1:422">
      <c r="A686" s="118"/>
      <c r="B686" s="118"/>
      <c r="C686" s="115"/>
      <c r="D686" s="115"/>
      <c r="E686" s="115"/>
      <c r="F686" s="115"/>
      <c r="G686" s="115"/>
      <c r="H686" s="115">
        <f t="shared" si="10796"/>
        <v>0</v>
      </c>
      <c r="J686" s="118"/>
      <c r="K686" s="118"/>
      <c r="L686" s="115"/>
      <c r="M686" s="115"/>
      <c r="N686" s="115"/>
      <c r="O686" s="115"/>
      <c r="P686" s="115"/>
      <c r="Q686" s="115">
        <f t="shared" si="10797"/>
        <v>0</v>
      </c>
      <c r="S686" s="118"/>
      <c r="T686" s="118"/>
      <c r="U686" s="115"/>
      <c r="V686" s="115"/>
      <c r="W686" s="115"/>
      <c r="X686" s="115"/>
      <c r="Y686" s="115"/>
      <c r="Z686" s="115">
        <f t="shared" si="10798"/>
        <v>0</v>
      </c>
      <c r="AB686" s="118"/>
      <c r="AC686" s="118"/>
      <c r="AD686" s="115"/>
      <c r="AE686" s="115"/>
      <c r="AF686" s="115"/>
      <c r="AG686" s="115"/>
      <c r="AH686" s="115"/>
      <c r="AI686" s="115">
        <f t="shared" si="10799"/>
        <v>0</v>
      </c>
      <c r="AK686" s="118"/>
      <c r="AL686" s="118"/>
      <c r="AM686" s="115"/>
      <c r="AN686" s="115"/>
      <c r="AO686" s="115"/>
      <c r="AP686" s="115"/>
      <c r="AQ686" s="115"/>
      <c r="AR686" s="115">
        <f t="shared" si="10800"/>
        <v>0</v>
      </c>
      <c r="AT686" s="118"/>
      <c r="AU686" s="118"/>
      <c r="AV686" s="115"/>
      <c r="AW686" s="115"/>
      <c r="AX686" s="115"/>
      <c r="AY686" s="115"/>
      <c r="AZ686" s="115"/>
      <c r="BA686" s="115">
        <f t="shared" si="10801"/>
        <v>0</v>
      </c>
      <c r="BC686" s="118"/>
      <c r="BD686" s="118"/>
      <c r="BE686" s="115"/>
      <c r="BF686" s="115"/>
      <c r="BG686" s="115"/>
      <c r="BH686" s="115"/>
      <c r="BI686" s="115"/>
      <c r="BJ686" s="115">
        <f t="shared" si="10802"/>
        <v>0</v>
      </c>
      <c r="BL686" s="118"/>
      <c r="BM686" s="118"/>
      <c r="BN686" s="115"/>
      <c r="BO686" s="115"/>
      <c r="BP686" s="115"/>
      <c r="BQ686" s="115"/>
      <c r="BR686" s="115"/>
      <c r="BS686" s="115">
        <f t="shared" si="10803"/>
        <v>0</v>
      </c>
      <c r="BU686" s="118"/>
      <c r="BV686" s="118"/>
      <c r="BW686" s="115"/>
      <c r="BX686" s="115"/>
      <c r="BY686" s="115"/>
      <c r="BZ686" s="115"/>
      <c r="CA686" s="115"/>
      <c r="CB686" s="115">
        <f t="shared" si="10804"/>
        <v>0</v>
      </c>
      <c r="CD686" s="118"/>
      <c r="CE686" s="118"/>
      <c r="CF686" s="115"/>
      <c r="CG686" s="115"/>
      <c r="CH686" s="115"/>
      <c r="CI686" s="115"/>
      <c r="CJ686" s="115"/>
      <c r="CK686" s="115">
        <f t="shared" si="10805"/>
        <v>0</v>
      </c>
      <c r="CM686" s="118"/>
      <c r="CN686" s="118"/>
      <c r="CO686" s="115"/>
      <c r="CP686" s="115"/>
      <c r="CQ686" s="115"/>
      <c r="CR686" s="115"/>
      <c r="CS686" s="115"/>
      <c r="CT686" s="115">
        <f t="shared" si="10806"/>
        <v>0</v>
      </c>
      <c r="CV686" s="118"/>
      <c r="CW686" s="118"/>
      <c r="CX686" s="115"/>
      <c r="CY686" s="115"/>
      <c r="CZ686" s="115"/>
      <c r="DA686" s="115"/>
      <c r="DB686" s="115"/>
      <c r="DC686" s="115">
        <f t="shared" si="10807"/>
        <v>0</v>
      </c>
      <c r="DE686" s="118"/>
      <c r="DF686" s="118"/>
      <c r="DG686" s="115"/>
      <c r="DH686" s="115"/>
      <c r="DI686" s="115"/>
      <c r="DJ686" s="115"/>
      <c r="DK686" s="115"/>
      <c r="DL686" s="115">
        <f t="shared" si="10808"/>
        <v>0</v>
      </c>
      <c r="DN686" s="118"/>
      <c r="DO686" s="118"/>
      <c r="DP686" s="115"/>
      <c r="DQ686" s="115"/>
      <c r="DR686" s="115"/>
      <c r="DS686" s="115"/>
      <c r="DT686" s="115"/>
      <c r="DU686" s="115">
        <f t="shared" si="10809"/>
        <v>0</v>
      </c>
      <c r="DW686" s="118"/>
      <c r="DX686" s="118"/>
      <c r="DY686" s="115"/>
      <c r="DZ686" s="115"/>
      <c r="EA686" s="115"/>
      <c r="EB686" s="115"/>
      <c r="EC686" s="115"/>
      <c r="ED686" s="115">
        <f t="shared" si="10810"/>
        <v>0</v>
      </c>
      <c r="EF686" s="118"/>
      <c r="EG686" s="118"/>
      <c r="EH686" s="115"/>
      <c r="EI686" s="115"/>
      <c r="EJ686" s="115"/>
      <c r="EK686" s="115"/>
      <c r="EL686" s="115"/>
      <c r="EM686" s="115">
        <f t="shared" si="10811"/>
        <v>0</v>
      </c>
      <c r="EO686" s="118"/>
      <c r="EP686" s="118"/>
      <c r="EQ686" s="115"/>
      <c r="ER686" s="115"/>
      <c r="ES686" s="115"/>
      <c r="ET686" s="115"/>
      <c r="EU686" s="115"/>
      <c r="EV686" s="115">
        <f t="shared" si="10812"/>
        <v>0</v>
      </c>
      <c r="EX686" s="118"/>
      <c r="EY686" s="118"/>
      <c r="EZ686" s="115"/>
      <c r="FA686" s="115"/>
      <c r="FB686" s="115"/>
      <c r="FC686" s="115"/>
      <c r="FD686" s="115"/>
      <c r="FE686" s="115">
        <f t="shared" si="10813"/>
        <v>0</v>
      </c>
      <c r="FG686" s="118"/>
      <c r="FH686" s="118"/>
      <c r="FI686" s="115"/>
      <c r="FJ686" s="115"/>
      <c r="FK686" s="115"/>
      <c r="FL686" s="115"/>
      <c r="FM686" s="115"/>
      <c r="FN686" s="115">
        <f t="shared" si="10814"/>
        <v>0</v>
      </c>
      <c r="FP686" s="118"/>
      <c r="FQ686" s="118"/>
      <c r="FR686" s="115"/>
      <c r="FS686" s="115"/>
      <c r="FT686" s="115"/>
      <c r="FU686" s="115"/>
      <c r="FV686" s="115"/>
      <c r="FW686" s="115">
        <f t="shared" si="10815"/>
        <v>0</v>
      </c>
      <c r="FY686" s="118"/>
      <c r="FZ686" s="118"/>
      <c r="GA686" s="115"/>
      <c r="GB686" s="115"/>
      <c r="GC686" s="115"/>
      <c r="GD686" s="115"/>
      <c r="GE686" s="115"/>
      <c r="GF686" s="115">
        <f t="shared" si="10816"/>
        <v>0</v>
      </c>
      <c r="GH686" s="118"/>
      <c r="GI686" s="118"/>
      <c r="GJ686" s="115"/>
      <c r="GK686" s="115"/>
      <c r="GL686" s="115"/>
      <c r="GM686" s="115"/>
      <c r="GN686" s="115"/>
      <c r="GO686" s="115">
        <f t="shared" si="10817"/>
        <v>0</v>
      </c>
      <c r="GQ686" s="118"/>
      <c r="GR686" s="118"/>
      <c r="GS686" s="115"/>
      <c r="GT686" s="115"/>
      <c r="GU686" s="115"/>
      <c r="GV686" s="115"/>
      <c r="GW686" s="115"/>
      <c r="GX686" s="115">
        <f t="shared" si="10818"/>
        <v>0</v>
      </c>
      <c r="GZ686" s="118"/>
      <c r="HA686" s="118"/>
      <c r="HB686" s="115"/>
      <c r="HC686" s="115"/>
      <c r="HD686" s="115"/>
      <c r="HE686" s="115"/>
      <c r="HF686" s="115"/>
      <c r="HG686" s="115">
        <f t="shared" si="10819"/>
        <v>0</v>
      </c>
      <c r="HI686" s="118"/>
      <c r="HJ686" s="118"/>
      <c r="HK686" s="115"/>
      <c r="HL686" s="115"/>
      <c r="HM686" s="115"/>
      <c r="HN686" s="115"/>
      <c r="HO686" s="115"/>
      <c r="HP686" s="115">
        <f t="shared" si="10820"/>
        <v>0</v>
      </c>
      <c r="HR686" s="118"/>
      <c r="HS686" s="118"/>
      <c r="HT686" s="115"/>
      <c r="HU686" s="115"/>
      <c r="HV686" s="115"/>
      <c r="HW686" s="115"/>
      <c r="HX686" s="115"/>
      <c r="HY686" s="115">
        <f t="shared" si="10821"/>
        <v>0</v>
      </c>
      <c r="IA686" s="118"/>
      <c r="IB686" s="118"/>
      <c r="IC686" s="115"/>
      <c r="ID686" s="115"/>
      <c r="IE686" s="115"/>
      <c r="IF686" s="115"/>
      <c r="IG686" s="115"/>
      <c r="IH686" s="115">
        <f t="shared" si="10822"/>
        <v>0</v>
      </c>
      <c r="IJ686" s="118"/>
      <c r="IK686" s="118"/>
      <c r="IL686" s="115"/>
      <c r="IM686" s="115"/>
      <c r="IN686" s="115"/>
      <c r="IO686" s="115"/>
      <c r="IP686" s="115"/>
      <c r="IQ686" s="115">
        <f t="shared" si="10823"/>
        <v>0</v>
      </c>
      <c r="IS686" s="118"/>
      <c r="IT686" s="118"/>
      <c r="IU686" s="115"/>
      <c r="IV686" s="115"/>
      <c r="IW686" s="115"/>
      <c r="IX686" s="115"/>
      <c r="IY686" s="115"/>
      <c r="IZ686" s="115">
        <f t="shared" si="10824"/>
        <v>0</v>
      </c>
      <c r="JB686" s="118"/>
      <c r="JC686" s="118"/>
      <c r="JD686" s="115"/>
      <c r="JE686" s="115"/>
      <c r="JF686" s="115"/>
      <c r="JG686" s="115"/>
      <c r="JH686" s="115"/>
      <c r="JI686" s="115">
        <f t="shared" si="10825"/>
        <v>0</v>
      </c>
      <c r="JK686" s="118"/>
      <c r="JL686" s="118"/>
      <c r="JM686" s="115"/>
      <c r="JN686" s="115"/>
      <c r="JO686" s="115"/>
      <c r="JP686" s="115"/>
      <c r="JQ686" s="115"/>
      <c r="JR686" s="115">
        <f t="shared" si="10826"/>
        <v>0</v>
      </c>
      <c r="JS686" s="481"/>
      <c r="JT686" s="118"/>
      <c r="JU686" s="118"/>
      <c r="JV686" s="115"/>
      <c r="JW686" s="115"/>
      <c r="JX686" s="115"/>
      <c r="JY686" s="115"/>
      <c r="JZ686" s="115"/>
      <c r="KA686" s="115">
        <f t="shared" si="10827"/>
        <v>0</v>
      </c>
      <c r="KB686" s="481"/>
      <c r="KC686" s="118"/>
      <c r="KD686" s="118"/>
      <c r="KE686" s="115"/>
      <c r="KF686" s="115"/>
      <c r="KG686" s="115"/>
      <c r="KH686" s="115"/>
      <c r="KI686" s="115"/>
      <c r="KJ686" s="115">
        <f t="shared" si="10828"/>
        <v>0</v>
      </c>
      <c r="KK686" s="481"/>
      <c r="KL686" s="118"/>
      <c r="KM686" s="118"/>
      <c r="KN686" s="115"/>
      <c r="KO686" s="115"/>
      <c r="KP686" s="115"/>
      <c r="KQ686" s="115"/>
      <c r="KR686" s="115"/>
      <c r="KS686" s="115">
        <f t="shared" si="10829"/>
        <v>0</v>
      </c>
      <c r="KT686" s="481"/>
      <c r="KU686" s="118"/>
      <c r="KV686" s="118"/>
      <c r="KW686" s="115"/>
      <c r="KX686" s="115"/>
      <c r="KY686" s="115"/>
      <c r="KZ686" s="115"/>
      <c r="LA686" s="115"/>
      <c r="LB686" s="115">
        <f t="shared" si="10830"/>
        <v>0</v>
      </c>
      <c r="LC686" s="481"/>
      <c r="LD686" s="118"/>
      <c r="LE686" s="118"/>
      <c r="LF686" s="115"/>
      <c r="LG686" s="115"/>
      <c r="LH686" s="115"/>
      <c r="LI686" s="115"/>
      <c r="LJ686" s="115"/>
      <c r="LK686" s="115">
        <f t="shared" si="10831"/>
        <v>0</v>
      </c>
      <c r="LL686" s="481"/>
      <c r="LM686" s="118"/>
      <c r="LN686" s="118"/>
      <c r="LO686" s="115"/>
      <c r="LP686" s="115"/>
      <c r="LQ686" s="115"/>
      <c r="LR686" s="115"/>
      <c r="LS686" s="115"/>
      <c r="LT686" s="115">
        <f t="shared" si="10832"/>
        <v>0</v>
      </c>
      <c r="LU686" s="481"/>
      <c r="LV686" s="118"/>
      <c r="LW686" s="118"/>
      <c r="LX686" s="115"/>
      <c r="LY686" s="115"/>
      <c r="LZ686" s="115"/>
      <c r="MA686" s="115"/>
      <c r="MB686" s="115"/>
      <c r="MC686" s="115">
        <f t="shared" si="10833"/>
        <v>0</v>
      </c>
      <c r="MD686" s="481"/>
      <c r="ME686" s="118"/>
      <c r="MF686" s="118"/>
      <c r="MG686" s="115"/>
      <c r="MH686" s="115"/>
      <c r="MI686" s="115"/>
      <c r="MJ686" s="115"/>
      <c r="MK686" s="115"/>
      <c r="ML686" s="115">
        <f t="shared" si="10834"/>
        <v>0</v>
      </c>
      <c r="MM686" s="481"/>
      <c r="MN686" s="118"/>
      <c r="MO686" s="118"/>
      <c r="MP686" s="115"/>
      <c r="MQ686" s="115"/>
      <c r="MR686" s="115"/>
      <c r="MS686" s="115"/>
      <c r="MT686" s="115"/>
      <c r="MU686" s="115">
        <f t="shared" si="10835"/>
        <v>0</v>
      </c>
      <c r="MV686" s="481"/>
      <c r="MW686" s="118"/>
      <c r="MX686" s="118"/>
      <c r="MY686" s="115"/>
      <c r="MZ686" s="115"/>
      <c r="NA686" s="115"/>
      <c r="NB686" s="115"/>
      <c r="NC686" s="115"/>
      <c r="ND686" s="115">
        <f t="shared" si="10836"/>
        <v>0</v>
      </c>
      <c r="NE686" s="481"/>
      <c r="NF686" s="118"/>
      <c r="NG686" s="118"/>
      <c r="NH686" s="115"/>
      <c r="NI686" s="115"/>
      <c r="NJ686" s="115"/>
      <c r="NK686" s="115"/>
      <c r="NL686" s="115"/>
      <c r="NM686" s="115">
        <f t="shared" si="10837"/>
        <v>0</v>
      </c>
      <c r="NN686" s="481"/>
      <c r="NO686" s="118"/>
      <c r="NP686" s="118"/>
      <c r="NQ686" s="115"/>
      <c r="NR686" s="115"/>
      <c r="NS686" s="115"/>
      <c r="NT686" s="115"/>
      <c r="NU686" s="115"/>
      <c r="NV686" s="115">
        <f t="shared" si="10838"/>
        <v>0</v>
      </c>
      <c r="NW686" s="481"/>
      <c r="NX686" s="118"/>
      <c r="NY686" s="118"/>
      <c r="NZ686" s="115"/>
      <c r="OA686" s="115"/>
      <c r="OB686" s="115"/>
      <c r="OC686" s="115"/>
      <c r="OD686" s="115"/>
      <c r="OE686" s="115">
        <f t="shared" si="10839"/>
        <v>0</v>
      </c>
      <c r="OF686" s="481"/>
      <c r="OG686" s="118"/>
      <c r="OH686" s="118"/>
      <c r="OI686" s="115"/>
      <c r="OJ686" s="115"/>
      <c r="OK686" s="115"/>
      <c r="OL686" s="115"/>
      <c r="OM686" s="115"/>
      <c r="ON686" s="115">
        <f t="shared" si="10840"/>
        <v>0</v>
      </c>
      <c r="OO686" s="481"/>
      <c r="OP686" s="118"/>
      <c r="OQ686" s="118"/>
      <c r="OR686" s="115"/>
      <c r="OS686" s="115"/>
      <c r="OT686" s="115"/>
      <c r="OU686" s="115"/>
      <c r="OV686" s="115"/>
      <c r="OW686" s="115">
        <f t="shared" si="10841"/>
        <v>0</v>
      </c>
      <c r="OY686" s="118"/>
      <c r="OZ686" s="118"/>
      <c r="PA686" s="115"/>
      <c r="PB686" s="115"/>
      <c r="PC686" s="115"/>
      <c r="PD686" s="115"/>
      <c r="PE686" s="115"/>
      <c r="PF686" s="115">
        <f t="shared" si="10842"/>
        <v>0</v>
      </c>
    </row>
    <row r="687" spans="1:422">
      <c r="A687" s="118"/>
      <c r="B687" s="118"/>
      <c r="C687" s="115"/>
      <c r="D687" s="115"/>
      <c r="E687" s="115"/>
      <c r="F687" s="115"/>
      <c r="G687" s="115"/>
      <c r="H687" s="115">
        <f t="shared" si="10796"/>
        <v>0</v>
      </c>
      <c r="J687" s="118"/>
      <c r="K687" s="118"/>
      <c r="L687" s="115"/>
      <c r="M687" s="115"/>
      <c r="N687" s="115"/>
      <c r="O687" s="115"/>
      <c r="P687" s="115"/>
      <c r="Q687" s="115">
        <f t="shared" si="10797"/>
        <v>0</v>
      </c>
      <c r="S687" s="118"/>
      <c r="T687" s="118"/>
      <c r="U687" s="115"/>
      <c r="V687" s="115"/>
      <c r="W687" s="115"/>
      <c r="X687" s="115"/>
      <c r="Y687" s="115"/>
      <c r="Z687" s="115">
        <f t="shared" si="10798"/>
        <v>0</v>
      </c>
      <c r="AB687" s="118"/>
      <c r="AC687" s="118"/>
      <c r="AD687" s="115"/>
      <c r="AE687" s="115"/>
      <c r="AF687" s="115"/>
      <c r="AG687" s="115"/>
      <c r="AH687" s="115"/>
      <c r="AI687" s="115">
        <f t="shared" si="10799"/>
        <v>0</v>
      </c>
      <c r="AK687" s="118"/>
      <c r="AL687" s="118"/>
      <c r="AM687" s="115"/>
      <c r="AN687" s="115"/>
      <c r="AO687" s="115"/>
      <c r="AP687" s="115"/>
      <c r="AQ687" s="115"/>
      <c r="AR687" s="115">
        <f t="shared" si="10800"/>
        <v>0</v>
      </c>
      <c r="AT687" s="118"/>
      <c r="AU687" s="118"/>
      <c r="AV687" s="115"/>
      <c r="AW687" s="115"/>
      <c r="AX687" s="115"/>
      <c r="AY687" s="115"/>
      <c r="AZ687" s="115"/>
      <c r="BA687" s="115">
        <f t="shared" si="10801"/>
        <v>0</v>
      </c>
      <c r="BC687" s="118"/>
      <c r="BD687" s="118"/>
      <c r="BE687" s="115"/>
      <c r="BF687" s="115"/>
      <c r="BG687" s="115"/>
      <c r="BH687" s="115"/>
      <c r="BI687" s="115"/>
      <c r="BJ687" s="115">
        <f t="shared" si="10802"/>
        <v>0</v>
      </c>
      <c r="BL687" s="118"/>
      <c r="BM687" s="118"/>
      <c r="BN687" s="115"/>
      <c r="BO687" s="115"/>
      <c r="BP687" s="115"/>
      <c r="BQ687" s="115"/>
      <c r="BR687" s="115"/>
      <c r="BS687" s="115">
        <f t="shared" si="10803"/>
        <v>0</v>
      </c>
      <c r="BU687" s="118"/>
      <c r="BV687" s="118"/>
      <c r="BW687" s="115"/>
      <c r="BX687" s="115"/>
      <c r="BY687" s="115"/>
      <c r="BZ687" s="115"/>
      <c r="CA687" s="115"/>
      <c r="CB687" s="115">
        <f t="shared" si="10804"/>
        <v>0</v>
      </c>
      <c r="CD687" s="118"/>
      <c r="CE687" s="118"/>
      <c r="CF687" s="115"/>
      <c r="CG687" s="115"/>
      <c r="CH687" s="115"/>
      <c r="CI687" s="115"/>
      <c r="CJ687" s="115"/>
      <c r="CK687" s="115">
        <f t="shared" si="10805"/>
        <v>0</v>
      </c>
      <c r="CM687" s="118"/>
      <c r="CN687" s="118"/>
      <c r="CO687" s="115"/>
      <c r="CP687" s="115"/>
      <c r="CQ687" s="115"/>
      <c r="CR687" s="115"/>
      <c r="CS687" s="115"/>
      <c r="CT687" s="115">
        <f t="shared" si="10806"/>
        <v>0</v>
      </c>
      <c r="CV687" s="118"/>
      <c r="CW687" s="118"/>
      <c r="CX687" s="115"/>
      <c r="CY687" s="115"/>
      <c r="CZ687" s="115"/>
      <c r="DA687" s="115"/>
      <c r="DB687" s="115"/>
      <c r="DC687" s="115">
        <f t="shared" si="10807"/>
        <v>0</v>
      </c>
      <c r="DE687" s="118"/>
      <c r="DF687" s="118"/>
      <c r="DG687" s="115"/>
      <c r="DH687" s="115"/>
      <c r="DI687" s="115"/>
      <c r="DJ687" s="115"/>
      <c r="DK687" s="115"/>
      <c r="DL687" s="115">
        <f t="shared" si="10808"/>
        <v>0</v>
      </c>
      <c r="DN687" s="118"/>
      <c r="DO687" s="118"/>
      <c r="DP687" s="115"/>
      <c r="DQ687" s="115"/>
      <c r="DR687" s="115"/>
      <c r="DS687" s="115"/>
      <c r="DT687" s="115"/>
      <c r="DU687" s="115">
        <f t="shared" si="10809"/>
        <v>0</v>
      </c>
      <c r="DW687" s="118"/>
      <c r="DX687" s="118"/>
      <c r="DY687" s="115"/>
      <c r="DZ687" s="115"/>
      <c r="EA687" s="115"/>
      <c r="EB687" s="115"/>
      <c r="EC687" s="115"/>
      <c r="ED687" s="115">
        <f t="shared" si="10810"/>
        <v>0</v>
      </c>
      <c r="EF687" s="118"/>
      <c r="EG687" s="118"/>
      <c r="EH687" s="115"/>
      <c r="EI687" s="115"/>
      <c r="EJ687" s="115"/>
      <c r="EK687" s="115"/>
      <c r="EL687" s="115"/>
      <c r="EM687" s="115">
        <f t="shared" si="10811"/>
        <v>0</v>
      </c>
      <c r="EO687" s="118"/>
      <c r="EP687" s="118"/>
      <c r="EQ687" s="115"/>
      <c r="ER687" s="115"/>
      <c r="ES687" s="115"/>
      <c r="ET687" s="115"/>
      <c r="EU687" s="115"/>
      <c r="EV687" s="115">
        <f t="shared" si="10812"/>
        <v>0</v>
      </c>
      <c r="EX687" s="118"/>
      <c r="EY687" s="118"/>
      <c r="EZ687" s="115"/>
      <c r="FA687" s="115"/>
      <c r="FB687" s="115"/>
      <c r="FC687" s="115"/>
      <c r="FD687" s="115"/>
      <c r="FE687" s="115">
        <f t="shared" si="10813"/>
        <v>0</v>
      </c>
      <c r="FG687" s="118"/>
      <c r="FH687" s="118"/>
      <c r="FI687" s="115"/>
      <c r="FJ687" s="115"/>
      <c r="FK687" s="115"/>
      <c r="FL687" s="115"/>
      <c r="FM687" s="115"/>
      <c r="FN687" s="115">
        <f t="shared" si="10814"/>
        <v>0</v>
      </c>
      <c r="FP687" s="118"/>
      <c r="FQ687" s="118"/>
      <c r="FR687" s="115"/>
      <c r="FS687" s="115"/>
      <c r="FT687" s="115"/>
      <c r="FU687" s="115"/>
      <c r="FV687" s="115"/>
      <c r="FW687" s="115">
        <f t="shared" si="10815"/>
        <v>0</v>
      </c>
      <c r="FY687" s="118"/>
      <c r="FZ687" s="118"/>
      <c r="GA687" s="115"/>
      <c r="GB687" s="115"/>
      <c r="GC687" s="115"/>
      <c r="GD687" s="115"/>
      <c r="GE687" s="115"/>
      <c r="GF687" s="115">
        <f t="shared" si="10816"/>
        <v>0</v>
      </c>
      <c r="GH687" s="118"/>
      <c r="GI687" s="118"/>
      <c r="GJ687" s="115"/>
      <c r="GK687" s="115"/>
      <c r="GL687" s="115"/>
      <c r="GM687" s="115"/>
      <c r="GN687" s="115"/>
      <c r="GO687" s="115">
        <f t="shared" si="10817"/>
        <v>0</v>
      </c>
      <c r="GQ687" s="118"/>
      <c r="GR687" s="118"/>
      <c r="GS687" s="115"/>
      <c r="GT687" s="115"/>
      <c r="GU687" s="115"/>
      <c r="GV687" s="115"/>
      <c r="GW687" s="115"/>
      <c r="GX687" s="115">
        <f t="shared" si="10818"/>
        <v>0</v>
      </c>
      <c r="GZ687" s="118"/>
      <c r="HA687" s="118"/>
      <c r="HB687" s="115"/>
      <c r="HC687" s="115"/>
      <c r="HD687" s="115"/>
      <c r="HE687" s="115"/>
      <c r="HF687" s="115"/>
      <c r="HG687" s="115">
        <f t="shared" si="10819"/>
        <v>0</v>
      </c>
      <c r="HI687" s="118"/>
      <c r="HJ687" s="118"/>
      <c r="HK687" s="115"/>
      <c r="HL687" s="115"/>
      <c r="HM687" s="115"/>
      <c r="HN687" s="115"/>
      <c r="HO687" s="115"/>
      <c r="HP687" s="115">
        <f t="shared" si="10820"/>
        <v>0</v>
      </c>
      <c r="HR687" s="118"/>
      <c r="HS687" s="118"/>
      <c r="HT687" s="115"/>
      <c r="HU687" s="115"/>
      <c r="HV687" s="115"/>
      <c r="HW687" s="115"/>
      <c r="HX687" s="115"/>
      <c r="HY687" s="115">
        <f t="shared" si="10821"/>
        <v>0</v>
      </c>
      <c r="IA687" s="118"/>
      <c r="IB687" s="118"/>
      <c r="IC687" s="115"/>
      <c r="ID687" s="115"/>
      <c r="IE687" s="115"/>
      <c r="IF687" s="115"/>
      <c r="IG687" s="115"/>
      <c r="IH687" s="115">
        <f t="shared" si="10822"/>
        <v>0</v>
      </c>
      <c r="IJ687" s="118"/>
      <c r="IK687" s="118"/>
      <c r="IL687" s="115"/>
      <c r="IM687" s="115"/>
      <c r="IN687" s="115"/>
      <c r="IO687" s="115"/>
      <c r="IP687" s="115"/>
      <c r="IQ687" s="115">
        <f t="shared" si="10823"/>
        <v>0</v>
      </c>
      <c r="IS687" s="118"/>
      <c r="IT687" s="118"/>
      <c r="IU687" s="115"/>
      <c r="IV687" s="115"/>
      <c r="IW687" s="115"/>
      <c r="IX687" s="115"/>
      <c r="IY687" s="115"/>
      <c r="IZ687" s="115">
        <f t="shared" si="10824"/>
        <v>0</v>
      </c>
      <c r="JB687" s="118"/>
      <c r="JC687" s="118"/>
      <c r="JD687" s="115"/>
      <c r="JE687" s="115"/>
      <c r="JF687" s="115"/>
      <c r="JG687" s="115"/>
      <c r="JH687" s="115"/>
      <c r="JI687" s="115">
        <f t="shared" si="10825"/>
        <v>0</v>
      </c>
      <c r="JK687" s="118"/>
      <c r="JL687" s="118"/>
      <c r="JM687" s="115"/>
      <c r="JN687" s="115"/>
      <c r="JO687" s="115"/>
      <c r="JP687" s="115"/>
      <c r="JQ687" s="115"/>
      <c r="JR687" s="115">
        <f t="shared" si="10826"/>
        <v>0</v>
      </c>
      <c r="JS687" s="481"/>
      <c r="JT687" s="118"/>
      <c r="JU687" s="118"/>
      <c r="JV687" s="115"/>
      <c r="JW687" s="115"/>
      <c r="JX687" s="115"/>
      <c r="JY687" s="115"/>
      <c r="JZ687" s="115"/>
      <c r="KA687" s="115">
        <f t="shared" si="10827"/>
        <v>0</v>
      </c>
      <c r="KB687" s="481"/>
      <c r="KC687" s="118"/>
      <c r="KD687" s="118"/>
      <c r="KE687" s="115"/>
      <c r="KF687" s="115"/>
      <c r="KG687" s="115"/>
      <c r="KH687" s="115"/>
      <c r="KI687" s="115"/>
      <c r="KJ687" s="115">
        <f t="shared" si="10828"/>
        <v>0</v>
      </c>
      <c r="KK687" s="481"/>
      <c r="KL687" s="118"/>
      <c r="KM687" s="118"/>
      <c r="KN687" s="115"/>
      <c r="KO687" s="115"/>
      <c r="KP687" s="115"/>
      <c r="KQ687" s="115"/>
      <c r="KR687" s="115"/>
      <c r="KS687" s="115">
        <f t="shared" si="10829"/>
        <v>0</v>
      </c>
      <c r="KT687" s="481"/>
      <c r="KU687" s="118"/>
      <c r="KV687" s="118"/>
      <c r="KW687" s="115"/>
      <c r="KX687" s="115"/>
      <c r="KY687" s="115"/>
      <c r="KZ687" s="115"/>
      <c r="LA687" s="115"/>
      <c r="LB687" s="115">
        <f t="shared" si="10830"/>
        <v>0</v>
      </c>
      <c r="LC687" s="481"/>
      <c r="LD687" s="118"/>
      <c r="LE687" s="118"/>
      <c r="LF687" s="115"/>
      <c r="LG687" s="115"/>
      <c r="LH687" s="115"/>
      <c r="LI687" s="115"/>
      <c r="LJ687" s="115"/>
      <c r="LK687" s="115">
        <f t="shared" si="10831"/>
        <v>0</v>
      </c>
      <c r="LL687" s="481"/>
      <c r="LM687" s="118"/>
      <c r="LN687" s="118"/>
      <c r="LO687" s="115"/>
      <c r="LP687" s="115"/>
      <c r="LQ687" s="115"/>
      <c r="LR687" s="115"/>
      <c r="LS687" s="115"/>
      <c r="LT687" s="115">
        <f t="shared" si="10832"/>
        <v>0</v>
      </c>
      <c r="LU687" s="481"/>
      <c r="LV687" s="118"/>
      <c r="LW687" s="118"/>
      <c r="LX687" s="115"/>
      <c r="LY687" s="115"/>
      <c r="LZ687" s="115"/>
      <c r="MA687" s="115"/>
      <c r="MB687" s="115"/>
      <c r="MC687" s="115">
        <f t="shared" si="10833"/>
        <v>0</v>
      </c>
      <c r="MD687" s="481"/>
      <c r="ME687" s="118"/>
      <c r="MF687" s="118"/>
      <c r="MG687" s="115"/>
      <c r="MH687" s="115"/>
      <c r="MI687" s="115"/>
      <c r="MJ687" s="115"/>
      <c r="MK687" s="115"/>
      <c r="ML687" s="115">
        <f t="shared" si="10834"/>
        <v>0</v>
      </c>
      <c r="MM687" s="481"/>
      <c r="MN687" s="118"/>
      <c r="MO687" s="118"/>
      <c r="MP687" s="115"/>
      <c r="MQ687" s="115"/>
      <c r="MR687" s="115"/>
      <c r="MS687" s="115"/>
      <c r="MT687" s="115"/>
      <c r="MU687" s="115">
        <f t="shared" si="10835"/>
        <v>0</v>
      </c>
      <c r="MV687" s="481"/>
      <c r="MW687" s="118"/>
      <c r="MX687" s="118"/>
      <c r="MY687" s="115"/>
      <c r="MZ687" s="115"/>
      <c r="NA687" s="115"/>
      <c r="NB687" s="115"/>
      <c r="NC687" s="115"/>
      <c r="ND687" s="115">
        <f t="shared" si="10836"/>
        <v>0</v>
      </c>
      <c r="NE687" s="481"/>
      <c r="NF687" s="118"/>
      <c r="NG687" s="118"/>
      <c r="NH687" s="115"/>
      <c r="NI687" s="115"/>
      <c r="NJ687" s="115"/>
      <c r="NK687" s="115"/>
      <c r="NL687" s="115"/>
      <c r="NM687" s="115">
        <f t="shared" si="10837"/>
        <v>0</v>
      </c>
      <c r="NN687" s="481"/>
      <c r="NO687" s="118"/>
      <c r="NP687" s="118"/>
      <c r="NQ687" s="115"/>
      <c r="NR687" s="115"/>
      <c r="NS687" s="115"/>
      <c r="NT687" s="115"/>
      <c r="NU687" s="115"/>
      <c r="NV687" s="115">
        <f t="shared" si="10838"/>
        <v>0</v>
      </c>
      <c r="NW687" s="481"/>
      <c r="NX687" s="118"/>
      <c r="NY687" s="118"/>
      <c r="NZ687" s="115"/>
      <c r="OA687" s="115"/>
      <c r="OB687" s="115"/>
      <c r="OC687" s="115"/>
      <c r="OD687" s="115"/>
      <c r="OE687" s="115">
        <f t="shared" si="10839"/>
        <v>0</v>
      </c>
      <c r="OF687" s="481"/>
      <c r="OG687" s="118"/>
      <c r="OH687" s="118"/>
      <c r="OI687" s="115"/>
      <c r="OJ687" s="115"/>
      <c r="OK687" s="115"/>
      <c r="OL687" s="115"/>
      <c r="OM687" s="115"/>
      <c r="ON687" s="115">
        <f t="shared" si="10840"/>
        <v>0</v>
      </c>
      <c r="OO687" s="481"/>
      <c r="OP687" s="118"/>
      <c r="OQ687" s="118"/>
      <c r="OR687" s="115"/>
      <c r="OS687" s="115"/>
      <c r="OT687" s="115"/>
      <c r="OU687" s="115"/>
      <c r="OV687" s="115"/>
      <c r="OW687" s="115">
        <f t="shared" si="10841"/>
        <v>0</v>
      </c>
      <c r="OY687" s="118"/>
      <c r="OZ687" s="118"/>
      <c r="PA687" s="115"/>
      <c r="PB687" s="115"/>
      <c r="PC687" s="115"/>
      <c r="PD687" s="115"/>
      <c r="PE687" s="115"/>
      <c r="PF687" s="115">
        <f t="shared" si="10842"/>
        <v>0</v>
      </c>
    </row>
    <row r="688" spans="1:422">
      <c r="A688" s="118"/>
      <c r="B688" s="118"/>
      <c r="C688" s="115"/>
      <c r="D688" s="115"/>
      <c r="E688" s="115"/>
      <c r="F688" s="115"/>
      <c r="G688" s="115"/>
      <c r="H688" s="115">
        <f t="shared" si="10796"/>
        <v>0</v>
      </c>
      <c r="J688" s="118"/>
      <c r="K688" s="118"/>
      <c r="L688" s="115"/>
      <c r="M688" s="115"/>
      <c r="N688" s="115"/>
      <c r="O688" s="115"/>
      <c r="P688" s="115"/>
      <c r="Q688" s="115">
        <f t="shared" si="10797"/>
        <v>0</v>
      </c>
      <c r="S688" s="118"/>
      <c r="T688" s="118"/>
      <c r="U688" s="115"/>
      <c r="V688" s="115"/>
      <c r="W688" s="115"/>
      <c r="X688" s="115"/>
      <c r="Y688" s="115"/>
      <c r="Z688" s="115">
        <f t="shared" si="10798"/>
        <v>0</v>
      </c>
      <c r="AB688" s="118"/>
      <c r="AC688" s="118"/>
      <c r="AD688" s="115"/>
      <c r="AE688" s="115"/>
      <c r="AF688" s="115"/>
      <c r="AG688" s="115"/>
      <c r="AH688" s="115"/>
      <c r="AI688" s="115">
        <f t="shared" si="10799"/>
        <v>0</v>
      </c>
      <c r="AK688" s="118"/>
      <c r="AL688" s="118"/>
      <c r="AM688" s="115"/>
      <c r="AN688" s="115"/>
      <c r="AO688" s="115"/>
      <c r="AP688" s="115"/>
      <c r="AQ688" s="115"/>
      <c r="AR688" s="115">
        <f t="shared" si="10800"/>
        <v>0</v>
      </c>
      <c r="AT688" s="118"/>
      <c r="AU688" s="118"/>
      <c r="AV688" s="115"/>
      <c r="AW688" s="115"/>
      <c r="AX688" s="115"/>
      <c r="AY688" s="115"/>
      <c r="AZ688" s="115"/>
      <c r="BA688" s="115">
        <f t="shared" si="10801"/>
        <v>0</v>
      </c>
      <c r="BC688" s="118"/>
      <c r="BD688" s="118"/>
      <c r="BE688" s="115"/>
      <c r="BF688" s="115"/>
      <c r="BG688" s="115"/>
      <c r="BH688" s="115"/>
      <c r="BI688" s="115"/>
      <c r="BJ688" s="115">
        <f t="shared" si="10802"/>
        <v>0</v>
      </c>
      <c r="BL688" s="118"/>
      <c r="BM688" s="118"/>
      <c r="BN688" s="115"/>
      <c r="BO688" s="115"/>
      <c r="BP688" s="115"/>
      <c r="BQ688" s="115"/>
      <c r="BR688" s="115"/>
      <c r="BS688" s="115">
        <f t="shared" si="10803"/>
        <v>0</v>
      </c>
      <c r="BU688" s="118"/>
      <c r="BV688" s="118"/>
      <c r="BW688" s="115"/>
      <c r="BX688" s="115"/>
      <c r="BY688" s="115"/>
      <c r="BZ688" s="115"/>
      <c r="CA688" s="115"/>
      <c r="CB688" s="115">
        <f t="shared" si="10804"/>
        <v>0</v>
      </c>
      <c r="CD688" s="118"/>
      <c r="CE688" s="118"/>
      <c r="CF688" s="115"/>
      <c r="CG688" s="115"/>
      <c r="CH688" s="115"/>
      <c r="CI688" s="115"/>
      <c r="CJ688" s="115"/>
      <c r="CK688" s="115">
        <f t="shared" si="10805"/>
        <v>0</v>
      </c>
      <c r="CM688" s="118"/>
      <c r="CN688" s="118"/>
      <c r="CO688" s="115"/>
      <c r="CP688" s="115"/>
      <c r="CQ688" s="115"/>
      <c r="CR688" s="115"/>
      <c r="CS688" s="115"/>
      <c r="CT688" s="115">
        <f t="shared" si="10806"/>
        <v>0</v>
      </c>
      <c r="CV688" s="118"/>
      <c r="CW688" s="118"/>
      <c r="CX688" s="115"/>
      <c r="CY688" s="115"/>
      <c r="CZ688" s="115"/>
      <c r="DA688" s="115"/>
      <c r="DB688" s="115"/>
      <c r="DC688" s="115">
        <f t="shared" si="10807"/>
        <v>0</v>
      </c>
      <c r="DE688" s="118"/>
      <c r="DF688" s="118"/>
      <c r="DG688" s="115"/>
      <c r="DH688" s="115"/>
      <c r="DI688" s="115"/>
      <c r="DJ688" s="115"/>
      <c r="DK688" s="115"/>
      <c r="DL688" s="115">
        <f t="shared" si="10808"/>
        <v>0</v>
      </c>
      <c r="DN688" s="118"/>
      <c r="DO688" s="118"/>
      <c r="DP688" s="115"/>
      <c r="DQ688" s="115"/>
      <c r="DR688" s="115"/>
      <c r="DS688" s="115"/>
      <c r="DT688" s="115"/>
      <c r="DU688" s="115">
        <f t="shared" si="10809"/>
        <v>0</v>
      </c>
      <c r="DW688" s="118"/>
      <c r="DX688" s="118"/>
      <c r="DY688" s="115"/>
      <c r="DZ688" s="115"/>
      <c r="EA688" s="115"/>
      <c r="EB688" s="115"/>
      <c r="EC688" s="115"/>
      <c r="ED688" s="115">
        <f t="shared" si="10810"/>
        <v>0</v>
      </c>
      <c r="EF688" s="118"/>
      <c r="EG688" s="118"/>
      <c r="EH688" s="115"/>
      <c r="EI688" s="115"/>
      <c r="EJ688" s="115"/>
      <c r="EK688" s="115"/>
      <c r="EL688" s="115"/>
      <c r="EM688" s="115">
        <f t="shared" si="10811"/>
        <v>0</v>
      </c>
      <c r="EO688" s="118"/>
      <c r="EP688" s="118"/>
      <c r="EQ688" s="115"/>
      <c r="ER688" s="115"/>
      <c r="ES688" s="115"/>
      <c r="ET688" s="115"/>
      <c r="EU688" s="115"/>
      <c r="EV688" s="115">
        <f t="shared" si="10812"/>
        <v>0</v>
      </c>
      <c r="EX688" s="118"/>
      <c r="EY688" s="118"/>
      <c r="EZ688" s="115"/>
      <c r="FA688" s="115"/>
      <c r="FB688" s="115"/>
      <c r="FC688" s="115"/>
      <c r="FD688" s="115"/>
      <c r="FE688" s="115">
        <f t="shared" si="10813"/>
        <v>0</v>
      </c>
      <c r="FG688" s="118"/>
      <c r="FH688" s="118"/>
      <c r="FI688" s="115"/>
      <c r="FJ688" s="115"/>
      <c r="FK688" s="115"/>
      <c r="FL688" s="115"/>
      <c r="FM688" s="115"/>
      <c r="FN688" s="115">
        <f t="shared" si="10814"/>
        <v>0</v>
      </c>
      <c r="FP688" s="118"/>
      <c r="FQ688" s="118"/>
      <c r="FR688" s="115"/>
      <c r="FS688" s="115"/>
      <c r="FT688" s="115"/>
      <c r="FU688" s="115"/>
      <c r="FV688" s="115"/>
      <c r="FW688" s="115">
        <f t="shared" si="10815"/>
        <v>0</v>
      </c>
      <c r="FY688" s="118"/>
      <c r="FZ688" s="118"/>
      <c r="GA688" s="115"/>
      <c r="GB688" s="115"/>
      <c r="GC688" s="115"/>
      <c r="GD688" s="115"/>
      <c r="GE688" s="115"/>
      <c r="GF688" s="115">
        <f t="shared" si="10816"/>
        <v>0</v>
      </c>
      <c r="GH688" s="118"/>
      <c r="GI688" s="118"/>
      <c r="GJ688" s="115"/>
      <c r="GK688" s="115"/>
      <c r="GL688" s="115"/>
      <c r="GM688" s="115"/>
      <c r="GN688" s="115"/>
      <c r="GO688" s="115">
        <f t="shared" si="10817"/>
        <v>0</v>
      </c>
      <c r="GQ688" s="118"/>
      <c r="GR688" s="118"/>
      <c r="GS688" s="115"/>
      <c r="GT688" s="115"/>
      <c r="GU688" s="115"/>
      <c r="GV688" s="115"/>
      <c r="GW688" s="115"/>
      <c r="GX688" s="115">
        <f t="shared" si="10818"/>
        <v>0</v>
      </c>
      <c r="GZ688" s="118"/>
      <c r="HA688" s="118"/>
      <c r="HB688" s="115"/>
      <c r="HC688" s="115"/>
      <c r="HD688" s="115"/>
      <c r="HE688" s="115"/>
      <c r="HF688" s="115"/>
      <c r="HG688" s="115">
        <f t="shared" si="10819"/>
        <v>0</v>
      </c>
      <c r="HI688" s="118"/>
      <c r="HJ688" s="118"/>
      <c r="HK688" s="115"/>
      <c r="HL688" s="115"/>
      <c r="HM688" s="115"/>
      <c r="HN688" s="115"/>
      <c r="HO688" s="115"/>
      <c r="HP688" s="115">
        <f t="shared" si="10820"/>
        <v>0</v>
      </c>
      <c r="HR688" s="118"/>
      <c r="HS688" s="118"/>
      <c r="HT688" s="115"/>
      <c r="HU688" s="115"/>
      <c r="HV688" s="115"/>
      <c r="HW688" s="115"/>
      <c r="HX688" s="115"/>
      <c r="HY688" s="115">
        <f t="shared" si="10821"/>
        <v>0</v>
      </c>
      <c r="IA688" s="118"/>
      <c r="IB688" s="118"/>
      <c r="IC688" s="115"/>
      <c r="ID688" s="115"/>
      <c r="IE688" s="115"/>
      <c r="IF688" s="115"/>
      <c r="IG688" s="115"/>
      <c r="IH688" s="115">
        <f t="shared" si="10822"/>
        <v>0</v>
      </c>
      <c r="IJ688" s="118"/>
      <c r="IK688" s="118"/>
      <c r="IL688" s="115"/>
      <c r="IM688" s="115"/>
      <c r="IN688" s="115"/>
      <c r="IO688" s="115"/>
      <c r="IP688" s="115"/>
      <c r="IQ688" s="115">
        <f t="shared" si="10823"/>
        <v>0</v>
      </c>
      <c r="IS688" s="118"/>
      <c r="IT688" s="118"/>
      <c r="IU688" s="115"/>
      <c r="IV688" s="115"/>
      <c r="IW688" s="115"/>
      <c r="IX688" s="115"/>
      <c r="IY688" s="115"/>
      <c r="IZ688" s="115">
        <f t="shared" si="10824"/>
        <v>0</v>
      </c>
      <c r="JB688" s="118"/>
      <c r="JC688" s="118"/>
      <c r="JD688" s="115"/>
      <c r="JE688" s="115"/>
      <c r="JF688" s="115"/>
      <c r="JG688" s="115"/>
      <c r="JH688" s="115"/>
      <c r="JI688" s="115">
        <f t="shared" si="10825"/>
        <v>0</v>
      </c>
      <c r="JK688" s="118"/>
      <c r="JL688" s="118"/>
      <c r="JM688" s="115"/>
      <c r="JN688" s="115"/>
      <c r="JO688" s="115"/>
      <c r="JP688" s="115"/>
      <c r="JQ688" s="115"/>
      <c r="JR688" s="115">
        <f t="shared" si="10826"/>
        <v>0</v>
      </c>
      <c r="JS688" s="481"/>
      <c r="JT688" s="118"/>
      <c r="JU688" s="118"/>
      <c r="JV688" s="115"/>
      <c r="JW688" s="115"/>
      <c r="JX688" s="115"/>
      <c r="JY688" s="115"/>
      <c r="JZ688" s="115"/>
      <c r="KA688" s="115">
        <f t="shared" si="10827"/>
        <v>0</v>
      </c>
      <c r="KB688" s="481"/>
      <c r="KC688" s="118"/>
      <c r="KD688" s="118"/>
      <c r="KE688" s="115"/>
      <c r="KF688" s="115"/>
      <c r="KG688" s="115"/>
      <c r="KH688" s="115"/>
      <c r="KI688" s="115"/>
      <c r="KJ688" s="115">
        <f t="shared" si="10828"/>
        <v>0</v>
      </c>
      <c r="KK688" s="481"/>
      <c r="KL688" s="118"/>
      <c r="KM688" s="118"/>
      <c r="KN688" s="115"/>
      <c r="KO688" s="115"/>
      <c r="KP688" s="115"/>
      <c r="KQ688" s="115"/>
      <c r="KR688" s="115"/>
      <c r="KS688" s="115">
        <f t="shared" si="10829"/>
        <v>0</v>
      </c>
      <c r="KT688" s="481"/>
      <c r="KU688" s="118"/>
      <c r="KV688" s="118"/>
      <c r="KW688" s="115"/>
      <c r="KX688" s="115"/>
      <c r="KY688" s="115"/>
      <c r="KZ688" s="115"/>
      <c r="LA688" s="115"/>
      <c r="LB688" s="115">
        <f t="shared" si="10830"/>
        <v>0</v>
      </c>
      <c r="LC688" s="481"/>
      <c r="LD688" s="118"/>
      <c r="LE688" s="118"/>
      <c r="LF688" s="115"/>
      <c r="LG688" s="115"/>
      <c r="LH688" s="115"/>
      <c r="LI688" s="115"/>
      <c r="LJ688" s="115"/>
      <c r="LK688" s="115">
        <f t="shared" si="10831"/>
        <v>0</v>
      </c>
      <c r="LL688" s="481"/>
      <c r="LM688" s="118"/>
      <c r="LN688" s="118"/>
      <c r="LO688" s="115"/>
      <c r="LP688" s="115"/>
      <c r="LQ688" s="115"/>
      <c r="LR688" s="115"/>
      <c r="LS688" s="115"/>
      <c r="LT688" s="115">
        <f t="shared" si="10832"/>
        <v>0</v>
      </c>
      <c r="LU688" s="481"/>
      <c r="LV688" s="118"/>
      <c r="LW688" s="118"/>
      <c r="LX688" s="115"/>
      <c r="LY688" s="115"/>
      <c r="LZ688" s="115"/>
      <c r="MA688" s="115"/>
      <c r="MB688" s="115"/>
      <c r="MC688" s="115">
        <f t="shared" si="10833"/>
        <v>0</v>
      </c>
      <c r="MD688" s="481"/>
      <c r="ME688" s="118"/>
      <c r="MF688" s="118"/>
      <c r="MG688" s="115"/>
      <c r="MH688" s="115"/>
      <c r="MI688" s="115"/>
      <c r="MJ688" s="115"/>
      <c r="MK688" s="115"/>
      <c r="ML688" s="115">
        <f t="shared" si="10834"/>
        <v>0</v>
      </c>
      <c r="MM688" s="481"/>
      <c r="MN688" s="118"/>
      <c r="MO688" s="118"/>
      <c r="MP688" s="115"/>
      <c r="MQ688" s="115"/>
      <c r="MR688" s="115"/>
      <c r="MS688" s="115"/>
      <c r="MT688" s="115"/>
      <c r="MU688" s="115">
        <f t="shared" si="10835"/>
        <v>0</v>
      </c>
      <c r="MV688" s="481"/>
      <c r="MW688" s="118"/>
      <c r="MX688" s="118"/>
      <c r="MY688" s="115"/>
      <c r="MZ688" s="115"/>
      <c r="NA688" s="115"/>
      <c r="NB688" s="115"/>
      <c r="NC688" s="115"/>
      <c r="ND688" s="115">
        <f t="shared" si="10836"/>
        <v>0</v>
      </c>
      <c r="NE688" s="481"/>
      <c r="NF688" s="118"/>
      <c r="NG688" s="118"/>
      <c r="NH688" s="115"/>
      <c r="NI688" s="115"/>
      <c r="NJ688" s="115"/>
      <c r="NK688" s="115"/>
      <c r="NL688" s="115"/>
      <c r="NM688" s="115">
        <f t="shared" si="10837"/>
        <v>0</v>
      </c>
      <c r="NN688" s="481"/>
      <c r="NO688" s="118"/>
      <c r="NP688" s="118"/>
      <c r="NQ688" s="115"/>
      <c r="NR688" s="115"/>
      <c r="NS688" s="115"/>
      <c r="NT688" s="115"/>
      <c r="NU688" s="115"/>
      <c r="NV688" s="115">
        <f t="shared" si="10838"/>
        <v>0</v>
      </c>
      <c r="NW688" s="481"/>
      <c r="NX688" s="118"/>
      <c r="NY688" s="118"/>
      <c r="NZ688" s="115"/>
      <c r="OA688" s="115"/>
      <c r="OB688" s="115"/>
      <c r="OC688" s="115"/>
      <c r="OD688" s="115"/>
      <c r="OE688" s="115">
        <f t="shared" si="10839"/>
        <v>0</v>
      </c>
      <c r="OF688" s="481"/>
      <c r="OG688" s="118"/>
      <c r="OH688" s="118"/>
      <c r="OI688" s="115"/>
      <c r="OJ688" s="115"/>
      <c r="OK688" s="115"/>
      <c r="OL688" s="115"/>
      <c r="OM688" s="115"/>
      <c r="ON688" s="115">
        <f t="shared" si="10840"/>
        <v>0</v>
      </c>
      <c r="OO688" s="481"/>
      <c r="OP688" s="118"/>
      <c r="OQ688" s="118"/>
      <c r="OR688" s="115"/>
      <c r="OS688" s="115"/>
      <c r="OT688" s="115"/>
      <c r="OU688" s="115"/>
      <c r="OV688" s="115"/>
      <c r="OW688" s="115">
        <f t="shared" si="10841"/>
        <v>0</v>
      </c>
      <c r="OY688" s="118"/>
      <c r="OZ688" s="118"/>
      <c r="PA688" s="115"/>
      <c r="PB688" s="115"/>
      <c r="PC688" s="115"/>
      <c r="PD688" s="115"/>
      <c r="PE688" s="115"/>
      <c r="PF688" s="115">
        <f t="shared" si="10842"/>
        <v>0</v>
      </c>
    </row>
    <row r="689" spans="1:422">
      <c r="A689" s="118"/>
      <c r="B689" s="118"/>
      <c r="C689" s="115"/>
      <c r="D689" s="115"/>
      <c r="E689" s="115"/>
      <c r="F689" s="115"/>
      <c r="G689" s="115"/>
      <c r="H689" s="115">
        <f t="shared" si="10796"/>
        <v>0</v>
      </c>
      <c r="J689" s="118"/>
      <c r="K689" s="118"/>
      <c r="L689" s="115"/>
      <c r="M689" s="115"/>
      <c r="N689" s="115"/>
      <c r="O689" s="115"/>
      <c r="P689" s="115"/>
      <c r="Q689" s="115">
        <f t="shared" si="10797"/>
        <v>0</v>
      </c>
      <c r="S689" s="118"/>
      <c r="T689" s="118"/>
      <c r="U689" s="115"/>
      <c r="V689" s="115"/>
      <c r="W689" s="115"/>
      <c r="X689" s="115"/>
      <c r="Y689" s="115"/>
      <c r="Z689" s="115">
        <f t="shared" si="10798"/>
        <v>0</v>
      </c>
      <c r="AB689" s="118"/>
      <c r="AC689" s="118"/>
      <c r="AD689" s="115"/>
      <c r="AE689" s="115"/>
      <c r="AF689" s="115"/>
      <c r="AG689" s="115"/>
      <c r="AH689" s="115"/>
      <c r="AI689" s="115">
        <f t="shared" si="10799"/>
        <v>0</v>
      </c>
      <c r="AK689" s="118"/>
      <c r="AL689" s="118"/>
      <c r="AM689" s="115"/>
      <c r="AN689" s="115"/>
      <c r="AO689" s="115"/>
      <c r="AP689" s="115"/>
      <c r="AQ689" s="115"/>
      <c r="AR689" s="115">
        <f t="shared" si="10800"/>
        <v>0</v>
      </c>
      <c r="AT689" s="118"/>
      <c r="AU689" s="118"/>
      <c r="AV689" s="115"/>
      <c r="AW689" s="115"/>
      <c r="AX689" s="115"/>
      <c r="AY689" s="115"/>
      <c r="AZ689" s="115"/>
      <c r="BA689" s="115">
        <f t="shared" si="10801"/>
        <v>0</v>
      </c>
      <c r="BC689" s="118"/>
      <c r="BD689" s="118"/>
      <c r="BE689" s="115"/>
      <c r="BF689" s="115"/>
      <c r="BG689" s="115"/>
      <c r="BH689" s="115"/>
      <c r="BI689" s="115"/>
      <c r="BJ689" s="115">
        <f t="shared" si="10802"/>
        <v>0</v>
      </c>
      <c r="BL689" s="118"/>
      <c r="BM689" s="118"/>
      <c r="BN689" s="115"/>
      <c r="BO689" s="115"/>
      <c r="BP689" s="115"/>
      <c r="BQ689" s="115"/>
      <c r="BR689" s="115"/>
      <c r="BS689" s="115">
        <f t="shared" si="10803"/>
        <v>0</v>
      </c>
      <c r="BU689" s="118"/>
      <c r="BV689" s="118"/>
      <c r="BW689" s="115"/>
      <c r="BX689" s="115"/>
      <c r="BY689" s="115"/>
      <c r="BZ689" s="115"/>
      <c r="CA689" s="115"/>
      <c r="CB689" s="115">
        <f t="shared" si="10804"/>
        <v>0</v>
      </c>
      <c r="CD689" s="118"/>
      <c r="CE689" s="118"/>
      <c r="CF689" s="115"/>
      <c r="CG689" s="115"/>
      <c r="CH689" s="115"/>
      <c r="CI689" s="115"/>
      <c r="CJ689" s="115"/>
      <c r="CK689" s="115">
        <f t="shared" si="10805"/>
        <v>0</v>
      </c>
      <c r="CM689" s="118"/>
      <c r="CN689" s="118"/>
      <c r="CO689" s="115"/>
      <c r="CP689" s="115"/>
      <c r="CQ689" s="115"/>
      <c r="CR689" s="115"/>
      <c r="CS689" s="115"/>
      <c r="CT689" s="115">
        <f t="shared" si="10806"/>
        <v>0</v>
      </c>
      <c r="CV689" s="118"/>
      <c r="CW689" s="118"/>
      <c r="CX689" s="115"/>
      <c r="CY689" s="115"/>
      <c r="CZ689" s="115"/>
      <c r="DA689" s="115"/>
      <c r="DB689" s="115"/>
      <c r="DC689" s="115">
        <f t="shared" si="10807"/>
        <v>0</v>
      </c>
      <c r="DE689" s="118"/>
      <c r="DF689" s="118"/>
      <c r="DG689" s="115"/>
      <c r="DH689" s="115"/>
      <c r="DI689" s="115"/>
      <c r="DJ689" s="115"/>
      <c r="DK689" s="115"/>
      <c r="DL689" s="115">
        <f t="shared" si="10808"/>
        <v>0</v>
      </c>
      <c r="DN689" s="118"/>
      <c r="DO689" s="118"/>
      <c r="DP689" s="115"/>
      <c r="DQ689" s="115"/>
      <c r="DR689" s="115"/>
      <c r="DS689" s="115"/>
      <c r="DT689" s="115"/>
      <c r="DU689" s="115">
        <f t="shared" si="10809"/>
        <v>0</v>
      </c>
      <c r="DW689" s="118"/>
      <c r="DX689" s="118"/>
      <c r="DY689" s="115"/>
      <c r="DZ689" s="115"/>
      <c r="EA689" s="115"/>
      <c r="EB689" s="115"/>
      <c r="EC689" s="115"/>
      <c r="ED689" s="115">
        <f t="shared" si="10810"/>
        <v>0</v>
      </c>
      <c r="EF689" s="118"/>
      <c r="EG689" s="118"/>
      <c r="EH689" s="115"/>
      <c r="EI689" s="115"/>
      <c r="EJ689" s="115"/>
      <c r="EK689" s="115"/>
      <c r="EL689" s="115"/>
      <c r="EM689" s="115">
        <f t="shared" si="10811"/>
        <v>0</v>
      </c>
      <c r="EO689" s="118"/>
      <c r="EP689" s="118"/>
      <c r="EQ689" s="115"/>
      <c r="ER689" s="115"/>
      <c r="ES689" s="115"/>
      <c r="ET689" s="115"/>
      <c r="EU689" s="115"/>
      <c r="EV689" s="115">
        <f t="shared" si="10812"/>
        <v>0</v>
      </c>
      <c r="EX689" s="118"/>
      <c r="EY689" s="118"/>
      <c r="EZ689" s="115"/>
      <c r="FA689" s="115"/>
      <c r="FB689" s="115"/>
      <c r="FC689" s="115"/>
      <c r="FD689" s="115"/>
      <c r="FE689" s="115">
        <f t="shared" si="10813"/>
        <v>0</v>
      </c>
      <c r="FG689" s="118"/>
      <c r="FH689" s="118"/>
      <c r="FI689" s="115"/>
      <c r="FJ689" s="115"/>
      <c r="FK689" s="115"/>
      <c r="FL689" s="115"/>
      <c r="FM689" s="115"/>
      <c r="FN689" s="115">
        <f t="shared" si="10814"/>
        <v>0</v>
      </c>
      <c r="FP689" s="118"/>
      <c r="FQ689" s="118"/>
      <c r="FR689" s="115"/>
      <c r="FS689" s="115"/>
      <c r="FT689" s="115"/>
      <c r="FU689" s="115"/>
      <c r="FV689" s="115"/>
      <c r="FW689" s="115">
        <f t="shared" si="10815"/>
        <v>0</v>
      </c>
      <c r="FY689" s="118"/>
      <c r="FZ689" s="118"/>
      <c r="GA689" s="115"/>
      <c r="GB689" s="115"/>
      <c r="GC689" s="115"/>
      <c r="GD689" s="115"/>
      <c r="GE689" s="115"/>
      <c r="GF689" s="115">
        <f t="shared" si="10816"/>
        <v>0</v>
      </c>
      <c r="GH689" s="118"/>
      <c r="GI689" s="118"/>
      <c r="GJ689" s="115"/>
      <c r="GK689" s="115"/>
      <c r="GL689" s="115"/>
      <c r="GM689" s="115"/>
      <c r="GN689" s="115"/>
      <c r="GO689" s="115">
        <f t="shared" si="10817"/>
        <v>0</v>
      </c>
      <c r="GQ689" s="118"/>
      <c r="GR689" s="118"/>
      <c r="GS689" s="115"/>
      <c r="GT689" s="115"/>
      <c r="GU689" s="115"/>
      <c r="GV689" s="115"/>
      <c r="GW689" s="115"/>
      <c r="GX689" s="115">
        <f t="shared" si="10818"/>
        <v>0</v>
      </c>
      <c r="GZ689" s="118"/>
      <c r="HA689" s="118"/>
      <c r="HB689" s="115"/>
      <c r="HC689" s="115"/>
      <c r="HD689" s="115"/>
      <c r="HE689" s="115"/>
      <c r="HF689" s="115"/>
      <c r="HG689" s="115">
        <f t="shared" si="10819"/>
        <v>0</v>
      </c>
      <c r="HI689" s="118"/>
      <c r="HJ689" s="118"/>
      <c r="HK689" s="115"/>
      <c r="HL689" s="115"/>
      <c r="HM689" s="115"/>
      <c r="HN689" s="115"/>
      <c r="HO689" s="115"/>
      <c r="HP689" s="115">
        <f t="shared" si="10820"/>
        <v>0</v>
      </c>
      <c r="HR689" s="118"/>
      <c r="HS689" s="118"/>
      <c r="HT689" s="115"/>
      <c r="HU689" s="115"/>
      <c r="HV689" s="115"/>
      <c r="HW689" s="115"/>
      <c r="HX689" s="115"/>
      <c r="HY689" s="115">
        <f t="shared" si="10821"/>
        <v>0</v>
      </c>
      <c r="IA689" s="118"/>
      <c r="IB689" s="118"/>
      <c r="IC689" s="115"/>
      <c r="ID689" s="115"/>
      <c r="IE689" s="115"/>
      <c r="IF689" s="115"/>
      <c r="IG689" s="115"/>
      <c r="IH689" s="115">
        <f t="shared" si="10822"/>
        <v>0</v>
      </c>
      <c r="IJ689" s="118"/>
      <c r="IK689" s="118"/>
      <c r="IL689" s="115"/>
      <c r="IM689" s="115"/>
      <c r="IN689" s="115"/>
      <c r="IO689" s="115"/>
      <c r="IP689" s="115"/>
      <c r="IQ689" s="115">
        <f t="shared" si="10823"/>
        <v>0</v>
      </c>
      <c r="IS689" s="118"/>
      <c r="IT689" s="118"/>
      <c r="IU689" s="115"/>
      <c r="IV689" s="115"/>
      <c r="IW689" s="115"/>
      <c r="IX689" s="115"/>
      <c r="IY689" s="115"/>
      <c r="IZ689" s="115">
        <f t="shared" si="10824"/>
        <v>0</v>
      </c>
      <c r="JB689" s="118"/>
      <c r="JC689" s="118"/>
      <c r="JD689" s="115"/>
      <c r="JE689" s="115"/>
      <c r="JF689" s="115"/>
      <c r="JG689" s="115"/>
      <c r="JH689" s="115"/>
      <c r="JI689" s="115">
        <f t="shared" si="10825"/>
        <v>0</v>
      </c>
      <c r="JK689" s="118"/>
      <c r="JL689" s="118"/>
      <c r="JM689" s="115"/>
      <c r="JN689" s="115"/>
      <c r="JO689" s="115"/>
      <c r="JP689" s="115"/>
      <c r="JQ689" s="115"/>
      <c r="JR689" s="115">
        <f t="shared" si="10826"/>
        <v>0</v>
      </c>
      <c r="JS689" s="481"/>
      <c r="JT689" s="118"/>
      <c r="JU689" s="118"/>
      <c r="JV689" s="115"/>
      <c r="JW689" s="115"/>
      <c r="JX689" s="115"/>
      <c r="JY689" s="115"/>
      <c r="JZ689" s="115"/>
      <c r="KA689" s="115">
        <f t="shared" si="10827"/>
        <v>0</v>
      </c>
      <c r="KB689" s="481"/>
      <c r="KC689" s="118"/>
      <c r="KD689" s="118"/>
      <c r="KE689" s="115"/>
      <c r="KF689" s="115"/>
      <c r="KG689" s="115"/>
      <c r="KH689" s="115"/>
      <c r="KI689" s="115"/>
      <c r="KJ689" s="115">
        <f t="shared" si="10828"/>
        <v>0</v>
      </c>
      <c r="KK689" s="481"/>
      <c r="KL689" s="118"/>
      <c r="KM689" s="118"/>
      <c r="KN689" s="115"/>
      <c r="KO689" s="115"/>
      <c r="KP689" s="115"/>
      <c r="KQ689" s="115"/>
      <c r="KR689" s="115"/>
      <c r="KS689" s="115">
        <f t="shared" si="10829"/>
        <v>0</v>
      </c>
      <c r="KT689" s="481"/>
      <c r="KU689" s="118"/>
      <c r="KV689" s="118"/>
      <c r="KW689" s="115"/>
      <c r="KX689" s="115"/>
      <c r="KY689" s="115"/>
      <c r="KZ689" s="115"/>
      <c r="LA689" s="115"/>
      <c r="LB689" s="115">
        <f t="shared" si="10830"/>
        <v>0</v>
      </c>
      <c r="LC689" s="481"/>
      <c r="LD689" s="118"/>
      <c r="LE689" s="118"/>
      <c r="LF689" s="115"/>
      <c r="LG689" s="115"/>
      <c r="LH689" s="115"/>
      <c r="LI689" s="115"/>
      <c r="LJ689" s="115"/>
      <c r="LK689" s="115">
        <f t="shared" si="10831"/>
        <v>0</v>
      </c>
      <c r="LL689" s="481"/>
      <c r="LM689" s="118"/>
      <c r="LN689" s="118"/>
      <c r="LO689" s="115"/>
      <c r="LP689" s="115"/>
      <c r="LQ689" s="115"/>
      <c r="LR689" s="115"/>
      <c r="LS689" s="115"/>
      <c r="LT689" s="115">
        <f t="shared" si="10832"/>
        <v>0</v>
      </c>
      <c r="LU689" s="481"/>
      <c r="LV689" s="118"/>
      <c r="LW689" s="118"/>
      <c r="LX689" s="115"/>
      <c r="LY689" s="115"/>
      <c r="LZ689" s="115"/>
      <c r="MA689" s="115"/>
      <c r="MB689" s="115"/>
      <c r="MC689" s="115">
        <f t="shared" si="10833"/>
        <v>0</v>
      </c>
      <c r="MD689" s="481"/>
      <c r="ME689" s="118"/>
      <c r="MF689" s="118"/>
      <c r="MG689" s="115"/>
      <c r="MH689" s="115"/>
      <c r="MI689" s="115"/>
      <c r="MJ689" s="115"/>
      <c r="MK689" s="115"/>
      <c r="ML689" s="115">
        <f t="shared" si="10834"/>
        <v>0</v>
      </c>
      <c r="MM689" s="481"/>
      <c r="MN689" s="118"/>
      <c r="MO689" s="118"/>
      <c r="MP689" s="115"/>
      <c r="MQ689" s="115"/>
      <c r="MR689" s="115"/>
      <c r="MS689" s="115"/>
      <c r="MT689" s="115"/>
      <c r="MU689" s="115">
        <f t="shared" si="10835"/>
        <v>0</v>
      </c>
      <c r="MV689" s="481"/>
      <c r="MW689" s="118"/>
      <c r="MX689" s="118"/>
      <c r="MY689" s="115"/>
      <c r="MZ689" s="115"/>
      <c r="NA689" s="115"/>
      <c r="NB689" s="115"/>
      <c r="NC689" s="115"/>
      <c r="ND689" s="115">
        <f t="shared" si="10836"/>
        <v>0</v>
      </c>
      <c r="NE689" s="481"/>
      <c r="NF689" s="118"/>
      <c r="NG689" s="118"/>
      <c r="NH689" s="115"/>
      <c r="NI689" s="115"/>
      <c r="NJ689" s="115"/>
      <c r="NK689" s="115"/>
      <c r="NL689" s="115"/>
      <c r="NM689" s="115">
        <f t="shared" si="10837"/>
        <v>0</v>
      </c>
      <c r="NN689" s="481"/>
      <c r="NO689" s="118"/>
      <c r="NP689" s="118"/>
      <c r="NQ689" s="115"/>
      <c r="NR689" s="115"/>
      <c r="NS689" s="115"/>
      <c r="NT689" s="115"/>
      <c r="NU689" s="115"/>
      <c r="NV689" s="115">
        <f t="shared" si="10838"/>
        <v>0</v>
      </c>
      <c r="NW689" s="481"/>
      <c r="NX689" s="118"/>
      <c r="NY689" s="118"/>
      <c r="NZ689" s="115"/>
      <c r="OA689" s="115"/>
      <c r="OB689" s="115"/>
      <c r="OC689" s="115"/>
      <c r="OD689" s="115"/>
      <c r="OE689" s="115">
        <f t="shared" si="10839"/>
        <v>0</v>
      </c>
      <c r="OF689" s="481"/>
      <c r="OG689" s="118"/>
      <c r="OH689" s="118"/>
      <c r="OI689" s="115"/>
      <c r="OJ689" s="115"/>
      <c r="OK689" s="115"/>
      <c r="OL689" s="115"/>
      <c r="OM689" s="115"/>
      <c r="ON689" s="115">
        <f t="shared" si="10840"/>
        <v>0</v>
      </c>
      <c r="OO689" s="481"/>
      <c r="OP689" s="118"/>
      <c r="OQ689" s="118"/>
      <c r="OR689" s="115"/>
      <c r="OS689" s="115"/>
      <c r="OT689" s="115"/>
      <c r="OU689" s="115"/>
      <c r="OV689" s="115"/>
      <c r="OW689" s="115">
        <f t="shared" si="10841"/>
        <v>0</v>
      </c>
      <c r="OY689" s="118"/>
      <c r="OZ689" s="118"/>
      <c r="PA689" s="115"/>
      <c r="PB689" s="115"/>
      <c r="PC689" s="115"/>
      <c r="PD689" s="115"/>
      <c r="PE689" s="115"/>
      <c r="PF689" s="115">
        <f t="shared" si="10842"/>
        <v>0</v>
      </c>
    </row>
    <row r="690" spans="1:422">
      <c r="A690" s="118"/>
      <c r="B690" s="118"/>
      <c r="C690" s="115"/>
      <c r="D690" s="115"/>
      <c r="E690" s="115"/>
      <c r="F690" s="115"/>
      <c r="G690" s="115"/>
      <c r="H690" s="115">
        <f t="shared" si="10796"/>
        <v>0</v>
      </c>
      <c r="J690" s="118"/>
      <c r="K690" s="118"/>
      <c r="L690" s="115"/>
      <c r="M690" s="115"/>
      <c r="N690" s="115"/>
      <c r="O690" s="115"/>
      <c r="P690" s="115"/>
      <c r="Q690" s="115">
        <f t="shared" si="10797"/>
        <v>0</v>
      </c>
      <c r="S690" s="118"/>
      <c r="T690" s="118"/>
      <c r="U690" s="115"/>
      <c r="V690" s="115"/>
      <c r="W690" s="115"/>
      <c r="X690" s="115"/>
      <c r="Y690" s="115"/>
      <c r="Z690" s="115">
        <f t="shared" si="10798"/>
        <v>0</v>
      </c>
      <c r="AB690" s="118"/>
      <c r="AC690" s="118"/>
      <c r="AD690" s="115"/>
      <c r="AE690" s="115"/>
      <c r="AF690" s="115"/>
      <c r="AG690" s="115"/>
      <c r="AH690" s="115"/>
      <c r="AI690" s="115">
        <f t="shared" si="10799"/>
        <v>0</v>
      </c>
      <c r="AK690" s="118"/>
      <c r="AL690" s="118"/>
      <c r="AM690" s="115"/>
      <c r="AN690" s="115"/>
      <c r="AO690" s="115"/>
      <c r="AP690" s="115"/>
      <c r="AQ690" s="115"/>
      <c r="AR690" s="115">
        <f t="shared" si="10800"/>
        <v>0</v>
      </c>
      <c r="AT690" s="118"/>
      <c r="AU690" s="118"/>
      <c r="AV690" s="115"/>
      <c r="AW690" s="115"/>
      <c r="AX690" s="115"/>
      <c r="AY690" s="115"/>
      <c r="AZ690" s="115"/>
      <c r="BA690" s="115">
        <f t="shared" si="10801"/>
        <v>0</v>
      </c>
      <c r="BC690" s="118"/>
      <c r="BD690" s="118"/>
      <c r="BE690" s="115"/>
      <c r="BF690" s="115"/>
      <c r="BG690" s="115"/>
      <c r="BH690" s="115"/>
      <c r="BI690" s="115"/>
      <c r="BJ690" s="115">
        <f t="shared" si="10802"/>
        <v>0</v>
      </c>
      <c r="BL690" s="118"/>
      <c r="BM690" s="118"/>
      <c r="BN690" s="115"/>
      <c r="BO690" s="115"/>
      <c r="BP690" s="115"/>
      <c r="BQ690" s="115"/>
      <c r="BR690" s="115"/>
      <c r="BS690" s="115">
        <f t="shared" si="10803"/>
        <v>0</v>
      </c>
      <c r="BU690" s="118"/>
      <c r="BV690" s="118"/>
      <c r="BW690" s="115"/>
      <c r="BX690" s="115"/>
      <c r="BY690" s="115"/>
      <c r="BZ690" s="115"/>
      <c r="CA690" s="115"/>
      <c r="CB690" s="115">
        <f t="shared" si="10804"/>
        <v>0</v>
      </c>
      <c r="CD690" s="118"/>
      <c r="CE690" s="118"/>
      <c r="CF690" s="115"/>
      <c r="CG690" s="115"/>
      <c r="CH690" s="115"/>
      <c r="CI690" s="115"/>
      <c r="CJ690" s="115"/>
      <c r="CK690" s="115">
        <f t="shared" si="10805"/>
        <v>0</v>
      </c>
      <c r="CM690" s="118"/>
      <c r="CN690" s="118"/>
      <c r="CO690" s="115"/>
      <c r="CP690" s="115"/>
      <c r="CQ690" s="115"/>
      <c r="CR690" s="115"/>
      <c r="CS690" s="115"/>
      <c r="CT690" s="115">
        <f t="shared" si="10806"/>
        <v>0</v>
      </c>
      <c r="CV690" s="118"/>
      <c r="CW690" s="118"/>
      <c r="CX690" s="115"/>
      <c r="CY690" s="115"/>
      <c r="CZ690" s="115"/>
      <c r="DA690" s="115"/>
      <c r="DB690" s="115"/>
      <c r="DC690" s="115">
        <f t="shared" si="10807"/>
        <v>0</v>
      </c>
      <c r="DE690" s="118"/>
      <c r="DF690" s="118"/>
      <c r="DG690" s="115"/>
      <c r="DH690" s="115"/>
      <c r="DI690" s="115"/>
      <c r="DJ690" s="115"/>
      <c r="DK690" s="115"/>
      <c r="DL690" s="115">
        <f t="shared" si="10808"/>
        <v>0</v>
      </c>
      <c r="DN690" s="118"/>
      <c r="DO690" s="118"/>
      <c r="DP690" s="115"/>
      <c r="DQ690" s="115"/>
      <c r="DR690" s="115"/>
      <c r="DS690" s="115"/>
      <c r="DT690" s="115"/>
      <c r="DU690" s="115">
        <f t="shared" si="10809"/>
        <v>0</v>
      </c>
      <c r="DW690" s="118"/>
      <c r="DX690" s="118"/>
      <c r="DY690" s="115"/>
      <c r="DZ690" s="115"/>
      <c r="EA690" s="115"/>
      <c r="EB690" s="115"/>
      <c r="EC690" s="115"/>
      <c r="ED690" s="115">
        <f t="shared" si="10810"/>
        <v>0</v>
      </c>
      <c r="EF690" s="118"/>
      <c r="EG690" s="118"/>
      <c r="EH690" s="115"/>
      <c r="EI690" s="115"/>
      <c r="EJ690" s="115"/>
      <c r="EK690" s="115"/>
      <c r="EL690" s="115"/>
      <c r="EM690" s="115">
        <f t="shared" si="10811"/>
        <v>0</v>
      </c>
      <c r="EO690" s="118"/>
      <c r="EP690" s="118"/>
      <c r="EQ690" s="115"/>
      <c r="ER690" s="115"/>
      <c r="ES690" s="115"/>
      <c r="ET690" s="115"/>
      <c r="EU690" s="115"/>
      <c r="EV690" s="115">
        <f t="shared" si="10812"/>
        <v>0</v>
      </c>
      <c r="EX690" s="118"/>
      <c r="EY690" s="118"/>
      <c r="EZ690" s="115"/>
      <c r="FA690" s="115"/>
      <c r="FB690" s="115"/>
      <c r="FC690" s="115"/>
      <c r="FD690" s="115"/>
      <c r="FE690" s="115">
        <f t="shared" si="10813"/>
        <v>0</v>
      </c>
      <c r="FG690" s="118"/>
      <c r="FH690" s="118"/>
      <c r="FI690" s="115"/>
      <c r="FJ690" s="115"/>
      <c r="FK690" s="115"/>
      <c r="FL690" s="115"/>
      <c r="FM690" s="115"/>
      <c r="FN690" s="115">
        <f t="shared" si="10814"/>
        <v>0</v>
      </c>
      <c r="FP690" s="118"/>
      <c r="FQ690" s="118"/>
      <c r="FR690" s="115"/>
      <c r="FS690" s="115"/>
      <c r="FT690" s="115"/>
      <c r="FU690" s="115"/>
      <c r="FV690" s="115"/>
      <c r="FW690" s="115">
        <f t="shared" si="10815"/>
        <v>0</v>
      </c>
      <c r="FY690" s="118"/>
      <c r="FZ690" s="118"/>
      <c r="GA690" s="115"/>
      <c r="GB690" s="115"/>
      <c r="GC690" s="115"/>
      <c r="GD690" s="115"/>
      <c r="GE690" s="115"/>
      <c r="GF690" s="115">
        <f t="shared" si="10816"/>
        <v>0</v>
      </c>
      <c r="GH690" s="118"/>
      <c r="GI690" s="118"/>
      <c r="GJ690" s="115"/>
      <c r="GK690" s="115"/>
      <c r="GL690" s="115"/>
      <c r="GM690" s="115"/>
      <c r="GN690" s="115"/>
      <c r="GO690" s="115">
        <f t="shared" si="10817"/>
        <v>0</v>
      </c>
      <c r="GQ690" s="118"/>
      <c r="GR690" s="118"/>
      <c r="GS690" s="115"/>
      <c r="GT690" s="115"/>
      <c r="GU690" s="115"/>
      <c r="GV690" s="115"/>
      <c r="GW690" s="115"/>
      <c r="GX690" s="115">
        <f t="shared" si="10818"/>
        <v>0</v>
      </c>
      <c r="GZ690" s="118"/>
      <c r="HA690" s="118"/>
      <c r="HB690" s="115"/>
      <c r="HC690" s="115"/>
      <c r="HD690" s="115"/>
      <c r="HE690" s="115"/>
      <c r="HF690" s="115"/>
      <c r="HG690" s="115">
        <f t="shared" si="10819"/>
        <v>0</v>
      </c>
      <c r="HI690" s="118"/>
      <c r="HJ690" s="118"/>
      <c r="HK690" s="115"/>
      <c r="HL690" s="115"/>
      <c r="HM690" s="115"/>
      <c r="HN690" s="115"/>
      <c r="HO690" s="115"/>
      <c r="HP690" s="115">
        <f t="shared" si="10820"/>
        <v>0</v>
      </c>
      <c r="HR690" s="118"/>
      <c r="HS690" s="118"/>
      <c r="HT690" s="115"/>
      <c r="HU690" s="115"/>
      <c r="HV690" s="115"/>
      <c r="HW690" s="115"/>
      <c r="HX690" s="115"/>
      <c r="HY690" s="115">
        <f t="shared" si="10821"/>
        <v>0</v>
      </c>
      <c r="IA690" s="118"/>
      <c r="IB690" s="118"/>
      <c r="IC690" s="115"/>
      <c r="ID690" s="115"/>
      <c r="IE690" s="115"/>
      <c r="IF690" s="115"/>
      <c r="IG690" s="115"/>
      <c r="IH690" s="115">
        <f t="shared" si="10822"/>
        <v>0</v>
      </c>
      <c r="IJ690" s="118"/>
      <c r="IK690" s="118"/>
      <c r="IL690" s="115"/>
      <c r="IM690" s="115"/>
      <c r="IN690" s="115"/>
      <c r="IO690" s="115"/>
      <c r="IP690" s="115"/>
      <c r="IQ690" s="115">
        <f t="shared" si="10823"/>
        <v>0</v>
      </c>
      <c r="IS690" s="118"/>
      <c r="IT690" s="118"/>
      <c r="IU690" s="115"/>
      <c r="IV690" s="115"/>
      <c r="IW690" s="115"/>
      <c r="IX690" s="115"/>
      <c r="IY690" s="115"/>
      <c r="IZ690" s="115">
        <f t="shared" si="10824"/>
        <v>0</v>
      </c>
      <c r="JB690" s="118"/>
      <c r="JC690" s="118"/>
      <c r="JD690" s="115"/>
      <c r="JE690" s="115"/>
      <c r="JF690" s="115"/>
      <c r="JG690" s="115"/>
      <c r="JH690" s="115"/>
      <c r="JI690" s="115">
        <f t="shared" si="10825"/>
        <v>0</v>
      </c>
      <c r="JK690" s="118"/>
      <c r="JL690" s="118"/>
      <c r="JM690" s="115"/>
      <c r="JN690" s="115"/>
      <c r="JO690" s="115"/>
      <c r="JP690" s="115"/>
      <c r="JQ690" s="115"/>
      <c r="JR690" s="115">
        <f t="shared" si="10826"/>
        <v>0</v>
      </c>
      <c r="JS690" s="481"/>
      <c r="JT690" s="118"/>
      <c r="JU690" s="118"/>
      <c r="JV690" s="115"/>
      <c r="JW690" s="115"/>
      <c r="JX690" s="115"/>
      <c r="JY690" s="115"/>
      <c r="JZ690" s="115"/>
      <c r="KA690" s="115">
        <f t="shared" si="10827"/>
        <v>0</v>
      </c>
      <c r="KB690" s="481"/>
      <c r="KC690" s="118"/>
      <c r="KD690" s="118"/>
      <c r="KE690" s="115"/>
      <c r="KF690" s="115"/>
      <c r="KG690" s="115"/>
      <c r="KH690" s="115"/>
      <c r="KI690" s="115"/>
      <c r="KJ690" s="115">
        <f t="shared" si="10828"/>
        <v>0</v>
      </c>
      <c r="KK690" s="481"/>
      <c r="KL690" s="118"/>
      <c r="KM690" s="118"/>
      <c r="KN690" s="115"/>
      <c r="KO690" s="115"/>
      <c r="KP690" s="115"/>
      <c r="KQ690" s="115"/>
      <c r="KR690" s="115"/>
      <c r="KS690" s="115">
        <f t="shared" si="10829"/>
        <v>0</v>
      </c>
      <c r="KT690" s="481"/>
      <c r="KU690" s="118"/>
      <c r="KV690" s="118"/>
      <c r="KW690" s="115"/>
      <c r="KX690" s="115"/>
      <c r="KY690" s="115"/>
      <c r="KZ690" s="115"/>
      <c r="LA690" s="115"/>
      <c r="LB690" s="115">
        <f t="shared" si="10830"/>
        <v>0</v>
      </c>
      <c r="LC690" s="481"/>
      <c r="LD690" s="118"/>
      <c r="LE690" s="118"/>
      <c r="LF690" s="115"/>
      <c r="LG690" s="115"/>
      <c r="LH690" s="115"/>
      <c r="LI690" s="115"/>
      <c r="LJ690" s="115"/>
      <c r="LK690" s="115">
        <f t="shared" si="10831"/>
        <v>0</v>
      </c>
      <c r="LL690" s="481"/>
      <c r="LM690" s="118"/>
      <c r="LN690" s="118"/>
      <c r="LO690" s="115"/>
      <c r="LP690" s="115"/>
      <c r="LQ690" s="115"/>
      <c r="LR690" s="115"/>
      <c r="LS690" s="115"/>
      <c r="LT690" s="115">
        <f t="shared" si="10832"/>
        <v>0</v>
      </c>
      <c r="LU690" s="481"/>
      <c r="LV690" s="118"/>
      <c r="LW690" s="118"/>
      <c r="LX690" s="115"/>
      <c r="LY690" s="115"/>
      <c r="LZ690" s="115"/>
      <c r="MA690" s="115"/>
      <c r="MB690" s="115"/>
      <c r="MC690" s="115">
        <f t="shared" si="10833"/>
        <v>0</v>
      </c>
      <c r="MD690" s="481"/>
      <c r="ME690" s="118"/>
      <c r="MF690" s="118"/>
      <c r="MG690" s="115"/>
      <c r="MH690" s="115"/>
      <c r="MI690" s="115"/>
      <c r="MJ690" s="115"/>
      <c r="MK690" s="115"/>
      <c r="ML690" s="115">
        <f t="shared" si="10834"/>
        <v>0</v>
      </c>
      <c r="MM690" s="481"/>
      <c r="MN690" s="118"/>
      <c r="MO690" s="118"/>
      <c r="MP690" s="115"/>
      <c r="MQ690" s="115"/>
      <c r="MR690" s="115"/>
      <c r="MS690" s="115"/>
      <c r="MT690" s="115"/>
      <c r="MU690" s="115">
        <f t="shared" si="10835"/>
        <v>0</v>
      </c>
      <c r="MV690" s="481"/>
      <c r="MW690" s="118"/>
      <c r="MX690" s="118"/>
      <c r="MY690" s="115"/>
      <c r="MZ690" s="115"/>
      <c r="NA690" s="115"/>
      <c r="NB690" s="115"/>
      <c r="NC690" s="115"/>
      <c r="ND690" s="115">
        <f t="shared" si="10836"/>
        <v>0</v>
      </c>
      <c r="NE690" s="481"/>
      <c r="NF690" s="118"/>
      <c r="NG690" s="118"/>
      <c r="NH690" s="115"/>
      <c r="NI690" s="115"/>
      <c r="NJ690" s="115"/>
      <c r="NK690" s="115"/>
      <c r="NL690" s="115"/>
      <c r="NM690" s="115">
        <f t="shared" si="10837"/>
        <v>0</v>
      </c>
      <c r="NN690" s="481"/>
      <c r="NO690" s="118"/>
      <c r="NP690" s="118"/>
      <c r="NQ690" s="115"/>
      <c r="NR690" s="115"/>
      <c r="NS690" s="115"/>
      <c r="NT690" s="115"/>
      <c r="NU690" s="115"/>
      <c r="NV690" s="115">
        <f t="shared" si="10838"/>
        <v>0</v>
      </c>
      <c r="NW690" s="481"/>
      <c r="NX690" s="118"/>
      <c r="NY690" s="118"/>
      <c r="NZ690" s="115"/>
      <c r="OA690" s="115"/>
      <c r="OB690" s="115"/>
      <c r="OC690" s="115"/>
      <c r="OD690" s="115"/>
      <c r="OE690" s="115">
        <f t="shared" si="10839"/>
        <v>0</v>
      </c>
      <c r="OF690" s="481"/>
      <c r="OG690" s="118"/>
      <c r="OH690" s="118"/>
      <c r="OI690" s="115"/>
      <c r="OJ690" s="115"/>
      <c r="OK690" s="115"/>
      <c r="OL690" s="115"/>
      <c r="OM690" s="115"/>
      <c r="ON690" s="115">
        <f t="shared" si="10840"/>
        <v>0</v>
      </c>
      <c r="OO690" s="481"/>
      <c r="OP690" s="118"/>
      <c r="OQ690" s="118"/>
      <c r="OR690" s="115"/>
      <c r="OS690" s="115"/>
      <c r="OT690" s="115"/>
      <c r="OU690" s="115"/>
      <c r="OV690" s="115"/>
      <c r="OW690" s="115">
        <f t="shared" si="10841"/>
        <v>0</v>
      </c>
      <c r="OY690" s="118"/>
      <c r="OZ690" s="118"/>
      <c r="PA690" s="115"/>
      <c r="PB690" s="115"/>
      <c r="PC690" s="115"/>
      <c r="PD690" s="115"/>
      <c r="PE690" s="115"/>
      <c r="PF690" s="115">
        <f t="shared" si="10842"/>
        <v>0</v>
      </c>
    </row>
    <row r="691" spans="1:422">
      <c r="A691" s="118"/>
      <c r="B691" s="118"/>
      <c r="C691" s="115"/>
      <c r="D691" s="115"/>
      <c r="E691" s="115"/>
      <c r="F691" s="115"/>
      <c r="G691" s="115"/>
      <c r="H691" s="115">
        <f t="shared" si="10796"/>
        <v>0</v>
      </c>
      <c r="J691" s="118"/>
      <c r="K691" s="118"/>
      <c r="L691" s="115"/>
      <c r="M691" s="115"/>
      <c r="N691" s="115"/>
      <c r="O691" s="115"/>
      <c r="P691" s="115"/>
      <c r="Q691" s="115">
        <f t="shared" si="10797"/>
        <v>0</v>
      </c>
      <c r="S691" s="118"/>
      <c r="T691" s="118"/>
      <c r="U691" s="115"/>
      <c r="V691" s="115"/>
      <c r="W691" s="115"/>
      <c r="X691" s="115"/>
      <c r="Y691" s="115"/>
      <c r="Z691" s="115">
        <f t="shared" si="10798"/>
        <v>0</v>
      </c>
      <c r="AB691" s="118"/>
      <c r="AC691" s="118"/>
      <c r="AD691" s="115"/>
      <c r="AE691" s="115"/>
      <c r="AF691" s="115"/>
      <c r="AG691" s="115"/>
      <c r="AH691" s="115"/>
      <c r="AI691" s="115">
        <f t="shared" si="10799"/>
        <v>0</v>
      </c>
      <c r="AK691" s="118"/>
      <c r="AL691" s="118"/>
      <c r="AM691" s="115"/>
      <c r="AN691" s="115"/>
      <c r="AO691" s="115"/>
      <c r="AP691" s="115"/>
      <c r="AQ691" s="115"/>
      <c r="AR691" s="115">
        <f t="shared" si="10800"/>
        <v>0</v>
      </c>
      <c r="AT691" s="118"/>
      <c r="AU691" s="118"/>
      <c r="AV691" s="115"/>
      <c r="AW691" s="115"/>
      <c r="AX691" s="115"/>
      <c r="AY691" s="115"/>
      <c r="AZ691" s="115"/>
      <c r="BA691" s="115">
        <f t="shared" si="10801"/>
        <v>0</v>
      </c>
      <c r="BC691" s="118"/>
      <c r="BD691" s="118"/>
      <c r="BE691" s="115"/>
      <c r="BF691" s="115"/>
      <c r="BG691" s="115"/>
      <c r="BH691" s="115"/>
      <c r="BI691" s="115"/>
      <c r="BJ691" s="115">
        <f t="shared" si="10802"/>
        <v>0</v>
      </c>
      <c r="BL691" s="118"/>
      <c r="BM691" s="118"/>
      <c r="BN691" s="115"/>
      <c r="BO691" s="115"/>
      <c r="BP691" s="115"/>
      <c r="BQ691" s="115"/>
      <c r="BR691" s="115"/>
      <c r="BS691" s="115">
        <f t="shared" si="10803"/>
        <v>0</v>
      </c>
      <c r="BU691" s="118"/>
      <c r="BV691" s="118"/>
      <c r="BW691" s="115"/>
      <c r="BX691" s="115"/>
      <c r="BY691" s="115"/>
      <c r="BZ691" s="115"/>
      <c r="CA691" s="115"/>
      <c r="CB691" s="115">
        <f t="shared" si="10804"/>
        <v>0</v>
      </c>
      <c r="CD691" s="118"/>
      <c r="CE691" s="118"/>
      <c r="CF691" s="115"/>
      <c r="CG691" s="115"/>
      <c r="CH691" s="115"/>
      <c r="CI691" s="115"/>
      <c r="CJ691" s="115"/>
      <c r="CK691" s="115">
        <f t="shared" si="10805"/>
        <v>0</v>
      </c>
      <c r="CM691" s="118"/>
      <c r="CN691" s="118"/>
      <c r="CO691" s="115"/>
      <c r="CP691" s="115"/>
      <c r="CQ691" s="115"/>
      <c r="CR691" s="115"/>
      <c r="CS691" s="115"/>
      <c r="CT691" s="115">
        <f t="shared" si="10806"/>
        <v>0</v>
      </c>
      <c r="CV691" s="118"/>
      <c r="CW691" s="118"/>
      <c r="CX691" s="115"/>
      <c r="CY691" s="115"/>
      <c r="CZ691" s="115"/>
      <c r="DA691" s="115"/>
      <c r="DB691" s="115"/>
      <c r="DC691" s="115">
        <f t="shared" si="10807"/>
        <v>0</v>
      </c>
      <c r="DE691" s="118"/>
      <c r="DF691" s="118"/>
      <c r="DG691" s="115"/>
      <c r="DH691" s="115"/>
      <c r="DI691" s="115"/>
      <c r="DJ691" s="115"/>
      <c r="DK691" s="115"/>
      <c r="DL691" s="115">
        <f t="shared" si="10808"/>
        <v>0</v>
      </c>
      <c r="DN691" s="118"/>
      <c r="DO691" s="118"/>
      <c r="DP691" s="115"/>
      <c r="DQ691" s="115"/>
      <c r="DR691" s="115"/>
      <c r="DS691" s="115"/>
      <c r="DT691" s="115"/>
      <c r="DU691" s="115">
        <f t="shared" si="10809"/>
        <v>0</v>
      </c>
      <c r="DW691" s="118"/>
      <c r="DX691" s="118"/>
      <c r="DY691" s="115"/>
      <c r="DZ691" s="115"/>
      <c r="EA691" s="115"/>
      <c r="EB691" s="115"/>
      <c r="EC691" s="115"/>
      <c r="ED691" s="115">
        <f t="shared" si="10810"/>
        <v>0</v>
      </c>
      <c r="EF691" s="118"/>
      <c r="EG691" s="118"/>
      <c r="EH691" s="115"/>
      <c r="EI691" s="115"/>
      <c r="EJ691" s="115"/>
      <c r="EK691" s="115"/>
      <c r="EL691" s="115"/>
      <c r="EM691" s="115">
        <f t="shared" si="10811"/>
        <v>0</v>
      </c>
      <c r="EO691" s="118"/>
      <c r="EP691" s="118"/>
      <c r="EQ691" s="115"/>
      <c r="ER691" s="115"/>
      <c r="ES691" s="115"/>
      <c r="ET691" s="115"/>
      <c r="EU691" s="115"/>
      <c r="EV691" s="115">
        <f t="shared" si="10812"/>
        <v>0</v>
      </c>
      <c r="EX691" s="118"/>
      <c r="EY691" s="118"/>
      <c r="EZ691" s="115"/>
      <c r="FA691" s="115"/>
      <c r="FB691" s="115"/>
      <c r="FC691" s="115"/>
      <c r="FD691" s="115"/>
      <c r="FE691" s="115">
        <f t="shared" si="10813"/>
        <v>0</v>
      </c>
      <c r="FG691" s="118"/>
      <c r="FH691" s="118"/>
      <c r="FI691" s="115"/>
      <c r="FJ691" s="115"/>
      <c r="FK691" s="115"/>
      <c r="FL691" s="115"/>
      <c r="FM691" s="115"/>
      <c r="FN691" s="115">
        <f t="shared" si="10814"/>
        <v>0</v>
      </c>
      <c r="FP691" s="118"/>
      <c r="FQ691" s="118"/>
      <c r="FR691" s="115"/>
      <c r="FS691" s="115"/>
      <c r="FT691" s="115"/>
      <c r="FU691" s="115"/>
      <c r="FV691" s="115"/>
      <c r="FW691" s="115">
        <f t="shared" si="10815"/>
        <v>0</v>
      </c>
      <c r="FY691" s="118"/>
      <c r="FZ691" s="118"/>
      <c r="GA691" s="115"/>
      <c r="GB691" s="115"/>
      <c r="GC691" s="115"/>
      <c r="GD691" s="115"/>
      <c r="GE691" s="115"/>
      <c r="GF691" s="115">
        <f t="shared" si="10816"/>
        <v>0</v>
      </c>
      <c r="GH691" s="118"/>
      <c r="GI691" s="118"/>
      <c r="GJ691" s="115"/>
      <c r="GK691" s="115"/>
      <c r="GL691" s="115"/>
      <c r="GM691" s="115"/>
      <c r="GN691" s="115"/>
      <c r="GO691" s="115">
        <f t="shared" si="10817"/>
        <v>0</v>
      </c>
      <c r="GQ691" s="118"/>
      <c r="GR691" s="118"/>
      <c r="GS691" s="115"/>
      <c r="GT691" s="115"/>
      <c r="GU691" s="115"/>
      <c r="GV691" s="115"/>
      <c r="GW691" s="115"/>
      <c r="GX691" s="115">
        <f t="shared" si="10818"/>
        <v>0</v>
      </c>
      <c r="GZ691" s="118"/>
      <c r="HA691" s="118"/>
      <c r="HB691" s="115"/>
      <c r="HC691" s="115"/>
      <c r="HD691" s="115"/>
      <c r="HE691" s="115"/>
      <c r="HF691" s="115"/>
      <c r="HG691" s="115">
        <f t="shared" si="10819"/>
        <v>0</v>
      </c>
      <c r="HI691" s="118"/>
      <c r="HJ691" s="118"/>
      <c r="HK691" s="115"/>
      <c r="HL691" s="115"/>
      <c r="HM691" s="115"/>
      <c r="HN691" s="115"/>
      <c r="HO691" s="115"/>
      <c r="HP691" s="115">
        <f t="shared" si="10820"/>
        <v>0</v>
      </c>
      <c r="HR691" s="118"/>
      <c r="HS691" s="118"/>
      <c r="HT691" s="115"/>
      <c r="HU691" s="115"/>
      <c r="HV691" s="115"/>
      <c r="HW691" s="115"/>
      <c r="HX691" s="115"/>
      <c r="HY691" s="115">
        <f t="shared" si="10821"/>
        <v>0</v>
      </c>
      <c r="IA691" s="118"/>
      <c r="IB691" s="118"/>
      <c r="IC691" s="115"/>
      <c r="ID691" s="115"/>
      <c r="IE691" s="115"/>
      <c r="IF691" s="115"/>
      <c r="IG691" s="115"/>
      <c r="IH691" s="115">
        <f t="shared" si="10822"/>
        <v>0</v>
      </c>
      <c r="IJ691" s="118"/>
      <c r="IK691" s="118"/>
      <c r="IL691" s="115"/>
      <c r="IM691" s="115"/>
      <c r="IN691" s="115"/>
      <c r="IO691" s="115"/>
      <c r="IP691" s="115"/>
      <c r="IQ691" s="115">
        <f t="shared" si="10823"/>
        <v>0</v>
      </c>
      <c r="IS691" s="118"/>
      <c r="IT691" s="118"/>
      <c r="IU691" s="115"/>
      <c r="IV691" s="115"/>
      <c r="IW691" s="115"/>
      <c r="IX691" s="115"/>
      <c r="IY691" s="115"/>
      <c r="IZ691" s="115">
        <f t="shared" si="10824"/>
        <v>0</v>
      </c>
      <c r="JB691" s="118"/>
      <c r="JC691" s="118"/>
      <c r="JD691" s="115"/>
      <c r="JE691" s="115"/>
      <c r="JF691" s="115"/>
      <c r="JG691" s="115"/>
      <c r="JH691" s="115"/>
      <c r="JI691" s="115">
        <f t="shared" si="10825"/>
        <v>0</v>
      </c>
      <c r="JK691" s="118"/>
      <c r="JL691" s="118"/>
      <c r="JM691" s="115"/>
      <c r="JN691" s="115"/>
      <c r="JO691" s="115"/>
      <c r="JP691" s="115"/>
      <c r="JQ691" s="115"/>
      <c r="JR691" s="115">
        <f t="shared" si="10826"/>
        <v>0</v>
      </c>
      <c r="JS691" s="481"/>
      <c r="JT691" s="118"/>
      <c r="JU691" s="118"/>
      <c r="JV691" s="115"/>
      <c r="JW691" s="115"/>
      <c r="JX691" s="115"/>
      <c r="JY691" s="115"/>
      <c r="JZ691" s="115"/>
      <c r="KA691" s="115">
        <f t="shared" si="10827"/>
        <v>0</v>
      </c>
      <c r="KB691" s="481"/>
      <c r="KC691" s="118"/>
      <c r="KD691" s="118"/>
      <c r="KE691" s="115"/>
      <c r="KF691" s="115"/>
      <c r="KG691" s="115"/>
      <c r="KH691" s="115"/>
      <c r="KI691" s="115"/>
      <c r="KJ691" s="115">
        <f t="shared" si="10828"/>
        <v>0</v>
      </c>
      <c r="KK691" s="481"/>
      <c r="KL691" s="118"/>
      <c r="KM691" s="118"/>
      <c r="KN691" s="115"/>
      <c r="KO691" s="115"/>
      <c r="KP691" s="115"/>
      <c r="KQ691" s="115"/>
      <c r="KR691" s="115"/>
      <c r="KS691" s="115">
        <f t="shared" si="10829"/>
        <v>0</v>
      </c>
      <c r="KT691" s="481"/>
      <c r="KU691" s="118"/>
      <c r="KV691" s="118"/>
      <c r="KW691" s="115"/>
      <c r="KX691" s="115"/>
      <c r="KY691" s="115"/>
      <c r="KZ691" s="115"/>
      <c r="LA691" s="115"/>
      <c r="LB691" s="115">
        <f t="shared" si="10830"/>
        <v>0</v>
      </c>
      <c r="LC691" s="481"/>
      <c r="LD691" s="118"/>
      <c r="LE691" s="118"/>
      <c r="LF691" s="115"/>
      <c r="LG691" s="115"/>
      <c r="LH691" s="115"/>
      <c r="LI691" s="115"/>
      <c r="LJ691" s="115"/>
      <c r="LK691" s="115">
        <f t="shared" si="10831"/>
        <v>0</v>
      </c>
      <c r="LL691" s="481"/>
      <c r="LM691" s="118"/>
      <c r="LN691" s="118"/>
      <c r="LO691" s="115"/>
      <c r="LP691" s="115"/>
      <c r="LQ691" s="115"/>
      <c r="LR691" s="115"/>
      <c r="LS691" s="115"/>
      <c r="LT691" s="115">
        <f t="shared" si="10832"/>
        <v>0</v>
      </c>
      <c r="LU691" s="481"/>
      <c r="LV691" s="118"/>
      <c r="LW691" s="118"/>
      <c r="LX691" s="115"/>
      <c r="LY691" s="115"/>
      <c r="LZ691" s="115"/>
      <c r="MA691" s="115"/>
      <c r="MB691" s="115"/>
      <c r="MC691" s="115">
        <f t="shared" si="10833"/>
        <v>0</v>
      </c>
      <c r="MD691" s="481"/>
      <c r="ME691" s="118"/>
      <c r="MF691" s="118"/>
      <c r="MG691" s="115"/>
      <c r="MH691" s="115"/>
      <c r="MI691" s="115"/>
      <c r="MJ691" s="115"/>
      <c r="MK691" s="115"/>
      <c r="ML691" s="115">
        <f t="shared" si="10834"/>
        <v>0</v>
      </c>
      <c r="MM691" s="481"/>
      <c r="MN691" s="118"/>
      <c r="MO691" s="118"/>
      <c r="MP691" s="115"/>
      <c r="MQ691" s="115"/>
      <c r="MR691" s="115"/>
      <c r="MS691" s="115"/>
      <c r="MT691" s="115"/>
      <c r="MU691" s="115">
        <f t="shared" si="10835"/>
        <v>0</v>
      </c>
      <c r="MV691" s="481"/>
      <c r="MW691" s="118"/>
      <c r="MX691" s="118"/>
      <c r="MY691" s="115"/>
      <c r="MZ691" s="115"/>
      <c r="NA691" s="115"/>
      <c r="NB691" s="115"/>
      <c r="NC691" s="115"/>
      <c r="ND691" s="115">
        <f t="shared" si="10836"/>
        <v>0</v>
      </c>
      <c r="NE691" s="481"/>
      <c r="NF691" s="118"/>
      <c r="NG691" s="118"/>
      <c r="NH691" s="115"/>
      <c r="NI691" s="115"/>
      <c r="NJ691" s="115"/>
      <c r="NK691" s="115"/>
      <c r="NL691" s="115"/>
      <c r="NM691" s="115">
        <f t="shared" si="10837"/>
        <v>0</v>
      </c>
      <c r="NN691" s="481"/>
      <c r="NO691" s="118"/>
      <c r="NP691" s="118"/>
      <c r="NQ691" s="115"/>
      <c r="NR691" s="115"/>
      <c r="NS691" s="115"/>
      <c r="NT691" s="115"/>
      <c r="NU691" s="115"/>
      <c r="NV691" s="115">
        <f t="shared" si="10838"/>
        <v>0</v>
      </c>
      <c r="NW691" s="481"/>
      <c r="NX691" s="118"/>
      <c r="NY691" s="118"/>
      <c r="NZ691" s="115"/>
      <c r="OA691" s="115"/>
      <c r="OB691" s="115"/>
      <c r="OC691" s="115"/>
      <c r="OD691" s="115"/>
      <c r="OE691" s="115">
        <f t="shared" si="10839"/>
        <v>0</v>
      </c>
      <c r="OF691" s="481"/>
      <c r="OG691" s="118"/>
      <c r="OH691" s="118"/>
      <c r="OI691" s="115"/>
      <c r="OJ691" s="115"/>
      <c r="OK691" s="115"/>
      <c r="OL691" s="115"/>
      <c r="OM691" s="115"/>
      <c r="ON691" s="115">
        <f t="shared" si="10840"/>
        <v>0</v>
      </c>
      <c r="OO691" s="481"/>
      <c r="OP691" s="118"/>
      <c r="OQ691" s="118"/>
      <c r="OR691" s="115"/>
      <c r="OS691" s="115"/>
      <c r="OT691" s="115"/>
      <c r="OU691" s="115"/>
      <c r="OV691" s="115"/>
      <c r="OW691" s="115">
        <f t="shared" si="10841"/>
        <v>0</v>
      </c>
      <c r="OY691" s="118"/>
      <c r="OZ691" s="118"/>
      <c r="PA691" s="115"/>
      <c r="PB691" s="115"/>
      <c r="PC691" s="115"/>
      <c r="PD691" s="115"/>
      <c r="PE691" s="115"/>
      <c r="PF691" s="115">
        <f t="shared" si="10842"/>
        <v>0</v>
      </c>
    </row>
    <row r="692" spans="1:422">
      <c r="A692" s="118"/>
      <c r="B692" s="118"/>
      <c r="C692" s="115"/>
      <c r="D692" s="115"/>
      <c r="E692" s="115"/>
      <c r="F692" s="115"/>
      <c r="G692" s="115"/>
      <c r="H692" s="115">
        <f t="shared" si="10796"/>
        <v>0</v>
      </c>
      <c r="J692" s="118"/>
      <c r="K692" s="118"/>
      <c r="L692" s="115"/>
      <c r="M692" s="115"/>
      <c r="N692" s="115"/>
      <c r="O692" s="115"/>
      <c r="P692" s="115"/>
      <c r="Q692" s="115">
        <f t="shared" si="10797"/>
        <v>0</v>
      </c>
      <c r="S692" s="118"/>
      <c r="T692" s="118"/>
      <c r="U692" s="115"/>
      <c r="V692" s="115"/>
      <c r="W692" s="115"/>
      <c r="X692" s="115"/>
      <c r="Y692" s="115"/>
      <c r="Z692" s="115">
        <f t="shared" si="10798"/>
        <v>0</v>
      </c>
      <c r="AB692" s="118"/>
      <c r="AC692" s="118"/>
      <c r="AD692" s="115"/>
      <c r="AE692" s="115"/>
      <c r="AF692" s="115"/>
      <c r="AG692" s="115"/>
      <c r="AH692" s="115"/>
      <c r="AI692" s="115">
        <f t="shared" si="10799"/>
        <v>0</v>
      </c>
      <c r="AK692" s="118"/>
      <c r="AL692" s="118"/>
      <c r="AM692" s="115"/>
      <c r="AN692" s="115"/>
      <c r="AO692" s="115"/>
      <c r="AP692" s="115"/>
      <c r="AQ692" s="115"/>
      <c r="AR692" s="115">
        <f t="shared" si="10800"/>
        <v>0</v>
      </c>
      <c r="AT692" s="118"/>
      <c r="AU692" s="118"/>
      <c r="AV692" s="115"/>
      <c r="AW692" s="115"/>
      <c r="AX692" s="115"/>
      <c r="AY692" s="115"/>
      <c r="AZ692" s="115"/>
      <c r="BA692" s="115">
        <f t="shared" si="10801"/>
        <v>0</v>
      </c>
      <c r="BC692" s="118"/>
      <c r="BD692" s="118"/>
      <c r="BE692" s="115"/>
      <c r="BF692" s="115"/>
      <c r="BG692" s="115"/>
      <c r="BH692" s="115"/>
      <c r="BI692" s="115"/>
      <c r="BJ692" s="115">
        <f t="shared" si="10802"/>
        <v>0</v>
      </c>
      <c r="BL692" s="118"/>
      <c r="BM692" s="118"/>
      <c r="BN692" s="115"/>
      <c r="BO692" s="115"/>
      <c r="BP692" s="115"/>
      <c r="BQ692" s="115"/>
      <c r="BR692" s="115"/>
      <c r="BS692" s="115">
        <f t="shared" si="10803"/>
        <v>0</v>
      </c>
      <c r="BU692" s="118"/>
      <c r="BV692" s="118"/>
      <c r="BW692" s="115"/>
      <c r="BX692" s="115"/>
      <c r="BY692" s="115"/>
      <c r="BZ692" s="115"/>
      <c r="CA692" s="115"/>
      <c r="CB692" s="115">
        <f t="shared" si="10804"/>
        <v>0</v>
      </c>
      <c r="CD692" s="118"/>
      <c r="CE692" s="118"/>
      <c r="CF692" s="115"/>
      <c r="CG692" s="115"/>
      <c r="CH692" s="115"/>
      <c r="CI692" s="115"/>
      <c r="CJ692" s="115"/>
      <c r="CK692" s="115">
        <f t="shared" si="10805"/>
        <v>0</v>
      </c>
      <c r="CM692" s="118"/>
      <c r="CN692" s="118"/>
      <c r="CO692" s="115"/>
      <c r="CP692" s="115"/>
      <c r="CQ692" s="115"/>
      <c r="CR692" s="115"/>
      <c r="CS692" s="115"/>
      <c r="CT692" s="115">
        <f t="shared" si="10806"/>
        <v>0</v>
      </c>
      <c r="CV692" s="118"/>
      <c r="CW692" s="118"/>
      <c r="CX692" s="115"/>
      <c r="CY692" s="115"/>
      <c r="CZ692" s="115"/>
      <c r="DA692" s="115"/>
      <c r="DB692" s="115"/>
      <c r="DC692" s="115">
        <f t="shared" si="10807"/>
        <v>0</v>
      </c>
      <c r="DE692" s="118"/>
      <c r="DF692" s="118"/>
      <c r="DG692" s="115"/>
      <c r="DH692" s="115"/>
      <c r="DI692" s="115"/>
      <c r="DJ692" s="115"/>
      <c r="DK692" s="115"/>
      <c r="DL692" s="115">
        <f t="shared" si="10808"/>
        <v>0</v>
      </c>
      <c r="DN692" s="118"/>
      <c r="DO692" s="118"/>
      <c r="DP692" s="115"/>
      <c r="DQ692" s="115"/>
      <c r="DR692" s="115"/>
      <c r="DS692" s="115"/>
      <c r="DT692" s="115"/>
      <c r="DU692" s="115">
        <f t="shared" si="10809"/>
        <v>0</v>
      </c>
      <c r="DW692" s="118"/>
      <c r="DX692" s="118"/>
      <c r="DY692" s="115"/>
      <c r="DZ692" s="115"/>
      <c r="EA692" s="115"/>
      <c r="EB692" s="115"/>
      <c r="EC692" s="115"/>
      <c r="ED692" s="115">
        <f t="shared" si="10810"/>
        <v>0</v>
      </c>
      <c r="EF692" s="118"/>
      <c r="EG692" s="118"/>
      <c r="EH692" s="115"/>
      <c r="EI692" s="115"/>
      <c r="EJ692" s="115"/>
      <c r="EK692" s="115"/>
      <c r="EL692" s="115"/>
      <c r="EM692" s="115">
        <f t="shared" si="10811"/>
        <v>0</v>
      </c>
      <c r="EO692" s="118"/>
      <c r="EP692" s="118"/>
      <c r="EQ692" s="115"/>
      <c r="ER692" s="115"/>
      <c r="ES692" s="115"/>
      <c r="ET692" s="115"/>
      <c r="EU692" s="115"/>
      <c r="EV692" s="115">
        <f t="shared" si="10812"/>
        <v>0</v>
      </c>
      <c r="EX692" s="118"/>
      <c r="EY692" s="118"/>
      <c r="EZ692" s="115"/>
      <c r="FA692" s="115"/>
      <c r="FB692" s="115"/>
      <c r="FC692" s="115"/>
      <c r="FD692" s="115"/>
      <c r="FE692" s="115">
        <f t="shared" si="10813"/>
        <v>0</v>
      </c>
      <c r="FG692" s="118"/>
      <c r="FH692" s="118"/>
      <c r="FI692" s="115"/>
      <c r="FJ692" s="115"/>
      <c r="FK692" s="115"/>
      <c r="FL692" s="115"/>
      <c r="FM692" s="115"/>
      <c r="FN692" s="115">
        <f t="shared" si="10814"/>
        <v>0</v>
      </c>
      <c r="FP692" s="118"/>
      <c r="FQ692" s="118"/>
      <c r="FR692" s="115"/>
      <c r="FS692" s="115"/>
      <c r="FT692" s="115"/>
      <c r="FU692" s="115"/>
      <c r="FV692" s="115"/>
      <c r="FW692" s="115">
        <f t="shared" si="10815"/>
        <v>0</v>
      </c>
      <c r="FY692" s="118"/>
      <c r="FZ692" s="118"/>
      <c r="GA692" s="115"/>
      <c r="GB692" s="115"/>
      <c r="GC692" s="115"/>
      <c r="GD692" s="115"/>
      <c r="GE692" s="115"/>
      <c r="GF692" s="115">
        <f t="shared" si="10816"/>
        <v>0</v>
      </c>
      <c r="GH692" s="118"/>
      <c r="GI692" s="118"/>
      <c r="GJ692" s="115"/>
      <c r="GK692" s="115"/>
      <c r="GL692" s="115"/>
      <c r="GM692" s="115"/>
      <c r="GN692" s="115"/>
      <c r="GO692" s="115">
        <f t="shared" si="10817"/>
        <v>0</v>
      </c>
      <c r="GQ692" s="118"/>
      <c r="GR692" s="118"/>
      <c r="GS692" s="115"/>
      <c r="GT692" s="115"/>
      <c r="GU692" s="115"/>
      <c r="GV692" s="115"/>
      <c r="GW692" s="115"/>
      <c r="GX692" s="115">
        <f t="shared" si="10818"/>
        <v>0</v>
      </c>
      <c r="GZ692" s="118"/>
      <c r="HA692" s="118"/>
      <c r="HB692" s="115"/>
      <c r="HC692" s="115"/>
      <c r="HD692" s="115"/>
      <c r="HE692" s="115"/>
      <c r="HF692" s="115"/>
      <c r="HG692" s="115">
        <f t="shared" si="10819"/>
        <v>0</v>
      </c>
      <c r="HI692" s="118"/>
      <c r="HJ692" s="118"/>
      <c r="HK692" s="115"/>
      <c r="HL692" s="115"/>
      <c r="HM692" s="115"/>
      <c r="HN692" s="115"/>
      <c r="HO692" s="115"/>
      <c r="HP692" s="115">
        <f t="shared" si="10820"/>
        <v>0</v>
      </c>
      <c r="HR692" s="118"/>
      <c r="HS692" s="118"/>
      <c r="HT692" s="115"/>
      <c r="HU692" s="115"/>
      <c r="HV692" s="115"/>
      <c r="HW692" s="115"/>
      <c r="HX692" s="115"/>
      <c r="HY692" s="115">
        <f t="shared" si="10821"/>
        <v>0</v>
      </c>
      <c r="IA692" s="118"/>
      <c r="IB692" s="118"/>
      <c r="IC692" s="115"/>
      <c r="ID692" s="115"/>
      <c r="IE692" s="115"/>
      <c r="IF692" s="115"/>
      <c r="IG692" s="115"/>
      <c r="IH692" s="115">
        <f t="shared" si="10822"/>
        <v>0</v>
      </c>
      <c r="IJ692" s="118"/>
      <c r="IK692" s="118"/>
      <c r="IL692" s="115"/>
      <c r="IM692" s="115"/>
      <c r="IN692" s="115"/>
      <c r="IO692" s="115"/>
      <c r="IP692" s="115"/>
      <c r="IQ692" s="115">
        <f t="shared" si="10823"/>
        <v>0</v>
      </c>
      <c r="IS692" s="118"/>
      <c r="IT692" s="118"/>
      <c r="IU692" s="115"/>
      <c r="IV692" s="115"/>
      <c r="IW692" s="115"/>
      <c r="IX692" s="115"/>
      <c r="IY692" s="115"/>
      <c r="IZ692" s="115">
        <f t="shared" si="10824"/>
        <v>0</v>
      </c>
      <c r="JB692" s="118"/>
      <c r="JC692" s="118"/>
      <c r="JD692" s="115"/>
      <c r="JE692" s="115"/>
      <c r="JF692" s="115"/>
      <c r="JG692" s="115"/>
      <c r="JH692" s="115"/>
      <c r="JI692" s="115">
        <f t="shared" si="10825"/>
        <v>0</v>
      </c>
      <c r="JK692" s="118"/>
      <c r="JL692" s="118"/>
      <c r="JM692" s="115"/>
      <c r="JN692" s="115"/>
      <c r="JO692" s="115"/>
      <c r="JP692" s="115"/>
      <c r="JQ692" s="115"/>
      <c r="JR692" s="115">
        <f t="shared" si="10826"/>
        <v>0</v>
      </c>
      <c r="JS692" s="481"/>
      <c r="JT692" s="118"/>
      <c r="JU692" s="118"/>
      <c r="JV692" s="115"/>
      <c r="JW692" s="115"/>
      <c r="JX692" s="115"/>
      <c r="JY692" s="115"/>
      <c r="JZ692" s="115"/>
      <c r="KA692" s="115">
        <f t="shared" si="10827"/>
        <v>0</v>
      </c>
      <c r="KB692" s="481"/>
      <c r="KC692" s="118"/>
      <c r="KD692" s="118"/>
      <c r="KE692" s="115"/>
      <c r="KF692" s="115"/>
      <c r="KG692" s="115"/>
      <c r="KH692" s="115"/>
      <c r="KI692" s="115"/>
      <c r="KJ692" s="115">
        <f t="shared" si="10828"/>
        <v>0</v>
      </c>
      <c r="KK692" s="481"/>
      <c r="KL692" s="118"/>
      <c r="KM692" s="118"/>
      <c r="KN692" s="115"/>
      <c r="KO692" s="115"/>
      <c r="KP692" s="115"/>
      <c r="KQ692" s="115"/>
      <c r="KR692" s="115"/>
      <c r="KS692" s="115">
        <f t="shared" si="10829"/>
        <v>0</v>
      </c>
      <c r="KT692" s="481"/>
      <c r="KU692" s="118"/>
      <c r="KV692" s="118"/>
      <c r="KW692" s="115"/>
      <c r="KX692" s="115"/>
      <c r="KY692" s="115"/>
      <c r="KZ692" s="115"/>
      <c r="LA692" s="115"/>
      <c r="LB692" s="115">
        <f t="shared" si="10830"/>
        <v>0</v>
      </c>
      <c r="LC692" s="481"/>
      <c r="LD692" s="118"/>
      <c r="LE692" s="118"/>
      <c r="LF692" s="115"/>
      <c r="LG692" s="115"/>
      <c r="LH692" s="115"/>
      <c r="LI692" s="115"/>
      <c r="LJ692" s="115"/>
      <c r="LK692" s="115">
        <f t="shared" si="10831"/>
        <v>0</v>
      </c>
      <c r="LL692" s="481"/>
      <c r="LM692" s="118"/>
      <c r="LN692" s="118"/>
      <c r="LO692" s="115"/>
      <c r="LP692" s="115"/>
      <c r="LQ692" s="115"/>
      <c r="LR692" s="115"/>
      <c r="LS692" s="115"/>
      <c r="LT692" s="115">
        <f t="shared" si="10832"/>
        <v>0</v>
      </c>
      <c r="LU692" s="481"/>
      <c r="LV692" s="118"/>
      <c r="LW692" s="118"/>
      <c r="LX692" s="115"/>
      <c r="LY692" s="115"/>
      <c r="LZ692" s="115"/>
      <c r="MA692" s="115"/>
      <c r="MB692" s="115"/>
      <c r="MC692" s="115">
        <f t="shared" si="10833"/>
        <v>0</v>
      </c>
      <c r="MD692" s="481"/>
      <c r="ME692" s="118"/>
      <c r="MF692" s="118"/>
      <c r="MG692" s="115"/>
      <c r="MH692" s="115"/>
      <c r="MI692" s="115"/>
      <c r="MJ692" s="115"/>
      <c r="MK692" s="115"/>
      <c r="ML692" s="115">
        <f t="shared" si="10834"/>
        <v>0</v>
      </c>
      <c r="MM692" s="481"/>
      <c r="MN692" s="118"/>
      <c r="MO692" s="118"/>
      <c r="MP692" s="115"/>
      <c r="MQ692" s="115"/>
      <c r="MR692" s="115"/>
      <c r="MS692" s="115"/>
      <c r="MT692" s="115"/>
      <c r="MU692" s="115">
        <f t="shared" si="10835"/>
        <v>0</v>
      </c>
      <c r="MV692" s="481"/>
      <c r="MW692" s="118"/>
      <c r="MX692" s="118"/>
      <c r="MY692" s="115"/>
      <c r="MZ692" s="115"/>
      <c r="NA692" s="115"/>
      <c r="NB692" s="115"/>
      <c r="NC692" s="115"/>
      <c r="ND692" s="115">
        <f t="shared" si="10836"/>
        <v>0</v>
      </c>
      <c r="NE692" s="481"/>
      <c r="NF692" s="118"/>
      <c r="NG692" s="118"/>
      <c r="NH692" s="115"/>
      <c r="NI692" s="115"/>
      <c r="NJ692" s="115"/>
      <c r="NK692" s="115"/>
      <c r="NL692" s="115"/>
      <c r="NM692" s="115">
        <f t="shared" si="10837"/>
        <v>0</v>
      </c>
      <c r="NN692" s="481"/>
      <c r="NO692" s="118"/>
      <c r="NP692" s="118"/>
      <c r="NQ692" s="115"/>
      <c r="NR692" s="115"/>
      <c r="NS692" s="115"/>
      <c r="NT692" s="115"/>
      <c r="NU692" s="115"/>
      <c r="NV692" s="115">
        <f t="shared" si="10838"/>
        <v>0</v>
      </c>
      <c r="NW692" s="481"/>
      <c r="NX692" s="118"/>
      <c r="NY692" s="118"/>
      <c r="NZ692" s="115"/>
      <c r="OA692" s="115"/>
      <c r="OB692" s="115"/>
      <c r="OC692" s="115"/>
      <c r="OD692" s="115"/>
      <c r="OE692" s="115">
        <f t="shared" si="10839"/>
        <v>0</v>
      </c>
      <c r="OF692" s="481"/>
      <c r="OG692" s="118"/>
      <c r="OH692" s="118"/>
      <c r="OI692" s="115"/>
      <c r="OJ692" s="115"/>
      <c r="OK692" s="115"/>
      <c r="OL692" s="115"/>
      <c r="OM692" s="115"/>
      <c r="ON692" s="115">
        <f t="shared" si="10840"/>
        <v>0</v>
      </c>
      <c r="OO692" s="481"/>
      <c r="OP692" s="118"/>
      <c r="OQ692" s="118"/>
      <c r="OR692" s="115"/>
      <c r="OS692" s="115"/>
      <c r="OT692" s="115"/>
      <c r="OU692" s="115"/>
      <c r="OV692" s="115"/>
      <c r="OW692" s="115">
        <f t="shared" si="10841"/>
        <v>0</v>
      </c>
      <c r="OY692" s="118"/>
      <c r="OZ692" s="118"/>
      <c r="PA692" s="115"/>
      <c r="PB692" s="115"/>
      <c r="PC692" s="115"/>
      <c r="PD692" s="115"/>
      <c r="PE692" s="115"/>
      <c r="PF692" s="115">
        <f t="shared" si="10842"/>
        <v>0</v>
      </c>
    </row>
    <row r="693" spans="1:422">
      <c r="A693" s="118"/>
      <c r="B693" s="118"/>
      <c r="C693" s="119"/>
      <c r="D693" s="119"/>
      <c r="E693" s="119"/>
      <c r="F693" s="119"/>
      <c r="G693" s="120" t="s">
        <v>44</v>
      </c>
      <c r="H693" s="132">
        <f t="shared" si="10615"/>
        <v>0</v>
      </c>
      <c r="J693" s="118"/>
      <c r="K693" s="118"/>
      <c r="L693" s="119"/>
      <c r="M693" s="119"/>
      <c r="N693" s="119"/>
      <c r="O693" s="119"/>
      <c r="P693" s="120" t="s">
        <v>44</v>
      </c>
      <c r="Q693" s="132">
        <f t="shared" si="10616"/>
        <v>0</v>
      </c>
      <c r="S693" s="118"/>
      <c r="T693" s="118"/>
      <c r="U693" s="119"/>
      <c r="V693" s="119"/>
      <c r="W693" s="119"/>
      <c r="X693" s="119"/>
      <c r="Y693" s="120" t="s">
        <v>44</v>
      </c>
      <c r="Z693" s="132">
        <f t="shared" si="10617"/>
        <v>0</v>
      </c>
      <c r="AB693" s="118"/>
      <c r="AC693" s="118"/>
      <c r="AD693" s="119"/>
      <c r="AE693" s="119"/>
      <c r="AF693" s="119"/>
      <c r="AG693" s="119"/>
      <c r="AH693" s="120" t="s">
        <v>44</v>
      </c>
      <c r="AI693" s="132">
        <f t="shared" si="10618"/>
        <v>0</v>
      </c>
      <c r="AK693" s="118"/>
      <c r="AL693" s="118"/>
      <c r="AM693" s="119"/>
      <c r="AN693" s="119"/>
      <c r="AO693" s="119"/>
      <c r="AP693" s="119"/>
      <c r="AQ693" s="120" t="s">
        <v>44</v>
      </c>
      <c r="AR693" s="132">
        <f t="shared" si="10619"/>
        <v>0</v>
      </c>
      <c r="AT693" s="118"/>
      <c r="AU693" s="118"/>
      <c r="AV693" s="119"/>
      <c r="AW693" s="119"/>
      <c r="AX693" s="119"/>
      <c r="AY693" s="119"/>
      <c r="AZ693" s="120" t="s">
        <v>44</v>
      </c>
      <c r="BA693" s="132">
        <f t="shared" si="10620"/>
        <v>0</v>
      </c>
      <c r="BC693" s="118"/>
      <c r="BD693" s="118"/>
      <c r="BE693" s="119"/>
      <c r="BF693" s="119"/>
      <c r="BG693" s="119"/>
      <c r="BH693" s="119"/>
      <c r="BI693" s="120" t="s">
        <v>44</v>
      </c>
      <c r="BJ693" s="132">
        <f t="shared" ref="BJ693:DL693" si="10843">SUM(BJ685:BJ692)</f>
        <v>0</v>
      </c>
      <c r="BL693" s="118"/>
      <c r="BM693" s="118"/>
      <c r="BN693" s="119"/>
      <c r="BO693" s="119"/>
      <c r="BP693" s="119"/>
      <c r="BQ693" s="119"/>
      <c r="BR693" s="120" t="s">
        <v>44</v>
      </c>
      <c r="BS693" s="132">
        <f t="shared" ref="BS693:DU693" si="10844">SUM(BS685:BS692)</f>
        <v>0</v>
      </c>
      <c r="BU693" s="118"/>
      <c r="BV693" s="118"/>
      <c r="BW693" s="119"/>
      <c r="BX693" s="119"/>
      <c r="BY693" s="119"/>
      <c r="BZ693" s="119"/>
      <c r="CA693" s="120" t="s">
        <v>44</v>
      </c>
      <c r="CB693" s="132">
        <f t="shared" si="10843"/>
        <v>0</v>
      </c>
      <c r="CD693" s="118"/>
      <c r="CE693" s="118"/>
      <c r="CF693" s="119"/>
      <c r="CG693" s="119"/>
      <c r="CH693" s="119"/>
      <c r="CI693" s="119"/>
      <c r="CJ693" s="120" t="s">
        <v>44</v>
      </c>
      <c r="CK693" s="132">
        <f t="shared" si="10844"/>
        <v>0</v>
      </c>
      <c r="CM693" s="118"/>
      <c r="CN693" s="118"/>
      <c r="CO693" s="119"/>
      <c r="CP693" s="119"/>
      <c r="CQ693" s="119"/>
      <c r="CR693" s="119"/>
      <c r="CS693" s="120" t="s">
        <v>44</v>
      </c>
      <c r="CT693" s="132">
        <f t="shared" si="10843"/>
        <v>0</v>
      </c>
      <c r="CV693" s="118"/>
      <c r="CW693" s="118"/>
      <c r="CX693" s="119"/>
      <c r="CY693" s="119"/>
      <c r="CZ693" s="119"/>
      <c r="DA693" s="119"/>
      <c r="DB693" s="120" t="s">
        <v>44</v>
      </c>
      <c r="DC693" s="132">
        <f t="shared" si="10844"/>
        <v>0</v>
      </c>
      <c r="DE693" s="118"/>
      <c r="DF693" s="118"/>
      <c r="DG693" s="119"/>
      <c r="DH693" s="119"/>
      <c r="DI693" s="119"/>
      <c r="DJ693" s="119"/>
      <c r="DK693" s="120" t="s">
        <v>44</v>
      </c>
      <c r="DL693" s="132">
        <f t="shared" si="10843"/>
        <v>0</v>
      </c>
      <c r="DN693" s="118"/>
      <c r="DO693" s="118"/>
      <c r="DP693" s="119"/>
      <c r="DQ693" s="119"/>
      <c r="DR693" s="119"/>
      <c r="DS693" s="119"/>
      <c r="DT693" s="120" t="s">
        <v>44</v>
      </c>
      <c r="DU693" s="132">
        <f t="shared" si="10844"/>
        <v>0</v>
      </c>
      <c r="DW693" s="118"/>
      <c r="DX693" s="118"/>
      <c r="DY693" s="119"/>
      <c r="DZ693" s="119"/>
      <c r="EA693" s="119"/>
      <c r="EB693" s="119"/>
      <c r="EC693" s="120" t="s">
        <v>44</v>
      </c>
      <c r="ED693" s="132">
        <f t="shared" ref="ED693:GF693" si="10845">SUM(ED685:ED692)</f>
        <v>0</v>
      </c>
      <c r="EF693" s="118"/>
      <c r="EG693" s="118"/>
      <c r="EH693" s="119"/>
      <c r="EI693" s="119"/>
      <c r="EJ693" s="119"/>
      <c r="EK693" s="119"/>
      <c r="EL693" s="120" t="s">
        <v>44</v>
      </c>
      <c r="EM693" s="132">
        <f t="shared" ref="EM693:GO693" si="10846">SUM(EM685:EM692)</f>
        <v>0</v>
      </c>
      <c r="EO693" s="118"/>
      <c r="EP693" s="118"/>
      <c r="EQ693" s="119"/>
      <c r="ER693" s="119"/>
      <c r="ES693" s="119"/>
      <c r="ET693" s="119"/>
      <c r="EU693" s="120" t="s">
        <v>44</v>
      </c>
      <c r="EV693" s="132">
        <f t="shared" si="10845"/>
        <v>0</v>
      </c>
      <c r="EX693" s="118"/>
      <c r="EY693" s="118"/>
      <c r="EZ693" s="119"/>
      <c r="FA693" s="119"/>
      <c r="FB693" s="119"/>
      <c r="FC693" s="119"/>
      <c r="FD693" s="120" t="s">
        <v>44</v>
      </c>
      <c r="FE693" s="132">
        <f t="shared" si="10846"/>
        <v>0</v>
      </c>
      <c r="FG693" s="118"/>
      <c r="FH693" s="118"/>
      <c r="FI693" s="119"/>
      <c r="FJ693" s="119"/>
      <c r="FK693" s="119"/>
      <c r="FL693" s="119"/>
      <c r="FM693" s="120" t="s">
        <v>44</v>
      </c>
      <c r="FN693" s="132">
        <f t="shared" si="10845"/>
        <v>0</v>
      </c>
      <c r="FP693" s="118"/>
      <c r="FQ693" s="118"/>
      <c r="FR693" s="119"/>
      <c r="FS693" s="119"/>
      <c r="FT693" s="119"/>
      <c r="FU693" s="119"/>
      <c r="FV693" s="120" t="s">
        <v>44</v>
      </c>
      <c r="FW693" s="132">
        <f t="shared" si="10846"/>
        <v>0</v>
      </c>
      <c r="FY693" s="118"/>
      <c r="FZ693" s="118"/>
      <c r="GA693" s="119"/>
      <c r="GB693" s="119"/>
      <c r="GC693" s="119"/>
      <c r="GD693" s="119"/>
      <c r="GE693" s="120" t="s">
        <v>44</v>
      </c>
      <c r="GF693" s="132">
        <f t="shared" si="10845"/>
        <v>0</v>
      </c>
      <c r="GH693" s="118"/>
      <c r="GI693" s="118"/>
      <c r="GJ693" s="119"/>
      <c r="GK693" s="119"/>
      <c r="GL693" s="119"/>
      <c r="GM693" s="119"/>
      <c r="GN693" s="120" t="s">
        <v>44</v>
      </c>
      <c r="GO693" s="132">
        <f t="shared" si="10846"/>
        <v>0</v>
      </c>
      <c r="GQ693" s="118"/>
      <c r="GR693" s="118"/>
      <c r="GS693" s="119"/>
      <c r="GT693" s="119"/>
      <c r="GU693" s="119"/>
      <c r="GV693" s="119"/>
      <c r="GW693" s="120" t="s">
        <v>44</v>
      </c>
      <c r="GX693" s="132">
        <f t="shared" ref="GX693:IZ693" si="10847">SUM(GX685:GX692)</f>
        <v>0</v>
      </c>
      <c r="GZ693" s="118"/>
      <c r="HA693" s="118"/>
      <c r="HB693" s="119"/>
      <c r="HC693" s="119"/>
      <c r="HD693" s="119"/>
      <c r="HE693" s="119"/>
      <c r="HF693" s="120" t="s">
        <v>44</v>
      </c>
      <c r="HG693" s="132">
        <f t="shared" ref="HG693:JI693" si="10848">SUM(HG685:HG692)</f>
        <v>1</v>
      </c>
      <c r="HI693" s="118"/>
      <c r="HJ693" s="118"/>
      <c r="HK693" s="119"/>
      <c r="HL693" s="119"/>
      <c r="HM693" s="119"/>
      <c r="HN693" s="119"/>
      <c r="HO693" s="120" t="s">
        <v>44</v>
      </c>
      <c r="HP693" s="132">
        <f t="shared" si="10847"/>
        <v>1</v>
      </c>
      <c r="HR693" s="118"/>
      <c r="HS693" s="118"/>
      <c r="HT693" s="119"/>
      <c r="HU693" s="119"/>
      <c r="HV693" s="119"/>
      <c r="HW693" s="119"/>
      <c r="HX693" s="120" t="s">
        <v>44</v>
      </c>
      <c r="HY693" s="132">
        <f t="shared" si="10848"/>
        <v>1</v>
      </c>
      <c r="IA693" s="118"/>
      <c r="IB693" s="118"/>
      <c r="IC693" s="119"/>
      <c r="ID693" s="119"/>
      <c r="IE693" s="119"/>
      <c r="IF693" s="119"/>
      <c r="IG693" s="120" t="s">
        <v>44</v>
      </c>
      <c r="IH693" s="132">
        <f t="shared" si="10847"/>
        <v>1</v>
      </c>
      <c r="IJ693" s="118"/>
      <c r="IK693" s="118"/>
      <c r="IL693" s="119"/>
      <c r="IM693" s="119"/>
      <c r="IN693" s="119"/>
      <c r="IO693" s="119"/>
      <c r="IP693" s="120" t="s">
        <v>44</v>
      </c>
      <c r="IQ693" s="132">
        <f t="shared" si="10848"/>
        <v>0</v>
      </c>
      <c r="IS693" s="118"/>
      <c r="IT693" s="118"/>
      <c r="IU693" s="119"/>
      <c r="IV693" s="119"/>
      <c r="IW693" s="119"/>
      <c r="IX693" s="119"/>
      <c r="IY693" s="120" t="s">
        <v>44</v>
      </c>
      <c r="IZ693" s="132">
        <f t="shared" si="10847"/>
        <v>1</v>
      </c>
      <c r="JB693" s="118"/>
      <c r="JC693" s="118"/>
      <c r="JD693" s="119"/>
      <c r="JE693" s="119"/>
      <c r="JF693" s="119"/>
      <c r="JG693" s="119"/>
      <c r="JH693" s="120" t="s">
        <v>44</v>
      </c>
      <c r="JI693" s="132">
        <f t="shared" si="10848"/>
        <v>1</v>
      </c>
      <c r="JK693" s="118"/>
      <c r="JL693" s="118"/>
      <c r="JM693" s="119"/>
      <c r="JN693" s="119"/>
      <c r="JO693" s="119"/>
      <c r="JP693" s="119"/>
      <c r="JQ693" s="120" t="s">
        <v>44</v>
      </c>
      <c r="JR693" s="132">
        <f t="shared" ref="JR693:LT693" si="10849">SUM(JR685:JR692)</f>
        <v>0</v>
      </c>
      <c r="JT693" s="118"/>
      <c r="JU693" s="118"/>
      <c r="JV693" s="119"/>
      <c r="JW693" s="119"/>
      <c r="JX693" s="119"/>
      <c r="JY693" s="119"/>
      <c r="JZ693" s="120" t="s">
        <v>44</v>
      </c>
      <c r="KA693" s="132">
        <f t="shared" ref="KA693:MC693" si="10850">SUM(KA685:KA692)</f>
        <v>1</v>
      </c>
      <c r="KC693" s="118"/>
      <c r="KD693" s="118"/>
      <c r="KE693" s="119"/>
      <c r="KF693" s="119"/>
      <c r="KG693" s="119"/>
      <c r="KH693" s="119"/>
      <c r="KI693" s="120" t="s">
        <v>44</v>
      </c>
      <c r="KJ693" s="132">
        <f t="shared" si="10849"/>
        <v>0</v>
      </c>
      <c r="KL693" s="118"/>
      <c r="KM693" s="118"/>
      <c r="KN693" s="119"/>
      <c r="KO693" s="119"/>
      <c r="KP693" s="119"/>
      <c r="KQ693" s="119"/>
      <c r="KR693" s="120" t="s">
        <v>44</v>
      </c>
      <c r="KS693" s="132">
        <f t="shared" si="10850"/>
        <v>0</v>
      </c>
      <c r="KU693" s="118"/>
      <c r="KV693" s="118"/>
      <c r="KW693" s="119"/>
      <c r="KX693" s="119"/>
      <c r="KY693" s="119"/>
      <c r="KZ693" s="119"/>
      <c r="LA693" s="120" t="s">
        <v>44</v>
      </c>
      <c r="LB693" s="132">
        <f t="shared" si="10849"/>
        <v>0</v>
      </c>
      <c r="LD693" s="118"/>
      <c r="LE693" s="118"/>
      <c r="LF693" s="119"/>
      <c r="LG693" s="119"/>
      <c r="LH693" s="119"/>
      <c r="LI693" s="119"/>
      <c r="LJ693" s="120" t="s">
        <v>44</v>
      </c>
      <c r="LK693" s="132">
        <f t="shared" si="10850"/>
        <v>0</v>
      </c>
      <c r="LM693" s="118"/>
      <c r="LN693" s="118"/>
      <c r="LO693" s="119"/>
      <c r="LP693" s="119"/>
      <c r="LQ693" s="119"/>
      <c r="LR693" s="119"/>
      <c r="LS693" s="120" t="s">
        <v>44</v>
      </c>
      <c r="LT693" s="132">
        <f t="shared" si="10849"/>
        <v>0</v>
      </c>
      <c r="LV693" s="118"/>
      <c r="LW693" s="118"/>
      <c r="LX693" s="119"/>
      <c r="LY693" s="119"/>
      <c r="LZ693" s="119"/>
      <c r="MA693" s="119"/>
      <c r="MB693" s="120" t="s">
        <v>44</v>
      </c>
      <c r="MC693" s="132">
        <f t="shared" si="10850"/>
        <v>0</v>
      </c>
      <c r="ME693" s="118"/>
      <c r="MF693" s="118"/>
      <c r="MG693" s="119"/>
      <c r="MH693" s="119"/>
      <c r="MI693" s="119"/>
      <c r="MJ693" s="119"/>
      <c r="MK693" s="120" t="s">
        <v>44</v>
      </c>
      <c r="ML693" s="132">
        <f t="shared" ref="ML693:ON693" si="10851">SUM(ML685:ML692)</f>
        <v>0</v>
      </c>
      <c r="MN693" s="118"/>
      <c r="MO693" s="118"/>
      <c r="MP693" s="119"/>
      <c r="MQ693" s="119"/>
      <c r="MR693" s="119"/>
      <c r="MS693" s="119"/>
      <c r="MT693" s="120" t="s">
        <v>44</v>
      </c>
      <c r="MU693" s="132">
        <f t="shared" ref="MU693:OW693" si="10852">SUM(MU685:MU692)</f>
        <v>1</v>
      </c>
      <c r="MW693" s="118"/>
      <c r="MX693" s="118"/>
      <c r="MY693" s="119"/>
      <c r="MZ693" s="119"/>
      <c r="NA693" s="119"/>
      <c r="NB693" s="119"/>
      <c r="NC693" s="120" t="s">
        <v>44</v>
      </c>
      <c r="ND693" s="132">
        <f t="shared" si="10851"/>
        <v>1</v>
      </c>
      <c r="NF693" s="118"/>
      <c r="NG693" s="118"/>
      <c r="NH693" s="119"/>
      <c r="NI693" s="119"/>
      <c r="NJ693" s="119"/>
      <c r="NK693" s="119"/>
      <c r="NL693" s="120" t="s">
        <v>44</v>
      </c>
      <c r="NM693" s="132">
        <f t="shared" si="10852"/>
        <v>1</v>
      </c>
      <c r="NO693" s="118"/>
      <c r="NP693" s="118"/>
      <c r="NQ693" s="119"/>
      <c r="NR693" s="119"/>
      <c r="NS693" s="119"/>
      <c r="NT693" s="119"/>
      <c r="NU693" s="120" t="s">
        <v>44</v>
      </c>
      <c r="NV693" s="132">
        <f t="shared" si="10851"/>
        <v>0</v>
      </c>
      <c r="NX693" s="118"/>
      <c r="NY693" s="118"/>
      <c r="NZ693" s="119"/>
      <c r="OA693" s="119"/>
      <c r="OB693" s="119"/>
      <c r="OC693" s="119"/>
      <c r="OD693" s="120" t="s">
        <v>44</v>
      </c>
      <c r="OE693" s="132">
        <f t="shared" si="10852"/>
        <v>1</v>
      </c>
      <c r="OG693" s="118"/>
      <c r="OH693" s="118"/>
      <c r="OI693" s="119"/>
      <c r="OJ693" s="119"/>
      <c r="OK693" s="119"/>
      <c r="OL693" s="119"/>
      <c r="OM693" s="120" t="s">
        <v>44</v>
      </c>
      <c r="ON693" s="132">
        <f t="shared" si="10851"/>
        <v>1</v>
      </c>
      <c r="OP693" s="118"/>
      <c r="OQ693" s="118"/>
      <c r="OR693" s="119"/>
      <c r="OS693" s="119"/>
      <c r="OT693" s="119"/>
      <c r="OU693" s="119"/>
      <c r="OV693" s="120" t="s">
        <v>44</v>
      </c>
      <c r="OW693" s="132">
        <f t="shared" si="10852"/>
        <v>0</v>
      </c>
      <c r="OY693" s="118"/>
      <c r="OZ693" s="118"/>
      <c r="PA693" s="119"/>
      <c r="PB693" s="119"/>
      <c r="PC693" s="119"/>
      <c r="PD693" s="119"/>
      <c r="PE693" s="120" t="s">
        <v>44</v>
      </c>
      <c r="PF693" s="132">
        <f t="shared" ref="PF693" si="10853">SUM(PF685:PF692)</f>
        <v>0</v>
      </c>
    </row>
    <row r="694" spans="1:422" s="139" customFormat="1">
      <c r="A694" s="134"/>
      <c r="B694" s="135"/>
      <c r="C694" s="136"/>
      <c r="D694" s="136"/>
      <c r="E694" s="136"/>
      <c r="F694" s="136"/>
      <c r="G694" s="137"/>
      <c r="H694" s="138"/>
      <c r="J694" s="134"/>
      <c r="K694" s="135"/>
      <c r="L694" s="136"/>
      <c r="M694" s="136"/>
      <c r="N694" s="136"/>
      <c r="O694" s="136"/>
      <c r="P694" s="137"/>
      <c r="Q694" s="138"/>
      <c r="S694" s="134"/>
      <c r="T694" s="135"/>
      <c r="U694" s="136"/>
      <c r="V694" s="136"/>
      <c r="W694" s="136"/>
      <c r="X694" s="136"/>
      <c r="Y694" s="137"/>
      <c r="Z694" s="138"/>
      <c r="AB694" s="134"/>
      <c r="AC694" s="135"/>
      <c r="AD694" s="136"/>
      <c r="AE694" s="136"/>
      <c r="AF694" s="136"/>
      <c r="AG694" s="136"/>
      <c r="AH694" s="137"/>
      <c r="AI694" s="138"/>
      <c r="AK694" s="134"/>
      <c r="AL694" s="135"/>
      <c r="AM694" s="136"/>
      <c r="AN694" s="136"/>
      <c r="AO694" s="136"/>
      <c r="AP694" s="136"/>
      <c r="AQ694" s="137"/>
      <c r="AR694" s="138"/>
      <c r="AT694" s="134"/>
      <c r="AU694" s="135"/>
      <c r="AV694" s="136"/>
      <c r="AW694" s="136"/>
      <c r="AX694" s="136"/>
      <c r="AY694" s="136"/>
      <c r="AZ694" s="137"/>
      <c r="BA694" s="138"/>
      <c r="BC694" s="134"/>
      <c r="BD694" s="135"/>
      <c r="BE694" s="136"/>
      <c r="BF694" s="136"/>
      <c r="BG694" s="136"/>
      <c r="BH694" s="136"/>
      <c r="BI694" s="137"/>
      <c r="BJ694" s="138"/>
      <c r="BL694" s="134"/>
      <c r="BM694" s="135"/>
      <c r="BN694" s="136"/>
      <c r="BO694" s="136"/>
      <c r="BP694" s="136"/>
      <c r="BQ694" s="136"/>
      <c r="BR694" s="137"/>
      <c r="BS694" s="138"/>
      <c r="BU694" s="134"/>
      <c r="BV694" s="135"/>
      <c r="BW694" s="136"/>
      <c r="BX694" s="136"/>
      <c r="BY694" s="136"/>
      <c r="BZ694" s="136"/>
      <c r="CA694" s="137"/>
      <c r="CB694" s="138"/>
      <c r="CD694" s="134"/>
      <c r="CE694" s="135"/>
      <c r="CF694" s="136"/>
      <c r="CG694" s="136"/>
      <c r="CH694" s="136"/>
      <c r="CI694" s="136"/>
      <c r="CJ694" s="137"/>
      <c r="CK694" s="138"/>
      <c r="CM694" s="134"/>
      <c r="CN694" s="135"/>
      <c r="CO694" s="136"/>
      <c r="CP694" s="136"/>
      <c r="CQ694" s="136"/>
      <c r="CR694" s="136"/>
      <c r="CS694" s="137"/>
      <c r="CT694" s="138"/>
      <c r="CV694" s="134"/>
      <c r="CW694" s="135"/>
      <c r="CX694" s="136"/>
      <c r="CY694" s="136"/>
      <c r="CZ694" s="136"/>
      <c r="DA694" s="136"/>
      <c r="DB694" s="137"/>
      <c r="DC694" s="138"/>
      <c r="DE694" s="134"/>
      <c r="DF694" s="135"/>
      <c r="DG694" s="136"/>
      <c r="DH694" s="136"/>
      <c r="DI694" s="136"/>
      <c r="DJ694" s="136"/>
      <c r="DK694" s="137"/>
      <c r="DL694" s="138"/>
      <c r="DN694" s="134"/>
      <c r="DO694" s="135"/>
      <c r="DP694" s="136"/>
      <c r="DQ694" s="136"/>
      <c r="DR694" s="136"/>
      <c r="DS694" s="136"/>
      <c r="DT694" s="137"/>
      <c r="DU694" s="138"/>
      <c r="DW694" s="134"/>
      <c r="DX694" s="135"/>
      <c r="DY694" s="136"/>
      <c r="DZ694" s="136"/>
      <c r="EA694" s="136"/>
      <c r="EB694" s="136"/>
      <c r="EC694" s="137"/>
      <c r="ED694" s="138"/>
      <c r="EF694" s="134"/>
      <c r="EG694" s="135"/>
      <c r="EH694" s="136"/>
      <c r="EI694" s="136"/>
      <c r="EJ694" s="136"/>
      <c r="EK694" s="136"/>
      <c r="EL694" s="137"/>
      <c r="EM694" s="138"/>
      <c r="EO694" s="134"/>
      <c r="EP694" s="135"/>
      <c r="EQ694" s="136"/>
      <c r="ER694" s="136"/>
      <c r="ES694" s="136"/>
      <c r="ET694" s="136"/>
      <c r="EU694" s="137"/>
      <c r="EV694" s="138"/>
      <c r="EX694" s="134"/>
      <c r="EY694" s="135"/>
      <c r="EZ694" s="136"/>
      <c r="FA694" s="136"/>
      <c r="FB694" s="136"/>
      <c r="FC694" s="136"/>
      <c r="FD694" s="137"/>
      <c r="FE694" s="138"/>
      <c r="FG694" s="134"/>
      <c r="FH694" s="135"/>
      <c r="FI694" s="136"/>
      <c r="FJ694" s="136"/>
      <c r="FK694" s="136"/>
      <c r="FL694" s="136"/>
      <c r="FM694" s="137"/>
      <c r="FN694" s="138"/>
      <c r="FP694" s="134"/>
      <c r="FQ694" s="135"/>
      <c r="FR694" s="136"/>
      <c r="FS694" s="136"/>
      <c r="FT694" s="136"/>
      <c r="FU694" s="136"/>
      <c r="FV694" s="137"/>
      <c r="FW694" s="138"/>
      <c r="FY694" s="134"/>
      <c r="FZ694" s="135"/>
      <c r="GA694" s="136"/>
      <c r="GB694" s="136"/>
      <c r="GC694" s="136"/>
      <c r="GD694" s="136"/>
      <c r="GE694" s="137"/>
      <c r="GF694" s="138"/>
      <c r="GH694" s="134"/>
      <c r="GI694" s="135"/>
      <c r="GJ694" s="136"/>
      <c r="GK694" s="136"/>
      <c r="GL694" s="136"/>
      <c r="GM694" s="136"/>
      <c r="GN694" s="137"/>
      <c r="GO694" s="138"/>
      <c r="GQ694" s="134"/>
      <c r="GR694" s="135"/>
      <c r="GS694" s="136"/>
      <c r="GT694" s="136"/>
      <c r="GU694" s="136"/>
      <c r="GV694" s="136"/>
      <c r="GW694" s="137"/>
      <c r="GX694" s="138"/>
      <c r="GZ694" s="134"/>
      <c r="HA694" s="135"/>
      <c r="HB694" s="136"/>
      <c r="HC694" s="136"/>
      <c r="HD694" s="136"/>
      <c r="HE694" s="136"/>
      <c r="HF694" s="137"/>
      <c r="HG694" s="138"/>
      <c r="HI694" s="134"/>
      <c r="HJ694" s="135"/>
      <c r="HK694" s="136"/>
      <c r="HL694" s="136"/>
      <c r="HM694" s="136"/>
      <c r="HN694" s="136"/>
      <c r="HO694" s="137"/>
      <c r="HP694" s="138"/>
      <c r="HR694" s="134"/>
      <c r="HS694" s="135"/>
      <c r="HT694" s="136"/>
      <c r="HU694" s="136"/>
      <c r="HV694" s="136"/>
      <c r="HW694" s="136"/>
      <c r="HX694" s="137"/>
      <c r="HY694" s="138"/>
      <c r="IA694" s="134"/>
      <c r="IB694" s="135"/>
      <c r="IC694" s="136"/>
      <c r="ID694" s="136"/>
      <c r="IE694" s="136"/>
      <c r="IF694" s="136"/>
      <c r="IG694" s="137"/>
      <c r="IH694" s="138"/>
      <c r="IJ694" s="134"/>
      <c r="IK694" s="135"/>
      <c r="IL694" s="136"/>
      <c r="IM694" s="136"/>
      <c r="IN694" s="136"/>
      <c r="IO694" s="136"/>
      <c r="IP694" s="137"/>
      <c r="IQ694" s="138"/>
      <c r="IS694" s="134"/>
      <c r="IT694" s="135"/>
      <c r="IU694" s="136"/>
      <c r="IV694" s="136"/>
      <c r="IW694" s="136"/>
      <c r="IX694" s="136"/>
      <c r="IY694" s="137"/>
      <c r="IZ694" s="138"/>
      <c r="JB694" s="134"/>
      <c r="JC694" s="135"/>
      <c r="JD694" s="136"/>
      <c r="JE694" s="136"/>
      <c r="JF694" s="136"/>
      <c r="JG694" s="136"/>
      <c r="JH694" s="137"/>
      <c r="JI694" s="138"/>
      <c r="JK694" s="134"/>
      <c r="JL694" s="135"/>
      <c r="JM694" s="136"/>
      <c r="JN694" s="136"/>
      <c r="JO694" s="136"/>
      <c r="JP694" s="136"/>
      <c r="JQ694" s="137"/>
      <c r="JR694" s="138"/>
      <c r="JT694" s="134"/>
      <c r="JU694" s="135"/>
      <c r="JV694" s="136"/>
      <c r="JW694" s="136"/>
      <c r="JX694" s="136"/>
      <c r="JY694" s="136"/>
      <c r="JZ694" s="137"/>
      <c r="KA694" s="138"/>
      <c r="KC694" s="134"/>
      <c r="KD694" s="135"/>
      <c r="KE694" s="136"/>
      <c r="KF694" s="136"/>
      <c r="KG694" s="136"/>
      <c r="KH694" s="136"/>
      <c r="KI694" s="137"/>
      <c r="KJ694" s="138"/>
      <c r="KL694" s="134"/>
      <c r="KM694" s="135"/>
      <c r="KN694" s="136"/>
      <c r="KO694" s="136"/>
      <c r="KP694" s="136"/>
      <c r="KQ694" s="136"/>
      <c r="KR694" s="137"/>
      <c r="KS694" s="138"/>
      <c r="KU694" s="134"/>
      <c r="KV694" s="135"/>
      <c r="KW694" s="136"/>
      <c r="KX694" s="136"/>
      <c r="KY694" s="136"/>
      <c r="KZ694" s="136"/>
      <c r="LA694" s="137"/>
      <c r="LB694" s="138"/>
      <c r="LD694" s="134"/>
      <c r="LE694" s="135"/>
      <c r="LF694" s="136"/>
      <c r="LG694" s="136"/>
      <c r="LH694" s="136"/>
      <c r="LI694" s="136"/>
      <c r="LJ694" s="137"/>
      <c r="LK694" s="138"/>
      <c r="LM694" s="134"/>
      <c r="LN694" s="135"/>
      <c r="LO694" s="136"/>
      <c r="LP694" s="136"/>
      <c r="LQ694" s="136"/>
      <c r="LR694" s="136"/>
      <c r="LS694" s="137"/>
      <c r="LT694" s="138"/>
      <c r="LV694" s="134"/>
      <c r="LW694" s="135"/>
      <c r="LX694" s="136"/>
      <c r="LY694" s="136"/>
      <c r="LZ694" s="136"/>
      <c r="MA694" s="136"/>
      <c r="MB694" s="137"/>
      <c r="MC694" s="138"/>
      <c r="ME694" s="134"/>
      <c r="MF694" s="135"/>
      <c r="MG694" s="136"/>
      <c r="MH694" s="136"/>
      <c r="MI694" s="136"/>
      <c r="MJ694" s="136"/>
      <c r="MK694" s="137"/>
      <c r="ML694" s="138"/>
      <c r="MN694" s="134"/>
      <c r="MO694" s="135"/>
      <c r="MP694" s="136"/>
      <c r="MQ694" s="136"/>
      <c r="MR694" s="136"/>
      <c r="MS694" s="136"/>
      <c r="MT694" s="137"/>
      <c r="MU694" s="138"/>
      <c r="MW694" s="134"/>
      <c r="MX694" s="135"/>
      <c r="MY694" s="136"/>
      <c r="MZ694" s="136"/>
      <c r="NA694" s="136"/>
      <c r="NB694" s="136"/>
      <c r="NC694" s="137"/>
      <c r="ND694" s="138"/>
      <c r="NF694" s="134"/>
      <c r="NG694" s="135"/>
      <c r="NH694" s="136"/>
      <c r="NI694" s="136"/>
      <c r="NJ694" s="136"/>
      <c r="NK694" s="136"/>
      <c r="NL694" s="137"/>
      <c r="NM694" s="138"/>
      <c r="NO694" s="134"/>
      <c r="NP694" s="135"/>
      <c r="NQ694" s="136"/>
      <c r="NR694" s="136"/>
      <c r="NS694" s="136"/>
      <c r="NT694" s="136"/>
      <c r="NU694" s="137"/>
      <c r="NV694" s="138"/>
      <c r="NX694" s="134"/>
      <c r="NY694" s="135"/>
      <c r="NZ694" s="136"/>
      <c r="OA694" s="136"/>
      <c r="OB694" s="136"/>
      <c r="OC694" s="136"/>
      <c r="OD694" s="137"/>
      <c r="OE694" s="138"/>
      <c r="OG694" s="134"/>
      <c r="OH694" s="135"/>
      <c r="OI694" s="136"/>
      <c r="OJ694" s="136"/>
      <c r="OK694" s="136"/>
      <c r="OL694" s="136"/>
      <c r="OM694" s="137"/>
      <c r="ON694" s="138"/>
      <c r="OP694" s="134"/>
      <c r="OQ694" s="135"/>
      <c r="OR694" s="136"/>
      <c r="OS694" s="136"/>
      <c r="OT694" s="136"/>
      <c r="OU694" s="136"/>
      <c r="OV694" s="137"/>
      <c r="OW694" s="138"/>
      <c r="OY694" s="134"/>
      <c r="OZ694" s="135"/>
      <c r="PA694" s="136"/>
      <c r="PB694" s="136"/>
      <c r="PC694" s="136"/>
      <c r="PD694" s="136"/>
      <c r="PE694" s="137"/>
      <c r="PF694" s="138"/>
    </row>
    <row r="695" spans="1:422">
      <c r="A695" s="116" t="s">
        <v>312</v>
      </c>
      <c r="B695" s="533" t="str">
        <f>+B680</f>
        <v>INSTALACIONES HIDROSANITARIAS</v>
      </c>
      <c r="C695" s="534"/>
      <c r="D695" s="534"/>
      <c r="E695" s="534"/>
      <c r="F695" s="534"/>
      <c r="G695" s="535"/>
      <c r="H695" s="116"/>
      <c r="J695" s="116" t="s">
        <v>312</v>
      </c>
      <c r="K695" s="533" t="str">
        <f>B695</f>
        <v>INSTALACIONES HIDROSANITARIAS</v>
      </c>
      <c r="L695" s="534"/>
      <c r="M695" s="534"/>
      <c r="N695" s="534"/>
      <c r="O695" s="534"/>
      <c r="P695" s="535"/>
      <c r="Q695" s="116"/>
      <c r="S695" s="116" t="s">
        <v>312</v>
      </c>
      <c r="T695" s="533" t="str">
        <f>K695</f>
        <v>INSTALACIONES HIDROSANITARIAS</v>
      </c>
      <c r="U695" s="534"/>
      <c r="V695" s="534"/>
      <c r="W695" s="534"/>
      <c r="X695" s="534"/>
      <c r="Y695" s="535"/>
      <c r="Z695" s="116"/>
      <c r="AB695" s="116" t="s">
        <v>312</v>
      </c>
      <c r="AC695" s="533" t="str">
        <f>T695</f>
        <v>INSTALACIONES HIDROSANITARIAS</v>
      </c>
      <c r="AD695" s="534"/>
      <c r="AE695" s="534"/>
      <c r="AF695" s="534"/>
      <c r="AG695" s="534"/>
      <c r="AH695" s="535"/>
      <c r="AI695" s="116"/>
      <c r="AK695" s="116" t="s">
        <v>312</v>
      </c>
      <c r="AL695" s="533" t="str">
        <f>AC695</f>
        <v>INSTALACIONES HIDROSANITARIAS</v>
      </c>
      <c r="AM695" s="534"/>
      <c r="AN695" s="534"/>
      <c r="AO695" s="534"/>
      <c r="AP695" s="534"/>
      <c r="AQ695" s="535"/>
      <c r="AR695" s="116"/>
      <c r="AT695" s="116" t="s">
        <v>312</v>
      </c>
      <c r="AU695" s="533" t="str">
        <f>AL695</f>
        <v>INSTALACIONES HIDROSANITARIAS</v>
      </c>
      <c r="AV695" s="534"/>
      <c r="AW695" s="534"/>
      <c r="AX695" s="534"/>
      <c r="AY695" s="534"/>
      <c r="AZ695" s="535"/>
      <c r="BA695" s="116"/>
      <c r="BC695" s="116" t="s">
        <v>312</v>
      </c>
      <c r="BD695" s="533" t="str">
        <f t="shared" ref="BD695" si="10854">AU695</f>
        <v>INSTALACIONES HIDROSANITARIAS</v>
      </c>
      <c r="BE695" s="534"/>
      <c r="BF695" s="534"/>
      <c r="BG695" s="534"/>
      <c r="BH695" s="534"/>
      <c r="BI695" s="535"/>
      <c r="BJ695" s="116"/>
      <c r="BL695" s="116" t="s">
        <v>312</v>
      </c>
      <c r="BM695" s="533" t="str">
        <f t="shared" ref="BM695" si="10855">BD695</f>
        <v>INSTALACIONES HIDROSANITARIAS</v>
      </c>
      <c r="BN695" s="534"/>
      <c r="BO695" s="534"/>
      <c r="BP695" s="534"/>
      <c r="BQ695" s="534"/>
      <c r="BR695" s="535"/>
      <c r="BS695" s="116"/>
      <c r="BU695" s="116" t="s">
        <v>312</v>
      </c>
      <c r="BV695" s="533" t="str">
        <f t="shared" ref="BV695" si="10856">BM695</f>
        <v>INSTALACIONES HIDROSANITARIAS</v>
      </c>
      <c r="BW695" s="534"/>
      <c r="BX695" s="534"/>
      <c r="BY695" s="534"/>
      <c r="BZ695" s="534"/>
      <c r="CA695" s="535"/>
      <c r="CB695" s="116"/>
      <c r="CD695" s="116" t="s">
        <v>312</v>
      </c>
      <c r="CE695" s="533" t="str">
        <f t="shared" ref="CE695" si="10857">BV695</f>
        <v>INSTALACIONES HIDROSANITARIAS</v>
      </c>
      <c r="CF695" s="534"/>
      <c r="CG695" s="534"/>
      <c r="CH695" s="534"/>
      <c r="CI695" s="534"/>
      <c r="CJ695" s="535"/>
      <c r="CK695" s="116"/>
      <c r="CM695" s="116" t="s">
        <v>312</v>
      </c>
      <c r="CN695" s="533" t="str">
        <f t="shared" ref="CN695" si="10858">CE695</f>
        <v>INSTALACIONES HIDROSANITARIAS</v>
      </c>
      <c r="CO695" s="534"/>
      <c r="CP695" s="534"/>
      <c r="CQ695" s="534"/>
      <c r="CR695" s="534"/>
      <c r="CS695" s="535"/>
      <c r="CT695" s="116"/>
      <c r="CV695" s="116" t="s">
        <v>312</v>
      </c>
      <c r="CW695" s="533" t="str">
        <f t="shared" ref="CW695" si="10859">CN695</f>
        <v>INSTALACIONES HIDROSANITARIAS</v>
      </c>
      <c r="CX695" s="534"/>
      <c r="CY695" s="534"/>
      <c r="CZ695" s="534"/>
      <c r="DA695" s="534"/>
      <c r="DB695" s="535"/>
      <c r="DC695" s="116"/>
      <c r="DE695" s="116" t="s">
        <v>312</v>
      </c>
      <c r="DF695" s="533" t="str">
        <f t="shared" ref="DF695" si="10860">CW695</f>
        <v>INSTALACIONES HIDROSANITARIAS</v>
      </c>
      <c r="DG695" s="534"/>
      <c r="DH695" s="534"/>
      <c r="DI695" s="534"/>
      <c r="DJ695" s="534"/>
      <c r="DK695" s="535"/>
      <c r="DL695" s="116"/>
      <c r="DN695" s="116" t="s">
        <v>312</v>
      </c>
      <c r="DO695" s="533" t="str">
        <f t="shared" ref="DO695" si="10861">DF695</f>
        <v>INSTALACIONES HIDROSANITARIAS</v>
      </c>
      <c r="DP695" s="534"/>
      <c r="DQ695" s="534"/>
      <c r="DR695" s="534"/>
      <c r="DS695" s="534"/>
      <c r="DT695" s="535"/>
      <c r="DU695" s="116"/>
      <c r="DW695" s="116" t="s">
        <v>312</v>
      </c>
      <c r="DX695" s="533" t="str">
        <f t="shared" ref="DX695" si="10862">DO695</f>
        <v>INSTALACIONES HIDROSANITARIAS</v>
      </c>
      <c r="DY695" s="534"/>
      <c r="DZ695" s="534"/>
      <c r="EA695" s="534"/>
      <c r="EB695" s="534"/>
      <c r="EC695" s="535"/>
      <c r="ED695" s="116"/>
      <c r="EF695" s="116" t="s">
        <v>312</v>
      </c>
      <c r="EG695" s="533" t="str">
        <f t="shared" ref="EG695" si="10863">DX695</f>
        <v>INSTALACIONES HIDROSANITARIAS</v>
      </c>
      <c r="EH695" s="534"/>
      <c r="EI695" s="534"/>
      <c r="EJ695" s="534"/>
      <c r="EK695" s="534"/>
      <c r="EL695" s="535"/>
      <c r="EM695" s="116"/>
      <c r="EO695" s="116" t="s">
        <v>312</v>
      </c>
      <c r="EP695" s="533" t="str">
        <f t="shared" ref="EP695" si="10864">EG695</f>
        <v>INSTALACIONES HIDROSANITARIAS</v>
      </c>
      <c r="EQ695" s="534"/>
      <c r="ER695" s="534"/>
      <c r="ES695" s="534"/>
      <c r="ET695" s="534"/>
      <c r="EU695" s="535"/>
      <c r="EV695" s="116"/>
      <c r="EX695" s="116" t="s">
        <v>312</v>
      </c>
      <c r="EY695" s="533" t="str">
        <f t="shared" ref="EY695" si="10865">EP695</f>
        <v>INSTALACIONES HIDROSANITARIAS</v>
      </c>
      <c r="EZ695" s="534"/>
      <c r="FA695" s="534"/>
      <c r="FB695" s="534"/>
      <c r="FC695" s="534"/>
      <c r="FD695" s="535"/>
      <c r="FE695" s="116"/>
      <c r="FG695" s="116" t="s">
        <v>312</v>
      </c>
      <c r="FH695" s="533" t="str">
        <f t="shared" ref="FH695" si="10866">EY695</f>
        <v>INSTALACIONES HIDROSANITARIAS</v>
      </c>
      <c r="FI695" s="534"/>
      <c r="FJ695" s="534"/>
      <c r="FK695" s="534"/>
      <c r="FL695" s="534"/>
      <c r="FM695" s="535"/>
      <c r="FN695" s="116"/>
      <c r="FP695" s="116" t="s">
        <v>312</v>
      </c>
      <c r="FQ695" s="533" t="str">
        <f t="shared" ref="FQ695" si="10867">FH695</f>
        <v>INSTALACIONES HIDROSANITARIAS</v>
      </c>
      <c r="FR695" s="534"/>
      <c r="FS695" s="534"/>
      <c r="FT695" s="534"/>
      <c r="FU695" s="534"/>
      <c r="FV695" s="535"/>
      <c r="FW695" s="116"/>
      <c r="FY695" s="116" t="s">
        <v>312</v>
      </c>
      <c r="FZ695" s="533" t="str">
        <f t="shared" ref="FZ695" si="10868">FQ695</f>
        <v>INSTALACIONES HIDROSANITARIAS</v>
      </c>
      <c r="GA695" s="534"/>
      <c r="GB695" s="534"/>
      <c r="GC695" s="534"/>
      <c r="GD695" s="534"/>
      <c r="GE695" s="535"/>
      <c r="GF695" s="116"/>
      <c r="GH695" s="116" t="s">
        <v>312</v>
      </c>
      <c r="GI695" s="533" t="str">
        <f t="shared" ref="GI695" si="10869">FZ695</f>
        <v>INSTALACIONES HIDROSANITARIAS</v>
      </c>
      <c r="GJ695" s="534"/>
      <c r="GK695" s="534"/>
      <c r="GL695" s="534"/>
      <c r="GM695" s="534"/>
      <c r="GN695" s="535"/>
      <c r="GO695" s="116"/>
      <c r="GQ695" s="116" t="s">
        <v>312</v>
      </c>
      <c r="GR695" s="533" t="str">
        <f t="shared" ref="GR695" si="10870">GI695</f>
        <v>INSTALACIONES HIDROSANITARIAS</v>
      </c>
      <c r="GS695" s="534"/>
      <c r="GT695" s="534"/>
      <c r="GU695" s="534"/>
      <c r="GV695" s="534"/>
      <c r="GW695" s="535"/>
      <c r="GX695" s="116"/>
      <c r="GZ695" s="116" t="s">
        <v>312</v>
      </c>
      <c r="HA695" s="533" t="str">
        <f t="shared" ref="HA695" si="10871">GR695</f>
        <v>INSTALACIONES HIDROSANITARIAS</v>
      </c>
      <c r="HB695" s="534"/>
      <c r="HC695" s="534"/>
      <c r="HD695" s="534"/>
      <c r="HE695" s="534"/>
      <c r="HF695" s="535"/>
      <c r="HG695" s="116"/>
      <c r="HI695" s="116" t="s">
        <v>312</v>
      </c>
      <c r="HJ695" s="533" t="str">
        <f t="shared" ref="HJ695" si="10872">HA695</f>
        <v>INSTALACIONES HIDROSANITARIAS</v>
      </c>
      <c r="HK695" s="534"/>
      <c r="HL695" s="534"/>
      <c r="HM695" s="534"/>
      <c r="HN695" s="534"/>
      <c r="HO695" s="535"/>
      <c r="HP695" s="116"/>
      <c r="HR695" s="116" t="s">
        <v>312</v>
      </c>
      <c r="HS695" s="533" t="str">
        <f t="shared" ref="HS695" si="10873">HJ695</f>
        <v>INSTALACIONES HIDROSANITARIAS</v>
      </c>
      <c r="HT695" s="534"/>
      <c r="HU695" s="534"/>
      <c r="HV695" s="534"/>
      <c r="HW695" s="534"/>
      <c r="HX695" s="535"/>
      <c r="HY695" s="116"/>
      <c r="IA695" s="116" t="s">
        <v>312</v>
      </c>
      <c r="IB695" s="533" t="str">
        <f t="shared" ref="IB695" si="10874">HS695</f>
        <v>INSTALACIONES HIDROSANITARIAS</v>
      </c>
      <c r="IC695" s="534"/>
      <c r="ID695" s="534"/>
      <c r="IE695" s="534"/>
      <c r="IF695" s="534"/>
      <c r="IG695" s="535"/>
      <c r="IH695" s="116"/>
      <c r="IJ695" s="116" t="s">
        <v>312</v>
      </c>
      <c r="IK695" s="533" t="str">
        <f t="shared" ref="IK695" si="10875">IB695</f>
        <v>INSTALACIONES HIDROSANITARIAS</v>
      </c>
      <c r="IL695" s="534"/>
      <c r="IM695" s="534"/>
      <c r="IN695" s="534"/>
      <c r="IO695" s="534"/>
      <c r="IP695" s="535"/>
      <c r="IQ695" s="116"/>
      <c r="IS695" s="116" t="s">
        <v>312</v>
      </c>
      <c r="IT695" s="533" t="str">
        <f t="shared" ref="IT695" si="10876">IK695</f>
        <v>INSTALACIONES HIDROSANITARIAS</v>
      </c>
      <c r="IU695" s="534"/>
      <c r="IV695" s="534"/>
      <c r="IW695" s="534"/>
      <c r="IX695" s="534"/>
      <c r="IY695" s="535"/>
      <c r="IZ695" s="116"/>
      <c r="JB695" s="116" t="s">
        <v>312</v>
      </c>
      <c r="JC695" s="533" t="str">
        <f t="shared" ref="JC695" si="10877">IT695</f>
        <v>INSTALACIONES HIDROSANITARIAS</v>
      </c>
      <c r="JD695" s="534"/>
      <c r="JE695" s="534"/>
      <c r="JF695" s="534"/>
      <c r="JG695" s="534"/>
      <c r="JH695" s="535"/>
      <c r="JI695" s="116"/>
      <c r="JK695" s="116" t="s">
        <v>312</v>
      </c>
      <c r="JL695" s="533" t="str">
        <f t="shared" ref="JL695" si="10878">JC695</f>
        <v>INSTALACIONES HIDROSANITARIAS</v>
      </c>
      <c r="JM695" s="534"/>
      <c r="JN695" s="534"/>
      <c r="JO695" s="534"/>
      <c r="JP695" s="534"/>
      <c r="JQ695" s="535"/>
      <c r="JR695" s="116"/>
      <c r="JT695" s="116" t="s">
        <v>312</v>
      </c>
      <c r="JU695" s="533" t="str">
        <f t="shared" ref="JU695" si="10879">JL695</f>
        <v>INSTALACIONES HIDROSANITARIAS</v>
      </c>
      <c r="JV695" s="534"/>
      <c r="JW695" s="534"/>
      <c r="JX695" s="534"/>
      <c r="JY695" s="534"/>
      <c r="JZ695" s="535"/>
      <c r="KA695" s="116"/>
      <c r="KC695" s="116" t="s">
        <v>312</v>
      </c>
      <c r="KD695" s="533" t="str">
        <f t="shared" ref="KD695" si="10880">JU695</f>
        <v>INSTALACIONES HIDROSANITARIAS</v>
      </c>
      <c r="KE695" s="534"/>
      <c r="KF695" s="534"/>
      <c r="KG695" s="534"/>
      <c r="KH695" s="534"/>
      <c r="KI695" s="535"/>
      <c r="KJ695" s="116"/>
      <c r="KL695" s="116" t="s">
        <v>312</v>
      </c>
      <c r="KM695" s="533" t="str">
        <f t="shared" ref="KM695" si="10881">KD695</f>
        <v>INSTALACIONES HIDROSANITARIAS</v>
      </c>
      <c r="KN695" s="534"/>
      <c r="KO695" s="534"/>
      <c r="KP695" s="534"/>
      <c r="KQ695" s="534"/>
      <c r="KR695" s="535"/>
      <c r="KS695" s="116"/>
      <c r="KU695" s="116" t="s">
        <v>312</v>
      </c>
      <c r="KV695" s="533" t="str">
        <f t="shared" ref="KV695" si="10882">KM695</f>
        <v>INSTALACIONES HIDROSANITARIAS</v>
      </c>
      <c r="KW695" s="534"/>
      <c r="KX695" s="534"/>
      <c r="KY695" s="534"/>
      <c r="KZ695" s="534"/>
      <c r="LA695" s="535"/>
      <c r="LB695" s="116"/>
      <c r="LD695" s="116" t="s">
        <v>312</v>
      </c>
      <c r="LE695" s="533" t="str">
        <f t="shared" ref="LE695" si="10883">KV695</f>
        <v>INSTALACIONES HIDROSANITARIAS</v>
      </c>
      <c r="LF695" s="534"/>
      <c r="LG695" s="534"/>
      <c r="LH695" s="534"/>
      <c r="LI695" s="534"/>
      <c r="LJ695" s="535"/>
      <c r="LK695" s="116"/>
      <c r="LM695" s="116" t="s">
        <v>312</v>
      </c>
      <c r="LN695" s="533" t="str">
        <f t="shared" ref="LN695" si="10884">LE695</f>
        <v>INSTALACIONES HIDROSANITARIAS</v>
      </c>
      <c r="LO695" s="534"/>
      <c r="LP695" s="534"/>
      <c r="LQ695" s="534"/>
      <c r="LR695" s="534"/>
      <c r="LS695" s="535"/>
      <c r="LT695" s="116"/>
      <c r="LV695" s="116" t="s">
        <v>312</v>
      </c>
      <c r="LW695" s="533" t="str">
        <f t="shared" ref="LW695" si="10885">LN695</f>
        <v>INSTALACIONES HIDROSANITARIAS</v>
      </c>
      <c r="LX695" s="534"/>
      <c r="LY695" s="534"/>
      <c r="LZ695" s="534"/>
      <c r="MA695" s="534"/>
      <c r="MB695" s="535"/>
      <c r="MC695" s="116"/>
      <c r="ME695" s="116" t="s">
        <v>312</v>
      </c>
      <c r="MF695" s="533" t="str">
        <f t="shared" ref="MF695" si="10886">LW695</f>
        <v>INSTALACIONES HIDROSANITARIAS</v>
      </c>
      <c r="MG695" s="534"/>
      <c r="MH695" s="534"/>
      <c r="MI695" s="534"/>
      <c r="MJ695" s="534"/>
      <c r="MK695" s="535"/>
      <c r="ML695" s="116"/>
      <c r="MN695" s="116" t="s">
        <v>312</v>
      </c>
      <c r="MO695" s="533" t="str">
        <f t="shared" ref="MO695" si="10887">MF695</f>
        <v>INSTALACIONES HIDROSANITARIAS</v>
      </c>
      <c r="MP695" s="534"/>
      <c r="MQ695" s="534"/>
      <c r="MR695" s="534"/>
      <c r="MS695" s="534"/>
      <c r="MT695" s="535"/>
      <c r="MU695" s="116"/>
      <c r="MW695" s="116" t="s">
        <v>312</v>
      </c>
      <c r="MX695" s="533" t="str">
        <f t="shared" ref="MX695" si="10888">MO695</f>
        <v>INSTALACIONES HIDROSANITARIAS</v>
      </c>
      <c r="MY695" s="534"/>
      <c r="MZ695" s="534"/>
      <c r="NA695" s="534"/>
      <c r="NB695" s="534"/>
      <c r="NC695" s="535"/>
      <c r="ND695" s="116"/>
      <c r="NF695" s="116" t="s">
        <v>312</v>
      </c>
      <c r="NG695" s="533" t="str">
        <f t="shared" ref="NG695" si="10889">MX695</f>
        <v>INSTALACIONES HIDROSANITARIAS</v>
      </c>
      <c r="NH695" s="534"/>
      <c r="NI695" s="534"/>
      <c r="NJ695" s="534"/>
      <c r="NK695" s="534"/>
      <c r="NL695" s="535"/>
      <c r="NM695" s="116"/>
      <c r="NO695" s="116" t="s">
        <v>312</v>
      </c>
      <c r="NP695" s="533" t="str">
        <f t="shared" ref="NP695" si="10890">NG695</f>
        <v>INSTALACIONES HIDROSANITARIAS</v>
      </c>
      <c r="NQ695" s="534"/>
      <c r="NR695" s="534"/>
      <c r="NS695" s="534"/>
      <c r="NT695" s="534"/>
      <c r="NU695" s="535"/>
      <c r="NV695" s="116"/>
      <c r="NX695" s="116" t="s">
        <v>312</v>
      </c>
      <c r="NY695" s="533" t="str">
        <f t="shared" ref="NY695" si="10891">NP695</f>
        <v>INSTALACIONES HIDROSANITARIAS</v>
      </c>
      <c r="NZ695" s="534"/>
      <c r="OA695" s="534"/>
      <c r="OB695" s="534"/>
      <c r="OC695" s="534"/>
      <c r="OD695" s="535"/>
      <c r="OE695" s="116"/>
      <c r="OG695" s="116" t="s">
        <v>312</v>
      </c>
      <c r="OH695" s="533" t="str">
        <f t="shared" ref="OH695" si="10892">NY695</f>
        <v>INSTALACIONES HIDROSANITARIAS</v>
      </c>
      <c r="OI695" s="534"/>
      <c r="OJ695" s="534"/>
      <c r="OK695" s="534"/>
      <c r="OL695" s="534"/>
      <c r="OM695" s="535"/>
      <c r="ON695" s="116"/>
      <c r="OP695" s="116" t="s">
        <v>312</v>
      </c>
      <c r="OQ695" s="533" t="str">
        <f t="shared" ref="OQ695" si="10893">OH695</f>
        <v>INSTALACIONES HIDROSANITARIAS</v>
      </c>
      <c r="OR695" s="534"/>
      <c r="OS695" s="534"/>
      <c r="OT695" s="534"/>
      <c r="OU695" s="534"/>
      <c r="OV695" s="535"/>
      <c r="OW695" s="116"/>
      <c r="OY695" s="116" t="s">
        <v>312</v>
      </c>
      <c r="OZ695" s="533" t="str">
        <f t="shared" ref="OZ695" si="10894">OQ695</f>
        <v>INSTALACIONES HIDROSANITARIAS</v>
      </c>
      <c r="PA695" s="534"/>
      <c r="PB695" s="534"/>
      <c r="PC695" s="534"/>
      <c r="PD695" s="534"/>
      <c r="PE695" s="535"/>
      <c r="PF695" s="116"/>
    </row>
    <row r="696" spans="1:422">
      <c r="A696" s="116"/>
      <c r="B696" s="536"/>
      <c r="C696" s="537"/>
      <c r="D696" s="537"/>
      <c r="E696" s="537"/>
      <c r="F696" s="537"/>
      <c r="G696" s="538"/>
      <c r="H696" s="116"/>
      <c r="J696" s="116"/>
      <c r="K696" s="536"/>
      <c r="L696" s="537"/>
      <c r="M696" s="537"/>
      <c r="N696" s="537"/>
      <c r="O696" s="537"/>
      <c r="P696" s="538"/>
      <c r="Q696" s="116"/>
      <c r="S696" s="116"/>
      <c r="T696" s="536"/>
      <c r="U696" s="537"/>
      <c r="V696" s="537"/>
      <c r="W696" s="537"/>
      <c r="X696" s="537"/>
      <c r="Y696" s="538"/>
      <c r="Z696" s="116"/>
      <c r="AB696" s="116"/>
      <c r="AC696" s="536"/>
      <c r="AD696" s="537"/>
      <c r="AE696" s="537"/>
      <c r="AF696" s="537"/>
      <c r="AG696" s="537"/>
      <c r="AH696" s="538"/>
      <c r="AI696" s="116"/>
      <c r="AK696" s="116"/>
      <c r="AL696" s="536"/>
      <c r="AM696" s="537"/>
      <c r="AN696" s="537"/>
      <c r="AO696" s="537"/>
      <c r="AP696" s="537"/>
      <c r="AQ696" s="538"/>
      <c r="AR696" s="116"/>
      <c r="AT696" s="116"/>
      <c r="AU696" s="536"/>
      <c r="AV696" s="537"/>
      <c r="AW696" s="537"/>
      <c r="AX696" s="537"/>
      <c r="AY696" s="537"/>
      <c r="AZ696" s="538"/>
      <c r="BA696" s="116"/>
      <c r="BC696" s="116"/>
      <c r="BD696" s="536"/>
      <c r="BE696" s="537"/>
      <c r="BF696" s="537"/>
      <c r="BG696" s="537"/>
      <c r="BH696" s="537"/>
      <c r="BI696" s="538"/>
      <c r="BJ696" s="116"/>
      <c r="BL696" s="116"/>
      <c r="BM696" s="536"/>
      <c r="BN696" s="537"/>
      <c r="BO696" s="537"/>
      <c r="BP696" s="537"/>
      <c r="BQ696" s="537"/>
      <c r="BR696" s="538"/>
      <c r="BS696" s="116"/>
      <c r="BU696" s="116"/>
      <c r="BV696" s="536"/>
      <c r="BW696" s="537"/>
      <c r="BX696" s="537"/>
      <c r="BY696" s="537"/>
      <c r="BZ696" s="537"/>
      <c r="CA696" s="538"/>
      <c r="CB696" s="116"/>
      <c r="CD696" s="116"/>
      <c r="CE696" s="536"/>
      <c r="CF696" s="537"/>
      <c r="CG696" s="537"/>
      <c r="CH696" s="537"/>
      <c r="CI696" s="537"/>
      <c r="CJ696" s="538"/>
      <c r="CK696" s="116"/>
      <c r="CM696" s="116"/>
      <c r="CN696" s="536"/>
      <c r="CO696" s="537"/>
      <c r="CP696" s="537"/>
      <c r="CQ696" s="537"/>
      <c r="CR696" s="537"/>
      <c r="CS696" s="538"/>
      <c r="CT696" s="116"/>
      <c r="CV696" s="116"/>
      <c r="CW696" s="536"/>
      <c r="CX696" s="537"/>
      <c r="CY696" s="537"/>
      <c r="CZ696" s="537"/>
      <c r="DA696" s="537"/>
      <c r="DB696" s="538"/>
      <c r="DC696" s="116"/>
      <c r="DE696" s="116"/>
      <c r="DF696" s="536"/>
      <c r="DG696" s="537"/>
      <c r="DH696" s="537"/>
      <c r="DI696" s="537"/>
      <c r="DJ696" s="537"/>
      <c r="DK696" s="538"/>
      <c r="DL696" s="116"/>
      <c r="DN696" s="116"/>
      <c r="DO696" s="536"/>
      <c r="DP696" s="537"/>
      <c r="DQ696" s="537"/>
      <c r="DR696" s="537"/>
      <c r="DS696" s="537"/>
      <c r="DT696" s="538"/>
      <c r="DU696" s="116"/>
      <c r="DW696" s="116"/>
      <c r="DX696" s="536"/>
      <c r="DY696" s="537"/>
      <c r="DZ696" s="537"/>
      <c r="EA696" s="537"/>
      <c r="EB696" s="537"/>
      <c r="EC696" s="538"/>
      <c r="ED696" s="116"/>
      <c r="EF696" s="116"/>
      <c r="EG696" s="536"/>
      <c r="EH696" s="537"/>
      <c r="EI696" s="537"/>
      <c r="EJ696" s="537"/>
      <c r="EK696" s="537"/>
      <c r="EL696" s="538"/>
      <c r="EM696" s="116"/>
      <c r="EO696" s="116"/>
      <c r="EP696" s="536"/>
      <c r="EQ696" s="537"/>
      <c r="ER696" s="537"/>
      <c r="ES696" s="537"/>
      <c r="ET696" s="537"/>
      <c r="EU696" s="538"/>
      <c r="EV696" s="116"/>
      <c r="EX696" s="116"/>
      <c r="EY696" s="536"/>
      <c r="EZ696" s="537"/>
      <c r="FA696" s="537"/>
      <c r="FB696" s="537"/>
      <c r="FC696" s="537"/>
      <c r="FD696" s="538"/>
      <c r="FE696" s="116"/>
      <c r="FG696" s="116"/>
      <c r="FH696" s="536"/>
      <c r="FI696" s="537"/>
      <c r="FJ696" s="537"/>
      <c r="FK696" s="537"/>
      <c r="FL696" s="537"/>
      <c r="FM696" s="538"/>
      <c r="FN696" s="116"/>
      <c r="FP696" s="116"/>
      <c r="FQ696" s="536"/>
      <c r="FR696" s="537"/>
      <c r="FS696" s="537"/>
      <c r="FT696" s="537"/>
      <c r="FU696" s="537"/>
      <c r="FV696" s="538"/>
      <c r="FW696" s="116"/>
      <c r="FY696" s="116"/>
      <c r="FZ696" s="536"/>
      <c r="GA696" s="537"/>
      <c r="GB696" s="537"/>
      <c r="GC696" s="537"/>
      <c r="GD696" s="537"/>
      <c r="GE696" s="538"/>
      <c r="GF696" s="116"/>
      <c r="GH696" s="116"/>
      <c r="GI696" s="536"/>
      <c r="GJ696" s="537"/>
      <c r="GK696" s="537"/>
      <c r="GL696" s="537"/>
      <c r="GM696" s="537"/>
      <c r="GN696" s="538"/>
      <c r="GO696" s="116"/>
      <c r="GQ696" s="116"/>
      <c r="GR696" s="536"/>
      <c r="GS696" s="537"/>
      <c r="GT696" s="537"/>
      <c r="GU696" s="537"/>
      <c r="GV696" s="537"/>
      <c r="GW696" s="538"/>
      <c r="GX696" s="116"/>
      <c r="GZ696" s="116"/>
      <c r="HA696" s="536"/>
      <c r="HB696" s="537"/>
      <c r="HC696" s="537"/>
      <c r="HD696" s="537"/>
      <c r="HE696" s="537"/>
      <c r="HF696" s="538"/>
      <c r="HG696" s="116"/>
      <c r="HI696" s="116"/>
      <c r="HJ696" s="536"/>
      <c r="HK696" s="537"/>
      <c r="HL696" s="537"/>
      <c r="HM696" s="537"/>
      <c r="HN696" s="537"/>
      <c r="HO696" s="538"/>
      <c r="HP696" s="116"/>
      <c r="HR696" s="116"/>
      <c r="HS696" s="536"/>
      <c r="HT696" s="537"/>
      <c r="HU696" s="537"/>
      <c r="HV696" s="537"/>
      <c r="HW696" s="537"/>
      <c r="HX696" s="538"/>
      <c r="HY696" s="116"/>
      <c r="IA696" s="116"/>
      <c r="IB696" s="536"/>
      <c r="IC696" s="537"/>
      <c r="ID696" s="537"/>
      <c r="IE696" s="537"/>
      <c r="IF696" s="537"/>
      <c r="IG696" s="538"/>
      <c r="IH696" s="116"/>
      <c r="IJ696" s="116"/>
      <c r="IK696" s="536"/>
      <c r="IL696" s="537"/>
      <c r="IM696" s="537"/>
      <c r="IN696" s="537"/>
      <c r="IO696" s="537"/>
      <c r="IP696" s="538"/>
      <c r="IQ696" s="116"/>
      <c r="IS696" s="116"/>
      <c r="IT696" s="536"/>
      <c r="IU696" s="537"/>
      <c r="IV696" s="537"/>
      <c r="IW696" s="537"/>
      <c r="IX696" s="537"/>
      <c r="IY696" s="538"/>
      <c r="IZ696" s="116"/>
      <c r="JB696" s="116"/>
      <c r="JC696" s="536"/>
      <c r="JD696" s="537"/>
      <c r="JE696" s="537"/>
      <c r="JF696" s="537"/>
      <c r="JG696" s="537"/>
      <c r="JH696" s="538"/>
      <c r="JI696" s="116"/>
      <c r="JK696" s="116"/>
      <c r="JL696" s="536"/>
      <c r="JM696" s="537"/>
      <c r="JN696" s="537"/>
      <c r="JO696" s="537"/>
      <c r="JP696" s="537"/>
      <c r="JQ696" s="538"/>
      <c r="JR696" s="116"/>
      <c r="JT696" s="116"/>
      <c r="JU696" s="536"/>
      <c r="JV696" s="537"/>
      <c r="JW696" s="537"/>
      <c r="JX696" s="537"/>
      <c r="JY696" s="537"/>
      <c r="JZ696" s="538"/>
      <c r="KA696" s="116"/>
      <c r="KC696" s="116"/>
      <c r="KD696" s="536"/>
      <c r="KE696" s="537"/>
      <c r="KF696" s="537"/>
      <c r="KG696" s="537"/>
      <c r="KH696" s="537"/>
      <c r="KI696" s="538"/>
      <c r="KJ696" s="116"/>
      <c r="KL696" s="116"/>
      <c r="KM696" s="536"/>
      <c r="KN696" s="537"/>
      <c r="KO696" s="537"/>
      <c r="KP696" s="537"/>
      <c r="KQ696" s="537"/>
      <c r="KR696" s="538"/>
      <c r="KS696" s="116"/>
      <c r="KU696" s="116"/>
      <c r="KV696" s="536"/>
      <c r="KW696" s="537"/>
      <c r="KX696" s="537"/>
      <c r="KY696" s="537"/>
      <c r="KZ696" s="537"/>
      <c r="LA696" s="538"/>
      <c r="LB696" s="116"/>
      <c r="LD696" s="116"/>
      <c r="LE696" s="536"/>
      <c r="LF696" s="537"/>
      <c r="LG696" s="537"/>
      <c r="LH696" s="537"/>
      <c r="LI696" s="537"/>
      <c r="LJ696" s="538"/>
      <c r="LK696" s="116"/>
      <c r="LM696" s="116"/>
      <c r="LN696" s="536"/>
      <c r="LO696" s="537"/>
      <c r="LP696" s="537"/>
      <c r="LQ696" s="537"/>
      <c r="LR696" s="537"/>
      <c r="LS696" s="538"/>
      <c r="LT696" s="116"/>
      <c r="LV696" s="116"/>
      <c r="LW696" s="536"/>
      <c r="LX696" s="537"/>
      <c r="LY696" s="537"/>
      <c r="LZ696" s="537"/>
      <c r="MA696" s="537"/>
      <c r="MB696" s="538"/>
      <c r="MC696" s="116"/>
      <c r="ME696" s="116"/>
      <c r="MF696" s="536"/>
      <c r="MG696" s="537"/>
      <c r="MH696" s="537"/>
      <c r="MI696" s="537"/>
      <c r="MJ696" s="537"/>
      <c r="MK696" s="538"/>
      <c r="ML696" s="116"/>
      <c r="MN696" s="116"/>
      <c r="MO696" s="536"/>
      <c r="MP696" s="537"/>
      <c r="MQ696" s="537"/>
      <c r="MR696" s="537"/>
      <c r="MS696" s="537"/>
      <c r="MT696" s="538"/>
      <c r="MU696" s="116"/>
      <c r="MW696" s="116"/>
      <c r="MX696" s="536"/>
      <c r="MY696" s="537"/>
      <c r="MZ696" s="537"/>
      <c r="NA696" s="537"/>
      <c r="NB696" s="537"/>
      <c r="NC696" s="538"/>
      <c r="ND696" s="116"/>
      <c r="NF696" s="116"/>
      <c r="NG696" s="536"/>
      <c r="NH696" s="537"/>
      <c r="NI696" s="537"/>
      <c r="NJ696" s="537"/>
      <c r="NK696" s="537"/>
      <c r="NL696" s="538"/>
      <c r="NM696" s="116"/>
      <c r="NO696" s="116"/>
      <c r="NP696" s="536"/>
      <c r="NQ696" s="537"/>
      <c r="NR696" s="537"/>
      <c r="NS696" s="537"/>
      <c r="NT696" s="537"/>
      <c r="NU696" s="538"/>
      <c r="NV696" s="116"/>
      <c r="NX696" s="116"/>
      <c r="NY696" s="536"/>
      <c r="NZ696" s="537"/>
      <c r="OA696" s="537"/>
      <c r="OB696" s="537"/>
      <c r="OC696" s="537"/>
      <c r="OD696" s="538"/>
      <c r="OE696" s="116"/>
      <c r="OG696" s="116"/>
      <c r="OH696" s="536"/>
      <c r="OI696" s="537"/>
      <c r="OJ696" s="537"/>
      <c r="OK696" s="537"/>
      <c r="OL696" s="537"/>
      <c r="OM696" s="538"/>
      <c r="ON696" s="116"/>
      <c r="OP696" s="116"/>
      <c r="OQ696" s="536"/>
      <c r="OR696" s="537"/>
      <c r="OS696" s="537"/>
      <c r="OT696" s="537"/>
      <c r="OU696" s="537"/>
      <c r="OV696" s="538"/>
      <c r="OW696" s="116"/>
      <c r="OY696" s="116"/>
      <c r="OZ696" s="536"/>
      <c r="PA696" s="537"/>
      <c r="PB696" s="537"/>
      <c r="PC696" s="537"/>
      <c r="PD696" s="537"/>
      <c r="PE696" s="538"/>
      <c r="PF696" s="116"/>
    </row>
    <row r="697" spans="1:422" ht="15" customHeight="1">
      <c r="A697" s="117" t="s">
        <v>1</v>
      </c>
      <c r="B697" s="544" t="str">
        <f>+APU!B397</f>
        <v>TUBERIA PVC SANITARIA DE 4".</v>
      </c>
      <c r="C697" s="545"/>
      <c r="D697" s="545"/>
      <c r="E697" s="545"/>
      <c r="F697" s="545"/>
      <c r="G697" s="545"/>
      <c r="H697" s="117" t="s">
        <v>313</v>
      </c>
      <c r="J697" s="117" t="s">
        <v>1</v>
      </c>
      <c r="K697" s="539" t="str">
        <f>B697</f>
        <v>TUBERIA PVC SANITARIA DE 4".</v>
      </c>
      <c r="L697" s="540"/>
      <c r="M697" s="540"/>
      <c r="N697" s="540"/>
      <c r="O697" s="540"/>
      <c r="P697" s="540"/>
      <c r="Q697" s="117" t="s">
        <v>313</v>
      </c>
      <c r="S697" s="117" t="s">
        <v>1</v>
      </c>
      <c r="T697" s="539" t="str">
        <f>K697</f>
        <v>TUBERIA PVC SANITARIA DE 4".</v>
      </c>
      <c r="U697" s="540"/>
      <c r="V697" s="540"/>
      <c r="W697" s="540"/>
      <c r="X697" s="540"/>
      <c r="Y697" s="540"/>
      <c r="Z697" s="117" t="s">
        <v>313</v>
      </c>
      <c r="AB697" s="117" t="s">
        <v>1</v>
      </c>
      <c r="AC697" s="539" t="str">
        <f>T697</f>
        <v>TUBERIA PVC SANITARIA DE 4".</v>
      </c>
      <c r="AD697" s="540"/>
      <c r="AE697" s="540"/>
      <c r="AF697" s="540"/>
      <c r="AG697" s="540"/>
      <c r="AH697" s="540"/>
      <c r="AI697" s="117" t="s">
        <v>313</v>
      </c>
      <c r="AK697" s="117" t="s">
        <v>1</v>
      </c>
      <c r="AL697" s="539" t="str">
        <f>AC697</f>
        <v>TUBERIA PVC SANITARIA DE 4".</v>
      </c>
      <c r="AM697" s="540"/>
      <c r="AN697" s="540"/>
      <c r="AO697" s="540"/>
      <c r="AP697" s="540"/>
      <c r="AQ697" s="540"/>
      <c r="AR697" s="117" t="s">
        <v>313</v>
      </c>
      <c r="AT697" s="117" t="s">
        <v>1</v>
      </c>
      <c r="AU697" s="539" t="str">
        <f>AL697</f>
        <v>TUBERIA PVC SANITARIA DE 4".</v>
      </c>
      <c r="AV697" s="540"/>
      <c r="AW697" s="540"/>
      <c r="AX697" s="540"/>
      <c r="AY697" s="540"/>
      <c r="AZ697" s="540"/>
      <c r="BA697" s="117" t="s">
        <v>313</v>
      </c>
      <c r="BC697" s="117" t="s">
        <v>1</v>
      </c>
      <c r="BD697" s="539" t="str">
        <f t="shared" ref="BD697" si="10895">AU697</f>
        <v>TUBERIA PVC SANITARIA DE 4".</v>
      </c>
      <c r="BE697" s="540"/>
      <c r="BF697" s="540"/>
      <c r="BG697" s="540"/>
      <c r="BH697" s="540"/>
      <c r="BI697" s="540"/>
      <c r="BJ697" s="117" t="s">
        <v>313</v>
      </c>
      <c r="BL697" s="117" t="s">
        <v>1</v>
      </c>
      <c r="BM697" s="539" t="str">
        <f t="shared" ref="BM697" si="10896">BD697</f>
        <v>TUBERIA PVC SANITARIA DE 4".</v>
      </c>
      <c r="BN697" s="540"/>
      <c r="BO697" s="540"/>
      <c r="BP697" s="540"/>
      <c r="BQ697" s="540"/>
      <c r="BR697" s="540"/>
      <c r="BS697" s="117" t="s">
        <v>313</v>
      </c>
      <c r="BU697" s="117" t="s">
        <v>1</v>
      </c>
      <c r="BV697" s="539" t="str">
        <f t="shared" ref="BV697" si="10897">BM697</f>
        <v>TUBERIA PVC SANITARIA DE 4".</v>
      </c>
      <c r="BW697" s="540"/>
      <c r="BX697" s="540"/>
      <c r="BY697" s="540"/>
      <c r="BZ697" s="540"/>
      <c r="CA697" s="540"/>
      <c r="CB697" s="117" t="s">
        <v>313</v>
      </c>
      <c r="CD697" s="117" t="s">
        <v>1</v>
      </c>
      <c r="CE697" s="539" t="str">
        <f t="shared" ref="CE697" si="10898">BV697</f>
        <v>TUBERIA PVC SANITARIA DE 4".</v>
      </c>
      <c r="CF697" s="540"/>
      <c r="CG697" s="540"/>
      <c r="CH697" s="540"/>
      <c r="CI697" s="540"/>
      <c r="CJ697" s="540"/>
      <c r="CK697" s="117" t="s">
        <v>313</v>
      </c>
      <c r="CM697" s="117" t="s">
        <v>1</v>
      </c>
      <c r="CN697" s="539" t="str">
        <f t="shared" ref="CN697" si="10899">CE697</f>
        <v>TUBERIA PVC SANITARIA DE 4".</v>
      </c>
      <c r="CO697" s="540"/>
      <c r="CP697" s="540"/>
      <c r="CQ697" s="540"/>
      <c r="CR697" s="540"/>
      <c r="CS697" s="540"/>
      <c r="CT697" s="117" t="s">
        <v>313</v>
      </c>
      <c r="CV697" s="117" t="s">
        <v>1</v>
      </c>
      <c r="CW697" s="539" t="str">
        <f t="shared" ref="CW697" si="10900">CN697</f>
        <v>TUBERIA PVC SANITARIA DE 4".</v>
      </c>
      <c r="CX697" s="540"/>
      <c r="CY697" s="540"/>
      <c r="CZ697" s="540"/>
      <c r="DA697" s="540"/>
      <c r="DB697" s="540"/>
      <c r="DC697" s="117" t="s">
        <v>313</v>
      </c>
      <c r="DE697" s="117" t="s">
        <v>1</v>
      </c>
      <c r="DF697" s="539" t="str">
        <f t="shared" ref="DF697" si="10901">CW697</f>
        <v>TUBERIA PVC SANITARIA DE 4".</v>
      </c>
      <c r="DG697" s="540"/>
      <c r="DH697" s="540"/>
      <c r="DI697" s="540"/>
      <c r="DJ697" s="540"/>
      <c r="DK697" s="540"/>
      <c r="DL697" s="117" t="s">
        <v>313</v>
      </c>
      <c r="DN697" s="117" t="s">
        <v>1</v>
      </c>
      <c r="DO697" s="539" t="str">
        <f t="shared" ref="DO697" si="10902">DF697</f>
        <v>TUBERIA PVC SANITARIA DE 4".</v>
      </c>
      <c r="DP697" s="540"/>
      <c r="DQ697" s="540"/>
      <c r="DR697" s="540"/>
      <c r="DS697" s="540"/>
      <c r="DT697" s="540"/>
      <c r="DU697" s="117" t="s">
        <v>313</v>
      </c>
      <c r="DW697" s="117" t="s">
        <v>1</v>
      </c>
      <c r="DX697" s="539" t="str">
        <f t="shared" ref="DX697" si="10903">DO697</f>
        <v>TUBERIA PVC SANITARIA DE 4".</v>
      </c>
      <c r="DY697" s="540"/>
      <c r="DZ697" s="540"/>
      <c r="EA697" s="540"/>
      <c r="EB697" s="540"/>
      <c r="EC697" s="540"/>
      <c r="ED697" s="117" t="s">
        <v>313</v>
      </c>
      <c r="EF697" s="117" t="s">
        <v>1</v>
      </c>
      <c r="EG697" s="539" t="str">
        <f t="shared" ref="EG697" si="10904">DX697</f>
        <v>TUBERIA PVC SANITARIA DE 4".</v>
      </c>
      <c r="EH697" s="540"/>
      <c r="EI697" s="540"/>
      <c r="EJ697" s="540"/>
      <c r="EK697" s="540"/>
      <c r="EL697" s="540"/>
      <c r="EM697" s="117" t="s">
        <v>313</v>
      </c>
      <c r="EO697" s="117" t="s">
        <v>1</v>
      </c>
      <c r="EP697" s="539" t="str">
        <f t="shared" ref="EP697" si="10905">EG697</f>
        <v>TUBERIA PVC SANITARIA DE 4".</v>
      </c>
      <c r="EQ697" s="540"/>
      <c r="ER697" s="540"/>
      <c r="ES697" s="540"/>
      <c r="ET697" s="540"/>
      <c r="EU697" s="540"/>
      <c r="EV697" s="117" t="s">
        <v>313</v>
      </c>
      <c r="EX697" s="117" t="s">
        <v>1</v>
      </c>
      <c r="EY697" s="539" t="str">
        <f t="shared" ref="EY697" si="10906">EP697</f>
        <v>TUBERIA PVC SANITARIA DE 4".</v>
      </c>
      <c r="EZ697" s="540"/>
      <c r="FA697" s="540"/>
      <c r="FB697" s="540"/>
      <c r="FC697" s="540"/>
      <c r="FD697" s="540"/>
      <c r="FE697" s="117" t="s">
        <v>313</v>
      </c>
      <c r="FG697" s="117" t="s">
        <v>1</v>
      </c>
      <c r="FH697" s="539" t="str">
        <f t="shared" ref="FH697" si="10907">EY697</f>
        <v>TUBERIA PVC SANITARIA DE 4".</v>
      </c>
      <c r="FI697" s="540"/>
      <c r="FJ697" s="540"/>
      <c r="FK697" s="540"/>
      <c r="FL697" s="540"/>
      <c r="FM697" s="540"/>
      <c r="FN697" s="117" t="s">
        <v>313</v>
      </c>
      <c r="FP697" s="117" t="s">
        <v>1</v>
      </c>
      <c r="FQ697" s="539" t="str">
        <f t="shared" ref="FQ697" si="10908">FH697</f>
        <v>TUBERIA PVC SANITARIA DE 4".</v>
      </c>
      <c r="FR697" s="540"/>
      <c r="FS697" s="540"/>
      <c r="FT697" s="540"/>
      <c r="FU697" s="540"/>
      <c r="FV697" s="540"/>
      <c r="FW697" s="117" t="s">
        <v>313</v>
      </c>
      <c r="FY697" s="117" t="s">
        <v>1</v>
      </c>
      <c r="FZ697" s="539" t="str">
        <f t="shared" ref="FZ697" si="10909">FQ697</f>
        <v>TUBERIA PVC SANITARIA DE 4".</v>
      </c>
      <c r="GA697" s="540"/>
      <c r="GB697" s="540"/>
      <c r="GC697" s="540"/>
      <c r="GD697" s="540"/>
      <c r="GE697" s="540"/>
      <c r="GF697" s="117" t="s">
        <v>313</v>
      </c>
      <c r="GH697" s="117" t="s">
        <v>1</v>
      </c>
      <c r="GI697" s="539" t="str">
        <f t="shared" ref="GI697" si="10910">FZ697</f>
        <v>TUBERIA PVC SANITARIA DE 4".</v>
      </c>
      <c r="GJ697" s="540"/>
      <c r="GK697" s="540"/>
      <c r="GL697" s="540"/>
      <c r="GM697" s="540"/>
      <c r="GN697" s="540"/>
      <c r="GO697" s="117" t="s">
        <v>313</v>
      </c>
      <c r="GQ697" s="117" t="s">
        <v>1</v>
      </c>
      <c r="GR697" s="539" t="str">
        <f t="shared" ref="GR697" si="10911">GI697</f>
        <v>TUBERIA PVC SANITARIA DE 4".</v>
      </c>
      <c r="GS697" s="540"/>
      <c r="GT697" s="540"/>
      <c r="GU697" s="540"/>
      <c r="GV697" s="540"/>
      <c r="GW697" s="540"/>
      <c r="GX697" s="117" t="s">
        <v>313</v>
      </c>
      <c r="GZ697" s="117" t="s">
        <v>1</v>
      </c>
      <c r="HA697" s="539" t="str">
        <f t="shared" ref="HA697" si="10912">GR697</f>
        <v>TUBERIA PVC SANITARIA DE 4".</v>
      </c>
      <c r="HB697" s="540"/>
      <c r="HC697" s="540"/>
      <c r="HD697" s="540"/>
      <c r="HE697" s="540"/>
      <c r="HF697" s="540"/>
      <c r="HG697" s="117" t="s">
        <v>313</v>
      </c>
      <c r="HI697" s="117" t="s">
        <v>1</v>
      </c>
      <c r="HJ697" s="539" t="str">
        <f t="shared" ref="HJ697" si="10913">HA697</f>
        <v>TUBERIA PVC SANITARIA DE 4".</v>
      </c>
      <c r="HK697" s="540"/>
      <c r="HL697" s="540"/>
      <c r="HM697" s="540"/>
      <c r="HN697" s="540"/>
      <c r="HO697" s="540"/>
      <c r="HP697" s="117" t="s">
        <v>313</v>
      </c>
      <c r="HR697" s="117" t="s">
        <v>1</v>
      </c>
      <c r="HS697" s="539" t="str">
        <f t="shared" ref="HS697" si="10914">HJ697</f>
        <v>TUBERIA PVC SANITARIA DE 4".</v>
      </c>
      <c r="HT697" s="540"/>
      <c r="HU697" s="540"/>
      <c r="HV697" s="540"/>
      <c r="HW697" s="540"/>
      <c r="HX697" s="540"/>
      <c r="HY697" s="117" t="s">
        <v>313</v>
      </c>
      <c r="IA697" s="117" t="s">
        <v>1</v>
      </c>
      <c r="IB697" s="539" t="str">
        <f t="shared" ref="IB697" si="10915">HS697</f>
        <v>TUBERIA PVC SANITARIA DE 4".</v>
      </c>
      <c r="IC697" s="540"/>
      <c r="ID697" s="540"/>
      <c r="IE697" s="540"/>
      <c r="IF697" s="540"/>
      <c r="IG697" s="540"/>
      <c r="IH697" s="117" t="s">
        <v>313</v>
      </c>
      <c r="IJ697" s="117" t="s">
        <v>1</v>
      </c>
      <c r="IK697" s="539" t="str">
        <f t="shared" ref="IK697" si="10916">IB697</f>
        <v>TUBERIA PVC SANITARIA DE 4".</v>
      </c>
      <c r="IL697" s="540"/>
      <c r="IM697" s="540"/>
      <c r="IN697" s="540"/>
      <c r="IO697" s="540"/>
      <c r="IP697" s="540"/>
      <c r="IQ697" s="117" t="s">
        <v>313</v>
      </c>
      <c r="IS697" s="117" t="s">
        <v>1</v>
      </c>
      <c r="IT697" s="539" t="str">
        <f t="shared" ref="IT697" si="10917">IK697</f>
        <v>TUBERIA PVC SANITARIA DE 4".</v>
      </c>
      <c r="IU697" s="540"/>
      <c r="IV697" s="540"/>
      <c r="IW697" s="540"/>
      <c r="IX697" s="540"/>
      <c r="IY697" s="540"/>
      <c r="IZ697" s="117" t="s">
        <v>313</v>
      </c>
      <c r="JB697" s="117" t="s">
        <v>1</v>
      </c>
      <c r="JC697" s="539" t="str">
        <f t="shared" ref="JC697" si="10918">IT697</f>
        <v>TUBERIA PVC SANITARIA DE 4".</v>
      </c>
      <c r="JD697" s="540"/>
      <c r="JE697" s="540"/>
      <c r="JF697" s="540"/>
      <c r="JG697" s="540"/>
      <c r="JH697" s="540"/>
      <c r="JI697" s="117" t="s">
        <v>313</v>
      </c>
      <c r="JK697" s="117" t="s">
        <v>1</v>
      </c>
      <c r="JL697" s="539" t="str">
        <f t="shared" ref="JL697" si="10919">JC697</f>
        <v>TUBERIA PVC SANITARIA DE 4".</v>
      </c>
      <c r="JM697" s="540"/>
      <c r="JN697" s="540"/>
      <c r="JO697" s="540"/>
      <c r="JP697" s="540"/>
      <c r="JQ697" s="540"/>
      <c r="JR697" s="117" t="s">
        <v>313</v>
      </c>
      <c r="JT697" s="117" t="s">
        <v>1</v>
      </c>
      <c r="JU697" s="539" t="str">
        <f t="shared" ref="JU697" si="10920">JL697</f>
        <v>TUBERIA PVC SANITARIA DE 4".</v>
      </c>
      <c r="JV697" s="540"/>
      <c r="JW697" s="540"/>
      <c r="JX697" s="540"/>
      <c r="JY697" s="540"/>
      <c r="JZ697" s="540"/>
      <c r="KA697" s="117" t="s">
        <v>313</v>
      </c>
      <c r="KC697" s="117" t="s">
        <v>1</v>
      </c>
      <c r="KD697" s="539" t="str">
        <f t="shared" ref="KD697" si="10921">JU697</f>
        <v>TUBERIA PVC SANITARIA DE 4".</v>
      </c>
      <c r="KE697" s="540"/>
      <c r="KF697" s="540"/>
      <c r="KG697" s="540"/>
      <c r="KH697" s="540"/>
      <c r="KI697" s="540"/>
      <c r="KJ697" s="117" t="s">
        <v>313</v>
      </c>
      <c r="KL697" s="117" t="s">
        <v>1</v>
      </c>
      <c r="KM697" s="539" t="str">
        <f t="shared" ref="KM697" si="10922">KD697</f>
        <v>TUBERIA PVC SANITARIA DE 4".</v>
      </c>
      <c r="KN697" s="540"/>
      <c r="KO697" s="540"/>
      <c r="KP697" s="540"/>
      <c r="KQ697" s="540"/>
      <c r="KR697" s="540"/>
      <c r="KS697" s="117" t="s">
        <v>313</v>
      </c>
      <c r="KU697" s="117" t="s">
        <v>1</v>
      </c>
      <c r="KV697" s="539" t="str">
        <f t="shared" ref="KV697" si="10923">KM697</f>
        <v>TUBERIA PVC SANITARIA DE 4".</v>
      </c>
      <c r="KW697" s="540"/>
      <c r="KX697" s="540"/>
      <c r="KY697" s="540"/>
      <c r="KZ697" s="540"/>
      <c r="LA697" s="540"/>
      <c r="LB697" s="117" t="s">
        <v>313</v>
      </c>
      <c r="LD697" s="117" t="s">
        <v>1</v>
      </c>
      <c r="LE697" s="539" t="str">
        <f t="shared" ref="LE697" si="10924">KV697</f>
        <v>TUBERIA PVC SANITARIA DE 4".</v>
      </c>
      <c r="LF697" s="540"/>
      <c r="LG697" s="540"/>
      <c r="LH697" s="540"/>
      <c r="LI697" s="540"/>
      <c r="LJ697" s="540"/>
      <c r="LK697" s="117" t="s">
        <v>313</v>
      </c>
      <c r="LM697" s="117" t="s">
        <v>1</v>
      </c>
      <c r="LN697" s="539" t="str">
        <f t="shared" ref="LN697" si="10925">LE697</f>
        <v>TUBERIA PVC SANITARIA DE 4".</v>
      </c>
      <c r="LO697" s="540"/>
      <c r="LP697" s="540"/>
      <c r="LQ697" s="540"/>
      <c r="LR697" s="540"/>
      <c r="LS697" s="540"/>
      <c r="LT697" s="117" t="s">
        <v>313</v>
      </c>
      <c r="LV697" s="117" t="s">
        <v>1</v>
      </c>
      <c r="LW697" s="539" t="str">
        <f t="shared" ref="LW697" si="10926">LN697</f>
        <v>TUBERIA PVC SANITARIA DE 4".</v>
      </c>
      <c r="LX697" s="540"/>
      <c r="LY697" s="540"/>
      <c r="LZ697" s="540"/>
      <c r="MA697" s="540"/>
      <c r="MB697" s="540"/>
      <c r="MC697" s="117" t="s">
        <v>313</v>
      </c>
      <c r="ME697" s="117" t="s">
        <v>1</v>
      </c>
      <c r="MF697" s="539" t="str">
        <f t="shared" ref="MF697" si="10927">LW697</f>
        <v>TUBERIA PVC SANITARIA DE 4".</v>
      </c>
      <c r="MG697" s="540"/>
      <c r="MH697" s="540"/>
      <c r="MI697" s="540"/>
      <c r="MJ697" s="540"/>
      <c r="MK697" s="540"/>
      <c r="ML697" s="117" t="s">
        <v>313</v>
      </c>
      <c r="MN697" s="117" t="s">
        <v>1</v>
      </c>
      <c r="MO697" s="539" t="str">
        <f t="shared" ref="MO697" si="10928">MF697</f>
        <v>TUBERIA PVC SANITARIA DE 4".</v>
      </c>
      <c r="MP697" s="540"/>
      <c r="MQ697" s="540"/>
      <c r="MR697" s="540"/>
      <c r="MS697" s="540"/>
      <c r="MT697" s="540"/>
      <c r="MU697" s="117" t="s">
        <v>313</v>
      </c>
      <c r="MW697" s="117" t="s">
        <v>1</v>
      </c>
      <c r="MX697" s="539" t="str">
        <f t="shared" ref="MX697" si="10929">MO697</f>
        <v>TUBERIA PVC SANITARIA DE 4".</v>
      </c>
      <c r="MY697" s="540"/>
      <c r="MZ697" s="540"/>
      <c r="NA697" s="540"/>
      <c r="NB697" s="540"/>
      <c r="NC697" s="540"/>
      <c r="ND697" s="117" t="s">
        <v>313</v>
      </c>
      <c r="NF697" s="117" t="s">
        <v>1</v>
      </c>
      <c r="NG697" s="539" t="str">
        <f t="shared" ref="NG697" si="10930">MX697</f>
        <v>TUBERIA PVC SANITARIA DE 4".</v>
      </c>
      <c r="NH697" s="540"/>
      <c r="NI697" s="540"/>
      <c r="NJ697" s="540"/>
      <c r="NK697" s="540"/>
      <c r="NL697" s="540"/>
      <c r="NM697" s="117" t="s">
        <v>313</v>
      </c>
      <c r="NO697" s="117" t="s">
        <v>1</v>
      </c>
      <c r="NP697" s="539" t="str">
        <f t="shared" ref="NP697" si="10931">NG697</f>
        <v>TUBERIA PVC SANITARIA DE 4".</v>
      </c>
      <c r="NQ697" s="540"/>
      <c r="NR697" s="540"/>
      <c r="NS697" s="540"/>
      <c r="NT697" s="540"/>
      <c r="NU697" s="540"/>
      <c r="NV697" s="117" t="s">
        <v>313</v>
      </c>
      <c r="NX697" s="117" t="s">
        <v>1</v>
      </c>
      <c r="NY697" s="539" t="str">
        <f t="shared" ref="NY697" si="10932">NP697</f>
        <v>TUBERIA PVC SANITARIA DE 4".</v>
      </c>
      <c r="NZ697" s="540"/>
      <c r="OA697" s="540"/>
      <c r="OB697" s="540"/>
      <c r="OC697" s="540"/>
      <c r="OD697" s="540"/>
      <c r="OE697" s="117" t="s">
        <v>313</v>
      </c>
      <c r="OG697" s="117" t="s">
        <v>1</v>
      </c>
      <c r="OH697" s="539" t="str">
        <f t="shared" ref="OH697" si="10933">NY697</f>
        <v>TUBERIA PVC SANITARIA DE 4".</v>
      </c>
      <c r="OI697" s="540"/>
      <c r="OJ697" s="540"/>
      <c r="OK697" s="540"/>
      <c r="OL697" s="540"/>
      <c r="OM697" s="540"/>
      <c r="ON697" s="117" t="s">
        <v>313</v>
      </c>
      <c r="OP697" s="117" t="s">
        <v>1</v>
      </c>
      <c r="OQ697" s="539" t="str">
        <f t="shared" ref="OQ697" si="10934">OH697</f>
        <v>TUBERIA PVC SANITARIA DE 4".</v>
      </c>
      <c r="OR697" s="540"/>
      <c r="OS697" s="540"/>
      <c r="OT697" s="540"/>
      <c r="OU697" s="540"/>
      <c r="OV697" s="540"/>
      <c r="OW697" s="117" t="s">
        <v>313</v>
      </c>
      <c r="OY697" s="117" t="s">
        <v>1</v>
      </c>
      <c r="OZ697" s="539" t="str">
        <f t="shared" ref="OZ697" si="10935">OQ697</f>
        <v>TUBERIA PVC SANITARIA DE 4".</v>
      </c>
      <c r="PA697" s="540"/>
      <c r="PB697" s="540"/>
      <c r="PC697" s="540"/>
      <c r="PD697" s="540"/>
      <c r="PE697" s="540"/>
      <c r="PF697" s="117" t="s">
        <v>313</v>
      </c>
    </row>
    <row r="698" spans="1:422">
      <c r="A698" s="127" t="str">
        <f>+APU!A397</f>
        <v>11-02-004</v>
      </c>
      <c r="B698" s="545"/>
      <c r="C698" s="545"/>
      <c r="D698" s="545"/>
      <c r="E698" s="545"/>
      <c r="F698" s="545"/>
      <c r="G698" s="545"/>
      <c r="H698" s="133" t="str">
        <f>+APU!C397</f>
        <v>M</v>
      </c>
      <c r="J698" s="127" t="str">
        <f>+A698</f>
        <v>11-02-004</v>
      </c>
      <c r="K698" s="540"/>
      <c r="L698" s="540"/>
      <c r="M698" s="540"/>
      <c r="N698" s="540"/>
      <c r="O698" s="540"/>
      <c r="P698" s="540"/>
      <c r="Q698" s="126" t="str">
        <f>H698</f>
        <v>M</v>
      </c>
      <c r="S698" s="127" t="str">
        <f>+J698</f>
        <v>11-02-004</v>
      </c>
      <c r="T698" s="540"/>
      <c r="U698" s="540"/>
      <c r="V698" s="540"/>
      <c r="W698" s="540"/>
      <c r="X698" s="540"/>
      <c r="Y698" s="540"/>
      <c r="Z698" s="126" t="str">
        <f>Q698</f>
        <v>M</v>
      </c>
      <c r="AB698" s="127" t="str">
        <f>+S698</f>
        <v>11-02-004</v>
      </c>
      <c r="AC698" s="540"/>
      <c r="AD698" s="540"/>
      <c r="AE698" s="540"/>
      <c r="AF698" s="540"/>
      <c r="AG698" s="540"/>
      <c r="AH698" s="540"/>
      <c r="AI698" s="126" t="str">
        <f>Z698</f>
        <v>M</v>
      </c>
      <c r="AK698" s="127" t="str">
        <f>+AB698</f>
        <v>11-02-004</v>
      </c>
      <c r="AL698" s="540"/>
      <c r="AM698" s="540"/>
      <c r="AN698" s="540"/>
      <c r="AO698" s="540"/>
      <c r="AP698" s="540"/>
      <c r="AQ698" s="540"/>
      <c r="AR698" s="126" t="str">
        <f>AI698</f>
        <v>M</v>
      </c>
      <c r="AT698" s="127" t="str">
        <f>+AK698</f>
        <v>11-02-004</v>
      </c>
      <c r="AU698" s="540"/>
      <c r="AV698" s="540"/>
      <c r="AW698" s="540"/>
      <c r="AX698" s="540"/>
      <c r="AY698" s="540"/>
      <c r="AZ698" s="540"/>
      <c r="BA698" s="126" t="str">
        <f>AR698</f>
        <v>M</v>
      </c>
      <c r="BC698" s="127" t="str">
        <f t="shared" ref="BC698" si="10936">+AT698</f>
        <v>11-02-004</v>
      </c>
      <c r="BD698" s="540"/>
      <c r="BE698" s="540"/>
      <c r="BF698" s="540"/>
      <c r="BG698" s="540"/>
      <c r="BH698" s="540"/>
      <c r="BI698" s="540"/>
      <c r="BJ698" s="126" t="str">
        <f t="shared" ref="BJ698" si="10937">BA698</f>
        <v>M</v>
      </c>
      <c r="BL698" s="127" t="str">
        <f t="shared" ref="BL698" si="10938">+BC698</f>
        <v>11-02-004</v>
      </c>
      <c r="BM698" s="540"/>
      <c r="BN698" s="540"/>
      <c r="BO698" s="540"/>
      <c r="BP698" s="540"/>
      <c r="BQ698" s="540"/>
      <c r="BR698" s="540"/>
      <c r="BS698" s="126" t="str">
        <f t="shared" ref="BS698" si="10939">BJ698</f>
        <v>M</v>
      </c>
      <c r="BU698" s="127" t="str">
        <f t="shared" ref="BU698" si="10940">+BL698</f>
        <v>11-02-004</v>
      </c>
      <c r="BV698" s="540"/>
      <c r="BW698" s="540"/>
      <c r="BX698" s="540"/>
      <c r="BY698" s="540"/>
      <c r="BZ698" s="540"/>
      <c r="CA698" s="540"/>
      <c r="CB698" s="126" t="str">
        <f t="shared" ref="CB698" si="10941">BS698</f>
        <v>M</v>
      </c>
      <c r="CD698" s="127" t="str">
        <f t="shared" ref="CD698" si="10942">+BU698</f>
        <v>11-02-004</v>
      </c>
      <c r="CE698" s="540"/>
      <c r="CF698" s="540"/>
      <c r="CG698" s="540"/>
      <c r="CH698" s="540"/>
      <c r="CI698" s="540"/>
      <c r="CJ698" s="540"/>
      <c r="CK698" s="126" t="str">
        <f t="shared" ref="CK698" si="10943">CB698</f>
        <v>M</v>
      </c>
      <c r="CM698" s="127" t="str">
        <f t="shared" ref="CM698" si="10944">+CD698</f>
        <v>11-02-004</v>
      </c>
      <c r="CN698" s="540"/>
      <c r="CO698" s="540"/>
      <c r="CP698" s="540"/>
      <c r="CQ698" s="540"/>
      <c r="CR698" s="540"/>
      <c r="CS698" s="540"/>
      <c r="CT698" s="126" t="str">
        <f t="shared" ref="CT698" si="10945">CK698</f>
        <v>M</v>
      </c>
      <c r="CV698" s="127" t="str">
        <f t="shared" ref="CV698" si="10946">+CM698</f>
        <v>11-02-004</v>
      </c>
      <c r="CW698" s="540"/>
      <c r="CX698" s="540"/>
      <c r="CY698" s="540"/>
      <c r="CZ698" s="540"/>
      <c r="DA698" s="540"/>
      <c r="DB698" s="540"/>
      <c r="DC698" s="126" t="str">
        <f t="shared" ref="DC698" si="10947">CT698</f>
        <v>M</v>
      </c>
      <c r="DE698" s="127" t="str">
        <f t="shared" ref="DE698" si="10948">+CV698</f>
        <v>11-02-004</v>
      </c>
      <c r="DF698" s="540"/>
      <c r="DG698" s="540"/>
      <c r="DH698" s="540"/>
      <c r="DI698" s="540"/>
      <c r="DJ698" s="540"/>
      <c r="DK698" s="540"/>
      <c r="DL698" s="126" t="str">
        <f t="shared" ref="DL698" si="10949">DC698</f>
        <v>M</v>
      </c>
      <c r="DN698" s="127" t="str">
        <f t="shared" ref="DN698" si="10950">+DE698</f>
        <v>11-02-004</v>
      </c>
      <c r="DO698" s="540"/>
      <c r="DP698" s="540"/>
      <c r="DQ698" s="540"/>
      <c r="DR698" s="540"/>
      <c r="DS698" s="540"/>
      <c r="DT698" s="540"/>
      <c r="DU698" s="126" t="str">
        <f t="shared" ref="DU698" si="10951">DL698</f>
        <v>M</v>
      </c>
      <c r="DW698" s="127" t="str">
        <f t="shared" ref="DW698" si="10952">+DN698</f>
        <v>11-02-004</v>
      </c>
      <c r="DX698" s="540"/>
      <c r="DY698" s="540"/>
      <c r="DZ698" s="540"/>
      <c r="EA698" s="540"/>
      <c r="EB698" s="540"/>
      <c r="EC698" s="540"/>
      <c r="ED698" s="126" t="str">
        <f t="shared" ref="ED698" si="10953">DU698</f>
        <v>M</v>
      </c>
      <c r="EF698" s="127" t="str">
        <f t="shared" ref="EF698" si="10954">+DW698</f>
        <v>11-02-004</v>
      </c>
      <c r="EG698" s="540"/>
      <c r="EH698" s="540"/>
      <c r="EI698" s="540"/>
      <c r="EJ698" s="540"/>
      <c r="EK698" s="540"/>
      <c r="EL698" s="540"/>
      <c r="EM698" s="126" t="str">
        <f t="shared" ref="EM698" si="10955">ED698</f>
        <v>M</v>
      </c>
      <c r="EO698" s="127" t="str">
        <f t="shared" ref="EO698" si="10956">+EF698</f>
        <v>11-02-004</v>
      </c>
      <c r="EP698" s="540"/>
      <c r="EQ698" s="540"/>
      <c r="ER698" s="540"/>
      <c r="ES698" s="540"/>
      <c r="ET698" s="540"/>
      <c r="EU698" s="540"/>
      <c r="EV698" s="126" t="str">
        <f t="shared" ref="EV698" si="10957">EM698</f>
        <v>M</v>
      </c>
      <c r="EX698" s="127" t="str">
        <f t="shared" ref="EX698" si="10958">+EO698</f>
        <v>11-02-004</v>
      </c>
      <c r="EY698" s="540"/>
      <c r="EZ698" s="540"/>
      <c r="FA698" s="540"/>
      <c r="FB698" s="540"/>
      <c r="FC698" s="540"/>
      <c r="FD698" s="540"/>
      <c r="FE698" s="126" t="str">
        <f t="shared" ref="FE698" si="10959">EV698</f>
        <v>M</v>
      </c>
      <c r="FG698" s="127" t="str">
        <f t="shared" ref="FG698" si="10960">+EX698</f>
        <v>11-02-004</v>
      </c>
      <c r="FH698" s="540"/>
      <c r="FI698" s="540"/>
      <c r="FJ698" s="540"/>
      <c r="FK698" s="540"/>
      <c r="FL698" s="540"/>
      <c r="FM698" s="540"/>
      <c r="FN698" s="126" t="str">
        <f t="shared" ref="FN698" si="10961">FE698</f>
        <v>M</v>
      </c>
      <c r="FP698" s="127" t="str">
        <f t="shared" ref="FP698" si="10962">+FG698</f>
        <v>11-02-004</v>
      </c>
      <c r="FQ698" s="540"/>
      <c r="FR698" s="540"/>
      <c r="FS698" s="540"/>
      <c r="FT698" s="540"/>
      <c r="FU698" s="540"/>
      <c r="FV698" s="540"/>
      <c r="FW698" s="126" t="str">
        <f t="shared" ref="FW698" si="10963">FN698</f>
        <v>M</v>
      </c>
      <c r="FY698" s="127" t="str">
        <f t="shared" ref="FY698" si="10964">+FP698</f>
        <v>11-02-004</v>
      </c>
      <c r="FZ698" s="540"/>
      <c r="GA698" s="540"/>
      <c r="GB698" s="540"/>
      <c r="GC698" s="540"/>
      <c r="GD698" s="540"/>
      <c r="GE698" s="540"/>
      <c r="GF698" s="126" t="str">
        <f t="shared" ref="GF698" si="10965">FW698</f>
        <v>M</v>
      </c>
      <c r="GH698" s="127" t="str">
        <f t="shared" ref="GH698" si="10966">+FY698</f>
        <v>11-02-004</v>
      </c>
      <c r="GI698" s="540"/>
      <c r="GJ698" s="540"/>
      <c r="GK698" s="540"/>
      <c r="GL698" s="540"/>
      <c r="GM698" s="540"/>
      <c r="GN698" s="540"/>
      <c r="GO698" s="126" t="str">
        <f t="shared" ref="GO698" si="10967">GF698</f>
        <v>M</v>
      </c>
      <c r="GQ698" s="127" t="str">
        <f t="shared" ref="GQ698" si="10968">+GH698</f>
        <v>11-02-004</v>
      </c>
      <c r="GR698" s="540"/>
      <c r="GS698" s="540"/>
      <c r="GT698" s="540"/>
      <c r="GU698" s="540"/>
      <c r="GV698" s="540"/>
      <c r="GW698" s="540"/>
      <c r="GX698" s="126" t="str">
        <f t="shared" ref="GX698" si="10969">GO698</f>
        <v>M</v>
      </c>
      <c r="GZ698" s="127" t="str">
        <f t="shared" ref="GZ698" si="10970">+GQ698</f>
        <v>11-02-004</v>
      </c>
      <c r="HA698" s="540"/>
      <c r="HB698" s="540"/>
      <c r="HC698" s="540"/>
      <c r="HD698" s="540"/>
      <c r="HE698" s="540"/>
      <c r="HF698" s="540"/>
      <c r="HG698" s="126" t="str">
        <f t="shared" ref="HG698" si="10971">GX698</f>
        <v>M</v>
      </c>
      <c r="HI698" s="127" t="str">
        <f t="shared" ref="HI698" si="10972">+GZ698</f>
        <v>11-02-004</v>
      </c>
      <c r="HJ698" s="540"/>
      <c r="HK698" s="540"/>
      <c r="HL698" s="540"/>
      <c r="HM698" s="540"/>
      <c r="HN698" s="540"/>
      <c r="HO698" s="540"/>
      <c r="HP698" s="126" t="str">
        <f t="shared" ref="HP698" si="10973">HG698</f>
        <v>M</v>
      </c>
      <c r="HR698" s="127" t="str">
        <f t="shared" ref="HR698" si="10974">+HI698</f>
        <v>11-02-004</v>
      </c>
      <c r="HS698" s="540"/>
      <c r="HT698" s="540"/>
      <c r="HU698" s="540"/>
      <c r="HV698" s="540"/>
      <c r="HW698" s="540"/>
      <c r="HX698" s="540"/>
      <c r="HY698" s="126" t="str">
        <f t="shared" ref="HY698" si="10975">HP698</f>
        <v>M</v>
      </c>
      <c r="IA698" s="127" t="str">
        <f t="shared" ref="IA698" si="10976">+HR698</f>
        <v>11-02-004</v>
      </c>
      <c r="IB698" s="540"/>
      <c r="IC698" s="540"/>
      <c r="ID698" s="540"/>
      <c r="IE698" s="540"/>
      <c r="IF698" s="540"/>
      <c r="IG698" s="540"/>
      <c r="IH698" s="126" t="str">
        <f t="shared" ref="IH698" si="10977">HY698</f>
        <v>M</v>
      </c>
      <c r="IJ698" s="127" t="str">
        <f t="shared" ref="IJ698" si="10978">+IA698</f>
        <v>11-02-004</v>
      </c>
      <c r="IK698" s="540"/>
      <c r="IL698" s="540"/>
      <c r="IM698" s="540"/>
      <c r="IN698" s="540"/>
      <c r="IO698" s="540"/>
      <c r="IP698" s="540"/>
      <c r="IQ698" s="126" t="str">
        <f t="shared" ref="IQ698" si="10979">IH698</f>
        <v>M</v>
      </c>
      <c r="IS698" s="127" t="str">
        <f t="shared" ref="IS698" si="10980">+IJ698</f>
        <v>11-02-004</v>
      </c>
      <c r="IT698" s="540"/>
      <c r="IU698" s="540"/>
      <c r="IV698" s="540"/>
      <c r="IW698" s="540"/>
      <c r="IX698" s="540"/>
      <c r="IY698" s="540"/>
      <c r="IZ698" s="126" t="str">
        <f t="shared" ref="IZ698" si="10981">IQ698</f>
        <v>M</v>
      </c>
      <c r="JB698" s="127" t="str">
        <f t="shared" ref="JB698" si="10982">+IS698</f>
        <v>11-02-004</v>
      </c>
      <c r="JC698" s="540"/>
      <c r="JD698" s="540"/>
      <c r="JE698" s="540"/>
      <c r="JF698" s="540"/>
      <c r="JG698" s="540"/>
      <c r="JH698" s="540"/>
      <c r="JI698" s="126" t="str">
        <f t="shared" ref="JI698" si="10983">IZ698</f>
        <v>M</v>
      </c>
      <c r="JK698" s="127" t="str">
        <f t="shared" ref="JK698" si="10984">+JB698</f>
        <v>11-02-004</v>
      </c>
      <c r="JL698" s="540"/>
      <c r="JM698" s="540"/>
      <c r="JN698" s="540"/>
      <c r="JO698" s="540"/>
      <c r="JP698" s="540"/>
      <c r="JQ698" s="540"/>
      <c r="JR698" s="126" t="str">
        <f t="shared" ref="JR698" si="10985">JI698</f>
        <v>M</v>
      </c>
      <c r="JT698" s="127" t="str">
        <f t="shared" ref="JT698" si="10986">+JK698</f>
        <v>11-02-004</v>
      </c>
      <c r="JU698" s="540"/>
      <c r="JV698" s="540"/>
      <c r="JW698" s="540"/>
      <c r="JX698" s="540"/>
      <c r="JY698" s="540"/>
      <c r="JZ698" s="540"/>
      <c r="KA698" s="126" t="str">
        <f t="shared" ref="KA698" si="10987">JR698</f>
        <v>M</v>
      </c>
      <c r="KC698" s="127" t="str">
        <f t="shared" ref="KC698" si="10988">+JT698</f>
        <v>11-02-004</v>
      </c>
      <c r="KD698" s="540"/>
      <c r="KE698" s="540"/>
      <c r="KF698" s="540"/>
      <c r="KG698" s="540"/>
      <c r="KH698" s="540"/>
      <c r="KI698" s="540"/>
      <c r="KJ698" s="126" t="str">
        <f t="shared" ref="KJ698" si="10989">KA698</f>
        <v>M</v>
      </c>
      <c r="KL698" s="127" t="str">
        <f t="shared" ref="KL698" si="10990">+KC698</f>
        <v>11-02-004</v>
      </c>
      <c r="KM698" s="540"/>
      <c r="KN698" s="540"/>
      <c r="KO698" s="540"/>
      <c r="KP698" s="540"/>
      <c r="KQ698" s="540"/>
      <c r="KR698" s="540"/>
      <c r="KS698" s="126" t="str">
        <f t="shared" ref="KS698" si="10991">KJ698</f>
        <v>M</v>
      </c>
      <c r="KU698" s="127" t="str">
        <f t="shared" ref="KU698" si="10992">+KL698</f>
        <v>11-02-004</v>
      </c>
      <c r="KV698" s="540"/>
      <c r="KW698" s="540"/>
      <c r="KX698" s="540"/>
      <c r="KY698" s="540"/>
      <c r="KZ698" s="540"/>
      <c r="LA698" s="540"/>
      <c r="LB698" s="126" t="str">
        <f t="shared" ref="LB698" si="10993">KS698</f>
        <v>M</v>
      </c>
      <c r="LD698" s="127" t="str">
        <f t="shared" ref="LD698" si="10994">+KU698</f>
        <v>11-02-004</v>
      </c>
      <c r="LE698" s="540"/>
      <c r="LF698" s="540"/>
      <c r="LG698" s="540"/>
      <c r="LH698" s="540"/>
      <c r="LI698" s="540"/>
      <c r="LJ698" s="540"/>
      <c r="LK698" s="126" t="str">
        <f t="shared" ref="LK698" si="10995">LB698</f>
        <v>M</v>
      </c>
      <c r="LM698" s="127" t="str">
        <f t="shared" ref="LM698" si="10996">+LD698</f>
        <v>11-02-004</v>
      </c>
      <c r="LN698" s="540"/>
      <c r="LO698" s="540"/>
      <c r="LP698" s="540"/>
      <c r="LQ698" s="540"/>
      <c r="LR698" s="540"/>
      <c r="LS698" s="540"/>
      <c r="LT698" s="126" t="str">
        <f t="shared" ref="LT698" si="10997">LK698</f>
        <v>M</v>
      </c>
      <c r="LV698" s="127" t="str">
        <f t="shared" ref="LV698" si="10998">+LM698</f>
        <v>11-02-004</v>
      </c>
      <c r="LW698" s="540"/>
      <c r="LX698" s="540"/>
      <c r="LY698" s="540"/>
      <c r="LZ698" s="540"/>
      <c r="MA698" s="540"/>
      <c r="MB698" s="540"/>
      <c r="MC698" s="126" t="str">
        <f t="shared" ref="MC698" si="10999">LT698</f>
        <v>M</v>
      </c>
      <c r="ME698" s="127" t="str">
        <f t="shared" ref="ME698" si="11000">+LV698</f>
        <v>11-02-004</v>
      </c>
      <c r="MF698" s="540"/>
      <c r="MG698" s="540"/>
      <c r="MH698" s="540"/>
      <c r="MI698" s="540"/>
      <c r="MJ698" s="540"/>
      <c r="MK698" s="540"/>
      <c r="ML698" s="126" t="str">
        <f t="shared" ref="ML698" si="11001">MC698</f>
        <v>M</v>
      </c>
      <c r="MN698" s="127" t="str">
        <f t="shared" ref="MN698" si="11002">+ME698</f>
        <v>11-02-004</v>
      </c>
      <c r="MO698" s="540"/>
      <c r="MP698" s="540"/>
      <c r="MQ698" s="540"/>
      <c r="MR698" s="540"/>
      <c r="MS698" s="540"/>
      <c r="MT698" s="540"/>
      <c r="MU698" s="126" t="str">
        <f t="shared" ref="MU698" si="11003">ML698</f>
        <v>M</v>
      </c>
      <c r="MW698" s="127" t="str">
        <f t="shared" ref="MW698" si="11004">+MN698</f>
        <v>11-02-004</v>
      </c>
      <c r="MX698" s="540"/>
      <c r="MY698" s="540"/>
      <c r="MZ698" s="540"/>
      <c r="NA698" s="540"/>
      <c r="NB698" s="540"/>
      <c r="NC698" s="540"/>
      <c r="ND698" s="126" t="str">
        <f t="shared" ref="ND698" si="11005">MU698</f>
        <v>M</v>
      </c>
      <c r="NF698" s="127" t="str">
        <f t="shared" ref="NF698" si="11006">+MW698</f>
        <v>11-02-004</v>
      </c>
      <c r="NG698" s="540"/>
      <c r="NH698" s="540"/>
      <c r="NI698" s="540"/>
      <c r="NJ698" s="540"/>
      <c r="NK698" s="540"/>
      <c r="NL698" s="540"/>
      <c r="NM698" s="126" t="str">
        <f t="shared" ref="NM698" si="11007">ND698</f>
        <v>M</v>
      </c>
      <c r="NO698" s="127" t="str">
        <f t="shared" ref="NO698" si="11008">+NF698</f>
        <v>11-02-004</v>
      </c>
      <c r="NP698" s="540"/>
      <c r="NQ698" s="540"/>
      <c r="NR698" s="540"/>
      <c r="NS698" s="540"/>
      <c r="NT698" s="540"/>
      <c r="NU698" s="540"/>
      <c r="NV698" s="126" t="str">
        <f t="shared" ref="NV698" si="11009">NM698</f>
        <v>M</v>
      </c>
      <c r="NX698" s="127" t="str">
        <f t="shared" ref="NX698" si="11010">+NO698</f>
        <v>11-02-004</v>
      </c>
      <c r="NY698" s="540"/>
      <c r="NZ698" s="540"/>
      <c r="OA698" s="540"/>
      <c r="OB698" s="540"/>
      <c r="OC698" s="540"/>
      <c r="OD698" s="540"/>
      <c r="OE698" s="126" t="str">
        <f t="shared" ref="OE698" si="11011">NV698</f>
        <v>M</v>
      </c>
      <c r="OG698" s="127" t="str">
        <f t="shared" ref="OG698" si="11012">+NX698</f>
        <v>11-02-004</v>
      </c>
      <c r="OH698" s="540"/>
      <c r="OI698" s="540"/>
      <c r="OJ698" s="540"/>
      <c r="OK698" s="540"/>
      <c r="OL698" s="540"/>
      <c r="OM698" s="540"/>
      <c r="ON698" s="126" t="str">
        <f t="shared" ref="ON698" si="11013">OE698</f>
        <v>M</v>
      </c>
      <c r="OP698" s="127" t="str">
        <f t="shared" ref="OP698" si="11014">+OG698</f>
        <v>11-02-004</v>
      </c>
      <c r="OQ698" s="540"/>
      <c r="OR698" s="540"/>
      <c r="OS698" s="540"/>
      <c r="OT698" s="540"/>
      <c r="OU698" s="540"/>
      <c r="OV698" s="540"/>
      <c r="OW698" s="126" t="str">
        <f t="shared" ref="OW698" si="11015">ON698</f>
        <v>M</v>
      </c>
      <c r="OY698" s="127" t="str">
        <f t="shared" ref="OY698" si="11016">+OP698</f>
        <v>11-02-004</v>
      </c>
      <c r="OZ698" s="540"/>
      <c r="PA698" s="540"/>
      <c r="PB698" s="540"/>
      <c r="PC698" s="540"/>
      <c r="PD698" s="540"/>
      <c r="PE698" s="540"/>
      <c r="PF698" s="126" t="str">
        <f t="shared" ref="PF698" si="11017">OW698</f>
        <v>M</v>
      </c>
    </row>
    <row r="699" spans="1:422">
      <c r="A699" s="129" t="s">
        <v>314</v>
      </c>
      <c r="B699" s="130"/>
      <c r="C699" s="130" t="s">
        <v>315</v>
      </c>
      <c r="D699" s="130" t="s">
        <v>316</v>
      </c>
      <c r="E699" s="130" t="s">
        <v>317</v>
      </c>
      <c r="F699" s="130" t="s">
        <v>318</v>
      </c>
      <c r="G699" s="128" t="s">
        <v>319</v>
      </c>
      <c r="H699" s="131" t="s">
        <v>44</v>
      </c>
      <c r="J699" s="129" t="s">
        <v>314</v>
      </c>
      <c r="K699" s="130"/>
      <c r="L699" s="130" t="s">
        <v>315</v>
      </c>
      <c r="M699" s="130" t="s">
        <v>316</v>
      </c>
      <c r="N699" s="130" t="s">
        <v>317</v>
      </c>
      <c r="O699" s="130" t="s">
        <v>318</v>
      </c>
      <c r="P699" s="128" t="s">
        <v>319</v>
      </c>
      <c r="Q699" s="131" t="s">
        <v>44</v>
      </c>
      <c r="S699" s="129" t="s">
        <v>314</v>
      </c>
      <c r="T699" s="130"/>
      <c r="U699" s="130" t="s">
        <v>315</v>
      </c>
      <c r="V699" s="130" t="s">
        <v>316</v>
      </c>
      <c r="W699" s="130" t="s">
        <v>317</v>
      </c>
      <c r="X699" s="130" t="s">
        <v>318</v>
      </c>
      <c r="Y699" s="128" t="s">
        <v>319</v>
      </c>
      <c r="Z699" s="131" t="s">
        <v>44</v>
      </c>
      <c r="AB699" s="129" t="s">
        <v>314</v>
      </c>
      <c r="AC699" s="130"/>
      <c r="AD699" s="130" t="s">
        <v>315</v>
      </c>
      <c r="AE699" s="130" t="s">
        <v>316</v>
      </c>
      <c r="AF699" s="130" t="s">
        <v>317</v>
      </c>
      <c r="AG699" s="130" t="s">
        <v>318</v>
      </c>
      <c r="AH699" s="128" t="s">
        <v>319</v>
      </c>
      <c r="AI699" s="131" t="s">
        <v>44</v>
      </c>
      <c r="AK699" s="129" t="s">
        <v>314</v>
      </c>
      <c r="AL699" s="130"/>
      <c r="AM699" s="130" t="s">
        <v>315</v>
      </c>
      <c r="AN699" s="130" t="s">
        <v>316</v>
      </c>
      <c r="AO699" s="130" t="s">
        <v>317</v>
      </c>
      <c r="AP699" s="130" t="s">
        <v>318</v>
      </c>
      <c r="AQ699" s="128" t="s">
        <v>319</v>
      </c>
      <c r="AR699" s="131" t="s">
        <v>44</v>
      </c>
      <c r="AT699" s="129" t="s">
        <v>314</v>
      </c>
      <c r="AU699" s="130"/>
      <c r="AV699" s="130" t="s">
        <v>315</v>
      </c>
      <c r="AW699" s="130" t="s">
        <v>316</v>
      </c>
      <c r="AX699" s="130" t="s">
        <v>317</v>
      </c>
      <c r="AY699" s="130" t="s">
        <v>318</v>
      </c>
      <c r="AZ699" s="128" t="s">
        <v>319</v>
      </c>
      <c r="BA699" s="131" t="s">
        <v>44</v>
      </c>
      <c r="BC699" s="129" t="s">
        <v>314</v>
      </c>
      <c r="BD699" s="130"/>
      <c r="BE699" s="130" t="s">
        <v>315</v>
      </c>
      <c r="BF699" s="130" t="s">
        <v>316</v>
      </c>
      <c r="BG699" s="130" t="s">
        <v>317</v>
      </c>
      <c r="BH699" s="130" t="s">
        <v>318</v>
      </c>
      <c r="BI699" s="128" t="s">
        <v>319</v>
      </c>
      <c r="BJ699" s="131" t="s">
        <v>44</v>
      </c>
      <c r="BL699" s="129" t="s">
        <v>314</v>
      </c>
      <c r="BM699" s="130"/>
      <c r="BN699" s="130" t="s">
        <v>315</v>
      </c>
      <c r="BO699" s="130" t="s">
        <v>316</v>
      </c>
      <c r="BP699" s="130" t="s">
        <v>317</v>
      </c>
      <c r="BQ699" s="130" t="s">
        <v>318</v>
      </c>
      <c r="BR699" s="128" t="s">
        <v>319</v>
      </c>
      <c r="BS699" s="131" t="s">
        <v>44</v>
      </c>
      <c r="BU699" s="129" t="s">
        <v>314</v>
      </c>
      <c r="BV699" s="130"/>
      <c r="BW699" s="130" t="s">
        <v>315</v>
      </c>
      <c r="BX699" s="130" t="s">
        <v>316</v>
      </c>
      <c r="BY699" s="130" t="s">
        <v>317</v>
      </c>
      <c r="BZ699" s="130" t="s">
        <v>318</v>
      </c>
      <c r="CA699" s="128" t="s">
        <v>319</v>
      </c>
      <c r="CB699" s="131" t="s">
        <v>44</v>
      </c>
      <c r="CD699" s="129" t="s">
        <v>314</v>
      </c>
      <c r="CE699" s="130"/>
      <c r="CF699" s="130" t="s">
        <v>315</v>
      </c>
      <c r="CG699" s="130" t="s">
        <v>316</v>
      </c>
      <c r="CH699" s="130" t="s">
        <v>317</v>
      </c>
      <c r="CI699" s="130" t="s">
        <v>318</v>
      </c>
      <c r="CJ699" s="128" t="s">
        <v>319</v>
      </c>
      <c r="CK699" s="131" t="s">
        <v>44</v>
      </c>
      <c r="CM699" s="129" t="s">
        <v>314</v>
      </c>
      <c r="CN699" s="130"/>
      <c r="CO699" s="130" t="s">
        <v>315</v>
      </c>
      <c r="CP699" s="130" t="s">
        <v>316</v>
      </c>
      <c r="CQ699" s="130" t="s">
        <v>317</v>
      </c>
      <c r="CR699" s="130" t="s">
        <v>318</v>
      </c>
      <c r="CS699" s="128" t="s">
        <v>319</v>
      </c>
      <c r="CT699" s="131" t="s">
        <v>44</v>
      </c>
      <c r="CV699" s="129" t="s">
        <v>314</v>
      </c>
      <c r="CW699" s="130"/>
      <c r="CX699" s="130" t="s">
        <v>315</v>
      </c>
      <c r="CY699" s="130" t="s">
        <v>316</v>
      </c>
      <c r="CZ699" s="130" t="s">
        <v>317</v>
      </c>
      <c r="DA699" s="130" t="s">
        <v>318</v>
      </c>
      <c r="DB699" s="128" t="s">
        <v>319</v>
      </c>
      <c r="DC699" s="131" t="s">
        <v>44</v>
      </c>
      <c r="DE699" s="129" t="s">
        <v>314</v>
      </c>
      <c r="DF699" s="130"/>
      <c r="DG699" s="130" t="s">
        <v>315</v>
      </c>
      <c r="DH699" s="130" t="s">
        <v>316</v>
      </c>
      <c r="DI699" s="130" t="s">
        <v>317</v>
      </c>
      <c r="DJ699" s="130" t="s">
        <v>318</v>
      </c>
      <c r="DK699" s="128" t="s">
        <v>319</v>
      </c>
      <c r="DL699" s="131" t="s">
        <v>44</v>
      </c>
      <c r="DN699" s="129" t="s">
        <v>314</v>
      </c>
      <c r="DO699" s="130"/>
      <c r="DP699" s="130" t="s">
        <v>315</v>
      </c>
      <c r="DQ699" s="130" t="s">
        <v>316</v>
      </c>
      <c r="DR699" s="130" t="s">
        <v>317</v>
      </c>
      <c r="DS699" s="130" t="s">
        <v>318</v>
      </c>
      <c r="DT699" s="128" t="s">
        <v>319</v>
      </c>
      <c r="DU699" s="131" t="s">
        <v>44</v>
      </c>
      <c r="DW699" s="129" t="s">
        <v>314</v>
      </c>
      <c r="DX699" s="130"/>
      <c r="DY699" s="130" t="s">
        <v>315</v>
      </c>
      <c r="DZ699" s="130" t="s">
        <v>316</v>
      </c>
      <c r="EA699" s="130" t="s">
        <v>317</v>
      </c>
      <c r="EB699" s="130" t="s">
        <v>318</v>
      </c>
      <c r="EC699" s="128" t="s">
        <v>319</v>
      </c>
      <c r="ED699" s="131" t="s">
        <v>44</v>
      </c>
      <c r="EF699" s="129" t="s">
        <v>314</v>
      </c>
      <c r="EG699" s="130"/>
      <c r="EH699" s="130" t="s">
        <v>315</v>
      </c>
      <c r="EI699" s="130" t="s">
        <v>316</v>
      </c>
      <c r="EJ699" s="130" t="s">
        <v>317</v>
      </c>
      <c r="EK699" s="130" t="s">
        <v>318</v>
      </c>
      <c r="EL699" s="128" t="s">
        <v>319</v>
      </c>
      <c r="EM699" s="131" t="s">
        <v>44</v>
      </c>
      <c r="EO699" s="129" t="s">
        <v>314</v>
      </c>
      <c r="EP699" s="130"/>
      <c r="EQ699" s="130" t="s">
        <v>315</v>
      </c>
      <c r="ER699" s="130" t="s">
        <v>316</v>
      </c>
      <c r="ES699" s="130" t="s">
        <v>317</v>
      </c>
      <c r="ET699" s="130" t="s">
        <v>318</v>
      </c>
      <c r="EU699" s="128" t="s">
        <v>319</v>
      </c>
      <c r="EV699" s="131" t="s">
        <v>44</v>
      </c>
      <c r="EX699" s="129" t="s">
        <v>314</v>
      </c>
      <c r="EY699" s="130"/>
      <c r="EZ699" s="130" t="s">
        <v>315</v>
      </c>
      <c r="FA699" s="130" t="s">
        <v>316</v>
      </c>
      <c r="FB699" s="130" t="s">
        <v>317</v>
      </c>
      <c r="FC699" s="130" t="s">
        <v>318</v>
      </c>
      <c r="FD699" s="128" t="s">
        <v>319</v>
      </c>
      <c r="FE699" s="131" t="s">
        <v>44</v>
      </c>
      <c r="FG699" s="129" t="s">
        <v>314</v>
      </c>
      <c r="FH699" s="130"/>
      <c r="FI699" s="130" t="s">
        <v>315</v>
      </c>
      <c r="FJ699" s="130" t="s">
        <v>316</v>
      </c>
      <c r="FK699" s="130" t="s">
        <v>317</v>
      </c>
      <c r="FL699" s="130" t="s">
        <v>318</v>
      </c>
      <c r="FM699" s="128" t="s">
        <v>319</v>
      </c>
      <c r="FN699" s="131" t="s">
        <v>44</v>
      </c>
      <c r="FP699" s="129" t="s">
        <v>314</v>
      </c>
      <c r="FQ699" s="130"/>
      <c r="FR699" s="130" t="s">
        <v>315</v>
      </c>
      <c r="FS699" s="130" t="s">
        <v>316</v>
      </c>
      <c r="FT699" s="130" t="s">
        <v>317</v>
      </c>
      <c r="FU699" s="130" t="s">
        <v>318</v>
      </c>
      <c r="FV699" s="128" t="s">
        <v>319</v>
      </c>
      <c r="FW699" s="131" t="s">
        <v>44</v>
      </c>
      <c r="FY699" s="129" t="s">
        <v>314</v>
      </c>
      <c r="FZ699" s="130"/>
      <c r="GA699" s="130" t="s">
        <v>315</v>
      </c>
      <c r="GB699" s="130" t="s">
        <v>316</v>
      </c>
      <c r="GC699" s="130" t="s">
        <v>317</v>
      </c>
      <c r="GD699" s="130" t="s">
        <v>318</v>
      </c>
      <c r="GE699" s="128" t="s">
        <v>319</v>
      </c>
      <c r="GF699" s="131" t="s">
        <v>44</v>
      </c>
      <c r="GH699" s="129" t="s">
        <v>314</v>
      </c>
      <c r="GI699" s="130"/>
      <c r="GJ699" s="130" t="s">
        <v>315</v>
      </c>
      <c r="GK699" s="130" t="s">
        <v>316</v>
      </c>
      <c r="GL699" s="130" t="s">
        <v>317</v>
      </c>
      <c r="GM699" s="130" t="s">
        <v>318</v>
      </c>
      <c r="GN699" s="128" t="s">
        <v>319</v>
      </c>
      <c r="GO699" s="131" t="s">
        <v>44</v>
      </c>
      <c r="GQ699" s="129" t="s">
        <v>314</v>
      </c>
      <c r="GR699" s="130"/>
      <c r="GS699" s="130" t="s">
        <v>315</v>
      </c>
      <c r="GT699" s="130" t="s">
        <v>316</v>
      </c>
      <c r="GU699" s="130" t="s">
        <v>317</v>
      </c>
      <c r="GV699" s="130" t="s">
        <v>318</v>
      </c>
      <c r="GW699" s="128" t="s">
        <v>319</v>
      </c>
      <c r="GX699" s="131" t="s">
        <v>44</v>
      </c>
      <c r="GZ699" s="129" t="s">
        <v>314</v>
      </c>
      <c r="HA699" s="130"/>
      <c r="HB699" s="130" t="s">
        <v>315</v>
      </c>
      <c r="HC699" s="130" t="s">
        <v>316</v>
      </c>
      <c r="HD699" s="130" t="s">
        <v>317</v>
      </c>
      <c r="HE699" s="130" t="s">
        <v>318</v>
      </c>
      <c r="HF699" s="128" t="s">
        <v>319</v>
      </c>
      <c r="HG699" s="131" t="s">
        <v>44</v>
      </c>
      <c r="HI699" s="129" t="s">
        <v>314</v>
      </c>
      <c r="HJ699" s="130"/>
      <c r="HK699" s="130" t="s">
        <v>315</v>
      </c>
      <c r="HL699" s="130" t="s">
        <v>316</v>
      </c>
      <c r="HM699" s="130" t="s">
        <v>317</v>
      </c>
      <c r="HN699" s="130" t="s">
        <v>318</v>
      </c>
      <c r="HO699" s="128" t="s">
        <v>319</v>
      </c>
      <c r="HP699" s="131" t="s">
        <v>44</v>
      </c>
      <c r="HR699" s="129" t="s">
        <v>314</v>
      </c>
      <c r="HS699" s="130"/>
      <c r="HT699" s="130" t="s">
        <v>315</v>
      </c>
      <c r="HU699" s="130" t="s">
        <v>316</v>
      </c>
      <c r="HV699" s="130" t="s">
        <v>317</v>
      </c>
      <c r="HW699" s="130" t="s">
        <v>318</v>
      </c>
      <c r="HX699" s="128" t="s">
        <v>319</v>
      </c>
      <c r="HY699" s="131" t="s">
        <v>44</v>
      </c>
      <c r="IA699" s="129" t="s">
        <v>314</v>
      </c>
      <c r="IB699" s="130"/>
      <c r="IC699" s="130" t="s">
        <v>315</v>
      </c>
      <c r="ID699" s="130" t="s">
        <v>316</v>
      </c>
      <c r="IE699" s="130" t="s">
        <v>317</v>
      </c>
      <c r="IF699" s="130" t="s">
        <v>318</v>
      </c>
      <c r="IG699" s="128" t="s">
        <v>319</v>
      </c>
      <c r="IH699" s="131" t="s">
        <v>44</v>
      </c>
      <c r="IJ699" s="129" t="s">
        <v>314</v>
      </c>
      <c r="IK699" s="130"/>
      <c r="IL699" s="130" t="s">
        <v>315</v>
      </c>
      <c r="IM699" s="130" t="s">
        <v>316</v>
      </c>
      <c r="IN699" s="130" t="s">
        <v>317</v>
      </c>
      <c r="IO699" s="130" t="s">
        <v>318</v>
      </c>
      <c r="IP699" s="128" t="s">
        <v>319</v>
      </c>
      <c r="IQ699" s="131" t="s">
        <v>44</v>
      </c>
      <c r="IS699" s="129" t="s">
        <v>314</v>
      </c>
      <c r="IT699" s="130"/>
      <c r="IU699" s="130" t="s">
        <v>315</v>
      </c>
      <c r="IV699" s="130" t="s">
        <v>316</v>
      </c>
      <c r="IW699" s="130" t="s">
        <v>317</v>
      </c>
      <c r="IX699" s="130" t="s">
        <v>318</v>
      </c>
      <c r="IY699" s="128" t="s">
        <v>319</v>
      </c>
      <c r="IZ699" s="131" t="s">
        <v>44</v>
      </c>
      <c r="JB699" s="129" t="s">
        <v>314</v>
      </c>
      <c r="JC699" s="130"/>
      <c r="JD699" s="130" t="s">
        <v>315</v>
      </c>
      <c r="JE699" s="130" t="s">
        <v>316</v>
      </c>
      <c r="JF699" s="130" t="s">
        <v>317</v>
      </c>
      <c r="JG699" s="130" t="s">
        <v>318</v>
      </c>
      <c r="JH699" s="128" t="s">
        <v>319</v>
      </c>
      <c r="JI699" s="131" t="s">
        <v>44</v>
      </c>
      <c r="JK699" s="129" t="s">
        <v>314</v>
      </c>
      <c r="JL699" s="130"/>
      <c r="JM699" s="130" t="s">
        <v>315</v>
      </c>
      <c r="JN699" s="130" t="s">
        <v>316</v>
      </c>
      <c r="JO699" s="130" t="s">
        <v>317</v>
      </c>
      <c r="JP699" s="130" t="s">
        <v>318</v>
      </c>
      <c r="JQ699" s="128" t="s">
        <v>319</v>
      </c>
      <c r="JR699" s="131" t="s">
        <v>44</v>
      </c>
      <c r="JT699" s="129" t="s">
        <v>314</v>
      </c>
      <c r="JU699" s="130"/>
      <c r="JV699" s="130" t="s">
        <v>315</v>
      </c>
      <c r="JW699" s="130" t="s">
        <v>316</v>
      </c>
      <c r="JX699" s="130" t="s">
        <v>317</v>
      </c>
      <c r="JY699" s="130" t="s">
        <v>318</v>
      </c>
      <c r="JZ699" s="128" t="s">
        <v>319</v>
      </c>
      <c r="KA699" s="131" t="s">
        <v>44</v>
      </c>
      <c r="KC699" s="129" t="s">
        <v>314</v>
      </c>
      <c r="KD699" s="130"/>
      <c r="KE699" s="130" t="s">
        <v>315</v>
      </c>
      <c r="KF699" s="130" t="s">
        <v>316</v>
      </c>
      <c r="KG699" s="130" t="s">
        <v>317</v>
      </c>
      <c r="KH699" s="130" t="s">
        <v>318</v>
      </c>
      <c r="KI699" s="128" t="s">
        <v>319</v>
      </c>
      <c r="KJ699" s="131" t="s">
        <v>44</v>
      </c>
      <c r="KL699" s="129" t="s">
        <v>314</v>
      </c>
      <c r="KM699" s="130"/>
      <c r="KN699" s="130" t="s">
        <v>315</v>
      </c>
      <c r="KO699" s="130" t="s">
        <v>316</v>
      </c>
      <c r="KP699" s="130" t="s">
        <v>317</v>
      </c>
      <c r="KQ699" s="130" t="s">
        <v>318</v>
      </c>
      <c r="KR699" s="128" t="s">
        <v>319</v>
      </c>
      <c r="KS699" s="131" t="s">
        <v>44</v>
      </c>
      <c r="KU699" s="129" t="s">
        <v>314</v>
      </c>
      <c r="KV699" s="130"/>
      <c r="KW699" s="130" t="s">
        <v>315</v>
      </c>
      <c r="KX699" s="130" t="s">
        <v>316</v>
      </c>
      <c r="KY699" s="130" t="s">
        <v>317</v>
      </c>
      <c r="KZ699" s="130" t="s">
        <v>318</v>
      </c>
      <c r="LA699" s="128" t="s">
        <v>319</v>
      </c>
      <c r="LB699" s="131" t="s">
        <v>44</v>
      </c>
      <c r="LD699" s="129" t="s">
        <v>314</v>
      </c>
      <c r="LE699" s="130"/>
      <c r="LF699" s="130" t="s">
        <v>315</v>
      </c>
      <c r="LG699" s="130" t="s">
        <v>316</v>
      </c>
      <c r="LH699" s="130" t="s">
        <v>317</v>
      </c>
      <c r="LI699" s="130" t="s">
        <v>318</v>
      </c>
      <c r="LJ699" s="128" t="s">
        <v>319</v>
      </c>
      <c r="LK699" s="131" t="s">
        <v>44</v>
      </c>
      <c r="LM699" s="129" t="s">
        <v>314</v>
      </c>
      <c r="LN699" s="130"/>
      <c r="LO699" s="130" t="s">
        <v>315</v>
      </c>
      <c r="LP699" s="130" t="s">
        <v>316</v>
      </c>
      <c r="LQ699" s="130" t="s">
        <v>317</v>
      </c>
      <c r="LR699" s="130" t="s">
        <v>318</v>
      </c>
      <c r="LS699" s="128" t="s">
        <v>319</v>
      </c>
      <c r="LT699" s="131" t="s">
        <v>44</v>
      </c>
      <c r="LV699" s="129" t="s">
        <v>314</v>
      </c>
      <c r="LW699" s="130"/>
      <c r="LX699" s="130" t="s">
        <v>315</v>
      </c>
      <c r="LY699" s="130" t="s">
        <v>316</v>
      </c>
      <c r="LZ699" s="130" t="s">
        <v>317</v>
      </c>
      <c r="MA699" s="130" t="s">
        <v>318</v>
      </c>
      <c r="MB699" s="128" t="s">
        <v>319</v>
      </c>
      <c r="MC699" s="131" t="s">
        <v>44</v>
      </c>
      <c r="ME699" s="129" t="s">
        <v>314</v>
      </c>
      <c r="MF699" s="130"/>
      <c r="MG699" s="130" t="s">
        <v>315</v>
      </c>
      <c r="MH699" s="130" t="s">
        <v>316</v>
      </c>
      <c r="MI699" s="130" t="s">
        <v>317</v>
      </c>
      <c r="MJ699" s="130" t="s">
        <v>318</v>
      </c>
      <c r="MK699" s="128" t="s">
        <v>319</v>
      </c>
      <c r="ML699" s="131" t="s">
        <v>44</v>
      </c>
      <c r="MN699" s="129" t="s">
        <v>314</v>
      </c>
      <c r="MO699" s="130"/>
      <c r="MP699" s="130" t="s">
        <v>315</v>
      </c>
      <c r="MQ699" s="130" t="s">
        <v>316</v>
      </c>
      <c r="MR699" s="130" t="s">
        <v>317</v>
      </c>
      <c r="MS699" s="130" t="s">
        <v>318</v>
      </c>
      <c r="MT699" s="128" t="s">
        <v>319</v>
      </c>
      <c r="MU699" s="131" t="s">
        <v>44</v>
      </c>
      <c r="MW699" s="129" t="s">
        <v>314</v>
      </c>
      <c r="MX699" s="130"/>
      <c r="MY699" s="130" t="s">
        <v>315</v>
      </c>
      <c r="MZ699" s="130" t="s">
        <v>316</v>
      </c>
      <c r="NA699" s="130" t="s">
        <v>317</v>
      </c>
      <c r="NB699" s="130" t="s">
        <v>318</v>
      </c>
      <c r="NC699" s="128" t="s">
        <v>319</v>
      </c>
      <c r="ND699" s="131" t="s">
        <v>44</v>
      </c>
      <c r="NF699" s="129" t="s">
        <v>314</v>
      </c>
      <c r="NG699" s="130"/>
      <c r="NH699" s="130" t="s">
        <v>315</v>
      </c>
      <c r="NI699" s="130" t="s">
        <v>316</v>
      </c>
      <c r="NJ699" s="130" t="s">
        <v>317</v>
      </c>
      <c r="NK699" s="130" t="s">
        <v>318</v>
      </c>
      <c r="NL699" s="128" t="s">
        <v>319</v>
      </c>
      <c r="NM699" s="131" t="s">
        <v>44</v>
      </c>
      <c r="NO699" s="129" t="s">
        <v>314</v>
      </c>
      <c r="NP699" s="130"/>
      <c r="NQ699" s="130" t="s">
        <v>315</v>
      </c>
      <c r="NR699" s="130" t="s">
        <v>316</v>
      </c>
      <c r="NS699" s="130" t="s">
        <v>317</v>
      </c>
      <c r="NT699" s="130" t="s">
        <v>318</v>
      </c>
      <c r="NU699" s="128" t="s">
        <v>319</v>
      </c>
      <c r="NV699" s="131" t="s">
        <v>44</v>
      </c>
      <c r="NX699" s="129" t="s">
        <v>314</v>
      </c>
      <c r="NY699" s="130"/>
      <c r="NZ699" s="130" t="s">
        <v>315</v>
      </c>
      <c r="OA699" s="130" t="s">
        <v>316</v>
      </c>
      <c r="OB699" s="130" t="s">
        <v>317</v>
      </c>
      <c r="OC699" s="130" t="s">
        <v>318</v>
      </c>
      <c r="OD699" s="128" t="s">
        <v>319</v>
      </c>
      <c r="OE699" s="131" t="s">
        <v>44</v>
      </c>
      <c r="OG699" s="129" t="s">
        <v>314</v>
      </c>
      <c r="OH699" s="130"/>
      <c r="OI699" s="130" t="s">
        <v>315</v>
      </c>
      <c r="OJ699" s="130" t="s">
        <v>316</v>
      </c>
      <c r="OK699" s="130" t="s">
        <v>317</v>
      </c>
      <c r="OL699" s="130" t="s">
        <v>318</v>
      </c>
      <c r="OM699" s="128" t="s">
        <v>319</v>
      </c>
      <c r="ON699" s="131" t="s">
        <v>44</v>
      </c>
      <c r="OP699" s="129" t="s">
        <v>314</v>
      </c>
      <c r="OQ699" s="130"/>
      <c r="OR699" s="130" t="s">
        <v>315</v>
      </c>
      <c r="OS699" s="130" t="s">
        <v>316</v>
      </c>
      <c r="OT699" s="130" t="s">
        <v>317</v>
      </c>
      <c r="OU699" s="130" t="s">
        <v>318</v>
      </c>
      <c r="OV699" s="128" t="s">
        <v>319</v>
      </c>
      <c r="OW699" s="131" t="s">
        <v>44</v>
      </c>
      <c r="OY699" s="129" t="s">
        <v>314</v>
      </c>
      <c r="OZ699" s="130"/>
      <c r="PA699" s="130" t="s">
        <v>315</v>
      </c>
      <c r="PB699" s="130" t="s">
        <v>316</v>
      </c>
      <c r="PC699" s="130" t="s">
        <v>317</v>
      </c>
      <c r="PD699" s="130" t="s">
        <v>318</v>
      </c>
      <c r="PE699" s="128" t="s">
        <v>319</v>
      </c>
      <c r="PF699" s="131" t="s">
        <v>44</v>
      </c>
    </row>
    <row r="700" spans="1:422">
      <c r="A700" s="118"/>
      <c r="B700" s="118"/>
      <c r="C700" s="115"/>
      <c r="D700" s="115"/>
      <c r="E700" s="115"/>
      <c r="F700" s="115"/>
      <c r="G700" s="115"/>
      <c r="H700" s="115">
        <f t="shared" ref="H700:H707" si="11018">PRODUCT(C700:G700)</f>
        <v>0</v>
      </c>
      <c r="J700" s="118"/>
      <c r="K700" s="118"/>
      <c r="L700" s="115"/>
      <c r="M700" s="115"/>
      <c r="N700" s="115"/>
      <c r="O700" s="115"/>
      <c r="P700" s="115"/>
      <c r="Q700" s="115">
        <f t="shared" ref="Q700:Q707" si="11019">PRODUCT(L700:P700)</f>
        <v>0</v>
      </c>
      <c r="S700" s="118"/>
      <c r="T700" s="118"/>
      <c r="U700" s="115"/>
      <c r="V700" s="115"/>
      <c r="W700" s="115"/>
      <c r="X700" s="115"/>
      <c r="Y700" s="115"/>
      <c r="Z700" s="115">
        <f t="shared" ref="Z700:Z707" si="11020">PRODUCT(U700:Y700)</f>
        <v>0</v>
      </c>
      <c r="AB700" s="118"/>
      <c r="AC700" s="118"/>
      <c r="AD700" s="115"/>
      <c r="AE700" s="115"/>
      <c r="AF700" s="115"/>
      <c r="AG700" s="115"/>
      <c r="AH700" s="115"/>
      <c r="AI700" s="115">
        <f t="shared" ref="AI700:AI707" si="11021">PRODUCT(AD700:AH700)</f>
        <v>0</v>
      </c>
      <c r="AK700" s="118"/>
      <c r="AL700" s="118"/>
      <c r="AM700" s="115"/>
      <c r="AN700" s="115"/>
      <c r="AO700" s="115"/>
      <c r="AP700" s="115"/>
      <c r="AQ700" s="115"/>
      <c r="AR700" s="115">
        <f t="shared" ref="AR700:AR707" si="11022">PRODUCT(AM700:AQ700)</f>
        <v>0</v>
      </c>
      <c r="AT700" s="118"/>
      <c r="AU700" s="118"/>
      <c r="AV700" s="115"/>
      <c r="AW700" s="115"/>
      <c r="AX700" s="115"/>
      <c r="AY700" s="115"/>
      <c r="AZ700" s="115"/>
      <c r="BA700" s="115">
        <f t="shared" ref="BA700:BA707" si="11023">PRODUCT(AV700:AZ700)</f>
        <v>0</v>
      </c>
      <c r="BC700" s="118"/>
      <c r="BD700" s="118"/>
      <c r="BE700" s="115"/>
      <c r="BF700" s="115"/>
      <c r="BG700" s="115"/>
      <c r="BH700" s="115"/>
      <c r="BI700" s="115"/>
      <c r="BJ700" s="115">
        <f t="shared" ref="BJ700:BJ707" si="11024">PRODUCT(BE700:BI700)</f>
        <v>0</v>
      </c>
      <c r="BL700" s="118"/>
      <c r="BM700" s="118"/>
      <c r="BN700" s="115"/>
      <c r="BO700" s="115"/>
      <c r="BP700" s="115"/>
      <c r="BQ700" s="115"/>
      <c r="BR700" s="115"/>
      <c r="BS700" s="115">
        <f t="shared" ref="BS700:BS707" si="11025">PRODUCT(BN700:BR700)</f>
        <v>0</v>
      </c>
      <c r="BU700" s="118"/>
      <c r="BV700" s="118"/>
      <c r="BW700" s="115"/>
      <c r="BX700" s="115"/>
      <c r="BY700" s="115"/>
      <c r="BZ700" s="115"/>
      <c r="CA700" s="115"/>
      <c r="CB700" s="115">
        <f t="shared" ref="CB700:CB707" si="11026">PRODUCT(BW700:CA700)</f>
        <v>0</v>
      </c>
      <c r="CD700" s="118"/>
      <c r="CE700" s="118"/>
      <c r="CF700" s="115"/>
      <c r="CG700" s="115"/>
      <c r="CH700" s="115"/>
      <c r="CI700" s="115"/>
      <c r="CJ700" s="115"/>
      <c r="CK700" s="115">
        <f t="shared" ref="CK700:CK707" si="11027">PRODUCT(CF700:CJ700)</f>
        <v>0</v>
      </c>
      <c r="CM700" s="118"/>
      <c r="CN700" s="118"/>
      <c r="CO700" s="115"/>
      <c r="CP700" s="115"/>
      <c r="CQ700" s="115"/>
      <c r="CR700" s="115"/>
      <c r="CS700" s="115"/>
      <c r="CT700" s="115">
        <f t="shared" ref="CT700:CT707" si="11028">PRODUCT(CO700:CS700)</f>
        <v>0</v>
      </c>
      <c r="CV700" s="118"/>
      <c r="CW700" s="118"/>
      <c r="CX700" s="115"/>
      <c r="CY700" s="115"/>
      <c r="CZ700" s="115"/>
      <c r="DA700" s="115"/>
      <c r="DB700" s="115"/>
      <c r="DC700" s="115">
        <f t="shared" ref="DC700:DC707" si="11029">PRODUCT(CX700:DB700)</f>
        <v>0</v>
      </c>
      <c r="DE700" s="118"/>
      <c r="DF700" s="118"/>
      <c r="DG700" s="115"/>
      <c r="DH700" s="115"/>
      <c r="DI700" s="115"/>
      <c r="DJ700" s="115"/>
      <c r="DK700" s="115"/>
      <c r="DL700" s="115">
        <f t="shared" ref="DL700:DL707" si="11030">PRODUCT(DG700:DK700)</f>
        <v>0</v>
      </c>
      <c r="DN700" s="118"/>
      <c r="DO700" s="118"/>
      <c r="DP700" s="115"/>
      <c r="DQ700" s="115"/>
      <c r="DR700" s="115"/>
      <c r="DS700" s="115"/>
      <c r="DT700" s="115"/>
      <c r="DU700" s="115">
        <f t="shared" ref="DU700:DU707" si="11031">PRODUCT(DP700:DT700)</f>
        <v>0</v>
      </c>
      <c r="DW700" s="118"/>
      <c r="DX700" s="118"/>
      <c r="DY700" s="115"/>
      <c r="DZ700" s="115"/>
      <c r="EA700" s="115"/>
      <c r="EB700" s="115"/>
      <c r="EC700" s="115"/>
      <c r="ED700" s="115">
        <f t="shared" ref="ED700:ED707" si="11032">PRODUCT(DY700:EC700)</f>
        <v>0</v>
      </c>
      <c r="EF700" s="118"/>
      <c r="EG700" s="118"/>
      <c r="EH700" s="115"/>
      <c r="EI700" s="115"/>
      <c r="EJ700" s="115"/>
      <c r="EK700" s="115"/>
      <c r="EL700" s="115"/>
      <c r="EM700" s="115">
        <f t="shared" ref="EM700:EM707" si="11033">PRODUCT(EH700:EL700)</f>
        <v>0</v>
      </c>
      <c r="EO700" s="118"/>
      <c r="EP700" s="118"/>
      <c r="EQ700" s="115"/>
      <c r="ER700" s="115"/>
      <c r="ES700" s="115"/>
      <c r="ET700" s="115"/>
      <c r="EU700" s="115"/>
      <c r="EV700" s="115">
        <f t="shared" ref="EV700:EV707" si="11034">PRODUCT(EQ700:EU700)</f>
        <v>0</v>
      </c>
      <c r="EX700" s="118"/>
      <c r="EY700" s="118"/>
      <c r="EZ700" s="115"/>
      <c r="FA700" s="115"/>
      <c r="FB700" s="115"/>
      <c r="FC700" s="115"/>
      <c r="FD700" s="115"/>
      <c r="FE700" s="115">
        <f t="shared" ref="FE700:FE707" si="11035">PRODUCT(EZ700:FD700)</f>
        <v>0</v>
      </c>
      <c r="FG700" s="118"/>
      <c r="FH700" s="118"/>
      <c r="FI700" s="115"/>
      <c r="FJ700" s="115"/>
      <c r="FK700" s="115"/>
      <c r="FL700" s="115"/>
      <c r="FM700" s="115"/>
      <c r="FN700" s="115">
        <f t="shared" ref="FN700:FN707" si="11036">PRODUCT(FI700:FM700)</f>
        <v>0</v>
      </c>
      <c r="FP700" s="118"/>
      <c r="FQ700" s="118"/>
      <c r="FR700" s="115"/>
      <c r="FS700" s="115"/>
      <c r="FT700" s="115"/>
      <c r="FU700" s="115"/>
      <c r="FV700" s="115"/>
      <c r="FW700" s="115">
        <f t="shared" ref="FW700:FW707" si="11037">PRODUCT(FR700:FV700)</f>
        <v>0</v>
      </c>
      <c r="FY700" s="118"/>
      <c r="FZ700" s="118"/>
      <c r="GA700" s="115"/>
      <c r="GB700" s="115"/>
      <c r="GC700" s="115"/>
      <c r="GD700" s="115"/>
      <c r="GE700" s="115"/>
      <c r="GF700" s="115">
        <f t="shared" ref="GF700:GF707" si="11038">PRODUCT(GA700:GE700)</f>
        <v>0</v>
      </c>
      <c r="GH700" s="118"/>
      <c r="GI700" s="118"/>
      <c r="GJ700" s="115"/>
      <c r="GK700" s="115"/>
      <c r="GL700" s="115"/>
      <c r="GM700" s="115"/>
      <c r="GN700" s="115"/>
      <c r="GO700" s="115">
        <f t="shared" ref="GO700:GO707" si="11039">PRODUCT(GJ700:GN700)</f>
        <v>0</v>
      </c>
      <c r="GQ700" s="118"/>
      <c r="GR700" s="118"/>
      <c r="GS700" s="115"/>
      <c r="GT700" s="115"/>
      <c r="GU700" s="115"/>
      <c r="GV700" s="115"/>
      <c r="GW700" s="115"/>
      <c r="GX700" s="115">
        <f t="shared" ref="GX700:GX707" si="11040">PRODUCT(GS700:GW700)</f>
        <v>0</v>
      </c>
      <c r="GZ700" s="118" t="s">
        <v>446</v>
      </c>
      <c r="HA700" s="118"/>
      <c r="HB700" s="115">
        <v>6</v>
      </c>
      <c r="HC700" s="115"/>
      <c r="HD700" s="115"/>
      <c r="HE700" s="115">
        <v>1</v>
      </c>
      <c r="HF700" s="115"/>
      <c r="HG700" s="115">
        <f t="shared" ref="HG700:HG707" si="11041">PRODUCT(HB700:HF700)</f>
        <v>6</v>
      </c>
      <c r="HI700" s="118" t="s">
        <v>446</v>
      </c>
      <c r="HJ700" s="118"/>
      <c r="HK700" s="115">
        <v>6</v>
      </c>
      <c r="HL700" s="115"/>
      <c r="HM700" s="115"/>
      <c r="HN700" s="115">
        <v>1</v>
      </c>
      <c r="HO700" s="115"/>
      <c r="HP700" s="115">
        <f t="shared" ref="HP700:HP707" si="11042">PRODUCT(HK700:HO700)</f>
        <v>6</v>
      </c>
      <c r="HR700" s="118" t="s">
        <v>446</v>
      </c>
      <c r="HS700" s="118"/>
      <c r="HT700" s="115">
        <v>6</v>
      </c>
      <c r="HU700" s="115"/>
      <c r="HV700" s="115"/>
      <c r="HW700" s="115">
        <v>1</v>
      </c>
      <c r="HX700" s="115"/>
      <c r="HY700" s="115">
        <f t="shared" ref="HY700:HY707" si="11043">PRODUCT(HT700:HX700)</f>
        <v>6</v>
      </c>
      <c r="IA700" s="118" t="s">
        <v>446</v>
      </c>
      <c r="IB700" s="118"/>
      <c r="IC700" s="115">
        <v>6</v>
      </c>
      <c r="ID700" s="115"/>
      <c r="IE700" s="115"/>
      <c r="IF700" s="115">
        <v>1</v>
      </c>
      <c r="IG700" s="115"/>
      <c r="IH700" s="115">
        <f t="shared" ref="IH700:IH707" si="11044">PRODUCT(IC700:IG700)</f>
        <v>6</v>
      </c>
      <c r="IJ700" s="118"/>
      <c r="IK700" s="118"/>
      <c r="IL700" s="115"/>
      <c r="IM700" s="115"/>
      <c r="IN700" s="115"/>
      <c r="IO700" s="115"/>
      <c r="IP700" s="115"/>
      <c r="IQ700" s="115">
        <f t="shared" ref="IQ700:IQ707" si="11045">PRODUCT(IL700:IP700)</f>
        <v>0</v>
      </c>
      <c r="IS700" s="118" t="s">
        <v>446</v>
      </c>
      <c r="IT700" s="118"/>
      <c r="IU700" s="115">
        <v>6</v>
      </c>
      <c r="IV700" s="115"/>
      <c r="IW700" s="115"/>
      <c r="IX700" s="115">
        <v>1</v>
      </c>
      <c r="IY700" s="115"/>
      <c r="IZ700" s="115">
        <f t="shared" ref="IZ700:IZ707" si="11046">PRODUCT(IU700:IY700)</f>
        <v>6</v>
      </c>
      <c r="JB700" s="118" t="s">
        <v>446</v>
      </c>
      <c r="JC700" s="118"/>
      <c r="JD700" s="115">
        <v>6</v>
      </c>
      <c r="JE700" s="115"/>
      <c r="JF700" s="115"/>
      <c r="JG700" s="115">
        <v>1</v>
      </c>
      <c r="JH700" s="115"/>
      <c r="JI700" s="115">
        <f t="shared" ref="JI700:JI707" si="11047">PRODUCT(JD700:JH700)</f>
        <v>6</v>
      </c>
      <c r="JK700" s="118"/>
      <c r="JL700" s="118"/>
      <c r="JM700" s="115"/>
      <c r="JN700" s="115"/>
      <c r="JO700" s="115"/>
      <c r="JP700" s="115"/>
      <c r="JQ700" s="115"/>
      <c r="JR700" s="115">
        <f t="shared" ref="JR700:JR707" si="11048">PRODUCT(JM700:JQ700)</f>
        <v>0</v>
      </c>
      <c r="JS700" s="481"/>
      <c r="JT700" s="118" t="s">
        <v>446</v>
      </c>
      <c r="JU700" s="118"/>
      <c r="JV700" s="115">
        <v>6</v>
      </c>
      <c r="JW700" s="115"/>
      <c r="JX700" s="115"/>
      <c r="JY700" s="115">
        <v>1</v>
      </c>
      <c r="JZ700" s="115"/>
      <c r="KA700" s="115">
        <f t="shared" ref="KA700:KA707" si="11049">PRODUCT(JV700:JZ700)</f>
        <v>6</v>
      </c>
      <c r="KB700" s="481"/>
      <c r="KC700" s="118"/>
      <c r="KD700" s="118"/>
      <c r="KE700" s="115"/>
      <c r="KF700" s="115"/>
      <c r="KG700" s="115"/>
      <c r="KH700" s="115"/>
      <c r="KI700" s="115"/>
      <c r="KJ700" s="115">
        <f t="shared" ref="KJ700:KJ707" si="11050">PRODUCT(KE700:KI700)</f>
        <v>0</v>
      </c>
      <c r="KK700" s="481"/>
      <c r="KL700" s="118"/>
      <c r="KM700" s="118"/>
      <c r="KN700" s="115"/>
      <c r="KO700" s="115"/>
      <c r="KP700" s="115"/>
      <c r="KQ700" s="115"/>
      <c r="KR700" s="115"/>
      <c r="KS700" s="115">
        <f t="shared" ref="KS700:KS707" si="11051">PRODUCT(KN700:KR700)</f>
        <v>0</v>
      </c>
      <c r="KT700" s="481"/>
      <c r="KU700" s="118"/>
      <c r="KV700" s="118"/>
      <c r="KW700" s="115"/>
      <c r="KX700" s="115"/>
      <c r="KY700" s="115"/>
      <c r="KZ700" s="115"/>
      <c r="LA700" s="115"/>
      <c r="LB700" s="115">
        <f t="shared" ref="LB700:LB707" si="11052">PRODUCT(KW700:LA700)</f>
        <v>0</v>
      </c>
      <c r="LC700" s="481"/>
      <c r="LD700" s="118"/>
      <c r="LE700" s="118"/>
      <c r="LF700" s="115"/>
      <c r="LG700" s="115"/>
      <c r="LH700" s="115"/>
      <c r="LI700" s="115"/>
      <c r="LJ700" s="115"/>
      <c r="LK700" s="115">
        <f t="shared" ref="LK700:LK707" si="11053">PRODUCT(LF700:LJ700)</f>
        <v>0</v>
      </c>
      <c r="LL700" s="481"/>
      <c r="LM700" s="118"/>
      <c r="LN700" s="118"/>
      <c r="LO700" s="115"/>
      <c r="LP700" s="115"/>
      <c r="LQ700" s="115"/>
      <c r="LR700" s="115"/>
      <c r="LS700" s="115"/>
      <c r="LT700" s="115">
        <f t="shared" ref="LT700:LT707" si="11054">PRODUCT(LO700:LS700)</f>
        <v>0</v>
      </c>
      <c r="LU700" s="481"/>
      <c r="LV700" s="118"/>
      <c r="LW700" s="118"/>
      <c r="LX700" s="115"/>
      <c r="LY700" s="115"/>
      <c r="LZ700" s="115"/>
      <c r="MA700" s="115"/>
      <c r="MB700" s="115"/>
      <c r="MC700" s="115">
        <f t="shared" ref="MC700:MC707" si="11055">PRODUCT(LX700:MB700)</f>
        <v>0</v>
      </c>
      <c r="MD700" s="481"/>
      <c r="ME700" s="118"/>
      <c r="MF700" s="118"/>
      <c r="MG700" s="115"/>
      <c r="MH700" s="115"/>
      <c r="MI700" s="115"/>
      <c r="MJ700" s="115"/>
      <c r="MK700" s="115"/>
      <c r="ML700" s="115">
        <f t="shared" ref="ML700:ML707" si="11056">PRODUCT(MG700:MK700)</f>
        <v>0</v>
      </c>
      <c r="MM700" s="481"/>
      <c r="MN700" s="118" t="s">
        <v>446</v>
      </c>
      <c r="MO700" s="118"/>
      <c r="MP700" s="115">
        <v>6</v>
      </c>
      <c r="MQ700" s="115"/>
      <c r="MR700" s="115"/>
      <c r="MS700" s="115">
        <v>1</v>
      </c>
      <c r="MT700" s="115"/>
      <c r="MU700" s="115">
        <f t="shared" ref="MU700:MU707" si="11057">PRODUCT(MP700:MT700)</f>
        <v>6</v>
      </c>
      <c r="MV700" s="481"/>
      <c r="MW700" s="118" t="s">
        <v>446</v>
      </c>
      <c r="MX700" s="118"/>
      <c r="MY700" s="115">
        <v>6</v>
      </c>
      <c r="MZ700" s="115"/>
      <c r="NA700" s="115"/>
      <c r="NB700" s="115">
        <v>1</v>
      </c>
      <c r="NC700" s="115"/>
      <c r="ND700" s="115">
        <f t="shared" ref="ND700:ND707" si="11058">PRODUCT(MY700:NC700)</f>
        <v>6</v>
      </c>
      <c r="NE700" s="481"/>
      <c r="NF700" s="118" t="s">
        <v>446</v>
      </c>
      <c r="NG700" s="118"/>
      <c r="NH700" s="115">
        <v>6</v>
      </c>
      <c r="NI700" s="115"/>
      <c r="NJ700" s="115"/>
      <c r="NK700" s="115">
        <v>1</v>
      </c>
      <c r="NL700" s="115"/>
      <c r="NM700" s="115">
        <f t="shared" ref="NM700:NM707" si="11059">PRODUCT(NH700:NL700)</f>
        <v>6</v>
      </c>
      <c r="NN700" s="481"/>
      <c r="NO700" s="118"/>
      <c r="NP700" s="118"/>
      <c r="NQ700" s="115"/>
      <c r="NR700" s="115"/>
      <c r="NS700" s="115"/>
      <c r="NT700" s="115"/>
      <c r="NU700" s="115"/>
      <c r="NV700" s="115">
        <f t="shared" ref="NV700:NV707" si="11060">PRODUCT(NQ700:NU700)</f>
        <v>0</v>
      </c>
      <c r="NW700" s="481"/>
      <c r="NX700" s="118" t="s">
        <v>446</v>
      </c>
      <c r="NY700" s="118"/>
      <c r="NZ700" s="115">
        <v>6</v>
      </c>
      <c r="OA700" s="115"/>
      <c r="OB700" s="115"/>
      <c r="OC700" s="115">
        <v>1</v>
      </c>
      <c r="OD700" s="115"/>
      <c r="OE700" s="115">
        <f t="shared" ref="OE700:OE707" si="11061">PRODUCT(NZ700:OD700)</f>
        <v>6</v>
      </c>
      <c r="OF700" s="481"/>
      <c r="OG700" s="118" t="s">
        <v>446</v>
      </c>
      <c r="OH700" s="118"/>
      <c r="OI700" s="115">
        <v>6</v>
      </c>
      <c r="OJ700" s="115"/>
      <c r="OK700" s="115"/>
      <c r="OL700" s="115">
        <v>1</v>
      </c>
      <c r="OM700" s="115"/>
      <c r="ON700" s="115">
        <f t="shared" ref="ON700:ON707" si="11062">PRODUCT(OI700:OM700)</f>
        <v>6</v>
      </c>
      <c r="OO700" s="481"/>
      <c r="OP700" s="118"/>
      <c r="OQ700" s="118"/>
      <c r="OR700" s="115"/>
      <c r="OS700" s="115"/>
      <c r="OT700" s="115"/>
      <c r="OU700" s="115"/>
      <c r="OV700" s="115"/>
      <c r="OW700" s="115">
        <f t="shared" ref="OW700:OW707" si="11063">PRODUCT(OR700:OV700)</f>
        <v>0</v>
      </c>
      <c r="OY700" s="118"/>
      <c r="OZ700" s="118"/>
      <c r="PA700" s="115"/>
      <c r="PB700" s="115"/>
      <c r="PC700" s="115"/>
      <c r="PD700" s="115"/>
      <c r="PE700" s="115"/>
      <c r="PF700" s="115">
        <f t="shared" ref="PF700:PF707" si="11064">PRODUCT(PA700:PE700)</f>
        <v>0</v>
      </c>
    </row>
    <row r="701" spans="1:422">
      <c r="A701" s="118"/>
      <c r="B701" s="118"/>
      <c r="C701" s="115"/>
      <c r="D701" s="115"/>
      <c r="E701" s="115"/>
      <c r="F701" s="115"/>
      <c r="G701" s="115"/>
      <c r="H701" s="115">
        <f t="shared" si="11018"/>
        <v>0</v>
      </c>
      <c r="J701" s="118"/>
      <c r="K701" s="118"/>
      <c r="L701" s="115"/>
      <c r="M701" s="115"/>
      <c r="N701" s="115"/>
      <c r="O701" s="115"/>
      <c r="P701" s="115"/>
      <c r="Q701" s="115">
        <f t="shared" si="11019"/>
        <v>0</v>
      </c>
      <c r="S701" s="118"/>
      <c r="T701" s="118"/>
      <c r="U701" s="115"/>
      <c r="V701" s="115"/>
      <c r="W701" s="115"/>
      <c r="X701" s="115"/>
      <c r="Y701" s="115"/>
      <c r="Z701" s="115">
        <f t="shared" si="11020"/>
        <v>0</v>
      </c>
      <c r="AB701" s="118"/>
      <c r="AC701" s="118"/>
      <c r="AD701" s="115"/>
      <c r="AE701" s="115"/>
      <c r="AF701" s="115"/>
      <c r="AG701" s="115"/>
      <c r="AH701" s="115"/>
      <c r="AI701" s="115">
        <f t="shared" si="11021"/>
        <v>0</v>
      </c>
      <c r="AK701" s="118"/>
      <c r="AL701" s="118"/>
      <c r="AM701" s="115"/>
      <c r="AN701" s="115"/>
      <c r="AO701" s="115"/>
      <c r="AP701" s="115"/>
      <c r="AQ701" s="115"/>
      <c r="AR701" s="115">
        <f t="shared" si="11022"/>
        <v>0</v>
      </c>
      <c r="AT701" s="118"/>
      <c r="AU701" s="118"/>
      <c r="AV701" s="115"/>
      <c r="AW701" s="115"/>
      <c r="AX701" s="115"/>
      <c r="AY701" s="115"/>
      <c r="AZ701" s="115"/>
      <c r="BA701" s="115">
        <f t="shared" si="11023"/>
        <v>0</v>
      </c>
      <c r="BC701" s="118"/>
      <c r="BD701" s="118"/>
      <c r="BE701" s="115"/>
      <c r="BF701" s="115"/>
      <c r="BG701" s="115"/>
      <c r="BH701" s="115"/>
      <c r="BI701" s="115"/>
      <c r="BJ701" s="115">
        <f t="shared" si="11024"/>
        <v>0</v>
      </c>
      <c r="BL701" s="118"/>
      <c r="BM701" s="118"/>
      <c r="BN701" s="115"/>
      <c r="BO701" s="115"/>
      <c r="BP701" s="115"/>
      <c r="BQ701" s="115"/>
      <c r="BR701" s="115"/>
      <c r="BS701" s="115">
        <f t="shared" si="11025"/>
        <v>0</v>
      </c>
      <c r="BU701" s="118"/>
      <c r="BV701" s="118"/>
      <c r="BW701" s="115"/>
      <c r="BX701" s="115"/>
      <c r="BY701" s="115"/>
      <c r="BZ701" s="115"/>
      <c r="CA701" s="115"/>
      <c r="CB701" s="115">
        <f t="shared" si="11026"/>
        <v>0</v>
      </c>
      <c r="CD701" s="118"/>
      <c r="CE701" s="118"/>
      <c r="CF701" s="115"/>
      <c r="CG701" s="115"/>
      <c r="CH701" s="115"/>
      <c r="CI701" s="115"/>
      <c r="CJ701" s="115"/>
      <c r="CK701" s="115">
        <f t="shared" si="11027"/>
        <v>0</v>
      </c>
      <c r="CM701" s="118"/>
      <c r="CN701" s="118"/>
      <c r="CO701" s="115"/>
      <c r="CP701" s="115"/>
      <c r="CQ701" s="115"/>
      <c r="CR701" s="115"/>
      <c r="CS701" s="115"/>
      <c r="CT701" s="115">
        <f t="shared" si="11028"/>
        <v>0</v>
      </c>
      <c r="CV701" s="118"/>
      <c r="CW701" s="118"/>
      <c r="CX701" s="115"/>
      <c r="CY701" s="115"/>
      <c r="CZ701" s="115"/>
      <c r="DA701" s="115"/>
      <c r="DB701" s="115"/>
      <c r="DC701" s="115">
        <f t="shared" si="11029"/>
        <v>0</v>
      </c>
      <c r="DE701" s="118"/>
      <c r="DF701" s="118"/>
      <c r="DG701" s="115"/>
      <c r="DH701" s="115"/>
      <c r="DI701" s="115"/>
      <c r="DJ701" s="115"/>
      <c r="DK701" s="115"/>
      <c r="DL701" s="115">
        <f t="shared" si="11030"/>
        <v>0</v>
      </c>
      <c r="DN701" s="118"/>
      <c r="DO701" s="118"/>
      <c r="DP701" s="115"/>
      <c r="DQ701" s="115"/>
      <c r="DR701" s="115"/>
      <c r="DS701" s="115"/>
      <c r="DT701" s="115"/>
      <c r="DU701" s="115">
        <f t="shared" si="11031"/>
        <v>0</v>
      </c>
      <c r="DW701" s="118"/>
      <c r="DX701" s="118"/>
      <c r="DY701" s="115"/>
      <c r="DZ701" s="115"/>
      <c r="EA701" s="115"/>
      <c r="EB701" s="115"/>
      <c r="EC701" s="115"/>
      <c r="ED701" s="115">
        <f t="shared" si="11032"/>
        <v>0</v>
      </c>
      <c r="EF701" s="118"/>
      <c r="EG701" s="118"/>
      <c r="EH701" s="115"/>
      <c r="EI701" s="115"/>
      <c r="EJ701" s="115"/>
      <c r="EK701" s="115"/>
      <c r="EL701" s="115"/>
      <c r="EM701" s="115">
        <f t="shared" si="11033"/>
        <v>0</v>
      </c>
      <c r="EO701" s="118"/>
      <c r="EP701" s="118"/>
      <c r="EQ701" s="115"/>
      <c r="ER701" s="115"/>
      <c r="ES701" s="115"/>
      <c r="ET701" s="115"/>
      <c r="EU701" s="115"/>
      <c r="EV701" s="115">
        <f t="shared" si="11034"/>
        <v>0</v>
      </c>
      <c r="EX701" s="118"/>
      <c r="EY701" s="118"/>
      <c r="EZ701" s="115"/>
      <c r="FA701" s="115"/>
      <c r="FB701" s="115"/>
      <c r="FC701" s="115"/>
      <c r="FD701" s="115"/>
      <c r="FE701" s="115">
        <f t="shared" si="11035"/>
        <v>0</v>
      </c>
      <c r="FG701" s="118"/>
      <c r="FH701" s="118"/>
      <c r="FI701" s="115"/>
      <c r="FJ701" s="115"/>
      <c r="FK701" s="115"/>
      <c r="FL701" s="115"/>
      <c r="FM701" s="115"/>
      <c r="FN701" s="115">
        <f t="shared" si="11036"/>
        <v>0</v>
      </c>
      <c r="FP701" s="118"/>
      <c r="FQ701" s="118"/>
      <c r="FR701" s="115"/>
      <c r="FS701" s="115"/>
      <c r="FT701" s="115"/>
      <c r="FU701" s="115"/>
      <c r="FV701" s="115"/>
      <c r="FW701" s="115">
        <f t="shared" si="11037"/>
        <v>0</v>
      </c>
      <c r="FY701" s="118"/>
      <c r="FZ701" s="118"/>
      <c r="GA701" s="115"/>
      <c r="GB701" s="115"/>
      <c r="GC701" s="115"/>
      <c r="GD701" s="115"/>
      <c r="GE701" s="115"/>
      <c r="GF701" s="115">
        <f t="shared" si="11038"/>
        <v>0</v>
      </c>
      <c r="GH701" s="118"/>
      <c r="GI701" s="118"/>
      <c r="GJ701" s="115"/>
      <c r="GK701" s="115"/>
      <c r="GL701" s="115"/>
      <c r="GM701" s="115"/>
      <c r="GN701" s="115"/>
      <c r="GO701" s="115">
        <f t="shared" si="11039"/>
        <v>0</v>
      </c>
      <c r="GQ701" s="118"/>
      <c r="GR701" s="118"/>
      <c r="GS701" s="115"/>
      <c r="GT701" s="115"/>
      <c r="GU701" s="115"/>
      <c r="GV701" s="115"/>
      <c r="GW701" s="115"/>
      <c r="GX701" s="115">
        <f t="shared" si="11040"/>
        <v>0</v>
      </c>
      <c r="GZ701" s="118"/>
      <c r="HA701" s="118"/>
      <c r="HB701" s="115"/>
      <c r="HC701" s="115"/>
      <c r="HD701" s="115"/>
      <c r="HE701" s="115"/>
      <c r="HF701" s="115"/>
      <c r="HG701" s="115">
        <f t="shared" si="11041"/>
        <v>0</v>
      </c>
      <c r="HI701" s="118"/>
      <c r="HJ701" s="118"/>
      <c r="HK701" s="115"/>
      <c r="HL701" s="115"/>
      <c r="HM701" s="115"/>
      <c r="HN701" s="115"/>
      <c r="HO701" s="115"/>
      <c r="HP701" s="115">
        <f t="shared" si="11042"/>
        <v>0</v>
      </c>
      <c r="HR701" s="118"/>
      <c r="HS701" s="118"/>
      <c r="HT701" s="115"/>
      <c r="HU701" s="115"/>
      <c r="HV701" s="115"/>
      <c r="HW701" s="115"/>
      <c r="HX701" s="115"/>
      <c r="HY701" s="115">
        <f t="shared" si="11043"/>
        <v>0</v>
      </c>
      <c r="IA701" s="118"/>
      <c r="IB701" s="118"/>
      <c r="IC701" s="115"/>
      <c r="ID701" s="115"/>
      <c r="IE701" s="115"/>
      <c r="IF701" s="115"/>
      <c r="IG701" s="115"/>
      <c r="IH701" s="115">
        <f t="shared" si="11044"/>
        <v>0</v>
      </c>
      <c r="IJ701" s="118"/>
      <c r="IK701" s="118"/>
      <c r="IL701" s="115"/>
      <c r="IM701" s="115"/>
      <c r="IN701" s="115"/>
      <c r="IO701" s="115"/>
      <c r="IP701" s="115"/>
      <c r="IQ701" s="115">
        <f t="shared" si="11045"/>
        <v>0</v>
      </c>
      <c r="IS701" s="118"/>
      <c r="IT701" s="118"/>
      <c r="IU701" s="115"/>
      <c r="IV701" s="115"/>
      <c r="IW701" s="115"/>
      <c r="IX701" s="115"/>
      <c r="IY701" s="115"/>
      <c r="IZ701" s="115">
        <f t="shared" si="11046"/>
        <v>0</v>
      </c>
      <c r="JB701" s="118"/>
      <c r="JC701" s="118"/>
      <c r="JD701" s="115"/>
      <c r="JE701" s="115"/>
      <c r="JF701" s="115"/>
      <c r="JG701" s="115"/>
      <c r="JH701" s="115"/>
      <c r="JI701" s="115">
        <f t="shared" si="11047"/>
        <v>0</v>
      </c>
      <c r="JK701" s="118"/>
      <c r="JL701" s="118"/>
      <c r="JM701" s="115"/>
      <c r="JN701" s="115"/>
      <c r="JO701" s="115"/>
      <c r="JP701" s="115"/>
      <c r="JQ701" s="115"/>
      <c r="JR701" s="115">
        <f t="shared" si="11048"/>
        <v>0</v>
      </c>
      <c r="JS701" s="481"/>
      <c r="JT701" s="118"/>
      <c r="JU701" s="118"/>
      <c r="JV701" s="115"/>
      <c r="JW701" s="115"/>
      <c r="JX701" s="115"/>
      <c r="JY701" s="115"/>
      <c r="JZ701" s="115"/>
      <c r="KA701" s="115">
        <f t="shared" si="11049"/>
        <v>0</v>
      </c>
      <c r="KB701" s="481"/>
      <c r="KC701" s="118"/>
      <c r="KD701" s="118"/>
      <c r="KE701" s="115"/>
      <c r="KF701" s="115"/>
      <c r="KG701" s="115"/>
      <c r="KH701" s="115"/>
      <c r="KI701" s="115"/>
      <c r="KJ701" s="115">
        <f t="shared" si="11050"/>
        <v>0</v>
      </c>
      <c r="KK701" s="481"/>
      <c r="KL701" s="118"/>
      <c r="KM701" s="118"/>
      <c r="KN701" s="115"/>
      <c r="KO701" s="115"/>
      <c r="KP701" s="115"/>
      <c r="KQ701" s="115"/>
      <c r="KR701" s="115"/>
      <c r="KS701" s="115">
        <f t="shared" si="11051"/>
        <v>0</v>
      </c>
      <c r="KT701" s="481"/>
      <c r="KU701" s="118"/>
      <c r="KV701" s="118"/>
      <c r="KW701" s="115"/>
      <c r="KX701" s="115"/>
      <c r="KY701" s="115"/>
      <c r="KZ701" s="115"/>
      <c r="LA701" s="115"/>
      <c r="LB701" s="115">
        <f t="shared" si="11052"/>
        <v>0</v>
      </c>
      <c r="LC701" s="481"/>
      <c r="LD701" s="118"/>
      <c r="LE701" s="118"/>
      <c r="LF701" s="115"/>
      <c r="LG701" s="115"/>
      <c r="LH701" s="115"/>
      <c r="LI701" s="115"/>
      <c r="LJ701" s="115"/>
      <c r="LK701" s="115">
        <f t="shared" si="11053"/>
        <v>0</v>
      </c>
      <c r="LL701" s="481"/>
      <c r="LM701" s="118"/>
      <c r="LN701" s="118"/>
      <c r="LO701" s="115"/>
      <c r="LP701" s="115"/>
      <c r="LQ701" s="115"/>
      <c r="LR701" s="115"/>
      <c r="LS701" s="115"/>
      <c r="LT701" s="115">
        <f t="shared" si="11054"/>
        <v>0</v>
      </c>
      <c r="LU701" s="481"/>
      <c r="LV701" s="118"/>
      <c r="LW701" s="118"/>
      <c r="LX701" s="115"/>
      <c r="LY701" s="115"/>
      <c r="LZ701" s="115"/>
      <c r="MA701" s="115"/>
      <c r="MB701" s="115"/>
      <c r="MC701" s="115">
        <f t="shared" si="11055"/>
        <v>0</v>
      </c>
      <c r="MD701" s="481"/>
      <c r="ME701" s="118"/>
      <c r="MF701" s="118"/>
      <c r="MG701" s="115"/>
      <c r="MH701" s="115"/>
      <c r="MI701" s="115"/>
      <c r="MJ701" s="115"/>
      <c r="MK701" s="115"/>
      <c r="ML701" s="115">
        <f t="shared" si="11056"/>
        <v>0</v>
      </c>
      <c r="MM701" s="481"/>
      <c r="MN701" s="118"/>
      <c r="MO701" s="118"/>
      <c r="MP701" s="115"/>
      <c r="MQ701" s="115"/>
      <c r="MR701" s="115"/>
      <c r="MS701" s="115"/>
      <c r="MT701" s="115"/>
      <c r="MU701" s="115">
        <f t="shared" si="11057"/>
        <v>0</v>
      </c>
      <c r="MV701" s="481"/>
      <c r="MW701" s="118"/>
      <c r="MX701" s="118"/>
      <c r="MY701" s="115"/>
      <c r="MZ701" s="115"/>
      <c r="NA701" s="115"/>
      <c r="NB701" s="115"/>
      <c r="NC701" s="115"/>
      <c r="ND701" s="115">
        <f t="shared" si="11058"/>
        <v>0</v>
      </c>
      <c r="NE701" s="481"/>
      <c r="NF701" s="118"/>
      <c r="NG701" s="118"/>
      <c r="NH701" s="115"/>
      <c r="NI701" s="115"/>
      <c r="NJ701" s="115"/>
      <c r="NK701" s="115"/>
      <c r="NL701" s="115"/>
      <c r="NM701" s="115">
        <f t="shared" si="11059"/>
        <v>0</v>
      </c>
      <c r="NN701" s="481"/>
      <c r="NO701" s="118"/>
      <c r="NP701" s="118"/>
      <c r="NQ701" s="115"/>
      <c r="NR701" s="115"/>
      <c r="NS701" s="115"/>
      <c r="NT701" s="115"/>
      <c r="NU701" s="115"/>
      <c r="NV701" s="115">
        <f t="shared" si="11060"/>
        <v>0</v>
      </c>
      <c r="NW701" s="481"/>
      <c r="NX701" s="118"/>
      <c r="NY701" s="118"/>
      <c r="NZ701" s="115"/>
      <c r="OA701" s="115"/>
      <c r="OB701" s="115"/>
      <c r="OC701" s="115"/>
      <c r="OD701" s="115"/>
      <c r="OE701" s="115">
        <f t="shared" si="11061"/>
        <v>0</v>
      </c>
      <c r="OF701" s="481"/>
      <c r="OG701" s="118"/>
      <c r="OH701" s="118"/>
      <c r="OI701" s="115"/>
      <c r="OJ701" s="115"/>
      <c r="OK701" s="115"/>
      <c r="OL701" s="115"/>
      <c r="OM701" s="115"/>
      <c r="ON701" s="115">
        <f t="shared" si="11062"/>
        <v>0</v>
      </c>
      <c r="OO701" s="481"/>
      <c r="OP701" s="118"/>
      <c r="OQ701" s="118"/>
      <c r="OR701" s="115"/>
      <c r="OS701" s="115"/>
      <c r="OT701" s="115"/>
      <c r="OU701" s="115"/>
      <c r="OV701" s="115"/>
      <c r="OW701" s="115">
        <f t="shared" si="11063"/>
        <v>0</v>
      </c>
      <c r="OY701" s="118"/>
      <c r="OZ701" s="118"/>
      <c r="PA701" s="115"/>
      <c r="PB701" s="115"/>
      <c r="PC701" s="115"/>
      <c r="PD701" s="115"/>
      <c r="PE701" s="115"/>
      <c r="PF701" s="115">
        <f t="shared" si="11064"/>
        <v>0</v>
      </c>
    </row>
    <row r="702" spans="1:422">
      <c r="A702" s="118"/>
      <c r="B702" s="118"/>
      <c r="C702" s="115"/>
      <c r="D702" s="115"/>
      <c r="E702" s="115"/>
      <c r="F702" s="115"/>
      <c r="G702" s="115"/>
      <c r="H702" s="115">
        <f t="shared" si="11018"/>
        <v>0</v>
      </c>
      <c r="J702" s="118"/>
      <c r="K702" s="118"/>
      <c r="L702" s="115"/>
      <c r="M702" s="115"/>
      <c r="N702" s="115"/>
      <c r="O702" s="115"/>
      <c r="P702" s="115"/>
      <c r="Q702" s="115">
        <f t="shared" si="11019"/>
        <v>0</v>
      </c>
      <c r="S702" s="118"/>
      <c r="T702" s="118"/>
      <c r="U702" s="115"/>
      <c r="V702" s="115"/>
      <c r="W702" s="115"/>
      <c r="X702" s="115"/>
      <c r="Y702" s="115"/>
      <c r="Z702" s="115">
        <f t="shared" si="11020"/>
        <v>0</v>
      </c>
      <c r="AB702" s="118"/>
      <c r="AC702" s="118"/>
      <c r="AD702" s="115"/>
      <c r="AE702" s="115"/>
      <c r="AF702" s="115"/>
      <c r="AG702" s="115"/>
      <c r="AH702" s="115"/>
      <c r="AI702" s="115">
        <f t="shared" si="11021"/>
        <v>0</v>
      </c>
      <c r="AK702" s="118"/>
      <c r="AL702" s="118"/>
      <c r="AM702" s="115"/>
      <c r="AN702" s="115"/>
      <c r="AO702" s="115"/>
      <c r="AP702" s="115"/>
      <c r="AQ702" s="115"/>
      <c r="AR702" s="115">
        <f t="shared" si="11022"/>
        <v>0</v>
      </c>
      <c r="AT702" s="118"/>
      <c r="AU702" s="118"/>
      <c r="AV702" s="115"/>
      <c r="AW702" s="115"/>
      <c r="AX702" s="115"/>
      <c r="AY702" s="115"/>
      <c r="AZ702" s="115"/>
      <c r="BA702" s="115">
        <f t="shared" si="11023"/>
        <v>0</v>
      </c>
      <c r="BC702" s="118"/>
      <c r="BD702" s="118"/>
      <c r="BE702" s="115"/>
      <c r="BF702" s="115"/>
      <c r="BG702" s="115"/>
      <c r="BH702" s="115"/>
      <c r="BI702" s="115"/>
      <c r="BJ702" s="115">
        <f t="shared" si="11024"/>
        <v>0</v>
      </c>
      <c r="BL702" s="118"/>
      <c r="BM702" s="118"/>
      <c r="BN702" s="115"/>
      <c r="BO702" s="115"/>
      <c r="BP702" s="115"/>
      <c r="BQ702" s="115"/>
      <c r="BR702" s="115"/>
      <c r="BS702" s="115">
        <f t="shared" si="11025"/>
        <v>0</v>
      </c>
      <c r="BU702" s="118"/>
      <c r="BV702" s="118"/>
      <c r="BW702" s="115"/>
      <c r="BX702" s="115"/>
      <c r="BY702" s="115"/>
      <c r="BZ702" s="115"/>
      <c r="CA702" s="115"/>
      <c r="CB702" s="115">
        <f t="shared" si="11026"/>
        <v>0</v>
      </c>
      <c r="CD702" s="118"/>
      <c r="CE702" s="118"/>
      <c r="CF702" s="115"/>
      <c r="CG702" s="115"/>
      <c r="CH702" s="115"/>
      <c r="CI702" s="115"/>
      <c r="CJ702" s="115"/>
      <c r="CK702" s="115">
        <f t="shared" si="11027"/>
        <v>0</v>
      </c>
      <c r="CM702" s="118"/>
      <c r="CN702" s="118"/>
      <c r="CO702" s="115"/>
      <c r="CP702" s="115"/>
      <c r="CQ702" s="115"/>
      <c r="CR702" s="115"/>
      <c r="CS702" s="115"/>
      <c r="CT702" s="115">
        <f t="shared" si="11028"/>
        <v>0</v>
      </c>
      <c r="CV702" s="118"/>
      <c r="CW702" s="118"/>
      <c r="CX702" s="115"/>
      <c r="CY702" s="115"/>
      <c r="CZ702" s="115"/>
      <c r="DA702" s="115"/>
      <c r="DB702" s="115"/>
      <c r="DC702" s="115">
        <f t="shared" si="11029"/>
        <v>0</v>
      </c>
      <c r="DE702" s="118"/>
      <c r="DF702" s="118"/>
      <c r="DG702" s="115"/>
      <c r="DH702" s="115"/>
      <c r="DI702" s="115"/>
      <c r="DJ702" s="115"/>
      <c r="DK702" s="115"/>
      <c r="DL702" s="115">
        <f t="shared" si="11030"/>
        <v>0</v>
      </c>
      <c r="DN702" s="118"/>
      <c r="DO702" s="118"/>
      <c r="DP702" s="115"/>
      <c r="DQ702" s="115"/>
      <c r="DR702" s="115"/>
      <c r="DS702" s="115"/>
      <c r="DT702" s="115"/>
      <c r="DU702" s="115">
        <f t="shared" si="11031"/>
        <v>0</v>
      </c>
      <c r="DW702" s="118"/>
      <c r="DX702" s="118"/>
      <c r="DY702" s="115"/>
      <c r="DZ702" s="115"/>
      <c r="EA702" s="115"/>
      <c r="EB702" s="115"/>
      <c r="EC702" s="115"/>
      <c r="ED702" s="115">
        <f t="shared" si="11032"/>
        <v>0</v>
      </c>
      <c r="EF702" s="118"/>
      <c r="EG702" s="118"/>
      <c r="EH702" s="115"/>
      <c r="EI702" s="115"/>
      <c r="EJ702" s="115"/>
      <c r="EK702" s="115"/>
      <c r="EL702" s="115"/>
      <c r="EM702" s="115">
        <f t="shared" si="11033"/>
        <v>0</v>
      </c>
      <c r="EO702" s="118"/>
      <c r="EP702" s="118"/>
      <c r="EQ702" s="115"/>
      <c r="ER702" s="115"/>
      <c r="ES702" s="115"/>
      <c r="ET702" s="115"/>
      <c r="EU702" s="115"/>
      <c r="EV702" s="115">
        <f t="shared" si="11034"/>
        <v>0</v>
      </c>
      <c r="EX702" s="118"/>
      <c r="EY702" s="118"/>
      <c r="EZ702" s="115"/>
      <c r="FA702" s="115"/>
      <c r="FB702" s="115"/>
      <c r="FC702" s="115"/>
      <c r="FD702" s="115"/>
      <c r="FE702" s="115">
        <f t="shared" si="11035"/>
        <v>0</v>
      </c>
      <c r="FG702" s="118"/>
      <c r="FH702" s="118"/>
      <c r="FI702" s="115"/>
      <c r="FJ702" s="115"/>
      <c r="FK702" s="115"/>
      <c r="FL702" s="115"/>
      <c r="FM702" s="115"/>
      <c r="FN702" s="115">
        <f t="shared" si="11036"/>
        <v>0</v>
      </c>
      <c r="FP702" s="118"/>
      <c r="FQ702" s="118"/>
      <c r="FR702" s="115"/>
      <c r="FS702" s="115"/>
      <c r="FT702" s="115"/>
      <c r="FU702" s="115"/>
      <c r="FV702" s="115"/>
      <c r="FW702" s="115">
        <f t="shared" si="11037"/>
        <v>0</v>
      </c>
      <c r="FY702" s="118"/>
      <c r="FZ702" s="118"/>
      <c r="GA702" s="115"/>
      <c r="GB702" s="115"/>
      <c r="GC702" s="115"/>
      <c r="GD702" s="115"/>
      <c r="GE702" s="115"/>
      <c r="GF702" s="115">
        <f t="shared" si="11038"/>
        <v>0</v>
      </c>
      <c r="GH702" s="118"/>
      <c r="GI702" s="118"/>
      <c r="GJ702" s="115"/>
      <c r="GK702" s="115"/>
      <c r="GL702" s="115"/>
      <c r="GM702" s="115"/>
      <c r="GN702" s="115"/>
      <c r="GO702" s="115">
        <f t="shared" si="11039"/>
        <v>0</v>
      </c>
      <c r="GQ702" s="118"/>
      <c r="GR702" s="118"/>
      <c r="GS702" s="115"/>
      <c r="GT702" s="115"/>
      <c r="GU702" s="115"/>
      <c r="GV702" s="115"/>
      <c r="GW702" s="115"/>
      <c r="GX702" s="115">
        <f t="shared" si="11040"/>
        <v>0</v>
      </c>
      <c r="GZ702" s="118"/>
      <c r="HA702" s="118"/>
      <c r="HB702" s="115"/>
      <c r="HC702" s="115"/>
      <c r="HD702" s="115"/>
      <c r="HE702" s="115"/>
      <c r="HF702" s="115"/>
      <c r="HG702" s="115">
        <f t="shared" si="11041"/>
        <v>0</v>
      </c>
      <c r="HI702" s="118"/>
      <c r="HJ702" s="118"/>
      <c r="HK702" s="115"/>
      <c r="HL702" s="115"/>
      <c r="HM702" s="115"/>
      <c r="HN702" s="115"/>
      <c r="HO702" s="115"/>
      <c r="HP702" s="115">
        <f t="shared" si="11042"/>
        <v>0</v>
      </c>
      <c r="HR702" s="118"/>
      <c r="HS702" s="118"/>
      <c r="HT702" s="115"/>
      <c r="HU702" s="115"/>
      <c r="HV702" s="115"/>
      <c r="HW702" s="115"/>
      <c r="HX702" s="115"/>
      <c r="HY702" s="115">
        <f t="shared" si="11043"/>
        <v>0</v>
      </c>
      <c r="IA702" s="118"/>
      <c r="IB702" s="118"/>
      <c r="IC702" s="115"/>
      <c r="ID702" s="115"/>
      <c r="IE702" s="115"/>
      <c r="IF702" s="115"/>
      <c r="IG702" s="115"/>
      <c r="IH702" s="115">
        <f t="shared" si="11044"/>
        <v>0</v>
      </c>
      <c r="IJ702" s="118"/>
      <c r="IK702" s="118"/>
      <c r="IL702" s="115"/>
      <c r="IM702" s="115"/>
      <c r="IN702" s="115"/>
      <c r="IO702" s="115"/>
      <c r="IP702" s="115"/>
      <c r="IQ702" s="115">
        <f t="shared" si="11045"/>
        <v>0</v>
      </c>
      <c r="IS702" s="118"/>
      <c r="IT702" s="118"/>
      <c r="IU702" s="115"/>
      <c r="IV702" s="115"/>
      <c r="IW702" s="115"/>
      <c r="IX702" s="115"/>
      <c r="IY702" s="115"/>
      <c r="IZ702" s="115">
        <f t="shared" si="11046"/>
        <v>0</v>
      </c>
      <c r="JB702" s="118"/>
      <c r="JC702" s="118"/>
      <c r="JD702" s="115"/>
      <c r="JE702" s="115"/>
      <c r="JF702" s="115"/>
      <c r="JG702" s="115"/>
      <c r="JH702" s="115"/>
      <c r="JI702" s="115">
        <f t="shared" si="11047"/>
        <v>0</v>
      </c>
      <c r="JK702" s="118"/>
      <c r="JL702" s="118"/>
      <c r="JM702" s="115"/>
      <c r="JN702" s="115"/>
      <c r="JO702" s="115"/>
      <c r="JP702" s="115"/>
      <c r="JQ702" s="115"/>
      <c r="JR702" s="115">
        <f t="shared" si="11048"/>
        <v>0</v>
      </c>
      <c r="JS702" s="481"/>
      <c r="JT702" s="118"/>
      <c r="JU702" s="118"/>
      <c r="JV702" s="115"/>
      <c r="JW702" s="115"/>
      <c r="JX702" s="115"/>
      <c r="JY702" s="115"/>
      <c r="JZ702" s="115"/>
      <c r="KA702" s="115">
        <f t="shared" si="11049"/>
        <v>0</v>
      </c>
      <c r="KB702" s="481"/>
      <c r="KC702" s="118"/>
      <c r="KD702" s="118"/>
      <c r="KE702" s="115"/>
      <c r="KF702" s="115"/>
      <c r="KG702" s="115"/>
      <c r="KH702" s="115"/>
      <c r="KI702" s="115"/>
      <c r="KJ702" s="115">
        <f t="shared" si="11050"/>
        <v>0</v>
      </c>
      <c r="KK702" s="481"/>
      <c r="KL702" s="118"/>
      <c r="KM702" s="118"/>
      <c r="KN702" s="115"/>
      <c r="KO702" s="115"/>
      <c r="KP702" s="115"/>
      <c r="KQ702" s="115"/>
      <c r="KR702" s="115"/>
      <c r="KS702" s="115">
        <f t="shared" si="11051"/>
        <v>0</v>
      </c>
      <c r="KT702" s="481"/>
      <c r="KU702" s="118"/>
      <c r="KV702" s="118"/>
      <c r="KW702" s="115"/>
      <c r="KX702" s="115"/>
      <c r="KY702" s="115"/>
      <c r="KZ702" s="115"/>
      <c r="LA702" s="115"/>
      <c r="LB702" s="115">
        <f t="shared" si="11052"/>
        <v>0</v>
      </c>
      <c r="LC702" s="481"/>
      <c r="LD702" s="118"/>
      <c r="LE702" s="118"/>
      <c r="LF702" s="115"/>
      <c r="LG702" s="115"/>
      <c r="LH702" s="115"/>
      <c r="LI702" s="115"/>
      <c r="LJ702" s="115"/>
      <c r="LK702" s="115">
        <f t="shared" si="11053"/>
        <v>0</v>
      </c>
      <c r="LL702" s="481"/>
      <c r="LM702" s="118"/>
      <c r="LN702" s="118"/>
      <c r="LO702" s="115"/>
      <c r="LP702" s="115"/>
      <c r="LQ702" s="115"/>
      <c r="LR702" s="115"/>
      <c r="LS702" s="115"/>
      <c r="LT702" s="115">
        <f t="shared" si="11054"/>
        <v>0</v>
      </c>
      <c r="LU702" s="481"/>
      <c r="LV702" s="118"/>
      <c r="LW702" s="118"/>
      <c r="LX702" s="115"/>
      <c r="LY702" s="115"/>
      <c r="LZ702" s="115"/>
      <c r="MA702" s="115"/>
      <c r="MB702" s="115"/>
      <c r="MC702" s="115">
        <f t="shared" si="11055"/>
        <v>0</v>
      </c>
      <c r="MD702" s="481"/>
      <c r="ME702" s="118"/>
      <c r="MF702" s="118"/>
      <c r="MG702" s="115"/>
      <c r="MH702" s="115"/>
      <c r="MI702" s="115"/>
      <c r="MJ702" s="115"/>
      <c r="MK702" s="115"/>
      <c r="ML702" s="115">
        <f t="shared" si="11056"/>
        <v>0</v>
      </c>
      <c r="MM702" s="481"/>
      <c r="MN702" s="118"/>
      <c r="MO702" s="118"/>
      <c r="MP702" s="115"/>
      <c r="MQ702" s="115"/>
      <c r="MR702" s="115"/>
      <c r="MS702" s="115"/>
      <c r="MT702" s="115"/>
      <c r="MU702" s="115">
        <f t="shared" si="11057"/>
        <v>0</v>
      </c>
      <c r="MV702" s="481"/>
      <c r="MW702" s="118"/>
      <c r="MX702" s="118"/>
      <c r="MY702" s="115"/>
      <c r="MZ702" s="115"/>
      <c r="NA702" s="115"/>
      <c r="NB702" s="115"/>
      <c r="NC702" s="115"/>
      <c r="ND702" s="115">
        <f t="shared" si="11058"/>
        <v>0</v>
      </c>
      <c r="NE702" s="481"/>
      <c r="NF702" s="118"/>
      <c r="NG702" s="118"/>
      <c r="NH702" s="115"/>
      <c r="NI702" s="115"/>
      <c r="NJ702" s="115"/>
      <c r="NK702" s="115"/>
      <c r="NL702" s="115"/>
      <c r="NM702" s="115">
        <f t="shared" si="11059"/>
        <v>0</v>
      </c>
      <c r="NN702" s="481"/>
      <c r="NO702" s="118"/>
      <c r="NP702" s="118"/>
      <c r="NQ702" s="115"/>
      <c r="NR702" s="115"/>
      <c r="NS702" s="115"/>
      <c r="NT702" s="115"/>
      <c r="NU702" s="115"/>
      <c r="NV702" s="115">
        <f t="shared" si="11060"/>
        <v>0</v>
      </c>
      <c r="NW702" s="481"/>
      <c r="NX702" s="118"/>
      <c r="NY702" s="118"/>
      <c r="NZ702" s="115"/>
      <c r="OA702" s="115"/>
      <c r="OB702" s="115"/>
      <c r="OC702" s="115"/>
      <c r="OD702" s="115"/>
      <c r="OE702" s="115">
        <f t="shared" si="11061"/>
        <v>0</v>
      </c>
      <c r="OF702" s="481"/>
      <c r="OG702" s="118"/>
      <c r="OH702" s="118"/>
      <c r="OI702" s="115"/>
      <c r="OJ702" s="115"/>
      <c r="OK702" s="115"/>
      <c r="OL702" s="115"/>
      <c r="OM702" s="115"/>
      <c r="ON702" s="115">
        <f t="shared" si="11062"/>
        <v>0</v>
      </c>
      <c r="OO702" s="481"/>
      <c r="OP702" s="118"/>
      <c r="OQ702" s="118"/>
      <c r="OR702" s="115"/>
      <c r="OS702" s="115"/>
      <c r="OT702" s="115"/>
      <c r="OU702" s="115"/>
      <c r="OV702" s="115"/>
      <c r="OW702" s="115">
        <f t="shared" si="11063"/>
        <v>0</v>
      </c>
      <c r="OY702" s="118"/>
      <c r="OZ702" s="118"/>
      <c r="PA702" s="115"/>
      <c r="PB702" s="115"/>
      <c r="PC702" s="115"/>
      <c r="PD702" s="115"/>
      <c r="PE702" s="115"/>
      <c r="PF702" s="115">
        <f t="shared" si="11064"/>
        <v>0</v>
      </c>
    </row>
    <row r="703" spans="1:422">
      <c r="A703" s="118"/>
      <c r="B703" s="118"/>
      <c r="C703" s="115"/>
      <c r="D703" s="115"/>
      <c r="E703" s="115"/>
      <c r="F703" s="115"/>
      <c r="G703" s="115"/>
      <c r="H703" s="115">
        <f t="shared" si="11018"/>
        <v>0</v>
      </c>
      <c r="J703" s="118"/>
      <c r="K703" s="118"/>
      <c r="L703" s="115"/>
      <c r="M703" s="115"/>
      <c r="N703" s="115"/>
      <c r="O703" s="115"/>
      <c r="P703" s="115"/>
      <c r="Q703" s="115">
        <f t="shared" si="11019"/>
        <v>0</v>
      </c>
      <c r="S703" s="118"/>
      <c r="T703" s="118"/>
      <c r="U703" s="115"/>
      <c r="V703" s="115"/>
      <c r="W703" s="115"/>
      <c r="X703" s="115"/>
      <c r="Y703" s="115"/>
      <c r="Z703" s="115">
        <f t="shared" si="11020"/>
        <v>0</v>
      </c>
      <c r="AB703" s="118"/>
      <c r="AC703" s="118"/>
      <c r="AD703" s="115"/>
      <c r="AE703" s="115"/>
      <c r="AF703" s="115"/>
      <c r="AG703" s="115"/>
      <c r="AH703" s="115"/>
      <c r="AI703" s="115">
        <f t="shared" si="11021"/>
        <v>0</v>
      </c>
      <c r="AK703" s="118"/>
      <c r="AL703" s="118"/>
      <c r="AM703" s="115"/>
      <c r="AN703" s="115"/>
      <c r="AO703" s="115"/>
      <c r="AP703" s="115"/>
      <c r="AQ703" s="115"/>
      <c r="AR703" s="115">
        <f t="shared" si="11022"/>
        <v>0</v>
      </c>
      <c r="AT703" s="118"/>
      <c r="AU703" s="118"/>
      <c r="AV703" s="115"/>
      <c r="AW703" s="115"/>
      <c r="AX703" s="115"/>
      <c r="AY703" s="115"/>
      <c r="AZ703" s="115"/>
      <c r="BA703" s="115">
        <f t="shared" si="11023"/>
        <v>0</v>
      </c>
      <c r="BC703" s="118"/>
      <c r="BD703" s="118"/>
      <c r="BE703" s="115"/>
      <c r="BF703" s="115"/>
      <c r="BG703" s="115"/>
      <c r="BH703" s="115"/>
      <c r="BI703" s="115"/>
      <c r="BJ703" s="115">
        <f t="shared" si="11024"/>
        <v>0</v>
      </c>
      <c r="BL703" s="118"/>
      <c r="BM703" s="118"/>
      <c r="BN703" s="115"/>
      <c r="BO703" s="115"/>
      <c r="BP703" s="115"/>
      <c r="BQ703" s="115"/>
      <c r="BR703" s="115"/>
      <c r="BS703" s="115">
        <f t="shared" si="11025"/>
        <v>0</v>
      </c>
      <c r="BU703" s="118"/>
      <c r="BV703" s="118"/>
      <c r="BW703" s="115"/>
      <c r="BX703" s="115"/>
      <c r="BY703" s="115"/>
      <c r="BZ703" s="115"/>
      <c r="CA703" s="115"/>
      <c r="CB703" s="115">
        <f t="shared" si="11026"/>
        <v>0</v>
      </c>
      <c r="CD703" s="118"/>
      <c r="CE703" s="118"/>
      <c r="CF703" s="115"/>
      <c r="CG703" s="115"/>
      <c r="CH703" s="115"/>
      <c r="CI703" s="115"/>
      <c r="CJ703" s="115"/>
      <c r="CK703" s="115">
        <f t="shared" si="11027"/>
        <v>0</v>
      </c>
      <c r="CM703" s="118"/>
      <c r="CN703" s="118"/>
      <c r="CO703" s="115"/>
      <c r="CP703" s="115"/>
      <c r="CQ703" s="115"/>
      <c r="CR703" s="115"/>
      <c r="CS703" s="115"/>
      <c r="CT703" s="115">
        <f t="shared" si="11028"/>
        <v>0</v>
      </c>
      <c r="CV703" s="118"/>
      <c r="CW703" s="118"/>
      <c r="CX703" s="115"/>
      <c r="CY703" s="115"/>
      <c r="CZ703" s="115"/>
      <c r="DA703" s="115"/>
      <c r="DB703" s="115"/>
      <c r="DC703" s="115">
        <f t="shared" si="11029"/>
        <v>0</v>
      </c>
      <c r="DE703" s="118"/>
      <c r="DF703" s="118"/>
      <c r="DG703" s="115"/>
      <c r="DH703" s="115"/>
      <c r="DI703" s="115"/>
      <c r="DJ703" s="115"/>
      <c r="DK703" s="115"/>
      <c r="DL703" s="115">
        <f t="shared" si="11030"/>
        <v>0</v>
      </c>
      <c r="DN703" s="118"/>
      <c r="DO703" s="118"/>
      <c r="DP703" s="115"/>
      <c r="DQ703" s="115"/>
      <c r="DR703" s="115"/>
      <c r="DS703" s="115"/>
      <c r="DT703" s="115"/>
      <c r="DU703" s="115">
        <f t="shared" si="11031"/>
        <v>0</v>
      </c>
      <c r="DW703" s="118"/>
      <c r="DX703" s="118"/>
      <c r="DY703" s="115"/>
      <c r="DZ703" s="115"/>
      <c r="EA703" s="115"/>
      <c r="EB703" s="115"/>
      <c r="EC703" s="115"/>
      <c r="ED703" s="115">
        <f t="shared" si="11032"/>
        <v>0</v>
      </c>
      <c r="EF703" s="118"/>
      <c r="EG703" s="118"/>
      <c r="EH703" s="115"/>
      <c r="EI703" s="115"/>
      <c r="EJ703" s="115"/>
      <c r="EK703" s="115"/>
      <c r="EL703" s="115"/>
      <c r="EM703" s="115">
        <f t="shared" si="11033"/>
        <v>0</v>
      </c>
      <c r="EO703" s="118"/>
      <c r="EP703" s="118"/>
      <c r="EQ703" s="115"/>
      <c r="ER703" s="115"/>
      <c r="ES703" s="115"/>
      <c r="ET703" s="115"/>
      <c r="EU703" s="115"/>
      <c r="EV703" s="115">
        <f t="shared" si="11034"/>
        <v>0</v>
      </c>
      <c r="EX703" s="118"/>
      <c r="EY703" s="118"/>
      <c r="EZ703" s="115"/>
      <c r="FA703" s="115"/>
      <c r="FB703" s="115"/>
      <c r="FC703" s="115"/>
      <c r="FD703" s="115"/>
      <c r="FE703" s="115">
        <f t="shared" si="11035"/>
        <v>0</v>
      </c>
      <c r="FG703" s="118"/>
      <c r="FH703" s="118"/>
      <c r="FI703" s="115"/>
      <c r="FJ703" s="115"/>
      <c r="FK703" s="115"/>
      <c r="FL703" s="115"/>
      <c r="FM703" s="115"/>
      <c r="FN703" s="115">
        <f t="shared" si="11036"/>
        <v>0</v>
      </c>
      <c r="FP703" s="118"/>
      <c r="FQ703" s="118"/>
      <c r="FR703" s="115"/>
      <c r="FS703" s="115"/>
      <c r="FT703" s="115"/>
      <c r="FU703" s="115"/>
      <c r="FV703" s="115"/>
      <c r="FW703" s="115">
        <f t="shared" si="11037"/>
        <v>0</v>
      </c>
      <c r="FY703" s="118"/>
      <c r="FZ703" s="118"/>
      <c r="GA703" s="115"/>
      <c r="GB703" s="115"/>
      <c r="GC703" s="115"/>
      <c r="GD703" s="115"/>
      <c r="GE703" s="115"/>
      <c r="GF703" s="115">
        <f t="shared" si="11038"/>
        <v>0</v>
      </c>
      <c r="GH703" s="118"/>
      <c r="GI703" s="118"/>
      <c r="GJ703" s="115"/>
      <c r="GK703" s="115"/>
      <c r="GL703" s="115"/>
      <c r="GM703" s="115"/>
      <c r="GN703" s="115"/>
      <c r="GO703" s="115">
        <f t="shared" si="11039"/>
        <v>0</v>
      </c>
      <c r="GQ703" s="118"/>
      <c r="GR703" s="118"/>
      <c r="GS703" s="115"/>
      <c r="GT703" s="115"/>
      <c r="GU703" s="115"/>
      <c r="GV703" s="115"/>
      <c r="GW703" s="115"/>
      <c r="GX703" s="115">
        <f t="shared" si="11040"/>
        <v>0</v>
      </c>
      <c r="GZ703" s="118"/>
      <c r="HA703" s="118"/>
      <c r="HB703" s="115"/>
      <c r="HC703" s="115"/>
      <c r="HD703" s="115"/>
      <c r="HE703" s="115"/>
      <c r="HF703" s="115"/>
      <c r="HG703" s="115">
        <f t="shared" si="11041"/>
        <v>0</v>
      </c>
      <c r="HI703" s="118"/>
      <c r="HJ703" s="118"/>
      <c r="HK703" s="115"/>
      <c r="HL703" s="115"/>
      <c r="HM703" s="115"/>
      <c r="HN703" s="115"/>
      <c r="HO703" s="115"/>
      <c r="HP703" s="115">
        <f t="shared" si="11042"/>
        <v>0</v>
      </c>
      <c r="HR703" s="118"/>
      <c r="HS703" s="118"/>
      <c r="HT703" s="115"/>
      <c r="HU703" s="115"/>
      <c r="HV703" s="115"/>
      <c r="HW703" s="115"/>
      <c r="HX703" s="115"/>
      <c r="HY703" s="115">
        <f t="shared" si="11043"/>
        <v>0</v>
      </c>
      <c r="IA703" s="118"/>
      <c r="IB703" s="118"/>
      <c r="IC703" s="115"/>
      <c r="ID703" s="115"/>
      <c r="IE703" s="115"/>
      <c r="IF703" s="115"/>
      <c r="IG703" s="115"/>
      <c r="IH703" s="115">
        <f t="shared" si="11044"/>
        <v>0</v>
      </c>
      <c r="IJ703" s="118"/>
      <c r="IK703" s="118"/>
      <c r="IL703" s="115"/>
      <c r="IM703" s="115"/>
      <c r="IN703" s="115"/>
      <c r="IO703" s="115"/>
      <c r="IP703" s="115"/>
      <c r="IQ703" s="115">
        <f t="shared" si="11045"/>
        <v>0</v>
      </c>
      <c r="IS703" s="118"/>
      <c r="IT703" s="118"/>
      <c r="IU703" s="115"/>
      <c r="IV703" s="115"/>
      <c r="IW703" s="115"/>
      <c r="IX703" s="115"/>
      <c r="IY703" s="115"/>
      <c r="IZ703" s="115">
        <f t="shared" si="11046"/>
        <v>0</v>
      </c>
      <c r="JB703" s="118"/>
      <c r="JC703" s="118"/>
      <c r="JD703" s="115"/>
      <c r="JE703" s="115"/>
      <c r="JF703" s="115"/>
      <c r="JG703" s="115"/>
      <c r="JH703" s="115"/>
      <c r="JI703" s="115">
        <f t="shared" si="11047"/>
        <v>0</v>
      </c>
      <c r="JK703" s="118"/>
      <c r="JL703" s="118"/>
      <c r="JM703" s="115"/>
      <c r="JN703" s="115"/>
      <c r="JO703" s="115"/>
      <c r="JP703" s="115"/>
      <c r="JQ703" s="115"/>
      <c r="JR703" s="115">
        <f t="shared" si="11048"/>
        <v>0</v>
      </c>
      <c r="JS703" s="481"/>
      <c r="JT703" s="118"/>
      <c r="JU703" s="118"/>
      <c r="JV703" s="115"/>
      <c r="JW703" s="115"/>
      <c r="JX703" s="115"/>
      <c r="JY703" s="115"/>
      <c r="JZ703" s="115"/>
      <c r="KA703" s="115">
        <f t="shared" si="11049"/>
        <v>0</v>
      </c>
      <c r="KB703" s="481"/>
      <c r="KC703" s="118"/>
      <c r="KD703" s="118"/>
      <c r="KE703" s="115"/>
      <c r="KF703" s="115"/>
      <c r="KG703" s="115"/>
      <c r="KH703" s="115"/>
      <c r="KI703" s="115"/>
      <c r="KJ703" s="115">
        <f t="shared" si="11050"/>
        <v>0</v>
      </c>
      <c r="KK703" s="481"/>
      <c r="KL703" s="118"/>
      <c r="KM703" s="118"/>
      <c r="KN703" s="115"/>
      <c r="KO703" s="115"/>
      <c r="KP703" s="115"/>
      <c r="KQ703" s="115"/>
      <c r="KR703" s="115"/>
      <c r="KS703" s="115">
        <f t="shared" si="11051"/>
        <v>0</v>
      </c>
      <c r="KT703" s="481"/>
      <c r="KU703" s="118"/>
      <c r="KV703" s="118"/>
      <c r="KW703" s="115"/>
      <c r="KX703" s="115"/>
      <c r="KY703" s="115"/>
      <c r="KZ703" s="115"/>
      <c r="LA703" s="115"/>
      <c r="LB703" s="115">
        <f t="shared" si="11052"/>
        <v>0</v>
      </c>
      <c r="LC703" s="481"/>
      <c r="LD703" s="118"/>
      <c r="LE703" s="118"/>
      <c r="LF703" s="115"/>
      <c r="LG703" s="115"/>
      <c r="LH703" s="115"/>
      <c r="LI703" s="115"/>
      <c r="LJ703" s="115"/>
      <c r="LK703" s="115">
        <f t="shared" si="11053"/>
        <v>0</v>
      </c>
      <c r="LL703" s="481"/>
      <c r="LM703" s="118"/>
      <c r="LN703" s="118"/>
      <c r="LO703" s="115"/>
      <c r="LP703" s="115"/>
      <c r="LQ703" s="115"/>
      <c r="LR703" s="115"/>
      <c r="LS703" s="115"/>
      <c r="LT703" s="115">
        <f t="shared" si="11054"/>
        <v>0</v>
      </c>
      <c r="LU703" s="481"/>
      <c r="LV703" s="118"/>
      <c r="LW703" s="118"/>
      <c r="LX703" s="115"/>
      <c r="LY703" s="115"/>
      <c r="LZ703" s="115"/>
      <c r="MA703" s="115"/>
      <c r="MB703" s="115"/>
      <c r="MC703" s="115">
        <f t="shared" si="11055"/>
        <v>0</v>
      </c>
      <c r="MD703" s="481"/>
      <c r="ME703" s="118"/>
      <c r="MF703" s="118"/>
      <c r="MG703" s="115"/>
      <c r="MH703" s="115"/>
      <c r="MI703" s="115"/>
      <c r="MJ703" s="115"/>
      <c r="MK703" s="115"/>
      <c r="ML703" s="115">
        <f t="shared" si="11056"/>
        <v>0</v>
      </c>
      <c r="MM703" s="481"/>
      <c r="MN703" s="118"/>
      <c r="MO703" s="118"/>
      <c r="MP703" s="115"/>
      <c r="MQ703" s="115"/>
      <c r="MR703" s="115"/>
      <c r="MS703" s="115"/>
      <c r="MT703" s="115"/>
      <c r="MU703" s="115">
        <f t="shared" si="11057"/>
        <v>0</v>
      </c>
      <c r="MV703" s="481"/>
      <c r="MW703" s="118"/>
      <c r="MX703" s="118"/>
      <c r="MY703" s="115"/>
      <c r="MZ703" s="115"/>
      <c r="NA703" s="115"/>
      <c r="NB703" s="115"/>
      <c r="NC703" s="115"/>
      <c r="ND703" s="115">
        <f t="shared" si="11058"/>
        <v>0</v>
      </c>
      <c r="NE703" s="481"/>
      <c r="NF703" s="118"/>
      <c r="NG703" s="118"/>
      <c r="NH703" s="115"/>
      <c r="NI703" s="115"/>
      <c r="NJ703" s="115"/>
      <c r="NK703" s="115"/>
      <c r="NL703" s="115"/>
      <c r="NM703" s="115">
        <f t="shared" si="11059"/>
        <v>0</v>
      </c>
      <c r="NN703" s="481"/>
      <c r="NO703" s="118"/>
      <c r="NP703" s="118"/>
      <c r="NQ703" s="115"/>
      <c r="NR703" s="115"/>
      <c r="NS703" s="115"/>
      <c r="NT703" s="115"/>
      <c r="NU703" s="115"/>
      <c r="NV703" s="115">
        <f t="shared" si="11060"/>
        <v>0</v>
      </c>
      <c r="NW703" s="481"/>
      <c r="NX703" s="118"/>
      <c r="NY703" s="118"/>
      <c r="NZ703" s="115"/>
      <c r="OA703" s="115"/>
      <c r="OB703" s="115"/>
      <c r="OC703" s="115"/>
      <c r="OD703" s="115"/>
      <c r="OE703" s="115">
        <f t="shared" si="11061"/>
        <v>0</v>
      </c>
      <c r="OF703" s="481"/>
      <c r="OG703" s="118"/>
      <c r="OH703" s="118"/>
      <c r="OI703" s="115"/>
      <c r="OJ703" s="115"/>
      <c r="OK703" s="115"/>
      <c r="OL703" s="115"/>
      <c r="OM703" s="115"/>
      <c r="ON703" s="115">
        <f t="shared" si="11062"/>
        <v>0</v>
      </c>
      <c r="OO703" s="481"/>
      <c r="OP703" s="118"/>
      <c r="OQ703" s="118"/>
      <c r="OR703" s="115"/>
      <c r="OS703" s="115"/>
      <c r="OT703" s="115"/>
      <c r="OU703" s="115"/>
      <c r="OV703" s="115"/>
      <c r="OW703" s="115">
        <f t="shared" si="11063"/>
        <v>0</v>
      </c>
      <c r="OY703" s="118"/>
      <c r="OZ703" s="118"/>
      <c r="PA703" s="115"/>
      <c r="PB703" s="115"/>
      <c r="PC703" s="115"/>
      <c r="PD703" s="115"/>
      <c r="PE703" s="115"/>
      <c r="PF703" s="115">
        <f t="shared" si="11064"/>
        <v>0</v>
      </c>
    </row>
    <row r="704" spans="1:422">
      <c r="A704" s="118"/>
      <c r="B704" s="118"/>
      <c r="C704" s="115"/>
      <c r="D704" s="115"/>
      <c r="E704" s="115"/>
      <c r="F704" s="115"/>
      <c r="G704" s="115"/>
      <c r="H704" s="115">
        <f t="shared" si="11018"/>
        <v>0</v>
      </c>
      <c r="J704" s="118"/>
      <c r="K704" s="118"/>
      <c r="L704" s="115"/>
      <c r="M704" s="115"/>
      <c r="N704" s="115"/>
      <c r="O704" s="115"/>
      <c r="P704" s="115"/>
      <c r="Q704" s="115">
        <f t="shared" si="11019"/>
        <v>0</v>
      </c>
      <c r="S704" s="118"/>
      <c r="T704" s="118"/>
      <c r="U704" s="115"/>
      <c r="V704" s="115"/>
      <c r="W704" s="115"/>
      <c r="X704" s="115"/>
      <c r="Y704" s="115"/>
      <c r="Z704" s="115">
        <f t="shared" si="11020"/>
        <v>0</v>
      </c>
      <c r="AB704" s="118"/>
      <c r="AC704" s="118"/>
      <c r="AD704" s="115"/>
      <c r="AE704" s="115"/>
      <c r="AF704" s="115"/>
      <c r="AG704" s="115"/>
      <c r="AH704" s="115"/>
      <c r="AI704" s="115">
        <f t="shared" si="11021"/>
        <v>0</v>
      </c>
      <c r="AK704" s="118"/>
      <c r="AL704" s="118"/>
      <c r="AM704" s="115"/>
      <c r="AN704" s="115"/>
      <c r="AO704" s="115"/>
      <c r="AP704" s="115"/>
      <c r="AQ704" s="115"/>
      <c r="AR704" s="115">
        <f t="shared" si="11022"/>
        <v>0</v>
      </c>
      <c r="AT704" s="118"/>
      <c r="AU704" s="118"/>
      <c r="AV704" s="115"/>
      <c r="AW704" s="115"/>
      <c r="AX704" s="115"/>
      <c r="AY704" s="115"/>
      <c r="AZ704" s="115"/>
      <c r="BA704" s="115">
        <f t="shared" si="11023"/>
        <v>0</v>
      </c>
      <c r="BC704" s="118"/>
      <c r="BD704" s="118"/>
      <c r="BE704" s="115"/>
      <c r="BF704" s="115"/>
      <c r="BG704" s="115"/>
      <c r="BH704" s="115"/>
      <c r="BI704" s="115"/>
      <c r="BJ704" s="115">
        <f t="shared" si="11024"/>
        <v>0</v>
      </c>
      <c r="BL704" s="118"/>
      <c r="BM704" s="118"/>
      <c r="BN704" s="115"/>
      <c r="BO704" s="115"/>
      <c r="BP704" s="115"/>
      <c r="BQ704" s="115"/>
      <c r="BR704" s="115"/>
      <c r="BS704" s="115">
        <f t="shared" si="11025"/>
        <v>0</v>
      </c>
      <c r="BU704" s="118"/>
      <c r="BV704" s="118"/>
      <c r="BW704" s="115"/>
      <c r="BX704" s="115"/>
      <c r="BY704" s="115"/>
      <c r="BZ704" s="115"/>
      <c r="CA704" s="115"/>
      <c r="CB704" s="115">
        <f t="shared" si="11026"/>
        <v>0</v>
      </c>
      <c r="CD704" s="118"/>
      <c r="CE704" s="118"/>
      <c r="CF704" s="115"/>
      <c r="CG704" s="115"/>
      <c r="CH704" s="115"/>
      <c r="CI704" s="115"/>
      <c r="CJ704" s="115"/>
      <c r="CK704" s="115">
        <f t="shared" si="11027"/>
        <v>0</v>
      </c>
      <c r="CM704" s="118"/>
      <c r="CN704" s="118"/>
      <c r="CO704" s="115"/>
      <c r="CP704" s="115"/>
      <c r="CQ704" s="115"/>
      <c r="CR704" s="115"/>
      <c r="CS704" s="115"/>
      <c r="CT704" s="115">
        <f t="shared" si="11028"/>
        <v>0</v>
      </c>
      <c r="CV704" s="118"/>
      <c r="CW704" s="118"/>
      <c r="CX704" s="115"/>
      <c r="CY704" s="115"/>
      <c r="CZ704" s="115"/>
      <c r="DA704" s="115"/>
      <c r="DB704" s="115"/>
      <c r="DC704" s="115">
        <f t="shared" si="11029"/>
        <v>0</v>
      </c>
      <c r="DE704" s="118"/>
      <c r="DF704" s="118"/>
      <c r="DG704" s="115"/>
      <c r="DH704" s="115"/>
      <c r="DI704" s="115"/>
      <c r="DJ704" s="115"/>
      <c r="DK704" s="115"/>
      <c r="DL704" s="115">
        <f t="shared" si="11030"/>
        <v>0</v>
      </c>
      <c r="DN704" s="118"/>
      <c r="DO704" s="118"/>
      <c r="DP704" s="115"/>
      <c r="DQ704" s="115"/>
      <c r="DR704" s="115"/>
      <c r="DS704" s="115"/>
      <c r="DT704" s="115"/>
      <c r="DU704" s="115">
        <f t="shared" si="11031"/>
        <v>0</v>
      </c>
      <c r="DW704" s="118"/>
      <c r="DX704" s="118"/>
      <c r="DY704" s="115"/>
      <c r="DZ704" s="115"/>
      <c r="EA704" s="115"/>
      <c r="EB704" s="115"/>
      <c r="EC704" s="115"/>
      <c r="ED704" s="115">
        <f t="shared" si="11032"/>
        <v>0</v>
      </c>
      <c r="EF704" s="118"/>
      <c r="EG704" s="118"/>
      <c r="EH704" s="115"/>
      <c r="EI704" s="115"/>
      <c r="EJ704" s="115"/>
      <c r="EK704" s="115"/>
      <c r="EL704" s="115"/>
      <c r="EM704" s="115">
        <f t="shared" si="11033"/>
        <v>0</v>
      </c>
      <c r="EO704" s="118"/>
      <c r="EP704" s="118"/>
      <c r="EQ704" s="115"/>
      <c r="ER704" s="115"/>
      <c r="ES704" s="115"/>
      <c r="ET704" s="115"/>
      <c r="EU704" s="115"/>
      <c r="EV704" s="115">
        <f t="shared" si="11034"/>
        <v>0</v>
      </c>
      <c r="EX704" s="118"/>
      <c r="EY704" s="118"/>
      <c r="EZ704" s="115"/>
      <c r="FA704" s="115"/>
      <c r="FB704" s="115"/>
      <c r="FC704" s="115"/>
      <c r="FD704" s="115"/>
      <c r="FE704" s="115">
        <f t="shared" si="11035"/>
        <v>0</v>
      </c>
      <c r="FG704" s="118"/>
      <c r="FH704" s="118"/>
      <c r="FI704" s="115"/>
      <c r="FJ704" s="115"/>
      <c r="FK704" s="115"/>
      <c r="FL704" s="115"/>
      <c r="FM704" s="115"/>
      <c r="FN704" s="115">
        <f t="shared" si="11036"/>
        <v>0</v>
      </c>
      <c r="FP704" s="118"/>
      <c r="FQ704" s="118"/>
      <c r="FR704" s="115"/>
      <c r="FS704" s="115"/>
      <c r="FT704" s="115"/>
      <c r="FU704" s="115"/>
      <c r="FV704" s="115"/>
      <c r="FW704" s="115">
        <f t="shared" si="11037"/>
        <v>0</v>
      </c>
      <c r="FY704" s="118"/>
      <c r="FZ704" s="118"/>
      <c r="GA704" s="115"/>
      <c r="GB704" s="115"/>
      <c r="GC704" s="115"/>
      <c r="GD704" s="115"/>
      <c r="GE704" s="115"/>
      <c r="GF704" s="115">
        <f t="shared" si="11038"/>
        <v>0</v>
      </c>
      <c r="GH704" s="118"/>
      <c r="GI704" s="118"/>
      <c r="GJ704" s="115"/>
      <c r="GK704" s="115"/>
      <c r="GL704" s="115"/>
      <c r="GM704" s="115"/>
      <c r="GN704" s="115"/>
      <c r="GO704" s="115">
        <f t="shared" si="11039"/>
        <v>0</v>
      </c>
      <c r="GQ704" s="118"/>
      <c r="GR704" s="118"/>
      <c r="GS704" s="115"/>
      <c r="GT704" s="115"/>
      <c r="GU704" s="115"/>
      <c r="GV704" s="115"/>
      <c r="GW704" s="115"/>
      <c r="GX704" s="115">
        <f t="shared" si="11040"/>
        <v>0</v>
      </c>
      <c r="GZ704" s="118"/>
      <c r="HA704" s="118"/>
      <c r="HB704" s="115"/>
      <c r="HC704" s="115"/>
      <c r="HD704" s="115"/>
      <c r="HE704" s="115"/>
      <c r="HF704" s="115"/>
      <c r="HG704" s="115">
        <f t="shared" si="11041"/>
        <v>0</v>
      </c>
      <c r="HI704" s="118"/>
      <c r="HJ704" s="118"/>
      <c r="HK704" s="115"/>
      <c r="HL704" s="115"/>
      <c r="HM704" s="115"/>
      <c r="HN704" s="115"/>
      <c r="HO704" s="115"/>
      <c r="HP704" s="115">
        <f t="shared" si="11042"/>
        <v>0</v>
      </c>
      <c r="HR704" s="118"/>
      <c r="HS704" s="118"/>
      <c r="HT704" s="115"/>
      <c r="HU704" s="115"/>
      <c r="HV704" s="115"/>
      <c r="HW704" s="115"/>
      <c r="HX704" s="115"/>
      <c r="HY704" s="115">
        <f t="shared" si="11043"/>
        <v>0</v>
      </c>
      <c r="IA704" s="118"/>
      <c r="IB704" s="118"/>
      <c r="IC704" s="115"/>
      <c r="ID704" s="115"/>
      <c r="IE704" s="115"/>
      <c r="IF704" s="115"/>
      <c r="IG704" s="115"/>
      <c r="IH704" s="115">
        <f t="shared" si="11044"/>
        <v>0</v>
      </c>
      <c r="IJ704" s="118"/>
      <c r="IK704" s="118"/>
      <c r="IL704" s="115"/>
      <c r="IM704" s="115"/>
      <c r="IN704" s="115"/>
      <c r="IO704" s="115"/>
      <c r="IP704" s="115"/>
      <c r="IQ704" s="115">
        <f t="shared" si="11045"/>
        <v>0</v>
      </c>
      <c r="IS704" s="118"/>
      <c r="IT704" s="118"/>
      <c r="IU704" s="115"/>
      <c r="IV704" s="115"/>
      <c r="IW704" s="115"/>
      <c r="IX704" s="115"/>
      <c r="IY704" s="115"/>
      <c r="IZ704" s="115">
        <f t="shared" si="11046"/>
        <v>0</v>
      </c>
      <c r="JB704" s="118"/>
      <c r="JC704" s="118"/>
      <c r="JD704" s="115"/>
      <c r="JE704" s="115"/>
      <c r="JF704" s="115"/>
      <c r="JG704" s="115"/>
      <c r="JH704" s="115"/>
      <c r="JI704" s="115">
        <f t="shared" si="11047"/>
        <v>0</v>
      </c>
      <c r="JK704" s="118"/>
      <c r="JL704" s="118"/>
      <c r="JM704" s="115"/>
      <c r="JN704" s="115"/>
      <c r="JO704" s="115"/>
      <c r="JP704" s="115"/>
      <c r="JQ704" s="115"/>
      <c r="JR704" s="115">
        <f t="shared" si="11048"/>
        <v>0</v>
      </c>
      <c r="JS704" s="481"/>
      <c r="JT704" s="118"/>
      <c r="JU704" s="118"/>
      <c r="JV704" s="115"/>
      <c r="JW704" s="115"/>
      <c r="JX704" s="115"/>
      <c r="JY704" s="115"/>
      <c r="JZ704" s="115"/>
      <c r="KA704" s="115">
        <f t="shared" si="11049"/>
        <v>0</v>
      </c>
      <c r="KB704" s="481"/>
      <c r="KC704" s="118"/>
      <c r="KD704" s="118"/>
      <c r="KE704" s="115"/>
      <c r="KF704" s="115"/>
      <c r="KG704" s="115"/>
      <c r="KH704" s="115"/>
      <c r="KI704" s="115"/>
      <c r="KJ704" s="115">
        <f t="shared" si="11050"/>
        <v>0</v>
      </c>
      <c r="KK704" s="481"/>
      <c r="KL704" s="118"/>
      <c r="KM704" s="118"/>
      <c r="KN704" s="115"/>
      <c r="KO704" s="115"/>
      <c r="KP704" s="115"/>
      <c r="KQ704" s="115"/>
      <c r="KR704" s="115"/>
      <c r="KS704" s="115">
        <f t="shared" si="11051"/>
        <v>0</v>
      </c>
      <c r="KT704" s="481"/>
      <c r="KU704" s="118"/>
      <c r="KV704" s="118"/>
      <c r="KW704" s="115"/>
      <c r="KX704" s="115"/>
      <c r="KY704" s="115"/>
      <c r="KZ704" s="115"/>
      <c r="LA704" s="115"/>
      <c r="LB704" s="115">
        <f t="shared" si="11052"/>
        <v>0</v>
      </c>
      <c r="LC704" s="481"/>
      <c r="LD704" s="118"/>
      <c r="LE704" s="118"/>
      <c r="LF704" s="115"/>
      <c r="LG704" s="115"/>
      <c r="LH704" s="115"/>
      <c r="LI704" s="115"/>
      <c r="LJ704" s="115"/>
      <c r="LK704" s="115">
        <f t="shared" si="11053"/>
        <v>0</v>
      </c>
      <c r="LL704" s="481"/>
      <c r="LM704" s="118"/>
      <c r="LN704" s="118"/>
      <c r="LO704" s="115"/>
      <c r="LP704" s="115"/>
      <c r="LQ704" s="115"/>
      <c r="LR704" s="115"/>
      <c r="LS704" s="115"/>
      <c r="LT704" s="115">
        <f t="shared" si="11054"/>
        <v>0</v>
      </c>
      <c r="LU704" s="481"/>
      <c r="LV704" s="118"/>
      <c r="LW704" s="118"/>
      <c r="LX704" s="115"/>
      <c r="LY704" s="115"/>
      <c r="LZ704" s="115"/>
      <c r="MA704" s="115"/>
      <c r="MB704" s="115"/>
      <c r="MC704" s="115">
        <f t="shared" si="11055"/>
        <v>0</v>
      </c>
      <c r="MD704" s="481"/>
      <c r="ME704" s="118"/>
      <c r="MF704" s="118"/>
      <c r="MG704" s="115"/>
      <c r="MH704" s="115"/>
      <c r="MI704" s="115"/>
      <c r="MJ704" s="115"/>
      <c r="MK704" s="115"/>
      <c r="ML704" s="115">
        <f t="shared" si="11056"/>
        <v>0</v>
      </c>
      <c r="MM704" s="481"/>
      <c r="MN704" s="118"/>
      <c r="MO704" s="118"/>
      <c r="MP704" s="115"/>
      <c r="MQ704" s="115"/>
      <c r="MR704" s="115"/>
      <c r="MS704" s="115"/>
      <c r="MT704" s="115"/>
      <c r="MU704" s="115">
        <f t="shared" si="11057"/>
        <v>0</v>
      </c>
      <c r="MV704" s="481"/>
      <c r="MW704" s="118"/>
      <c r="MX704" s="118"/>
      <c r="MY704" s="115"/>
      <c r="MZ704" s="115"/>
      <c r="NA704" s="115"/>
      <c r="NB704" s="115"/>
      <c r="NC704" s="115"/>
      <c r="ND704" s="115">
        <f t="shared" si="11058"/>
        <v>0</v>
      </c>
      <c r="NE704" s="481"/>
      <c r="NF704" s="118"/>
      <c r="NG704" s="118"/>
      <c r="NH704" s="115"/>
      <c r="NI704" s="115"/>
      <c r="NJ704" s="115"/>
      <c r="NK704" s="115"/>
      <c r="NL704" s="115"/>
      <c r="NM704" s="115">
        <f t="shared" si="11059"/>
        <v>0</v>
      </c>
      <c r="NN704" s="481"/>
      <c r="NO704" s="118"/>
      <c r="NP704" s="118"/>
      <c r="NQ704" s="115"/>
      <c r="NR704" s="115"/>
      <c r="NS704" s="115"/>
      <c r="NT704" s="115"/>
      <c r="NU704" s="115"/>
      <c r="NV704" s="115">
        <f t="shared" si="11060"/>
        <v>0</v>
      </c>
      <c r="NW704" s="481"/>
      <c r="NX704" s="118"/>
      <c r="NY704" s="118"/>
      <c r="NZ704" s="115"/>
      <c r="OA704" s="115"/>
      <c r="OB704" s="115"/>
      <c r="OC704" s="115"/>
      <c r="OD704" s="115"/>
      <c r="OE704" s="115">
        <f t="shared" si="11061"/>
        <v>0</v>
      </c>
      <c r="OF704" s="481"/>
      <c r="OG704" s="118"/>
      <c r="OH704" s="118"/>
      <c r="OI704" s="115"/>
      <c r="OJ704" s="115"/>
      <c r="OK704" s="115"/>
      <c r="OL704" s="115"/>
      <c r="OM704" s="115"/>
      <c r="ON704" s="115">
        <f t="shared" si="11062"/>
        <v>0</v>
      </c>
      <c r="OO704" s="481"/>
      <c r="OP704" s="118"/>
      <c r="OQ704" s="118"/>
      <c r="OR704" s="115"/>
      <c r="OS704" s="115"/>
      <c r="OT704" s="115"/>
      <c r="OU704" s="115"/>
      <c r="OV704" s="115"/>
      <c r="OW704" s="115">
        <f t="shared" si="11063"/>
        <v>0</v>
      </c>
      <c r="OY704" s="118"/>
      <c r="OZ704" s="118"/>
      <c r="PA704" s="115"/>
      <c r="PB704" s="115"/>
      <c r="PC704" s="115"/>
      <c r="PD704" s="115"/>
      <c r="PE704" s="115"/>
      <c r="PF704" s="115">
        <f t="shared" si="11064"/>
        <v>0</v>
      </c>
    </row>
    <row r="705" spans="1:422">
      <c r="A705" s="118"/>
      <c r="B705" s="118"/>
      <c r="C705" s="115"/>
      <c r="D705" s="115"/>
      <c r="E705" s="115"/>
      <c r="F705" s="115"/>
      <c r="G705" s="115"/>
      <c r="H705" s="115">
        <f t="shared" si="11018"/>
        <v>0</v>
      </c>
      <c r="J705" s="118"/>
      <c r="K705" s="118"/>
      <c r="L705" s="115"/>
      <c r="M705" s="115"/>
      <c r="N705" s="115"/>
      <c r="O705" s="115"/>
      <c r="P705" s="115"/>
      <c r="Q705" s="115">
        <f t="shared" si="11019"/>
        <v>0</v>
      </c>
      <c r="S705" s="118"/>
      <c r="T705" s="118"/>
      <c r="U705" s="115"/>
      <c r="V705" s="115"/>
      <c r="W705" s="115"/>
      <c r="X705" s="115"/>
      <c r="Y705" s="115"/>
      <c r="Z705" s="115">
        <f t="shared" si="11020"/>
        <v>0</v>
      </c>
      <c r="AB705" s="118"/>
      <c r="AC705" s="118"/>
      <c r="AD705" s="115"/>
      <c r="AE705" s="115"/>
      <c r="AF705" s="115"/>
      <c r="AG705" s="115"/>
      <c r="AH705" s="115"/>
      <c r="AI705" s="115">
        <f t="shared" si="11021"/>
        <v>0</v>
      </c>
      <c r="AK705" s="118"/>
      <c r="AL705" s="118"/>
      <c r="AM705" s="115"/>
      <c r="AN705" s="115"/>
      <c r="AO705" s="115"/>
      <c r="AP705" s="115"/>
      <c r="AQ705" s="115"/>
      <c r="AR705" s="115">
        <f t="shared" si="11022"/>
        <v>0</v>
      </c>
      <c r="AT705" s="118"/>
      <c r="AU705" s="118"/>
      <c r="AV705" s="115"/>
      <c r="AW705" s="115"/>
      <c r="AX705" s="115"/>
      <c r="AY705" s="115"/>
      <c r="AZ705" s="115"/>
      <c r="BA705" s="115">
        <f t="shared" si="11023"/>
        <v>0</v>
      </c>
      <c r="BC705" s="118"/>
      <c r="BD705" s="118"/>
      <c r="BE705" s="115"/>
      <c r="BF705" s="115"/>
      <c r="BG705" s="115"/>
      <c r="BH705" s="115"/>
      <c r="BI705" s="115"/>
      <c r="BJ705" s="115">
        <f t="shared" si="11024"/>
        <v>0</v>
      </c>
      <c r="BL705" s="118"/>
      <c r="BM705" s="118"/>
      <c r="BN705" s="115"/>
      <c r="BO705" s="115"/>
      <c r="BP705" s="115"/>
      <c r="BQ705" s="115"/>
      <c r="BR705" s="115"/>
      <c r="BS705" s="115">
        <f t="shared" si="11025"/>
        <v>0</v>
      </c>
      <c r="BU705" s="118"/>
      <c r="BV705" s="118"/>
      <c r="BW705" s="115"/>
      <c r="BX705" s="115"/>
      <c r="BY705" s="115"/>
      <c r="BZ705" s="115"/>
      <c r="CA705" s="115"/>
      <c r="CB705" s="115">
        <f t="shared" si="11026"/>
        <v>0</v>
      </c>
      <c r="CD705" s="118"/>
      <c r="CE705" s="118"/>
      <c r="CF705" s="115"/>
      <c r="CG705" s="115"/>
      <c r="CH705" s="115"/>
      <c r="CI705" s="115"/>
      <c r="CJ705" s="115"/>
      <c r="CK705" s="115">
        <f t="shared" si="11027"/>
        <v>0</v>
      </c>
      <c r="CM705" s="118"/>
      <c r="CN705" s="118"/>
      <c r="CO705" s="115"/>
      <c r="CP705" s="115"/>
      <c r="CQ705" s="115"/>
      <c r="CR705" s="115"/>
      <c r="CS705" s="115"/>
      <c r="CT705" s="115">
        <f t="shared" si="11028"/>
        <v>0</v>
      </c>
      <c r="CV705" s="118"/>
      <c r="CW705" s="118"/>
      <c r="CX705" s="115"/>
      <c r="CY705" s="115"/>
      <c r="CZ705" s="115"/>
      <c r="DA705" s="115"/>
      <c r="DB705" s="115"/>
      <c r="DC705" s="115">
        <f t="shared" si="11029"/>
        <v>0</v>
      </c>
      <c r="DE705" s="118"/>
      <c r="DF705" s="118"/>
      <c r="DG705" s="115"/>
      <c r="DH705" s="115"/>
      <c r="DI705" s="115"/>
      <c r="DJ705" s="115"/>
      <c r="DK705" s="115"/>
      <c r="DL705" s="115">
        <f t="shared" si="11030"/>
        <v>0</v>
      </c>
      <c r="DN705" s="118"/>
      <c r="DO705" s="118"/>
      <c r="DP705" s="115"/>
      <c r="DQ705" s="115"/>
      <c r="DR705" s="115"/>
      <c r="DS705" s="115"/>
      <c r="DT705" s="115"/>
      <c r="DU705" s="115">
        <f t="shared" si="11031"/>
        <v>0</v>
      </c>
      <c r="DW705" s="118"/>
      <c r="DX705" s="118"/>
      <c r="DY705" s="115"/>
      <c r="DZ705" s="115"/>
      <c r="EA705" s="115"/>
      <c r="EB705" s="115"/>
      <c r="EC705" s="115"/>
      <c r="ED705" s="115">
        <f t="shared" si="11032"/>
        <v>0</v>
      </c>
      <c r="EF705" s="118"/>
      <c r="EG705" s="118"/>
      <c r="EH705" s="115"/>
      <c r="EI705" s="115"/>
      <c r="EJ705" s="115"/>
      <c r="EK705" s="115"/>
      <c r="EL705" s="115"/>
      <c r="EM705" s="115">
        <f t="shared" si="11033"/>
        <v>0</v>
      </c>
      <c r="EO705" s="118"/>
      <c r="EP705" s="118"/>
      <c r="EQ705" s="115"/>
      <c r="ER705" s="115"/>
      <c r="ES705" s="115"/>
      <c r="ET705" s="115"/>
      <c r="EU705" s="115"/>
      <c r="EV705" s="115">
        <f t="shared" si="11034"/>
        <v>0</v>
      </c>
      <c r="EX705" s="118"/>
      <c r="EY705" s="118"/>
      <c r="EZ705" s="115"/>
      <c r="FA705" s="115"/>
      <c r="FB705" s="115"/>
      <c r="FC705" s="115"/>
      <c r="FD705" s="115"/>
      <c r="FE705" s="115">
        <f t="shared" si="11035"/>
        <v>0</v>
      </c>
      <c r="FG705" s="118"/>
      <c r="FH705" s="118"/>
      <c r="FI705" s="115"/>
      <c r="FJ705" s="115"/>
      <c r="FK705" s="115"/>
      <c r="FL705" s="115"/>
      <c r="FM705" s="115"/>
      <c r="FN705" s="115">
        <f t="shared" si="11036"/>
        <v>0</v>
      </c>
      <c r="FP705" s="118"/>
      <c r="FQ705" s="118"/>
      <c r="FR705" s="115"/>
      <c r="FS705" s="115"/>
      <c r="FT705" s="115"/>
      <c r="FU705" s="115"/>
      <c r="FV705" s="115"/>
      <c r="FW705" s="115">
        <f t="shared" si="11037"/>
        <v>0</v>
      </c>
      <c r="FY705" s="118"/>
      <c r="FZ705" s="118"/>
      <c r="GA705" s="115"/>
      <c r="GB705" s="115"/>
      <c r="GC705" s="115"/>
      <c r="GD705" s="115"/>
      <c r="GE705" s="115"/>
      <c r="GF705" s="115">
        <f t="shared" si="11038"/>
        <v>0</v>
      </c>
      <c r="GH705" s="118"/>
      <c r="GI705" s="118"/>
      <c r="GJ705" s="115"/>
      <c r="GK705" s="115"/>
      <c r="GL705" s="115"/>
      <c r="GM705" s="115"/>
      <c r="GN705" s="115"/>
      <c r="GO705" s="115">
        <f t="shared" si="11039"/>
        <v>0</v>
      </c>
      <c r="GQ705" s="118"/>
      <c r="GR705" s="118"/>
      <c r="GS705" s="115"/>
      <c r="GT705" s="115"/>
      <c r="GU705" s="115"/>
      <c r="GV705" s="115"/>
      <c r="GW705" s="115"/>
      <c r="GX705" s="115">
        <f t="shared" si="11040"/>
        <v>0</v>
      </c>
      <c r="GZ705" s="118"/>
      <c r="HA705" s="118"/>
      <c r="HB705" s="115"/>
      <c r="HC705" s="115"/>
      <c r="HD705" s="115"/>
      <c r="HE705" s="115"/>
      <c r="HF705" s="115"/>
      <c r="HG705" s="115">
        <f t="shared" si="11041"/>
        <v>0</v>
      </c>
      <c r="HI705" s="118"/>
      <c r="HJ705" s="118"/>
      <c r="HK705" s="115"/>
      <c r="HL705" s="115"/>
      <c r="HM705" s="115"/>
      <c r="HN705" s="115"/>
      <c r="HO705" s="115"/>
      <c r="HP705" s="115">
        <f t="shared" si="11042"/>
        <v>0</v>
      </c>
      <c r="HR705" s="118"/>
      <c r="HS705" s="118"/>
      <c r="HT705" s="115"/>
      <c r="HU705" s="115"/>
      <c r="HV705" s="115"/>
      <c r="HW705" s="115"/>
      <c r="HX705" s="115"/>
      <c r="HY705" s="115">
        <f t="shared" si="11043"/>
        <v>0</v>
      </c>
      <c r="IA705" s="118"/>
      <c r="IB705" s="118"/>
      <c r="IC705" s="115"/>
      <c r="ID705" s="115"/>
      <c r="IE705" s="115"/>
      <c r="IF705" s="115"/>
      <c r="IG705" s="115"/>
      <c r="IH705" s="115">
        <f t="shared" si="11044"/>
        <v>0</v>
      </c>
      <c r="IJ705" s="118"/>
      <c r="IK705" s="118"/>
      <c r="IL705" s="115"/>
      <c r="IM705" s="115"/>
      <c r="IN705" s="115"/>
      <c r="IO705" s="115"/>
      <c r="IP705" s="115"/>
      <c r="IQ705" s="115">
        <f t="shared" si="11045"/>
        <v>0</v>
      </c>
      <c r="IS705" s="118"/>
      <c r="IT705" s="118"/>
      <c r="IU705" s="115"/>
      <c r="IV705" s="115"/>
      <c r="IW705" s="115"/>
      <c r="IX705" s="115"/>
      <c r="IY705" s="115"/>
      <c r="IZ705" s="115">
        <f t="shared" si="11046"/>
        <v>0</v>
      </c>
      <c r="JB705" s="118"/>
      <c r="JC705" s="118"/>
      <c r="JD705" s="115"/>
      <c r="JE705" s="115"/>
      <c r="JF705" s="115"/>
      <c r="JG705" s="115"/>
      <c r="JH705" s="115"/>
      <c r="JI705" s="115">
        <f t="shared" si="11047"/>
        <v>0</v>
      </c>
      <c r="JK705" s="118"/>
      <c r="JL705" s="118"/>
      <c r="JM705" s="115"/>
      <c r="JN705" s="115"/>
      <c r="JO705" s="115"/>
      <c r="JP705" s="115"/>
      <c r="JQ705" s="115"/>
      <c r="JR705" s="115">
        <f t="shared" si="11048"/>
        <v>0</v>
      </c>
      <c r="JS705" s="481"/>
      <c r="JT705" s="118"/>
      <c r="JU705" s="118"/>
      <c r="JV705" s="115"/>
      <c r="JW705" s="115"/>
      <c r="JX705" s="115"/>
      <c r="JY705" s="115"/>
      <c r="JZ705" s="115"/>
      <c r="KA705" s="115">
        <f t="shared" si="11049"/>
        <v>0</v>
      </c>
      <c r="KB705" s="481"/>
      <c r="KC705" s="118"/>
      <c r="KD705" s="118"/>
      <c r="KE705" s="115"/>
      <c r="KF705" s="115"/>
      <c r="KG705" s="115"/>
      <c r="KH705" s="115"/>
      <c r="KI705" s="115"/>
      <c r="KJ705" s="115">
        <f t="shared" si="11050"/>
        <v>0</v>
      </c>
      <c r="KK705" s="481"/>
      <c r="KL705" s="118"/>
      <c r="KM705" s="118"/>
      <c r="KN705" s="115"/>
      <c r="KO705" s="115"/>
      <c r="KP705" s="115"/>
      <c r="KQ705" s="115"/>
      <c r="KR705" s="115"/>
      <c r="KS705" s="115">
        <f t="shared" si="11051"/>
        <v>0</v>
      </c>
      <c r="KT705" s="481"/>
      <c r="KU705" s="118"/>
      <c r="KV705" s="118"/>
      <c r="KW705" s="115"/>
      <c r="KX705" s="115"/>
      <c r="KY705" s="115"/>
      <c r="KZ705" s="115"/>
      <c r="LA705" s="115"/>
      <c r="LB705" s="115">
        <f t="shared" si="11052"/>
        <v>0</v>
      </c>
      <c r="LC705" s="481"/>
      <c r="LD705" s="118"/>
      <c r="LE705" s="118"/>
      <c r="LF705" s="115"/>
      <c r="LG705" s="115"/>
      <c r="LH705" s="115"/>
      <c r="LI705" s="115"/>
      <c r="LJ705" s="115"/>
      <c r="LK705" s="115">
        <f t="shared" si="11053"/>
        <v>0</v>
      </c>
      <c r="LL705" s="481"/>
      <c r="LM705" s="118"/>
      <c r="LN705" s="118"/>
      <c r="LO705" s="115"/>
      <c r="LP705" s="115"/>
      <c r="LQ705" s="115"/>
      <c r="LR705" s="115"/>
      <c r="LS705" s="115"/>
      <c r="LT705" s="115">
        <f t="shared" si="11054"/>
        <v>0</v>
      </c>
      <c r="LU705" s="481"/>
      <c r="LV705" s="118"/>
      <c r="LW705" s="118"/>
      <c r="LX705" s="115"/>
      <c r="LY705" s="115"/>
      <c r="LZ705" s="115"/>
      <c r="MA705" s="115"/>
      <c r="MB705" s="115"/>
      <c r="MC705" s="115">
        <f t="shared" si="11055"/>
        <v>0</v>
      </c>
      <c r="MD705" s="481"/>
      <c r="ME705" s="118"/>
      <c r="MF705" s="118"/>
      <c r="MG705" s="115"/>
      <c r="MH705" s="115"/>
      <c r="MI705" s="115"/>
      <c r="MJ705" s="115"/>
      <c r="MK705" s="115"/>
      <c r="ML705" s="115">
        <f t="shared" si="11056"/>
        <v>0</v>
      </c>
      <c r="MM705" s="481"/>
      <c r="MN705" s="118"/>
      <c r="MO705" s="118"/>
      <c r="MP705" s="115"/>
      <c r="MQ705" s="115"/>
      <c r="MR705" s="115"/>
      <c r="MS705" s="115"/>
      <c r="MT705" s="115"/>
      <c r="MU705" s="115">
        <f t="shared" si="11057"/>
        <v>0</v>
      </c>
      <c r="MV705" s="481"/>
      <c r="MW705" s="118"/>
      <c r="MX705" s="118"/>
      <c r="MY705" s="115"/>
      <c r="MZ705" s="115"/>
      <c r="NA705" s="115"/>
      <c r="NB705" s="115"/>
      <c r="NC705" s="115"/>
      <c r="ND705" s="115">
        <f t="shared" si="11058"/>
        <v>0</v>
      </c>
      <c r="NE705" s="481"/>
      <c r="NF705" s="118"/>
      <c r="NG705" s="118"/>
      <c r="NH705" s="115"/>
      <c r="NI705" s="115"/>
      <c r="NJ705" s="115"/>
      <c r="NK705" s="115"/>
      <c r="NL705" s="115"/>
      <c r="NM705" s="115">
        <f t="shared" si="11059"/>
        <v>0</v>
      </c>
      <c r="NN705" s="481"/>
      <c r="NO705" s="118"/>
      <c r="NP705" s="118"/>
      <c r="NQ705" s="115"/>
      <c r="NR705" s="115"/>
      <c r="NS705" s="115"/>
      <c r="NT705" s="115"/>
      <c r="NU705" s="115"/>
      <c r="NV705" s="115">
        <f t="shared" si="11060"/>
        <v>0</v>
      </c>
      <c r="NW705" s="481"/>
      <c r="NX705" s="118"/>
      <c r="NY705" s="118"/>
      <c r="NZ705" s="115"/>
      <c r="OA705" s="115"/>
      <c r="OB705" s="115"/>
      <c r="OC705" s="115"/>
      <c r="OD705" s="115"/>
      <c r="OE705" s="115">
        <f t="shared" si="11061"/>
        <v>0</v>
      </c>
      <c r="OF705" s="481"/>
      <c r="OG705" s="118"/>
      <c r="OH705" s="118"/>
      <c r="OI705" s="115"/>
      <c r="OJ705" s="115"/>
      <c r="OK705" s="115"/>
      <c r="OL705" s="115"/>
      <c r="OM705" s="115"/>
      <c r="ON705" s="115">
        <f t="shared" si="11062"/>
        <v>0</v>
      </c>
      <c r="OO705" s="481"/>
      <c r="OP705" s="118"/>
      <c r="OQ705" s="118"/>
      <c r="OR705" s="115"/>
      <c r="OS705" s="115"/>
      <c r="OT705" s="115"/>
      <c r="OU705" s="115"/>
      <c r="OV705" s="115"/>
      <c r="OW705" s="115">
        <f t="shared" si="11063"/>
        <v>0</v>
      </c>
      <c r="OY705" s="118"/>
      <c r="OZ705" s="118"/>
      <c r="PA705" s="115"/>
      <c r="PB705" s="115"/>
      <c r="PC705" s="115"/>
      <c r="PD705" s="115"/>
      <c r="PE705" s="115"/>
      <c r="PF705" s="115">
        <f t="shared" si="11064"/>
        <v>0</v>
      </c>
    </row>
    <row r="706" spans="1:422">
      <c r="A706" s="118"/>
      <c r="B706" s="118"/>
      <c r="C706" s="115"/>
      <c r="D706" s="115"/>
      <c r="E706" s="115"/>
      <c r="F706" s="115"/>
      <c r="G706" s="115"/>
      <c r="H706" s="115">
        <f t="shared" si="11018"/>
        <v>0</v>
      </c>
      <c r="J706" s="118"/>
      <c r="K706" s="118"/>
      <c r="L706" s="115"/>
      <c r="M706" s="115"/>
      <c r="N706" s="115"/>
      <c r="O706" s="115"/>
      <c r="P706" s="115"/>
      <c r="Q706" s="115">
        <f t="shared" si="11019"/>
        <v>0</v>
      </c>
      <c r="S706" s="118"/>
      <c r="T706" s="118"/>
      <c r="U706" s="115"/>
      <c r="V706" s="115"/>
      <c r="W706" s="115"/>
      <c r="X706" s="115"/>
      <c r="Y706" s="115"/>
      <c r="Z706" s="115">
        <f t="shared" si="11020"/>
        <v>0</v>
      </c>
      <c r="AB706" s="118"/>
      <c r="AC706" s="118"/>
      <c r="AD706" s="115"/>
      <c r="AE706" s="115"/>
      <c r="AF706" s="115"/>
      <c r="AG706" s="115"/>
      <c r="AH706" s="115"/>
      <c r="AI706" s="115">
        <f t="shared" si="11021"/>
        <v>0</v>
      </c>
      <c r="AK706" s="118"/>
      <c r="AL706" s="118"/>
      <c r="AM706" s="115"/>
      <c r="AN706" s="115"/>
      <c r="AO706" s="115"/>
      <c r="AP706" s="115"/>
      <c r="AQ706" s="115"/>
      <c r="AR706" s="115">
        <f t="shared" si="11022"/>
        <v>0</v>
      </c>
      <c r="AT706" s="118"/>
      <c r="AU706" s="118"/>
      <c r="AV706" s="115"/>
      <c r="AW706" s="115"/>
      <c r="AX706" s="115"/>
      <c r="AY706" s="115"/>
      <c r="AZ706" s="115"/>
      <c r="BA706" s="115">
        <f t="shared" si="11023"/>
        <v>0</v>
      </c>
      <c r="BC706" s="118"/>
      <c r="BD706" s="118"/>
      <c r="BE706" s="115"/>
      <c r="BF706" s="115"/>
      <c r="BG706" s="115"/>
      <c r="BH706" s="115"/>
      <c r="BI706" s="115"/>
      <c r="BJ706" s="115">
        <f t="shared" si="11024"/>
        <v>0</v>
      </c>
      <c r="BL706" s="118"/>
      <c r="BM706" s="118"/>
      <c r="BN706" s="115"/>
      <c r="BO706" s="115"/>
      <c r="BP706" s="115"/>
      <c r="BQ706" s="115"/>
      <c r="BR706" s="115"/>
      <c r="BS706" s="115">
        <f t="shared" si="11025"/>
        <v>0</v>
      </c>
      <c r="BU706" s="118"/>
      <c r="BV706" s="118"/>
      <c r="BW706" s="115"/>
      <c r="BX706" s="115"/>
      <c r="BY706" s="115"/>
      <c r="BZ706" s="115"/>
      <c r="CA706" s="115"/>
      <c r="CB706" s="115">
        <f t="shared" si="11026"/>
        <v>0</v>
      </c>
      <c r="CD706" s="118"/>
      <c r="CE706" s="118"/>
      <c r="CF706" s="115"/>
      <c r="CG706" s="115"/>
      <c r="CH706" s="115"/>
      <c r="CI706" s="115"/>
      <c r="CJ706" s="115"/>
      <c r="CK706" s="115">
        <f t="shared" si="11027"/>
        <v>0</v>
      </c>
      <c r="CM706" s="118"/>
      <c r="CN706" s="118"/>
      <c r="CO706" s="115"/>
      <c r="CP706" s="115"/>
      <c r="CQ706" s="115"/>
      <c r="CR706" s="115"/>
      <c r="CS706" s="115"/>
      <c r="CT706" s="115">
        <f t="shared" si="11028"/>
        <v>0</v>
      </c>
      <c r="CV706" s="118"/>
      <c r="CW706" s="118"/>
      <c r="CX706" s="115"/>
      <c r="CY706" s="115"/>
      <c r="CZ706" s="115"/>
      <c r="DA706" s="115"/>
      <c r="DB706" s="115"/>
      <c r="DC706" s="115">
        <f t="shared" si="11029"/>
        <v>0</v>
      </c>
      <c r="DE706" s="118"/>
      <c r="DF706" s="118"/>
      <c r="DG706" s="115"/>
      <c r="DH706" s="115"/>
      <c r="DI706" s="115"/>
      <c r="DJ706" s="115"/>
      <c r="DK706" s="115"/>
      <c r="DL706" s="115">
        <f t="shared" si="11030"/>
        <v>0</v>
      </c>
      <c r="DN706" s="118"/>
      <c r="DO706" s="118"/>
      <c r="DP706" s="115"/>
      <c r="DQ706" s="115"/>
      <c r="DR706" s="115"/>
      <c r="DS706" s="115"/>
      <c r="DT706" s="115"/>
      <c r="DU706" s="115">
        <f t="shared" si="11031"/>
        <v>0</v>
      </c>
      <c r="DW706" s="118"/>
      <c r="DX706" s="118"/>
      <c r="DY706" s="115"/>
      <c r="DZ706" s="115"/>
      <c r="EA706" s="115"/>
      <c r="EB706" s="115"/>
      <c r="EC706" s="115"/>
      <c r="ED706" s="115">
        <f t="shared" si="11032"/>
        <v>0</v>
      </c>
      <c r="EF706" s="118"/>
      <c r="EG706" s="118"/>
      <c r="EH706" s="115"/>
      <c r="EI706" s="115"/>
      <c r="EJ706" s="115"/>
      <c r="EK706" s="115"/>
      <c r="EL706" s="115"/>
      <c r="EM706" s="115">
        <f t="shared" si="11033"/>
        <v>0</v>
      </c>
      <c r="EO706" s="118"/>
      <c r="EP706" s="118"/>
      <c r="EQ706" s="115"/>
      <c r="ER706" s="115"/>
      <c r="ES706" s="115"/>
      <c r="ET706" s="115"/>
      <c r="EU706" s="115"/>
      <c r="EV706" s="115">
        <f t="shared" si="11034"/>
        <v>0</v>
      </c>
      <c r="EX706" s="118"/>
      <c r="EY706" s="118"/>
      <c r="EZ706" s="115"/>
      <c r="FA706" s="115"/>
      <c r="FB706" s="115"/>
      <c r="FC706" s="115"/>
      <c r="FD706" s="115"/>
      <c r="FE706" s="115">
        <f t="shared" si="11035"/>
        <v>0</v>
      </c>
      <c r="FG706" s="118"/>
      <c r="FH706" s="118"/>
      <c r="FI706" s="115"/>
      <c r="FJ706" s="115"/>
      <c r="FK706" s="115"/>
      <c r="FL706" s="115"/>
      <c r="FM706" s="115"/>
      <c r="FN706" s="115">
        <f t="shared" si="11036"/>
        <v>0</v>
      </c>
      <c r="FP706" s="118"/>
      <c r="FQ706" s="118"/>
      <c r="FR706" s="115"/>
      <c r="FS706" s="115"/>
      <c r="FT706" s="115"/>
      <c r="FU706" s="115"/>
      <c r="FV706" s="115"/>
      <c r="FW706" s="115">
        <f t="shared" si="11037"/>
        <v>0</v>
      </c>
      <c r="FY706" s="118"/>
      <c r="FZ706" s="118"/>
      <c r="GA706" s="115"/>
      <c r="GB706" s="115"/>
      <c r="GC706" s="115"/>
      <c r="GD706" s="115"/>
      <c r="GE706" s="115"/>
      <c r="GF706" s="115">
        <f t="shared" si="11038"/>
        <v>0</v>
      </c>
      <c r="GH706" s="118"/>
      <c r="GI706" s="118"/>
      <c r="GJ706" s="115"/>
      <c r="GK706" s="115"/>
      <c r="GL706" s="115"/>
      <c r="GM706" s="115"/>
      <c r="GN706" s="115"/>
      <c r="GO706" s="115">
        <f t="shared" si="11039"/>
        <v>0</v>
      </c>
      <c r="GQ706" s="118"/>
      <c r="GR706" s="118"/>
      <c r="GS706" s="115"/>
      <c r="GT706" s="115"/>
      <c r="GU706" s="115"/>
      <c r="GV706" s="115"/>
      <c r="GW706" s="115"/>
      <c r="GX706" s="115">
        <f t="shared" si="11040"/>
        <v>0</v>
      </c>
      <c r="GZ706" s="118"/>
      <c r="HA706" s="118"/>
      <c r="HB706" s="115"/>
      <c r="HC706" s="115"/>
      <c r="HD706" s="115"/>
      <c r="HE706" s="115"/>
      <c r="HF706" s="115"/>
      <c r="HG706" s="115">
        <f t="shared" si="11041"/>
        <v>0</v>
      </c>
      <c r="HI706" s="118"/>
      <c r="HJ706" s="118"/>
      <c r="HK706" s="115"/>
      <c r="HL706" s="115"/>
      <c r="HM706" s="115"/>
      <c r="HN706" s="115"/>
      <c r="HO706" s="115"/>
      <c r="HP706" s="115">
        <f t="shared" si="11042"/>
        <v>0</v>
      </c>
      <c r="HR706" s="118"/>
      <c r="HS706" s="118"/>
      <c r="HT706" s="115"/>
      <c r="HU706" s="115"/>
      <c r="HV706" s="115"/>
      <c r="HW706" s="115"/>
      <c r="HX706" s="115"/>
      <c r="HY706" s="115">
        <f t="shared" si="11043"/>
        <v>0</v>
      </c>
      <c r="IA706" s="118"/>
      <c r="IB706" s="118"/>
      <c r="IC706" s="115"/>
      <c r="ID706" s="115"/>
      <c r="IE706" s="115"/>
      <c r="IF706" s="115"/>
      <c r="IG706" s="115"/>
      <c r="IH706" s="115">
        <f t="shared" si="11044"/>
        <v>0</v>
      </c>
      <c r="IJ706" s="118"/>
      <c r="IK706" s="118"/>
      <c r="IL706" s="115"/>
      <c r="IM706" s="115"/>
      <c r="IN706" s="115"/>
      <c r="IO706" s="115"/>
      <c r="IP706" s="115"/>
      <c r="IQ706" s="115">
        <f t="shared" si="11045"/>
        <v>0</v>
      </c>
      <c r="IS706" s="118"/>
      <c r="IT706" s="118"/>
      <c r="IU706" s="115"/>
      <c r="IV706" s="115"/>
      <c r="IW706" s="115"/>
      <c r="IX706" s="115"/>
      <c r="IY706" s="115"/>
      <c r="IZ706" s="115">
        <f t="shared" si="11046"/>
        <v>0</v>
      </c>
      <c r="JB706" s="118"/>
      <c r="JC706" s="118"/>
      <c r="JD706" s="115"/>
      <c r="JE706" s="115"/>
      <c r="JF706" s="115"/>
      <c r="JG706" s="115"/>
      <c r="JH706" s="115"/>
      <c r="JI706" s="115">
        <f t="shared" si="11047"/>
        <v>0</v>
      </c>
      <c r="JK706" s="118"/>
      <c r="JL706" s="118"/>
      <c r="JM706" s="115"/>
      <c r="JN706" s="115"/>
      <c r="JO706" s="115"/>
      <c r="JP706" s="115"/>
      <c r="JQ706" s="115"/>
      <c r="JR706" s="115">
        <f t="shared" si="11048"/>
        <v>0</v>
      </c>
      <c r="JS706" s="481"/>
      <c r="JT706" s="118"/>
      <c r="JU706" s="118"/>
      <c r="JV706" s="115"/>
      <c r="JW706" s="115"/>
      <c r="JX706" s="115"/>
      <c r="JY706" s="115"/>
      <c r="JZ706" s="115"/>
      <c r="KA706" s="115">
        <f t="shared" si="11049"/>
        <v>0</v>
      </c>
      <c r="KB706" s="481"/>
      <c r="KC706" s="118"/>
      <c r="KD706" s="118"/>
      <c r="KE706" s="115"/>
      <c r="KF706" s="115"/>
      <c r="KG706" s="115"/>
      <c r="KH706" s="115"/>
      <c r="KI706" s="115"/>
      <c r="KJ706" s="115">
        <f t="shared" si="11050"/>
        <v>0</v>
      </c>
      <c r="KK706" s="481"/>
      <c r="KL706" s="118"/>
      <c r="KM706" s="118"/>
      <c r="KN706" s="115"/>
      <c r="KO706" s="115"/>
      <c r="KP706" s="115"/>
      <c r="KQ706" s="115"/>
      <c r="KR706" s="115"/>
      <c r="KS706" s="115">
        <f t="shared" si="11051"/>
        <v>0</v>
      </c>
      <c r="KT706" s="481"/>
      <c r="KU706" s="118"/>
      <c r="KV706" s="118"/>
      <c r="KW706" s="115"/>
      <c r="KX706" s="115"/>
      <c r="KY706" s="115"/>
      <c r="KZ706" s="115"/>
      <c r="LA706" s="115"/>
      <c r="LB706" s="115">
        <f t="shared" si="11052"/>
        <v>0</v>
      </c>
      <c r="LC706" s="481"/>
      <c r="LD706" s="118"/>
      <c r="LE706" s="118"/>
      <c r="LF706" s="115"/>
      <c r="LG706" s="115"/>
      <c r="LH706" s="115"/>
      <c r="LI706" s="115"/>
      <c r="LJ706" s="115"/>
      <c r="LK706" s="115">
        <f t="shared" si="11053"/>
        <v>0</v>
      </c>
      <c r="LL706" s="481"/>
      <c r="LM706" s="118"/>
      <c r="LN706" s="118"/>
      <c r="LO706" s="115"/>
      <c r="LP706" s="115"/>
      <c r="LQ706" s="115"/>
      <c r="LR706" s="115"/>
      <c r="LS706" s="115"/>
      <c r="LT706" s="115">
        <f t="shared" si="11054"/>
        <v>0</v>
      </c>
      <c r="LU706" s="481"/>
      <c r="LV706" s="118"/>
      <c r="LW706" s="118"/>
      <c r="LX706" s="115"/>
      <c r="LY706" s="115"/>
      <c r="LZ706" s="115"/>
      <c r="MA706" s="115"/>
      <c r="MB706" s="115"/>
      <c r="MC706" s="115">
        <f t="shared" si="11055"/>
        <v>0</v>
      </c>
      <c r="MD706" s="481"/>
      <c r="ME706" s="118"/>
      <c r="MF706" s="118"/>
      <c r="MG706" s="115"/>
      <c r="MH706" s="115"/>
      <c r="MI706" s="115"/>
      <c r="MJ706" s="115"/>
      <c r="MK706" s="115"/>
      <c r="ML706" s="115">
        <f t="shared" si="11056"/>
        <v>0</v>
      </c>
      <c r="MM706" s="481"/>
      <c r="MN706" s="118"/>
      <c r="MO706" s="118"/>
      <c r="MP706" s="115"/>
      <c r="MQ706" s="115"/>
      <c r="MR706" s="115"/>
      <c r="MS706" s="115"/>
      <c r="MT706" s="115"/>
      <c r="MU706" s="115">
        <f t="shared" si="11057"/>
        <v>0</v>
      </c>
      <c r="MV706" s="481"/>
      <c r="MW706" s="118"/>
      <c r="MX706" s="118"/>
      <c r="MY706" s="115"/>
      <c r="MZ706" s="115"/>
      <c r="NA706" s="115"/>
      <c r="NB706" s="115"/>
      <c r="NC706" s="115"/>
      <c r="ND706" s="115">
        <f t="shared" si="11058"/>
        <v>0</v>
      </c>
      <c r="NE706" s="481"/>
      <c r="NF706" s="118"/>
      <c r="NG706" s="118"/>
      <c r="NH706" s="115"/>
      <c r="NI706" s="115"/>
      <c r="NJ706" s="115"/>
      <c r="NK706" s="115"/>
      <c r="NL706" s="115"/>
      <c r="NM706" s="115">
        <f t="shared" si="11059"/>
        <v>0</v>
      </c>
      <c r="NN706" s="481"/>
      <c r="NO706" s="118"/>
      <c r="NP706" s="118"/>
      <c r="NQ706" s="115"/>
      <c r="NR706" s="115"/>
      <c r="NS706" s="115"/>
      <c r="NT706" s="115"/>
      <c r="NU706" s="115"/>
      <c r="NV706" s="115">
        <f t="shared" si="11060"/>
        <v>0</v>
      </c>
      <c r="NW706" s="481"/>
      <c r="NX706" s="118"/>
      <c r="NY706" s="118"/>
      <c r="NZ706" s="115"/>
      <c r="OA706" s="115"/>
      <c r="OB706" s="115"/>
      <c r="OC706" s="115"/>
      <c r="OD706" s="115"/>
      <c r="OE706" s="115">
        <f t="shared" si="11061"/>
        <v>0</v>
      </c>
      <c r="OF706" s="481"/>
      <c r="OG706" s="118"/>
      <c r="OH706" s="118"/>
      <c r="OI706" s="115"/>
      <c r="OJ706" s="115"/>
      <c r="OK706" s="115"/>
      <c r="OL706" s="115"/>
      <c r="OM706" s="115"/>
      <c r="ON706" s="115">
        <f t="shared" si="11062"/>
        <v>0</v>
      </c>
      <c r="OO706" s="481"/>
      <c r="OP706" s="118"/>
      <c r="OQ706" s="118"/>
      <c r="OR706" s="115"/>
      <c r="OS706" s="115"/>
      <c r="OT706" s="115"/>
      <c r="OU706" s="115"/>
      <c r="OV706" s="115"/>
      <c r="OW706" s="115">
        <f t="shared" si="11063"/>
        <v>0</v>
      </c>
      <c r="OY706" s="118"/>
      <c r="OZ706" s="118"/>
      <c r="PA706" s="115"/>
      <c r="PB706" s="115"/>
      <c r="PC706" s="115"/>
      <c r="PD706" s="115"/>
      <c r="PE706" s="115"/>
      <c r="PF706" s="115">
        <f t="shared" si="11064"/>
        <v>0</v>
      </c>
    </row>
    <row r="707" spans="1:422">
      <c r="A707" s="118"/>
      <c r="B707" s="118"/>
      <c r="C707" s="115"/>
      <c r="D707" s="115"/>
      <c r="E707" s="115"/>
      <c r="F707" s="115"/>
      <c r="G707" s="115"/>
      <c r="H707" s="115">
        <f t="shared" si="11018"/>
        <v>0</v>
      </c>
      <c r="J707" s="118"/>
      <c r="K707" s="118"/>
      <c r="L707" s="115"/>
      <c r="M707" s="115"/>
      <c r="N707" s="115"/>
      <c r="O707" s="115"/>
      <c r="P707" s="115"/>
      <c r="Q707" s="115">
        <f t="shared" si="11019"/>
        <v>0</v>
      </c>
      <c r="S707" s="118"/>
      <c r="T707" s="118"/>
      <c r="U707" s="115"/>
      <c r="V707" s="115"/>
      <c r="W707" s="115"/>
      <c r="X707" s="115"/>
      <c r="Y707" s="115"/>
      <c r="Z707" s="115">
        <f t="shared" si="11020"/>
        <v>0</v>
      </c>
      <c r="AB707" s="118"/>
      <c r="AC707" s="118"/>
      <c r="AD707" s="115"/>
      <c r="AE707" s="115"/>
      <c r="AF707" s="115"/>
      <c r="AG707" s="115"/>
      <c r="AH707" s="115"/>
      <c r="AI707" s="115">
        <f t="shared" si="11021"/>
        <v>0</v>
      </c>
      <c r="AK707" s="118"/>
      <c r="AL707" s="118"/>
      <c r="AM707" s="115"/>
      <c r="AN707" s="115"/>
      <c r="AO707" s="115"/>
      <c r="AP707" s="115"/>
      <c r="AQ707" s="115"/>
      <c r="AR707" s="115">
        <f t="shared" si="11022"/>
        <v>0</v>
      </c>
      <c r="AT707" s="118"/>
      <c r="AU707" s="118"/>
      <c r="AV707" s="115"/>
      <c r="AW707" s="115"/>
      <c r="AX707" s="115"/>
      <c r="AY707" s="115"/>
      <c r="AZ707" s="115"/>
      <c r="BA707" s="115">
        <f t="shared" si="11023"/>
        <v>0</v>
      </c>
      <c r="BC707" s="118"/>
      <c r="BD707" s="118"/>
      <c r="BE707" s="115"/>
      <c r="BF707" s="115"/>
      <c r="BG707" s="115"/>
      <c r="BH707" s="115"/>
      <c r="BI707" s="115"/>
      <c r="BJ707" s="115">
        <f t="shared" si="11024"/>
        <v>0</v>
      </c>
      <c r="BL707" s="118"/>
      <c r="BM707" s="118"/>
      <c r="BN707" s="115"/>
      <c r="BO707" s="115"/>
      <c r="BP707" s="115"/>
      <c r="BQ707" s="115"/>
      <c r="BR707" s="115"/>
      <c r="BS707" s="115">
        <f t="shared" si="11025"/>
        <v>0</v>
      </c>
      <c r="BU707" s="118"/>
      <c r="BV707" s="118"/>
      <c r="BW707" s="115"/>
      <c r="BX707" s="115"/>
      <c r="BY707" s="115"/>
      <c r="BZ707" s="115"/>
      <c r="CA707" s="115"/>
      <c r="CB707" s="115">
        <f t="shared" si="11026"/>
        <v>0</v>
      </c>
      <c r="CD707" s="118"/>
      <c r="CE707" s="118"/>
      <c r="CF707" s="115"/>
      <c r="CG707" s="115"/>
      <c r="CH707" s="115"/>
      <c r="CI707" s="115"/>
      <c r="CJ707" s="115"/>
      <c r="CK707" s="115">
        <f t="shared" si="11027"/>
        <v>0</v>
      </c>
      <c r="CM707" s="118"/>
      <c r="CN707" s="118"/>
      <c r="CO707" s="115"/>
      <c r="CP707" s="115"/>
      <c r="CQ707" s="115"/>
      <c r="CR707" s="115"/>
      <c r="CS707" s="115"/>
      <c r="CT707" s="115">
        <f t="shared" si="11028"/>
        <v>0</v>
      </c>
      <c r="CV707" s="118"/>
      <c r="CW707" s="118"/>
      <c r="CX707" s="115"/>
      <c r="CY707" s="115"/>
      <c r="CZ707" s="115"/>
      <c r="DA707" s="115"/>
      <c r="DB707" s="115"/>
      <c r="DC707" s="115">
        <f t="shared" si="11029"/>
        <v>0</v>
      </c>
      <c r="DE707" s="118"/>
      <c r="DF707" s="118"/>
      <c r="DG707" s="115"/>
      <c r="DH707" s="115"/>
      <c r="DI707" s="115"/>
      <c r="DJ707" s="115"/>
      <c r="DK707" s="115"/>
      <c r="DL707" s="115">
        <f t="shared" si="11030"/>
        <v>0</v>
      </c>
      <c r="DN707" s="118"/>
      <c r="DO707" s="118"/>
      <c r="DP707" s="115"/>
      <c r="DQ707" s="115"/>
      <c r="DR707" s="115"/>
      <c r="DS707" s="115"/>
      <c r="DT707" s="115"/>
      <c r="DU707" s="115">
        <f t="shared" si="11031"/>
        <v>0</v>
      </c>
      <c r="DW707" s="118"/>
      <c r="DX707" s="118"/>
      <c r="DY707" s="115"/>
      <c r="DZ707" s="115"/>
      <c r="EA707" s="115"/>
      <c r="EB707" s="115"/>
      <c r="EC707" s="115"/>
      <c r="ED707" s="115">
        <f t="shared" si="11032"/>
        <v>0</v>
      </c>
      <c r="EF707" s="118"/>
      <c r="EG707" s="118"/>
      <c r="EH707" s="115"/>
      <c r="EI707" s="115"/>
      <c r="EJ707" s="115"/>
      <c r="EK707" s="115"/>
      <c r="EL707" s="115"/>
      <c r="EM707" s="115">
        <f t="shared" si="11033"/>
        <v>0</v>
      </c>
      <c r="EO707" s="118"/>
      <c r="EP707" s="118"/>
      <c r="EQ707" s="115"/>
      <c r="ER707" s="115"/>
      <c r="ES707" s="115"/>
      <c r="ET707" s="115"/>
      <c r="EU707" s="115"/>
      <c r="EV707" s="115">
        <f t="shared" si="11034"/>
        <v>0</v>
      </c>
      <c r="EX707" s="118"/>
      <c r="EY707" s="118"/>
      <c r="EZ707" s="115"/>
      <c r="FA707" s="115"/>
      <c r="FB707" s="115"/>
      <c r="FC707" s="115"/>
      <c r="FD707" s="115"/>
      <c r="FE707" s="115">
        <f t="shared" si="11035"/>
        <v>0</v>
      </c>
      <c r="FG707" s="118"/>
      <c r="FH707" s="118"/>
      <c r="FI707" s="115"/>
      <c r="FJ707" s="115"/>
      <c r="FK707" s="115"/>
      <c r="FL707" s="115"/>
      <c r="FM707" s="115"/>
      <c r="FN707" s="115">
        <f t="shared" si="11036"/>
        <v>0</v>
      </c>
      <c r="FP707" s="118"/>
      <c r="FQ707" s="118"/>
      <c r="FR707" s="115"/>
      <c r="FS707" s="115"/>
      <c r="FT707" s="115"/>
      <c r="FU707" s="115"/>
      <c r="FV707" s="115"/>
      <c r="FW707" s="115">
        <f t="shared" si="11037"/>
        <v>0</v>
      </c>
      <c r="FY707" s="118"/>
      <c r="FZ707" s="118"/>
      <c r="GA707" s="115"/>
      <c r="GB707" s="115"/>
      <c r="GC707" s="115"/>
      <c r="GD707" s="115"/>
      <c r="GE707" s="115"/>
      <c r="GF707" s="115">
        <f t="shared" si="11038"/>
        <v>0</v>
      </c>
      <c r="GH707" s="118"/>
      <c r="GI707" s="118"/>
      <c r="GJ707" s="115"/>
      <c r="GK707" s="115"/>
      <c r="GL707" s="115"/>
      <c r="GM707" s="115"/>
      <c r="GN707" s="115"/>
      <c r="GO707" s="115">
        <f t="shared" si="11039"/>
        <v>0</v>
      </c>
      <c r="GQ707" s="118"/>
      <c r="GR707" s="118"/>
      <c r="GS707" s="115"/>
      <c r="GT707" s="115"/>
      <c r="GU707" s="115"/>
      <c r="GV707" s="115"/>
      <c r="GW707" s="115"/>
      <c r="GX707" s="115">
        <f t="shared" si="11040"/>
        <v>0</v>
      </c>
      <c r="GZ707" s="118"/>
      <c r="HA707" s="118"/>
      <c r="HB707" s="115"/>
      <c r="HC707" s="115"/>
      <c r="HD707" s="115"/>
      <c r="HE707" s="115"/>
      <c r="HF707" s="115"/>
      <c r="HG707" s="115">
        <f t="shared" si="11041"/>
        <v>0</v>
      </c>
      <c r="HI707" s="118"/>
      <c r="HJ707" s="118"/>
      <c r="HK707" s="115"/>
      <c r="HL707" s="115"/>
      <c r="HM707" s="115"/>
      <c r="HN707" s="115"/>
      <c r="HO707" s="115"/>
      <c r="HP707" s="115">
        <f t="shared" si="11042"/>
        <v>0</v>
      </c>
      <c r="HR707" s="118"/>
      <c r="HS707" s="118"/>
      <c r="HT707" s="115"/>
      <c r="HU707" s="115"/>
      <c r="HV707" s="115"/>
      <c r="HW707" s="115"/>
      <c r="HX707" s="115"/>
      <c r="HY707" s="115">
        <f t="shared" si="11043"/>
        <v>0</v>
      </c>
      <c r="IA707" s="118"/>
      <c r="IB707" s="118"/>
      <c r="IC707" s="115"/>
      <c r="ID707" s="115"/>
      <c r="IE707" s="115"/>
      <c r="IF707" s="115"/>
      <c r="IG707" s="115"/>
      <c r="IH707" s="115">
        <f t="shared" si="11044"/>
        <v>0</v>
      </c>
      <c r="IJ707" s="118"/>
      <c r="IK707" s="118"/>
      <c r="IL707" s="115"/>
      <c r="IM707" s="115"/>
      <c r="IN707" s="115"/>
      <c r="IO707" s="115"/>
      <c r="IP707" s="115"/>
      <c r="IQ707" s="115">
        <f t="shared" si="11045"/>
        <v>0</v>
      </c>
      <c r="IS707" s="118"/>
      <c r="IT707" s="118"/>
      <c r="IU707" s="115"/>
      <c r="IV707" s="115"/>
      <c r="IW707" s="115"/>
      <c r="IX707" s="115"/>
      <c r="IY707" s="115"/>
      <c r="IZ707" s="115">
        <f t="shared" si="11046"/>
        <v>0</v>
      </c>
      <c r="JB707" s="118"/>
      <c r="JC707" s="118"/>
      <c r="JD707" s="115"/>
      <c r="JE707" s="115"/>
      <c r="JF707" s="115"/>
      <c r="JG707" s="115"/>
      <c r="JH707" s="115"/>
      <c r="JI707" s="115">
        <f t="shared" si="11047"/>
        <v>0</v>
      </c>
      <c r="JK707" s="118"/>
      <c r="JL707" s="118"/>
      <c r="JM707" s="115"/>
      <c r="JN707" s="115"/>
      <c r="JO707" s="115"/>
      <c r="JP707" s="115"/>
      <c r="JQ707" s="115"/>
      <c r="JR707" s="115">
        <f t="shared" si="11048"/>
        <v>0</v>
      </c>
      <c r="JS707" s="481"/>
      <c r="JT707" s="118"/>
      <c r="JU707" s="118"/>
      <c r="JV707" s="115"/>
      <c r="JW707" s="115"/>
      <c r="JX707" s="115"/>
      <c r="JY707" s="115"/>
      <c r="JZ707" s="115"/>
      <c r="KA707" s="115">
        <f t="shared" si="11049"/>
        <v>0</v>
      </c>
      <c r="KB707" s="481"/>
      <c r="KC707" s="118"/>
      <c r="KD707" s="118"/>
      <c r="KE707" s="115"/>
      <c r="KF707" s="115"/>
      <c r="KG707" s="115"/>
      <c r="KH707" s="115"/>
      <c r="KI707" s="115"/>
      <c r="KJ707" s="115">
        <f t="shared" si="11050"/>
        <v>0</v>
      </c>
      <c r="KK707" s="481"/>
      <c r="KL707" s="118"/>
      <c r="KM707" s="118"/>
      <c r="KN707" s="115"/>
      <c r="KO707" s="115"/>
      <c r="KP707" s="115"/>
      <c r="KQ707" s="115"/>
      <c r="KR707" s="115"/>
      <c r="KS707" s="115">
        <f t="shared" si="11051"/>
        <v>0</v>
      </c>
      <c r="KT707" s="481"/>
      <c r="KU707" s="118"/>
      <c r="KV707" s="118"/>
      <c r="KW707" s="115"/>
      <c r="KX707" s="115"/>
      <c r="KY707" s="115"/>
      <c r="KZ707" s="115"/>
      <c r="LA707" s="115"/>
      <c r="LB707" s="115">
        <f t="shared" si="11052"/>
        <v>0</v>
      </c>
      <c r="LC707" s="481"/>
      <c r="LD707" s="118"/>
      <c r="LE707" s="118"/>
      <c r="LF707" s="115"/>
      <c r="LG707" s="115"/>
      <c r="LH707" s="115"/>
      <c r="LI707" s="115"/>
      <c r="LJ707" s="115"/>
      <c r="LK707" s="115">
        <f t="shared" si="11053"/>
        <v>0</v>
      </c>
      <c r="LL707" s="481"/>
      <c r="LM707" s="118"/>
      <c r="LN707" s="118"/>
      <c r="LO707" s="115"/>
      <c r="LP707" s="115"/>
      <c r="LQ707" s="115"/>
      <c r="LR707" s="115"/>
      <c r="LS707" s="115"/>
      <c r="LT707" s="115">
        <f t="shared" si="11054"/>
        <v>0</v>
      </c>
      <c r="LU707" s="481"/>
      <c r="LV707" s="118"/>
      <c r="LW707" s="118"/>
      <c r="LX707" s="115"/>
      <c r="LY707" s="115"/>
      <c r="LZ707" s="115"/>
      <c r="MA707" s="115"/>
      <c r="MB707" s="115"/>
      <c r="MC707" s="115">
        <f t="shared" si="11055"/>
        <v>0</v>
      </c>
      <c r="MD707" s="481"/>
      <c r="ME707" s="118"/>
      <c r="MF707" s="118"/>
      <c r="MG707" s="115"/>
      <c r="MH707" s="115"/>
      <c r="MI707" s="115"/>
      <c r="MJ707" s="115"/>
      <c r="MK707" s="115"/>
      <c r="ML707" s="115">
        <f t="shared" si="11056"/>
        <v>0</v>
      </c>
      <c r="MM707" s="481"/>
      <c r="MN707" s="118"/>
      <c r="MO707" s="118"/>
      <c r="MP707" s="115"/>
      <c r="MQ707" s="115"/>
      <c r="MR707" s="115"/>
      <c r="MS707" s="115"/>
      <c r="MT707" s="115"/>
      <c r="MU707" s="115">
        <f t="shared" si="11057"/>
        <v>0</v>
      </c>
      <c r="MV707" s="481"/>
      <c r="MW707" s="118"/>
      <c r="MX707" s="118"/>
      <c r="MY707" s="115"/>
      <c r="MZ707" s="115"/>
      <c r="NA707" s="115"/>
      <c r="NB707" s="115"/>
      <c r="NC707" s="115"/>
      <c r="ND707" s="115">
        <f t="shared" si="11058"/>
        <v>0</v>
      </c>
      <c r="NE707" s="481"/>
      <c r="NF707" s="118"/>
      <c r="NG707" s="118"/>
      <c r="NH707" s="115"/>
      <c r="NI707" s="115"/>
      <c r="NJ707" s="115"/>
      <c r="NK707" s="115"/>
      <c r="NL707" s="115"/>
      <c r="NM707" s="115">
        <f t="shared" si="11059"/>
        <v>0</v>
      </c>
      <c r="NN707" s="481"/>
      <c r="NO707" s="118"/>
      <c r="NP707" s="118"/>
      <c r="NQ707" s="115"/>
      <c r="NR707" s="115"/>
      <c r="NS707" s="115"/>
      <c r="NT707" s="115"/>
      <c r="NU707" s="115"/>
      <c r="NV707" s="115">
        <f t="shared" si="11060"/>
        <v>0</v>
      </c>
      <c r="NW707" s="481"/>
      <c r="NX707" s="118"/>
      <c r="NY707" s="118"/>
      <c r="NZ707" s="115"/>
      <c r="OA707" s="115"/>
      <c r="OB707" s="115"/>
      <c r="OC707" s="115"/>
      <c r="OD707" s="115"/>
      <c r="OE707" s="115">
        <f t="shared" si="11061"/>
        <v>0</v>
      </c>
      <c r="OF707" s="481"/>
      <c r="OG707" s="118"/>
      <c r="OH707" s="118"/>
      <c r="OI707" s="115"/>
      <c r="OJ707" s="115"/>
      <c r="OK707" s="115"/>
      <c r="OL707" s="115"/>
      <c r="OM707" s="115"/>
      <c r="ON707" s="115">
        <f t="shared" si="11062"/>
        <v>0</v>
      </c>
      <c r="OO707" s="481"/>
      <c r="OP707" s="118"/>
      <c r="OQ707" s="118"/>
      <c r="OR707" s="115"/>
      <c r="OS707" s="115"/>
      <c r="OT707" s="115"/>
      <c r="OU707" s="115"/>
      <c r="OV707" s="115"/>
      <c r="OW707" s="115">
        <f t="shared" si="11063"/>
        <v>0</v>
      </c>
      <c r="OY707" s="118"/>
      <c r="OZ707" s="118"/>
      <c r="PA707" s="115"/>
      <c r="PB707" s="115"/>
      <c r="PC707" s="115"/>
      <c r="PD707" s="115"/>
      <c r="PE707" s="115"/>
      <c r="PF707" s="115">
        <f t="shared" si="11064"/>
        <v>0</v>
      </c>
    </row>
    <row r="708" spans="1:422">
      <c r="A708" s="118"/>
      <c r="B708" s="118"/>
      <c r="C708" s="119"/>
      <c r="D708" s="119"/>
      <c r="E708" s="119"/>
      <c r="F708" s="119"/>
      <c r="G708" s="120" t="s">
        <v>44</v>
      </c>
      <c r="H708" s="132">
        <f>SUM(H700:H707)</f>
        <v>0</v>
      </c>
      <c r="J708" s="118"/>
      <c r="K708" s="118"/>
      <c r="L708" s="119"/>
      <c r="M708" s="119"/>
      <c r="N708" s="119"/>
      <c r="O708" s="119"/>
      <c r="P708" s="120" t="s">
        <v>44</v>
      </c>
      <c r="Q708" s="132">
        <f>SUM(Q700:Q707)</f>
        <v>0</v>
      </c>
      <c r="S708" s="118"/>
      <c r="T708" s="118"/>
      <c r="U708" s="119"/>
      <c r="V708" s="119"/>
      <c r="W708" s="119"/>
      <c r="X708" s="119"/>
      <c r="Y708" s="120" t="s">
        <v>44</v>
      </c>
      <c r="Z708" s="132">
        <f>SUM(Z700:Z707)</f>
        <v>0</v>
      </c>
      <c r="AB708" s="118"/>
      <c r="AC708" s="118"/>
      <c r="AD708" s="119"/>
      <c r="AE708" s="119"/>
      <c r="AF708" s="119"/>
      <c r="AG708" s="119"/>
      <c r="AH708" s="120" t="s">
        <v>44</v>
      </c>
      <c r="AI708" s="132">
        <f>SUM(AI700:AI707)</f>
        <v>0</v>
      </c>
      <c r="AK708" s="118"/>
      <c r="AL708" s="118"/>
      <c r="AM708" s="119"/>
      <c r="AN708" s="119"/>
      <c r="AO708" s="119"/>
      <c r="AP708" s="119"/>
      <c r="AQ708" s="120" t="s">
        <v>44</v>
      </c>
      <c r="AR708" s="132">
        <f>SUM(AR700:AR707)</f>
        <v>0</v>
      </c>
      <c r="AT708" s="118"/>
      <c r="AU708" s="118"/>
      <c r="AV708" s="119"/>
      <c r="AW708" s="119"/>
      <c r="AX708" s="119"/>
      <c r="AY708" s="119"/>
      <c r="AZ708" s="120" t="s">
        <v>44</v>
      </c>
      <c r="BA708" s="132">
        <f>SUM(BA700:BA707)</f>
        <v>0</v>
      </c>
      <c r="BC708" s="118"/>
      <c r="BD708" s="118"/>
      <c r="BE708" s="119"/>
      <c r="BF708" s="119"/>
      <c r="BG708" s="119"/>
      <c r="BH708" s="119"/>
      <c r="BI708" s="120" t="s">
        <v>44</v>
      </c>
      <c r="BJ708" s="132">
        <f t="shared" ref="BJ708" si="11065">SUM(BJ700:BJ707)</f>
        <v>0</v>
      </c>
      <c r="BL708" s="118"/>
      <c r="BM708" s="118"/>
      <c r="BN708" s="119"/>
      <c r="BO708" s="119"/>
      <c r="BP708" s="119"/>
      <c r="BQ708" s="119"/>
      <c r="BR708" s="120" t="s">
        <v>44</v>
      </c>
      <c r="BS708" s="132">
        <f t="shared" ref="BS708" si="11066">SUM(BS700:BS707)</f>
        <v>0</v>
      </c>
      <c r="BU708" s="118"/>
      <c r="BV708" s="118"/>
      <c r="BW708" s="119"/>
      <c r="BX708" s="119"/>
      <c r="BY708" s="119"/>
      <c r="BZ708" s="119"/>
      <c r="CA708" s="120" t="s">
        <v>44</v>
      </c>
      <c r="CB708" s="132">
        <f t="shared" ref="CB708" si="11067">SUM(CB700:CB707)</f>
        <v>0</v>
      </c>
      <c r="CD708" s="118"/>
      <c r="CE708" s="118"/>
      <c r="CF708" s="119"/>
      <c r="CG708" s="119"/>
      <c r="CH708" s="119"/>
      <c r="CI708" s="119"/>
      <c r="CJ708" s="120" t="s">
        <v>44</v>
      </c>
      <c r="CK708" s="132">
        <f t="shared" ref="CK708" si="11068">SUM(CK700:CK707)</f>
        <v>0</v>
      </c>
      <c r="CM708" s="118"/>
      <c r="CN708" s="118"/>
      <c r="CO708" s="119"/>
      <c r="CP708" s="119"/>
      <c r="CQ708" s="119"/>
      <c r="CR708" s="119"/>
      <c r="CS708" s="120" t="s">
        <v>44</v>
      </c>
      <c r="CT708" s="132">
        <f t="shared" ref="CT708" si="11069">SUM(CT700:CT707)</f>
        <v>0</v>
      </c>
      <c r="CV708" s="118"/>
      <c r="CW708" s="118"/>
      <c r="CX708" s="119"/>
      <c r="CY708" s="119"/>
      <c r="CZ708" s="119"/>
      <c r="DA708" s="119"/>
      <c r="DB708" s="120" t="s">
        <v>44</v>
      </c>
      <c r="DC708" s="132">
        <f t="shared" ref="DC708" si="11070">SUM(DC700:DC707)</f>
        <v>0</v>
      </c>
      <c r="DE708" s="118"/>
      <c r="DF708" s="118"/>
      <c r="DG708" s="119"/>
      <c r="DH708" s="119"/>
      <c r="DI708" s="119"/>
      <c r="DJ708" s="119"/>
      <c r="DK708" s="120" t="s">
        <v>44</v>
      </c>
      <c r="DL708" s="132">
        <f t="shared" ref="DL708" si="11071">SUM(DL700:DL707)</f>
        <v>0</v>
      </c>
      <c r="DN708" s="118"/>
      <c r="DO708" s="118"/>
      <c r="DP708" s="119"/>
      <c r="DQ708" s="119"/>
      <c r="DR708" s="119"/>
      <c r="DS708" s="119"/>
      <c r="DT708" s="120" t="s">
        <v>44</v>
      </c>
      <c r="DU708" s="132">
        <f t="shared" ref="DU708" si="11072">SUM(DU700:DU707)</f>
        <v>0</v>
      </c>
      <c r="DW708" s="118"/>
      <c r="DX708" s="118"/>
      <c r="DY708" s="119"/>
      <c r="DZ708" s="119"/>
      <c r="EA708" s="119"/>
      <c r="EB708" s="119"/>
      <c r="EC708" s="120" t="s">
        <v>44</v>
      </c>
      <c r="ED708" s="132">
        <f t="shared" ref="ED708" si="11073">SUM(ED700:ED707)</f>
        <v>0</v>
      </c>
      <c r="EF708" s="118"/>
      <c r="EG708" s="118"/>
      <c r="EH708" s="119"/>
      <c r="EI708" s="119"/>
      <c r="EJ708" s="119"/>
      <c r="EK708" s="119"/>
      <c r="EL708" s="120" t="s">
        <v>44</v>
      </c>
      <c r="EM708" s="132">
        <f t="shared" ref="EM708" si="11074">SUM(EM700:EM707)</f>
        <v>0</v>
      </c>
      <c r="EO708" s="118"/>
      <c r="EP708" s="118"/>
      <c r="EQ708" s="119"/>
      <c r="ER708" s="119"/>
      <c r="ES708" s="119"/>
      <c r="ET708" s="119"/>
      <c r="EU708" s="120" t="s">
        <v>44</v>
      </c>
      <c r="EV708" s="132">
        <f t="shared" ref="EV708" si="11075">SUM(EV700:EV707)</f>
        <v>0</v>
      </c>
      <c r="EX708" s="118"/>
      <c r="EY708" s="118"/>
      <c r="EZ708" s="119"/>
      <c r="FA708" s="119"/>
      <c r="FB708" s="119"/>
      <c r="FC708" s="119"/>
      <c r="FD708" s="120" t="s">
        <v>44</v>
      </c>
      <c r="FE708" s="132">
        <f t="shared" ref="FE708" si="11076">SUM(FE700:FE707)</f>
        <v>0</v>
      </c>
      <c r="FG708" s="118"/>
      <c r="FH708" s="118"/>
      <c r="FI708" s="119"/>
      <c r="FJ708" s="119"/>
      <c r="FK708" s="119"/>
      <c r="FL708" s="119"/>
      <c r="FM708" s="120" t="s">
        <v>44</v>
      </c>
      <c r="FN708" s="132">
        <f t="shared" ref="FN708" si="11077">SUM(FN700:FN707)</f>
        <v>0</v>
      </c>
      <c r="FP708" s="118"/>
      <c r="FQ708" s="118"/>
      <c r="FR708" s="119"/>
      <c r="FS708" s="119"/>
      <c r="FT708" s="119"/>
      <c r="FU708" s="119"/>
      <c r="FV708" s="120" t="s">
        <v>44</v>
      </c>
      <c r="FW708" s="132">
        <f t="shared" ref="FW708" si="11078">SUM(FW700:FW707)</f>
        <v>0</v>
      </c>
      <c r="FY708" s="118"/>
      <c r="FZ708" s="118"/>
      <c r="GA708" s="119"/>
      <c r="GB708" s="119"/>
      <c r="GC708" s="119"/>
      <c r="GD708" s="119"/>
      <c r="GE708" s="120" t="s">
        <v>44</v>
      </c>
      <c r="GF708" s="132">
        <f t="shared" ref="GF708" si="11079">SUM(GF700:GF707)</f>
        <v>0</v>
      </c>
      <c r="GH708" s="118"/>
      <c r="GI708" s="118"/>
      <c r="GJ708" s="119"/>
      <c r="GK708" s="119"/>
      <c r="GL708" s="119"/>
      <c r="GM708" s="119"/>
      <c r="GN708" s="120" t="s">
        <v>44</v>
      </c>
      <c r="GO708" s="132">
        <f t="shared" ref="GO708" si="11080">SUM(GO700:GO707)</f>
        <v>0</v>
      </c>
      <c r="GQ708" s="118"/>
      <c r="GR708" s="118"/>
      <c r="GS708" s="119"/>
      <c r="GT708" s="119"/>
      <c r="GU708" s="119"/>
      <c r="GV708" s="119"/>
      <c r="GW708" s="120" t="s">
        <v>44</v>
      </c>
      <c r="GX708" s="132">
        <f t="shared" ref="GX708" si="11081">SUM(GX700:GX707)</f>
        <v>0</v>
      </c>
      <c r="GZ708" s="118"/>
      <c r="HA708" s="118"/>
      <c r="HB708" s="119"/>
      <c r="HC708" s="119"/>
      <c r="HD708" s="119"/>
      <c r="HE708" s="119"/>
      <c r="HF708" s="120" t="s">
        <v>44</v>
      </c>
      <c r="HG708" s="132">
        <f t="shared" ref="HG708" si="11082">SUM(HG700:HG707)</f>
        <v>6</v>
      </c>
      <c r="HI708" s="118"/>
      <c r="HJ708" s="118"/>
      <c r="HK708" s="119"/>
      <c r="HL708" s="119"/>
      <c r="HM708" s="119"/>
      <c r="HN708" s="119"/>
      <c r="HO708" s="120" t="s">
        <v>44</v>
      </c>
      <c r="HP708" s="132">
        <f t="shared" ref="HP708" si="11083">SUM(HP700:HP707)</f>
        <v>6</v>
      </c>
      <c r="HR708" s="118"/>
      <c r="HS708" s="118"/>
      <c r="HT708" s="119"/>
      <c r="HU708" s="119"/>
      <c r="HV708" s="119"/>
      <c r="HW708" s="119"/>
      <c r="HX708" s="120" t="s">
        <v>44</v>
      </c>
      <c r="HY708" s="132">
        <f t="shared" ref="HY708" si="11084">SUM(HY700:HY707)</f>
        <v>6</v>
      </c>
      <c r="IA708" s="118"/>
      <c r="IB708" s="118"/>
      <c r="IC708" s="119"/>
      <c r="ID708" s="119"/>
      <c r="IE708" s="119"/>
      <c r="IF708" s="119"/>
      <c r="IG708" s="120" t="s">
        <v>44</v>
      </c>
      <c r="IH708" s="132">
        <f t="shared" ref="IH708" si="11085">SUM(IH700:IH707)</f>
        <v>6</v>
      </c>
      <c r="IJ708" s="118"/>
      <c r="IK708" s="118"/>
      <c r="IL708" s="119"/>
      <c r="IM708" s="119"/>
      <c r="IN708" s="119"/>
      <c r="IO708" s="119"/>
      <c r="IP708" s="120" t="s">
        <v>44</v>
      </c>
      <c r="IQ708" s="132">
        <f t="shared" ref="IQ708" si="11086">SUM(IQ700:IQ707)</f>
        <v>0</v>
      </c>
      <c r="IS708" s="118"/>
      <c r="IT708" s="118"/>
      <c r="IU708" s="119"/>
      <c r="IV708" s="119"/>
      <c r="IW708" s="119"/>
      <c r="IX708" s="119"/>
      <c r="IY708" s="120" t="s">
        <v>44</v>
      </c>
      <c r="IZ708" s="132">
        <f t="shared" ref="IZ708" si="11087">SUM(IZ700:IZ707)</f>
        <v>6</v>
      </c>
      <c r="JB708" s="118"/>
      <c r="JC708" s="118"/>
      <c r="JD708" s="119"/>
      <c r="JE708" s="119"/>
      <c r="JF708" s="119"/>
      <c r="JG708" s="119"/>
      <c r="JH708" s="120" t="s">
        <v>44</v>
      </c>
      <c r="JI708" s="132">
        <f t="shared" ref="JI708" si="11088">SUM(JI700:JI707)</f>
        <v>6</v>
      </c>
      <c r="JK708" s="118"/>
      <c r="JL708" s="118"/>
      <c r="JM708" s="119"/>
      <c r="JN708" s="119"/>
      <c r="JO708" s="119"/>
      <c r="JP708" s="119"/>
      <c r="JQ708" s="120" t="s">
        <v>44</v>
      </c>
      <c r="JR708" s="132">
        <f t="shared" ref="JR708" si="11089">SUM(JR700:JR707)</f>
        <v>0</v>
      </c>
      <c r="JT708" s="118"/>
      <c r="JU708" s="118"/>
      <c r="JV708" s="119"/>
      <c r="JW708" s="119"/>
      <c r="JX708" s="119"/>
      <c r="JY708" s="119"/>
      <c r="JZ708" s="120" t="s">
        <v>44</v>
      </c>
      <c r="KA708" s="132">
        <f t="shared" ref="KA708" si="11090">SUM(KA700:KA707)</f>
        <v>6</v>
      </c>
      <c r="KC708" s="118"/>
      <c r="KD708" s="118"/>
      <c r="KE708" s="119"/>
      <c r="KF708" s="119"/>
      <c r="KG708" s="119"/>
      <c r="KH708" s="119"/>
      <c r="KI708" s="120" t="s">
        <v>44</v>
      </c>
      <c r="KJ708" s="132">
        <f t="shared" ref="KJ708" si="11091">SUM(KJ700:KJ707)</f>
        <v>0</v>
      </c>
      <c r="KL708" s="118"/>
      <c r="KM708" s="118"/>
      <c r="KN708" s="119"/>
      <c r="KO708" s="119"/>
      <c r="KP708" s="119"/>
      <c r="KQ708" s="119"/>
      <c r="KR708" s="120" t="s">
        <v>44</v>
      </c>
      <c r="KS708" s="132">
        <f t="shared" ref="KS708" si="11092">SUM(KS700:KS707)</f>
        <v>0</v>
      </c>
      <c r="KU708" s="118"/>
      <c r="KV708" s="118"/>
      <c r="KW708" s="119"/>
      <c r="KX708" s="119"/>
      <c r="KY708" s="119"/>
      <c r="KZ708" s="119"/>
      <c r="LA708" s="120" t="s">
        <v>44</v>
      </c>
      <c r="LB708" s="132">
        <f t="shared" ref="LB708" si="11093">SUM(LB700:LB707)</f>
        <v>0</v>
      </c>
      <c r="LD708" s="118"/>
      <c r="LE708" s="118"/>
      <c r="LF708" s="119"/>
      <c r="LG708" s="119"/>
      <c r="LH708" s="119"/>
      <c r="LI708" s="119"/>
      <c r="LJ708" s="120" t="s">
        <v>44</v>
      </c>
      <c r="LK708" s="132">
        <f t="shared" ref="LK708" si="11094">SUM(LK700:LK707)</f>
        <v>0</v>
      </c>
      <c r="LM708" s="118"/>
      <c r="LN708" s="118"/>
      <c r="LO708" s="119"/>
      <c r="LP708" s="119"/>
      <c r="LQ708" s="119"/>
      <c r="LR708" s="119"/>
      <c r="LS708" s="120" t="s">
        <v>44</v>
      </c>
      <c r="LT708" s="132">
        <f t="shared" ref="LT708" si="11095">SUM(LT700:LT707)</f>
        <v>0</v>
      </c>
      <c r="LV708" s="118"/>
      <c r="LW708" s="118"/>
      <c r="LX708" s="119"/>
      <c r="LY708" s="119"/>
      <c r="LZ708" s="119"/>
      <c r="MA708" s="119"/>
      <c r="MB708" s="120" t="s">
        <v>44</v>
      </c>
      <c r="MC708" s="132">
        <f t="shared" ref="MC708" si="11096">SUM(MC700:MC707)</f>
        <v>0</v>
      </c>
      <c r="ME708" s="118"/>
      <c r="MF708" s="118"/>
      <c r="MG708" s="119"/>
      <c r="MH708" s="119"/>
      <c r="MI708" s="119"/>
      <c r="MJ708" s="119"/>
      <c r="MK708" s="120" t="s">
        <v>44</v>
      </c>
      <c r="ML708" s="132">
        <f t="shared" ref="ML708" si="11097">SUM(ML700:ML707)</f>
        <v>0</v>
      </c>
      <c r="MN708" s="118"/>
      <c r="MO708" s="118"/>
      <c r="MP708" s="119"/>
      <c r="MQ708" s="119"/>
      <c r="MR708" s="119"/>
      <c r="MS708" s="119"/>
      <c r="MT708" s="120" t="s">
        <v>44</v>
      </c>
      <c r="MU708" s="132">
        <f t="shared" ref="MU708" si="11098">SUM(MU700:MU707)</f>
        <v>6</v>
      </c>
      <c r="MW708" s="118"/>
      <c r="MX708" s="118"/>
      <c r="MY708" s="119"/>
      <c r="MZ708" s="119"/>
      <c r="NA708" s="119"/>
      <c r="NB708" s="119"/>
      <c r="NC708" s="120" t="s">
        <v>44</v>
      </c>
      <c r="ND708" s="132">
        <f t="shared" ref="ND708" si="11099">SUM(ND700:ND707)</f>
        <v>6</v>
      </c>
      <c r="NF708" s="118"/>
      <c r="NG708" s="118"/>
      <c r="NH708" s="119"/>
      <c r="NI708" s="119"/>
      <c r="NJ708" s="119"/>
      <c r="NK708" s="119"/>
      <c r="NL708" s="120" t="s">
        <v>44</v>
      </c>
      <c r="NM708" s="132">
        <f t="shared" ref="NM708" si="11100">SUM(NM700:NM707)</f>
        <v>6</v>
      </c>
      <c r="NO708" s="118"/>
      <c r="NP708" s="118"/>
      <c r="NQ708" s="119"/>
      <c r="NR708" s="119"/>
      <c r="NS708" s="119"/>
      <c r="NT708" s="119"/>
      <c r="NU708" s="120" t="s">
        <v>44</v>
      </c>
      <c r="NV708" s="132">
        <f t="shared" ref="NV708" si="11101">SUM(NV700:NV707)</f>
        <v>0</v>
      </c>
      <c r="NX708" s="118"/>
      <c r="NY708" s="118"/>
      <c r="NZ708" s="119"/>
      <c r="OA708" s="119"/>
      <c r="OB708" s="119"/>
      <c r="OC708" s="119"/>
      <c r="OD708" s="120" t="s">
        <v>44</v>
      </c>
      <c r="OE708" s="132">
        <f t="shared" ref="OE708" si="11102">SUM(OE700:OE707)</f>
        <v>6</v>
      </c>
      <c r="OG708" s="118"/>
      <c r="OH708" s="118"/>
      <c r="OI708" s="119"/>
      <c r="OJ708" s="119"/>
      <c r="OK708" s="119"/>
      <c r="OL708" s="119"/>
      <c r="OM708" s="120" t="s">
        <v>44</v>
      </c>
      <c r="ON708" s="132">
        <f t="shared" ref="ON708" si="11103">SUM(ON700:ON707)</f>
        <v>6</v>
      </c>
      <c r="OP708" s="118"/>
      <c r="OQ708" s="118"/>
      <c r="OR708" s="119"/>
      <c r="OS708" s="119"/>
      <c r="OT708" s="119"/>
      <c r="OU708" s="119"/>
      <c r="OV708" s="120" t="s">
        <v>44</v>
      </c>
      <c r="OW708" s="132">
        <f t="shared" ref="OW708" si="11104">SUM(OW700:OW707)</f>
        <v>0</v>
      </c>
      <c r="OY708" s="118"/>
      <c r="OZ708" s="118"/>
      <c r="PA708" s="119"/>
      <c r="PB708" s="119"/>
      <c r="PC708" s="119"/>
      <c r="PD708" s="119"/>
      <c r="PE708" s="120" t="s">
        <v>44</v>
      </c>
      <c r="PF708" s="132">
        <f t="shared" ref="PF708" si="11105">SUM(PF700:PF707)</f>
        <v>0</v>
      </c>
    </row>
    <row r="709" spans="1:422" s="139" customFormat="1">
      <c r="A709" s="134"/>
      <c r="B709" s="135"/>
      <c r="C709" s="136"/>
      <c r="D709" s="136"/>
      <c r="E709" s="136"/>
      <c r="F709" s="136"/>
      <c r="G709" s="137"/>
      <c r="H709" s="138"/>
      <c r="J709" s="134"/>
      <c r="K709" s="135"/>
      <c r="L709" s="136"/>
      <c r="M709" s="136"/>
      <c r="N709" s="136"/>
      <c r="O709" s="136"/>
      <c r="P709" s="137"/>
      <c r="Q709" s="138"/>
      <c r="S709" s="134"/>
      <c r="T709" s="135"/>
      <c r="U709" s="136"/>
      <c r="V709" s="136"/>
      <c r="W709" s="136"/>
      <c r="X709" s="136"/>
      <c r="Y709" s="137"/>
      <c r="Z709" s="138"/>
      <c r="AB709" s="134"/>
      <c r="AC709" s="135"/>
      <c r="AD709" s="136"/>
      <c r="AE709" s="136"/>
      <c r="AF709" s="136"/>
      <c r="AG709" s="136"/>
      <c r="AH709" s="137"/>
      <c r="AI709" s="138"/>
      <c r="AK709" s="134"/>
      <c r="AL709" s="135"/>
      <c r="AM709" s="136"/>
      <c r="AN709" s="136"/>
      <c r="AO709" s="136"/>
      <c r="AP709" s="136"/>
      <c r="AQ709" s="137"/>
      <c r="AR709" s="138"/>
      <c r="AT709" s="134"/>
      <c r="AU709" s="135"/>
      <c r="AV709" s="136"/>
      <c r="AW709" s="136"/>
      <c r="AX709" s="136"/>
      <c r="AY709" s="136"/>
      <c r="AZ709" s="137"/>
      <c r="BA709" s="138"/>
      <c r="BC709" s="134"/>
      <c r="BD709" s="135"/>
      <c r="BE709" s="136"/>
      <c r="BF709" s="136"/>
      <c r="BG709" s="136"/>
      <c r="BH709" s="136"/>
      <c r="BI709" s="137"/>
      <c r="BJ709" s="138"/>
      <c r="BL709" s="134"/>
      <c r="BM709" s="135"/>
      <c r="BN709" s="136"/>
      <c r="BO709" s="136"/>
      <c r="BP709" s="136"/>
      <c r="BQ709" s="136"/>
      <c r="BR709" s="137"/>
      <c r="BS709" s="138"/>
      <c r="BU709" s="134"/>
      <c r="BV709" s="135"/>
      <c r="BW709" s="136"/>
      <c r="BX709" s="136"/>
      <c r="BY709" s="136"/>
      <c r="BZ709" s="136"/>
      <c r="CA709" s="137"/>
      <c r="CB709" s="138"/>
      <c r="CD709" s="134"/>
      <c r="CE709" s="135"/>
      <c r="CF709" s="136"/>
      <c r="CG709" s="136"/>
      <c r="CH709" s="136"/>
      <c r="CI709" s="136"/>
      <c r="CJ709" s="137"/>
      <c r="CK709" s="138"/>
      <c r="CM709" s="134"/>
      <c r="CN709" s="135"/>
      <c r="CO709" s="136"/>
      <c r="CP709" s="136"/>
      <c r="CQ709" s="136"/>
      <c r="CR709" s="136"/>
      <c r="CS709" s="137"/>
      <c r="CT709" s="138"/>
      <c r="CV709" s="134"/>
      <c r="CW709" s="135"/>
      <c r="CX709" s="136"/>
      <c r="CY709" s="136"/>
      <c r="CZ709" s="136"/>
      <c r="DA709" s="136"/>
      <c r="DB709" s="137"/>
      <c r="DC709" s="138"/>
      <c r="DE709" s="134"/>
      <c r="DF709" s="135"/>
      <c r="DG709" s="136"/>
      <c r="DH709" s="136"/>
      <c r="DI709" s="136"/>
      <c r="DJ709" s="136"/>
      <c r="DK709" s="137"/>
      <c r="DL709" s="138"/>
      <c r="DN709" s="134"/>
      <c r="DO709" s="135"/>
      <c r="DP709" s="136"/>
      <c r="DQ709" s="136"/>
      <c r="DR709" s="136"/>
      <c r="DS709" s="136"/>
      <c r="DT709" s="137"/>
      <c r="DU709" s="138"/>
      <c r="DW709" s="134"/>
      <c r="DX709" s="135"/>
      <c r="DY709" s="136"/>
      <c r="DZ709" s="136"/>
      <c r="EA709" s="136"/>
      <c r="EB709" s="136"/>
      <c r="EC709" s="137"/>
      <c r="ED709" s="138"/>
      <c r="EF709" s="134"/>
      <c r="EG709" s="135"/>
      <c r="EH709" s="136"/>
      <c r="EI709" s="136"/>
      <c r="EJ709" s="136"/>
      <c r="EK709" s="136"/>
      <c r="EL709" s="137"/>
      <c r="EM709" s="138"/>
      <c r="EO709" s="134"/>
      <c r="EP709" s="135"/>
      <c r="EQ709" s="136"/>
      <c r="ER709" s="136"/>
      <c r="ES709" s="136"/>
      <c r="ET709" s="136"/>
      <c r="EU709" s="137"/>
      <c r="EV709" s="138"/>
      <c r="EX709" s="134"/>
      <c r="EY709" s="135"/>
      <c r="EZ709" s="136"/>
      <c r="FA709" s="136"/>
      <c r="FB709" s="136"/>
      <c r="FC709" s="136"/>
      <c r="FD709" s="137"/>
      <c r="FE709" s="138"/>
      <c r="FG709" s="134"/>
      <c r="FH709" s="135"/>
      <c r="FI709" s="136"/>
      <c r="FJ709" s="136"/>
      <c r="FK709" s="136"/>
      <c r="FL709" s="136"/>
      <c r="FM709" s="137"/>
      <c r="FN709" s="138"/>
      <c r="FP709" s="134"/>
      <c r="FQ709" s="135"/>
      <c r="FR709" s="136"/>
      <c r="FS709" s="136"/>
      <c r="FT709" s="136"/>
      <c r="FU709" s="136"/>
      <c r="FV709" s="137"/>
      <c r="FW709" s="138"/>
      <c r="FY709" s="134"/>
      <c r="FZ709" s="135"/>
      <c r="GA709" s="136"/>
      <c r="GB709" s="136"/>
      <c r="GC709" s="136"/>
      <c r="GD709" s="136"/>
      <c r="GE709" s="137"/>
      <c r="GF709" s="138"/>
      <c r="GH709" s="134"/>
      <c r="GI709" s="135"/>
      <c r="GJ709" s="136"/>
      <c r="GK709" s="136"/>
      <c r="GL709" s="136"/>
      <c r="GM709" s="136"/>
      <c r="GN709" s="137"/>
      <c r="GO709" s="138"/>
      <c r="GQ709" s="134"/>
      <c r="GR709" s="135"/>
      <c r="GS709" s="136"/>
      <c r="GT709" s="136"/>
      <c r="GU709" s="136"/>
      <c r="GV709" s="136"/>
      <c r="GW709" s="137"/>
      <c r="GX709" s="138"/>
      <c r="GZ709" s="134"/>
      <c r="HA709" s="135"/>
      <c r="HB709" s="136"/>
      <c r="HC709" s="136"/>
      <c r="HD709" s="136"/>
      <c r="HE709" s="136"/>
      <c r="HF709" s="137"/>
      <c r="HG709" s="138"/>
      <c r="HI709" s="134"/>
      <c r="HJ709" s="135"/>
      <c r="HK709" s="136"/>
      <c r="HL709" s="136"/>
      <c r="HM709" s="136"/>
      <c r="HN709" s="136"/>
      <c r="HO709" s="137"/>
      <c r="HP709" s="138"/>
      <c r="HR709" s="134"/>
      <c r="HS709" s="135"/>
      <c r="HT709" s="136"/>
      <c r="HU709" s="136"/>
      <c r="HV709" s="136"/>
      <c r="HW709" s="136"/>
      <c r="HX709" s="137"/>
      <c r="HY709" s="138"/>
      <c r="IA709" s="134"/>
      <c r="IB709" s="135"/>
      <c r="IC709" s="136"/>
      <c r="ID709" s="136"/>
      <c r="IE709" s="136"/>
      <c r="IF709" s="136"/>
      <c r="IG709" s="137"/>
      <c r="IH709" s="138"/>
      <c r="IJ709" s="134"/>
      <c r="IK709" s="135"/>
      <c r="IL709" s="136"/>
      <c r="IM709" s="136"/>
      <c r="IN709" s="136"/>
      <c r="IO709" s="136"/>
      <c r="IP709" s="137"/>
      <c r="IQ709" s="138"/>
      <c r="IS709" s="134"/>
      <c r="IT709" s="135"/>
      <c r="IU709" s="136"/>
      <c r="IV709" s="136"/>
      <c r="IW709" s="136"/>
      <c r="IX709" s="136"/>
      <c r="IY709" s="137"/>
      <c r="IZ709" s="138"/>
      <c r="JB709" s="134"/>
      <c r="JC709" s="135"/>
      <c r="JD709" s="136"/>
      <c r="JE709" s="136"/>
      <c r="JF709" s="136"/>
      <c r="JG709" s="136"/>
      <c r="JH709" s="137"/>
      <c r="JI709" s="138"/>
      <c r="JK709" s="134"/>
      <c r="JL709" s="135"/>
      <c r="JM709" s="136"/>
      <c r="JN709" s="136"/>
      <c r="JO709" s="136"/>
      <c r="JP709" s="136"/>
      <c r="JQ709" s="137"/>
      <c r="JR709" s="138"/>
      <c r="JT709" s="134"/>
      <c r="JU709" s="135"/>
      <c r="JV709" s="136"/>
      <c r="JW709" s="136"/>
      <c r="JX709" s="136"/>
      <c r="JY709" s="136"/>
      <c r="JZ709" s="137"/>
      <c r="KA709" s="138"/>
      <c r="KC709" s="134"/>
      <c r="KD709" s="135"/>
      <c r="KE709" s="136"/>
      <c r="KF709" s="136"/>
      <c r="KG709" s="136"/>
      <c r="KH709" s="136"/>
      <c r="KI709" s="137"/>
      <c r="KJ709" s="138"/>
      <c r="KL709" s="134"/>
      <c r="KM709" s="135"/>
      <c r="KN709" s="136"/>
      <c r="KO709" s="136"/>
      <c r="KP709" s="136"/>
      <c r="KQ709" s="136"/>
      <c r="KR709" s="137"/>
      <c r="KS709" s="138"/>
      <c r="KU709" s="134"/>
      <c r="KV709" s="135"/>
      <c r="KW709" s="136"/>
      <c r="KX709" s="136"/>
      <c r="KY709" s="136"/>
      <c r="KZ709" s="136"/>
      <c r="LA709" s="137"/>
      <c r="LB709" s="138"/>
      <c r="LD709" s="134"/>
      <c r="LE709" s="135"/>
      <c r="LF709" s="136"/>
      <c r="LG709" s="136"/>
      <c r="LH709" s="136"/>
      <c r="LI709" s="136"/>
      <c r="LJ709" s="137"/>
      <c r="LK709" s="138"/>
      <c r="LM709" s="134"/>
      <c r="LN709" s="135"/>
      <c r="LO709" s="136"/>
      <c r="LP709" s="136"/>
      <c r="LQ709" s="136"/>
      <c r="LR709" s="136"/>
      <c r="LS709" s="137"/>
      <c r="LT709" s="138"/>
      <c r="LV709" s="134"/>
      <c r="LW709" s="135"/>
      <c r="LX709" s="136"/>
      <c r="LY709" s="136"/>
      <c r="LZ709" s="136"/>
      <c r="MA709" s="136"/>
      <c r="MB709" s="137"/>
      <c r="MC709" s="138"/>
      <c r="ME709" s="134"/>
      <c r="MF709" s="135"/>
      <c r="MG709" s="136"/>
      <c r="MH709" s="136"/>
      <c r="MI709" s="136"/>
      <c r="MJ709" s="136"/>
      <c r="MK709" s="137"/>
      <c r="ML709" s="138"/>
      <c r="MN709" s="134"/>
      <c r="MO709" s="135"/>
      <c r="MP709" s="136"/>
      <c r="MQ709" s="136"/>
      <c r="MR709" s="136"/>
      <c r="MS709" s="136"/>
      <c r="MT709" s="137"/>
      <c r="MU709" s="138"/>
      <c r="MW709" s="134"/>
      <c r="MX709" s="135"/>
      <c r="MY709" s="136"/>
      <c r="MZ709" s="136"/>
      <c r="NA709" s="136"/>
      <c r="NB709" s="136"/>
      <c r="NC709" s="137"/>
      <c r="ND709" s="138"/>
      <c r="NF709" s="134"/>
      <c r="NG709" s="135"/>
      <c r="NH709" s="136"/>
      <c r="NI709" s="136"/>
      <c r="NJ709" s="136"/>
      <c r="NK709" s="136"/>
      <c r="NL709" s="137"/>
      <c r="NM709" s="138"/>
      <c r="NO709" s="134"/>
      <c r="NP709" s="135"/>
      <c r="NQ709" s="136"/>
      <c r="NR709" s="136"/>
      <c r="NS709" s="136"/>
      <c r="NT709" s="136"/>
      <c r="NU709" s="137"/>
      <c r="NV709" s="138"/>
      <c r="NX709" s="134"/>
      <c r="NY709" s="135"/>
      <c r="NZ709" s="136"/>
      <c r="OA709" s="136"/>
      <c r="OB709" s="136"/>
      <c r="OC709" s="136"/>
      <c r="OD709" s="137"/>
      <c r="OE709" s="138"/>
      <c r="OG709" s="134"/>
      <c r="OH709" s="135"/>
      <c r="OI709" s="136"/>
      <c r="OJ709" s="136"/>
      <c r="OK709" s="136"/>
      <c r="OL709" s="136"/>
      <c r="OM709" s="137"/>
      <c r="ON709" s="138"/>
      <c r="OP709" s="134"/>
      <c r="OQ709" s="135"/>
      <c r="OR709" s="136"/>
      <c r="OS709" s="136"/>
      <c r="OT709" s="136"/>
      <c r="OU709" s="136"/>
      <c r="OV709" s="137"/>
      <c r="OW709" s="138"/>
      <c r="OY709" s="134"/>
      <c r="OZ709" s="135"/>
      <c r="PA709" s="136"/>
      <c r="PB709" s="136"/>
      <c r="PC709" s="136"/>
      <c r="PD709" s="136"/>
      <c r="PE709" s="137"/>
      <c r="PF709" s="138"/>
    </row>
    <row r="710" spans="1:422">
      <c r="A710" s="116" t="s">
        <v>312</v>
      </c>
      <c r="B710" s="533" t="str">
        <f>+B695</f>
        <v>INSTALACIONES HIDROSANITARIAS</v>
      </c>
      <c r="C710" s="534"/>
      <c r="D710" s="534"/>
      <c r="E710" s="534"/>
      <c r="F710" s="534"/>
      <c r="G710" s="535"/>
      <c r="H710" s="116"/>
      <c r="J710" s="116" t="s">
        <v>312</v>
      </c>
      <c r="K710" s="533" t="str">
        <f>B710</f>
        <v>INSTALACIONES HIDROSANITARIAS</v>
      </c>
      <c r="L710" s="534"/>
      <c r="M710" s="534"/>
      <c r="N710" s="534"/>
      <c r="O710" s="534"/>
      <c r="P710" s="535"/>
      <c r="Q710" s="116"/>
      <c r="S710" s="116" t="s">
        <v>312</v>
      </c>
      <c r="T710" s="533" t="str">
        <f>K710</f>
        <v>INSTALACIONES HIDROSANITARIAS</v>
      </c>
      <c r="U710" s="534"/>
      <c r="V710" s="534"/>
      <c r="W710" s="534"/>
      <c r="X710" s="534"/>
      <c r="Y710" s="535"/>
      <c r="Z710" s="116"/>
      <c r="AB710" s="116" t="s">
        <v>312</v>
      </c>
      <c r="AC710" s="533" t="str">
        <f>T710</f>
        <v>INSTALACIONES HIDROSANITARIAS</v>
      </c>
      <c r="AD710" s="534"/>
      <c r="AE710" s="534"/>
      <c r="AF710" s="534"/>
      <c r="AG710" s="534"/>
      <c r="AH710" s="535"/>
      <c r="AI710" s="116"/>
      <c r="AK710" s="116" t="s">
        <v>312</v>
      </c>
      <c r="AL710" s="533" t="str">
        <f>AC710</f>
        <v>INSTALACIONES HIDROSANITARIAS</v>
      </c>
      <c r="AM710" s="534"/>
      <c r="AN710" s="534"/>
      <c r="AO710" s="534"/>
      <c r="AP710" s="534"/>
      <c r="AQ710" s="535"/>
      <c r="AR710" s="116"/>
      <c r="AT710" s="116" t="s">
        <v>312</v>
      </c>
      <c r="AU710" s="533" t="str">
        <f>AL710</f>
        <v>INSTALACIONES HIDROSANITARIAS</v>
      </c>
      <c r="AV710" s="534"/>
      <c r="AW710" s="534"/>
      <c r="AX710" s="534"/>
      <c r="AY710" s="534"/>
      <c r="AZ710" s="535"/>
      <c r="BA710" s="116"/>
      <c r="BC710" s="116" t="s">
        <v>312</v>
      </c>
      <c r="BD710" s="533" t="str">
        <f t="shared" ref="BD710" si="11106">AU710</f>
        <v>INSTALACIONES HIDROSANITARIAS</v>
      </c>
      <c r="BE710" s="534"/>
      <c r="BF710" s="534"/>
      <c r="BG710" s="534"/>
      <c r="BH710" s="534"/>
      <c r="BI710" s="535"/>
      <c r="BJ710" s="116"/>
      <c r="BL710" s="116" t="s">
        <v>312</v>
      </c>
      <c r="BM710" s="533" t="str">
        <f t="shared" ref="BM710" si="11107">BD710</f>
        <v>INSTALACIONES HIDROSANITARIAS</v>
      </c>
      <c r="BN710" s="534"/>
      <c r="BO710" s="534"/>
      <c r="BP710" s="534"/>
      <c r="BQ710" s="534"/>
      <c r="BR710" s="535"/>
      <c r="BS710" s="116"/>
      <c r="BU710" s="116" t="s">
        <v>312</v>
      </c>
      <c r="BV710" s="533" t="str">
        <f t="shared" ref="BV710" si="11108">BM710</f>
        <v>INSTALACIONES HIDROSANITARIAS</v>
      </c>
      <c r="BW710" s="534"/>
      <c r="BX710" s="534"/>
      <c r="BY710" s="534"/>
      <c r="BZ710" s="534"/>
      <c r="CA710" s="535"/>
      <c r="CB710" s="116"/>
      <c r="CD710" s="116" t="s">
        <v>312</v>
      </c>
      <c r="CE710" s="533" t="str">
        <f t="shared" ref="CE710" si="11109">BV710</f>
        <v>INSTALACIONES HIDROSANITARIAS</v>
      </c>
      <c r="CF710" s="534"/>
      <c r="CG710" s="534"/>
      <c r="CH710" s="534"/>
      <c r="CI710" s="534"/>
      <c r="CJ710" s="535"/>
      <c r="CK710" s="116"/>
      <c r="CM710" s="116" t="s">
        <v>312</v>
      </c>
      <c r="CN710" s="533" t="str">
        <f t="shared" ref="CN710" si="11110">CE710</f>
        <v>INSTALACIONES HIDROSANITARIAS</v>
      </c>
      <c r="CO710" s="534"/>
      <c r="CP710" s="534"/>
      <c r="CQ710" s="534"/>
      <c r="CR710" s="534"/>
      <c r="CS710" s="535"/>
      <c r="CT710" s="116"/>
      <c r="CV710" s="116" t="s">
        <v>312</v>
      </c>
      <c r="CW710" s="533" t="str">
        <f t="shared" ref="CW710" si="11111">CN710</f>
        <v>INSTALACIONES HIDROSANITARIAS</v>
      </c>
      <c r="CX710" s="534"/>
      <c r="CY710" s="534"/>
      <c r="CZ710" s="534"/>
      <c r="DA710" s="534"/>
      <c r="DB710" s="535"/>
      <c r="DC710" s="116"/>
      <c r="DE710" s="116" t="s">
        <v>312</v>
      </c>
      <c r="DF710" s="533" t="str">
        <f t="shared" ref="DF710" si="11112">CW710</f>
        <v>INSTALACIONES HIDROSANITARIAS</v>
      </c>
      <c r="DG710" s="534"/>
      <c r="DH710" s="534"/>
      <c r="DI710" s="534"/>
      <c r="DJ710" s="534"/>
      <c r="DK710" s="535"/>
      <c r="DL710" s="116"/>
      <c r="DN710" s="116" t="s">
        <v>312</v>
      </c>
      <c r="DO710" s="533" t="str">
        <f t="shared" ref="DO710" si="11113">DF710</f>
        <v>INSTALACIONES HIDROSANITARIAS</v>
      </c>
      <c r="DP710" s="534"/>
      <c r="DQ710" s="534"/>
      <c r="DR710" s="534"/>
      <c r="DS710" s="534"/>
      <c r="DT710" s="535"/>
      <c r="DU710" s="116"/>
      <c r="DW710" s="116" t="s">
        <v>312</v>
      </c>
      <c r="DX710" s="533" t="str">
        <f t="shared" ref="DX710" si="11114">DO710</f>
        <v>INSTALACIONES HIDROSANITARIAS</v>
      </c>
      <c r="DY710" s="534"/>
      <c r="DZ710" s="534"/>
      <c r="EA710" s="534"/>
      <c r="EB710" s="534"/>
      <c r="EC710" s="535"/>
      <c r="ED710" s="116"/>
      <c r="EF710" s="116" t="s">
        <v>312</v>
      </c>
      <c r="EG710" s="533" t="str">
        <f t="shared" ref="EG710" si="11115">DX710</f>
        <v>INSTALACIONES HIDROSANITARIAS</v>
      </c>
      <c r="EH710" s="534"/>
      <c r="EI710" s="534"/>
      <c r="EJ710" s="534"/>
      <c r="EK710" s="534"/>
      <c r="EL710" s="535"/>
      <c r="EM710" s="116"/>
      <c r="EO710" s="116" t="s">
        <v>312</v>
      </c>
      <c r="EP710" s="533" t="str">
        <f t="shared" ref="EP710" si="11116">EG710</f>
        <v>INSTALACIONES HIDROSANITARIAS</v>
      </c>
      <c r="EQ710" s="534"/>
      <c r="ER710" s="534"/>
      <c r="ES710" s="534"/>
      <c r="ET710" s="534"/>
      <c r="EU710" s="535"/>
      <c r="EV710" s="116"/>
      <c r="EX710" s="116" t="s">
        <v>312</v>
      </c>
      <c r="EY710" s="533" t="str">
        <f t="shared" ref="EY710" si="11117">EP710</f>
        <v>INSTALACIONES HIDROSANITARIAS</v>
      </c>
      <c r="EZ710" s="534"/>
      <c r="FA710" s="534"/>
      <c r="FB710" s="534"/>
      <c r="FC710" s="534"/>
      <c r="FD710" s="535"/>
      <c r="FE710" s="116"/>
      <c r="FG710" s="116" t="s">
        <v>312</v>
      </c>
      <c r="FH710" s="533" t="str">
        <f t="shared" ref="FH710" si="11118">EY710</f>
        <v>INSTALACIONES HIDROSANITARIAS</v>
      </c>
      <c r="FI710" s="534"/>
      <c r="FJ710" s="534"/>
      <c r="FK710" s="534"/>
      <c r="FL710" s="534"/>
      <c r="FM710" s="535"/>
      <c r="FN710" s="116"/>
      <c r="FP710" s="116" t="s">
        <v>312</v>
      </c>
      <c r="FQ710" s="533" t="str">
        <f t="shared" ref="FQ710" si="11119">FH710</f>
        <v>INSTALACIONES HIDROSANITARIAS</v>
      </c>
      <c r="FR710" s="534"/>
      <c r="FS710" s="534"/>
      <c r="FT710" s="534"/>
      <c r="FU710" s="534"/>
      <c r="FV710" s="535"/>
      <c r="FW710" s="116"/>
      <c r="FY710" s="116" t="s">
        <v>312</v>
      </c>
      <c r="FZ710" s="533" t="str">
        <f t="shared" ref="FZ710" si="11120">FQ710</f>
        <v>INSTALACIONES HIDROSANITARIAS</v>
      </c>
      <c r="GA710" s="534"/>
      <c r="GB710" s="534"/>
      <c r="GC710" s="534"/>
      <c r="GD710" s="534"/>
      <c r="GE710" s="535"/>
      <c r="GF710" s="116"/>
      <c r="GH710" s="116" t="s">
        <v>312</v>
      </c>
      <c r="GI710" s="533" t="str">
        <f t="shared" ref="GI710" si="11121">FZ710</f>
        <v>INSTALACIONES HIDROSANITARIAS</v>
      </c>
      <c r="GJ710" s="534"/>
      <c r="GK710" s="534"/>
      <c r="GL710" s="534"/>
      <c r="GM710" s="534"/>
      <c r="GN710" s="535"/>
      <c r="GO710" s="116"/>
      <c r="GQ710" s="116" t="s">
        <v>312</v>
      </c>
      <c r="GR710" s="533" t="str">
        <f t="shared" ref="GR710" si="11122">GI710</f>
        <v>INSTALACIONES HIDROSANITARIAS</v>
      </c>
      <c r="GS710" s="534"/>
      <c r="GT710" s="534"/>
      <c r="GU710" s="534"/>
      <c r="GV710" s="534"/>
      <c r="GW710" s="535"/>
      <c r="GX710" s="116"/>
      <c r="GZ710" s="116" t="s">
        <v>312</v>
      </c>
      <c r="HA710" s="533" t="str">
        <f t="shared" ref="HA710" si="11123">GR710</f>
        <v>INSTALACIONES HIDROSANITARIAS</v>
      </c>
      <c r="HB710" s="534"/>
      <c r="HC710" s="534"/>
      <c r="HD710" s="534"/>
      <c r="HE710" s="534"/>
      <c r="HF710" s="535"/>
      <c r="HG710" s="116"/>
      <c r="HI710" s="116" t="s">
        <v>312</v>
      </c>
      <c r="HJ710" s="533" t="str">
        <f t="shared" ref="HJ710" si="11124">HA710</f>
        <v>INSTALACIONES HIDROSANITARIAS</v>
      </c>
      <c r="HK710" s="534"/>
      <c r="HL710" s="534"/>
      <c r="HM710" s="534"/>
      <c r="HN710" s="534"/>
      <c r="HO710" s="535"/>
      <c r="HP710" s="116"/>
      <c r="HR710" s="116" t="s">
        <v>312</v>
      </c>
      <c r="HS710" s="533" t="str">
        <f t="shared" ref="HS710" si="11125">HJ710</f>
        <v>INSTALACIONES HIDROSANITARIAS</v>
      </c>
      <c r="HT710" s="534"/>
      <c r="HU710" s="534"/>
      <c r="HV710" s="534"/>
      <c r="HW710" s="534"/>
      <c r="HX710" s="535"/>
      <c r="HY710" s="116"/>
      <c r="IA710" s="116" t="s">
        <v>312</v>
      </c>
      <c r="IB710" s="533" t="str">
        <f t="shared" ref="IB710" si="11126">HS710</f>
        <v>INSTALACIONES HIDROSANITARIAS</v>
      </c>
      <c r="IC710" s="534"/>
      <c r="ID710" s="534"/>
      <c r="IE710" s="534"/>
      <c r="IF710" s="534"/>
      <c r="IG710" s="535"/>
      <c r="IH710" s="116"/>
      <c r="IJ710" s="116" t="s">
        <v>312</v>
      </c>
      <c r="IK710" s="533" t="str">
        <f t="shared" ref="IK710" si="11127">IB710</f>
        <v>INSTALACIONES HIDROSANITARIAS</v>
      </c>
      <c r="IL710" s="534"/>
      <c r="IM710" s="534"/>
      <c r="IN710" s="534"/>
      <c r="IO710" s="534"/>
      <c r="IP710" s="535"/>
      <c r="IQ710" s="116"/>
      <c r="IS710" s="116" t="s">
        <v>312</v>
      </c>
      <c r="IT710" s="533" t="str">
        <f t="shared" ref="IT710" si="11128">IK710</f>
        <v>INSTALACIONES HIDROSANITARIAS</v>
      </c>
      <c r="IU710" s="534"/>
      <c r="IV710" s="534"/>
      <c r="IW710" s="534"/>
      <c r="IX710" s="534"/>
      <c r="IY710" s="535"/>
      <c r="IZ710" s="116"/>
      <c r="JB710" s="116" t="s">
        <v>312</v>
      </c>
      <c r="JC710" s="533" t="str">
        <f t="shared" ref="JC710" si="11129">IT710</f>
        <v>INSTALACIONES HIDROSANITARIAS</v>
      </c>
      <c r="JD710" s="534"/>
      <c r="JE710" s="534"/>
      <c r="JF710" s="534"/>
      <c r="JG710" s="534"/>
      <c r="JH710" s="535"/>
      <c r="JI710" s="116"/>
      <c r="JK710" s="116" t="s">
        <v>312</v>
      </c>
      <c r="JL710" s="533" t="str">
        <f t="shared" ref="JL710" si="11130">JC710</f>
        <v>INSTALACIONES HIDROSANITARIAS</v>
      </c>
      <c r="JM710" s="534"/>
      <c r="JN710" s="534"/>
      <c r="JO710" s="534"/>
      <c r="JP710" s="534"/>
      <c r="JQ710" s="535"/>
      <c r="JR710" s="116"/>
      <c r="JT710" s="116" t="s">
        <v>312</v>
      </c>
      <c r="JU710" s="533" t="str">
        <f t="shared" ref="JU710" si="11131">JL710</f>
        <v>INSTALACIONES HIDROSANITARIAS</v>
      </c>
      <c r="JV710" s="534"/>
      <c r="JW710" s="534"/>
      <c r="JX710" s="534"/>
      <c r="JY710" s="534"/>
      <c r="JZ710" s="535"/>
      <c r="KA710" s="116"/>
      <c r="KC710" s="116" t="s">
        <v>312</v>
      </c>
      <c r="KD710" s="533" t="str">
        <f t="shared" ref="KD710" si="11132">JU710</f>
        <v>INSTALACIONES HIDROSANITARIAS</v>
      </c>
      <c r="KE710" s="534"/>
      <c r="KF710" s="534"/>
      <c r="KG710" s="534"/>
      <c r="KH710" s="534"/>
      <c r="KI710" s="535"/>
      <c r="KJ710" s="116"/>
      <c r="KL710" s="116" t="s">
        <v>312</v>
      </c>
      <c r="KM710" s="533" t="str">
        <f t="shared" ref="KM710" si="11133">KD710</f>
        <v>INSTALACIONES HIDROSANITARIAS</v>
      </c>
      <c r="KN710" s="534"/>
      <c r="KO710" s="534"/>
      <c r="KP710" s="534"/>
      <c r="KQ710" s="534"/>
      <c r="KR710" s="535"/>
      <c r="KS710" s="116"/>
      <c r="KU710" s="116" t="s">
        <v>312</v>
      </c>
      <c r="KV710" s="533" t="str">
        <f t="shared" ref="KV710" si="11134">KM710</f>
        <v>INSTALACIONES HIDROSANITARIAS</v>
      </c>
      <c r="KW710" s="534"/>
      <c r="KX710" s="534"/>
      <c r="KY710" s="534"/>
      <c r="KZ710" s="534"/>
      <c r="LA710" s="535"/>
      <c r="LB710" s="116"/>
      <c r="LD710" s="116" t="s">
        <v>312</v>
      </c>
      <c r="LE710" s="533" t="str">
        <f t="shared" ref="LE710" si="11135">KV710</f>
        <v>INSTALACIONES HIDROSANITARIAS</v>
      </c>
      <c r="LF710" s="534"/>
      <c r="LG710" s="534"/>
      <c r="LH710" s="534"/>
      <c r="LI710" s="534"/>
      <c r="LJ710" s="535"/>
      <c r="LK710" s="116"/>
      <c r="LM710" s="116" t="s">
        <v>312</v>
      </c>
      <c r="LN710" s="533" t="str">
        <f t="shared" ref="LN710" si="11136">LE710</f>
        <v>INSTALACIONES HIDROSANITARIAS</v>
      </c>
      <c r="LO710" s="534"/>
      <c r="LP710" s="534"/>
      <c r="LQ710" s="534"/>
      <c r="LR710" s="534"/>
      <c r="LS710" s="535"/>
      <c r="LT710" s="116"/>
      <c r="LV710" s="116" t="s">
        <v>312</v>
      </c>
      <c r="LW710" s="533" t="str">
        <f t="shared" ref="LW710" si="11137">LN710</f>
        <v>INSTALACIONES HIDROSANITARIAS</v>
      </c>
      <c r="LX710" s="534"/>
      <c r="LY710" s="534"/>
      <c r="LZ710" s="534"/>
      <c r="MA710" s="534"/>
      <c r="MB710" s="535"/>
      <c r="MC710" s="116"/>
      <c r="ME710" s="116" t="s">
        <v>312</v>
      </c>
      <c r="MF710" s="533" t="str">
        <f t="shared" ref="MF710" si="11138">LW710</f>
        <v>INSTALACIONES HIDROSANITARIAS</v>
      </c>
      <c r="MG710" s="534"/>
      <c r="MH710" s="534"/>
      <c r="MI710" s="534"/>
      <c r="MJ710" s="534"/>
      <c r="MK710" s="535"/>
      <c r="ML710" s="116"/>
      <c r="MN710" s="116" t="s">
        <v>312</v>
      </c>
      <c r="MO710" s="533" t="str">
        <f t="shared" ref="MO710" si="11139">MF710</f>
        <v>INSTALACIONES HIDROSANITARIAS</v>
      </c>
      <c r="MP710" s="534"/>
      <c r="MQ710" s="534"/>
      <c r="MR710" s="534"/>
      <c r="MS710" s="534"/>
      <c r="MT710" s="535"/>
      <c r="MU710" s="116"/>
      <c r="MW710" s="116" t="s">
        <v>312</v>
      </c>
      <c r="MX710" s="533" t="str">
        <f t="shared" ref="MX710" si="11140">MO710</f>
        <v>INSTALACIONES HIDROSANITARIAS</v>
      </c>
      <c r="MY710" s="534"/>
      <c r="MZ710" s="534"/>
      <c r="NA710" s="534"/>
      <c r="NB710" s="534"/>
      <c r="NC710" s="535"/>
      <c r="ND710" s="116"/>
      <c r="NF710" s="116" t="s">
        <v>312</v>
      </c>
      <c r="NG710" s="533" t="str">
        <f t="shared" ref="NG710" si="11141">MX710</f>
        <v>INSTALACIONES HIDROSANITARIAS</v>
      </c>
      <c r="NH710" s="534"/>
      <c r="NI710" s="534"/>
      <c r="NJ710" s="534"/>
      <c r="NK710" s="534"/>
      <c r="NL710" s="535"/>
      <c r="NM710" s="116"/>
      <c r="NO710" s="116" t="s">
        <v>312</v>
      </c>
      <c r="NP710" s="533" t="str">
        <f t="shared" ref="NP710" si="11142">NG710</f>
        <v>INSTALACIONES HIDROSANITARIAS</v>
      </c>
      <c r="NQ710" s="534"/>
      <c r="NR710" s="534"/>
      <c r="NS710" s="534"/>
      <c r="NT710" s="534"/>
      <c r="NU710" s="535"/>
      <c r="NV710" s="116"/>
      <c r="NX710" s="116" t="s">
        <v>312</v>
      </c>
      <c r="NY710" s="533" t="str">
        <f t="shared" ref="NY710" si="11143">NP710</f>
        <v>INSTALACIONES HIDROSANITARIAS</v>
      </c>
      <c r="NZ710" s="534"/>
      <c r="OA710" s="534"/>
      <c r="OB710" s="534"/>
      <c r="OC710" s="534"/>
      <c r="OD710" s="535"/>
      <c r="OE710" s="116"/>
      <c r="OG710" s="116" t="s">
        <v>312</v>
      </c>
      <c r="OH710" s="533" t="str">
        <f t="shared" ref="OH710" si="11144">NY710</f>
        <v>INSTALACIONES HIDROSANITARIAS</v>
      </c>
      <c r="OI710" s="534"/>
      <c r="OJ710" s="534"/>
      <c r="OK710" s="534"/>
      <c r="OL710" s="534"/>
      <c r="OM710" s="535"/>
      <c r="ON710" s="116"/>
      <c r="OP710" s="116" t="s">
        <v>312</v>
      </c>
      <c r="OQ710" s="533" t="str">
        <f t="shared" ref="OQ710" si="11145">OH710</f>
        <v>INSTALACIONES HIDROSANITARIAS</v>
      </c>
      <c r="OR710" s="534"/>
      <c r="OS710" s="534"/>
      <c r="OT710" s="534"/>
      <c r="OU710" s="534"/>
      <c r="OV710" s="535"/>
      <c r="OW710" s="116"/>
      <c r="OY710" s="116" t="s">
        <v>312</v>
      </c>
      <c r="OZ710" s="533" t="str">
        <f t="shared" ref="OZ710" si="11146">OQ710</f>
        <v>INSTALACIONES HIDROSANITARIAS</v>
      </c>
      <c r="PA710" s="534"/>
      <c r="PB710" s="534"/>
      <c r="PC710" s="534"/>
      <c r="PD710" s="534"/>
      <c r="PE710" s="535"/>
      <c r="PF710" s="116"/>
    </row>
    <row r="711" spans="1:422">
      <c r="A711" s="116"/>
      <c r="B711" s="536"/>
      <c r="C711" s="537"/>
      <c r="D711" s="537"/>
      <c r="E711" s="537"/>
      <c r="F711" s="537"/>
      <c r="G711" s="538"/>
      <c r="H711" s="116"/>
      <c r="J711" s="116"/>
      <c r="K711" s="536"/>
      <c r="L711" s="537"/>
      <c r="M711" s="537"/>
      <c r="N711" s="537"/>
      <c r="O711" s="537"/>
      <c r="P711" s="538"/>
      <c r="Q711" s="116"/>
      <c r="S711" s="116"/>
      <c r="T711" s="536"/>
      <c r="U711" s="537"/>
      <c r="V711" s="537"/>
      <c r="W711" s="537"/>
      <c r="X711" s="537"/>
      <c r="Y711" s="538"/>
      <c r="Z711" s="116"/>
      <c r="AB711" s="116"/>
      <c r="AC711" s="536"/>
      <c r="AD711" s="537"/>
      <c r="AE711" s="537"/>
      <c r="AF711" s="537"/>
      <c r="AG711" s="537"/>
      <c r="AH711" s="538"/>
      <c r="AI711" s="116"/>
      <c r="AK711" s="116"/>
      <c r="AL711" s="536"/>
      <c r="AM711" s="537"/>
      <c r="AN711" s="537"/>
      <c r="AO711" s="537"/>
      <c r="AP711" s="537"/>
      <c r="AQ711" s="538"/>
      <c r="AR711" s="116"/>
      <c r="AT711" s="116"/>
      <c r="AU711" s="536"/>
      <c r="AV711" s="537"/>
      <c r="AW711" s="537"/>
      <c r="AX711" s="537"/>
      <c r="AY711" s="537"/>
      <c r="AZ711" s="538"/>
      <c r="BA711" s="116"/>
      <c r="BC711" s="116"/>
      <c r="BD711" s="536"/>
      <c r="BE711" s="537"/>
      <c r="BF711" s="537"/>
      <c r="BG711" s="537"/>
      <c r="BH711" s="537"/>
      <c r="BI711" s="538"/>
      <c r="BJ711" s="116"/>
      <c r="BL711" s="116"/>
      <c r="BM711" s="536"/>
      <c r="BN711" s="537"/>
      <c r="BO711" s="537"/>
      <c r="BP711" s="537"/>
      <c r="BQ711" s="537"/>
      <c r="BR711" s="538"/>
      <c r="BS711" s="116"/>
      <c r="BU711" s="116"/>
      <c r="BV711" s="536"/>
      <c r="BW711" s="537"/>
      <c r="BX711" s="537"/>
      <c r="BY711" s="537"/>
      <c r="BZ711" s="537"/>
      <c r="CA711" s="538"/>
      <c r="CB711" s="116"/>
      <c r="CD711" s="116"/>
      <c r="CE711" s="536"/>
      <c r="CF711" s="537"/>
      <c r="CG711" s="537"/>
      <c r="CH711" s="537"/>
      <c r="CI711" s="537"/>
      <c r="CJ711" s="538"/>
      <c r="CK711" s="116"/>
      <c r="CM711" s="116"/>
      <c r="CN711" s="536"/>
      <c r="CO711" s="537"/>
      <c r="CP711" s="537"/>
      <c r="CQ711" s="537"/>
      <c r="CR711" s="537"/>
      <c r="CS711" s="538"/>
      <c r="CT711" s="116"/>
      <c r="CV711" s="116"/>
      <c r="CW711" s="536"/>
      <c r="CX711" s="537"/>
      <c r="CY711" s="537"/>
      <c r="CZ711" s="537"/>
      <c r="DA711" s="537"/>
      <c r="DB711" s="538"/>
      <c r="DC711" s="116"/>
      <c r="DE711" s="116"/>
      <c r="DF711" s="536"/>
      <c r="DG711" s="537"/>
      <c r="DH711" s="537"/>
      <c r="DI711" s="537"/>
      <c r="DJ711" s="537"/>
      <c r="DK711" s="538"/>
      <c r="DL711" s="116"/>
      <c r="DN711" s="116"/>
      <c r="DO711" s="536"/>
      <c r="DP711" s="537"/>
      <c r="DQ711" s="537"/>
      <c r="DR711" s="537"/>
      <c r="DS711" s="537"/>
      <c r="DT711" s="538"/>
      <c r="DU711" s="116"/>
      <c r="DW711" s="116"/>
      <c r="DX711" s="536"/>
      <c r="DY711" s="537"/>
      <c r="DZ711" s="537"/>
      <c r="EA711" s="537"/>
      <c r="EB711" s="537"/>
      <c r="EC711" s="538"/>
      <c r="ED711" s="116"/>
      <c r="EF711" s="116"/>
      <c r="EG711" s="536"/>
      <c r="EH711" s="537"/>
      <c r="EI711" s="537"/>
      <c r="EJ711" s="537"/>
      <c r="EK711" s="537"/>
      <c r="EL711" s="538"/>
      <c r="EM711" s="116"/>
      <c r="EO711" s="116"/>
      <c r="EP711" s="536"/>
      <c r="EQ711" s="537"/>
      <c r="ER711" s="537"/>
      <c r="ES711" s="537"/>
      <c r="ET711" s="537"/>
      <c r="EU711" s="538"/>
      <c r="EV711" s="116"/>
      <c r="EX711" s="116"/>
      <c r="EY711" s="536"/>
      <c r="EZ711" s="537"/>
      <c r="FA711" s="537"/>
      <c r="FB711" s="537"/>
      <c r="FC711" s="537"/>
      <c r="FD711" s="538"/>
      <c r="FE711" s="116"/>
      <c r="FG711" s="116"/>
      <c r="FH711" s="536"/>
      <c r="FI711" s="537"/>
      <c r="FJ711" s="537"/>
      <c r="FK711" s="537"/>
      <c r="FL711" s="537"/>
      <c r="FM711" s="538"/>
      <c r="FN711" s="116"/>
      <c r="FP711" s="116"/>
      <c r="FQ711" s="536"/>
      <c r="FR711" s="537"/>
      <c r="FS711" s="537"/>
      <c r="FT711" s="537"/>
      <c r="FU711" s="537"/>
      <c r="FV711" s="538"/>
      <c r="FW711" s="116"/>
      <c r="FY711" s="116"/>
      <c r="FZ711" s="536"/>
      <c r="GA711" s="537"/>
      <c r="GB711" s="537"/>
      <c r="GC711" s="537"/>
      <c r="GD711" s="537"/>
      <c r="GE711" s="538"/>
      <c r="GF711" s="116"/>
      <c r="GH711" s="116"/>
      <c r="GI711" s="536"/>
      <c r="GJ711" s="537"/>
      <c r="GK711" s="537"/>
      <c r="GL711" s="537"/>
      <c r="GM711" s="537"/>
      <c r="GN711" s="538"/>
      <c r="GO711" s="116"/>
      <c r="GQ711" s="116"/>
      <c r="GR711" s="536"/>
      <c r="GS711" s="537"/>
      <c r="GT711" s="537"/>
      <c r="GU711" s="537"/>
      <c r="GV711" s="537"/>
      <c r="GW711" s="538"/>
      <c r="GX711" s="116"/>
      <c r="GZ711" s="116"/>
      <c r="HA711" s="536"/>
      <c r="HB711" s="537"/>
      <c r="HC711" s="537"/>
      <c r="HD711" s="537"/>
      <c r="HE711" s="537"/>
      <c r="HF711" s="538"/>
      <c r="HG711" s="116"/>
      <c r="HI711" s="116"/>
      <c r="HJ711" s="536"/>
      <c r="HK711" s="537"/>
      <c r="HL711" s="537"/>
      <c r="HM711" s="537"/>
      <c r="HN711" s="537"/>
      <c r="HO711" s="538"/>
      <c r="HP711" s="116"/>
      <c r="HR711" s="116"/>
      <c r="HS711" s="536"/>
      <c r="HT711" s="537"/>
      <c r="HU711" s="537"/>
      <c r="HV711" s="537"/>
      <c r="HW711" s="537"/>
      <c r="HX711" s="538"/>
      <c r="HY711" s="116"/>
      <c r="IA711" s="116"/>
      <c r="IB711" s="536"/>
      <c r="IC711" s="537"/>
      <c r="ID711" s="537"/>
      <c r="IE711" s="537"/>
      <c r="IF711" s="537"/>
      <c r="IG711" s="538"/>
      <c r="IH711" s="116"/>
      <c r="IJ711" s="116"/>
      <c r="IK711" s="536"/>
      <c r="IL711" s="537"/>
      <c r="IM711" s="537"/>
      <c r="IN711" s="537"/>
      <c r="IO711" s="537"/>
      <c r="IP711" s="538"/>
      <c r="IQ711" s="116"/>
      <c r="IS711" s="116"/>
      <c r="IT711" s="536"/>
      <c r="IU711" s="537"/>
      <c r="IV711" s="537"/>
      <c r="IW711" s="537"/>
      <c r="IX711" s="537"/>
      <c r="IY711" s="538"/>
      <c r="IZ711" s="116"/>
      <c r="JB711" s="116"/>
      <c r="JC711" s="536"/>
      <c r="JD711" s="537"/>
      <c r="JE711" s="537"/>
      <c r="JF711" s="537"/>
      <c r="JG711" s="537"/>
      <c r="JH711" s="538"/>
      <c r="JI711" s="116"/>
      <c r="JK711" s="116"/>
      <c r="JL711" s="536"/>
      <c r="JM711" s="537"/>
      <c r="JN711" s="537"/>
      <c r="JO711" s="537"/>
      <c r="JP711" s="537"/>
      <c r="JQ711" s="538"/>
      <c r="JR711" s="116"/>
      <c r="JT711" s="116"/>
      <c r="JU711" s="536"/>
      <c r="JV711" s="537"/>
      <c r="JW711" s="537"/>
      <c r="JX711" s="537"/>
      <c r="JY711" s="537"/>
      <c r="JZ711" s="538"/>
      <c r="KA711" s="116"/>
      <c r="KC711" s="116"/>
      <c r="KD711" s="536"/>
      <c r="KE711" s="537"/>
      <c r="KF711" s="537"/>
      <c r="KG711" s="537"/>
      <c r="KH711" s="537"/>
      <c r="KI711" s="538"/>
      <c r="KJ711" s="116"/>
      <c r="KL711" s="116"/>
      <c r="KM711" s="536"/>
      <c r="KN711" s="537"/>
      <c r="KO711" s="537"/>
      <c r="KP711" s="537"/>
      <c r="KQ711" s="537"/>
      <c r="KR711" s="538"/>
      <c r="KS711" s="116"/>
      <c r="KU711" s="116"/>
      <c r="KV711" s="536"/>
      <c r="KW711" s="537"/>
      <c r="KX711" s="537"/>
      <c r="KY711" s="537"/>
      <c r="KZ711" s="537"/>
      <c r="LA711" s="538"/>
      <c r="LB711" s="116"/>
      <c r="LD711" s="116"/>
      <c r="LE711" s="536"/>
      <c r="LF711" s="537"/>
      <c r="LG711" s="537"/>
      <c r="LH711" s="537"/>
      <c r="LI711" s="537"/>
      <c r="LJ711" s="538"/>
      <c r="LK711" s="116"/>
      <c r="LM711" s="116"/>
      <c r="LN711" s="536"/>
      <c r="LO711" s="537"/>
      <c r="LP711" s="537"/>
      <c r="LQ711" s="537"/>
      <c r="LR711" s="537"/>
      <c r="LS711" s="538"/>
      <c r="LT711" s="116"/>
      <c r="LV711" s="116"/>
      <c r="LW711" s="536"/>
      <c r="LX711" s="537"/>
      <c r="LY711" s="537"/>
      <c r="LZ711" s="537"/>
      <c r="MA711" s="537"/>
      <c r="MB711" s="538"/>
      <c r="MC711" s="116"/>
      <c r="ME711" s="116"/>
      <c r="MF711" s="536"/>
      <c r="MG711" s="537"/>
      <c r="MH711" s="537"/>
      <c r="MI711" s="537"/>
      <c r="MJ711" s="537"/>
      <c r="MK711" s="538"/>
      <c r="ML711" s="116"/>
      <c r="MN711" s="116"/>
      <c r="MO711" s="536"/>
      <c r="MP711" s="537"/>
      <c r="MQ711" s="537"/>
      <c r="MR711" s="537"/>
      <c r="MS711" s="537"/>
      <c r="MT711" s="538"/>
      <c r="MU711" s="116"/>
      <c r="MW711" s="116"/>
      <c r="MX711" s="536"/>
      <c r="MY711" s="537"/>
      <c r="MZ711" s="537"/>
      <c r="NA711" s="537"/>
      <c r="NB711" s="537"/>
      <c r="NC711" s="538"/>
      <c r="ND711" s="116"/>
      <c r="NF711" s="116"/>
      <c r="NG711" s="536"/>
      <c r="NH711" s="537"/>
      <c r="NI711" s="537"/>
      <c r="NJ711" s="537"/>
      <c r="NK711" s="537"/>
      <c r="NL711" s="538"/>
      <c r="NM711" s="116"/>
      <c r="NO711" s="116"/>
      <c r="NP711" s="536"/>
      <c r="NQ711" s="537"/>
      <c r="NR711" s="537"/>
      <c r="NS711" s="537"/>
      <c r="NT711" s="537"/>
      <c r="NU711" s="538"/>
      <c r="NV711" s="116"/>
      <c r="NX711" s="116"/>
      <c r="NY711" s="536"/>
      <c r="NZ711" s="537"/>
      <c r="OA711" s="537"/>
      <c r="OB711" s="537"/>
      <c r="OC711" s="537"/>
      <c r="OD711" s="538"/>
      <c r="OE711" s="116"/>
      <c r="OG711" s="116"/>
      <c r="OH711" s="536"/>
      <c r="OI711" s="537"/>
      <c r="OJ711" s="537"/>
      <c r="OK711" s="537"/>
      <c r="OL711" s="537"/>
      <c r="OM711" s="538"/>
      <c r="ON711" s="116"/>
      <c r="OP711" s="116"/>
      <c r="OQ711" s="536"/>
      <c r="OR711" s="537"/>
      <c r="OS711" s="537"/>
      <c r="OT711" s="537"/>
      <c r="OU711" s="537"/>
      <c r="OV711" s="538"/>
      <c r="OW711" s="116"/>
      <c r="OY711" s="116"/>
      <c r="OZ711" s="536"/>
      <c r="PA711" s="537"/>
      <c r="PB711" s="537"/>
      <c r="PC711" s="537"/>
      <c r="PD711" s="537"/>
      <c r="PE711" s="538"/>
      <c r="PF711" s="116"/>
    </row>
    <row r="712" spans="1:422" ht="15" customHeight="1">
      <c r="A712" s="117" t="s">
        <v>1</v>
      </c>
      <c r="B712" s="544" t="str">
        <f>+APU!B410</f>
        <v>SUMINISTRO DE ESTRUCTURA E INSTALACION DE CANOA TIPO RAINGO O EQUIVALENTE; INCLUYE BAJANTE PLASTICO REDONDO, ELEMENTOS DE SOPORTE, CODOS, SELLANTES Y DEMAS ACCESORIOS PARA SU ADECUADO FUNCIONAMIENTO.</v>
      </c>
      <c r="C712" s="545"/>
      <c r="D712" s="545"/>
      <c r="E712" s="545"/>
      <c r="F712" s="545"/>
      <c r="G712" s="545"/>
      <c r="H712" s="117" t="s">
        <v>313</v>
      </c>
      <c r="J712" s="117" t="s">
        <v>1</v>
      </c>
      <c r="K712" s="539" t="str">
        <f>B712</f>
        <v>SUMINISTRO DE ESTRUCTURA E INSTALACION DE CANOA TIPO RAINGO O EQUIVALENTE; INCLUYE BAJANTE PLASTICO REDONDO, ELEMENTOS DE SOPORTE, CODOS, SELLANTES Y DEMAS ACCESORIOS PARA SU ADECUADO FUNCIONAMIENTO.</v>
      </c>
      <c r="L712" s="540"/>
      <c r="M712" s="540"/>
      <c r="N712" s="540"/>
      <c r="O712" s="540"/>
      <c r="P712" s="540"/>
      <c r="Q712" s="117" t="s">
        <v>313</v>
      </c>
      <c r="S712" s="117" t="s">
        <v>1</v>
      </c>
      <c r="T712" s="539" t="str">
        <f>K712</f>
        <v>SUMINISTRO DE ESTRUCTURA E INSTALACION DE CANOA TIPO RAINGO O EQUIVALENTE; INCLUYE BAJANTE PLASTICO REDONDO, ELEMENTOS DE SOPORTE, CODOS, SELLANTES Y DEMAS ACCESORIOS PARA SU ADECUADO FUNCIONAMIENTO.</v>
      </c>
      <c r="U712" s="540"/>
      <c r="V712" s="540"/>
      <c r="W712" s="540"/>
      <c r="X712" s="540"/>
      <c r="Y712" s="540"/>
      <c r="Z712" s="117" t="s">
        <v>313</v>
      </c>
      <c r="AB712" s="117" t="s">
        <v>1</v>
      </c>
      <c r="AC712" s="539" t="str">
        <f>T712</f>
        <v>SUMINISTRO DE ESTRUCTURA E INSTALACION DE CANOA TIPO RAINGO O EQUIVALENTE; INCLUYE BAJANTE PLASTICO REDONDO, ELEMENTOS DE SOPORTE, CODOS, SELLANTES Y DEMAS ACCESORIOS PARA SU ADECUADO FUNCIONAMIENTO.</v>
      </c>
      <c r="AD712" s="540"/>
      <c r="AE712" s="540"/>
      <c r="AF712" s="540"/>
      <c r="AG712" s="540"/>
      <c r="AH712" s="540"/>
      <c r="AI712" s="117" t="s">
        <v>313</v>
      </c>
      <c r="AK712" s="117" t="s">
        <v>1</v>
      </c>
      <c r="AL712" s="539" t="str">
        <f>AC712</f>
        <v>SUMINISTRO DE ESTRUCTURA E INSTALACION DE CANOA TIPO RAINGO O EQUIVALENTE; INCLUYE BAJANTE PLASTICO REDONDO, ELEMENTOS DE SOPORTE, CODOS, SELLANTES Y DEMAS ACCESORIOS PARA SU ADECUADO FUNCIONAMIENTO.</v>
      </c>
      <c r="AM712" s="540"/>
      <c r="AN712" s="540"/>
      <c r="AO712" s="540"/>
      <c r="AP712" s="540"/>
      <c r="AQ712" s="540"/>
      <c r="AR712" s="117" t="s">
        <v>313</v>
      </c>
      <c r="AT712" s="117" t="s">
        <v>1</v>
      </c>
      <c r="AU712" s="539" t="str">
        <f>AL712</f>
        <v>SUMINISTRO DE ESTRUCTURA E INSTALACION DE CANOA TIPO RAINGO O EQUIVALENTE; INCLUYE BAJANTE PLASTICO REDONDO, ELEMENTOS DE SOPORTE, CODOS, SELLANTES Y DEMAS ACCESORIOS PARA SU ADECUADO FUNCIONAMIENTO.</v>
      </c>
      <c r="AV712" s="540"/>
      <c r="AW712" s="540"/>
      <c r="AX712" s="540"/>
      <c r="AY712" s="540"/>
      <c r="AZ712" s="540"/>
      <c r="BA712" s="117" t="s">
        <v>313</v>
      </c>
      <c r="BC712" s="117" t="s">
        <v>1</v>
      </c>
      <c r="BD712" s="539" t="str">
        <f t="shared" ref="BD712" si="11147">AU712</f>
        <v>SUMINISTRO DE ESTRUCTURA E INSTALACION DE CANOA TIPO RAINGO O EQUIVALENTE; INCLUYE BAJANTE PLASTICO REDONDO, ELEMENTOS DE SOPORTE, CODOS, SELLANTES Y DEMAS ACCESORIOS PARA SU ADECUADO FUNCIONAMIENTO.</v>
      </c>
      <c r="BE712" s="540"/>
      <c r="BF712" s="540"/>
      <c r="BG712" s="540"/>
      <c r="BH712" s="540"/>
      <c r="BI712" s="540"/>
      <c r="BJ712" s="117" t="s">
        <v>313</v>
      </c>
      <c r="BL712" s="117" t="s">
        <v>1</v>
      </c>
      <c r="BM712" s="539" t="str">
        <f t="shared" ref="BM712" si="11148">BD712</f>
        <v>SUMINISTRO DE ESTRUCTURA E INSTALACION DE CANOA TIPO RAINGO O EQUIVALENTE; INCLUYE BAJANTE PLASTICO REDONDO, ELEMENTOS DE SOPORTE, CODOS, SELLANTES Y DEMAS ACCESORIOS PARA SU ADECUADO FUNCIONAMIENTO.</v>
      </c>
      <c r="BN712" s="540"/>
      <c r="BO712" s="540"/>
      <c r="BP712" s="540"/>
      <c r="BQ712" s="540"/>
      <c r="BR712" s="540"/>
      <c r="BS712" s="117" t="s">
        <v>313</v>
      </c>
      <c r="BU712" s="117" t="s">
        <v>1</v>
      </c>
      <c r="BV712" s="539" t="str">
        <f t="shared" ref="BV712" si="11149">BM712</f>
        <v>SUMINISTRO DE ESTRUCTURA E INSTALACION DE CANOA TIPO RAINGO O EQUIVALENTE; INCLUYE BAJANTE PLASTICO REDONDO, ELEMENTOS DE SOPORTE, CODOS, SELLANTES Y DEMAS ACCESORIOS PARA SU ADECUADO FUNCIONAMIENTO.</v>
      </c>
      <c r="BW712" s="540"/>
      <c r="BX712" s="540"/>
      <c r="BY712" s="540"/>
      <c r="BZ712" s="540"/>
      <c r="CA712" s="540"/>
      <c r="CB712" s="117" t="s">
        <v>313</v>
      </c>
      <c r="CD712" s="117" t="s">
        <v>1</v>
      </c>
      <c r="CE712" s="539" t="str">
        <f t="shared" ref="CE712" si="11150">BV712</f>
        <v>SUMINISTRO DE ESTRUCTURA E INSTALACION DE CANOA TIPO RAINGO O EQUIVALENTE; INCLUYE BAJANTE PLASTICO REDONDO, ELEMENTOS DE SOPORTE, CODOS, SELLANTES Y DEMAS ACCESORIOS PARA SU ADECUADO FUNCIONAMIENTO.</v>
      </c>
      <c r="CF712" s="540"/>
      <c r="CG712" s="540"/>
      <c r="CH712" s="540"/>
      <c r="CI712" s="540"/>
      <c r="CJ712" s="540"/>
      <c r="CK712" s="117" t="s">
        <v>313</v>
      </c>
      <c r="CM712" s="117" t="s">
        <v>1</v>
      </c>
      <c r="CN712" s="539" t="str">
        <f t="shared" ref="CN712" si="11151">CE712</f>
        <v>SUMINISTRO DE ESTRUCTURA E INSTALACION DE CANOA TIPO RAINGO O EQUIVALENTE; INCLUYE BAJANTE PLASTICO REDONDO, ELEMENTOS DE SOPORTE, CODOS, SELLANTES Y DEMAS ACCESORIOS PARA SU ADECUADO FUNCIONAMIENTO.</v>
      </c>
      <c r="CO712" s="540"/>
      <c r="CP712" s="540"/>
      <c r="CQ712" s="540"/>
      <c r="CR712" s="540"/>
      <c r="CS712" s="540"/>
      <c r="CT712" s="117" t="s">
        <v>313</v>
      </c>
      <c r="CV712" s="117" t="s">
        <v>1</v>
      </c>
      <c r="CW712" s="539" t="str">
        <f t="shared" ref="CW712" si="11152">CN712</f>
        <v>SUMINISTRO DE ESTRUCTURA E INSTALACION DE CANOA TIPO RAINGO O EQUIVALENTE; INCLUYE BAJANTE PLASTICO REDONDO, ELEMENTOS DE SOPORTE, CODOS, SELLANTES Y DEMAS ACCESORIOS PARA SU ADECUADO FUNCIONAMIENTO.</v>
      </c>
      <c r="CX712" s="540"/>
      <c r="CY712" s="540"/>
      <c r="CZ712" s="540"/>
      <c r="DA712" s="540"/>
      <c r="DB712" s="540"/>
      <c r="DC712" s="117" t="s">
        <v>313</v>
      </c>
      <c r="DE712" s="117" t="s">
        <v>1</v>
      </c>
      <c r="DF712" s="539" t="str">
        <f t="shared" ref="DF712" si="11153">CW712</f>
        <v>SUMINISTRO DE ESTRUCTURA E INSTALACION DE CANOA TIPO RAINGO O EQUIVALENTE; INCLUYE BAJANTE PLASTICO REDONDO, ELEMENTOS DE SOPORTE, CODOS, SELLANTES Y DEMAS ACCESORIOS PARA SU ADECUADO FUNCIONAMIENTO.</v>
      </c>
      <c r="DG712" s="540"/>
      <c r="DH712" s="540"/>
      <c r="DI712" s="540"/>
      <c r="DJ712" s="540"/>
      <c r="DK712" s="540"/>
      <c r="DL712" s="117" t="s">
        <v>313</v>
      </c>
      <c r="DN712" s="117" t="s">
        <v>1</v>
      </c>
      <c r="DO712" s="539" t="str">
        <f t="shared" ref="DO712" si="11154">DF712</f>
        <v>SUMINISTRO DE ESTRUCTURA E INSTALACION DE CANOA TIPO RAINGO O EQUIVALENTE; INCLUYE BAJANTE PLASTICO REDONDO, ELEMENTOS DE SOPORTE, CODOS, SELLANTES Y DEMAS ACCESORIOS PARA SU ADECUADO FUNCIONAMIENTO.</v>
      </c>
      <c r="DP712" s="540"/>
      <c r="DQ712" s="540"/>
      <c r="DR712" s="540"/>
      <c r="DS712" s="540"/>
      <c r="DT712" s="540"/>
      <c r="DU712" s="117" t="s">
        <v>313</v>
      </c>
      <c r="DW712" s="117" t="s">
        <v>1</v>
      </c>
      <c r="DX712" s="539" t="str">
        <f t="shared" ref="DX712" si="11155">DO712</f>
        <v>SUMINISTRO DE ESTRUCTURA E INSTALACION DE CANOA TIPO RAINGO O EQUIVALENTE; INCLUYE BAJANTE PLASTICO REDONDO, ELEMENTOS DE SOPORTE, CODOS, SELLANTES Y DEMAS ACCESORIOS PARA SU ADECUADO FUNCIONAMIENTO.</v>
      </c>
      <c r="DY712" s="540"/>
      <c r="DZ712" s="540"/>
      <c r="EA712" s="540"/>
      <c r="EB712" s="540"/>
      <c r="EC712" s="540"/>
      <c r="ED712" s="117" t="s">
        <v>313</v>
      </c>
      <c r="EF712" s="117" t="s">
        <v>1</v>
      </c>
      <c r="EG712" s="539" t="str">
        <f t="shared" ref="EG712" si="11156">DX712</f>
        <v>SUMINISTRO DE ESTRUCTURA E INSTALACION DE CANOA TIPO RAINGO O EQUIVALENTE; INCLUYE BAJANTE PLASTICO REDONDO, ELEMENTOS DE SOPORTE, CODOS, SELLANTES Y DEMAS ACCESORIOS PARA SU ADECUADO FUNCIONAMIENTO.</v>
      </c>
      <c r="EH712" s="540"/>
      <c r="EI712" s="540"/>
      <c r="EJ712" s="540"/>
      <c r="EK712" s="540"/>
      <c r="EL712" s="540"/>
      <c r="EM712" s="117" t="s">
        <v>313</v>
      </c>
      <c r="EO712" s="117" t="s">
        <v>1</v>
      </c>
      <c r="EP712" s="539" t="str">
        <f t="shared" ref="EP712" si="11157">EG712</f>
        <v>SUMINISTRO DE ESTRUCTURA E INSTALACION DE CANOA TIPO RAINGO O EQUIVALENTE; INCLUYE BAJANTE PLASTICO REDONDO, ELEMENTOS DE SOPORTE, CODOS, SELLANTES Y DEMAS ACCESORIOS PARA SU ADECUADO FUNCIONAMIENTO.</v>
      </c>
      <c r="EQ712" s="540"/>
      <c r="ER712" s="540"/>
      <c r="ES712" s="540"/>
      <c r="ET712" s="540"/>
      <c r="EU712" s="540"/>
      <c r="EV712" s="117" t="s">
        <v>313</v>
      </c>
      <c r="EX712" s="117" t="s">
        <v>1</v>
      </c>
      <c r="EY712" s="539" t="str">
        <f t="shared" ref="EY712" si="11158">EP712</f>
        <v>SUMINISTRO DE ESTRUCTURA E INSTALACION DE CANOA TIPO RAINGO O EQUIVALENTE; INCLUYE BAJANTE PLASTICO REDONDO, ELEMENTOS DE SOPORTE, CODOS, SELLANTES Y DEMAS ACCESORIOS PARA SU ADECUADO FUNCIONAMIENTO.</v>
      </c>
      <c r="EZ712" s="540"/>
      <c r="FA712" s="540"/>
      <c r="FB712" s="540"/>
      <c r="FC712" s="540"/>
      <c r="FD712" s="540"/>
      <c r="FE712" s="117" t="s">
        <v>313</v>
      </c>
      <c r="FG712" s="117" t="s">
        <v>1</v>
      </c>
      <c r="FH712" s="539" t="str">
        <f t="shared" ref="FH712" si="11159">EY712</f>
        <v>SUMINISTRO DE ESTRUCTURA E INSTALACION DE CANOA TIPO RAINGO O EQUIVALENTE; INCLUYE BAJANTE PLASTICO REDONDO, ELEMENTOS DE SOPORTE, CODOS, SELLANTES Y DEMAS ACCESORIOS PARA SU ADECUADO FUNCIONAMIENTO.</v>
      </c>
      <c r="FI712" s="540"/>
      <c r="FJ712" s="540"/>
      <c r="FK712" s="540"/>
      <c r="FL712" s="540"/>
      <c r="FM712" s="540"/>
      <c r="FN712" s="117" t="s">
        <v>313</v>
      </c>
      <c r="FP712" s="117" t="s">
        <v>1</v>
      </c>
      <c r="FQ712" s="539" t="str">
        <f t="shared" ref="FQ712" si="11160">FH712</f>
        <v>SUMINISTRO DE ESTRUCTURA E INSTALACION DE CANOA TIPO RAINGO O EQUIVALENTE; INCLUYE BAJANTE PLASTICO REDONDO, ELEMENTOS DE SOPORTE, CODOS, SELLANTES Y DEMAS ACCESORIOS PARA SU ADECUADO FUNCIONAMIENTO.</v>
      </c>
      <c r="FR712" s="540"/>
      <c r="FS712" s="540"/>
      <c r="FT712" s="540"/>
      <c r="FU712" s="540"/>
      <c r="FV712" s="540"/>
      <c r="FW712" s="117" t="s">
        <v>313</v>
      </c>
      <c r="FY712" s="117" t="s">
        <v>1</v>
      </c>
      <c r="FZ712" s="539" t="str">
        <f t="shared" ref="FZ712" si="11161">FQ712</f>
        <v>SUMINISTRO DE ESTRUCTURA E INSTALACION DE CANOA TIPO RAINGO O EQUIVALENTE; INCLUYE BAJANTE PLASTICO REDONDO, ELEMENTOS DE SOPORTE, CODOS, SELLANTES Y DEMAS ACCESORIOS PARA SU ADECUADO FUNCIONAMIENTO.</v>
      </c>
      <c r="GA712" s="540"/>
      <c r="GB712" s="540"/>
      <c r="GC712" s="540"/>
      <c r="GD712" s="540"/>
      <c r="GE712" s="540"/>
      <c r="GF712" s="117" t="s">
        <v>313</v>
      </c>
      <c r="GH712" s="117" t="s">
        <v>1</v>
      </c>
      <c r="GI712" s="539" t="str">
        <f t="shared" ref="GI712" si="11162">FZ712</f>
        <v>SUMINISTRO DE ESTRUCTURA E INSTALACION DE CANOA TIPO RAINGO O EQUIVALENTE; INCLUYE BAJANTE PLASTICO REDONDO, ELEMENTOS DE SOPORTE, CODOS, SELLANTES Y DEMAS ACCESORIOS PARA SU ADECUADO FUNCIONAMIENTO.</v>
      </c>
      <c r="GJ712" s="540"/>
      <c r="GK712" s="540"/>
      <c r="GL712" s="540"/>
      <c r="GM712" s="540"/>
      <c r="GN712" s="540"/>
      <c r="GO712" s="117" t="s">
        <v>313</v>
      </c>
      <c r="GQ712" s="117" t="s">
        <v>1</v>
      </c>
      <c r="GR712" s="539" t="str">
        <f t="shared" ref="GR712" si="11163">GI712</f>
        <v>SUMINISTRO DE ESTRUCTURA E INSTALACION DE CANOA TIPO RAINGO O EQUIVALENTE; INCLUYE BAJANTE PLASTICO REDONDO, ELEMENTOS DE SOPORTE, CODOS, SELLANTES Y DEMAS ACCESORIOS PARA SU ADECUADO FUNCIONAMIENTO.</v>
      </c>
      <c r="GS712" s="540"/>
      <c r="GT712" s="540"/>
      <c r="GU712" s="540"/>
      <c r="GV712" s="540"/>
      <c r="GW712" s="540"/>
      <c r="GX712" s="117" t="s">
        <v>313</v>
      </c>
      <c r="GZ712" s="117" t="s">
        <v>1</v>
      </c>
      <c r="HA712" s="539" t="str">
        <f t="shared" ref="HA712" si="11164">GR712</f>
        <v>SUMINISTRO DE ESTRUCTURA E INSTALACION DE CANOA TIPO RAINGO O EQUIVALENTE; INCLUYE BAJANTE PLASTICO REDONDO, ELEMENTOS DE SOPORTE, CODOS, SELLANTES Y DEMAS ACCESORIOS PARA SU ADECUADO FUNCIONAMIENTO.</v>
      </c>
      <c r="HB712" s="540"/>
      <c r="HC712" s="540"/>
      <c r="HD712" s="540"/>
      <c r="HE712" s="540"/>
      <c r="HF712" s="540"/>
      <c r="HG712" s="117" t="s">
        <v>313</v>
      </c>
      <c r="HI712" s="117" t="s">
        <v>1</v>
      </c>
      <c r="HJ712" s="539" t="str">
        <f t="shared" ref="HJ712" si="11165">HA712</f>
        <v>SUMINISTRO DE ESTRUCTURA E INSTALACION DE CANOA TIPO RAINGO O EQUIVALENTE; INCLUYE BAJANTE PLASTICO REDONDO, ELEMENTOS DE SOPORTE, CODOS, SELLANTES Y DEMAS ACCESORIOS PARA SU ADECUADO FUNCIONAMIENTO.</v>
      </c>
      <c r="HK712" s="540"/>
      <c r="HL712" s="540"/>
      <c r="HM712" s="540"/>
      <c r="HN712" s="540"/>
      <c r="HO712" s="540"/>
      <c r="HP712" s="117" t="s">
        <v>313</v>
      </c>
      <c r="HR712" s="117" t="s">
        <v>1</v>
      </c>
      <c r="HS712" s="539" t="str">
        <f t="shared" ref="HS712" si="11166">HJ712</f>
        <v>SUMINISTRO DE ESTRUCTURA E INSTALACION DE CANOA TIPO RAINGO O EQUIVALENTE; INCLUYE BAJANTE PLASTICO REDONDO, ELEMENTOS DE SOPORTE, CODOS, SELLANTES Y DEMAS ACCESORIOS PARA SU ADECUADO FUNCIONAMIENTO.</v>
      </c>
      <c r="HT712" s="540"/>
      <c r="HU712" s="540"/>
      <c r="HV712" s="540"/>
      <c r="HW712" s="540"/>
      <c r="HX712" s="540"/>
      <c r="HY712" s="117" t="s">
        <v>313</v>
      </c>
      <c r="IA712" s="117" t="s">
        <v>1</v>
      </c>
      <c r="IB712" s="539" t="str">
        <f t="shared" ref="IB712" si="11167">HS712</f>
        <v>SUMINISTRO DE ESTRUCTURA E INSTALACION DE CANOA TIPO RAINGO O EQUIVALENTE; INCLUYE BAJANTE PLASTICO REDONDO, ELEMENTOS DE SOPORTE, CODOS, SELLANTES Y DEMAS ACCESORIOS PARA SU ADECUADO FUNCIONAMIENTO.</v>
      </c>
      <c r="IC712" s="540"/>
      <c r="ID712" s="540"/>
      <c r="IE712" s="540"/>
      <c r="IF712" s="540"/>
      <c r="IG712" s="540"/>
      <c r="IH712" s="117" t="s">
        <v>313</v>
      </c>
      <c r="IJ712" s="117" t="s">
        <v>1</v>
      </c>
      <c r="IK712" s="539" t="str">
        <f t="shared" ref="IK712" si="11168">IB712</f>
        <v>SUMINISTRO DE ESTRUCTURA E INSTALACION DE CANOA TIPO RAINGO O EQUIVALENTE; INCLUYE BAJANTE PLASTICO REDONDO, ELEMENTOS DE SOPORTE, CODOS, SELLANTES Y DEMAS ACCESORIOS PARA SU ADECUADO FUNCIONAMIENTO.</v>
      </c>
      <c r="IL712" s="540"/>
      <c r="IM712" s="540"/>
      <c r="IN712" s="540"/>
      <c r="IO712" s="540"/>
      <c r="IP712" s="540"/>
      <c r="IQ712" s="117" t="s">
        <v>313</v>
      </c>
      <c r="IS712" s="117" t="s">
        <v>1</v>
      </c>
      <c r="IT712" s="539" t="str">
        <f t="shared" ref="IT712" si="11169">IK712</f>
        <v>SUMINISTRO DE ESTRUCTURA E INSTALACION DE CANOA TIPO RAINGO O EQUIVALENTE; INCLUYE BAJANTE PLASTICO REDONDO, ELEMENTOS DE SOPORTE, CODOS, SELLANTES Y DEMAS ACCESORIOS PARA SU ADECUADO FUNCIONAMIENTO.</v>
      </c>
      <c r="IU712" s="540"/>
      <c r="IV712" s="540"/>
      <c r="IW712" s="540"/>
      <c r="IX712" s="540"/>
      <c r="IY712" s="540"/>
      <c r="IZ712" s="117" t="s">
        <v>313</v>
      </c>
      <c r="JB712" s="117" t="s">
        <v>1</v>
      </c>
      <c r="JC712" s="539" t="str">
        <f t="shared" ref="JC712" si="11170">IT712</f>
        <v>SUMINISTRO DE ESTRUCTURA E INSTALACION DE CANOA TIPO RAINGO O EQUIVALENTE; INCLUYE BAJANTE PLASTICO REDONDO, ELEMENTOS DE SOPORTE, CODOS, SELLANTES Y DEMAS ACCESORIOS PARA SU ADECUADO FUNCIONAMIENTO.</v>
      </c>
      <c r="JD712" s="540"/>
      <c r="JE712" s="540"/>
      <c r="JF712" s="540"/>
      <c r="JG712" s="540"/>
      <c r="JH712" s="540"/>
      <c r="JI712" s="117" t="s">
        <v>313</v>
      </c>
      <c r="JK712" s="117" t="s">
        <v>1</v>
      </c>
      <c r="JL712" s="539" t="str">
        <f t="shared" ref="JL712" si="11171">JC712</f>
        <v>SUMINISTRO DE ESTRUCTURA E INSTALACION DE CANOA TIPO RAINGO O EQUIVALENTE; INCLUYE BAJANTE PLASTICO REDONDO, ELEMENTOS DE SOPORTE, CODOS, SELLANTES Y DEMAS ACCESORIOS PARA SU ADECUADO FUNCIONAMIENTO.</v>
      </c>
      <c r="JM712" s="540"/>
      <c r="JN712" s="540"/>
      <c r="JO712" s="540"/>
      <c r="JP712" s="540"/>
      <c r="JQ712" s="540"/>
      <c r="JR712" s="117" t="s">
        <v>313</v>
      </c>
      <c r="JT712" s="117" t="s">
        <v>1</v>
      </c>
      <c r="JU712" s="539" t="str">
        <f t="shared" ref="JU712" si="11172">JL712</f>
        <v>SUMINISTRO DE ESTRUCTURA E INSTALACION DE CANOA TIPO RAINGO O EQUIVALENTE; INCLUYE BAJANTE PLASTICO REDONDO, ELEMENTOS DE SOPORTE, CODOS, SELLANTES Y DEMAS ACCESORIOS PARA SU ADECUADO FUNCIONAMIENTO.</v>
      </c>
      <c r="JV712" s="540"/>
      <c r="JW712" s="540"/>
      <c r="JX712" s="540"/>
      <c r="JY712" s="540"/>
      <c r="JZ712" s="540"/>
      <c r="KA712" s="117" t="s">
        <v>313</v>
      </c>
      <c r="KC712" s="117" t="s">
        <v>1</v>
      </c>
      <c r="KD712" s="539" t="str">
        <f t="shared" ref="KD712" si="11173">JU712</f>
        <v>SUMINISTRO DE ESTRUCTURA E INSTALACION DE CANOA TIPO RAINGO O EQUIVALENTE; INCLUYE BAJANTE PLASTICO REDONDO, ELEMENTOS DE SOPORTE, CODOS, SELLANTES Y DEMAS ACCESORIOS PARA SU ADECUADO FUNCIONAMIENTO.</v>
      </c>
      <c r="KE712" s="540"/>
      <c r="KF712" s="540"/>
      <c r="KG712" s="540"/>
      <c r="KH712" s="540"/>
      <c r="KI712" s="540"/>
      <c r="KJ712" s="117" t="s">
        <v>313</v>
      </c>
      <c r="KL712" s="117" t="s">
        <v>1</v>
      </c>
      <c r="KM712" s="539" t="str">
        <f t="shared" ref="KM712" si="11174">KD712</f>
        <v>SUMINISTRO DE ESTRUCTURA E INSTALACION DE CANOA TIPO RAINGO O EQUIVALENTE; INCLUYE BAJANTE PLASTICO REDONDO, ELEMENTOS DE SOPORTE, CODOS, SELLANTES Y DEMAS ACCESORIOS PARA SU ADECUADO FUNCIONAMIENTO.</v>
      </c>
      <c r="KN712" s="540"/>
      <c r="KO712" s="540"/>
      <c r="KP712" s="540"/>
      <c r="KQ712" s="540"/>
      <c r="KR712" s="540"/>
      <c r="KS712" s="117" t="s">
        <v>313</v>
      </c>
      <c r="KU712" s="117" t="s">
        <v>1</v>
      </c>
      <c r="KV712" s="539" t="str">
        <f t="shared" ref="KV712" si="11175">KM712</f>
        <v>SUMINISTRO DE ESTRUCTURA E INSTALACION DE CANOA TIPO RAINGO O EQUIVALENTE; INCLUYE BAJANTE PLASTICO REDONDO, ELEMENTOS DE SOPORTE, CODOS, SELLANTES Y DEMAS ACCESORIOS PARA SU ADECUADO FUNCIONAMIENTO.</v>
      </c>
      <c r="KW712" s="540"/>
      <c r="KX712" s="540"/>
      <c r="KY712" s="540"/>
      <c r="KZ712" s="540"/>
      <c r="LA712" s="540"/>
      <c r="LB712" s="117" t="s">
        <v>313</v>
      </c>
      <c r="LD712" s="117" t="s">
        <v>1</v>
      </c>
      <c r="LE712" s="539" t="str">
        <f t="shared" ref="LE712" si="11176">KV712</f>
        <v>SUMINISTRO DE ESTRUCTURA E INSTALACION DE CANOA TIPO RAINGO O EQUIVALENTE; INCLUYE BAJANTE PLASTICO REDONDO, ELEMENTOS DE SOPORTE, CODOS, SELLANTES Y DEMAS ACCESORIOS PARA SU ADECUADO FUNCIONAMIENTO.</v>
      </c>
      <c r="LF712" s="540"/>
      <c r="LG712" s="540"/>
      <c r="LH712" s="540"/>
      <c r="LI712" s="540"/>
      <c r="LJ712" s="540"/>
      <c r="LK712" s="117" t="s">
        <v>313</v>
      </c>
      <c r="LM712" s="117" t="s">
        <v>1</v>
      </c>
      <c r="LN712" s="539" t="str">
        <f t="shared" ref="LN712" si="11177">LE712</f>
        <v>SUMINISTRO DE ESTRUCTURA E INSTALACION DE CANOA TIPO RAINGO O EQUIVALENTE; INCLUYE BAJANTE PLASTICO REDONDO, ELEMENTOS DE SOPORTE, CODOS, SELLANTES Y DEMAS ACCESORIOS PARA SU ADECUADO FUNCIONAMIENTO.</v>
      </c>
      <c r="LO712" s="540"/>
      <c r="LP712" s="540"/>
      <c r="LQ712" s="540"/>
      <c r="LR712" s="540"/>
      <c r="LS712" s="540"/>
      <c r="LT712" s="117" t="s">
        <v>313</v>
      </c>
      <c r="LV712" s="117" t="s">
        <v>1</v>
      </c>
      <c r="LW712" s="539" t="str">
        <f t="shared" ref="LW712" si="11178">LN712</f>
        <v>SUMINISTRO DE ESTRUCTURA E INSTALACION DE CANOA TIPO RAINGO O EQUIVALENTE; INCLUYE BAJANTE PLASTICO REDONDO, ELEMENTOS DE SOPORTE, CODOS, SELLANTES Y DEMAS ACCESORIOS PARA SU ADECUADO FUNCIONAMIENTO.</v>
      </c>
      <c r="LX712" s="540"/>
      <c r="LY712" s="540"/>
      <c r="LZ712" s="540"/>
      <c r="MA712" s="540"/>
      <c r="MB712" s="540"/>
      <c r="MC712" s="117" t="s">
        <v>313</v>
      </c>
      <c r="ME712" s="117" t="s">
        <v>1</v>
      </c>
      <c r="MF712" s="539" t="str">
        <f t="shared" ref="MF712" si="11179">LW712</f>
        <v>SUMINISTRO DE ESTRUCTURA E INSTALACION DE CANOA TIPO RAINGO O EQUIVALENTE; INCLUYE BAJANTE PLASTICO REDONDO, ELEMENTOS DE SOPORTE, CODOS, SELLANTES Y DEMAS ACCESORIOS PARA SU ADECUADO FUNCIONAMIENTO.</v>
      </c>
      <c r="MG712" s="540"/>
      <c r="MH712" s="540"/>
      <c r="MI712" s="540"/>
      <c r="MJ712" s="540"/>
      <c r="MK712" s="540"/>
      <c r="ML712" s="117" t="s">
        <v>313</v>
      </c>
      <c r="MN712" s="117" t="s">
        <v>1</v>
      </c>
      <c r="MO712" s="539" t="str">
        <f t="shared" ref="MO712" si="11180">MF712</f>
        <v>SUMINISTRO DE ESTRUCTURA E INSTALACION DE CANOA TIPO RAINGO O EQUIVALENTE; INCLUYE BAJANTE PLASTICO REDONDO, ELEMENTOS DE SOPORTE, CODOS, SELLANTES Y DEMAS ACCESORIOS PARA SU ADECUADO FUNCIONAMIENTO.</v>
      </c>
      <c r="MP712" s="540"/>
      <c r="MQ712" s="540"/>
      <c r="MR712" s="540"/>
      <c r="MS712" s="540"/>
      <c r="MT712" s="540"/>
      <c r="MU712" s="117" t="s">
        <v>313</v>
      </c>
      <c r="MW712" s="117" t="s">
        <v>1</v>
      </c>
      <c r="MX712" s="539" t="str">
        <f t="shared" ref="MX712" si="11181">MO712</f>
        <v>SUMINISTRO DE ESTRUCTURA E INSTALACION DE CANOA TIPO RAINGO O EQUIVALENTE; INCLUYE BAJANTE PLASTICO REDONDO, ELEMENTOS DE SOPORTE, CODOS, SELLANTES Y DEMAS ACCESORIOS PARA SU ADECUADO FUNCIONAMIENTO.</v>
      </c>
      <c r="MY712" s="540"/>
      <c r="MZ712" s="540"/>
      <c r="NA712" s="540"/>
      <c r="NB712" s="540"/>
      <c r="NC712" s="540"/>
      <c r="ND712" s="117" t="s">
        <v>313</v>
      </c>
      <c r="NF712" s="117" t="s">
        <v>1</v>
      </c>
      <c r="NG712" s="539" t="str">
        <f t="shared" ref="NG712" si="11182">MX712</f>
        <v>SUMINISTRO DE ESTRUCTURA E INSTALACION DE CANOA TIPO RAINGO O EQUIVALENTE; INCLUYE BAJANTE PLASTICO REDONDO, ELEMENTOS DE SOPORTE, CODOS, SELLANTES Y DEMAS ACCESORIOS PARA SU ADECUADO FUNCIONAMIENTO.</v>
      </c>
      <c r="NH712" s="540"/>
      <c r="NI712" s="540"/>
      <c r="NJ712" s="540"/>
      <c r="NK712" s="540"/>
      <c r="NL712" s="540"/>
      <c r="NM712" s="117" t="s">
        <v>313</v>
      </c>
      <c r="NO712" s="117" t="s">
        <v>1</v>
      </c>
      <c r="NP712" s="539" t="str">
        <f t="shared" ref="NP712" si="11183">NG712</f>
        <v>SUMINISTRO DE ESTRUCTURA E INSTALACION DE CANOA TIPO RAINGO O EQUIVALENTE; INCLUYE BAJANTE PLASTICO REDONDO, ELEMENTOS DE SOPORTE, CODOS, SELLANTES Y DEMAS ACCESORIOS PARA SU ADECUADO FUNCIONAMIENTO.</v>
      </c>
      <c r="NQ712" s="540"/>
      <c r="NR712" s="540"/>
      <c r="NS712" s="540"/>
      <c r="NT712" s="540"/>
      <c r="NU712" s="540"/>
      <c r="NV712" s="117" t="s">
        <v>313</v>
      </c>
      <c r="NX712" s="117" t="s">
        <v>1</v>
      </c>
      <c r="NY712" s="539" t="str">
        <f t="shared" ref="NY712" si="11184">NP712</f>
        <v>SUMINISTRO DE ESTRUCTURA E INSTALACION DE CANOA TIPO RAINGO O EQUIVALENTE; INCLUYE BAJANTE PLASTICO REDONDO, ELEMENTOS DE SOPORTE, CODOS, SELLANTES Y DEMAS ACCESORIOS PARA SU ADECUADO FUNCIONAMIENTO.</v>
      </c>
      <c r="NZ712" s="540"/>
      <c r="OA712" s="540"/>
      <c r="OB712" s="540"/>
      <c r="OC712" s="540"/>
      <c r="OD712" s="540"/>
      <c r="OE712" s="117" t="s">
        <v>313</v>
      </c>
      <c r="OG712" s="117" t="s">
        <v>1</v>
      </c>
      <c r="OH712" s="539" t="str">
        <f t="shared" ref="OH712" si="11185">NY712</f>
        <v>SUMINISTRO DE ESTRUCTURA E INSTALACION DE CANOA TIPO RAINGO O EQUIVALENTE; INCLUYE BAJANTE PLASTICO REDONDO, ELEMENTOS DE SOPORTE, CODOS, SELLANTES Y DEMAS ACCESORIOS PARA SU ADECUADO FUNCIONAMIENTO.</v>
      </c>
      <c r="OI712" s="540"/>
      <c r="OJ712" s="540"/>
      <c r="OK712" s="540"/>
      <c r="OL712" s="540"/>
      <c r="OM712" s="540"/>
      <c r="ON712" s="117" t="s">
        <v>313</v>
      </c>
      <c r="OP712" s="117" t="s">
        <v>1</v>
      </c>
      <c r="OQ712" s="539" t="str">
        <f t="shared" ref="OQ712" si="11186">OH712</f>
        <v>SUMINISTRO DE ESTRUCTURA E INSTALACION DE CANOA TIPO RAINGO O EQUIVALENTE; INCLUYE BAJANTE PLASTICO REDONDO, ELEMENTOS DE SOPORTE, CODOS, SELLANTES Y DEMAS ACCESORIOS PARA SU ADECUADO FUNCIONAMIENTO.</v>
      </c>
      <c r="OR712" s="540"/>
      <c r="OS712" s="540"/>
      <c r="OT712" s="540"/>
      <c r="OU712" s="540"/>
      <c r="OV712" s="540"/>
      <c r="OW712" s="117" t="s">
        <v>313</v>
      </c>
      <c r="OY712" s="117" t="s">
        <v>1</v>
      </c>
      <c r="OZ712" s="539" t="str">
        <f t="shared" ref="OZ712" si="11187">OQ712</f>
        <v>SUMINISTRO DE ESTRUCTURA E INSTALACION DE CANOA TIPO RAINGO O EQUIVALENTE; INCLUYE BAJANTE PLASTICO REDONDO, ELEMENTOS DE SOPORTE, CODOS, SELLANTES Y DEMAS ACCESORIOS PARA SU ADECUADO FUNCIONAMIENTO.</v>
      </c>
      <c r="PA712" s="540"/>
      <c r="PB712" s="540"/>
      <c r="PC712" s="540"/>
      <c r="PD712" s="540"/>
      <c r="PE712" s="540"/>
      <c r="PF712" s="117" t="s">
        <v>313</v>
      </c>
    </row>
    <row r="713" spans="1:422" ht="36" customHeight="1">
      <c r="A713" s="127" t="str">
        <f>+APU!A410</f>
        <v>11-03-001</v>
      </c>
      <c r="B713" s="545"/>
      <c r="C713" s="545"/>
      <c r="D713" s="545"/>
      <c r="E713" s="545"/>
      <c r="F713" s="545"/>
      <c r="G713" s="545"/>
      <c r="H713" s="133" t="str">
        <f>+APU!C410</f>
        <v>GB</v>
      </c>
      <c r="J713" s="127" t="str">
        <f>+A713</f>
        <v>11-03-001</v>
      </c>
      <c r="K713" s="540"/>
      <c r="L713" s="540"/>
      <c r="M713" s="540"/>
      <c r="N713" s="540"/>
      <c r="O713" s="540"/>
      <c r="P713" s="540"/>
      <c r="Q713" s="126" t="str">
        <f>H713</f>
        <v>GB</v>
      </c>
      <c r="S713" s="127" t="str">
        <f>+J713</f>
        <v>11-03-001</v>
      </c>
      <c r="T713" s="540"/>
      <c r="U713" s="540"/>
      <c r="V713" s="540"/>
      <c r="W713" s="540"/>
      <c r="X713" s="540"/>
      <c r="Y713" s="540"/>
      <c r="Z713" s="126" t="str">
        <f>Q713</f>
        <v>GB</v>
      </c>
      <c r="AB713" s="127" t="str">
        <f>+S713</f>
        <v>11-03-001</v>
      </c>
      <c r="AC713" s="540"/>
      <c r="AD713" s="540"/>
      <c r="AE713" s="540"/>
      <c r="AF713" s="540"/>
      <c r="AG713" s="540"/>
      <c r="AH713" s="540"/>
      <c r="AI713" s="126" t="str">
        <f>Z713</f>
        <v>GB</v>
      </c>
      <c r="AK713" s="127" t="str">
        <f>+AB713</f>
        <v>11-03-001</v>
      </c>
      <c r="AL713" s="540"/>
      <c r="AM713" s="540"/>
      <c r="AN713" s="540"/>
      <c r="AO713" s="540"/>
      <c r="AP713" s="540"/>
      <c r="AQ713" s="540"/>
      <c r="AR713" s="126" t="str">
        <f>AI713</f>
        <v>GB</v>
      </c>
      <c r="AT713" s="127" t="str">
        <f>+AK713</f>
        <v>11-03-001</v>
      </c>
      <c r="AU713" s="540"/>
      <c r="AV713" s="540"/>
      <c r="AW713" s="540"/>
      <c r="AX713" s="540"/>
      <c r="AY713" s="540"/>
      <c r="AZ713" s="540"/>
      <c r="BA713" s="126" t="str">
        <f>AR713</f>
        <v>GB</v>
      </c>
      <c r="BC713" s="127" t="str">
        <f t="shared" ref="BC713" si="11188">+AT713</f>
        <v>11-03-001</v>
      </c>
      <c r="BD713" s="540"/>
      <c r="BE713" s="540"/>
      <c r="BF713" s="540"/>
      <c r="BG713" s="540"/>
      <c r="BH713" s="540"/>
      <c r="BI713" s="540"/>
      <c r="BJ713" s="126" t="str">
        <f t="shared" ref="BJ713" si="11189">BA713</f>
        <v>GB</v>
      </c>
      <c r="BL713" s="127" t="str">
        <f t="shared" ref="BL713" si="11190">+BC713</f>
        <v>11-03-001</v>
      </c>
      <c r="BM713" s="540"/>
      <c r="BN713" s="540"/>
      <c r="BO713" s="540"/>
      <c r="BP713" s="540"/>
      <c r="BQ713" s="540"/>
      <c r="BR713" s="540"/>
      <c r="BS713" s="126" t="str">
        <f t="shared" ref="BS713" si="11191">BJ713</f>
        <v>GB</v>
      </c>
      <c r="BU713" s="127" t="str">
        <f t="shared" ref="BU713" si="11192">+BL713</f>
        <v>11-03-001</v>
      </c>
      <c r="BV713" s="540"/>
      <c r="BW713" s="540"/>
      <c r="BX713" s="540"/>
      <c r="BY713" s="540"/>
      <c r="BZ713" s="540"/>
      <c r="CA713" s="540"/>
      <c r="CB713" s="126" t="str">
        <f t="shared" ref="CB713" si="11193">BS713</f>
        <v>GB</v>
      </c>
      <c r="CD713" s="127" t="str">
        <f t="shared" ref="CD713" si="11194">+BU713</f>
        <v>11-03-001</v>
      </c>
      <c r="CE713" s="540"/>
      <c r="CF713" s="540"/>
      <c r="CG713" s="540"/>
      <c r="CH713" s="540"/>
      <c r="CI713" s="540"/>
      <c r="CJ713" s="540"/>
      <c r="CK713" s="126" t="str">
        <f t="shared" ref="CK713" si="11195">CB713</f>
        <v>GB</v>
      </c>
      <c r="CM713" s="127" t="str">
        <f t="shared" ref="CM713" si="11196">+CD713</f>
        <v>11-03-001</v>
      </c>
      <c r="CN713" s="540"/>
      <c r="CO713" s="540"/>
      <c r="CP713" s="540"/>
      <c r="CQ713" s="540"/>
      <c r="CR713" s="540"/>
      <c r="CS713" s="540"/>
      <c r="CT713" s="126" t="str">
        <f t="shared" ref="CT713" si="11197">CK713</f>
        <v>GB</v>
      </c>
      <c r="CV713" s="127" t="str">
        <f t="shared" ref="CV713" si="11198">+CM713</f>
        <v>11-03-001</v>
      </c>
      <c r="CW713" s="540"/>
      <c r="CX713" s="540"/>
      <c r="CY713" s="540"/>
      <c r="CZ713" s="540"/>
      <c r="DA713" s="540"/>
      <c r="DB713" s="540"/>
      <c r="DC713" s="126" t="str">
        <f t="shared" ref="DC713" si="11199">CT713</f>
        <v>GB</v>
      </c>
      <c r="DE713" s="127" t="str">
        <f t="shared" ref="DE713" si="11200">+CV713</f>
        <v>11-03-001</v>
      </c>
      <c r="DF713" s="540"/>
      <c r="DG713" s="540"/>
      <c r="DH713" s="540"/>
      <c r="DI713" s="540"/>
      <c r="DJ713" s="540"/>
      <c r="DK713" s="540"/>
      <c r="DL713" s="126" t="str">
        <f t="shared" ref="DL713" si="11201">DC713</f>
        <v>GB</v>
      </c>
      <c r="DN713" s="127" t="str">
        <f t="shared" ref="DN713" si="11202">+DE713</f>
        <v>11-03-001</v>
      </c>
      <c r="DO713" s="540"/>
      <c r="DP713" s="540"/>
      <c r="DQ713" s="540"/>
      <c r="DR713" s="540"/>
      <c r="DS713" s="540"/>
      <c r="DT713" s="540"/>
      <c r="DU713" s="126" t="str">
        <f t="shared" ref="DU713" si="11203">DL713</f>
        <v>GB</v>
      </c>
      <c r="DW713" s="127" t="str">
        <f t="shared" ref="DW713" si="11204">+DN713</f>
        <v>11-03-001</v>
      </c>
      <c r="DX713" s="540"/>
      <c r="DY713" s="540"/>
      <c r="DZ713" s="540"/>
      <c r="EA713" s="540"/>
      <c r="EB713" s="540"/>
      <c r="EC713" s="540"/>
      <c r="ED713" s="126" t="str">
        <f t="shared" ref="ED713" si="11205">DU713</f>
        <v>GB</v>
      </c>
      <c r="EF713" s="127" t="str">
        <f t="shared" ref="EF713" si="11206">+DW713</f>
        <v>11-03-001</v>
      </c>
      <c r="EG713" s="540"/>
      <c r="EH713" s="540"/>
      <c r="EI713" s="540"/>
      <c r="EJ713" s="540"/>
      <c r="EK713" s="540"/>
      <c r="EL713" s="540"/>
      <c r="EM713" s="126" t="str">
        <f t="shared" ref="EM713" si="11207">ED713</f>
        <v>GB</v>
      </c>
      <c r="EO713" s="127" t="str">
        <f t="shared" ref="EO713" si="11208">+EF713</f>
        <v>11-03-001</v>
      </c>
      <c r="EP713" s="540"/>
      <c r="EQ713" s="540"/>
      <c r="ER713" s="540"/>
      <c r="ES713" s="540"/>
      <c r="ET713" s="540"/>
      <c r="EU713" s="540"/>
      <c r="EV713" s="126" t="str">
        <f t="shared" ref="EV713" si="11209">EM713</f>
        <v>GB</v>
      </c>
      <c r="EX713" s="127" t="str">
        <f t="shared" ref="EX713" si="11210">+EO713</f>
        <v>11-03-001</v>
      </c>
      <c r="EY713" s="540"/>
      <c r="EZ713" s="540"/>
      <c r="FA713" s="540"/>
      <c r="FB713" s="540"/>
      <c r="FC713" s="540"/>
      <c r="FD713" s="540"/>
      <c r="FE713" s="126" t="str">
        <f t="shared" ref="FE713" si="11211">EV713</f>
        <v>GB</v>
      </c>
      <c r="FG713" s="127" t="str">
        <f t="shared" ref="FG713" si="11212">+EX713</f>
        <v>11-03-001</v>
      </c>
      <c r="FH713" s="540"/>
      <c r="FI713" s="540"/>
      <c r="FJ713" s="540"/>
      <c r="FK713" s="540"/>
      <c r="FL713" s="540"/>
      <c r="FM713" s="540"/>
      <c r="FN713" s="126" t="str">
        <f t="shared" ref="FN713" si="11213">FE713</f>
        <v>GB</v>
      </c>
      <c r="FP713" s="127" t="str">
        <f t="shared" ref="FP713" si="11214">+FG713</f>
        <v>11-03-001</v>
      </c>
      <c r="FQ713" s="540"/>
      <c r="FR713" s="540"/>
      <c r="FS713" s="540"/>
      <c r="FT713" s="540"/>
      <c r="FU713" s="540"/>
      <c r="FV713" s="540"/>
      <c r="FW713" s="126" t="str">
        <f t="shared" ref="FW713" si="11215">FN713</f>
        <v>GB</v>
      </c>
      <c r="FY713" s="127" t="str">
        <f t="shared" ref="FY713" si="11216">+FP713</f>
        <v>11-03-001</v>
      </c>
      <c r="FZ713" s="540"/>
      <c r="GA713" s="540"/>
      <c r="GB713" s="540"/>
      <c r="GC713" s="540"/>
      <c r="GD713" s="540"/>
      <c r="GE713" s="540"/>
      <c r="GF713" s="126" t="str">
        <f t="shared" ref="GF713" si="11217">FW713</f>
        <v>GB</v>
      </c>
      <c r="GH713" s="127" t="str">
        <f t="shared" ref="GH713" si="11218">+FY713</f>
        <v>11-03-001</v>
      </c>
      <c r="GI713" s="540"/>
      <c r="GJ713" s="540"/>
      <c r="GK713" s="540"/>
      <c r="GL713" s="540"/>
      <c r="GM713" s="540"/>
      <c r="GN713" s="540"/>
      <c r="GO713" s="126" t="str">
        <f t="shared" ref="GO713" si="11219">GF713</f>
        <v>GB</v>
      </c>
      <c r="GQ713" s="127" t="str">
        <f t="shared" ref="GQ713" si="11220">+GH713</f>
        <v>11-03-001</v>
      </c>
      <c r="GR713" s="540"/>
      <c r="GS713" s="540"/>
      <c r="GT713" s="540"/>
      <c r="GU713" s="540"/>
      <c r="GV713" s="540"/>
      <c r="GW713" s="540"/>
      <c r="GX713" s="126" t="str">
        <f t="shared" ref="GX713" si="11221">GO713</f>
        <v>GB</v>
      </c>
      <c r="GZ713" s="127" t="str">
        <f t="shared" ref="GZ713" si="11222">+GQ713</f>
        <v>11-03-001</v>
      </c>
      <c r="HA713" s="540"/>
      <c r="HB713" s="540"/>
      <c r="HC713" s="540"/>
      <c r="HD713" s="540"/>
      <c r="HE713" s="540"/>
      <c r="HF713" s="540"/>
      <c r="HG713" s="126" t="str">
        <f t="shared" ref="HG713" si="11223">GX713</f>
        <v>GB</v>
      </c>
      <c r="HI713" s="127" t="str">
        <f t="shared" ref="HI713" si="11224">+GZ713</f>
        <v>11-03-001</v>
      </c>
      <c r="HJ713" s="540"/>
      <c r="HK713" s="540"/>
      <c r="HL713" s="540"/>
      <c r="HM713" s="540"/>
      <c r="HN713" s="540"/>
      <c r="HO713" s="540"/>
      <c r="HP713" s="126" t="str">
        <f t="shared" ref="HP713" si="11225">HG713</f>
        <v>GB</v>
      </c>
      <c r="HR713" s="127" t="str">
        <f t="shared" ref="HR713" si="11226">+HI713</f>
        <v>11-03-001</v>
      </c>
      <c r="HS713" s="540"/>
      <c r="HT713" s="540"/>
      <c r="HU713" s="540"/>
      <c r="HV713" s="540"/>
      <c r="HW713" s="540"/>
      <c r="HX713" s="540"/>
      <c r="HY713" s="126" t="str">
        <f t="shared" ref="HY713" si="11227">HP713</f>
        <v>GB</v>
      </c>
      <c r="IA713" s="127" t="str">
        <f t="shared" ref="IA713" si="11228">+HR713</f>
        <v>11-03-001</v>
      </c>
      <c r="IB713" s="540"/>
      <c r="IC713" s="540"/>
      <c r="ID713" s="540"/>
      <c r="IE713" s="540"/>
      <c r="IF713" s="540"/>
      <c r="IG713" s="540"/>
      <c r="IH713" s="126" t="str">
        <f t="shared" ref="IH713" si="11229">HY713</f>
        <v>GB</v>
      </c>
      <c r="IJ713" s="127" t="str">
        <f t="shared" ref="IJ713" si="11230">+IA713</f>
        <v>11-03-001</v>
      </c>
      <c r="IK713" s="540"/>
      <c r="IL713" s="540"/>
      <c r="IM713" s="540"/>
      <c r="IN713" s="540"/>
      <c r="IO713" s="540"/>
      <c r="IP713" s="540"/>
      <c r="IQ713" s="126" t="str">
        <f t="shared" ref="IQ713" si="11231">IH713</f>
        <v>GB</v>
      </c>
      <c r="IS713" s="127" t="str">
        <f t="shared" ref="IS713" si="11232">+IJ713</f>
        <v>11-03-001</v>
      </c>
      <c r="IT713" s="540"/>
      <c r="IU713" s="540"/>
      <c r="IV713" s="540"/>
      <c r="IW713" s="540"/>
      <c r="IX713" s="540"/>
      <c r="IY713" s="540"/>
      <c r="IZ713" s="126" t="str">
        <f t="shared" ref="IZ713" si="11233">IQ713</f>
        <v>GB</v>
      </c>
      <c r="JB713" s="127" t="str">
        <f t="shared" ref="JB713" si="11234">+IS713</f>
        <v>11-03-001</v>
      </c>
      <c r="JC713" s="540"/>
      <c r="JD713" s="540"/>
      <c r="JE713" s="540"/>
      <c r="JF713" s="540"/>
      <c r="JG713" s="540"/>
      <c r="JH713" s="540"/>
      <c r="JI713" s="126" t="str">
        <f t="shared" ref="JI713" si="11235">IZ713</f>
        <v>GB</v>
      </c>
      <c r="JK713" s="127" t="str">
        <f t="shared" ref="JK713" si="11236">+JB713</f>
        <v>11-03-001</v>
      </c>
      <c r="JL713" s="540"/>
      <c r="JM713" s="540"/>
      <c r="JN713" s="540"/>
      <c r="JO713" s="540"/>
      <c r="JP713" s="540"/>
      <c r="JQ713" s="540"/>
      <c r="JR713" s="126" t="str">
        <f t="shared" ref="JR713" si="11237">JI713</f>
        <v>GB</v>
      </c>
      <c r="JT713" s="127" t="str">
        <f t="shared" ref="JT713" si="11238">+JK713</f>
        <v>11-03-001</v>
      </c>
      <c r="JU713" s="540"/>
      <c r="JV713" s="540"/>
      <c r="JW713" s="540"/>
      <c r="JX713" s="540"/>
      <c r="JY713" s="540"/>
      <c r="JZ713" s="540"/>
      <c r="KA713" s="126" t="str">
        <f t="shared" ref="KA713" si="11239">JR713</f>
        <v>GB</v>
      </c>
      <c r="KC713" s="127" t="str">
        <f t="shared" ref="KC713" si="11240">+JT713</f>
        <v>11-03-001</v>
      </c>
      <c r="KD713" s="540"/>
      <c r="KE713" s="540"/>
      <c r="KF713" s="540"/>
      <c r="KG713" s="540"/>
      <c r="KH713" s="540"/>
      <c r="KI713" s="540"/>
      <c r="KJ713" s="126" t="str">
        <f t="shared" ref="KJ713" si="11241">KA713</f>
        <v>GB</v>
      </c>
      <c r="KL713" s="127" t="str">
        <f t="shared" ref="KL713" si="11242">+KC713</f>
        <v>11-03-001</v>
      </c>
      <c r="KM713" s="540"/>
      <c r="KN713" s="540"/>
      <c r="KO713" s="540"/>
      <c r="KP713" s="540"/>
      <c r="KQ713" s="540"/>
      <c r="KR713" s="540"/>
      <c r="KS713" s="126" t="str">
        <f t="shared" ref="KS713" si="11243">KJ713</f>
        <v>GB</v>
      </c>
      <c r="KU713" s="127" t="str">
        <f t="shared" ref="KU713" si="11244">+KL713</f>
        <v>11-03-001</v>
      </c>
      <c r="KV713" s="540"/>
      <c r="KW713" s="540"/>
      <c r="KX713" s="540"/>
      <c r="KY713" s="540"/>
      <c r="KZ713" s="540"/>
      <c r="LA713" s="540"/>
      <c r="LB713" s="126" t="str">
        <f t="shared" ref="LB713" si="11245">KS713</f>
        <v>GB</v>
      </c>
      <c r="LD713" s="127" t="str">
        <f t="shared" ref="LD713" si="11246">+KU713</f>
        <v>11-03-001</v>
      </c>
      <c r="LE713" s="540"/>
      <c r="LF713" s="540"/>
      <c r="LG713" s="540"/>
      <c r="LH713" s="540"/>
      <c r="LI713" s="540"/>
      <c r="LJ713" s="540"/>
      <c r="LK713" s="126" t="str">
        <f t="shared" ref="LK713" si="11247">LB713</f>
        <v>GB</v>
      </c>
      <c r="LM713" s="127" t="str">
        <f t="shared" ref="LM713" si="11248">+LD713</f>
        <v>11-03-001</v>
      </c>
      <c r="LN713" s="540"/>
      <c r="LO713" s="540"/>
      <c r="LP713" s="540"/>
      <c r="LQ713" s="540"/>
      <c r="LR713" s="540"/>
      <c r="LS713" s="540"/>
      <c r="LT713" s="126" t="str">
        <f t="shared" ref="LT713" si="11249">LK713</f>
        <v>GB</v>
      </c>
      <c r="LV713" s="127" t="str">
        <f t="shared" ref="LV713" si="11250">+LM713</f>
        <v>11-03-001</v>
      </c>
      <c r="LW713" s="540"/>
      <c r="LX713" s="540"/>
      <c r="LY713" s="540"/>
      <c r="LZ713" s="540"/>
      <c r="MA713" s="540"/>
      <c r="MB713" s="540"/>
      <c r="MC713" s="126" t="str">
        <f t="shared" ref="MC713" si="11251">LT713</f>
        <v>GB</v>
      </c>
      <c r="ME713" s="127" t="str">
        <f t="shared" ref="ME713" si="11252">+LV713</f>
        <v>11-03-001</v>
      </c>
      <c r="MF713" s="540"/>
      <c r="MG713" s="540"/>
      <c r="MH713" s="540"/>
      <c r="MI713" s="540"/>
      <c r="MJ713" s="540"/>
      <c r="MK713" s="540"/>
      <c r="ML713" s="126" t="str">
        <f t="shared" ref="ML713" si="11253">MC713</f>
        <v>GB</v>
      </c>
      <c r="MN713" s="127" t="str">
        <f t="shared" ref="MN713" si="11254">+ME713</f>
        <v>11-03-001</v>
      </c>
      <c r="MO713" s="540"/>
      <c r="MP713" s="540"/>
      <c r="MQ713" s="540"/>
      <c r="MR713" s="540"/>
      <c r="MS713" s="540"/>
      <c r="MT713" s="540"/>
      <c r="MU713" s="126" t="str">
        <f t="shared" ref="MU713" si="11255">ML713</f>
        <v>GB</v>
      </c>
      <c r="MW713" s="127" t="str">
        <f t="shared" ref="MW713" si="11256">+MN713</f>
        <v>11-03-001</v>
      </c>
      <c r="MX713" s="540"/>
      <c r="MY713" s="540"/>
      <c r="MZ713" s="540"/>
      <c r="NA713" s="540"/>
      <c r="NB713" s="540"/>
      <c r="NC713" s="540"/>
      <c r="ND713" s="126" t="str">
        <f t="shared" ref="ND713" si="11257">MU713</f>
        <v>GB</v>
      </c>
      <c r="NF713" s="127" t="str">
        <f t="shared" ref="NF713" si="11258">+MW713</f>
        <v>11-03-001</v>
      </c>
      <c r="NG713" s="540"/>
      <c r="NH713" s="540"/>
      <c r="NI713" s="540"/>
      <c r="NJ713" s="540"/>
      <c r="NK713" s="540"/>
      <c r="NL713" s="540"/>
      <c r="NM713" s="126" t="str">
        <f t="shared" ref="NM713" si="11259">ND713</f>
        <v>GB</v>
      </c>
      <c r="NO713" s="127" t="str">
        <f t="shared" ref="NO713" si="11260">+NF713</f>
        <v>11-03-001</v>
      </c>
      <c r="NP713" s="540"/>
      <c r="NQ713" s="540"/>
      <c r="NR713" s="540"/>
      <c r="NS713" s="540"/>
      <c r="NT713" s="540"/>
      <c r="NU713" s="540"/>
      <c r="NV713" s="126" t="str">
        <f t="shared" ref="NV713" si="11261">NM713</f>
        <v>GB</v>
      </c>
      <c r="NX713" s="127" t="str">
        <f t="shared" ref="NX713" si="11262">+NO713</f>
        <v>11-03-001</v>
      </c>
      <c r="NY713" s="540"/>
      <c r="NZ713" s="540"/>
      <c r="OA713" s="540"/>
      <c r="OB713" s="540"/>
      <c r="OC713" s="540"/>
      <c r="OD713" s="540"/>
      <c r="OE713" s="126" t="str">
        <f t="shared" ref="OE713" si="11263">NV713</f>
        <v>GB</v>
      </c>
      <c r="OG713" s="127" t="str">
        <f t="shared" ref="OG713" si="11264">+NX713</f>
        <v>11-03-001</v>
      </c>
      <c r="OH713" s="540"/>
      <c r="OI713" s="540"/>
      <c r="OJ713" s="540"/>
      <c r="OK713" s="540"/>
      <c r="OL713" s="540"/>
      <c r="OM713" s="540"/>
      <c r="ON713" s="126" t="str">
        <f t="shared" ref="ON713" si="11265">OE713</f>
        <v>GB</v>
      </c>
      <c r="OP713" s="127" t="str">
        <f t="shared" ref="OP713" si="11266">+OG713</f>
        <v>11-03-001</v>
      </c>
      <c r="OQ713" s="540"/>
      <c r="OR713" s="540"/>
      <c r="OS713" s="540"/>
      <c r="OT713" s="540"/>
      <c r="OU713" s="540"/>
      <c r="OV713" s="540"/>
      <c r="OW713" s="126" t="str">
        <f t="shared" ref="OW713" si="11267">ON713</f>
        <v>GB</v>
      </c>
      <c r="OY713" s="127" t="str">
        <f t="shared" ref="OY713" si="11268">+OP713</f>
        <v>11-03-001</v>
      </c>
      <c r="OZ713" s="540"/>
      <c r="PA713" s="540"/>
      <c r="PB713" s="540"/>
      <c r="PC713" s="540"/>
      <c r="PD713" s="540"/>
      <c r="PE713" s="540"/>
      <c r="PF713" s="126" t="str">
        <f t="shared" ref="PF713" si="11269">OW713</f>
        <v>GB</v>
      </c>
    </row>
    <row r="714" spans="1:422">
      <c r="A714" s="129" t="s">
        <v>314</v>
      </c>
      <c r="B714" s="130"/>
      <c r="C714" s="130" t="s">
        <v>315</v>
      </c>
      <c r="D714" s="130" t="s">
        <v>316</v>
      </c>
      <c r="E714" s="130" t="s">
        <v>317</v>
      </c>
      <c r="F714" s="130" t="s">
        <v>318</v>
      </c>
      <c r="G714" s="128" t="s">
        <v>319</v>
      </c>
      <c r="H714" s="131" t="s">
        <v>44</v>
      </c>
      <c r="J714" s="129" t="s">
        <v>314</v>
      </c>
      <c r="K714" s="130"/>
      <c r="L714" s="130" t="s">
        <v>315</v>
      </c>
      <c r="M714" s="130" t="s">
        <v>316</v>
      </c>
      <c r="N714" s="130" t="s">
        <v>317</v>
      </c>
      <c r="O714" s="130" t="s">
        <v>318</v>
      </c>
      <c r="P714" s="128" t="s">
        <v>319</v>
      </c>
      <c r="Q714" s="131" t="s">
        <v>44</v>
      </c>
      <c r="S714" s="129" t="s">
        <v>314</v>
      </c>
      <c r="T714" s="130"/>
      <c r="U714" s="130" t="s">
        <v>315</v>
      </c>
      <c r="V714" s="130" t="s">
        <v>316</v>
      </c>
      <c r="W714" s="130" t="s">
        <v>317</v>
      </c>
      <c r="X714" s="130" t="s">
        <v>318</v>
      </c>
      <c r="Y714" s="128" t="s">
        <v>319</v>
      </c>
      <c r="Z714" s="131" t="s">
        <v>44</v>
      </c>
      <c r="AB714" s="129" t="s">
        <v>314</v>
      </c>
      <c r="AC714" s="130"/>
      <c r="AD714" s="130" t="s">
        <v>315</v>
      </c>
      <c r="AE714" s="130" t="s">
        <v>316</v>
      </c>
      <c r="AF714" s="130" t="s">
        <v>317</v>
      </c>
      <c r="AG714" s="130" t="s">
        <v>318</v>
      </c>
      <c r="AH714" s="128" t="s">
        <v>319</v>
      </c>
      <c r="AI714" s="131" t="s">
        <v>44</v>
      </c>
      <c r="AK714" s="129" t="s">
        <v>314</v>
      </c>
      <c r="AL714" s="130"/>
      <c r="AM714" s="130" t="s">
        <v>315</v>
      </c>
      <c r="AN714" s="130" t="s">
        <v>316</v>
      </c>
      <c r="AO714" s="130" t="s">
        <v>317</v>
      </c>
      <c r="AP714" s="130" t="s">
        <v>318</v>
      </c>
      <c r="AQ714" s="128" t="s">
        <v>319</v>
      </c>
      <c r="AR714" s="131" t="s">
        <v>44</v>
      </c>
      <c r="AT714" s="129" t="s">
        <v>314</v>
      </c>
      <c r="AU714" s="130"/>
      <c r="AV714" s="130" t="s">
        <v>315</v>
      </c>
      <c r="AW714" s="130" t="s">
        <v>316</v>
      </c>
      <c r="AX714" s="130" t="s">
        <v>317</v>
      </c>
      <c r="AY714" s="130" t="s">
        <v>318</v>
      </c>
      <c r="AZ714" s="128" t="s">
        <v>319</v>
      </c>
      <c r="BA714" s="131" t="s">
        <v>44</v>
      </c>
      <c r="BC714" s="129" t="s">
        <v>314</v>
      </c>
      <c r="BD714" s="130"/>
      <c r="BE714" s="130" t="s">
        <v>315</v>
      </c>
      <c r="BF714" s="130" t="s">
        <v>316</v>
      </c>
      <c r="BG714" s="130" t="s">
        <v>317</v>
      </c>
      <c r="BH714" s="130" t="s">
        <v>318</v>
      </c>
      <c r="BI714" s="128" t="s">
        <v>319</v>
      </c>
      <c r="BJ714" s="131" t="s">
        <v>44</v>
      </c>
      <c r="BL714" s="129" t="s">
        <v>314</v>
      </c>
      <c r="BM714" s="130"/>
      <c r="BN714" s="130" t="s">
        <v>315</v>
      </c>
      <c r="BO714" s="130" t="s">
        <v>316</v>
      </c>
      <c r="BP714" s="130" t="s">
        <v>317</v>
      </c>
      <c r="BQ714" s="130" t="s">
        <v>318</v>
      </c>
      <c r="BR714" s="128" t="s">
        <v>319</v>
      </c>
      <c r="BS714" s="131" t="s">
        <v>44</v>
      </c>
      <c r="BU714" s="129" t="s">
        <v>314</v>
      </c>
      <c r="BV714" s="130"/>
      <c r="BW714" s="130" t="s">
        <v>315</v>
      </c>
      <c r="BX714" s="130" t="s">
        <v>316</v>
      </c>
      <c r="BY714" s="130" t="s">
        <v>317</v>
      </c>
      <c r="BZ714" s="130" t="s">
        <v>318</v>
      </c>
      <c r="CA714" s="128" t="s">
        <v>319</v>
      </c>
      <c r="CB714" s="131" t="s">
        <v>44</v>
      </c>
      <c r="CD714" s="129" t="s">
        <v>314</v>
      </c>
      <c r="CE714" s="130"/>
      <c r="CF714" s="130" t="s">
        <v>315</v>
      </c>
      <c r="CG714" s="130" t="s">
        <v>316</v>
      </c>
      <c r="CH714" s="130" t="s">
        <v>317</v>
      </c>
      <c r="CI714" s="130" t="s">
        <v>318</v>
      </c>
      <c r="CJ714" s="128" t="s">
        <v>319</v>
      </c>
      <c r="CK714" s="131" t="s">
        <v>44</v>
      </c>
      <c r="CM714" s="129" t="s">
        <v>314</v>
      </c>
      <c r="CN714" s="130"/>
      <c r="CO714" s="130" t="s">
        <v>315</v>
      </c>
      <c r="CP714" s="130" t="s">
        <v>316</v>
      </c>
      <c r="CQ714" s="130" t="s">
        <v>317</v>
      </c>
      <c r="CR714" s="130" t="s">
        <v>318</v>
      </c>
      <c r="CS714" s="128" t="s">
        <v>319</v>
      </c>
      <c r="CT714" s="131" t="s">
        <v>44</v>
      </c>
      <c r="CV714" s="129" t="s">
        <v>314</v>
      </c>
      <c r="CW714" s="130"/>
      <c r="CX714" s="130" t="s">
        <v>315</v>
      </c>
      <c r="CY714" s="130" t="s">
        <v>316</v>
      </c>
      <c r="CZ714" s="130" t="s">
        <v>317</v>
      </c>
      <c r="DA714" s="130" t="s">
        <v>318</v>
      </c>
      <c r="DB714" s="128" t="s">
        <v>319</v>
      </c>
      <c r="DC714" s="131" t="s">
        <v>44</v>
      </c>
      <c r="DE714" s="129" t="s">
        <v>314</v>
      </c>
      <c r="DF714" s="130"/>
      <c r="DG714" s="130" t="s">
        <v>315</v>
      </c>
      <c r="DH714" s="130" t="s">
        <v>316</v>
      </c>
      <c r="DI714" s="130" t="s">
        <v>317</v>
      </c>
      <c r="DJ714" s="130" t="s">
        <v>318</v>
      </c>
      <c r="DK714" s="128" t="s">
        <v>319</v>
      </c>
      <c r="DL714" s="131" t="s">
        <v>44</v>
      </c>
      <c r="DN714" s="129" t="s">
        <v>314</v>
      </c>
      <c r="DO714" s="130"/>
      <c r="DP714" s="130" t="s">
        <v>315</v>
      </c>
      <c r="DQ714" s="130" t="s">
        <v>316</v>
      </c>
      <c r="DR714" s="130" t="s">
        <v>317</v>
      </c>
      <c r="DS714" s="130" t="s">
        <v>318</v>
      </c>
      <c r="DT714" s="128" t="s">
        <v>319</v>
      </c>
      <c r="DU714" s="131" t="s">
        <v>44</v>
      </c>
      <c r="DW714" s="129" t="s">
        <v>314</v>
      </c>
      <c r="DX714" s="130"/>
      <c r="DY714" s="130" t="s">
        <v>315</v>
      </c>
      <c r="DZ714" s="130" t="s">
        <v>316</v>
      </c>
      <c r="EA714" s="130" t="s">
        <v>317</v>
      </c>
      <c r="EB714" s="130" t="s">
        <v>318</v>
      </c>
      <c r="EC714" s="128" t="s">
        <v>319</v>
      </c>
      <c r="ED714" s="131" t="s">
        <v>44</v>
      </c>
      <c r="EF714" s="129" t="s">
        <v>314</v>
      </c>
      <c r="EG714" s="130"/>
      <c r="EH714" s="130" t="s">
        <v>315</v>
      </c>
      <c r="EI714" s="130" t="s">
        <v>316</v>
      </c>
      <c r="EJ714" s="130" t="s">
        <v>317</v>
      </c>
      <c r="EK714" s="130" t="s">
        <v>318</v>
      </c>
      <c r="EL714" s="128" t="s">
        <v>319</v>
      </c>
      <c r="EM714" s="131" t="s">
        <v>44</v>
      </c>
      <c r="EO714" s="129" t="s">
        <v>314</v>
      </c>
      <c r="EP714" s="130"/>
      <c r="EQ714" s="130" t="s">
        <v>315</v>
      </c>
      <c r="ER714" s="130" t="s">
        <v>316</v>
      </c>
      <c r="ES714" s="130" t="s">
        <v>317</v>
      </c>
      <c r="ET714" s="130" t="s">
        <v>318</v>
      </c>
      <c r="EU714" s="128" t="s">
        <v>319</v>
      </c>
      <c r="EV714" s="131" t="s">
        <v>44</v>
      </c>
      <c r="EX714" s="129" t="s">
        <v>314</v>
      </c>
      <c r="EY714" s="130"/>
      <c r="EZ714" s="130" t="s">
        <v>315</v>
      </c>
      <c r="FA714" s="130" t="s">
        <v>316</v>
      </c>
      <c r="FB714" s="130" t="s">
        <v>317</v>
      </c>
      <c r="FC714" s="130" t="s">
        <v>318</v>
      </c>
      <c r="FD714" s="128" t="s">
        <v>319</v>
      </c>
      <c r="FE714" s="131" t="s">
        <v>44</v>
      </c>
      <c r="FG714" s="129" t="s">
        <v>314</v>
      </c>
      <c r="FH714" s="130"/>
      <c r="FI714" s="130" t="s">
        <v>315</v>
      </c>
      <c r="FJ714" s="130" t="s">
        <v>316</v>
      </c>
      <c r="FK714" s="130" t="s">
        <v>317</v>
      </c>
      <c r="FL714" s="130" t="s">
        <v>318</v>
      </c>
      <c r="FM714" s="128" t="s">
        <v>319</v>
      </c>
      <c r="FN714" s="131" t="s">
        <v>44</v>
      </c>
      <c r="FP714" s="129" t="s">
        <v>314</v>
      </c>
      <c r="FQ714" s="130"/>
      <c r="FR714" s="130" t="s">
        <v>315</v>
      </c>
      <c r="FS714" s="130" t="s">
        <v>316</v>
      </c>
      <c r="FT714" s="130" t="s">
        <v>317</v>
      </c>
      <c r="FU714" s="130" t="s">
        <v>318</v>
      </c>
      <c r="FV714" s="128" t="s">
        <v>319</v>
      </c>
      <c r="FW714" s="131" t="s">
        <v>44</v>
      </c>
      <c r="FY714" s="129" t="s">
        <v>314</v>
      </c>
      <c r="FZ714" s="130"/>
      <c r="GA714" s="130" t="s">
        <v>315</v>
      </c>
      <c r="GB714" s="130" t="s">
        <v>316</v>
      </c>
      <c r="GC714" s="130" t="s">
        <v>317</v>
      </c>
      <c r="GD714" s="130" t="s">
        <v>318</v>
      </c>
      <c r="GE714" s="128" t="s">
        <v>319</v>
      </c>
      <c r="GF714" s="131" t="s">
        <v>44</v>
      </c>
      <c r="GH714" s="129" t="s">
        <v>314</v>
      </c>
      <c r="GI714" s="130"/>
      <c r="GJ714" s="130" t="s">
        <v>315</v>
      </c>
      <c r="GK714" s="130" t="s">
        <v>316</v>
      </c>
      <c r="GL714" s="130" t="s">
        <v>317</v>
      </c>
      <c r="GM714" s="130" t="s">
        <v>318</v>
      </c>
      <c r="GN714" s="128" t="s">
        <v>319</v>
      </c>
      <c r="GO714" s="131" t="s">
        <v>44</v>
      </c>
      <c r="GQ714" s="129" t="s">
        <v>314</v>
      </c>
      <c r="GR714" s="130"/>
      <c r="GS714" s="130" t="s">
        <v>315</v>
      </c>
      <c r="GT714" s="130" t="s">
        <v>316</v>
      </c>
      <c r="GU714" s="130" t="s">
        <v>317</v>
      </c>
      <c r="GV714" s="130" t="s">
        <v>318</v>
      </c>
      <c r="GW714" s="128" t="s">
        <v>319</v>
      </c>
      <c r="GX714" s="131" t="s">
        <v>44</v>
      </c>
      <c r="GZ714" s="129" t="s">
        <v>314</v>
      </c>
      <c r="HA714" s="130"/>
      <c r="HB714" s="130" t="s">
        <v>315</v>
      </c>
      <c r="HC714" s="130" t="s">
        <v>316</v>
      </c>
      <c r="HD714" s="130" t="s">
        <v>317</v>
      </c>
      <c r="HE714" s="130" t="s">
        <v>318</v>
      </c>
      <c r="HF714" s="128" t="s">
        <v>319</v>
      </c>
      <c r="HG714" s="131" t="s">
        <v>44</v>
      </c>
      <c r="HI714" s="129" t="s">
        <v>314</v>
      </c>
      <c r="HJ714" s="130"/>
      <c r="HK714" s="130" t="s">
        <v>315</v>
      </c>
      <c r="HL714" s="130" t="s">
        <v>316</v>
      </c>
      <c r="HM714" s="130" t="s">
        <v>317</v>
      </c>
      <c r="HN714" s="130" t="s">
        <v>318</v>
      </c>
      <c r="HO714" s="128" t="s">
        <v>319</v>
      </c>
      <c r="HP714" s="131" t="s">
        <v>44</v>
      </c>
      <c r="HR714" s="129" t="s">
        <v>314</v>
      </c>
      <c r="HS714" s="130"/>
      <c r="HT714" s="130" t="s">
        <v>315</v>
      </c>
      <c r="HU714" s="130" t="s">
        <v>316</v>
      </c>
      <c r="HV714" s="130" t="s">
        <v>317</v>
      </c>
      <c r="HW714" s="130" t="s">
        <v>318</v>
      </c>
      <c r="HX714" s="128" t="s">
        <v>319</v>
      </c>
      <c r="HY714" s="131" t="s">
        <v>44</v>
      </c>
      <c r="IA714" s="129" t="s">
        <v>314</v>
      </c>
      <c r="IB714" s="130"/>
      <c r="IC714" s="130" t="s">
        <v>315</v>
      </c>
      <c r="ID714" s="130" t="s">
        <v>316</v>
      </c>
      <c r="IE714" s="130" t="s">
        <v>317</v>
      </c>
      <c r="IF714" s="130" t="s">
        <v>318</v>
      </c>
      <c r="IG714" s="128" t="s">
        <v>319</v>
      </c>
      <c r="IH714" s="131" t="s">
        <v>44</v>
      </c>
      <c r="IJ714" s="129" t="s">
        <v>314</v>
      </c>
      <c r="IK714" s="130"/>
      <c r="IL714" s="130" t="s">
        <v>315</v>
      </c>
      <c r="IM714" s="130" t="s">
        <v>316</v>
      </c>
      <c r="IN714" s="130" t="s">
        <v>317</v>
      </c>
      <c r="IO714" s="130" t="s">
        <v>318</v>
      </c>
      <c r="IP714" s="128" t="s">
        <v>319</v>
      </c>
      <c r="IQ714" s="131" t="s">
        <v>44</v>
      </c>
      <c r="IS714" s="129" t="s">
        <v>314</v>
      </c>
      <c r="IT714" s="130"/>
      <c r="IU714" s="130" t="s">
        <v>315</v>
      </c>
      <c r="IV714" s="130" t="s">
        <v>316</v>
      </c>
      <c r="IW714" s="130" t="s">
        <v>317</v>
      </c>
      <c r="IX714" s="130" t="s">
        <v>318</v>
      </c>
      <c r="IY714" s="128" t="s">
        <v>319</v>
      </c>
      <c r="IZ714" s="131" t="s">
        <v>44</v>
      </c>
      <c r="JB714" s="129" t="s">
        <v>314</v>
      </c>
      <c r="JC714" s="130"/>
      <c r="JD714" s="130" t="s">
        <v>315</v>
      </c>
      <c r="JE714" s="130" t="s">
        <v>316</v>
      </c>
      <c r="JF714" s="130" t="s">
        <v>317</v>
      </c>
      <c r="JG714" s="130" t="s">
        <v>318</v>
      </c>
      <c r="JH714" s="128" t="s">
        <v>319</v>
      </c>
      <c r="JI714" s="131" t="s">
        <v>44</v>
      </c>
      <c r="JK714" s="129" t="s">
        <v>314</v>
      </c>
      <c r="JL714" s="130"/>
      <c r="JM714" s="130" t="s">
        <v>315</v>
      </c>
      <c r="JN714" s="130" t="s">
        <v>316</v>
      </c>
      <c r="JO714" s="130" t="s">
        <v>317</v>
      </c>
      <c r="JP714" s="130" t="s">
        <v>318</v>
      </c>
      <c r="JQ714" s="128" t="s">
        <v>319</v>
      </c>
      <c r="JR714" s="131" t="s">
        <v>44</v>
      </c>
      <c r="JT714" s="129" t="s">
        <v>314</v>
      </c>
      <c r="JU714" s="130"/>
      <c r="JV714" s="130" t="s">
        <v>315</v>
      </c>
      <c r="JW714" s="130" t="s">
        <v>316</v>
      </c>
      <c r="JX714" s="130" t="s">
        <v>317</v>
      </c>
      <c r="JY714" s="130" t="s">
        <v>318</v>
      </c>
      <c r="JZ714" s="128" t="s">
        <v>319</v>
      </c>
      <c r="KA714" s="131" t="s">
        <v>44</v>
      </c>
      <c r="KC714" s="129" t="s">
        <v>314</v>
      </c>
      <c r="KD714" s="130"/>
      <c r="KE714" s="130" t="s">
        <v>315</v>
      </c>
      <c r="KF714" s="130" t="s">
        <v>316</v>
      </c>
      <c r="KG714" s="130" t="s">
        <v>317</v>
      </c>
      <c r="KH714" s="130" t="s">
        <v>318</v>
      </c>
      <c r="KI714" s="128" t="s">
        <v>319</v>
      </c>
      <c r="KJ714" s="131" t="s">
        <v>44</v>
      </c>
      <c r="KL714" s="129" t="s">
        <v>314</v>
      </c>
      <c r="KM714" s="130"/>
      <c r="KN714" s="130" t="s">
        <v>315</v>
      </c>
      <c r="KO714" s="130" t="s">
        <v>316</v>
      </c>
      <c r="KP714" s="130" t="s">
        <v>317</v>
      </c>
      <c r="KQ714" s="130" t="s">
        <v>318</v>
      </c>
      <c r="KR714" s="128" t="s">
        <v>319</v>
      </c>
      <c r="KS714" s="131" t="s">
        <v>44</v>
      </c>
      <c r="KU714" s="129" t="s">
        <v>314</v>
      </c>
      <c r="KV714" s="130"/>
      <c r="KW714" s="130" t="s">
        <v>315</v>
      </c>
      <c r="KX714" s="130" t="s">
        <v>316</v>
      </c>
      <c r="KY714" s="130" t="s">
        <v>317</v>
      </c>
      <c r="KZ714" s="130" t="s">
        <v>318</v>
      </c>
      <c r="LA714" s="128" t="s">
        <v>319</v>
      </c>
      <c r="LB714" s="131" t="s">
        <v>44</v>
      </c>
      <c r="LD714" s="129" t="s">
        <v>314</v>
      </c>
      <c r="LE714" s="130"/>
      <c r="LF714" s="130" t="s">
        <v>315</v>
      </c>
      <c r="LG714" s="130" t="s">
        <v>316</v>
      </c>
      <c r="LH714" s="130" t="s">
        <v>317</v>
      </c>
      <c r="LI714" s="130" t="s">
        <v>318</v>
      </c>
      <c r="LJ714" s="128" t="s">
        <v>319</v>
      </c>
      <c r="LK714" s="131" t="s">
        <v>44</v>
      </c>
      <c r="LM714" s="129" t="s">
        <v>314</v>
      </c>
      <c r="LN714" s="130"/>
      <c r="LO714" s="130" t="s">
        <v>315</v>
      </c>
      <c r="LP714" s="130" t="s">
        <v>316</v>
      </c>
      <c r="LQ714" s="130" t="s">
        <v>317</v>
      </c>
      <c r="LR714" s="130" t="s">
        <v>318</v>
      </c>
      <c r="LS714" s="128" t="s">
        <v>319</v>
      </c>
      <c r="LT714" s="131" t="s">
        <v>44</v>
      </c>
      <c r="LV714" s="129" t="s">
        <v>314</v>
      </c>
      <c r="LW714" s="130"/>
      <c r="LX714" s="130" t="s">
        <v>315</v>
      </c>
      <c r="LY714" s="130" t="s">
        <v>316</v>
      </c>
      <c r="LZ714" s="130" t="s">
        <v>317</v>
      </c>
      <c r="MA714" s="130" t="s">
        <v>318</v>
      </c>
      <c r="MB714" s="128" t="s">
        <v>319</v>
      </c>
      <c r="MC714" s="131" t="s">
        <v>44</v>
      </c>
      <c r="ME714" s="129" t="s">
        <v>314</v>
      </c>
      <c r="MF714" s="130"/>
      <c r="MG714" s="130" t="s">
        <v>315</v>
      </c>
      <c r="MH714" s="130" t="s">
        <v>316</v>
      </c>
      <c r="MI714" s="130" t="s">
        <v>317</v>
      </c>
      <c r="MJ714" s="130" t="s">
        <v>318</v>
      </c>
      <c r="MK714" s="128" t="s">
        <v>319</v>
      </c>
      <c r="ML714" s="131" t="s">
        <v>44</v>
      </c>
      <c r="MN714" s="129" t="s">
        <v>314</v>
      </c>
      <c r="MO714" s="130"/>
      <c r="MP714" s="130" t="s">
        <v>315</v>
      </c>
      <c r="MQ714" s="130" t="s">
        <v>316</v>
      </c>
      <c r="MR714" s="130" t="s">
        <v>317</v>
      </c>
      <c r="MS714" s="130" t="s">
        <v>318</v>
      </c>
      <c r="MT714" s="128" t="s">
        <v>319</v>
      </c>
      <c r="MU714" s="131" t="s">
        <v>44</v>
      </c>
      <c r="MW714" s="129" t="s">
        <v>314</v>
      </c>
      <c r="MX714" s="130"/>
      <c r="MY714" s="130" t="s">
        <v>315</v>
      </c>
      <c r="MZ714" s="130" t="s">
        <v>316</v>
      </c>
      <c r="NA714" s="130" t="s">
        <v>317</v>
      </c>
      <c r="NB714" s="130" t="s">
        <v>318</v>
      </c>
      <c r="NC714" s="128" t="s">
        <v>319</v>
      </c>
      <c r="ND714" s="131" t="s">
        <v>44</v>
      </c>
      <c r="NF714" s="129" t="s">
        <v>314</v>
      </c>
      <c r="NG714" s="130"/>
      <c r="NH714" s="130" t="s">
        <v>315</v>
      </c>
      <c r="NI714" s="130" t="s">
        <v>316</v>
      </c>
      <c r="NJ714" s="130" t="s">
        <v>317</v>
      </c>
      <c r="NK714" s="130" t="s">
        <v>318</v>
      </c>
      <c r="NL714" s="128" t="s">
        <v>319</v>
      </c>
      <c r="NM714" s="131" t="s">
        <v>44</v>
      </c>
      <c r="NO714" s="129" t="s">
        <v>314</v>
      </c>
      <c r="NP714" s="130"/>
      <c r="NQ714" s="130" t="s">
        <v>315</v>
      </c>
      <c r="NR714" s="130" t="s">
        <v>316</v>
      </c>
      <c r="NS714" s="130" t="s">
        <v>317</v>
      </c>
      <c r="NT714" s="130" t="s">
        <v>318</v>
      </c>
      <c r="NU714" s="128" t="s">
        <v>319</v>
      </c>
      <c r="NV714" s="131" t="s">
        <v>44</v>
      </c>
      <c r="NX714" s="129" t="s">
        <v>314</v>
      </c>
      <c r="NY714" s="130"/>
      <c r="NZ714" s="130" t="s">
        <v>315</v>
      </c>
      <c r="OA714" s="130" t="s">
        <v>316</v>
      </c>
      <c r="OB714" s="130" t="s">
        <v>317</v>
      </c>
      <c r="OC714" s="130" t="s">
        <v>318</v>
      </c>
      <c r="OD714" s="128" t="s">
        <v>319</v>
      </c>
      <c r="OE714" s="131" t="s">
        <v>44</v>
      </c>
      <c r="OG714" s="129" t="s">
        <v>314</v>
      </c>
      <c r="OH714" s="130"/>
      <c r="OI714" s="130" t="s">
        <v>315</v>
      </c>
      <c r="OJ714" s="130" t="s">
        <v>316</v>
      </c>
      <c r="OK714" s="130" t="s">
        <v>317</v>
      </c>
      <c r="OL714" s="130" t="s">
        <v>318</v>
      </c>
      <c r="OM714" s="128" t="s">
        <v>319</v>
      </c>
      <c r="ON714" s="131" t="s">
        <v>44</v>
      </c>
      <c r="OP714" s="129" t="s">
        <v>314</v>
      </c>
      <c r="OQ714" s="130"/>
      <c r="OR714" s="130" t="s">
        <v>315</v>
      </c>
      <c r="OS714" s="130" t="s">
        <v>316</v>
      </c>
      <c r="OT714" s="130" t="s">
        <v>317</v>
      </c>
      <c r="OU714" s="130" t="s">
        <v>318</v>
      </c>
      <c r="OV714" s="128" t="s">
        <v>319</v>
      </c>
      <c r="OW714" s="131" t="s">
        <v>44</v>
      </c>
      <c r="OY714" s="129" t="s">
        <v>314</v>
      </c>
      <c r="OZ714" s="130"/>
      <c r="PA714" s="130" t="s">
        <v>315</v>
      </c>
      <c r="PB714" s="130" t="s">
        <v>316</v>
      </c>
      <c r="PC714" s="130" t="s">
        <v>317</v>
      </c>
      <c r="PD714" s="130" t="s">
        <v>318</v>
      </c>
      <c r="PE714" s="128" t="s">
        <v>319</v>
      </c>
      <c r="PF714" s="131" t="s">
        <v>44</v>
      </c>
    </row>
    <row r="715" spans="1:422">
      <c r="A715" s="118"/>
      <c r="B715" s="118"/>
      <c r="C715" s="115"/>
      <c r="D715" s="115"/>
      <c r="E715" s="115"/>
      <c r="F715" s="115"/>
      <c r="G715" s="115"/>
      <c r="H715" s="115">
        <f t="shared" ref="H715:H722" si="11270">PRODUCT(C715:G715)</f>
        <v>0</v>
      </c>
      <c r="J715" s="118"/>
      <c r="K715" s="118"/>
      <c r="L715" s="115"/>
      <c r="M715" s="115"/>
      <c r="N715" s="115"/>
      <c r="O715" s="115"/>
      <c r="P715" s="115"/>
      <c r="Q715" s="115">
        <f t="shared" ref="Q715:Q722" si="11271">PRODUCT(L715:P715)</f>
        <v>0</v>
      </c>
      <c r="S715" s="118"/>
      <c r="T715" s="118"/>
      <c r="U715" s="115"/>
      <c r="V715" s="115"/>
      <c r="W715" s="115"/>
      <c r="X715" s="115"/>
      <c r="Y715" s="115"/>
      <c r="Z715" s="115"/>
      <c r="AB715" s="118"/>
      <c r="AC715" s="118"/>
      <c r="AD715" s="115"/>
      <c r="AE715" s="115"/>
      <c r="AF715" s="115"/>
      <c r="AG715" s="115"/>
      <c r="AH715" s="115"/>
      <c r="AI715" s="115"/>
      <c r="AK715" s="118"/>
      <c r="AL715" s="118"/>
      <c r="AM715" s="115"/>
      <c r="AN715" s="115"/>
      <c r="AO715" s="115"/>
      <c r="AP715" s="115"/>
      <c r="AQ715" s="115"/>
      <c r="AR715" s="115"/>
      <c r="AT715" s="118"/>
      <c r="AU715" s="118"/>
      <c r="AV715" s="115"/>
      <c r="AW715" s="115"/>
      <c r="AX715" s="115"/>
      <c r="AY715" s="115"/>
      <c r="AZ715" s="115"/>
      <c r="BA715" s="115"/>
      <c r="BC715" s="118"/>
      <c r="BD715" s="118"/>
      <c r="BE715" s="115"/>
      <c r="BF715" s="115"/>
      <c r="BG715" s="115"/>
      <c r="BH715" s="115"/>
      <c r="BI715" s="115"/>
      <c r="BJ715" s="115"/>
      <c r="BL715" s="118"/>
      <c r="BM715" s="118"/>
      <c r="BN715" s="115"/>
      <c r="BO715" s="115"/>
      <c r="BP715" s="115"/>
      <c r="BQ715" s="115"/>
      <c r="BR715" s="115"/>
      <c r="BS715" s="115"/>
      <c r="BU715" s="118"/>
      <c r="BV715" s="118"/>
      <c r="BW715" s="115"/>
      <c r="BX715" s="115"/>
      <c r="BY715" s="115"/>
      <c r="BZ715" s="115"/>
      <c r="CA715" s="115"/>
      <c r="CB715" s="115"/>
      <c r="CD715" s="118"/>
      <c r="CE715" s="118"/>
      <c r="CF715" s="115"/>
      <c r="CG715" s="115"/>
      <c r="CH715" s="115"/>
      <c r="CI715" s="115"/>
      <c r="CJ715" s="115"/>
      <c r="CK715" s="115"/>
      <c r="CM715" s="118"/>
      <c r="CN715" s="118"/>
      <c r="CO715" s="115"/>
      <c r="CP715" s="115"/>
      <c r="CQ715" s="115"/>
      <c r="CR715" s="115"/>
      <c r="CS715" s="115"/>
      <c r="CT715" s="115"/>
      <c r="CV715" s="118"/>
      <c r="CW715" s="118"/>
      <c r="CX715" s="115"/>
      <c r="CY715" s="115"/>
      <c r="CZ715" s="115"/>
      <c r="DA715" s="115"/>
      <c r="DB715" s="115"/>
      <c r="DC715" s="115"/>
      <c r="DE715" s="118"/>
      <c r="DF715" s="118"/>
      <c r="DG715" s="115"/>
      <c r="DH715" s="115"/>
      <c r="DI715" s="115"/>
      <c r="DJ715" s="115"/>
      <c r="DK715" s="115"/>
      <c r="DL715" s="115"/>
      <c r="DN715" s="118"/>
      <c r="DO715" s="118"/>
      <c r="DP715" s="115"/>
      <c r="DQ715" s="115"/>
      <c r="DR715" s="115"/>
      <c r="DS715" s="115"/>
      <c r="DT715" s="115"/>
      <c r="DU715" s="115"/>
      <c r="DW715" s="118"/>
      <c r="DX715" s="118"/>
      <c r="DY715" s="115"/>
      <c r="DZ715" s="115"/>
      <c r="EA715" s="115"/>
      <c r="EB715" s="115"/>
      <c r="EC715" s="115"/>
      <c r="ED715" s="115"/>
      <c r="EF715" s="118"/>
      <c r="EG715" s="118"/>
      <c r="EH715" s="115"/>
      <c r="EI715" s="115"/>
      <c r="EJ715" s="115"/>
      <c r="EK715" s="115"/>
      <c r="EL715" s="115"/>
      <c r="EM715" s="115"/>
      <c r="EO715" s="118"/>
      <c r="EP715" s="118"/>
      <c r="EQ715" s="115"/>
      <c r="ER715" s="115"/>
      <c r="ES715" s="115"/>
      <c r="ET715" s="115"/>
      <c r="EU715" s="115"/>
      <c r="EV715" s="115"/>
      <c r="EX715" s="118"/>
      <c r="EY715" s="118"/>
      <c r="EZ715" s="115"/>
      <c r="FA715" s="115"/>
      <c r="FB715" s="115"/>
      <c r="FC715" s="115"/>
      <c r="FD715" s="115"/>
      <c r="FE715" s="115"/>
      <c r="FG715" s="118"/>
      <c r="FH715" s="118"/>
      <c r="FI715" s="115"/>
      <c r="FJ715" s="115"/>
      <c r="FK715" s="115"/>
      <c r="FL715" s="115"/>
      <c r="FM715" s="115"/>
      <c r="FN715" s="115"/>
      <c r="FP715" s="118"/>
      <c r="FQ715" s="118"/>
      <c r="FR715" s="115"/>
      <c r="FS715" s="115"/>
      <c r="FT715" s="115"/>
      <c r="FU715" s="115"/>
      <c r="FV715" s="115"/>
      <c r="FW715" s="115"/>
      <c r="FY715" s="118"/>
      <c r="FZ715" s="118"/>
      <c r="GA715" s="115"/>
      <c r="GB715" s="115"/>
      <c r="GC715" s="115"/>
      <c r="GD715" s="115"/>
      <c r="GE715" s="115"/>
      <c r="GF715" s="115">
        <f t="shared" ref="GF715:GF722" si="11272">PRODUCT(GA715:GE715)</f>
        <v>0</v>
      </c>
      <c r="GH715" s="118" t="s">
        <v>372</v>
      </c>
      <c r="GI715" s="118"/>
      <c r="GJ715" s="115"/>
      <c r="GK715" s="115"/>
      <c r="GL715" s="115"/>
      <c r="GM715" s="115">
        <v>1</v>
      </c>
      <c r="GN715" s="115"/>
      <c r="GO715" s="115">
        <f t="shared" ref="GO715:GO722" si="11273">PRODUCT(GJ715:GN715)</f>
        <v>1</v>
      </c>
      <c r="GQ715" s="118" t="s">
        <v>372</v>
      </c>
      <c r="GR715" s="118"/>
      <c r="GS715" s="115"/>
      <c r="GT715" s="115"/>
      <c r="GU715" s="115"/>
      <c r="GV715" s="115">
        <v>1</v>
      </c>
      <c r="GW715" s="115"/>
      <c r="GX715" s="115">
        <f t="shared" ref="GX715:GX722" si="11274">PRODUCT(GS715:GW715)</f>
        <v>1</v>
      </c>
      <c r="GZ715" s="118"/>
      <c r="HA715" s="118"/>
      <c r="HB715" s="115"/>
      <c r="HC715" s="115"/>
      <c r="HD715" s="115"/>
      <c r="HE715" s="115"/>
      <c r="HF715" s="115"/>
      <c r="HG715" s="115">
        <f t="shared" ref="HG715:HG722" si="11275">PRODUCT(HB715:HF715)</f>
        <v>0</v>
      </c>
      <c r="HI715" s="118"/>
      <c r="HJ715" s="118"/>
      <c r="HK715" s="115"/>
      <c r="HL715" s="115"/>
      <c r="HM715" s="115"/>
      <c r="HN715" s="115"/>
      <c r="HO715" s="115"/>
      <c r="HP715" s="115"/>
      <c r="HR715" s="118"/>
      <c r="HS715" s="118"/>
      <c r="HT715" s="115"/>
      <c r="HU715" s="115"/>
      <c r="HV715" s="115"/>
      <c r="HW715" s="115"/>
      <c r="HX715" s="115"/>
      <c r="HY715" s="115"/>
      <c r="IA715" s="118"/>
      <c r="IB715" s="118"/>
      <c r="IC715" s="115"/>
      <c r="ID715" s="115"/>
      <c r="IE715" s="115"/>
      <c r="IF715" s="115"/>
      <c r="IG715" s="115"/>
      <c r="IH715" s="115"/>
      <c r="IJ715" s="118"/>
      <c r="IK715" s="118"/>
      <c r="IL715" s="115"/>
      <c r="IM715" s="115"/>
      <c r="IN715" s="115"/>
      <c r="IO715" s="115"/>
      <c r="IP715" s="115"/>
      <c r="IQ715" s="115"/>
      <c r="IS715" s="118"/>
      <c r="IT715" s="118"/>
      <c r="IU715" s="115"/>
      <c r="IV715" s="115"/>
      <c r="IW715" s="115"/>
      <c r="IX715" s="115"/>
      <c r="IY715" s="115"/>
      <c r="IZ715" s="115"/>
      <c r="JB715" s="118"/>
      <c r="JC715" s="118"/>
      <c r="JD715" s="115"/>
      <c r="JE715" s="115"/>
      <c r="JF715" s="115"/>
      <c r="JG715" s="115"/>
      <c r="JH715" s="115"/>
      <c r="JI715" s="115"/>
      <c r="JK715" s="118"/>
      <c r="JL715" s="118"/>
      <c r="JM715" s="115"/>
      <c r="JN715" s="115"/>
      <c r="JO715" s="115"/>
      <c r="JP715" s="115"/>
      <c r="JQ715" s="115"/>
      <c r="JR715" s="115"/>
      <c r="JS715" s="481"/>
      <c r="JT715" s="118"/>
      <c r="JU715" s="118"/>
      <c r="JV715" s="115"/>
      <c r="JW715" s="115"/>
      <c r="JX715" s="115"/>
      <c r="JY715" s="115"/>
      <c r="JZ715" s="115"/>
      <c r="KA715" s="115"/>
      <c r="KB715" s="481"/>
      <c r="KC715" s="118"/>
      <c r="KD715" s="118"/>
      <c r="KE715" s="115"/>
      <c r="KF715" s="115"/>
      <c r="KG715" s="115"/>
      <c r="KH715" s="115"/>
      <c r="KI715" s="115"/>
      <c r="KJ715" s="115"/>
      <c r="KK715" s="481"/>
      <c r="KL715" s="118"/>
      <c r="KM715" s="118"/>
      <c r="KN715" s="115"/>
      <c r="KO715" s="115"/>
      <c r="KP715" s="115"/>
      <c r="KQ715" s="115"/>
      <c r="KR715" s="115"/>
      <c r="KS715" s="115"/>
      <c r="KT715" s="481"/>
      <c r="KU715" s="118"/>
      <c r="KV715" s="118"/>
      <c r="KW715" s="115"/>
      <c r="KX715" s="115"/>
      <c r="KY715" s="115"/>
      <c r="KZ715" s="115"/>
      <c r="LA715" s="115"/>
      <c r="LB715" s="115">
        <f t="shared" ref="LB715:LB722" si="11276">PRODUCT(KW715:LA715)</f>
        <v>0</v>
      </c>
      <c r="LC715" s="481"/>
      <c r="LD715" s="118"/>
      <c r="LE715" s="118"/>
      <c r="LF715" s="115"/>
      <c r="LG715" s="115"/>
      <c r="LH715" s="115"/>
      <c r="LI715" s="115"/>
      <c r="LJ715" s="115"/>
      <c r="LK715" s="115">
        <f t="shared" ref="LK715:LK722" si="11277">PRODUCT(LF715:LJ715)</f>
        <v>0</v>
      </c>
      <c r="LL715" s="481"/>
      <c r="LM715" s="118"/>
      <c r="LN715" s="118"/>
      <c r="LO715" s="115"/>
      <c r="LP715" s="115"/>
      <c r="LQ715" s="115"/>
      <c r="LR715" s="115"/>
      <c r="LS715" s="115"/>
      <c r="LT715" s="115">
        <f t="shared" ref="LT715:LT722" si="11278">PRODUCT(LO715:LS715)</f>
        <v>0</v>
      </c>
      <c r="LU715" s="481"/>
      <c r="LV715" s="118"/>
      <c r="LW715" s="118"/>
      <c r="LX715" s="115"/>
      <c r="LY715" s="115"/>
      <c r="LZ715" s="115"/>
      <c r="MA715" s="115"/>
      <c r="MB715" s="115"/>
      <c r="MC715" s="115">
        <f t="shared" ref="MC715:MC722" si="11279">PRODUCT(LX715:MB715)</f>
        <v>0</v>
      </c>
      <c r="MD715" s="481"/>
      <c r="ME715" s="118"/>
      <c r="MF715" s="118"/>
      <c r="MG715" s="115"/>
      <c r="MH715" s="115"/>
      <c r="MI715" s="115"/>
      <c r="MJ715" s="115"/>
      <c r="MK715" s="115"/>
      <c r="ML715" s="115">
        <f t="shared" ref="ML715:ML722" si="11280">PRODUCT(MG715:MK715)</f>
        <v>0</v>
      </c>
      <c r="MM715" s="481"/>
      <c r="MN715" s="118"/>
      <c r="MO715" s="118"/>
      <c r="MP715" s="115"/>
      <c r="MQ715" s="115"/>
      <c r="MR715" s="115"/>
      <c r="MS715" s="115"/>
      <c r="MT715" s="115"/>
      <c r="MU715" s="115"/>
      <c r="MV715" s="481"/>
      <c r="MW715" s="118"/>
      <c r="MX715" s="118"/>
      <c r="MY715" s="115"/>
      <c r="MZ715" s="115"/>
      <c r="NA715" s="115"/>
      <c r="NB715" s="115"/>
      <c r="NC715" s="115"/>
      <c r="ND715" s="115">
        <f t="shared" ref="ND715:ND722" si="11281">PRODUCT(MY715:NC715)</f>
        <v>0</v>
      </c>
      <c r="NE715" s="481"/>
      <c r="NF715" s="118"/>
      <c r="NG715" s="118"/>
      <c r="NH715" s="115"/>
      <c r="NI715" s="115"/>
      <c r="NJ715" s="115"/>
      <c r="NK715" s="115"/>
      <c r="NL715" s="115"/>
      <c r="NM715" s="115">
        <f t="shared" ref="NM715:NM722" si="11282">PRODUCT(NH715:NL715)</f>
        <v>0</v>
      </c>
      <c r="NN715" s="481"/>
      <c r="NO715" s="118" t="s">
        <v>372</v>
      </c>
      <c r="NP715" s="118"/>
      <c r="NQ715" s="115"/>
      <c r="NR715" s="115"/>
      <c r="NS715" s="115"/>
      <c r="NT715" s="115">
        <v>1</v>
      </c>
      <c r="NU715" s="115"/>
      <c r="NV715" s="115">
        <f t="shared" ref="NV715:NV722" si="11283">PRODUCT(NQ715:NU715)</f>
        <v>1</v>
      </c>
      <c r="NW715" s="481"/>
      <c r="NX715" s="118"/>
      <c r="NY715" s="118"/>
      <c r="NZ715" s="115"/>
      <c r="OA715" s="115"/>
      <c r="OB715" s="115"/>
      <c r="OC715" s="115"/>
      <c r="OD715" s="115"/>
      <c r="OE715" s="115">
        <f t="shared" ref="OE715:OE722" si="11284">PRODUCT(NZ715:OD715)</f>
        <v>0</v>
      </c>
      <c r="OF715" s="481"/>
      <c r="OG715" s="118"/>
      <c r="OH715" s="118"/>
      <c r="OI715" s="115"/>
      <c r="OJ715" s="115"/>
      <c r="OK715" s="115"/>
      <c r="OL715" s="115"/>
      <c r="OM715" s="115"/>
      <c r="ON715" s="115">
        <f t="shared" ref="ON715:ON722" si="11285">PRODUCT(OI715:OM715)</f>
        <v>0</v>
      </c>
      <c r="OO715" s="481"/>
      <c r="OP715" s="118"/>
      <c r="OQ715" s="118"/>
      <c r="OR715" s="115"/>
      <c r="OS715" s="115"/>
      <c r="OT715" s="115"/>
      <c r="OU715" s="115"/>
      <c r="OV715" s="115"/>
      <c r="OW715" s="115">
        <f t="shared" ref="OW715:OW722" si="11286">PRODUCT(OR715:OV715)</f>
        <v>0</v>
      </c>
      <c r="OY715" s="118"/>
      <c r="OZ715" s="118"/>
      <c r="PA715" s="115"/>
      <c r="PB715" s="115"/>
      <c r="PC715" s="115"/>
      <c r="PD715" s="115"/>
      <c r="PE715" s="115"/>
      <c r="PF715" s="115"/>
    </row>
    <row r="716" spans="1:422">
      <c r="A716" s="118"/>
      <c r="B716" s="118"/>
      <c r="C716" s="115"/>
      <c r="D716" s="115"/>
      <c r="E716" s="115"/>
      <c r="F716" s="115"/>
      <c r="G716" s="115"/>
      <c r="H716" s="115">
        <f t="shared" si="11270"/>
        <v>0</v>
      </c>
      <c r="J716" s="118"/>
      <c r="K716" s="118"/>
      <c r="L716" s="115"/>
      <c r="M716" s="115"/>
      <c r="N716" s="115"/>
      <c r="O716" s="115"/>
      <c r="P716" s="115"/>
      <c r="Q716" s="115">
        <f t="shared" si="11271"/>
        <v>0</v>
      </c>
      <c r="S716" s="118"/>
      <c r="T716" s="118"/>
      <c r="U716" s="115"/>
      <c r="V716" s="115"/>
      <c r="W716" s="115"/>
      <c r="X716" s="115"/>
      <c r="Y716" s="115"/>
      <c r="Z716" s="115"/>
      <c r="AB716" s="118"/>
      <c r="AC716" s="118"/>
      <c r="AD716" s="115"/>
      <c r="AE716" s="115"/>
      <c r="AF716" s="115"/>
      <c r="AG716" s="115"/>
      <c r="AH716" s="115"/>
      <c r="AI716" s="115"/>
      <c r="AK716" s="118"/>
      <c r="AL716" s="118"/>
      <c r="AM716" s="115"/>
      <c r="AN716" s="115"/>
      <c r="AO716" s="115"/>
      <c r="AP716" s="115"/>
      <c r="AQ716" s="115"/>
      <c r="AR716" s="115"/>
      <c r="AT716" s="118"/>
      <c r="AU716" s="118"/>
      <c r="AV716" s="115"/>
      <c r="AW716" s="115"/>
      <c r="AX716" s="115"/>
      <c r="AY716" s="115"/>
      <c r="AZ716" s="115"/>
      <c r="BA716" s="115"/>
      <c r="BC716" s="118"/>
      <c r="BD716" s="118"/>
      <c r="BE716" s="115"/>
      <c r="BF716" s="115"/>
      <c r="BG716" s="115"/>
      <c r="BH716" s="115"/>
      <c r="BI716" s="115"/>
      <c r="BJ716" s="115"/>
      <c r="BL716" s="118"/>
      <c r="BM716" s="118"/>
      <c r="BN716" s="115"/>
      <c r="BO716" s="115"/>
      <c r="BP716" s="115"/>
      <c r="BQ716" s="115"/>
      <c r="BR716" s="115"/>
      <c r="BS716" s="115"/>
      <c r="BU716" s="118"/>
      <c r="BV716" s="118"/>
      <c r="BW716" s="115"/>
      <c r="BX716" s="115"/>
      <c r="BY716" s="115"/>
      <c r="BZ716" s="115"/>
      <c r="CA716" s="115"/>
      <c r="CB716" s="115"/>
      <c r="CD716" s="118"/>
      <c r="CE716" s="118"/>
      <c r="CF716" s="115"/>
      <c r="CG716" s="115"/>
      <c r="CH716" s="115"/>
      <c r="CI716" s="115"/>
      <c r="CJ716" s="115"/>
      <c r="CK716" s="115"/>
      <c r="CM716" s="118"/>
      <c r="CN716" s="118"/>
      <c r="CO716" s="115"/>
      <c r="CP716" s="115"/>
      <c r="CQ716" s="115"/>
      <c r="CR716" s="115"/>
      <c r="CS716" s="115"/>
      <c r="CT716" s="115"/>
      <c r="CV716" s="118"/>
      <c r="CW716" s="118"/>
      <c r="CX716" s="115"/>
      <c r="CY716" s="115"/>
      <c r="CZ716" s="115"/>
      <c r="DA716" s="115"/>
      <c r="DB716" s="115"/>
      <c r="DC716" s="115"/>
      <c r="DE716" s="118"/>
      <c r="DF716" s="118"/>
      <c r="DG716" s="115"/>
      <c r="DH716" s="115"/>
      <c r="DI716" s="115"/>
      <c r="DJ716" s="115"/>
      <c r="DK716" s="115"/>
      <c r="DL716" s="115"/>
      <c r="DN716" s="118"/>
      <c r="DO716" s="118"/>
      <c r="DP716" s="115"/>
      <c r="DQ716" s="115"/>
      <c r="DR716" s="115"/>
      <c r="DS716" s="115"/>
      <c r="DT716" s="115"/>
      <c r="DU716" s="115"/>
      <c r="DW716" s="118"/>
      <c r="DX716" s="118"/>
      <c r="DY716" s="115"/>
      <c r="DZ716" s="115"/>
      <c r="EA716" s="115"/>
      <c r="EB716" s="115"/>
      <c r="EC716" s="115"/>
      <c r="ED716" s="115"/>
      <c r="EF716" s="118"/>
      <c r="EG716" s="118"/>
      <c r="EH716" s="115"/>
      <c r="EI716" s="115"/>
      <c r="EJ716" s="115"/>
      <c r="EK716" s="115"/>
      <c r="EL716" s="115"/>
      <c r="EM716" s="115"/>
      <c r="EO716" s="118"/>
      <c r="EP716" s="118"/>
      <c r="EQ716" s="115"/>
      <c r="ER716" s="115"/>
      <c r="ES716" s="115"/>
      <c r="ET716" s="115"/>
      <c r="EU716" s="115"/>
      <c r="EV716" s="115"/>
      <c r="EX716" s="118"/>
      <c r="EY716" s="118"/>
      <c r="EZ716" s="115"/>
      <c r="FA716" s="115"/>
      <c r="FB716" s="115"/>
      <c r="FC716" s="115"/>
      <c r="FD716" s="115"/>
      <c r="FE716" s="115"/>
      <c r="FG716" s="118"/>
      <c r="FH716" s="118"/>
      <c r="FI716" s="115"/>
      <c r="FJ716" s="115"/>
      <c r="FK716" s="115"/>
      <c r="FL716" s="115"/>
      <c r="FM716" s="115"/>
      <c r="FN716" s="115"/>
      <c r="FP716" s="118"/>
      <c r="FQ716" s="118"/>
      <c r="FR716" s="115"/>
      <c r="FS716" s="115"/>
      <c r="FT716" s="115"/>
      <c r="FU716" s="115"/>
      <c r="FV716" s="115"/>
      <c r="FW716" s="115"/>
      <c r="FY716" s="118"/>
      <c r="FZ716" s="118"/>
      <c r="GA716" s="115"/>
      <c r="GB716" s="115"/>
      <c r="GC716" s="115"/>
      <c r="GD716" s="115"/>
      <c r="GE716" s="115"/>
      <c r="GF716" s="115">
        <f t="shared" si="11272"/>
        <v>0</v>
      </c>
      <c r="GH716" s="118"/>
      <c r="GI716" s="118"/>
      <c r="GJ716" s="115"/>
      <c r="GK716" s="115"/>
      <c r="GL716" s="115"/>
      <c r="GM716" s="115"/>
      <c r="GN716" s="115"/>
      <c r="GO716" s="115">
        <f t="shared" si="11273"/>
        <v>0</v>
      </c>
      <c r="GQ716" s="118"/>
      <c r="GR716" s="118"/>
      <c r="GS716" s="115"/>
      <c r="GT716" s="115"/>
      <c r="GU716" s="115"/>
      <c r="GV716" s="115"/>
      <c r="GW716" s="115"/>
      <c r="GX716" s="115">
        <f t="shared" si="11274"/>
        <v>0</v>
      </c>
      <c r="GZ716" s="118"/>
      <c r="HA716" s="118"/>
      <c r="HB716" s="115"/>
      <c r="HC716" s="115"/>
      <c r="HD716" s="115"/>
      <c r="HE716" s="115"/>
      <c r="HF716" s="115"/>
      <c r="HG716" s="115">
        <f t="shared" si="11275"/>
        <v>0</v>
      </c>
      <c r="HI716" s="118"/>
      <c r="HJ716" s="118"/>
      <c r="HK716" s="115"/>
      <c r="HL716" s="115"/>
      <c r="HM716" s="115"/>
      <c r="HN716" s="115"/>
      <c r="HO716" s="115"/>
      <c r="HP716" s="115"/>
      <c r="HR716" s="118"/>
      <c r="HS716" s="118"/>
      <c r="HT716" s="115"/>
      <c r="HU716" s="115"/>
      <c r="HV716" s="115"/>
      <c r="HW716" s="115"/>
      <c r="HX716" s="115"/>
      <c r="HY716" s="115"/>
      <c r="IA716" s="118"/>
      <c r="IB716" s="118"/>
      <c r="IC716" s="115"/>
      <c r="ID716" s="115"/>
      <c r="IE716" s="115"/>
      <c r="IF716" s="115"/>
      <c r="IG716" s="115"/>
      <c r="IH716" s="115"/>
      <c r="IJ716" s="118"/>
      <c r="IK716" s="118"/>
      <c r="IL716" s="115"/>
      <c r="IM716" s="115"/>
      <c r="IN716" s="115"/>
      <c r="IO716" s="115"/>
      <c r="IP716" s="115"/>
      <c r="IQ716" s="115"/>
      <c r="IS716" s="118"/>
      <c r="IT716" s="118"/>
      <c r="IU716" s="115"/>
      <c r="IV716" s="115"/>
      <c r="IW716" s="115"/>
      <c r="IX716" s="115"/>
      <c r="IY716" s="115"/>
      <c r="IZ716" s="115"/>
      <c r="JB716" s="118"/>
      <c r="JC716" s="118"/>
      <c r="JD716" s="115"/>
      <c r="JE716" s="115"/>
      <c r="JF716" s="115"/>
      <c r="JG716" s="115"/>
      <c r="JH716" s="115"/>
      <c r="JI716" s="115"/>
      <c r="JK716" s="118"/>
      <c r="JL716" s="118"/>
      <c r="JM716" s="115"/>
      <c r="JN716" s="115"/>
      <c r="JO716" s="115"/>
      <c r="JP716" s="115"/>
      <c r="JQ716" s="115"/>
      <c r="JR716" s="115"/>
      <c r="JS716" s="481"/>
      <c r="JT716" s="118"/>
      <c r="JU716" s="118"/>
      <c r="JV716" s="115"/>
      <c r="JW716" s="115"/>
      <c r="JX716" s="115"/>
      <c r="JY716" s="115"/>
      <c r="JZ716" s="115"/>
      <c r="KA716" s="115"/>
      <c r="KB716" s="481"/>
      <c r="KC716" s="118"/>
      <c r="KD716" s="118"/>
      <c r="KE716" s="115"/>
      <c r="KF716" s="115"/>
      <c r="KG716" s="115"/>
      <c r="KH716" s="115"/>
      <c r="KI716" s="115"/>
      <c r="KJ716" s="115"/>
      <c r="KK716" s="481"/>
      <c r="KL716" s="118"/>
      <c r="KM716" s="118"/>
      <c r="KN716" s="115"/>
      <c r="KO716" s="115"/>
      <c r="KP716" s="115"/>
      <c r="KQ716" s="115"/>
      <c r="KR716" s="115"/>
      <c r="KS716" s="115"/>
      <c r="KT716" s="481"/>
      <c r="KU716" s="118"/>
      <c r="KV716" s="118"/>
      <c r="KW716" s="115"/>
      <c r="KX716" s="115"/>
      <c r="KY716" s="115"/>
      <c r="KZ716" s="115"/>
      <c r="LA716" s="115"/>
      <c r="LB716" s="115">
        <f t="shared" si="11276"/>
        <v>0</v>
      </c>
      <c r="LC716" s="481"/>
      <c r="LD716" s="118"/>
      <c r="LE716" s="118"/>
      <c r="LF716" s="115"/>
      <c r="LG716" s="115"/>
      <c r="LH716" s="115"/>
      <c r="LI716" s="115"/>
      <c r="LJ716" s="115"/>
      <c r="LK716" s="115">
        <f t="shared" si="11277"/>
        <v>0</v>
      </c>
      <c r="LL716" s="481"/>
      <c r="LM716" s="118"/>
      <c r="LN716" s="118"/>
      <c r="LO716" s="115"/>
      <c r="LP716" s="115"/>
      <c r="LQ716" s="115"/>
      <c r="LR716" s="115"/>
      <c r="LS716" s="115"/>
      <c r="LT716" s="115">
        <f t="shared" si="11278"/>
        <v>0</v>
      </c>
      <c r="LU716" s="481"/>
      <c r="LV716" s="118"/>
      <c r="LW716" s="118"/>
      <c r="LX716" s="115"/>
      <c r="LY716" s="115"/>
      <c r="LZ716" s="115"/>
      <c r="MA716" s="115"/>
      <c r="MB716" s="115"/>
      <c r="MC716" s="115">
        <f t="shared" si="11279"/>
        <v>0</v>
      </c>
      <c r="MD716" s="481"/>
      <c r="ME716" s="118"/>
      <c r="MF716" s="118"/>
      <c r="MG716" s="115"/>
      <c r="MH716" s="115"/>
      <c r="MI716" s="115"/>
      <c r="MJ716" s="115"/>
      <c r="MK716" s="115"/>
      <c r="ML716" s="115">
        <f t="shared" si="11280"/>
        <v>0</v>
      </c>
      <c r="MM716" s="481"/>
      <c r="MN716" s="118"/>
      <c r="MO716" s="118"/>
      <c r="MP716" s="115"/>
      <c r="MQ716" s="115"/>
      <c r="MR716" s="115"/>
      <c r="MS716" s="115"/>
      <c r="MT716" s="115"/>
      <c r="MU716" s="115"/>
      <c r="MV716" s="481"/>
      <c r="MW716" s="118"/>
      <c r="MX716" s="118"/>
      <c r="MY716" s="115"/>
      <c r="MZ716" s="115"/>
      <c r="NA716" s="115"/>
      <c r="NB716" s="115"/>
      <c r="NC716" s="115"/>
      <c r="ND716" s="115">
        <f t="shared" si="11281"/>
        <v>0</v>
      </c>
      <c r="NE716" s="481"/>
      <c r="NF716" s="118"/>
      <c r="NG716" s="118"/>
      <c r="NH716" s="115"/>
      <c r="NI716" s="115"/>
      <c r="NJ716" s="115"/>
      <c r="NK716" s="115"/>
      <c r="NL716" s="115"/>
      <c r="NM716" s="115">
        <f t="shared" si="11282"/>
        <v>0</v>
      </c>
      <c r="NN716" s="481"/>
      <c r="NO716" s="118"/>
      <c r="NP716" s="118"/>
      <c r="NQ716" s="115"/>
      <c r="NR716" s="115"/>
      <c r="NS716" s="115"/>
      <c r="NT716" s="115"/>
      <c r="NU716" s="115"/>
      <c r="NV716" s="115">
        <f t="shared" si="11283"/>
        <v>0</v>
      </c>
      <c r="NW716" s="481"/>
      <c r="NX716" s="118"/>
      <c r="NY716" s="118"/>
      <c r="NZ716" s="115"/>
      <c r="OA716" s="115"/>
      <c r="OB716" s="115"/>
      <c r="OC716" s="115"/>
      <c r="OD716" s="115"/>
      <c r="OE716" s="115">
        <f t="shared" si="11284"/>
        <v>0</v>
      </c>
      <c r="OF716" s="481"/>
      <c r="OG716" s="118"/>
      <c r="OH716" s="118"/>
      <c r="OI716" s="115"/>
      <c r="OJ716" s="115"/>
      <c r="OK716" s="115"/>
      <c r="OL716" s="115"/>
      <c r="OM716" s="115"/>
      <c r="ON716" s="115">
        <f t="shared" si="11285"/>
        <v>0</v>
      </c>
      <c r="OO716" s="481"/>
      <c r="OP716" s="118"/>
      <c r="OQ716" s="118"/>
      <c r="OR716" s="115"/>
      <c r="OS716" s="115"/>
      <c r="OT716" s="115"/>
      <c r="OU716" s="115"/>
      <c r="OV716" s="115"/>
      <c r="OW716" s="115">
        <f t="shared" si="11286"/>
        <v>0</v>
      </c>
      <c r="OY716" s="118"/>
      <c r="OZ716" s="118"/>
      <c r="PA716" s="115"/>
      <c r="PB716" s="115"/>
      <c r="PC716" s="115"/>
      <c r="PD716" s="115"/>
      <c r="PE716" s="115"/>
      <c r="PF716" s="115">
        <f t="shared" ref="PF716:PF722" si="11287">PRODUCT(PA716:PE716)</f>
        <v>0</v>
      </c>
    </row>
    <row r="717" spans="1:422">
      <c r="A717" s="118"/>
      <c r="B717" s="118"/>
      <c r="C717" s="115"/>
      <c r="D717" s="115"/>
      <c r="E717" s="115"/>
      <c r="F717" s="115"/>
      <c r="G717" s="115"/>
      <c r="H717" s="115">
        <f t="shared" si="11270"/>
        <v>0</v>
      </c>
      <c r="J717" s="118"/>
      <c r="K717" s="118"/>
      <c r="L717" s="115"/>
      <c r="M717" s="115"/>
      <c r="N717" s="115"/>
      <c r="O717" s="115"/>
      <c r="P717" s="115"/>
      <c r="Q717" s="115">
        <f t="shared" si="11271"/>
        <v>0</v>
      </c>
      <c r="S717" s="118"/>
      <c r="T717" s="118"/>
      <c r="U717" s="115"/>
      <c r="V717" s="115"/>
      <c r="W717" s="115"/>
      <c r="X717" s="115"/>
      <c r="Y717" s="115"/>
      <c r="Z717" s="115"/>
      <c r="AB717" s="118"/>
      <c r="AC717" s="118"/>
      <c r="AD717" s="115"/>
      <c r="AE717" s="115"/>
      <c r="AF717" s="115"/>
      <c r="AG717" s="115"/>
      <c r="AH717" s="115"/>
      <c r="AI717" s="115"/>
      <c r="AK717" s="118"/>
      <c r="AL717" s="118"/>
      <c r="AM717" s="115"/>
      <c r="AN717" s="115"/>
      <c r="AO717" s="115"/>
      <c r="AP717" s="115"/>
      <c r="AQ717" s="115"/>
      <c r="AR717" s="115"/>
      <c r="AT717" s="118"/>
      <c r="AU717" s="118"/>
      <c r="AV717" s="115"/>
      <c r="AW717" s="115"/>
      <c r="AX717" s="115"/>
      <c r="AY717" s="115"/>
      <c r="AZ717" s="115"/>
      <c r="BA717" s="115"/>
      <c r="BC717" s="118"/>
      <c r="BD717" s="118"/>
      <c r="BE717" s="115"/>
      <c r="BF717" s="115"/>
      <c r="BG717" s="115"/>
      <c r="BH717" s="115"/>
      <c r="BI717" s="115"/>
      <c r="BJ717" s="115"/>
      <c r="BL717" s="118"/>
      <c r="BM717" s="118"/>
      <c r="BN717" s="115"/>
      <c r="BO717" s="115"/>
      <c r="BP717" s="115"/>
      <c r="BQ717" s="115"/>
      <c r="BR717" s="115"/>
      <c r="BS717" s="115"/>
      <c r="BU717" s="118"/>
      <c r="BV717" s="118"/>
      <c r="BW717" s="115"/>
      <c r="BX717" s="115"/>
      <c r="BY717" s="115"/>
      <c r="BZ717" s="115"/>
      <c r="CA717" s="115"/>
      <c r="CB717" s="115"/>
      <c r="CD717" s="118"/>
      <c r="CE717" s="118"/>
      <c r="CF717" s="115"/>
      <c r="CG717" s="115"/>
      <c r="CH717" s="115"/>
      <c r="CI717" s="115"/>
      <c r="CJ717" s="115"/>
      <c r="CK717" s="115"/>
      <c r="CM717" s="118"/>
      <c r="CN717" s="118"/>
      <c r="CO717" s="115"/>
      <c r="CP717" s="115"/>
      <c r="CQ717" s="115"/>
      <c r="CR717" s="115"/>
      <c r="CS717" s="115"/>
      <c r="CT717" s="115"/>
      <c r="CV717" s="118"/>
      <c r="CW717" s="118"/>
      <c r="CX717" s="115"/>
      <c r="CY717" s="115"/>
      <c r="CZ717" s="115"/>
      <c r="DA717" s="115"/>
      <c r="DB717" s="115"/>
      <c r="DC717" s="115"/>
      <c r="DE717" s="118"/>
      <c r="DF717" s="118"/>
      <c r="DG717" s="115"/>
      <c r="DH717" s="115"/>
      <c r="DI717" s="115"/>
      <c r="DJ717" s="115"/>
      <c r="DK717" s="115"/>
      <c r="DL717" s="115"/>
      <c r="DN717" s="118"/>
      <c r="DO717" s="118"/>
      <c r="DP717" s="115"/>
      <c r="DQ717" s="115"/>
      <c r="DR717" s="115"/>
      <c r="DS717" s="115"/>
      <c r="DT717" s="115"/>
      <c r="DU717" s="115"/>
      <c r="DW717" s="118"/>
      <c r="DX717" s="118"/>
      <c r="DY717" s="115"/>
      <c r="DZ717" s="115"/>
      <c r="EA717" s="115"/>
      <c r="EB717" s="115"/>
      <c r="EC717" s="115"/>
      <c r="ED717" s="115"/>
      <c r="EF717" s="118"/>
      <c r="EG717" s="118"/>
      <c r="EH717" s="115"/>
      <c r="EI717" s="115"/>
      <c r="EJ717" s="115"/>
      <c r="EK717" s="115"/>
      <c r="EL717" s="115"/>
      <c r="EM717" s="115"/>
      <c r="EO717" s="118"/>
      <c r="EP717" s="118"/>
      <c r="EQ717" s="115"/>
      <c r="ER717" s="115"/>
      <c r="ES717" s="115"/>
      <c r="ET717" s="115"/>
      <c r="EU717" s="115"/>
      <c r="EV717" s="115"/>
      <c r="EX717" s="118"/>
      <c r="EY717" s="118"/>
      <c r="EZ717" s="115"/>
      <c r="FA717" s="115"/>
      <c r="FB717" s="115"/>
      <c r="FC717" s="115"/>
      <c r="FD717" s="115"/>
      <c r="FE717" s="115"/>
      <c r="FG717" s="118"/>
      <c r="FH717" s="118"/>
      <c r="FI717" s="115"/>
      <c r="FJ717" s="115"/>
      <c r="FK717" s="115"/>
      <c r="FL717" s="115"/>
      <c r="FM717" s="115"/>
      <c r="FN717" s="115"/>
      <c r="FP717" s="118"/>
      <c r="FQ717" s="118"/>
      <c r="FR717" s="115"/>
      <c r="FS717" s="115"/>
      <c r="FT717" s="115"/>
      <c r="FU717" s="115"/>
      <c r="FV717" s="115"/>
      <c r="FW717" s="115"/>
      <c r="FY717" s="118"/>
      <c r="FZ717" s="118"/>
      <c r="GA717" s="115"/>
      <c r="GB717" s="115"/>
      <c r="GC717" s="115"/>
      <c r="GD717" s="115"/>
      <c r="GE717" s="115"/>
      <c r="GF717" s="115">
        <f t="shared" si="11272"/>
        <v>0</v>
      </c>
      <c r="GH717" s="118"/>
      <c r="GI717" s="118"/>
      <c r="GJ717" s="115"/>
      <c r="GK717" s="115"/>
      <c r="GL717" s="115"/>
      <c r="GM717" s="115"/>
      <c r="GN717" s="115"/>
      <c r="GO717" s="115">
        <f t="shared" si="11273"/>
        <v>0</v>
      </c>
      <c r="GQ717" s="118"/>
      <c r="GR717" s="118"/>
      <c r="GS717" s="115"/>
      <c r="GT717" s="115"/>
      <c r="GU717" s="115"/>
      <c r="GV717" s="115"/>
      <c r="GW717" s="115"/>
      <c r="GX717" s="115">
        <f t="shared" si="11274"/>
        <v>0</v>
      </c>
      <c r="GZ717" s="118"/>
      <c r="HA717" s="118"/>
      <c r="HB717" s="115"/>
      <c r="HC717" s="115"/>
      <c r="HD717" s="115"/>
      <c r="HE717" s="115"/>
      <c r="HF717" s="115"/>
      <c r="HG717" s="115">
        <f t="shared" si="11275"/>
        <v>0</v>
      </c>
      <c r="HI717" s="118"/>
      <c r="HJ717" s="118"/>
      <c r="HK717" s="115"/>
      <c r="HL717" s="115"/>
      <c r="HM717" s="115"/>
      <c r="HN717" s="115"/>
      <c r="HO717" s="115"/>
      <c r="HP717" s="115"/>
      <c r="HR717" s="118"/>
      <c r="HS717" s="118"/>
      <c r="HT717" s="115"/>
      <c r="HU717" s="115"/>
      <c r="HV717" s="115"/>
      <c r="HW717" s="115"/>
      <c r="HX717" s="115"/>
      <c r="HY717" s="115"/>
      <c r="IA717" s="118"/>
      <c r="IB717" s="118"/>
      <c r="IC717" s="115"/>
      <c r="ID717" s="115"/>
      <c r="IE717" s="115"/>
      <c r="IF717" s="115"/>
      <c r="IG717" s="115"/>
      <c r="IH717" s="115"/>
      <c r="IJ717" s="118"/>
      <c r="IK717" s="118"/>
      <c r="IL717" s="115"/>
      <c r="IM717" s="115"/>
      <c r="IN717" s="115"/>
      <c r="IO717" s="115"/>
      <c r="IP717" s="115"/>
      <c r="IQ717" s="115"/>
      <c r="IS717" s="118"/>
      <c r="IT717" s="118"/>
      <c r="IU717" s="115"/>
      <c r="IV717" s="115"/>
      <c r="IW717" s="115"/>
      <c r="IX717" s="115"/>
      <c r="IY717" s="115"/>
      <c r="IZ717" s="115"/>
      <c r="JB717" s="118"/>
      <c r="JC717" s="118"/>
      <c r="JD717" s="115"/>
      <c r="JE717" s="115"/>
      <c r="JF717" s="115"/>
      <c r="JG717" s="115"/>
      <c r="JH717" s="115"/>
      <c r="JI717" s="115"/>
      <c r="JK717" s="118"/>
      <c r="JL717" s="118"/>
      <c r="JM717" s="115"/>
      <c r="JN717" s="115"/>
      <c r="JO717" s="115"/>
      <c r="JP717" s="115"/>
      <c r="JQ717" s="115"/>
      <c r="JR717" s="115"/>
      <c r="JS717" s="481"/>
      <c r="JT717" s="118"/>
      <c r="JU717" s="118"/>
      <c r="JV717" s="115"/>
      <c r="JW717" s="115"/>
      <c r="JX717" s="115"/>
      <c r="JY717" s="115"/>
      <c r="JZ717" s="115"/>
      <c r="KA717" s="115"/>
      <c r="KB717" s="481"/>
      <c r="KC717" s="118"/>
      <c r="KD717" s="118"/>
      <c r="KE717" s="115"/>
      <c r="KF717" s="115"/>
      <c r="KG717" s="115"/>
      <c r="KH717" s="115"/>
      <c r="KI717" s="115"/>
      <c r="KJ717" s="115"/>
      <c r="KK717" s="481"/>
      <c r="KL717" s="118"/>
      <c r="KM717" s="118"/>
      <c r="KN717" s="115"/>
      <c r="KO717" s="115"/>
      <c r="KP717" s="115"/>
      <c r="KQ717" s="115"/>
      <c r="KR717" s="115"/>
      <c r="KS717" s="115"/>
      <c r="KT717" s="481"/>
      <c r="KU717" s="118"/>
      <c r="KV717" s="118"/>
      <c r="KW717" s="115"/>
      <c r="KX717" s="115"/>
      <c r="KY717" s="115"/>
      <c r="KZ717" s="115"/>
      <c r="LA717" s="115"/>
      <c r="LB717" s="115">
        <f t="shared" si="11276"/>
        <v>0</v>
      </c>
      <c r="LC717" s="481"/>
      <c r="LD717" s="118"/>
      <c r="LE717" s="118"/>
      <c r="LF717" s="115"/>
      <c r="LG717" s="115"/>
      <c r="LH717" s="115"/>
      <c r="LI717" s="115"/>
      <c r="LJ717" s="115"/>
      <c r="LK717" s="115">
        <f t="shared" si="11277"/>
        <v>0</v>
      </c>
      <c r="LL717" s="481"/>
      <c r="LM717" s="118"/>
      <c r="LN717" s="118"/>
      <c r="LO717" s="115"/>
      <c r="LP717" s="115"/>
      <c r="LQ717" s="115"/>
      <c r="LR717" s="115"/>
      <c r="LS717" s="115"/>
      <c r="LT717" s="115">
        <f t="shared" si="11278"/>
        <v>0</v>
      </c>
      <c r="LU717" s="481"/>
      <c r="LV717" s="118"/>
      <c r="LW717" s="118"/>
      <c r="LX717" s="115"/>
      <c r="LY717" s="115"/>
      <c r="LZ717" s="115"/>
      <c r="MA717" s="115"/>
      <c r="MB717" s="115"/>
      <c r="MC717" s="115">
        <f t="shared" si="11279"/>
        <v>0</v>
      </c>
      <c r="MD717" s="481"/>
      <c r="ME717" s="118"/>
      <c r="MF717" s="118"/>
      <c r="MG717" s="115"/>
      <c r="MH717" s="115"/>
      <c r="MI717" s="115"/>
      <c r="MJ717" s="115"/>
      <c r="MK717" s="115"/>
      <c r="ML717" s="115">
        <f t="shared" si="11280"/>
        <v>0</v>
      </c>
      <c r="MM717" s="481"/>
      <c r="MN717" s="118"/>
      <c r="MO717" s="118"/>
      <c r="MP717" s="115"/>
      <c r="MQ717" s="115"/>
      <c r="MR717" s="115"/>
      <c r="MS717" s="115"/>
      <c r="MT717" s="115"/>
      <c r="MU717" s="115"/>
      <c r="MV717" s="481"/>
      <c r="MW717" s="118"/>
      <c r="MX717" s="118"/>
      <c r="MY717" s="115"/>
      <c r="MZ717" s="115"/>
      <c r="NA717" s="115"/>
      <c r="NB717" s="115"/>
      <c r="NC717" s="115"/>
      <c r="ND717" s="115">
        <f t="shared" si="11281"/>
        <v>0</v>
      </c>
      <c r="NE717" s="481"/>
      <c r="NF717" s="118"/>
      <c r="NG717" s="118"/>
      <c r="NH717" s="115"/>
      <c r="NI717" s="115"/>
      <c r="NJ717" s="115"/>
      <c r="NK717" s="115"/>
      <c r="NL717" s="115"/>
      <c r="NM717" s="115">
        <f t="shared" si="11282"/>
        <v>0</v>
      </c>
      <c r="NN717" s="481"/>
      <c r="NO717" s="118"/>
      <c r="NP717" s="118"/>
      <c r="NQ717" s="115"/>
      <c r="NR717" s="115"/>
      <c r="NS717" s="115"/>
      <c r="NT717" s="115"/>
      <c r="NU717" s="115"/>
      <c r="NV717" s="115">
        <f t="shared" si="11283"/>
        <v>0</v>
      </c>
      <c r="NW717" s="481"/>
      <c r="NX717" s="118"/>
      <c r="NY717" s="118"/>
      <c r="NZ717" s="115"/>
      <c r="OA717" s="115"/>
      <c r="OB717" s="115"/>
      <c r="OC717" s="115"/>
      <c r="OD717" s="115"/>
      <c r="OE717" s="115">
        <f t="shared" si="11284"/>
        <v>0</v>
      </c>
      <c r="OF717" s="481"/>
      <c r="OG717" s="118"/>
      <c r="OH717" s="118"/>
      <c r="OI717" s="115"/>
      <c r="OJ717" s="115"/>
      <c r="OK717" s="115"/>
      <c r="OL717" s="115"/>
      <c r="OM717" s="115"/>
      <c r="ON717" s="115">
        <f t="shared" si="11285"/>
        <v>0</v>
      </c>
      <c r="OO717" s="481"/>
      <c r="OP717" s="118"/>
      <c r="OQ717" s="118"/>
      <c r="OR717" s="115"/>
      <c r="OS717" s="115"/>
      <c r="OT717" s="115"/>
      <c r="OU717" s="115"/>
      <c r="OV717" s="115"/>
      <c r="OW717" s="115">
        <f t="shared" si="11286"/>
        <v>0</v>
      </c>
      <c r="OY717" s="118"/>
      <c r="OZ717" s="118"/>
      <c r="PA717" s="115"/>
      <c r="PB717" s="115"/>
      <c r="PC717" s="115"/>
      <c r="PD717" s="115"/>
      <c r="PE717" s="115"/>
      <c r="PF717" s="115">
        <f t="shared" si="11287"/>
        <v>0</v>
      </c>
    </row>
    <row r="718" spans="1:422">
      <c r="A718" s="118"/>
      <c r="B718" s="118"/>
      <c r="C718" s="115"/>
      <c r="D718" s="115"/>
      <c r="E718" s="115"/>
      <c r="F718" s="115"/>
      <c r="G718" s="115"/>
      <c r="H718" s="115">
        <f t="shared" si="11270"/>
        <v>0</v>
      </c>
      <c r="J718" s="118"/>
      <c r="K718" s="118"/>
      <c r="L718" s="115"/>
      <c r="M718" s="115"/>
      <c r="N718" s="115"/>
      <c r="O718" s="115"/>
      <c r="P718" s="115"/>
      <c r="Q718" s="115">
        <f t="shared" si="11271"/>
        <v>0</v>
      </c>
      <c r="S718" s="118"/>
      <c r="T718" s="118"/>
      <c r="U718" s="115"/>
      <c r="V718" s="115"/>
      <c r="W718" s="115"/>
      <c r="X718" s="115"/>
      <c r="Y718" s="115"/>
      <c r="Z718" s="115"/>
      <c r="AB718" s="118"/>
      <c r="AC718" s="118"/>
      <c r="AD718" s="115"/>
      <c r="AE718" s="115"/>
      <c r="AF718" s="115"/>
      <c r="AG718" s="115"/>
      <c r="AH718" s="115"/>
      <c r="AI718" s="115"/>
      <c r="AK718" s="118"/>
      <c r="AL718" s="118"/>
      <c r="AM718" s="115"/>
      <c r="AN718" s="115"/>
      <c r="AO718" s="115"/>
      <c r="AP718" s="115"/>
      <c r="AQ718" s="115"/>
      <c r="AR718" s="115"/>
      <c r="AT718" s="118"/>
      <c r="AU718" s="118"/>
      <c r="AV718" s="115"/>
      <c r="AW718" s="115"/>
      <c r="AX718" s="115"/>
      <c r="AY718" s="115"/>
      <c r="AZ718" s="115"/>
      <c r="BA718" s="115"/>
      <c r="BC718" s="118"/>
      <c r="BD718" s="118"/>
      <c r="BE718" s="115"/>
      <c r="BF718" s="115"/>
      <c r="BG718" s="115"/>
      <c r="BH718" s="115"/>
      <c r="BI718" s="115"/>
      <c r="BJ718" s="115"/>
      <c r="BL718" s="118"/>
      <c r="BM718" s="118"/>
      <c r="BN718" s="115"/>
      <c r="BO718" s="115"/>
      <c r="BP718" s="115"/>
      <c r="BQ718" s="115"/>
      <c r="BR718" s="115"/>
      <c r="BS718" s="115"/>
      <c r="BU718" s="118"/>
      <c r="BV718" s="118"/>
      <c r="BW718" s="115"/>
      <c r="BX718" s="115"/>
      <c r="BY718" s="115"/>
      <c r="BZ718" s="115"/>
      <c r="CA718" s="115"/>
      <c r="CB718" s="115"/>
      <c r="CD718" s="118"/>
      <c r="CE718" s="118"/>
      <c r="CF718" s="115"/>
      <c r="CG718" s="115"/>
      <c r="CH718" s="115"/>
      <c r="CI718" s="115"/>
      <c r="CJ718" s="115"/>
      <c r="CK718" s="115"/>
      <c r="CM718" s="118"/>
      <c r="CN718" s="118"/>
      <c r="CO718" s="115"/>
      <c r="CP718" s="115"/>
      <c r="CQ718" s="115"/>
      <c r="CR718" s="115"/>
      <c r="CS718" s="115"/>
      <c r="CT718" s="115"/>
      <c r="CV718" s="118"/>
      <c r="CW718" s="118"/>
      <c r="CX718" s="115"/>
      <c r="CY718" s="115"/>
      <c r="CZ718" s="115"/>
      <c r="DA718" s="115"/>
      <c r="DB718" s="115"/>
      <c r="DC718" s="115"/>
      <c r="DE718" s="118"/>
      <c r="DF718" s="118"/>
      <c r="DG718" s="115"/>
      <c r="DH718" s="115"/>
      <c r="DI718" s="115"/>
      <c r="DJ718" s="115"/>
      <c r="DK718" s="115"/>
      <c r="DL718" s="115"/>
      <c r="DN718" s="118"/>
      <c r="DO718" s="118"/>
      <c r="DP718" s="115"/>
      <c r="DQ718" s="115"/>
      <c r="DR718" s="115"/>
      <c r="DS718" s="115"/>
      <c r="DT718" s="115"/>
      <c r="DU718" s="115"/>
      <c r="DW718" s="118"/>
      <c r="DX718" s="118"/>
      <c r="DY718" s="115"/>
      <c r="DZ718" s="115"/>
      <c r="EA718" s="115"/>
      <c r="EB718" s="115"/>
      <c r="EC718" s="115"/>
      <c r="ED718" s="115"/>
      <c r="EF718" s="118"/>
      <c r="EG718" s="118"/>
      <c r="EH718" s="115"/>
      <c r="EI718" s="115"/>
      <c r="EJ718" s="115"/>
      <c r="EK718" s="115"/>
      <c r="EL718" s="115"/>
      <c r="EM718" s="115"/>
      <c r="EO718" s="118"/>
      <c r="EP718" s="118"/>
      <c r="EQ718" s="115"/>
      <c r="ER718" s="115"/>
      <c r="ES718" s="115"/>
      <c r="ET718" s="115"/>
      <c r="EU718" s="115"/>
      <c r="EV718" s="115"/>
      <c r="EX718" s="118"/>
      <c r="EY718" s="118"/>
      <c r="EZ718" s="115"/>
      <c r="FA718" s="115"/>
      <c r="FB718" s="115"/>
      <c r="FC718" s="115"/>
      <c r="FD718" s="115"/>
      <c r="FE718" s="115"/>
      <c r="FG718" s="118"/>
      <c r="FH718" s="118"/>
      <c r="FI718" s="115"/>
      <c r="FJ718" s="115"/>
      <c r="FK718" s="115"/>
      <c r="FL718" s="115"/>
      <c r="FM718" s="115"/>
      <c r="FN718" s="115"/>
      <c r="FP718" s="118"/>
      <c r="FQ718" s="118"/>
      <c r="FR718" s="115"/>
      <c r="FS718" s="115"/>
      <c r="FT718" s="115"/>
      <c r="FU718" s="115"/>
      <c r="FV718" s="115"/>
      <c r="FW718" s="115"/>
      <c r="FY718" s="118"/>
      <c r="FZ718" s="118"/>
      <c r="GA718" s="115"/>
      <c r="GB718" s="115"/>
      <c r="GC718" s="115"/>
      <c r="GD718" s="115"/>
      <c r="GE718" s="115"/>
      <c r="GF718" s="115">
        <f t="shared" si="11272"/>
        <v>0</v>
      </c>
      <c r="GH718" s="118"/>
      <c r="GI718" s="118"/>
      <c r="GJ718" s="115"/>
      <c r="GK718" s="115"/>
      <c r="GL718" s="115"/>
      <c r="GM718" s="115"/>
      <c r="GN718" s="115"/>
      <c r="GO718" s="115">
        <f t="shared" si="11273"/>
        <v>0</v>
      </c>
      <c r="GQ718" s="118"/>
      <c r="GR718" s="118"/>
      <c r="GS718" s="115"/>
      <c r="GT718" s="115"/>
      <c r="GU718" s="115"/>
      <c r="GV718" s="115"/>
      <c r="GW718" s="115"/>
      <c r="GX718" s="115">
        <f t="shared" si="11274"/>
        <v>0</v>
      </c>
      <c r="GZ718" s="118"/>
      <c r="HA718" s="118"/>
      <c r="HB718" s="115"/>
      <c r="HC718" s="115"/>
      <c r="HD718" s="115"/>
      <c r="HE718" s="115"/>
      <c r="HF718" s="115"/>
      <c r="HG718" s="115">
        <f t="shared" si="11275"/>
        <v>0</v>
      </c>
      <c r="HI718" s="118"/>
      <c r="HJ718" s="118"/>
      <c r="HK718" s="115"/>
      <c r="HL718" s="115"/>
      <c r="HM718" s="115"/>
      <c r="HN718" s="115"/>
      <c r="HO718" s="115"/>
      <c r="HP718" s="115"/>
      <c r="HR718" s="118"/>
      <c r="HS718" s="118"/>
      <c r="HT718" s="115"/>
      <c r="HU718" s="115"/>
      <c r="HV718" s="115"/>
      <c r="HW718" s="115"/>
      <c r="HX718" s="115"/>
      <c r="HY718" s="115"/>
      <c r="IA718" s="118"/>
      <c r="IB718" s="118"/>
      <c r="IC718" s="115"/>
      <c r="ID718" s="115"/>
      <c r="IE718" s="115"/>
      <c r="IF718" s="115"/>
      <c r="IG718" s="115"/>
      <c r="IH718" s="115"/>
      <c r="IJ718" s="118"/>
      <c r="IK718" s="118"/>
      <c r="IL718" s="115"/>
      <c r="IM718" s="115"/>
      <c r="IN718" s="115"/>
      <c r="IO718" s="115"/>
      <c r="IP718" s="115"/>
      <c r="IQ718" s="115"/>
      <c r="IS718" s="118"/>
      <c r="IT718" s="118"/>
      <c r="IU718" s="115"/>
      <c r="IV718" s="115"/>
      <c r="IW718" s="115"/>
      <c r="IX718" s="115"/>
      <c r="IY718" s="115"/>
      <c r="IZ718" s="115"/>
      <c r="JB718" s="118"/>
      <c r="JC718" s="118"/>
      <c r="JD718" s="115"/>
      <c r="JE718" s="115"/>
      <c r="JF718" s="115"/>
      <c r="JG718" s="115"/>
      <c r="JH718" s="115"/>
      <c r="JI718" s="115"/>
      <c r="JK718" s="118"/>
      <c r="JL718" s="118"/>
      <c r="JM718" s="115"/>
      <c r="JN718" s="115"/>
      <c r="JO718" s="115"/>
      <c r="JP718" s="115"/>
      <c r="JQ718" s="115"/>
      <c r="JR718" s="115"/>
      <c r="JS718" s="481"/>
      <c r="JT718" s="118"/>
      <c r="JU718" s="118"/>
      <c r="JV718" s="115"/>
      <c r="JW718" s="115"/>
      <c r="JX718" s="115"/>
      <c r="JY718" s="115"/>
      <c r="JZ718" s="115"/>
      <c r="KA718" s="115"/>
      <c r="KB718" s="481"/>
      <c r="KC718" s="118"/>
      <c r="KD718" s="118"/>
      <c r="KE718" s="115"/>
      <c r="KF718" s="115"/>
      <c r="KG718" s="115"/>
      <c r="KH718" s="115"/>
      <c r="KI718" s="115"/>
      <c r="KJ718" s="115"/>
      <c r="KK718" s="481"/>
      <c r="KL718" s="118"/>
      <c r="KM718" s="118"/>
      <c r="KN718" s="115"/>
      <c r="KO718" s="115"/>
      <c r="KP718" s="115"/>
      <c r="KQ718" s="115"/>
      <c r="KR718" s="115"/>
      <c r="KS718" s="115"/>
      <c r="KT718" s="481"/>
      <c r="KU718" s="118"/>
      <c r="KV718" s="118"/>
      <c r="KW718" s="115"/>
      <c r="KX718" s="115"/>
      <c r="KY718" s="115"/>
      <c r="KZ718" s="115"/>
      <c r="LA718" s="115"/>
      <c r="LB718" s="115">
        <f t="shared" si="11276"/>
        <v>0</v>
      </c>
      <c r="LC718" s="481"/>
      <c r="LD718" s="118"/>
      <c r="LE718" s="118"/>
      <c r="LF718" s="115"/>
      <c r="LG718" s="115"/>
      <c r="LH718" s="115"/>
      <c r="LI718" s="115"/>
      <c r="LJ718" s="115"/>
      <c r="LK718" s="115">
        <f t="shared" si="11277"/>
        <v>0</v>
      </c>
      <c r="LL718" s="481"/>
      <c r="LM718" s="118"/>
      <c r="LN718" s="118"/>
      <c r="LO718" s="115"/>
      <c r="LP718" s="115"/>
      <c r="LQ718" s="115"/>
      <c r="LR718" s="115"/>
      <c r="LS718" s="115"/>
      <c r="LT718" s="115">
        <f t="shared" si="11278"/>
        <v>0</v>
      </c>
      <c r="LU718" s="481"/>
      <c r="LV718" s="118"/>
      <c r="LW718" s="118"/>
      <c r="LX718" s="115"/>
      <c r="LY718" s="115"/>
      <c r="LZ718" s="115"/>
      <c r="MA718" s="115"/>
      <c r="MB718" s="115"/>
      <c r="MC718" s="115">
        <f t="shared" si="11279"/>
        <v>0</v>
      </c>
      <c r="MD718" s="481"/>
      <c r="ME718" s="118"/>
      <c r="MF718" s="118"/>
      <c r="MG718" s="115"/>
      <c r="MH718" s="115"/>
      <c r="MI718" s="115"/>
      <c r="MJ718" s="115"/>
      <c r="MK718" s="115"/>
      <c r="ML718" s="115">
        <f t="shared" si="11280"/>
        <v>0</v>
      </c>
      <c r="MM718" s="481"/>
      <c r="MN718" s="118"/>
      <c r="MO718" s="118"/>
      <c r="MP718" s="115"/>
      <c r="MQ718" s="115"/>
      <c r="MR718" s="115"/>
      <c r="MS718" s="115"/>
      <c r="MT718" s="115"/>
      <c r="MU718" s="115"/>
      <c r="MV718" s="481"/>
      <c r="MW718" s="118"/>
      <c r="MX718" s="118"/>
      <c r="MY718" s="115"/>
      <c r="MZ718" s="115"/>
      <c r="NA718" s="115"/>
      <c r="NB718" s="115"/>
      <c r="NC718" s="115"/>
      <c r="ND718" s="115">
        <f t="shared" si="11281"/>
        <v>0</v>
      </c>
      <c r="NE718" s="481"/>
      <c r="NF718" s="118"/>
      <c r="NG718" s="118"/>
      <c r="NH718" s="115"/>
      <c r="NI718" s="115"/>
      <c r="NJ718" s="115"/>
      <c r="NK718" s="115"/>
      <c r="NL718" s="115"/>
      <c r="NM718" s="115">
        <f t="shared" si="11282"/>
        <v>0</v>
      </c>
      <c r="NN718" s="481"/>
      <c r="NO718" s="118"/>
      <c r="NP718" s="118"/>
      <c r="NQ718" s="115"/>
      <c r="NR718" s="115"/>
      <c r="NS718" s="115"/>
      <c r="NT718" s="115"/>
      <c r="NU718" s="115"/>
      <c r="NV718" s="115">
        <f t="shared" si="11283"/>
        <v>0</v>
      </c>
      <c r="NW718" s="481"/>
      <c r="NX718" s="118"/>
      <c r="NY718" s="118"/>
      <c r="NZ718" s="115"/>
      <c r="OA718" s="115"/>
      <c r="OB718" s="115"/>
      <c r="OC718" s="115"/>
      <c r="OD718" s="115"/>
      <c r="OE718" s="115">
        <f t="shared" si="11284"/>
        <v>0</v>
      </c>
      <c r="OF718" s="481"/>
      <c r="OG718" s="118"/>
      <c r="OH718" s="118"/>
      <c r="OI718" s="115"/>
      <c r="OJ718" s="115"/>
      <c r="OK718" s="115"/>
      <c r="OL718" s="115"/>
      <c r="OM718" s="115"/>
      <c r="ON718" s="115">
        <f t="shared" si="11285"/>
        <v>0</v>
      </c>
      <c r="OO718" s="481"/>
      <c r="OP718" s="118"/>
      <c r="OQ718" s="118"/>
      <c r="OR718" s="115"/>
      <c r="OS718" s="115"/>
      <c r="OT718" s="115"/>
      <c r="OU718" s="115"/>
      <c r="OV718" s="115"/>
      <c r="OW718" s="115">
        <f t="shared" si="11286"/>
        <v>0</v>
      </c>
      <c r="OY718" s="118"/>
      <c r="OZ718" s="118"/>
      <c r="PA718" s="115"/>
      <c r="PB718" s="115"/>
      <c r="PC718" s="115"/>
      <c r="PD718" s="115"/>
      <c r="PE718" s="115"/>
      <c r="PF718" s="115">
        <f t="shared" si="11287"/>
        <v>0</v>
      </c>
    </row>
    <row r="719" spans="1:422">
      <c r="A719" s="118"/>
      <c r="B719" s="118"/>
      <c r="C719" s="115"/>
      <c r="D719" s="115"/>
      <c r="E719" s="115"/>
      <c r="F719" s="115"/>
      <c r="G719" s="115"/>
      <c r="H719" s="115">
        <f t="shared" si="11270"/>
        <v>0</v>
      </c>
      <c r="J719" s="118"/>
      <c r="K719" s="118"/>
      <c r="L719" s="115"/>
      <c r="M719" s="115"/>
      <c r="N719" s="115"/>
      <c r="O719" s="115"/>
      <c r="P719" s="115"/>
      <c r="Q719" s="115">
        <f t="shared" si="11271"/>
        <v>0</v>
      </c>
      <c r="S719" s="118"/>
      <c r="T719" s="118"/>
      <c r="U719" s="115"/>
      <c r="V719" s="115"/>
      <c r="W719" s="115"/>
      <c r="X719" s="115"/>
      <c r="Y719" s="115"/>
      <c r="Z719" s="115"/>
      <c r="AB719" s="118"/>
      <c r="AC719" s="118"/>
      <c r="AD719" s="115"/>
      <c r="AE719" s="115"/>
      <c r="AF719" s="115"/>
      <c r="AG719" s="115"/>
      <c r="AH719" s="115"/>
      <c r="AI719" s="115"/>
      <c r="AK719" s="118"/>
      <c r="AL719" s="118"/>
      <c r="AM719" s="115"/>
      <c r="AN719" s="115"/>
      <c r="AO719" s="115"/>
      <c r="AP719" s="115"/>
      <c r="AQ719" s="115"/>
      <c r="AR719" s="115"/>
      <c r="AT719" s="118"/>
      <c r="AU719" s="118"/>
      <c r="AV719" s="115"/>
      <c r="AW719" s="115"/>
      <c r="AX719" s="115"/>
      <c r="AY719" s="115"/>
      <c r="AZ719" s="115"/>
      <c r="BA719" s="115"/>
      <c r="BC719" s="118"/>
      <c r="BD719" s="118"/>
      <c r="BE719" s="115"/>
      <c r="BF719" s="115"/>
      <c r="BG719" s="115"/>
      <c r="BH719" s="115"/>
      <c r="BI719" s="115"/>
      <c r="BJ719" s="115"/>
      <c r="BL719" s="118"/>
      <c r="BM719" s="118"/>
      <c r="BN719" s="115"/>
      <c r="BO719" s="115"/>
      <c r="BP719" s="115"/>
      <c r="BQ719" s="115"/>
      <c r="BR719" s="115"/>
      <c r="BS719" s="115"/>
      <c r="BU719" s="118"/>
      <c r="BV719" s="118"/>
      <c r="BW719" s="115"/>
      <c r="BX719" s="115"/>
      <c r="BY719" s="115"/>
      <c r="BZ719" s="115"/>
      <c r="CA719" s="115"/>
      <c r="CB719" s="115"/>
      <c r="CD719" s="118"/>
      <c r="CE719" s="118"/>
      <c r="CF719" s="115"/>
      <c r="CG719" s="115"/>
      <c r="CH719" s="115"/>
      <c r="CI719" s="115"/>
      <c r="CJ719" s="115"/>
      <c r="CK719" s="115"/>
      <c r="CM719" s="118"/>
      <c r="CN719" s="118"/>
      <c r="CO719" s="115"/>
      <c r="CP719" s="115"/>
      <c r="CQ719" s="115"/>
      <c r="CR719" s="115"/>
      <c r="CS719" s="115"/>
      <c r="CT719" s="115"/>
      <c r="CV719" s="118"/>
      <c r="CW719" s="118"/>
      <c r="CX719" s="115"/>
      <c r="CY719" s="115"/>
      <c r="CZ719" s="115"/>
      <c r="DA719" s="115"/>
      <c r="DB719" s="115"/>
      <c r="DC719" s="115"/>
      <c r="DE719" s="118"/>
      <c r="DF719" s="118"/>
      <c r="DG719" s="115"/>
      <c r="DH719" s="115"/>
      <c r="DI719" s="115"/>
      <c r="DJ719" s="115"/>
      <c r="DK719" s="115"/>
      <c r="DL719" s="115"/>
      <c r="DN719" s="118"/>
      <c r="DO719" s="118"/>
      <c r="DP719" s="115"/>
      <c r="DQ719" s="115"/>
      <c r="DR719" s="115"/>
      <c r="DS719" s="115"/>
      <c r="DT719" s="115"/>
      <c r="DU719" s="115"/>
      <c r="DW719" s="118"/>
      <c r="DX719" s="118"/>
      <c r="DY719" s="115"/>
      <c r="DZ719" s="115"/>
      <c r="EA719" s="115"/>
      <c r="EB719" s="115"/>
      <c r="EC719" s="115"/>
      <c r="ED719" s="115"/>
      <c r="EF719" s="118"/>
      <c r="EG719" s="118"/>
      <c r="EH719" s="115"/>
      <c r="EI719" s="115"/>
      <c r="EJ719" s="115"/>
      <c r="EK719" s="115"/>
      <c r="EL719" s="115"/>
      <c r="EM719" s="115"/>
      <c r="EO719" s="118"/>
      <c r="EP719" s="118"/>
      <c r="EQ719" s="115"/>
      <c r="ER719" s="115"/>
      <c r="ES719" s="115"/>
      <c r="ET719" s="115"/>
      <c r="EU719" s="115"/>
      <c r="EV719" s="115"/>
      <c r="EX719" s="118"/>
      <c r="EY719" s="118"/>
      <c r="EZ719" s="115"/>
      <c r="FA719" s="115"/>
      <c r="FB719" s="115"/>
      <c r="FC719" s="115"/>
      <c r="FD719" s="115"/>
      <c r="FE719" s="115"/>
      <c r="FG719" s="118"/>
      <c r="FH719" s="118"/>
      <c r="FI719" s="115"/>
      <c r="FJ719" s="115"/>
      <c r="FK719" s="115"/>
      <c r="FL719" s="115"/>
      <c r="FM719" s="115"/>
      <c r="FN719" s="115"/>
      <c r="FP719" s="118"/>
      <c r="FQ719" s="118"/>
      <c r="FR719" s="115"/>
      <c r="FS719" s="115"/>
      <c r="FT719" s="115"/>
      <c r="FU719" s="115"/>
      <c r="FV719" s="115"/>
      <c r="FW719" s="115"/>
      <c r="FY719" s="118"/>
      <c r="FZ719" s="118"/>
      <c r="GA719" s="115"/>
      <c r="GB719" s="115"/>
      <c r="GC719" s="115"/>
      <c r="GD719" s="115"/>
      <c r="GE719" s="115"/>
      <c r="GF719" s="115">
        <f t="shared" si="11272"/>
        <v>0</v>
      </c>
      <c r="GH719" s="118"/>
      <c r="GI719" s="118"/>
      <c r="GJ719" s="115"/>
      <c r="GK719" s="115"/>
      <c r="GL719" s="115"/>
      <c r="GM719" s="115"/>
      <c r="GN719" s="115"/>
      <c r="GO719" s="115">
        <f t="shared" si="11273"/>
        <v>0</v>
      </c>
      <c r="GQ719" s="118"/>
      <c r="GR719" s="118"/>
      <c r="GS719" s="115"/>
      <c r="GT719" s="115"/>
      <c r="GU719" s="115"/>
      <c r="GV719" s="115"/>
      <c r="GW719" s="115"/>
      <c r="GX719" s="115">
        <f t="shared" si="11274"/>
        <v>0</v>
      </c>
      <c r="GZ719" s="118"/>
      <c r="HA719" s="118"/>
      <c r="HB719" s="115"/>
      <c r="HC719" s="115"/>
      <c r="HD719" s="115"/>
      <c r="HE719" s="115"/>
      <c r="HF719" s="115"/>
      <c r="HG719" s="115">
        <f t="shared" si="11275"/>
        <v>0</v>
      </c>
      <c r="HI719" s="118"/>
      <c r="HJ719" s="118"/>
      <c r="HK719" s="115"/>
      <c r="HL719" s="115"/>
      <c r="HM719" s="115"/>
      <c r="HN719" s="115"/>
      <c r="HO719" s="115"/>
      <c r="HP719" s="115"/>
      <c r="HR719" s="118"/>
      <c r="HS719" s="118"/>
      <c r="HT719" s="115"/>
      <c r="HU719" s="115"/>
      <c r="HV719" s="115"/>
      <c r="HW719" s="115"/>
      <c r="HX719" s="115"/>
      <c r="HY719" s="115"/>
      <c r="IA719" s="118"/>
      <c r="IB719" s="118"/>
      <c r="IC719" s="115"/>
      <c r="ID719" s="115"/>
      <c r="IE719" s="115"/>
      <c r="IF719" s="115"/>
      <c r="IG719" s="115"/>
      <c r="IH719" s="115"/>
      <c r="IJ719" s="118"/>
      <c r="IK719" s="118"/>
      <c r="IL719" s="115"/>
      <c r="IM719" s="115"/>
      <c r="IN719" s="115"/>
      <c r="IO719" s="115"/>
      <c r="IP719" s="115"/>
      <c r="IQ719" s="115"/>
      <c r="IS719" s="118"/>
      <c r="IT719" s="118"/>
      <c r="IU719" s="115"/>
      <c r="IV719" s="115"/>
      <c r="IW719" s="115"/>
      <c r="IX719" s="115"/>
      <c r="IY719" s="115"/>
      <c r="IZ719" s="115"/>
      <c r="JB719" s="118"/>
      <c r="JC719" s="118"/>
      <c r="JD719" s="115"/>
      <c r="JE719" s="115"/>
      <c r="JF719" s="115"/>
      <c r="JG719" s="115"/>
      <c r="JH719" s="115"/>
      <c r="JI719" s="115"/>
      <c r="JK719" s="118"/>
      <c r="JL719" s="118"/>
      <c r="JM719" s="115"/>
      <c r="JN719" s="115"/>
      <c r="JO719" s="115"/>
      <c r="JP719" s="115"/>
      <c r="JQ719" s="115"/>
      <c r="JR719" s="115"/>
      <c r="JS719" s="481"/>
      <c r="JT719" s="118"/>
      <c r="JU719" s="118"/>
      <c r="JV719" s="115"/>
      <c r="JW719" s="115"/>
      <c r="JX719" s="115"/>
      <c r="JY719" s="115"/>
      <c r="JZ719" s="115"/>
      <c r="KA719" s="115"/>
      <c r="KB719" s="481"/>
      <c r="KC719" s="118"/>
      <c r="KD719" s="118"/>
      <c r="KE719" s="115"/>
      <c r="KF719" s="115"/>
      <c r="KG719" s="115"/>
      <c r="KH719" s="115"/>
      <c r="KI719" s="115"/>
      <c r="KJ719" s="115"/>
      <c r="KK719" s="481"/>
      <c r="KL719" s="118"/>
      <c r="KM719" s="118"/>
      <c r="KN719" s="115"/>
      <c r="KO719" s="115"/>
      <c r="KP719" s="115"/>
      <c r="KQ719" s="115"/>
      <c r="KR719" s="115"/>
      <c r="KS719" s="115"/>
      <c r="KT719" s="481"/>
      <c r="KU719" s="118"/>
      <c r="KV719" s="118"/>
      <c r="KW719" s="115"/>
      <c r="KX719" s="115"/>
      <c r="KY719" s="115"/>
      <c r="KZ719" s="115"/>
      <c r="LA719" s="115"/>
      <c r="LB719" s="115">
        <f t="shared" si="11276"/>
        <v>0</v>
      </c>
      <c r="LC719" s="481"/>
      <c r="LD719" s="118"/>
      <c r="LE719" s="118"/>
      <c r="LF719" s="115"/>
      <c r="LG719" s="115"/>
      <c r="LH719" s="115"/>
      <c r="LI719" s="115"/>
      <c r="LJ719" s="115"/>
      <c r="LK719" s="115">
        <f t="shared" si="11277"/>
        <v>0</v>
      </c>
      <c r="LL719" s="481"/>
      <c r="LM719" s="118"/>
      <c r="LN719" s="118"/>
      <c r="LO719" s="115"/>
      <c r="LP719" s="115"/>
      <c r="LQ719" s="115"/>
      <c r="LR719" s="115"/>
      <c r="LS719" s="115"/>
      <c r="LT719" s="115">
        <f t="shared" si="11278"/>
        <v>0</v>
      </c>
      <c r="LU719" s="481"/>
      <c r="LV719" s="118"/>
      <c r="LW719" s="118"/>
      <c r="LX719" s="115"/>
      <c r="LY719" s="115"/>
      <c r="LZ719" s="115"/>
      <c r="MA719" s="115"/>
      <c r="MB719" s="115"/>
      <c r="MC719" s="115">
        <f t="shared" si="11279"/>
        <v>0</v>
      </c>
      <c r="MD719" s="481"/>
      <c r="ME719" s="118"/>
      <c r="MF719" s="118"/>
      <c r="MG719" s="115"/>
      <c r="MH719" s="115"/>
      <c r="MI719" s="115"/>
      <c r="MJ719" s="115"/>
      <c r="MK719" s="115"/>
      <c r="ML719" s="115">
        <f t="shared" si="11280"/>
        <v>0</v>
      </c>
      <c r="MM719" s="481"/>
      <c r="MN719" s="118"/>
      <c r="MO719" s="118"/>
      <c r="MP719" s="115"/>
      <c r="MQ719" s="115"/>
      <c r="MR719" s="115"/>
      <c r="MS719" s="115"/>
      <c r="MT719" s="115"/>
      <c r="MU719" s="115"/>
      <c r="MV719" s="481"/>
      <c r="MW719" s="118"/>
      <c r="MX719" s="118"/>
      <c r="MY719" s="115"/>
      <c r="MZ719" s="115"/>
      <c r="NA719" s="115"/>
      <c r="NB719" s="115"/>
      <c r="NC719" s="115"/>
      <c r="ND719" s="115">
        <f t="shared" si="11281"/>
        <v>0</v>
      </c>
      <c r="NE719" s="481"/>
      <c r="NF719" s="118"/>
      <c r="NG719" s="118"/>
      <c r="NH719" s="115"/>
      <c r="NI719" s="115"/>
      <c r="NJ719" s="115"/>
      <c r="NK719" s="115"/>
      <c r="NL719" s="115"/>
      <c r="NM719" s="115">
        <f t="shared" si="11282"/>
        <v>0</v>
      </c>
      <c r="NN719" s="481"/>
      <c r="NO719" s="118"/>
      <c r="NP719" s="118"/>
      <c r="NQ719" s="115"/>
      <c r="NR719" s="115"/>
      <c r="NS719" s="115"/>
      <c r="NT719" s="115"/>
      <c r="NU719" s="115"/>
      <c r="NV719" s="115">
        <f t="shared" si="11283"/>
        <v>0</v>
      </c>
      <c r="NW719" s="481"/>
      <c r="NX719" s="118"/>
      <c r="NY719" s="118"/>
      <c r="NZ719" s="115"/>
      <c r="OA719" s="115"/>
      <c r="OB719" s="115"/>
      <c r="OC719" s="115"/>
      <c r="OD719" s="115"/>
      <c r="OE719" s="115">
        <f t="shared" si="11284"/>
        <v>0</v>
      </c>
      <c r="OF719" s="481"/>
      <c r="OG719" s="118"/>
      <c r="OH719" s="118"/>
      <c r="OI719" s="115"/>
      <c r="OJ719" s="115"/>
      <c r="OK719" s="115"/>
      <c r="OL719" s="115"/>
      <c r="OM719" s="115"/>
      <c r="ON719" s="115">
        <f t="shared" si="11285"/>
        <v>0</v>
      </c>
      <c r="OO719" s="481"/>
      <c r="OP719" s="118"/>
      <c r="OQ719" s="118"/>
      <c r="OR719" s="115"/>
      <c r="OS719" s="115"/>
      <c r="OT719" s="115"/>
      <c r="OU719" s="115"/>
      <c r="OV719" s="115"/>
      <c r="OW719" s="115">
        <f t="shared" si="11286"/>
        <v>0</v>
      </c>
      <c r="OY719" s="118"/>
      <c r="OZ719" s="118"/>
      <c r="PA719" s="115"/>
      <c r="PB719" s="115"/>
      <c r="PC719" s="115"/>
      <c r="PD719" s="115"/>
      <c r="PE719" s="115"/>
      <c r="PF719" s="115">
        <f t="shared" si="11287"/>
        <v>0</v>
      </c>
    </row>
    <row r="720" spans="1:422">
      <c r="A720" s="118"/>
      <c r="B720" s="118"/>
      <c r="C720" s="115"/>
      <c r="D720" s="115"/>
      <c r="E720" s="115"/>
      <c r="F720" s="115"/>
      <c r="G720" s="115"/>
      <c r="H720" s="115">
        <f t="shared" si="11270"/>
        <v>0</v>
      </c>
      <c r="J720" s="118"/>
      <c r="K720" s="118"/>
      <c r="L720" s="115"/>
      <c r="M720" s="115"/>
      <c r="N720" s="115"/>
      <c r="O720" s="115"/>
      <c r="P720" s="115"/>
      <c r="Q720" s="115">
        <f t="shared" si="11271"/>
        <v>0</v>
      </c>
      <c r="S720" s="118"/>
      <c r="T720" s="118"/>
      <c r="U720" s="115"/>
      <c r="V720" s="115"/>
      <c r="W720" s="115"/>
      <c r="X720" s="115"/>
      <c r="Y720" s="115"/>
      <c r="Z720" s="115">
        <f t="shared" ref="Z720:Z722" si="11288">PRODUCT(U720:Y720)</f>
        <v>0</v>
      </c>
      <c r="AB720" s="118"/>
      <c r="AC720" s="118"/>
      <c r="AD720" s="115"/>
      <c r="AE720" s="115"/>
      <c r="AF720" s="115"/>
      <c r="AG720" s="115"/>
      <c r="AH720" s="115"/>
      <c r="AI720" s="115">
        <f t="shared" ref="AI720:AI722" si="11289">PRODUCT(AD720:AH720)</f>
        <v>0</v>
      </c>
      <c r="AK720" s="118"/>
      <c r="AL720" s="118"/>
      <c r="AM720" s="115"/>
      <c r="AN720" s="115"/>
      <c r="AO720" s="115"/>
      <c r="AP720" s="115"/>
      <c r="AQ720" s="115"/>
      <c r="AR720" s="115">
        <f t="shared" ref="AR720:AR722" si="11290">PRODUCT(AM720:AQ720)</f>
        <v>0</v>
      </c>
      <c r="AT720" s="118"/>
      <c r="AU720" s="118"/>
      <c r="AV720" s="115"/>
      <c r="AW720" s="115"/>
      <c r="AX720" s="115"/>
      <c r="AY720" s="115"/>
      <c r="AZ720" s="115"/>
      <c r="BA720" s="115">
        <f t="shared" ref="BA720:BA722" si="11291">PRODUCT(AV720:AZ720)</f>
        <v>0</v>
      </c>
      <c r="BC720" s="118"/>
      <c r="BD720" s="118"/>
      <c r="BE720" s="115"/>
      <c r="BF720" s="115"/>
      <c r="BG720" s="115"/>
      <c r="BH720" s="115"/>
      <c r="BI720" s="115"/>
      <c r="BJ720" s="115">
        <f t="shared" ref="BJ720:BJ722" si="11292">PRODUCT(BE720:BI720)</f>
        <v>0</v>
      </c>
      <c r="BL720" s="118"/>
      <c r="BM720" s="118"/>
      <c r="BN720" s="115"/>
      <c r="BO720" s="115"/>
      <c r="BP720" s="115"/>
      <c r="BQ720" s="115"/>
      <c r="BR720" s="115"/>
      <c r="BS720" s="115">
        <f t="shared" ref="BS720:BS722" si="11293">PRODUCT(BN720:BR720)</f>
        <v>0</v>
      </c>
      <c r="BU720" s="118"/>
      <c r="BV720" s="118"/>
      <c r="BW720" s="115"/>
      <c r="BX720" s="115"/>
      <c r="BY720" s="115"/>
      <c r="BZ720" s="115"/>
      <c r="CA720" s="115"/>
      <c r="CB720" s="115">
        <f t="shared" ref="CB720:CB722" si="11294">PRODUCT(BW720:CA720)</f>
        <v>0</v>
      </c>
      <c r="CD720" s="118"/>
      <c r="CE720" s="118"/>
      <c r="CF720" s="115"/>
      <c r="CG720" s="115"/>
      <c r="CH720" s="115"/>
      <c r="CI720" s="115"/>
      <c r="CJ720" s="115"/>
      <c r="CK720" s="115">
        <f t="shared" ref="CK720:CK722" si="11295">PRODUCT(CF720:CJ720)</f>
        <v>0</v>
      </c>
      <c r="CM720" s="118"/>
      <c r="CN720" s="118"/>
      <c r="CO720" s="115"/>
      <c r="CP720" s="115"/>
      <c r="CQ720" s="115"/>
      <c r="CR720" s="115"/>
      <c r="CS720" s="115"/>
      <c r="CT720" s="115">
        <f t="shared" ref="CT720:CT722" si="11296">PRODUCT(CO720:CS720)</f>
        <v>0</v>
      </c>
      <c r="CV720" s="118"/>
      <c r="CW720" s="118"/>
      <c r="CX720" s="115"/>
      <c r="CY720" s="115"/>
      <c r="CZ720" s="115"/>
      <c r="DA720" s="115"/>
      <c r="DB720" s="115"/>
      <c r="DC720" s="115">
        <f t="shared" ref="DC720:DC722" si="11297">PRODUCT(CX720:DB720)</f>
        <v>0</v>
      </c>
      <c r="DE720" s="118"/>
      <c r="DF720" s="118"/>
      <c r="DG720" s="115"/>
      <c r="DH720" s="115"/>
      <c r="DI720" s="115"/>
      <c r="DJ720" s="115"/>
      <c r="DK720" s="115"/>
      <c r="DL720" s="115">
        <f t="shared" ref="DL720:DL722" si="11298">PRODUCT(DG720:DK720)</f>
        <v>0</v>
      </c>
      <c r="DN720" s="118"/>
      <c r="DO720" s="118"/>
      <c r="DP720" s="115"/>
      <c r="DQ720" s="115"/>
      <c r="DR720" s="115"/>
      <c r="DS720" s="115"/>
      <c r="DT720" s="115"/>
      <c r="DU720" s="115">
        <f t="shared" ref="DU720:DU722" si="11299">PRODUCT(DP720:DT720)</f>
        <v>0</v>
      </c>
      <c r="DW720" s="118"/>
      <c r="DX720" s="118"/>
      <c r="DY720" s="115"/>
      <c r="DZ720" s="115"/>
      <c r="EA720" s="115"/>
      <c r="EB720" s="115"/>
      <c r="EC720" s="115"/>
      <c r="ED720" s="115">
        <f t="shared" ref="ED720:ED722" si="11300">PRODUCT(DY720:EC720)</f>
        <v>0</v>
      </c>
      <c r="EF720" s="118"/>
      <c r="EG720" s="118"/>
      <c r="EH720" s="115"/>
      <c r="EI720" s="115"/>
      <c r="EJ720" s="115"/>
      <c r="EK720" s="115"/>
      <c r="EL720" s="115"/>
      <c r="EM720" s="115">
        <f t="shared" ref="EM720:EM722" si="11301">PRODUCT(EH720:EL720)</f>
        <v>0</v>
      </c>
      <c r="EO720" s="118"/>
      <c r="EP720" s="118"/>
      <c r="EQ720" s="115"/>
      <c r="ER720" s="115"/>
      <c r="ES720" s="115"/>
      <c r="ET720" s="115"/>
      <c r="EU720" s="115"/>
      <c r="EV720" s="115">
        <f t="shared" ref="EV720:EV722" si="11302">PRODUCT(EQ720:EU720)</f>
        <v>0</v>
      </c>
      <c r="EX720" s="118"/>
      <c r="EY720" s="118"/>
      <c r="EZ720" s="115"/>
      <c r="FA720" s="115"/>
      <c r="FB720" s="115"/>
      <c r="FC720" s="115"/>
      <c r="FD720" s="115"/>
      <c r="FE720" s="115">
        <f t="shared" ref="FE720:FE722" si="11303">PRODUCT(EZ720:FD720)</f>
        <v>0</v>
      </c>
      <c r="FG720" s="118"/>
      <c r="FH720" s="118"/>
      <c r="FI720" s="115"/>
      <c r="FJ720" s="115"/>
      <c r="FK720" s="115"/>
      <c r="FL720" s="115"/>
      <c r="FM720" s="115"/>
      <c r="FN720" s="115">
        <f t="shared" ref="FN720:FN722" si="11304">PRODUCT(FI720:FM720)</f>
        <v>0</v>
      </c>
      <c r="FP720" s="118"/>
      <c r="FQ720" s="118"/>
      <c r="FR720" s="115"/>
      <c r="FS720" s="115"/>
      <c r="FT720" s="115"/>
      <c r="FU720" s="115"/>
      <c r="FV720" s="115"/>
      <c r="FW720" s="115">
        <f t="shared" ref="FW720:FW722" si="11305">PRODUCT(FR720:FV720)</f>
        <v>0</v>
      </c>
      <c r="FY720" s="118"/>
      <c r="FZ720" s="118"/>
      <c r="GA720" s="115"/>
      <c r="GB720" s="115"/>
      <c r="GC720" s="115"/>
      <c r="GD720" s="115"/>
      <c r="GE720" s="115"/>
      <c r="GF720" s="115">
        <f t="shared" si="11272"/>
        <v>0</v>
      </c>
      <c r="GH720" s="118"/>
      <c r="GI720" s="118"/>
      <c r="GJ720" s="115"/>
      <c r="GK720" s="115"/>
      <c r="GL720" s="115"/>
      <c r="GM720" s="115"/>
      <c r="GN720" s="115"/>
      <c r="GO720" s="115">
        <f t="shared" si="11273"/>
        <v>0</v>
      </c>
      <c r="GQ720" s="118"/>
      <c r="GR720" s="118"/>
      <c r="GS720" s="115"/>
      <c r="GT720" s="115"/>
      <c r="GU720" s="115"/>
      <c r="GV720" s="115"/>
      <c r="GW720" s="115"/>
      <c r="GX720" s="115">
        <f t="shared" si="11274"/>
        <v>0</v>
      </c>
      <c r="GZ720" s="118"/>
      <c r="HA720" s="118"/>
      <c r="HB720" s="115"/>
      <c r="HC720" s="115"/>
      <c r="HD720" s="115"/>
      <c r="HE720" s="115"/>
      <c r="HF720" s="115"/>
      <c r="HG720" s="115">
        <f t="shared" si="11275"/>
        <v>0</v>
      </c>
      <c r="HI720" s="118"/>
      <c r="HJ720" s="118"/>
      <c r="HK720" s="115"/>
      <c r="HL720" s="115"/>
      <c r="HM720" s="115"/>
      <c r="HN720" s="115"/>
      <c r="HO720" s="115"/>
      <c r="HP720" s="115">
        <f t="shared" ref="HP720:HP722" si="11306">PRODUCT(HK720:HO720)</f>
        <v>0</v>
      </c>
      <c r="HR720" s="118"/>
      <c r="HS720" s="118"/>
      <c r="HT720" s="115"/>
      <c r="HU720" s="115"/>
      <c r="HV720" s="115"/>
      <c r="HW720" s="115"/>
      <c r="HX720" s="115"/>
      <c r="HY720" s="115">
        <f t="shared" ref="HY720:HY722" si="11307">PRODUCT(HT720:HX720)</f>
        <v>0</v>
      </c>
      <c r="IA720" s="118"/>
      <c r="IB720" s="118"/>
      <c r="IC720" s="115"/>
      <c r="ID720" s="115"/>
      <c r="IE720" s="115"/>
      <c r="IF720" s="115"/>
      <c r="IG720" s="115"/>
      <c r="IH720" s="115">
        <f t="shared" ref="IH720:IH722" si="11308">PRODUCT(IC720:IG720)</f>
        <v>0</v>
      </c>
      <c r="IJ720" s="118"/>
      <c r="IK720" s="118"/>
      <c r="IL720" s="115"/>
      <c r="IM720" s="115"/>
      <c r="IN720" s="115"/>
      <c r="IO720" s="115"/>
      <c r="IP720" s="115"/>
      <c r="IQ720" s="115">
        <f t="shared" ref="IQ720:IQ722" si="11309">PRODUCT(IL720:IP720)</f>
        <v>0</v>
      </c>
      <c r="IS720" s="118"/>
      <c r="IT720" s="118"/>
      <c r="IU720" s="115"/>
      <c r="IV720" s="115"/>
      <c r="IW720" s="115"/>
      <c r="IX720" s="115"/>
      <c r="IY720" s="115"/>
      <c r="IZ720" s="115">
        <f t="shared" ref="IZ720:IZ722" si="11310">PRODUCT(IU720:IY720)</f>
        <v>0</v>
      </c>
      <c r="JB720" s="118"/>
      <c r="JC720" s="118"/>
      <c r="JD720" s="115"/>
      <c r="JE720" s="115"/>
      <c r="JF720" s="115"/>
      <c r="JG720" s="115"/>
      <c r="JH720" s="115"/>
      <c r="JI720" s="115">
        <f t="shared" ref="JI720:JI722" si="11311">PRODUCT(JD720:JH720)</f>
        <v>0</v>
      </c>
      <c r="JK720" s="118"/>
      <c r="JL720" s="118"/>
      <c r="JM720" s="115"/>
      <c r="JN720" s="115"/>
      <c r="JO720" s="115"/>
      <c r="JP720" s="115"/>
      <c r="JQ720" s="115"/>
      <c r="JR720" s="115">
        <f t="shared" ref="JR720:JR722" si="11312">PRODUCT(JM720:JQ720)</f>
        <v>0</v>
      </c>
      <c r="JS720" s="481"/>
      <c r="JT720" s="118"/>
      <c r="JU720" s="118"/>
      <c r="JV720" s="115"/>
      <c r="JW720" s="115"/>
      <c r="JX720" s="115"/>
      <c r="JY720" s="115"/>
      <c r="JZ720" s="115"/>
      <c r="KA720" s="115">
        <f t="shared" ref="KA720:KA722" si="11313">PRODUCT(JV720:JZ720)</f>
        <v>0</v>
      </c>
      <c r="KB720" s="481"/>
      <c r="KC720" s="118"/>
      <c r="KD720" s="118"/>
      <c r="KE720" s="115"/>
      <c r="KF720" s="115"/>
      <c r="KG720" s="115"/>
      <c r="KH720" s="115"/>
      <c r="KI720" s="115"/>
      <c r="KJ720" s="115">
        <f t="shared" ref="KJ720:KJ722" si="11314">PRODUCT(KE720:KI720)</f>
        <v>0</v>
      </c>
      <c r="KK720" s="481"/>
      <c r="KL720" s="118"/>
      <c r="KM720" s="118"/>
      <c r="KN720" s="115"/>
      <c r="KO720" s="115"/>
      <c r="KP720" s="115"/>
      <c r="KQ720" s="115"/>
      <c r="KR720" s="115"/>
      <c r="KS720" s="115">
        <f t="shared" ref="KS720:KS722" si="11315">PRODUCT(KN720:KR720)</f>
        <v>0</v>
      </c>
      <c r="KT720" s="481"/>
      <c r="KU720" s="118"/>
      <c r="KV720" s="118"/>
      <c r="KW720" s="115"/>
      <c r="KX720" s="115"/>
      <c r="KY720" s="115"/>
      <c r="KZ720" s="115"/>
      <c r="LA720" s="115"/>
      <c r="LB720" s="115">
        <f t="shared" si="11276"/>
        <v>0</v>
      </c>
      <c r="LC720" s="481"/>
      <c r="LD720" s="118"/>
      <c r="LE720" s="118"/>
      <c r="LF720" s="115"/>
      <c r="LG720" s="115"/>
      <c r="LH720" s="115"/>
      <c r="LI720" s="115"/>
      <c r="LJ720" s="115"/>
      <c r="LK720" s="115">
        <f t="shared" si="11277"/>
        <v>0</v>
      </c>
      <c r="LL720" s="481"/>
      <c r="LM720" s="118"/>
      <c r="LN720" s="118"/>
      <c r="LO720" s="115"/>
      <c r="LP720" s="115"/>
      <c r="LQ720" s="115"/>
      <c r="LR720" s="115"/>
      <c r="LS720" s="115"/>
      <c r="LT720" s="115">
        <f t="shared" si="11278"/>
        <v>0</v>
      </c>
      <c r="LU720" s="481"/>
      <c r="LV720" s="118"/>
      <c r="LW720" s="118"/>
      <c r="LX720" s="115"/>
      <c r="LY720" s="115"/>
      <c r="LZ720" s="115"/>
      <c r="MA720" s="115"/>
      <c r="MB720" s="115"/>
      <c r="MC720" s="115">
        <f t="shared" si="11279"/>
        <v>0</v>
      </c>
      <c r="MD720" s="481"/>
      <c r="ME720" s="118"/>
      <c r="MF720" s="118"/>
      <c r="MG720" s="115"/>
      <c r="MH720" s="115"/>
      <c r="MI720" s="115"/>
      <c r="MJ720" s="115"/>
      <c r="MK720" s="115"/>
      <c r="ML720" s="115">
        <f t="shared" si="11280"/>
        <v>0</v>
      </c>
      <c r="MM720" s="481"/>
      <c r="MN720" s="118"/>
      <c r="MO720" s="118"/>
      <c r="MP720" s="115"/>
      <c r="MQ720" s="115"/>
      <c r="MR720" s="115"/>
      <c r="MS720" s="115"/>
      <c r="MT720" s="115"/>
      <c r="MU720" s="115">
        <f t="shared" ref="MU720:MU722" si="11316">PRODUCT(MP720:MT720)</f>
        <v>0</v>
      </c>
      <c r="MV720" s="481"/>
      <c r="MW720" s="118"/>
      <c r="MX720" s="118"/>
      <c r="MY720" s="115"/>
      <c r="MZ720" s="115"/>
      <c r="NA720" s="115"/>
      <c r="NB720" s="115"/>
      <c r="NC720" s="115"/>
      <c r="ND720" s="115">
        <f t="shared" si="11281"/>
        <v>0</v>
      </c>
      <c r="NE720" s="481"/>
      <c r="NF720" s="118"/>
      <c r="NG720" s="118"/>
      <c r="NH720" s="115"/>
      <c r="NI720" s="115"/>
      <c r="NJ720" s="115"/>
      <c r="NK720" s="115"/>
      <c r="NL720" s="115"/>
      <c r="NM720" s="115">
        <f t="shared" si="11282"/>
        <v>0</v>
      </c>
      <c r="NN720" s="481"/>
      <c r="NO720" s="118"/>
      <c r="NP720" s="118"/>
      <c r="NQ720" s="115"/>
      <c r="NR720" s="115"/>
      <c r="NS720" s="115"/>
      <c r="NT720" s="115"/>
      <c r="NU720" s="115"/>
      <c r="NV720" s="115">
        <f t="shared" si="11283"/>
        <v>0</v>
      </c>
      <c r="NW720" s="481"/>
      <c r="NX720" s="118"/>
      <c r="NY720" s="118"/>
      <c r="NZ720" s="115"/>
      <c r="OA720" s="115"/>
      <c r="OB720" s="115"/>
      <c r="OC720" s="115"/>
      <c r="OD720" s="115"/>
      <c r="OE720" s="115">
        <f t="shared" si="11284"/>
        <v>0</v>
      </c>
      <c r="OF720" s="481"/>
      <c r="OG720" s="118"/>
      <c r="OH720" s="118"/>
      <c r="OI720" s="115"/>
      <c r="OJ720" s="115"/>
      <c r="OK720" s="115"/>
      <c r="OL720" s="115"/>
      <c r="OM720" s="115"/>
      <c r="ON720" s="115">
        <f t="shared" si="11285"/>
        <v>0</v>
      </c>
      <c r="OO720" s="481"/>
      <c r="OP720" s="118"/>
      <c r="OQ720" s="118"/>
      <c r="OR720" s="115"/>
      <c r="OS720" s="115"/>
      <c r="OT720" s="115"/>
      <c r="OU720" s="115"/>
      <c r="OV720" s="115"/>
      <c r="OW720" s="115">
        <f t="shared" si="11286"/>
        <v>0</v>
      </c>
      <c r="OY720" s="118"/>
      <c r="OZ720" s="118"/>
      <c r="PA720" s="115"/>
      <c r="PB720" s="115"/>
      <c r="PC720" s="115"/>
      <c r="PD720" s="115"/>
      <c r="PE720" s="115"/>
      <c r="PF720" s="115">
        <f t="shared" si="11287"/>
        <v>0</v>
      </c>
    </row>
    <row r="721" spans="1:422">
      <c r="A721" s="118"/>
      <c r="B721" s="118"/>
      <c r="C721" s="115"/>
      <c r="D721" s="115"/>
      <c r="E721" s="115"/>
      <c r="F721" s="115"/>
      <c r="G721" s="115"/>
      <c r="H721" s="115">
        <f t="shared" si="11270"/>
        <v>0</v>
      </c>
      <c r="J721" s="118"/>
      <c r="K721" s="118"/>
      <c r="L721" s="115"/>
      <c r="M721" s="115"/>
      <c r="N721" s="115"/>
      <c r="O721" s="115"/>
      <c r="P721" s="115"/>
      <c r="Q721" s="115">
        <f t="shared" si="11271"/>
        <v>0</v>
      </c>
      <c r="S721" s="118"/>
      <c r="T721" s="118"/>
      <c r="U721" s="115"/>
      <c r="V721" s="115"/>
      <c r="W721" s="115"/>
      <c r="X721" s="115"/>
      <c r="Y721" s="115"/>
      <c r="Z721" s="115">
        <f t="shared" si="11288"/>
        <v>0</v>
      </c>
      <c r="AB721" s="118"/>
      <c r="AC721" s="118"/>
      <c r="AD721" s="115"/>
      <c r="AE721" s="115"/>
      <c r="AF721" s="115"/>
      <c r="AG721" s="115"/>
      <c r="AH721" s="115"/>
      <c r="AI721" s="115">
        <f t="shared" si="11289"/>
        <v>0</v>
      </c>
      <c r="AK721" s="118"/>
      <c r="AL721" s="118"/>
      <c r="AM721" s="115"/>
      <c r="AN721" s="115"/>
      <c r="AO721" s="115"/>
      <c r="AP721" s="115"/>
      <c r="AQ721" s="115"/>
      <c r="AR721" s="115">
        <f t="shared" si="11290"/>
        <v>0</v>
      </c>
      <c r="AT721" s="118"/>
      <c r="AU721" s="118"/>
      <c r="AV721" s="115"/>
      <c r="AW721" s="115"/>
      <c r="AX721" s="115"/>
      <c r="AY721" s="115"/>
      <c r="AZ721" s="115"/>
      <c r="BA721" s="115">
        <f t="shared" si="11291"/>
        <v>0</v>
      </c>
      <c r="BC721" s="118"/>
      <c r="BD721" s="118"/>
      <c r="BE721" s="115"/>
      <c r="BF721" s="115"/>
      <c r="BG721" s="115"/>
      <c r="BH721" s="115"/>
      <c r="BI721" s="115"/>
      <c r="BJ721" s="115">
        <f t="shared" si="11292"/>
        <v>0</v>
      </c>
      <c r="BL721" s="118"/>
      <c r="BM721" s="118"/>
      <c r="BN721" s="115"/>
      <c r="BO721" s="115"/>
      <c r="BP721" s="115"/>
      <c r="BQ721" s="115"/>
      <c r="BR721" s="115"/>
      <c r="BS721" s="115">
        <f t="shared" si="11293"/>
        <v>0</v>
      </c>
      <c r="BU721" s="118"/>
      <c r="BV721" s="118"/>
      <c r="BW721" s="115"/>
      <c r="BX721" s="115"/>
      <c r="BY721" s="115"/>
      <c r="BZ721" s="115"/>
      <c r="CA721" s="115"/>
      <c r="CB721" s="115">
        <f t="shared" si="11294"/>
        <v>0</v>
      </c>
      <c r="CD721" s="118"/>
      <c r="CE721" s="118"/>
      <c r="CF721" s="115"/>
      <c r="CG721" s="115"/>
      <c r="CH721" s="115"/>
      <c r="CI721" s="115"/>
      <c r="CJ721" s="115"/>
      <c r="CK721" s="115">
        <f t="shared" si="11295"/>
        <v>0</v>
      </c>
      <c r="CM721" s="118"/>
      <c r="CN721" s="118"/>
      <c r="CO721" s="115"/>
      <c r="CP721" s="115"/>
      <c r="CQ721" s="115"/>
      <c r="CR721" s="115"/>
      <c r="CS721" s="115"/>
      <c r="CT721" s="115">
        <f t="shared" si="11296"/>
        <v>0</v>
      </c>
      <c r="CV721" s="118"/>
      <c r="CW721" s="118"/>
      <c r="CX721" s="115"/>
      <c r="CY721" s="115"/>
      <c r="CZ721" s="115"/>
      <c r="DA721" s="115"/>
      <c r="DB721" s="115"/>
      <c r="DC721" s="115">
        <f t="shared" si="11297"/>
        <v>0</v>
      </c>
      <c r="DE721" s="118"/>
      <c r="DF721" s="118"/>
      <c r="DG721" s="115"/>
      <c r="DH721" s="115"/>
      <c r="DI721" s="115"/>
      <c r="DJ721" s="115"/>
      <c r="DK721" s="115"/>
      <c r="DL721" s="115">
        <f t="shared" si="11298"/>
        <v>0</v>
      </c>
      <c r="DN721" s="118"/>
      <c r="DO721" s="118"/>
      <c r="DP721" s="115"/>
      <c r="DQ721" s="115"/>
      <c r="DR721" s="115"/>
      <c r="DS721" s="115"/>
      <c r="DT721" s="115"/>
      <c r="DU721" s="115">
        <f t="shared" si="11299"/>
        <v>0</v>
      </c>
      <c r="DW721" s="118"/>
      <c r="DX721" s="118"/>
      <c r="DY721" s="115"/>
      <c r="DZ721" s="115"/>
      <c r="EA721" s="115"/>
      <c r="EB721" s="115"/>
      <c r="EC721" s="115"/>
      <c r="ED721" s="115">
        <f t="shared" si="11300"/>
        <v>0</v>
      </c>
      <c r="EF721" s="118"/>
      <c r="EG721" s="118"/>
      <c r="EH721" s="115"/>
      <c r="EI721" s="115"/>
      <c r="EJ721" s="115"/>
      <c r="EK721" s="115"/>
      <c r="EL721" s="115"/>
      <c r="EM721" s="115">
        <f t="shared" si="11301"/>
        <v>0</v>
      </c>
      <c r="EO721" s="118"/>
      <c r="EP721" s="118"/>
      <c r="EQ721" s="115"/>
      <c r="ER721" s="115"/>
      <c r="ES721" s="115"/>
      <c r="ET721" s="115"/>
      <c r="EU721" s="115"/>
      <c r="EV721" s="115">
        <f t="shared" si="11302"/>
        <v>0</v>
      </c>
      <c r="EX721" s="118"/>
      <c r="EY721" s="118"/>
      <c r="EZ721" s="115"/>
      <c r="FA721" s="115"/>
      <c r="FB721" s="115"/>
      <c r="FC721" s="115"/>
      <c r="FD721" s="115"/>
      <c r="FE721" s="115">
        <f t="shared" si="11303"/>
        <v>0</v>
      </c>
      <c r="FG721" s="118"/>
      <c r="FH721" s="118"/>
      <c r="FI721" s="115"/>
      <c r="FJ721" s="115"/>
      <c r="FK721" s="115"/>
      <c r="FL721" s="115"/>
      <c r="FM721" s="115"/>
      <c r="FN721" s="115">
        <f t="shared" si="11304"/>
        <v>0</v>
      </c>
      <c r="FP721" s="118"/>
      <c r="FQ721" s="118"/>
      <c r="FR721" s="115"/>
      <c r="FS721" s="115"/>
      <c r="FT721" s="115"/>
      <c r="FU721" s="115"/>
      <c r="FV721" s="115"/>
      <c r="FW721" s="115">
        <f t="shared" si="11305"/>
        <v>0</v>
      </c>
      <c r="FY721" s="118"/>
      <c r="FZ721" s="118"/>
      <c r="GA721" s="115"/>
      <c r="GB721" s="115"/>
      <c r="GC721" s="115"/>
      <c r="GD721" s="115"/>
      <c r="GE721" s="115"/>
      <c r="GF721" s="115">
        <f t="shared" si="11272"/>
        <v>0</v>
      </c>
      <c r="GH721" s="118"/>
      <c r="GI721" s="118"/>
      <c r="GJ721" s="115"/>
      <c r="GK721" s="115"/>
      <c r="GL721" s="115"/>
      <c r="GM721" s="115"/>
      <c r="GN721" s="115"/>
      <c r="GO721" s="115">
        <f t="shared" si="11273"/>
        <v>0</v>
      </c>
      <c r="GQ721" s="118"/>
      <c r="GR721" s="118"/>
      <c r="GS721" s="115"/>
      <c r="GT721" s="115"/>
      <c r="GU721" s="115"/>
      <c r="GV721" s="115"/>
      <c r="GW721" s="115"/>
      <c r="GX721" s="115">
        <f t="shared" si="11274"/>
        <v>0</v>
      </c>
      <c r="GZ721" s="118"/>
      <c r="HA721" s="118"/>
      <c r="HB721" s="115"/>
      <c r="HC721" s="115"/>
      <c r="HD721" s="115"/>
      <c r="HE721" s="115"/>
      <c r="HF721" s="115"/>
      <c r="HG721" s="115">
        <f t="shared" si="11275"/>
        <v>0</v>
      </c>
      <c r="HI721" s="118"/>
      <c r="HJ721" s="118"/>
      <c r="HK721" s="115"/>
      <c r="HL721" s="115"/>
      <c r="HM721" s="115"/>
      <c r="HN721" s="115"/>
      <c r="HO721" s="115"/>
      <c r="HP721" s="115">
        <f t="shared" si="11306"/>
        <v>0</v>
      </c>
      <c r="HR721" s="118"/>
      <c r="HS721" s="118"/>
      <c r="HT721" s="115"/>
      <c r="HU721" s="115"/>
      <c r="HV721" s="115"/>
      <c r="HW721" s="115"/>
      <c r="HX721" s="115"/>
      <c r="HY721" s="115">
        <f t="shared" si="11307"/>
        <v>0</v>
      </c>
      <c r="IA721" s="118"/>
      <c r="IB721" s="118"/>
      <c r="IC721" s="115"/>
      <c r="ID721" s="115"/>
      <c r="IE721" s="115"/>
      <c r="IF721" s="115"/>
      <c r="IG721" s="115"/>
      <c r="IH721" s="115">
        <f t="shared" si="11308"/>
        <v>0</v>
      </c>
      <c r="IJ721" s="118"/>
      <c r="IK721" s="118"/>
      <c r="IL721" s="115"/>
      <c r="IM721" s="115"/>
      <c r="IN721" s="115"/>
      <c r="IO721" s="115"/>
      <c r="IP721" s="115"/>
      <c r="IQ721" s="115">
        <f t="shared" si="11309"/>
        <v>0</v>
      </c>
      <c r="IS721" s="118"/>
      <c r="IT721" s="118"/>
      <c r="IU721" s="115"/>
      <c r="IV721" s="115"/>
      <c r="IW721" s="115"/>
      <c r="IX721" s="115"/>
      <c r="IY721" s="115"/>
      <c r="IZ721" s="115">
        <f t="shared" si="11310"/>
        <v>0</v>
      </c>
      <c r="JB721" s="118"/>
      <c r="JC721" s="118"/>
      <c r="JD721" s="115"/>
      <c r="JE721" s="115"/>
      <c r="JF721" s="115"/>
      <c r="JG721" s="115"/>
      <c r="JH721" s="115"/>
      <c r="JI721" s="115">
        <f t="shared" si="11311"/>
        <v>0</v>
      </c>
      <c r="JK721" s="118"/>
      <c r="JL721" s="118"/>
      <c r="JM721" s="115"/>
      <c r="JN721" s="115"/>
      <c r="JO721" s="115"/>
      <c r="JP721" s="115"/>
      <c r="JQ721" s="115"/>
      <c r="JR721" s="115">
        <f t="shared" si="11312"/>
        <v>0</v>
      </c>
      <c r="JS721" s="481"/>
      <c r="JT721" s="118"/>
      <c r="JU721" s="118"/>
      <c r="JV721" s="115"/>
      <c r="JW721" s="115"/>
      <c r="JX721" s="115"/>
      <c r="JY721" s="115"/>
      <c r="JZ721" s="115"/>
      <c r="KA721" s="115">
        <f t="shared" si="11313"/>
        <v>0</v>
      </c>
      <c r="KB721" s="481"/>
      <c r="KC721" s="118"/>
      <c r="KD721" s="118"/>
      <c r="KE721" s="115"/>
      <c r="KF721" s="115"/>
      <c r="KG721" s="115"/>
      <c r="KH721" s="115"/>
      <c r="KI721" s="115"/>
      <c r="KJ721" s="115">
        <f t="shared" si="11314"/>
        <v>0</v>
      </c>
      <c r="KK721" s="481"/>
      <c r="KL721" s="118"/>
      <c r="KM721" s="118"/>
      <c r="KN721" s="115"/>
      <c r="KO721" s="115"/>
      <c r="KP721" s="115"/>
      <c r="KQ721" s="115"/>
      <c r="KR721" s="115"/>
      <c r="KS721" s="115">
        <f t="shared" si="11315"/>
        <v>0</v>
      </c>
      <c r="KT721" s="481"/>
      <c r="KU721" s="118"/>
      <c r="KV721" s="118"/>
      <c r="KW721" s="115"/>
      <c r="KX721" s="115"/>
      <c r="KY721" s="115"/>
      <c r="KZ721" s="115"/>
      <c r="LA721" s="115"/>
      <c r="LB721" s="115">
        <f t="shared" si="11276"/>
        <v>0</v>
      </c>
      <c r="LC721" s="481"/>
      <c r="LD721" s="118"/>
      <c r="LE721" s="118"/>
      <c r="LF721" s="115"/>
      <c r="LG721" s="115"/>
      <c r="LH721" s="115"/>
      <c r="LI721" s="115"/>
      <c r="LJ721" s="115"/>
      <c r="LK721" s="115">
        <f t="shared" si="11277"/>
        <v>0</v>
      </c>
      <c r="LL721" s="481"/>
      <c r="LM721" s="118"/>
      <c r="LN721" s="118"/>
      <c r="LO721" s="115"/>
      <c r="LP721" s="115"/>
      <c r="LQ721" s="115"/>
      <c r="LR721" s="115"/>
      <c r="LS721" s="115"/>
      <c r="LT721" s="115">
        <f t="shared" si="11278"/>
        <v>0</v>
      </c>
      <c r="LU721" s="481"/>
      <c r="LV721" s="118"/>
      <c r="LW721" s="118"/>
      <c r="LX721" s="115"/>
      <c r="LY721" s="115"/>
      <c r="LZ721" s="115"/>
      <c r="MA721" s="115"/>
      <c r="MB721" s="115"/>
      <c r="MC721" s="115">
        <f t="shared" si="11279"/>
        <v>0</v>
      </c>
      <c r="MD721" s="481"/>
      <c r="ME721" s="118"/>
      <c r="MF721" s="118"/>
      <c r="MG721" s="115"/>
      <c r="MH721" s="115"/>
      <c r="MI721" s="115"/>
      <c r="MJ721" s="115"/>
      <c r="MK721" s="115"/>
      <c r="ML721" s="115">
        <f t="shared" si="11280"/>
        <v>0</v>
      </c>
      <c r="MM721" s="481"/>
      <c r="MN721" s="118"/>
      <c r="MO721" s="118"/>
      <c r="MP721" s="115"/>
      <c r="MQ721" s="115"/>
      <c r="MR721" s="115"/>
      <c r="MS721" s="115"/>
      <c r="MT721" s="115"/>
      <c r="MU721" s="115">
        <f t="shared" si="11316"/>
        <v>0</v>
      </c>
      <c r="MV721" s="481"/>
      <c r="MW721" s="118"/>
      <c r="MX721" s="118"/>
      <c r="MY721" s="115"/>
      <c r="MZ721" s="115"/>
      <c r="NA721" s="115"/>
      <c r="NB721" s="115"/>
      <c r="NC721" s="115"/>
      <c r="ND721" s="115">
        <f t="shared" si="11281"/>
        <v>0</v>
      </c>
      <c r="NE721" s="481"/>
      <c r="NF721" s="118"/>
      <c r="NG721" s="118"/>
      <c r="NH721" s="115"/>
      <c r="NI721" s="115"/>
      <c r="NJ721" s="115"/>
      <c r="NK721" s="115"/>
      <c r="NL721" s="115"/>
      <c r="NM721" s="115">
        <f t="shared" si="11282"/>
        <v>0</v>
      </c>
      <c r="NN721" s="481"/>
      <c r="NO721" s="118"/>
      <c r="NP721" s="118"/>
      <c r="NQ721" s="115"/>
      <c r="NR721" s="115"/>
      <c r="NS721" s="115"/>
      <c r="NT721" s="115"/>
      <c r="NU721" s="115"/>
      <c r="NV721" s="115">
        <f t="shared" si="11283"/>
        <v>0</v>
      </c>
      <c r="NW721" s="481"/>
      <c r="NX721" s="118"/>
      <c r="NY721" s="118"/>
      <c r="NZ721" s="115"/>
      <c r="OA721" s="115"/>
      <c r="OB721" s="115"/>
      <c r="OC721" s="115"/>
      <c r="OD721" s="115"/>
      <c r="OE721" s="115">
        <f t="shared" si="11284"/>
        <v>0</v>
      </c>
      <c r="OF721" s="481"/>
      <c r="OG721" s="118"/>
      <c r="OH721" s="118"/>
      <c r="OI721" s="115"/>
      <c r="OJ721" s="115"/>
      <c r="OK721" s="115"/>
      <c r="OL721" s="115"/>
      <c r="OM721" s="115"/>
      <c r="ON721" s="115">
        <f t="shared" si="11285"/>
        <v>0</v>
      </c>
      <c r="OO721" s="481"/>
      <c r="OP721" s="118"/>
      <c r="OQ721" s="118"/>
      <c r="OR721" s="115"/>
      <c r="OS721" s="115"/>
      <c r="OT721" s="115"/>
      <c r="OU721" s="115"/>
      <c r="OV721" s="115"/>
      <c r="OW721" s="115">
        <f t="shared" si="11286"/>
        <v>0</v>
      </c>
      <c r="OY721" s="118"/>
      <c r="OZ721" s="118"/>
      <c r="PA721" s="115"/>
      <c r="PB721" s="115"/>
      <c r="PC721" s="115"/>
      <c r="PD721" s="115"/>
      <c r="PE721" s="115"/>
      <c r="PF721" s="115">
        <f t="shared" si="11287"/>
        <v>0</v>
      </c>
    </row>
    <row r="722" spans="1:422">
      <c r="A722" s="118"/>
      <c r="B722" s="118"/>
      <c r="C722" s="115"/>
      <c r="D722" s="115"/>
      <c r="E722" s="115"/>
      <c r="F722" s="115"/>
      <c r="G722" s="115"/>
      <c r="H722" s="115">
        <f t="shared" si="11270"/>
        <v>0</v>
      </c>
      <c r="J722" s="118"/>
      <c r="K722" s="118"/>
      <c r="L722" s="115"/>
      <c r="M722" s="115"/>
      <c r="N722" s="115"/>
      <c r="O722" s="115"/>
      <c r="P722" s="115"/>
      <c r="Q722" s="115">
        <f t="shared" si="11271"/>
        <v>0</v>
      </c>
      <c r="S722" s="118"/>
      <c r="T722" s="118"/>
      <c r="U722" s="115"/>
      <c r="V722" s="115"/>
      <c r="W722" s="115"/>
      <c r="X722" s="115"/>
      <c r="Y722" s="115"/>
      <c r="Z722" s="115">
        <f t="shared" si="11288"/>
        <v>0</v>
      </c>
      <c r="AB722" s="118"/>
      <c r="AC722" s="118"/>
      <c r="AD722" s="115"/>
      <c r="AE722" s="115"/>
      <c r="AF722" s="115"/>
      <c r="AG722" s="115"/>
      <c r="AH722" s="115"/>
      <c r="AI722" s="115">
        <f t="shared" si="11289"/>
        <v>0</v>
      </c>
      <c r="AK722" s="118"/>
      <c r="AL722" s="118"/>
      <c r="AM722" s="115"/>
      <c r="AN722" s="115"/>
      <c r="AO722" s="115"/>
      <c r="AP722" s="115"/>
      <c r="AQ722" s="115"/>
      <c r="AR722" s="115">
        <f t="shared" si="11290"/>
        <v>0</v>
      </c>
      <c r="AT722" s="118"/>
      <c r="AU722" s="118"/>
      <c r="AV722" s="115"/>
      <c r="AW722" s="115"/>
      <c r="AX722" s="115"/>
      <c r="AY722" s="115"/>
      <c r="AZ722" s="115"/>
      <c r="BA722" s="115">
        <f t="shared" si="11291"/>
        <v>0</v>
      </c>
      <c r="BC722" s="118"/>
      <c r="BD722" s="118"/>
      <c r="BE722" s="115"/>
      <c r="BF722" s="115"/>
      <c r="BG722" s="115"/>
      <c r="BH722" s="115"/>
      <c r="BI722" s="115"/>
      <c r="BJ722" s="115">
        <f t="shared" si="11292"/>
        <v>0</v>
      </c>
      <c r="BL722" s="118"/>
      <c r="BM722" s="118"/>
      <c r="BN722" s="115"/>
      <c r="BO722" s="115"/>
      <c r="BP722" s="115"/>
      <c r="BQ722" s="115"/>
      <c r="BR722" s="115"/>
      <c r="BS722" s="115">
        <f t="shared" si="11293"/>
        <v>0</v>
      </c>
      <c r="BU722" s="118"/>
      <c r="BV722" s="118"/>
      <c r="BW722" s="115"/>
      <c r="BX722" s="115"/>
      <c r="BY722" s="115"/>
      <c r="BZ722" s="115"/>
      <c r="CA722" s="115"/>
      <c r="CB722" s="115">
        <f t="shared" si="11294"/>
        <v>0</v>
      </c>
      <c r="CD722" s="118"/>
      <c r="CE722" s="118"/>
      <c r="CF722" s="115"/>
      <c r="CG722" s="115"/>
      <c r="CH722" s="115"/>
      <c r="CI722" s="115"/>
      <c r="CJ722" s="115"/>
      <c r="CK722" s="115">
        <f t="shared" si="11295"/>
        <v>0</v>
      </c>
      <c r="CM722" s="118"/>
      <c r="CN722" s="118"/>
      <c r="CO722" s="115"/>
      <c r="CP722" s="115"/>
      <c r="CQ722" s="115"/>
      <c r="CR722" s="115"/>
      <c r="CS722" s="115"/>
      <c r="CT722" s="115">
        <f t="shared" si="11296"/>
        <v>0</v>
      </c>
      <c r="CV722" s="118"/>
      <c r="CW722" s="118"/>
      <c r="CX722" s="115"/>
      <c r="CY722" s="115"/>
      <c r="CZ722" s="115"/>
      <c r="DA722" s="115"/>
      <c r="DB722" s="115"/>
      <c r="DC722" s="115">
        <f t="shared" si="11297"/>
        <v>0</v>
      </c>
      <c r="DE722" s="118"/>
      <c r="DF722" s="118"/>
      <c r="DG722" s="115"/>
      <c r="DH722" s="115"/>
      <c r="DI722" s="115"/>
      <c r="DJ722" s="115"/>
      <c r="DK722" s="115"/>
      <c r="DL722" s="115">
        <f t="shared" si="11298"/>
        <v>0</v>
      </c>
      <c r="DN722" s="118"/>
      <c r="DO722" s="118"/>
      <c r="DP722" s="115"/>
      <c r="DQ722" s="115"/>
      <c r="DR722" s="115"/>
      <c r="DS722" s="115"/>
      <c r="DT722" s="115"/>
      <c r="DU722" s="115">
        <f t="shared" si="11299"/>
        <v>0</v>
      </c>
      <c r="DW722" s="118"/>
      <c r="DX722" s="118"/>
      <c r="DY722" s="115"/>
      <c r="DZ722" s="115"/>
      <c r="EA722" s="115"/>
      <c r="EB722" s="115"/>
      <c r="EC722" s="115"/>
      <c r="ED722" s="115">
        <f t="shared" si="11300"/>
        <v>0</v>
      </c>
      <c r="EF722" s="118"/>
      <c r="EG722" s="118"/>
      <c r="EH722" s="115"/>
      <c r="EI722" s="115"/>
      <c r="EJ722" s="115"/>
      <c r="EK722" s="115"/>
      <c r="EL722" s="115"/>
      <c r="EM722" s="115">
        <f t="shared" si="11301"/>
        <v>0</v>
      </c>
      <c r="EO722" s="118"/>
      <c r="EP722" s="118"/>
      <c r="EQ722" s="115"/>
      <c r="ER722" s="115"/>
      <c r="ES722" s="115"/>
      <c r="ET722" s="115"/>
      <c r="EU722" s="115"/>
      <c r="EV722" s="115">
        <f t="shared" si="11302"/>
        <v>0</v>
      </c>
      <c r="EX722" s="118"/>
      <c r="EY722" s="118"/>
      <c r="EZ722" s="115"/>
      <c r="FA722" s="115"/>
      <c r="FB722" s="115"/>
      <c r="FC722" s="115"/>
      <c r="FD722" s="115"/>
      <c r="FE722" s="115">
        <f t="shared" si="11303"/>
        <v>0</v>
      </c>
      <c r="FG722" s="118"/>
      <c r="FH722" s="118"/>
      <c r="FI722" s="115"/>
      <c r="FJ722" s="115"/>
      <c r="FK722" s="115"/>
      <c r="FL722" s="115"/>
      <c r="FM722" s="115"/>
      <c r="FN722" s="115">
        <f t="shared" si="11304"/>
        <v>0</v>
      </c>
      <c r="FP722" s="118"/>
      <c r="FQ722" s="118"/>
      <c r="FR722" s="115"/>
      <c r="FS722" s="115"/>
      <c r="FT722" s="115"/>
      <c r="FU722" s="115"/>
      <c r="FV722" s="115"/>
      <c r="FW722" s="115">
        <f t="shared" si="11305"/>
        <v>0</v>
      </c>
      <c r="FY722" s="118"/>
      <c r="FZ722" s="118"/>
      <c r="GA722" s="115"/>
      <c r="GB722" s="115"/>
      <c r="GC722" s="115"/>
      <c r="GD722" s="115"/>
      <c r="GE722" s="115"/>
      <c r="GF722" s="115">
        <f t="shared" si="11272"/>
        <v>0</v>
      </c>
      <c r="GH722" s="118"/>
      <c r="GI722" s="118"/>
      <c r="GJ722" s="115"/>
      <c r="GK722" s="115"/>
      <c r="GL722" s="115"/>
      <c r="GM722" s="115"/>
      <c r="GN722" s="115"/>
      <c r="GO722" s="115">
        <f t="shared" si="11273"/>
        <v>0</v>
      </c>
      <c r="GQ722" s="118"/>
      <c r="GR722" s="118"/>
      <c r="GS722" s="115"/>
      <c r="GT722" s="115"/>
      <c r="GU722" s="115"/>
      <c r="GV722" s="115"/>
      <c r="GW722" s="115"/>
      <c r="GX722" s="115">
        <f t="shared" si="11274"/>
        <v>0</v>
      </c>
      <c r="GZ722" s="118"/>
      <c r="HA722" s="118"/>
      <c r="HB722" s="115"/>
      <c r="HC722" s="115"/>
      <c r="HD722" s="115"/>
      <c r="HE722" s="115"/>
      <c r="HF722" s="115"/>
      <c r="HG722" s="115">
        <f t="shared" si="11275"/>
        <v>0</v>
      </c>
      <c r="HI722" s="118"/>
      <c r="HJ722" s="118"/>
      <c r="HK722" s="115"/>
      <c r="HL722" s="115"/>
      <c r="HM722" s="115"/>
      <c r="HN722" s="115"/>
      <c r="HO722" s="115"/>
      <c r="HP722" s="115">
        <f t="shared" si="11306"/>
        <v>0</v>
      </c>
      <c r="HR722" s="118"/>
      <c r="HS722" s="118"/>
      <c r="HT722" s="115"/>
      <c r="HU722" s="115"/>
      <c r="HV722" s="115"/>
      <c r="HW722" s="115"/>
      <c r="HX722" s="115"/>
      <c r="HY722" s="115">
        <f t="shared" si="11307"/>
        <v>0</v>
      </c>
      <c r="IA722" s="118"/>
      <c r="IB722" s="118"/>
      <c r="IC722" s="115"/>
      <c r="ID722" s="115"/>
      <c r="IE722" s="115"/>
      <c r="IF722" s="115"/>
      <c r="IG722" s="115"/>
      <c r="IH722" s="115">
        <f t="shared" si="11308"/>
        <v>0</v>
      </c>
      <c r="IJ722" s="118"/>
      <c r="IK722" s="118"/>
      <c r="IL722" s="115"/>
      <c r="IM722" s="115"/>
      <c r="IN722" s="115"/>
      <c r="IO722" s="115"/>
      <c r="IP722" s="115"/>
      <c r="IQ722" s="115">
        <f t="shared" si="11309"/>
        <v>0</v>
      </c>
      <c r="IS722" s="118"/>
      <c r="IT722" s="118"/>
      <c r="IU722" s="115"/>
      <c r="IV722" s="115"/>
      <c r="IW722" s="115"/>
      <c r="IX722" s="115"/>
      <c r="IY722" s="115"/>
      <c r="IZ722" s="115">
        <f t="shared" si="11310"/>
        <v>0</v>
      </c>
      <c r="JB722" s="118"/>
      <c r="JC722" s="118"/>
      <c r="JD722" s="115"/>
      <c r="JE722" s="115"/>
      <c r="JF722" s="115"/>
      <c r="JG722" s="115"/>
      <c r="JH722" s="115"/>
      <c r="JI722" s="115">
        <f t="shared" si="11311"/>
        <v>0</v>
      </c>
      <c r="JK722" s="118"/>
      <c r="JL722" s="118"/>
      <c r="JM722" s="115"/>
      <c r="JN722" s="115"/>
      <c r="JO722" s="115"/>
      <c r="JP722" s="115"/>
      <c r="JQ722" s="115"/>
      <c r="JR722" s="115">
        <f t="shared" si="11312"/>
        <v>0</v>
      </c>
      <c r="JS722" s="481"/>
      <c r="JT722" s="118"/>
      <c r="JU722" s="118"/>
      <c r="JV722" s="115"/>
      <c r="JW722" s="115"/>
      <c r="JX722" s="115"/>
      <c r="JY722" s="115"/>
      <c r="JZ722" s="115"/>
      <c r="KA722" s="115">
        <f t="shared" si="11313"/>
        <v>0</v>
      </c>
      <c r="KB722" s="481"/>
      <c r="KC722" s="118"/>
      <c r="KD722" s="118"/>
      <c r="KE722" s="115"/>
      <c r="KF722" s="115"/>
      <c r="KG722" s="115"/>
      <c r="KH722" s="115"/>
      <c r="KI722" s="115"/>
      <c r="KJ722" s="115">
        <f t="shared" si="11314"/>
        <v>0</v>
      </c>
      <c r="KK722" s="481"/>
      <c r="KL722" s="118"/>
      <c r="KM722" s="118"/>
      <c r="KN722" s="115"/>
      <c r="KO722" s="115"/>
      <c r="KP722" s="115"/>
      <c r="KQ722" s="115"/>
      <c r="KR722" s="115"/>
      <c r="KS722" s="115">
        <f t="shared" si="11315"/>
        <v>0</v>
      </c>
      <c r="KT722" s="481"/>
      <c r="KU722" s="118"/>
      <c r="KV722" s="118"/>
      <c r="KW722" s="115"/>
      <c r="KX722" s="115"/>
      <c r="KY722" s="115"/>
      <c r="KZ722" s="115"/>
      <c r="LA722" s="115"/>
      <c r="LB722" s="115">
        <f t="shared" si="11276"/>
        <v>0</v>
      </c>
      <c r="LC722" s="481"/>
      <c r="LD722" s="118"/>
      <c r="LE722" s="118"/>
      <c r="LF722" s="115"/>
      <c r="LG722" s="115"/>
      <c r="LH722" s="115"/>
      <c r="LI722" s="115"/>
      <c r="LJ722" s="115"/>
      <c r="LK722" s="115">
        <f t="shared" si="11277"/>
        <v>0</v>
      </c>
      <c r="LL722" s="481"/>
      <c r="LM722" s="118"/>
      <c r="LN722" s="118"/>
      <c r="LO722" s="115"/>
      <c r="LP722" s="115"/>
      <c r="LQ722" s="115"/>
      <c r="LR722" s="115"/>
      <c r="LS722" s="115"/>
      <c r="LT722" s="115">
        <f t="shared" si="11278"/>
        <v>0</v>
      </c>
      <c r="LU722" s="481"/>
      <c r="LV722" s="118"/>
      <c r="LW722" s="118"/>
      <c r="LX722" s="115"/>
      <c r="LY722" s="115"/>
      <c r="LZ722" s="115"/>
      <c r="MA722" s="115"/>
      <c r="MB722" s="115"/>
      <c r="MC722" s="115">
        <f t="shared" si="11279"/>
        <v>0</v>
      </c>
      <c r="MD722" s="481"/>
      <c r="ME722" s="118"/>
      <c r="MF722" s="118"/>
      <c r="MG722" s="115"/>
      <c r="MH722" s="115"/>
      <c r="MI722" s="115"/>
      <c r="MJ722" s="115"/>
      <c r="MK722" s="115"/>
      <c r="ML722" s="115">
        <f t="shared" si="11280"/>
        <v>0</v>
      </c>
      <c r="MM722" s="481"/>
      <c r="MN722" s="118"/>
      <c r="MO722" s="118"/>
      <c r="MP722" s="115"/>
      <c r="MQ722" s="115"/>
      <c r="MR722" s="115"/>
      <c r="MS722" s="115"/>
      <c r="MT722" s="115"/>
      <c r="MU722" s="115">
        <f t="shared" si="11316"/>
        <v>0</v>
      </c>
      <c r="MV722" s="481"/>
      <c r="MW722" s="118"/>
      <c r="MX722" s="118"/>
      <c r="MY722" s="115"/>
      <c r="MZ722" s="115"/>
      <c r="NA722" s="115"/>
      <c r="NB722" s="115"/>
      <c r="NC722" s="115"/>
      <c r="ND722" s="115">
        <f t="shared" si="11281"/>
        <v>0</v>
      </c>
      <c r="NE722" s="481"/>
      <c r="NF722" s="118"/>
      <c r="NG722" s="118"/>
      <c r="NH722" s="115"/>
      <c r="NI722" s="115"/>
      <c r="NJ722" s="115"/>
      <c r="NK722" s="115"/>
      <c r="NL722" s="115"/>
      <c r="NM722" s="115">
        <f t="shared" si="11282"/>
        <v>0</v>
      </c>
      <c r="NN722" s="481"/>
      <c r="NO722" s="118"/>
      <c r="NP722" s="118"/>
      <c r="NQ722" s="115"/>
      <c r="NR722" s="115"/>
      <c r="NS722" s="115"/>
      <c r="NT722" s="115"/>
      <c r="NU722" s="115"/>
      <c r="NV722" s="115">
        <f t="shared" si="11283"/>
        <v>0</v>
      </c>
      <c r="NW722" s="481"/>
      <c r="NX722" s="118"/>
      <c r="NY722" s="118"/>
      <c r="NZ722" s="115"/>
      <c r="OA722" s="115"/>
      <c r="OB722" s="115"/>
      <c r="OC722" s="115"/>
      <c r="OD722" s="115"/>
      <c r="OE722" s="115">
        <f t="shared" si="11284"/>
        <v>0</v>
      </c>
      <c r="OF722" s="481"/>
      <c r="OG722" s="118"/>
      <c r="OH722" s="118"/>
      <c r="OI722" s="115"/>
      <c r="OJ722" s="115"/>
      <c r="OK722" s="115"/>
      <c r="OL722" s="115"/>
      <c r="OM722" s="115"/>
      <c r="ON722" s="115">
        <f t="shared" si="11285"/>
        <v>0</v>
      </c>
      <c r="OO722" s="481"/>
      <c r="OP722" s="118"/>
      <c r="OQ722" s="118"/>
      <c r="OR722" s="115"/>
      <c r="OS722" s="115"/>
      <c r="OT722" s="115"/>
      <c r="OU722" s="115"/>
      <c r="OV722" s="115"/>
      <c r="OW722" s="115">
        <f t="shared" si="11286"/>
        <v>0</v>
      </c>
      <c r="OY722" s="118"/>
      <c r="OZ722" s="118"/>
      <c r="PA722" s="115"/>
      <c r="PB722" s="115"/>
      <c r="PC722" s="115"/>
      <c r="PD722" s="115"/>
      <c r="PE722" s="115"/>
      <c r="PF722" s="115">
        <f t="shared" si="11287"/>
        <v>0</v>
      </c>
    </row>
    <row r="723" spans="1:422">
      <c r="A723" s="118"/>
      <c r="B723" s="118"/>
      <c r="C723" s="119"/>
      <c r="D723" s="119"/>
      <c r="E723" s="119"/>
      <c r="F723" s="119"/>
      <c r="G723" s="120" t="s">
        <v>44</v>
      </c>
      <c r="H723" s="132">
        <f t="shared" ref="H723" si="11317">SUM(H715:H722)</f>
        <v>0</v>
      </c>
      <c r="J723" s="118"/>
      <c r="K723" s="118"/>
      <c r="L723" s="119"/>
      <c r="M723" s="119"/>
      <c r="N723" s="119"/>
      <c r="O723" s="119"/>
      <c r="P723" s="120" t="s">
        <v>44</v>
      </c>
      <c r="Q723" s="132">
        <f t="shared" ref="Q723" si="11318">SUM(Q715:Q722)</f>
        <v>0</v>
      </c>
      <c r="S723" s="118"/>
      <c r="T723" s="118"/>
      <c r="U723" s="119"/>
      <c r="V723" s="119"/>
      <c r="W723" s="119"/>
      <c r="X723" s="119"/>
      <c r="Y723" s="120" t="s">
        <v>44</v>
      </c>
      <c r="Z723" s="132">
        <f t="shared" ref="Z723" si="11319">SUM(Z715:Z722)</f>
        <v>0</v>
      </c>
      <c r="AB723" s="118"/>
      <c r="AC723" s="118"/>
      <c r="AD723" s="119"/>
      <c r="AE723" s="119"/>
      <c r="AF723" s="119"/>
      <c r="AG723" s="119"/>
      <c r="AH723" s="120" t="s">
        <v>44</v>
      </c>
      <c r="AI723" s="132">
        <f t="shared" ref="AI723" si="11320">SUM(AI715:AI722)</f>
        <v>0</v>
      </c>
      <c r="AK723" s="118"/>
      <c r="AL723" s="118"/>
      <c r="AM723" s="119"/>
      <c r="AN723" s="119"/>
      <c r="AO723" s="119"/>
      <c r="AP723" s="119"/>
      <c r="AQ723" s="120" t="s">
        <v>44</v>
      </c>
      <c r="AR723" s="132">
        <f t="shared" ref="AR723" si="11321">SUM(AR715:AR722)</f>
        <v>0</v>
      </c>
      <c r="AT723" s="118"/>
      <c r="AU723" s="118"/>
      <c r="AV723" s="119"/>
      <c r="AW723" s="119"/>
      <c r="AX723" s="119"/>
      <c r="AY723" s="119"/>
      <c r="AZ723" s="120" t="s">
        <v>44</v>
      </c>
      <c r="BA723" s="132">
        <f t="shared" ref="BA723" si="11322">SUM(BA715:BA722)</f>
        <v>0</v>
      </c>
      <c r="BC723" s="118"/>
      <c r="BD723" s="118"/>
      <c r="BE723" s="119"/>
      <c r="BF723" s="119"/>
      <c r="BG723" s="119"/>
      <c r="BH723" s="119"/>
      <c r="BI723" s="120" t="s">
        <v>44</v>
      </c>
      <c r="BJ723" s="132">
        <f t="shared" ref="BJ723:DL723" si="11323">SUM(BJ715:BJ722)</f>
        <v>0</v>
      </c>
      <c r="BL723" s="118"/>
      <c r="BM723" s="118"/>
      <c r="BN723" s="119"/>
      <c r="BO723" s="119"/>
      <c r="BP723" s="119"/>
      <c r="BQ723" s="119"/>
      <c r="BR723" s="120" t="s">
        <v>44</v>
      </c>
      <c r="BS723" s="132">
        <f t="shared" ref="BS723:DU723" si="11324">SUM(BS715:BS722)</f>
        <v>0</v>
      </c>
      <c r="BU723" s="118"/>
      <c r="BV723" s="118"/>
      <c r="BW723" s="119"/>
      <c r="BX723" s="119"/>
      <c r="BY723" s="119"/>
      <c r="BZ723" s="119"/>
      <c r="CA723" s="120" t="s">
        <v>44</v>
      </c>
      <c r="CB723" s="132">
        <f t="shared" si="11323"/>
        <v>0</v>
      </c>
      <c r="CD723" s="118"/>
      <c r="CE723" s="118"/>
      <c r="CF723" s="119"/>
      <c r="CG723" s="119"/>
      <c r="CH723" s="119"/>
      <c r="CI723" s="119"/>
      <c r="CJ723" s="120" t="s">
        <v>44</v>
      </c>
      <c r="CK723" s="132">
        <f t="shared" si="11324"/>
        <v>0</v>
      </c>
      <c r="CM723" s="118"/>
      <c r="CN723" s="118"/>
      <c r="CO723" s="119"/>
      <c r="CP723" s="119"/>
      <c r="CQ723" s="119"/>
      <c r="CR723" s="119"/>
      <c r="CS723" s="120" t="s">
        <v>44</v>
      </c>
      <c r="CT723" s="132">
        <f t="shared" si="11323"/>
        <v>0</v>
      </c>
      <c r="CV723" s="118"/>
      <c r="CW723" s="118"/>
      <c r="CX723" s="119"/>
      <c r="CY723" s="119"/>
      <c r="CZ723" s="119"/>
      <c r="DA723" s="119"/>
      <c r="DB723" s="120" t="s">
        <v>44</v>
      </c>
      <c r="DC723" s="132">
        <f t="shared" si="11324"/>
        <v>0</v>
      </c>
      <c r="DE723" s="118"/>
      <c r="DF723" s="118"/>
      <c r="DG723" s="119"/>
      <c r="DH723" s="119"/>
      <c r="DI723" s="119"/>
      <c r="DJ723" s="119"/>
      <c r="DK723" s="120" t="s">
        <v>44</v>
      </c>
      <c r="DL723" s="132">
        <f t="shared" si="11323"/>
        <v>0</v>
      </c>
      <c r="DN723" s="118"/>
      <c r="DO723" s="118"/>
      <c r="DP723" s="119"/>
      <c r="DQ723" s="119"/>
      <c r="DR723" s="119"/>
      <c r="DS723" s="119"/>
      <c r="DT723" s="120" t="s">
        <v>44</v>
      </c>
      <c r="DU723" s="132">
        <f t="shared" si="11324"/>
        <v>0</v>
      </c>
      <c r="DW723" s="118"/>
      <c r="DX723" s="118"/>
      <c r="DY723" s="119"/>
      <c r="DZ723" s="119"/>
      <c r="EA723" s="119"/>
      <c r="EB723" s="119"/>
      <c r="EC723" s="120" t="s">
        <v>44</v>
      </c>
      <c r="ED723" s="132">
        <f t="shared" ref="ED723:GF723" si="11325">SUM(ED715:ED722)</f>
        <v>0</v>
      </c>
      <c r="EF723" s="118"/>
      <c r="EG723" s="118"/>
      <c r="EH723" s="119"/>
      <c r="EI723" s="119"/>
      <c r="EJ723" s="119"/>
      <c r="EK723" s="119"/>
      <c r="EL723" s="120" t="s">
        <v>44</v>
      </c>
      <c r="EM723" s="132">
        <f t="shared" ref="EM723:GO723" si="11326">SUM(EM715:EM722)</f>
        <v>0</v>
      </c>
      <c r="EO723" s="118"/>
      <c r="EP723" s="118"/>
      <c r="EQ723" s="119"/>
      <c r="ER723" s="119"/>
      <c r="ES723" s="119"/>
      <c r="ET723" s="119"/>
      <c r="EU723" s="120" t="s">
        <v>44</v>
      </c>
      <c r="EV723" s="132">
        <f t="shared" si="11325"/>
        <v>0</v>
      </c>
      <c r="EX723" s="118"/>
      <c r="EY723" s="118"/>
      <c r="EZ723" s="119"/>
      <c r="FA723" s="119"/>
      <c r="FB723" s="119"/>
      <c r="FC723" s="119"/>
      <c r="FD723" s="120" t="s">
        <v>44</v>
      </c>
      <c r="FE723" s="132">
        <f t="shared" si="11326"/>
        <v>0</v>
      </c>
      <c r="FG723" s="118"/>
      <c r="FH723" s="118"/>
      <c r="FI723" s="119"/>
      <c r="FJ723" s="119"/>
      <c r="FK723" s="119"/>
      <c r="FL723" s="119"/>
      <c r="FM723" s="120" t="s">
        <v>44</v>
      </c>
      <c r="FN723" s="132">
        <f t="shared" si="11325"/>
        <v>0</v>
      </c>
      <c r="FP723" s="118"/>
      <c r="FQ723" s="118"/>
      <c r="FR723" s="119"/>
      <c r="FS723" s="119"/>
      <c r="FT723" s="119"/>
      <c r="FU723" s="119"/>
      <c r="FV723" s="120" t="s">
        <v>44</v>
      </c>
      <c r="FW723" s="132">
        <f t="shared" si="11326"/>
        <v>0</v>
      </c>
      <c r="FY723" s="118"/>
      <c r="FZ723" s="118"/>
      <c r="GA723" s="119"/>
      <c r="GB723" s="119"/>
      <c r="GC723" s="119"/>
      <c r="GD723" s="119"/>
      <c r="GE723" s="120" t="s">
        <v>44</v>
      </c>
      <c r="GF723" s="132">
        <f t="shared" si="11325"/>
        <v>0</v>
      </c>
      <c r="GH723" s="118"/>
      <c r="GI723" s="118"/>
      <c r="GJ723" s="119"/>
      <c r="GK723" s="119"/>
      <c r="GL723" s="119"/>
      <c r="GM723" s="119"/>
      <c r="GN723" s="120" t="s">
        <v>44</v>
      </c>
      <c r="GO723" s="132">
        <f t="shared" si="11326"/>
        <v>1</v>
      </c>
      <c r="GQ723" s="118"/>
      <c r="GR723" s="118"/>
      <c r="GS723" s="119"/>
      <c r="GT723" s="119"/>
      <c r="GU723" s="119"/>
      <c r="GV723" s="119"/>
      <c r="GW723" s="120" t="s">
        <v>44</v>
      </c>
      <c r="GX723" s="132">
        <f t="shared" ref="GX723:IZ723" si="11327">SUM(GX715:GX722)</f>
        <v>1</v>
      </c>
      <c r="GZ723" s="118"/>
      <c r="HA723" s="118"/>
      <c r="HB723" s="119"/>
      <c r="HC723" s="119"/>
      <c r="HD723" s="119"/>
      <c r="HE723" s="119"/>
      <c r="HF723" s="120" t="s">
        <v>44</v>
      </c>
      <c r="HG723" s="132">
        <f t="shared" ref="HG723:JI723" si="11328">SUM(HG715:HG722)</f>
        <v>0</v>
      </c>
      <c r="HI723" s="118"/>
      <c r="HJ723" s="118"/>
      <c r="HK723" s="119"/>
      <c r="HL723" s="119"/>
      <c r="HM723" s="119"/>
      <c r="HN723" s="119"/>
      <c r="HO723" s="120" t="s">
        <v>44</v>
      </c>
      <c r="HP723" s="132">
        <f t="shared" si="11327"/>
        <v>0</v>
      </c>
      <c r="HR723" s="118"/>
      <c r="HS723" s="118"/>
      <c r="HT723" s="119"/>
      <c r="HU723" s="119"/>
      <c r="HV723" s="119"/>
      <c r="HW723" s="119"/>
      <c r="HX723" s="120" t="s">
        <v>44</v>
      </c>
      <c r="HY723" s="132">
        <f t="shared" si="11328"/>
        <v>0</v>
      </c>
      <c r="IA723" s="118"/>
      <c r="IB723" s="118"/>
      <c r="IC723" s="119"/>
      <c r="ID723" s="119"/>
      <c r="IE723" s="119"/>
      <c r="IF723" s="119"/>
      <c r="IG723" s="120" t="s">
        <v>44</v>
      </c>
      <c r="IH723" s="132">
        <f t="shared" si="11327"/>
        <v>0</v>
      </c>
      <c r="IJ723" s="118"/>
      <c r="IK723" s="118"/>
      <c r="IL723" s="119"/>
      <c r="IM723" s="119"/>
      <c r="IN723" s="119"/>
      <c r="IO723" s="119"/>
      <c r="IP723" s="120" t="s">
        <v>44</v>
      </c>
      <c r="IQ723" s="132">
        <f t="shared" si="11328"/>
        <v>0</v>
      </c>
      <c r="IS723" s="118"/>
      <c r="IT723" s="118"/>
      <c r="IU723" s="119"/>
      <c r="IV723" s="119"/>
      <c r="IW723" s="119"/>
      <c r="IX723" s="119"/>
      <c r="IY723" s="120" t="s">
        <v>44</v>
      </c>
      <c r="IZ723" s="132">
        <f t="shared" si="11327"/>
        <v>0</v>
      </c>
      <c r="JB723" s="118"/>
      <c r="JC723" s="118"/>
      <c r="JD723" s="119"/>
      <c r="JE723" s="119"/>
      <c r="JF723" s="119"/>
      <c r="JG723" s="119"/>
      <c r="JH723" s="120" t="s">
        <v>44</v>
      </c>
      <c r="JI723" s="132">
        <f t="shared" si="11328"/>
        <v>0</v>
      </c>
      <c r="JK723" s="118"/>
      <c r="JL723" s="118"/>
      <c r="JM723" s="119"/>
      <c r="JN723" s="119"/>
      <c r="JO723" s="119"/>
      <c r="JP723" s="119"/>
      <c r="JQ723" s="120" t="s">
        <v>44</v>
      </c>
      <c r="JR723" s="132">
        <f t="shared" ref="JR723:LT723" si="11329">SUM(JR715:JR722)</f>
        <v>0</v>
      </c>
      <c r="JT723" s="118"/>
      <c r="JU723" s="118"/>
      <c r="JV723" s="119"/>
      <c r="JW723" s="119"/>
      <c r="JX723" s="119"/>
      <c r="JY723" s="119"/>
      <c r="JZ723" s="120" t="s">
        <v>44</v>
      </c>
      <c r="KA723" s="132">
        <f t="shared" ref="KA723:MC723" si="11330">SUM(KA715:KA722)</f>
        <v>0</v>
      </c>
      <c r="KC723" s="118"/>
      <c r="KD723" s="118"/>
      <c r="KE723" s="119"/>
      <c r="KF723" s="119"/>
      <c r="KG723" s="119"/>
      <c r="KH723" s="119"/>
      <c r="KI723" s="120" t="s">
        <v>44</v>
      </c>
      <c r="KJ723" s="132">
        <f t="shared" si="11329"/>
        <v>0</v>
      </c>
      <c r="KL723" s="118"/>
      <c r="KM723" s="118"/>
      <c r="KN723" s="119"/>
      <c r="KO723" s="119"/>
      <c r="KP723" s="119"/>
      <c r="KQ723" s="119"/>
      <c r="KR723" s="120" t="s">
        <v>44</v>
      </c>
      <c r="KS723" s="132">
        <f t="shared" si="11330"/>
        <v>0</v>
      </c>
      <c r="KU723" s="118"/>
      <c r="KV723" s="118"/>
      <c r="KW723" s="119"/>
      <c r="KX723" s="119"/>
      <c r="KY723" s="119"/>
      <c r="KZ723" s="119"/>
      <c r="LA723" s="120" t="s">
        <v>44</v>
      </c>
      <c r="LB723" s="132">
        <f t="shared" si="11329"/>
        <v>0</v>
      </c>
      <c r="LD723" s="118"/>
      <c r="LE723" s="118"/>
      <c r="LF723" s="119"/>
      <c r="LG723" s="119"/>
      <c r="LH723" s="119"/>
      <c r="LI723" s="119"/>
      <c r="LJ723" s="120" t="s">
        <v>44</v>
      </c>
      <c r="LK723" s="132">
        <f t="shared" si="11330"/>
        <v>0</v>
      </c>
      <c r="LM723" s="118"/>
      <c r="LN723" s="118"/>
      <c r="LO723" s="119"/>
      <c r="LP723" s="119"/>
      <c r="LQ723" s="119"/>
      <c r="LR723" s="119"/>
      <c r="LS723" s="120" t="s">
        <v>44</v>
      </c>
      <c r="LT723" s="132">
        <f t="shared" si="11329"/>
        <v>0</v>
      </c>
      <c r="LV723" s="118"/>
      <c r="LW723" s="118"/>
      <c r="LX723" s="119"/>
      <c r="LY723" s="119"/>
      <c r="LZ723" s="119"/>
      <c r="MA723" s="119"/>
      <c r="MB723" s="120" t="s">
        <v>44</v>
      </c>
      <c r="MC723" s="132">
        <f t="shared" si="11330"/>
        <v>0</v>
      </c>
      <c r="ME723" s="118"/>
      <c r="MF723" s="118"/>
      <c r="MG723" s="119"/>
      <c r="MH723" s="119"/>
      <c r="MI723" s="119"/>
      <c r="MJ723" s="119"/>
      <c r="MK723" s="120" t="s">
        <v>44</v>
      </c>
      <c r="ML723" s="132">
        <f t="shared" ref="ML723:ON723" si="11331">SUM(ML715:ML722)</f>
        <v>0</v>
      </c>
      <c r="MN723" s="118"/>
      <c r="MO723" s="118"/>
      <c r="MP723" s="119"/>
      <c r="MQ723" s="119"/>
      <c r="MR723" s="119"/>
      <c r="MS723" s="119"/>
      <c r="MT723" s="120" t="s">
        <v>44</v>
      </c>
      <c r="MU723" s="132">
        <f t="shared" ref="MU723:OW723" si="11332">SUM(MU715:MU722)</f>
        <v>0</v>
      </c>
      <c r="MW723" s="118"/>
      <c r="MX723" s="118"/>
      <c r="MY723" s="119"/>
      <c r="MZ723" s="119"/>
      <c r="NA723" s="119"/>
      <c r="NB723" s="119"/>
      <c r="NC723" s="120" t="s">
        <v>44</v>
      </c>
      <c r="ND723" s="132">
        <f t="shared" si="11331"/>
        <v>0</v>
      </c>
      <c r="NF723" s="118"/>
      <c r="NG723" s="118"/>
      <c r="NH723" s="119"/>
      <c r="NI723" s="119"/>
      <c r="NJ723" s="119"/>
      <c r="NK723" s="119"/>
      <c r="NL723" s="120" t="s">
        <v>44</v>
      </c>
      <c r="NM723" s="132">
        <f t="shared" si="11332"/>
        <v>0</v>
      </c>
      <c r="NO723" s="118"/>
      <c r="NP723" s="118"/>
      <c r="NQ723" s="119"/>
      <c r="NR723" s="119"/>
      <c r="NS723" s="119"/>
      <c r="NT723" s="119"/>
      <c r="NU723" s="120" t="s">
        <v>44</v>
      </c>
      <c r="NV723" s="132">
        <f t="shared" si="11331"/>
        <v>1</v>
      </c>
      <c r="NX723" s="118"/>
      <c r="NY723" s="118"/>
      <c r="NZ723" s="119"/>
      <c r="OA723" s="119"/>
      <c r="OB723" s="119"/>
      <c r="OC723" s="119"/>
      <c r="OD723" s="120" t="s">
        <v>44</v>
      </c>
      <c r="OE723" s="132">
        <f t="shared" si="11332"/>
        <v>0</v>
      </c>
      <c r="OG723" s="118"/>
      <c r="OH723" s="118"/>
      <c r="OI723" s="119"/>
      <c r="OJ723" s="119"/>
      <c r="OK723" s="119"/>
      <c r="OL723" s="119"/>
      <c r="OM723" s="120" t="s">
        <v>44</v>
      </c>
      <c r="ON723" s="132">
        <f t="shared" si="11331"/>
        <v>0</v>
      </c>
      <c r="OP723" s="118"/>
      <c r="OQ723" s="118"/>
      <c r="OR723" s="119"/>
      <c r="OS723" s="119"/>
      <c r="OT723" s="119"/>
      <c r="OU723" s="119"/>
      <c r="OV723" s="120" t="s">
        <v>44</v>
      </c>
      <c r="OW723" s="132">
        <f t="shared" si="11332"/>
        <v>0</v>
      </c>
      <c r="OY723" s="118"/>
      <c r="OZ723" s="118"/>
      <c r="PA723" s="119"/>
      <c r="PB723" s="119"/>
      <c r="PC723" s="119"/>
      <c r="PD723" s="119"/>
      <c r="PE723" s="120" t="s">
        <v>44</v>
      </c>
      <c r="PF723" s="132">
        <f t="shared" ref="PF723" si="11333">SUM(PF715:PF722)</f>
        <v>0</v>
      </c>
    </row>
    <row r="724" spans="1:422" s="139" customFormat="1">
      <c r="A724" s="134"/>
      <c r="B724" s="135"/>
      <c r="C724" s="136"/>
      <c r="D724" s="136"/>
      <c r="E724" s="136"/>
      <c r="F724" s="136"/>
      <c r="G724" s="137"/>
      <c r="H724" s="138"/>
      <c r="J724" s="134"/>
      <c r="K724" s="135"/>
      <c r="L724" s="136"/>
      <c r="M724" s="136"/>
      <c r="N724" s="136"/>
      <c r="O724" s="136"/>
      <c r="P724" s="137"/>
      <c r="Q724" s="138"/>
      <c r="S724" s="134"/>
      <c r="T724" s="135"/>
      <c r="U724" s="136"/>
      <c r="V724" s="136"/>
      <c r="W724" s="136"/>
      <c r="X724" s="136"/>
      <c r="Y724" s="137"/>
      <c r="Z724" s="138"/>
      <c r="AB724" s="134"/>
      <c r="AC724" s="135"/>
      <c r="AD724" s="136"/>
      <c r="AE724" s="136"/>
      <c r="AF724" s="136"/>
      <c r="AG724" s="136"/>
      <c r="AH724" s="137"/>
      <c r="AI724" s="138"/>
      <c r="AK724" s="134"/>
      <c r="AL724" s="135"/>
      <c r="AM724" s="136"/>
      <c r="AN724" s="136"/>
      <c r="AO724" s="136"/>
      <c r="AP724" s="136"/>
      <c r="AQ724" s="137"/>
      <c r="AR724" s="138"/>
      <c r="AT724" s="134"/>
      <c r="AU724" s="135"/>
      <c r="AV724" s="136"/>
      <c r="AW724" s="136"/>
      <c r="AX724" s="136"/>
      <c r="AY724" s="136"/>
      <c r="AZ724" s="137"/>
      <c r="BA724" s="138"/>
      <c r="BC724" s="134"/>
      <c r="BD724" s="135"/>
      <c r="BE724" s="136"/>
      <c r="BF724" s="136"/>
      <c r="BG724" s="136"/>
      <c r="BH724" s="136"/>
      <c r="BI724" s="137"/>
      <c r="BJ724" s="138"/>
      <c r="BL724" s="134"/>
      <c r="BM724" s="135"/>
      <c r="BN724" s="136"/>
      <c r="BO724" s="136"/>
      <c r="BP724" s="136"/>
      <c r="BQ724" s="136"/>
      <c r="BR724" s="137"/>
      <c r="BS724" s="138"/>
      <c r="BU724" s="134"/>
      <c r="BV724" s="135"/>
      <c r="BW724" s="136"/>
      <c r="BX724" s="136"/>
      <c r="BY724" s="136"/>
      <c r="BZ724" s="136"/>
      <c r="CA724" s="137"/>
      <c r="CB724" s="138"/>
      <c r="CD724" s="134"/>
      <c r="CE724" s="135"/>
      <c r="CF724" s="136"/>
      <c r="CG724" s="136"/>
      <c r="CH724" s="136"/>
      <c r="CI724" s="136"/>
      <c r="CJ724" s="137"/>
      <c r="CK724" s="138"/>
      <c r="CM724" s="134"/>
      <c r="CN724" s="135"/>
      <c r="CO724" s="136"/>
      <c r="CP724" s="136"/>
      <c r="CQ724" s="136"/>
      <c r="CR724" s="136"/>
      <c r="CS724" s="137"/>
      <c r="CT724" s="138"/>
      <c r="CV724" s="134"/>
      <c r="CW724" s="135"/>
      <c r="CX724" s="136"/>
      <c r="CY724" s="136"/>
      <c r="CZ724" s="136"/>
      <c r="DA724" s="136"/>
      <c r="DB724" s="137"/>
      <c r="DC724" s="138"/>
      <c r="DE724" s="134"/>
      <c r="DF724" s="135"/>
      <c r="DG724" s="136"/>
      <c r="DH724" s="136"/>
      <c r="DI724" s="136"/>
      <c r="DJ724" s="136"/>
      <c r="DK724" s="137"/>
      <c r="DL724" s="138"/>
      <c r="DN724" s="134"/>
      <c r="DO724" s="135"/>
      <c r="DP724" s="136"/>
      <c r="DQ724" s="136"/>
      <c r="DR724" s="136"/>
      <c r="DS724" s="136"/>
      <c r="DT724" s="137"/>
      <c r="DU724" s="138"/>
      <c r="DW724" s="134"/>
      <c r="DX724" s="135"/>
      <c r="DY724" s="136"/>
      <c r="DZ724" s="136"/>
      <c r="EA724" s="136"/>
      <c r="EB724" s="136"/>
      <c r="EC724" s="137"/>
      <c r="ED724" s="138"/>
      <c r="EF724" s="134"/>
      <c r="EG724" s="135"/>
      <c r="EH724" s="136"/>
      <c r="EI724" s="136"/>
      <c r="EJ724" s="136"/>
      <c r="EK724" s="136"/>
      <c r="EL724" s="137"/>
      <c r="EM724" s="138"/>
      <c r="EO724" s="134"/>
      <c r="EP724" s="135"/>
      <c r="EQ724" s="136"/>
      <c r="ER724" s="136"/>
      <c r="ES724" s="136"/>
      <c r="ET724" s="136"/>
      <c r="EU724" s="137"/>
      <c r="EV724" s="138"/>
      <c r="EX724" s="134"/>
      <c r="EY724" s="135"/>
      <c r="EZ724" s="136"/>
      <c r="FA724" s="136"/>
      <c r="FB724" s="136"/>
      <c r="FC724" s="136"/>
      <c r="FD724" s="137"/>
      <c r="FE724" s="138"/>
      <c r="FG724" s="134"/>
      <c r="FH724" s="135"/>
      <c r="FI724" s="136"/>
      <c r="FJ724" s="136"/>
      <c r="FK724" s="136"/>
      <c r="FL724" s="136"/>
      <c r="FM724" s="137"/>
      <c r="FN724" s="138"/>
      <c r="FP724" s="134"/>
      <c r="FQ724" s="135"/>
      <c r="FR724" s="136"/>
      <c r="FS724" s="136"/>
      <c r="FT724" s="136"/>
      <c r="FU724" s="136"/>
      <c r="FV724" s="137"/>
      <c r="FW724" s="138"/>
      <c r="FY724" s="134"/>
      <c r="FZ724" s="135"/>
      <c r="GA724" s="136"/>
      <c r="GB724" s="136"/>
      <c r="GC724" s="136"/>
      <c r="GD724" s="136"/>
      <c r="GE724" s="137"/>
      <c r="GF724" s="138"/>
      <c r="GH724" s="134"/>
      <c r="GI724" s="135"/>
      <c r="GJ724" s="136"/>
      <c r="GK724" s="136"/>
      <c r="GL724" s="136"/>
      <c r="GM724" s="136"/>
      <c r="GN724" s="137"/>
      <c r="GO724" s="138"/>
      <c r="GQ724" s="134"/>
      <c r="GR724" s="135"/>
      <c r="GS724" s="136"/>
      <c r="GT724" s="136"/>
      <c r="GU724" s="136"/>
      <c r="GV724" s="136"/>
      <c r="GW724" s="137"/>
      <c r="GX724" s="138"/>
      <c r="GZ724" s="134"/>
      <c r="HA724" s="135"/>
      <c r="HB724" s="136"/>
      <c r="HC724" s="136"/>
      <c r="HD724" s="136"/>
      <c r="HE724" s="136"/>
      <c r="HF724" s="137"/>
      <c r="HG724" s="138"/>
      <c r="HI724" s="134"/>
      <c r="HJ724" s="135"/>
      <c r="HK724" s="136"/>
      <c r="HL724" s="136"/>
      <c r="HM724" s="136"/>
      <c r="HN724" s="136"/>
      <c r="HO724" s="137"/>
      <c r="HP724" s="138"/>
      <c r="HR724" s="134"/>
      <c r="HS724" s="135"/>
      <c r="HT724" s="136"/>
      <c r="HU724" s="136"/>
      <c r="HV724" s="136"/>
      <c r="HW724" s="136"/>
      <c r="HX724" s="137"/>
      <c r="HY724" s="138"/>
      <c r="IA724" s="134"/>
      <c r="IB724" s="135"/>
      <c r="IC724" s="136"/>
      <c r="ID724" s="136"/>
      <c r="IE724" s="136"/>
      <c r="IF724" s="136"/>
      <c r="IG724" s="137"/>
      <c r="IH724" s="138"/>
      <c r="IJ724" s="134"/>
      <c r="IK724" s="135"/>
      <c r="IL724" s="136"/>
      <c r="IM724" s="136"/>
      <c r="IN724" s="136"/>
      <c r="IO724" s="136"/>
      <c r="IP724" s="137"/>
      <c r="IQ724" s="138"/>
      <c r="IS724" s="134"/>
      <c r="IT724" s="135"/>
      <c r="IU724" s="136"/>
      <c r="IV724" s="136"/>
      <c r="IW724" s="136"/>
      <c r="IX724" s="136"/>
      <c r="IY724" s="137"/>
      <c r="IZ724" s="138"/>
      <c r="JB724" s="134"/>
      <c r="JC724" s="135"/>
      <c r="JD724" s="136"/>
      <c r="JE724" s="136"/>
      <c r="JF724" s="136"/>
      <c r="JG724" s="136"/>
      <c r="JH724" s="137"/>
      <c r="JI724" s="138"/>
      <c r="JK724" s="134"/>
      <c r="JL724" s="135"/>
      <c r="JM724" s="136"/>
      <c r="JN724" s="136"/>
      <c r="JO724" s="136"/>
      <c r="JP724" s="136"/>
      <c r="JQ724" s="137"/>
      <c r="JR724" s="138"/>
      <c r="JT724" s="134"/>
      <c r="JU724" s="135"/>
      <c r="JV724" s="136"/>
      <c r="JW724" s="136"/>
      <c r="JX724" s="136"/>
      <c r="JY724" s="136"/>
      <c r="JZ724" s="137"/>
      <c r="KA724" s="138"/>
      <c r="KC724" s="134"/>
      <c r="KD724" s="135"/>
      <c r="KE724" s="136"/>
      <c r="KF724" s="136"/>
      <c r="KG724" s="136"/>
      <c r="KH724" s="136"/>
      <c r="KI724" s="137"/>
      <c r="KJ724" s="138"/>
      <c r="KL724" s="134"/>
      <c r="KM724" s="135"/>
      <c r="KN724" s="136"/>
      <c r="KO724" s="136"/>
      <c r="KP724" s="136"/>
      <c r="KQ724" s="136"/>
      <c r="KR724" s="137"/>
      <c r="KS724" s="138"/>
      <c r="KU724" s="134"/>
      <c r="KV724" s="135"/>
      <c r="KW724" s="136"/>
      <c r="KX724" s="136"/>
      <c r="KY724" s="136"/>
      <c r="KZ724" s="136"/>
      <c r="LA724" s="137"/>
      <c r="LB724" s="138"/>
      <c r="LD724" s="134"/>
      <c r="LE724" s="135"/>
      <c r="LF724" s="136"/>
      <c r="LG724" s="136"/>
      <c r="LH724" s="136"/>
      <c r="LI724" s="136"/>
      <c r="LJ724" s="137"/>
      <c r="LK724" s="138"/>
      <c r="LM724" s="134"/>
      <c r="LN724" s="135"/>
      <c r="LO724" s="136"/>
      <c r="LP724" s="136"/>
      <c r="LQ724" s="136"/>
      <c r="LR724" s="136"/>
      <c r="LS724" s="137"/>
      <c r="LT724" s="138"/>
      <c r="LV724" s="134"/>
      <c r="LW724" s="135"/>
      <c r="LX724" s="136"/>
      <c r="LY724" s="136"/>
      <c r="LZ724" s="136"/>
      <c r="MA724" s="136"/>
      <c r="MB724" s="137"/>
      <c r="MC724" s="138"/>
      <c r="ME724" s="134"/>
      <c r="MF724" s="135"/>
      <c r="MG724" s="136"/>
      <c r="MH724" s="136"/>
      <c r="MI724" s="136"/>
      <c r="MJ724" s="136"/>
      <c r="MK724" s="137"/>
      <c r="ML724" s="138"/>
      <c r="MN724" s="134"/>
      <c r="MO724" s="135"/>
      <c r="MP724" s="136"/>
      <c r="MQ724" s="136"/>
      <c r="MR724" s="136"/>
      <c r="MS724" s="136"/>
      <c r="MT724" s="137"/>
      <c r="MU724" s="138"/>
      <c r="MW724" s="134"/>
      <c r="MX724" s="135"/>
      <c r="MY724" s="136"/>
      <c r="MZ724" s="136"/>
      <c r="NA724" s="136"/>
      <c r="NB724" s="136"/>
      <c r="NC724" s="137"/>
      <c r="ND724" s="138"/>
      <c r="NF724" s="134"/>
      <c r="NG724" s="135"/>
      <c r="NH724" s="136"/>
      <c r="NI724" s="136"/>
      <c r="NJ724" s="136"/>
      <c r="NK724" s="136"/>
      <c r="NL724" s="137"/>
      <c r="NM724" s="138"/>
      <c r="NO724" s="134"/>
      <c r="NP724" s="135"/>
      <c r="NQ724" s="136"/>
      <c r="NR724" s="136"/>
      <c r="NS724" s="136"/>
      <c r="NT724" s="136"/>
      <c r="NU724" s="137"/>
      <c r="NV724" s="138"/>
      <c r="NX724" s="134"/>
      <c r="NY724" s="135"/>
      <c r="NZ724" s="136"/>
      <c r="OA724" s="136"/>
      <c r="OB724" s="136"/>
      <c r="OC724" s="136"/>
      <c r="OD724" s="137"/>
      <c r="OE724" s="138"/>
      <c r="OG724" s="134"/>
      <c r="OH724" s="135"/>
      <c r="OI724" s="136"/>
      <c r="OJ724" s="136"/>
      <c r="OK724" s="136"/>
      <c r="OL724" s="136"/>
      <c r="OM724" s="137"/>
      <c r="ON724" s="138"/>
      <c r="OP724" s="134"/>
      <c r="OQ724" s="135"/>
      <c r="OR724" s="136"/>
      <c r="OS724" s="136"/>
      <c r="OT724" s="136"/>
      <c r="OU724" s="136"/>
      <c r="OV724" s="137"/>
      <c r="OW724" s="138"/>
      <c r="OY724" s="134"/>
      <c r="OZ724" s="135"/>
      <c r="PA724" s="136"/>
      <c r="PB724" s="136"/>
      <c r="PC724" s="136"/>
      <c r="PD724" s="136"/>
      <c r="PE724" s="137"/>
      <c r="PF724" s="138"/>
    </row>
    <row r="725" spans="1:422">
      <c r="A725" s="116" t="s">
        <v>312</v>
      </c>
      <c r="B725" s="533" t="str">
        <f>+APU!B425</f>
        <v>INSTALACIONES ELECTRICAS</v>
      </c>
      <c r="C725" s="534"/>
      <c r="D725" s="534"/>
      <c r="E725" s="534"/>
      <c r="F725" s="534"/>
      <c r="G725" s="535"/>
      <c r="H725" s="116"/>
      <c r="J725" s="116" t="s">
        <v>312</v>
      </c>
      <c r="K725" s="533" t="str">
        <f>B725</f>
        <v>INSTALACIONES ELECTRICAS</v>
      </c>
      <c r="L725" s="534"/>
      <c r="M725" s="534"/>
      <c r="N725" s="534"/>
      <c r="O725" s="534"/>
      <c r="P725" s="535"/>
      <c r="Q725" s="116"/>
      <c r="S725" s="116" t="s">
        <v>312</v>
      </c>
      <c r="T725" s="533" t="str">
        <f>K725</f>
        <v>INSTALACIONES ELECTRICAS</v>
      </c>
      <c r="U725" s="534"/>
      <c r="V725" s="534"/>
      <c r="W725" s="534"/>
      <c r="X725" s="534"/>
      <c r="Y725" s="535"/>
      <c r="Z725" s="116"/>
      <c r="AB725" s="116" t="s">
        <v>312</v>
      </c>
      <c r="AC725" s="533" t="str">
        <f>T725</f>
        <v>INSTALACIONES ELECTRICAS</v>
      </c>
      <c r="AD725" s="534"/>
      <c r="AE725" s="534"/>
      <c r="AF725" s="534"/>
      <c r="AG725" s="534"/>
      <c r="AH725" s="535"/>
      <c r="AI725" s="116"/>
      <c r="AK725" s="116" t="s">
        <v>312</v>
      </c>
      <c r="AL725" s="533" t="str">
        <f>AC725</f>
        <v>INSTALACIONES ELECTRICAS</v>
      </c>
      <c r="AM725" s="534"/>
      <c r="AN725" s="534"/>
      <c r="AO725" s="534"/>
      <c r="AP725" s="534"/>
      <c r="AQ725" s="535"/>
      <c r="AR725" s="116"/>
      <c r="AT725" s="116" t="s">
        <v>312</v>
      </c>
      <c r="AU725" s="533" t="str">
        <f>AL725</f>
        <v>INSTALACIONES ELECTRICAS</v>
      </c>
      <c r="AV725" s="534"/>
      <c r="AW725" s="534"/>
      <c r="AX725" s="534"/>
      <c r="AY725" s="534"/>
      <c r="AZ725" s="535"/>
      <c r="BA725" s="116"/>
      <c r="BC725" s="116" t="s">
        <v>312</v>
      </c>
      <c r="BD725" s="533" t="str">
        <f t="shared" ref="BD725" si="11334">AU725</f>
        <v>INSTALACIONES ELECTRICAS</v>
      </c>
      <c r="BE725" s="534"/>
      <c r="BF725" s="534"/>
      <c r="BG725" s="534"/>
      <c r="BH725" s="534"/>
      <c r="BI725" s="535"/>
      <c r="BJ725" s="116"/>
      <c r="BL725" s="116" t="s">
        <v>312</v>
      </c>
      <c r="BM725" s="533" t="str">
        <f t="shared" ref="BM725" si="11335">BD725</f>
        <v>INSTALACIONES ELECTRICAS</v>
      </c>
      <c r="BN725" s="534"/>
      <c r="BO725" s="534"/>
      <c r="BP725" s="534"/>
      <c r="BQ725" s="534"/>
      <c r="BR725" s="535"/>
      <c r="BS725" s="116"/>
      <c r="BU725" s="116" t="s">
        <v>312</v>
      </c>
      <c r="BV725" s="533" t="str">
        <f t="shared" ref="BV725" si="11336">BM725</f>
        <v>INSTALACIONES ELECTRICAS</v>
      </c>
      <c r="BW725" s="534"/>
      <c r="BX725" s="534"/>
      <c r="BY725" s="534"/>
      <c r="BZ725" s="534"/>
      <c r="CA725" s="535"/>
      <c r="CB725" s="116"/>
      <c r="CD725" s="116" t="s">
        <v>312</v>
      </c>
      <c r="CE725" s="533" t="str">
        <f t="shared" ref="CE725" si="11337">BV725</f>
        <v>INSTALACIONES ELECTRICAS</v>
      </c>
      <c r="CF725" s="534"/>
      <c r="CG725" s="534"/>
      <c r="CH725" s="534"/>
      <c r="CI725" s="534"/>
      <c r="CJ725" s="535"/>
      <c r="CK725" s="116"/>
      <c r="CM725" s="116" t="s">
        <v>312</v>
      </c>
      <c r="CN725" s="533" t="str">
        <f t="shared" ref="CN725" si="11338">CE725</f>
        <v>INSTALACIONES ELECTRICAS</v>
      </c>
      <c r="CO725" s="534"/>
      <c r="CP725" s="534"/>
      <c r="CQ725" s="534"/>
      <c r="CR725" s="534"/>
      <c r="CS725" s="535"/>
      <c r="CT725" s="116"/>
      <c r="CV725" s="116" t="s">
        <v>312</v>
      </c>
      <c r="CW725" s="533" t="str">
        <f t="shared" ref="CW725" si="11339">CN725</f>
        <v>INSTALACIONES ELECTRICAS</v>
      </c>
      <c r="CX725" s="534"/>
      <c r="CY725" s="534"/>
      <c r="CZ725" s="534"/>
      <c r="DA725" s="534"/>
      <c r="DB725" s="535"/>
      <c r="DC725" s="116"/>
      <c r="DE725" s="116" t="s">
        <v>312</v>
      </c>
      <c r="DF725" s="533" t="str">
        <f t="shared" ref="DF725" si="11340">CW725</f>
        <v>INSTALACIONES ELECTRICAS</v>
      </c>
      <c r="DG725" s="534"/>
      <c r="DH725" s="534"/>
      <c r="DI725" s="534"/>
      <c r="DJ725" s="534"/>
      <c r="DK725" s="535"/>
      <c r="DL725" s="116"/>
      <c r="DN725" s="116" t="s">
        <v>312</v>
      </c>
      <c r="DO725" s="533" t="str">
        <f t="shared" ref="DO725" si="11341">DF725</f>
        <v>INSTALACIONES ELECTRICAS</v>
      </c>
      <c r="DP725" s="534"/>
      <c r="DQ725" s="534"/>
      <c r="DR725" s="534"/>
      <c r="DS725" s="534"/>
      <c r="DT725" s="535"/>
      <c r="DU725" s="116"/>
      <c r="DW725" s="116" t="s">
        <v>312</v>
      </c>
      <c r="DX725" s="533" t="str">
        <f t="shared" ref="DX725" si="11342">DO725</f>
        <v>INSTALACIONES ELECTRICAS</v>
      </c>
      <c r="DY725" s="534"/>
      <c r="DZ725" s="534"/>
      <c r="EA725" s="534"/>
      <c r="EB725" s="534"/>
      <c r="EC725" s="535"/>
      <c r="ED725" s="116"/>
      <c r="EF725" s="116" t="s">
        <v>312</v>
      </c>
      <c r="EG725" s="533" t="str">
        <f t="shared" ref="EG725" si="11343">DX725</f>
        <v>INSTALACIONES ELECTRICAS</v>
      </c>
      <c r="EH725" s="534"/>
      <c r="EI725" s="534"/>
      <c r="EJ725" s="534"/>
      <c r="EK725" s="534"/>
      <c r="EL725" s="535"/>
      <c r="EM725" s="116"/>
      <c r="EO725" s="116" t="s">
        <v>312</v>
      </c>
      <c r="EP725" s="533" t="str">
        <f t="shared" ref="EP725" si="11344">EG725</f>
        <v>INSTALACIONES ELECTRICAS</v>
      </c>
      <c r="EQ725" s="534"/>
      <c r="ER725" s="534"/>
      <c r="ES725" s="534"/>
      <c r="ET725" s="534"/>
      <c r="EU725" s="535"/>
      <c r="EV725" s="116"/>
      <c r="EX725" s="116" t="s">
        <v>312</v>
      </c>
      <c r="EY725" s="533" t="str">
        <f t="shared" ref="EY725" si="11345">EP725</f>
        <v>INSTALACIONES ELECTRICAS</v>
      </c>
      <c r="EZ725" s="534"/>
      <c r="FA725" s="534"/>
      <c r="FB725" s="534"/>
      <c r="FC725" s="534"/>
      <c r="FD725" s="535"/>
      <c r="FE725" s="116"/>
      <c r="FG725" s="116" t="s">
        <v>312</v>
      </c>
      <c r="FH725" s="533" t="str">
        <f t="shared" ref="FH725" si="11346">EY725</f>
        <v>INSTALACIONES ELECTRICAS</v>
      </c>
      <c r="FI725" s="534"/>
      <c r="FJ725" s="534"/>
      <c r="FK725" s="534"/>
      <c r="FL725" s="534"/>
      <c r="FM725" s="535"/>
      <c r="FN725" s="116"/>
      <c r="FP725" s="116" t="s">
        <v>312</v>
      </c>
      <c r="FQ725" s="533" t="str">
        <f t="shared" ref="FQ725" si="11347">FH725</f>
        <v>INSTALACIONES ELECTRICAS</v>
      </c>
      <c r="FR725" s="534"/>
      <c r="FS725" s="534"/>
      <c r="FT725" s="534"/>
      <c r="FU725" s="534"/>
      <c r="FV725" s="535"/>
      <c r="FW725" s="116"/>
      <c r="FY725" s="116" t="s">
        <v>312</v>
      </c>
      <c r="FZ725" s="533" t="str">
        <f t="shared" ref="FZ725" si="11348">FQ725</f>
        <v>INSTALACIONES ELECTRICAS</v>
      </c>
      <c r="GA725" s="534"/>
      <c r="GB725" s="534"/>
      <c r="GC725" s="534"/>
      <c r="GD725" s="534"/>
      <c r="GE725" s="535"/>
      <c r="GF725" s="116"/>
      <c r="GH725" s="116" t="s">
        <v>312</v>
      </c>
      <c r="GI725" s="533" t="str">
        <f t="shared" ref="GI725" si="11349">FZ725</f>
        <v>INSTALACIONES ELECTRICAS</v>
      </c>
      <c r="GJ725" s="534"/>
      <c r="GK725" s="534"/>
      <c r="GL725" s="534"/>
      <c r="GM725" s="534"/>
      <c r="GN725" s="535"/>
      <c r="GO725" s="116"/>
      <c r="GQ725" s="116" t="s">
        <v>312</v>
      </c>
      <c r="GR725" s="533" t="str">
        <f t="shared" ref="GR725" si="11350">GI725</f>
        <v>INSTALACIONES ELECTRICAS</v>
      </c>
      <c r="GS725" s="534"/>
      <c r="GT725" s="534"/>
      <c r="GU725" s="534"/>
      <c r="GV725" s="534"/>
      <c r="GW725" s="535"/>
      <c r="GX725" s="116"/>
      <c r="GZ725" s="116" t="s">
        <v>312</v>
      </c>
      <c r="HA725" s="533" t="str">
        <f t="shared" ref="HA725" si="11351">GR725</f>
        <v>INSTALACIONES ELECTRICAS</v>
      </c>
      <c r="HB725" s="534"/>
      <c r="HC725" s="534"/>
      <c r="HD725" s="534"/>
      <c r="HE725" s="534"/>
      <c r="HF725" s="535"/>
      <c r="HG725" s="116"/>
      <c r="HI725" s="116" t="s">
        <v>312</v>
      </c>
      <c r="HJ725" s="533" t="str">
        <f t="shared" ref="HJ725" si="11352">HA725</f>
        <v>INSTALACIONES ELECTRICAS</v>
      </c>
      <c r="HK725" s="534"/>
      <c r="HL725" s="534"/>
      <c r="HM725" s="534"/>
      <c r="HN725" s="534"/>
      <c r="HO725" s="535"/>
      <c r="HP725" s="116"/>
      <c r="HR725" s="116" t="s">
        <v>312</v>
      </c>
      <c r="HS725" s="533" t="str">
        <f t="shared" ref="HS725" si="11353">HJ725</f>
        <v>INSTALACIONES ELECTRICAS</v>
      </c>
      <c r="HT725" s="534"/>
      <c r="HU725" s="534"/>
      <c r="HV725" s="534"/>
      <c r="HW725" s="534"/>
      <c r="HX725" s="535"/>
      <c r="HY725" s="116"/>
      <c r="IA725" s="116" t="s">
        <v>312</v>
      </c>
      <c r="IB725" s="533" t="str">
        <f t="shared" ref="IB725" si="11354">HS725</f>
        <v>INSTALACIONES ELECTRICAS</v>
      </c>
      <c r="IC725" s="534"/>
      <c r="ID725" s="534"/>
      <c r="IE725" s="534"/>
      <c r="IF725" s="534"/>
      <c r="IG725" s="535"/>
      <c r="IH725" s="116"/>
      <c r="IJ725" s="116" t="s">
        <v>312</v>
      </c>
      <c r="IK725" s="533" t="str">
        <f t="shared" ref="IK725" si="11355">IB725</f>
        <v>INSTALACIONES ELECTRICAS</v>
      </c>
      <c r="IL725" s="534"/>
      <c r="IM725" s="534"/>
      <c r="IN725" s="534"/>
      <c r="IO725" s="534"/>
      <c r="IP725" s="535"/>
      <c r="IQ725" s="116"/>
      <c r="IS725" s="116" t="s">
        <v>312</v>
      </c>
      <c r="IT725" s="533" t="str">
        <f t="shared" ref="IT725" si="11356">IK725</f>
        <v>INSTALACIONES ELECTRICAS</v>
      </c>
      <c r="IU725" s="534"/>
      <c r="IV725" s="534"/>
      <c r="IW725" s="534"/>
      <c r="IX725" s="534"/>
      <c r="IY725" s="535"/>
      <c r="IZ725" s="116"/>
      <c r="JB725" s="116" t="s">
        <v>312</v>
      </c>
      <c r="JC725" s="533" t="str">
        <f t="shared" ref="JC725" si="11357">IT725</f>
        <v>INSTALACIONES ELECTRICAS</v>
      </c>
      <c r="JD725" s="534"/>
      <c r="JE725" s="534"/>
      <c r="JF725" s="534"/>
      <c r="JG725" s="534"/>
      <c r="JH725" s="535"/>
      <c r="JI725" s="116"/>
      <c r="JK725" s="116" t="s">
        <v>312</v>
      </c>
      <c r="JL725" s="533" t="str">
        <f t="shared" ref="JL725" si="11358">JC725</f>
        <v>INSTALACIONES ELECTRICAS</v>
      </c>
      <c r="JM725" s="534"/>
      <c r="JN725" s="534"/>
      <c r="JO725" s="534"/>
      <c r="JP725" s="534"/>
      <c r="JQ725" s="535"/>
      <c r="JR725" s="116"/>
      <c r="JT725" s="116" t="s">
        <v>312</v>
      </c>
      <c r="JU725" s="533" t="str">
        <f t="shared" ref="JU725" si="11359">JL725</f>
        <v>INSTALACIONES ELECTRICAS</v>
      </c>
      <c r="JV725" s="534"/>
      <c r="JW725" s="534"/>
      <c r="JX725" s="534"/>
      <c r="JY725" s="534"/>
      <c r="JZ725" s="535"/>
      <c r="KA725" s="116"/>
      <c r="KC725" s="116" t="s">
        <v>312</v>
      </c>
      <c r="KD725" s="533" t="str">
        <f t="shared" ref="KD725" si="11360">JU725</f>
        <v>INSTALACIONES ELECTRICAS</v>
      </c>
      <c r="KE725" s="534"/>
      <c r="KF725" s="534"/>
      <c r="KG725" s="534"/>
      <c r="KH725" s="534"/>
      <c r="KI725" s="535"/>
      <c r="KJ725" s="116"/>
      <c r="KL725" s="116" t="s">
        <v>312</v>
      </c>
      <c r="KM725" s="533" t="str">
        <f t="shared" ref="KM725" si="11361">KD725</f>
        <v>INSTALACIONES ELECTRICAS</v>
      </c>
      <c r="KN725" s="534"/>
      <c r="KO725" s="534"/>
      <c r="KP725" s="534"/>
      <c r="KQ725" s="534"/>
      <c r="KR725" s="535"/>
      <c r="KS725" s="116"/>
      <c r="KU725" s="116" t="s">
        <v>312</v>
      </c>
      <c r="KV725" s="533" t="str">
        <f t="shared" ref="KV725" si="11362">KM725</f>
        <v>INSTALACIONES ELECTRICAS</v>
      </c>
      <c r="KW725" s="534"/>
      <c r="KX725" s="534"/>
      <c r="KY725" s="534"/>
      <c r="KZ725" s="534"/>
      <c r="LA725" s="535"/>
      <c r="LB725" s="116"/>
      <c r="LD725" s="116" t="s">
        <v>312</v>
      </c>
      <c r="LE725" s="533" t="str">
        <f t="shared" ref="LE725" si="11363">KV725</f>
        <v>INSTALACIONES ELECTRICAS</v>
      </c>
      <c r="LF725" s="534"/>
      <c r="LG725" s="534"/>
      <c r="LH725" s="534"/>
      <c r="LI725" s="534"/>
      <c r="LJ725" s="535"/>
      <c r="LK725" s="116"/>
      <c r="LM725" s="116" t="s">
        <v>312</v>
      </c>
      <c r="LN725" s="533" t="str">
        <f t="shared" ref="LN725" si="11364">LE725</f>
        <v>INSTALACIONES ELECTRICAS</v>
      </c>
      <c r="LO725" s="534"/>
      <c r="LP725" s="534"/>
      <c r="LQ725" s="534"/>
      <c r="LR725" s="534"/>
      <c r="LS725" s="535"/>
      <c r="LT725" s="116"/>
      <c r="LV725" s="116" t="s">
        <v>312</v>
      </c>
      <c r="LW725" s="533" t="str">
        <f t="shared" ref="LW725" si="11365">LN725</f>
        <v>INSTALACIONES ELECTRICAS</v>
      </c>
      <c r="LX725" s="534"/>
      <c r="LY725" s="534"/>
      <c r="LZ725" s="534"/>
      <c r="MA725" s="534"/>
      <c r="MB725" s="535"/>
      <c r="MC725" s="116"/>
      <c r="ME725" s="116" t="s">
        <v>312</v>
      </c>
      <c r="MF725" s="533" t="str">
        <f t="shared" ref="MF725" si="11366">LW725</f>
        <v>INSTALACIONES ELECTRICAS</v>
      </c>
      <c r="MG725" s="534"/>
      <c r="MH725" s="534"/>
      <c r="MI725" s="534"/>
      <c r="MJ725" s="534"/>
      <c r="MK725" s="535"/>
      <c r="ML725" s="116"/>
      <c r="MN725" s="116" t="s">
        <v>312</v>
      </c>
      <c r="MO725" s="533" t="str">
        <f t="shared" ref="MO725" si="11367">MF725</f>
        <v>INSTALACIONES ELECTRICAS</v>
      </c>
      <c r="MP725" s="534"/>
      <c r="MQ725" s="534"/>
      <c r="MR725" s="534"/>
      <c r="MS725" s="534"/>
      <c r="MT725" s="535"/>
      <c r="MU725" s="116"/>
      <c r="MW725" s="116" t="s">
        <v>312</v>
      </c>
      <c r="MX725" s="533" t="str">
        <f t="shared" ref="MX725" si="11368">MO725</f>
        <v>INSTALACIONES ELECTRICAS</v>
      </c>
      <c r="MY725" s="534"/>
      <c r="MZ725" s="534"/>
      <c r="NA725" s="534"/>
      <c r="NB725" s="534"/>
      <c r="NC725" s="535"/>
      <c r="ND725" s="116"/>
      <c r="NF725" s="116" t="s">
        <v>312</v>
      </c>
      <c r="NG725" s="533" t="str">
        <f t="shared" ref="NG725" si="11369">MX725</f>
        <v>INSTALACIONES ELECTRICAS</v>
      </c>
      <c r="NH725" s="534"/>
      <c r="NI725" s="534"/>
      <c r="NJ725" s="534"/>
      <c r="NK725" s="534"/>
      <c r="NL725" s="535"/>
      <c r="NM725" s="116"/>
      <c r="NO725" s="116" t="s">
        <v>312</v>
      </c>
      <c r="NP725" s="533" t="str">
        <f t="shared" ref="NP725" si="11370">NG725</f>
        <v>INSTALACIONES ELECTRICAS</v>
      </c>
      <c r="NQ725" s="534"/>
      <c r="NR725" s="534"/>
      <c r="NS725" s="534"/>
      <c r="NT725" s="534"/>
      <c r="NU725" s="535"/>
      <c r="NV725" s="116"/>
      <c r="NX725" s="116" t="s">
        <v>312</v>
      </c>
      <c r="NY725" s="533" t="str">
        <f t="shared" ref="NY725" si="11371">NP725</f>
        <v>INSTALACIONES ELECTRICAS</v>
      </c>
      <c r="NZ725" s="534"/>
      <c r="OA725" s="534"/>
      <c r="OB725" s="534"/>
      <c r="OC725" s="534"/>
      <c r="OD725" s="535"/>
      <c r="OE725" s="116"/>
      <c r="OG725" s="116" t="s">
        <v>312</v>
      </c>
      <c r="OH725" s="533" t="str">
        <f t="shared" ref="OH725" si="11372">NY725</f>
        <v>INSTALACIONES ELECTRICAS</v>
      </c>
      <c r="OI725" s="534"/>
      <c r="OJ725" s="534"/>
      <c r="OK725" s="534"/>
      <c r="OL725" s="534"/>
      <c r="OM725" s="535"/>
      <c r="ON725" s="116"/>
      <c r="OP725" s="116" t="s">
        <v>312</v>
      </c>
      <c r="OQ725" s="533" t="str">
        <f t="shared" ref="OQ725" si="11373">OH725</f>
        <v>INSTALACIONES ELECTRICAS</v>
      </c>
      <c r="OR725" s="534"/>
      <c r="OS725" s="534"/>
      <c r="OT725" s="534"/>
      <c r="OU725" s="534"/>
      <c r="OV725" s="535"/>
      <c r="OW725" s="116"/>
      <c r="OY725" s="116" t="s">
        <v>312</v>
      </c>
      <c r="OZ725" s="533" t="str">
        <f t="shared" ref="OZ725" si="11374">OQ725</f>
        <v>INSTALACIONES ELECTRICAS</v>
      </c>
      <c r="PA725" s="534"/>
      <c r="PB725" s="534"/>
      <c r="PC725" s="534"/>
      <c r="PD725" s="534"/>
      <c r="PE725" s="535"/>
      <c r="PF725" s="116"/>
    </row>
    <row r="726" spans="1:422">
      <c r="A726" s="116"/>
      <c r="B726" s="536"/>
      <c r="C726" s="537"/>
      <c r="D726" s="537"/>
      <c r="E726" s="537"/>
      <c r="F726" s="537"/>
      <c r="G726" s="538"/>
      <c r="H726" s="116"/>
      <c r="J726" s="116"/>
      <c r="K726" s="536"/>
      <c r="L726" s="537"/>
      <c r="M726" s="537"/>
      <c r="N726" s="537"/>
      <c r="O726" s="537"/>
      <c r="P726" s="538"/>
      <c r="Q726" s="116"/>
      <c r="S726" s="116"/>
      <c r="T726" s="536"/>
      <c r="U726" s="537"/>
      <c r="V726" s="537"/>
      <c r="W726" s="537"/>
      <c r="X726" s="537"/>
      <c r="Y726" s="538"/>
      <c r="Z726" s="116"/>
      <c r="AB726" s="116"/>
      <c r="AC726" s="536"/>
      <c r="AD726" s="537"/>
      <c r="AE726" s="537"/>
      <c r="AF726" s="537"/>
      <c r="AG726" s="537"/>
      <c r="AH726" s="538"/>
      <c r="AI726" s="116"/>
      <c r="AK726" s="116"/>
      <c r="AL726" s="536"/>
      <c r="AM726" s="537"/>
      <c r="AN726" s="537"/>
      <c r="AO726" s="537"/>
      <c r="AP726" s="537"/>
      <c r="AQ726" s="538"/>
      <c r="AR726" s="116"/>
      <c r="AT726" s="116"/>
      <c r="AU726" s="536"/>
      <c r="AV726" s="537"/>
      <c r="AW726" s="537"/>
      <c r="AX726" s="537"/>
      <c r="AY726" s="537"/>
      <c r="AZ726" s="538"/>
      <c r="BA726" s="116"/>
      <c r="BC726" s="116"/>
      <c r="BD726" s="536"/>
      <c r="BE726" s="537"/>
      <c r="BF726" s="537"/>
      <c r="BG726" s="537"/>
      <c r="BH726" s="537"/>
      <c r="BI726" s="538"/>
      <c r="BJ726" s="116"/>
      <c r="BL726" s="116"/>
      <c r="BM726" s="536"/>
      <c r="BN726" s="537"/>
      <c r="BO726" s="537"/>
      <c r="BP726" s="537"/>
      <c r="BQ726" s="537"/>
      <c r="BR726" s="538"/>
      <c r="BS726" s="116"/>
      <c r="BU726" s="116"/>
      <c r="BV726" s="536"/>
      <c r="BW726" s="537"/>
      <c r="BX726" s="537"/>
      <c r="BY726" s="537"/>
      <c r="BZ726" s="537"/>
      <c r="CA726" s="538"/>
      <c r="CB726" s="116"/>
      <c r="CD726" s="116"/>
      <c r="CE726" s="536"/>
      <c r="CF726" s="537"/>
      <c r="CG726" s="537"/>
      <c r="CH726" s="537"/>
      <c r="CI726" s="537"/>
      <c r="CJ726" s="538"/>
      <c r="CK726" s="116"/>
      <c r="CM726" s="116"/>
      <c r="CN726" s="536"/>
      <c r="CO726" s="537"/>
      <c r="CP726" s="537"/>
      <c r="CQ726" s="537"/>
      <c r="CR726" s="537"/>
      <c r="CS726" s="538"/>
      <c r="CT726" s="116"/>
      <c r="CV726" s="116"/>
      <c r="CW726" s="536"/>
      <c r="CX726" s="537"/>
      <c r="CY726" s="537"/>
      <c r="CZ726" s="537"/>
      <c r="DA726" s="537"/>
      <c r="DB726" s="538"/>
      <c r="DC726" s="116"/>
      <c r="DE726" s="116"/>
      <c r="DF726" s="536"/>
      <c r="DG726" s="537"/>
      <c r="DH726" s="537"/>
      <c r="DI726" s="537"/>
      <c r="DJ726" s="537"/>
      <c r="DK726" s="538"/>
      <c r="DL726" s="116"/>
      <c r="DN726" s="116"/>
      <c r="DO726" s="536"/>
      <c r="DP726" s="537"/>
      <c r="DQ726" s="537"/>
      <c r="DR726" s="537"/>
      <c r="DS726" s="537"/>
      <c r="DT726" s="538"/>
      <c r="DU726" s="116"/>
      <c r="DW726" s="116"/>
      <c r="DX726" s="536"/>
      <c r="DY726" s="537"/>
      <c r="DZ726" s="537"/>
      <c r="EA726" s="537"/>
      <c r="EB726" s="537"/>
      <c r="EC726" s="538"/>
      <c r="ED726" s="116"/>
      <c r="EF726" s="116"/>
      <c r="EG726" s="536"/>
      <c r="EH726" s="537"/>
      <c r="EI726" s="537"/>
      <c r="EJ726" s="537"/>
      <c r="EK726" s="537"/>
      <c r="EL726" s="538"/>
      <c r="EM726" s="116"/>
      <c r="EO726" s="116"/>
      <c r="EP726" s="536"/>
      <c r="EQ726" s="537"/>
      <c r="ER726" s="537"/>
      <c r="ES726" s="537"/>
      <c r="ET726" s="537"/>
      <c r="EU726" s="538"/>
      <c r="EV726" s="116"/>
      <c r="EX726" s="116"/>
      <c r="EY726" s="536"/>
      <c r="EZ726" s="537"/>
      <c r="FA726" s="537"/>
      <c r="FB726" s="537"/>
      <c r="FC726" s="537"/>
      <c r="FD726" s="538"/>
      <c r="FE726" s="116"/>
      <c r="FG726" s="116"/>
      <c r="FH726" s="536"/>
      <c r="FI726" s="537"/>
      <c r="FJ726" s="537"/>
      <c r="FK726" s="537"/>
      <c r="FL726" s="537"/>
      <c r="FM726" s="538"/>
      <c r="FN726" s="116"/>
      <c r="FP726" s="116"/>
      <c r="FQ726" s="536"/>
      <c r="FR726" s="537"/>
      <c r="FS726" s="537"/>
      <c r="FT726" s="537"/>
      <c r="FU726" s="537"/>
      <c r="FV726" s="538"/>
      <c r="FW726" s="116"/>
      <c r="FY726" s="116"/>
      <c r="FZ726" s="536"/>
      <c r="GA726" s="537"/>
      <c r="GB726" s="537"/>
      <c r="GC726" s="537"/>
      <c r="GD726" s="537"/>
      <c r="GE726" s="538"/>
      <c r="GF726" s="116"/>
      <c r="GH726" s="116"/>
      <c r="GI726" s="536"/>
      <c r="GJ726" s="537"/>
      <c r="GK726" s="537"/>
      <c r="GL726" s="537"/>
      <c r="GM726" s="537"/>
      <c r="GN726" s="538"/>
      <c r="GO726" s="116"/>
      <c r="GQ726" s="116"/>
      <c r="GR726" s="536"/>
      <c r="GS726" s="537"/>
      <c r="GT726" s="537"/>
      <c r="GU726" s="537"/>
      <c r="GV726" s="537"/>
      <c r="GW726" s="538"/>
      <c r="GX726" s="116"/>
      <c r="GZ726" s="116"/>
      <c r="HA726" s="536"/>
      <c r="HB726" s="537"/>
      <c r="HC726" s="537"/>
      <c r="HD726" s="537"/>
      <c r="HE726" s="537"/>
      <c r="HF726" s="538"/>
      <c r="HG726" s="116"/>
      <c r="HI726" s="116"/>
      <c r="HJ726" s="536"/>
      <c r="HK726" s="537"/>
      <c r="HL726" s="537"/>
      <c r="HM726" s="537"/>
      <c r="HN726" s="537"/>
      <c r="HO726" s="538"/>
      <c r="HP726" s="116"/>
      <c r="HR726" s="116"/>
      <c r="HS726" s="536"/>
      <c r="HT726" s="537"/>
      <c r="HU726" s="537"/>
      <c r="HV726" s="537"/>
      <c r="HW726" s="537"/>
      <c r="HX726" s="538"/>
      <c r="HY726" s="116"/>
      <c r="IA726" s="116"/>
      <c r="IB726" s="536"/>
      <c r="IC726" s="537"/>
      <c r="ID726" s="537"/>
      <c r="IE726" s="537"/>
      <c r="IF726" s="537"/>
      <c r="IG726" s="538"/>
      <c r="IH726" s="116"/>
      <c r="IJ726" s="116"/>
      <c r="IK726" s="536"/>
      <c r="IL726" s="537"/>
      <c r="IM726" s="537"/>
      <c r="IN726" s="537"/>
      <c r="IO726" s="537"/>
      <c r="IP726" s="538"/>
      <c r="IQ726" s="116"/>
      <c r="IS726" s="116"/>
      <c r="IT726" s="536"/>
      <c r="IU726" s="537"/>
      <c r="IV726" s="537"/>
      <c r="IW726" s="537"/>
      <c r="IX726" s="537"/>
      <c r="IY726" s="538"/>
      <c r="IZ726" s="116"/>
      <c r="JB726" s="116"/>
      <c r="JC726" s="536"/>
      <c r="JD726" s="537"/>
      <c r="JE726" s="537"/>
      <c r="JF726" s="537"/>
      <c r="JG726" s="537"/>
      <c r="JH726" s="538"/>
      <c r="JI726" s="116"/>
      <c r="JK726" s="116"/>
      <c r="JL726" s="536"/>
      <c r="JM726" s="537"/>
      <c r="JN726" s="537"/>
      <c r="JO726" s="537"/>
      <c r="JP726" s="537"/>
      <c r="JQ726" s="538"/>
      <c r="JR726" s="116"/>
      <c r="JT726" s="116"/>
      <c r="JU726" s="536"/>
      <c r="JV726" s="537"/>
      <c r="JW726" s="537"/>
      <c r="JX726" s="537"/>
      <c r="JY726" s="537"/>
      <c r="JZ726" s="538"/>
      <c r="KA726" s="116"/>
      <c r="KC726" s="116"/>
      <c r="KD726" s="536"/>
      <c r="KE726" s="537"/>
      <c r="KF726" s="537"/>
      <c r="KG726" s="537"/>
      <c r="KH726" s="537"/>
      <c r="KI726" s="538"/>
      <c r="KJ726" s="116"/>
      <c r="KL726" s="116"/>
      <c r="KM726" s="536"/>
      <c r="KN726" s="537"/>
      <c r="KO726" s="537"/>
      <c r="KP726" s="537"/>
      <c r="KQ726" s="537"/>
      <c r="KR726" s="538"/>
      <c r="KS726" s="116"/>
      <c r="KU726" s="116"/>
      <c r="KV726" s="536"/>
      <c r="KW726" s="537"/>
      <c r="KX726" s="537"/>
      <c r="KY726" s="537"/>
      <c r="KZ726" s="537"/>
      <c r="LA726" s="538"/>
      <c r="LB726" s="116"/>
      <c r="LD726" s="116"/>
      <c r="LE726" s="536"/>
      <c r="LF726" s="537"/>
      <c r="LG726" s="537"/>
      <c r="LH726" s="537"/>
      <c r="LI726" s="537"/>
      <c r="LJ726" s="538"/>
      <c r="LK726" s="116"/>
      <c r="LM726" s="116"/>
      <c r="LN726" s="536"/>
      <c r="LO726" s="537"/>
      <c r="LP726" s="537"/>
      <c r="LQ726" s="537"/>
      <c r="LR726" s="537"/>
      <c r="LS726" s="538"/>
      <c r="LT726" s="116"/>
      <c r="LV726" s="116"/>
      <c r="LW726" s="536"/>
      <c r="LX726" s="537"/>
      <c r="LY726" s="537"/>
      <c r="LZ726" s="537"/>
      <c r="MA726" s="537"/>
      <c r="MB726" s="538"/>
      <c r="MC726" s="116"/>
      <c r="ME726" s="116"/>
      <c r="MF726" s="536"/>
      <c r="MG726" s="537"/>
      <c r="MH726" s="537"/>
      <c r="MI726" s="537"/>
      <c r="MJ726" s="537"/>
      <c r="MK726" s="538"/>
      <c r="ML726" s="116"/>
      <c r="MN726" s="116"/>
      <c r="MO726" s="536"/>
      <c r="MP726" s="537"/>
      <c r="MQ726" s="537"/>
      <c r="MR726" s="537"/>
      <c r="MS726" s="537"/>
      <c r="MT726" s="538"/>
      <c r="MU726" s="116"/>
      <c r="MW726" s="116"/>
      <c r="MX726" s="536"/>
      <c r="MY726" s="537"/>
      <c r="MZ726" s="537"/>
      <c r="NA726" s="537"/>
      <c r="NB726" s="537"/>
      <c r="NC726" s="538"/>
      <c r="ND726" s="116"/>
      <c r="NF726" s="116"/>
      <c r="NG726" s="536"/>
      <c r="NH726" s="537"/>
      <c r="NI726" s="537"/>
      <c r="NJ726" s="537"/>
      <c r="NK726" s="537"/>
      <c r="NL726" s="538"/>
      <c r="NM726" s="116"/>
      <c r="NO726" s="116"/>
      <c r="NP726" s="536"/>
      <c r="NQ726" s="537"/>
      <c r="NR726" s="537"/>
      <c r="NS726" s="537"/>
      <c r="NT726" s="537"/>
      <c r="NU726" s="538"/>
      <c r="NV726" s="116"/>
      <c r="NX726" s="116"/>
      <c r="NY726" s="536"/>
      <c r="NZ726" s="537"/>
      <c r="OA726" s="537"/>
      <c r="OB726" s="537"/>
      <c r="OC726" s="537"/>
      <c r="OD726" s="538"/>
      <c r="OE726" s="116"/>
      <c r="OG726" s="116"/>
      <c r="OH726" s="536"/>
      <c r="OI726" s="537"/>
      <c r="OJ726" s="537"/>
      <c r="OK726" s="537"/>
      <c r="OL726" s="537"/>
      <c r="OM726" s="538"/>
      <c r="ON726" s="116"/>
      <c r="OP726" s="116"/>
      <c r="OQ726" s="536"/>
      <c r="OR726" s="537"/>
      <c r="OS726" s="537"/>
      <c r="OT726" s="537"/>
      <c r="OU726" s="537"/>
      <c r="OV726" s="538"/>
      <c r="OW726" s="116"/>
      <c r="OY726" s="116"/>
      <c r="OZ726" s="536"/>
      <c r="PA726" s="537"/>
      <c r="PB726" s="537"/>
      <c r="PC726" s="537"/>
      <c r="PD726" s="537"/>
      <c r="PE726" s="538"/>
      <c r="PF726" s="116"/>
    </row>
    <row r="727" spans="1:422" ht="15" customHeight="1">
      <c r="A727" s="117" t="s">
        <v>1</v>
      </c>
      <c r="B727" s="544" t="str">
        <f>+APU!B426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C727" s="545"/>
      <c r="D727" s="545"/>
      <c r="E727" s="545"/>
      <c r="F727" s="545"/>
      <c r="G727" s="545"/>
      <c r="H727" s="117" t="s">
        <v>313</v>
      </c>
      <c r="J727" s="117" t="s">
        <v>1</v>
      </c>
      <c r="K727" s="539" t="str">
        <f>B727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L727" s="540"/>
      <c r="M727" s="540"/>
      <c r="N727" s="540"/>
      <c r="O727" s="540"/>
      <c r="P727" s="540"/>
      <c r="Q727" s="117" t="s">
        <v>313</v>
      </c>
      <c r="S727" s="117" t="s">
        <v>1</v>
      </c>
      <c r="T727" s="539" t="str">
        <f>K727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U727" s="540"/>
      <c r="V727" s="540"/>
      <c r="W727" s="540"/>
      <c r="X727" s="540"/>
      <c r="Y727" s="540"/>
      <c r="Z727" s="117" t="s">
        <v>313</v>
      </c>
      <c r="AB727" s="117" t="s">
        <v>1</v>
      </c>
      <c r="AC727" s="539" t="str">
        <f>T727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AD727" s="540"/>
      <c r="AE727" s="540"/>
      <c r="AF727" s="540"/>
      <c r="AG727" s="540"/>
      <c r="AH727" s="540"/>
      <c r="AI727" s="117" t="s">
        <v>313</v>
      </c>
      <c r="AK727" s="117" t="s">
        <v>1</v>
      </c>
      <c r="AL727" s="539" t="str">
        <f>AC727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AM727" s="540"/>
      <c r="AN727" s="540"/>
      <c r="AO727" s="540"/>
      <c r="AP727" s="540"/>
      <c r="AQ727" s="540"/>
      <c r="AR727" s="117" t="s">
        <v>313</v>
      </c>
      <c r="AT727" s="117" t="s">
        <v>1</v>
      </c>
      <c r="AU727" s="539" t="str">
        <f>AL727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AV727" s="540"/>
      <c r="AW727" s="540"/>
      <c r="AX727" s="540"/>
      <c r="AY727" s="540"/>
      <c r="AZ727" s="540"/>
      <c r="BA727" s="117" t="s">
        <v>313</v>
      </c>
      <c r="BC727" s="117" t="s">
        <v>1</v>
      </c>
      <c r="BD727" s="539" t="str">
        <f t="shared" ref="BD727" si="11375">AU727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BE727" s="540"/>
      <c r="BF727" s="540"/>
      <c r="BG727" s="540"/>
      <c r="BH727" s="540"/>
      <c r="BI727" s="540"/>
      <c r="BJ727" s="117" t="s">
        <v>313</v>
      </c>
      <c r="BL727" s="117" t="s">
        <v>1</v>
      </c>
      <c r="BM727" s="539" t="str">
        <f t="shared" ref="BM727" si="11376">BD727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BN727" s="540"/>
      <c r="BO727" s="540"/>
      <c r="BP727" s="540"/>
      <c r="BQ727" s="540"/>
      <c r="BR727" s="540"/>
      <c r="BS727" s="117" t="s">
        <v>313</v>
      </c>
      <c r="BU727" s="117" t="s">
        <v>1</v>
      </c>
      <c r="BV727" s="539" t="str">
        <f t="shared" ref="BV727" si="11377">BM727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BW727" s="540"/>
      <c r="BX727" s="540"/>
      <c r="BY727" s="540"/>
      <c r="BZ727" s="540"/>
      <c r="CA727" s="540"/>
      <c r="CB727" s="117" t="s">
        <v>313</v>
      </c>
      <c r="CD727" s="117" t="s">
        <v>1</v>
      </c>
      <c r="CE727" s="539" t="str">
        <f t="shared" ref="CE727" si="11378">BV727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CF727" s="540"/>
      <c r="CG727" s="540"/>
      <c r="CH727" s="540"/>
      <c r="CI727" s="540"/>
      <c r="CJ727" s="540"/>
      <c r="CK727" s="117" t="s">
        <v>313</v>
      </c>
      <c r="CM727" s="117" t="s">
        <v>1</v>
      </c>
      <c r="CN727" s="539" t="str">
        <f t="shared" ref="CN727" si="11379">CE727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CO727" s="540"/>
      <c r="CP727" s="540"/>
      <c r="CQ727" s="540"/>
      <c r="CR727" s="540"/>
      <c r="CS727" s="540"/>
      <c r="CT727" s="117" t="s">
        <v>313</v>
      </c>
      <c r="CV727" s="117" t="s">
        <v>1</v>
      </c>
      <c r="CW727" s="539" t="str">
        <f t="shared" ref="CW727" si="11380">CN727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CX727" s="540"/>
      <c r="CY727" s="540"/>
      <c r="CZ727" s="540"/>
      <c r="DA727" s="540"/>
      <c r="DB727" s="540"/>
      <c r="DC727" s="117" t="s">
        <v>313</v>
      </c>
      <c r="DE727" s="117" t="s">
        <v>1</v>
      </c>
      <c r="DF727" s="539" t="str">
        <f t="shared" ref="DF727" si="11381">CW727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DG727" s="540"/>
      <c r="DH727" s="540"/>
      <c r="DI727" s="540"/>
      <c r="DJ727" s="540"/>
      <c r="DK727" s="540"/>
      <c r="DL727" s="117" t="s">
        <v>313</v>
      </c>
      <c r="DN727" s="117" t="s">
        <v>1</v>
      </c>
      <c r="DO727" s="539" t="str">
        <f t="shared" ref="DO727" si="11382">DF727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DP727" s="540"/>
      <c r="DQ727" s="540"/>
      <c r="DR727" s="540"/>
      <c r="DS727" s="540"/>
      <c r="DT727" s="540"/>
      <c r="DU727" s="117" t="s">
        <v>313</v>
      </c>
      <c r="DW727" s="117" t="s">
        <v>1</v>
      </c>
      <c r="DX727" s="539" t="str">
        <f t="shared" ref="DX727" si="11383">DO727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DY727" s="540"/>
      <c r="DZ727" s="540"/>
      <c r="EA727" s="540"/>
      <c r="EB727" s="540"/>
      <c r="EC727" s="540"/>
      <c r="ED727" s="117" t="s">
        <v>313</v>
      </c>
      <c r="EF727" s="117" t="s">
        <v>1</v>
      </c>
      <c r="EG727" s="539" t="str">
        <f t="shared" ref="EG727" si="11384">DX727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EH727" s="540"/>
      <c r="EI727" s="540"/>
      <c r="EJ727" s="540"/>
      <c r="EK727" s="540"/>
      <c r="EL727" s="540"/>
      <c r="EM727" s="117" t="s">
        <v>313</v>
      </c>
      <c r="EO727" s="117" t="s">
        <v>1</v>
      </c>
      <c r="EP727" s="539" t="str">
        <f t="shared" ref="EP727" si="11385">EG727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EQ727" s="540"/>
      <c r="ER727" s="540"/>
      <c r="ES727" s="540"/>
      <c r="ET727" s="540"/>
      <c r="EU727" s="540"/>
      <c r="EV727" s="117" t="s">
        <v>313</v>
      </c>
      <c r="EX727" s="117" t="s">
        <v>1</v>
      </c>
      <c r="EY727" s="539" t="str">
        <f t="shared" ref="EY727" si="11386">EP727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EZ727" s="540"/>
      <c r="FA727" s="540"/>
      <c r="FB727" s="540"/>
      <c r="FC727" s="540"/>
      <c r="FD727" s="540"/>
      <c r="FE727" s="117" t="s">
        <v>313</v>
      </c>
      <c r="FG727" s="117" t="s">
        <v>1</v>
      </c>
      <c r="FH727" s="539" t="str">
        <f t="shared" ref="FH727" si="11387">EY727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FI727" s="540"/>
      <c r="FJ727" s="540"/>
      <c r="FK727" s="540"/>
      <c r="FL727" s="540"/>
      <c r="FM727" s="540"/>
      <c r="FN727" s="117" t="s">
        <v>313</v>
      </c>
      <c r="FP727" s="117" t="s">
        <v>1</v>
      </c>
      <c r="FQ727" s="539" t="str">
        <f t="shared" ref="FQ727" si="11388">FH727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FR727" s="540"/>
      <c r="FS727" s="540"/>
      <c r="FT727" s="540"/>
      <c r="FU727" s="540"/>
      <c r="FV727" s="540"/>
      <c r="FW727" s="117" t="s">
        <v>313</v>
      </c>
      <c r="FY727" s="117" t="s">
        <v>1</v>
      </c>
      <c r="FZ727" s="539" t="str">
        <f t="shared" ref="FZ727" si="11389">FQ727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GA727" s="540"/>
      <c r="GB727" s="540"/>
      <c r="GC727" s="540"/>
      <c r="GD727" s="540"/>
      <c r="GE727" s="540"/>
      <c r="GF727" s="117" t="s">
        <v>313</v>
      </c>
      <c r="GH727" s="117" t="s">
        <v>1</v>
      </c>
      <c r="GI727" s="539" t="str">
        <f t="shared" ref="GI727" si="11390">FZ727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GJ727" s="540"/>
      <c r="GK727" s="540"/>
      <c r="GL727" s="540"/>
      <c r="GM727" s="540"/>
      <c r="GN727" s="540"/>
      <c r="GO727" s="117" t="s">
        <v>313</v>
      </c>
      <c r="GQ727" s="117" t="s">
        <v>1</v>
      </c>
      <c r="GR727" s="539" t="str">
        <f t="shared" ref="GR727" si="11391">GI727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GS727" s="540"/>
      <c r="GT727" s="540"/>
      <c r="GU727" s="540"/>
      <c r="GV727" s="540"/>
      <c r="GW727" s="540"/>
      <c r="GX727" s="117" t="s">
        <v>313</v>
      </c>
      <c r="GZ727" s="117" t="s">
        <v>1</v>
      </c>
      <c r="HA727" s="539" t="str">
        <f t="shared" ref="HA727" si="11392">GR727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HB727" s="540"/>
      <c r="HC727" s="540"/>
      <c r="HD727" s="540"/>
      <c r="HE727" s="540"/>
      <c r="HF727" s="540"/>
      <c r="HG727" s="117" t="s">
        <v>313</v>
      </c>
      <c r="HI727" s="117" t="s">
        <v>1</v>
      </c>
      <c r="HJ727" s="539" t="str">
        <f t="shared" ref="HJ727" si="11393">HA727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HK727" s="540"/>
      <c r="HL727" s="540"/>
      <c r="HM727" s="540"/>
      <c r="HN727" s="540"/>
      <c r="HO727" s="540"/>
      <c r="HP727" s="117" t="s">
        <v>313</v>
      </c>
      <c r="HR727" s="117" t="s">
        <v>1</v>
      </c>
      <c r="HS727" s="539" t="str">
        <f t="shared" ref="HS727" si="11394">HJ727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HT727" s="540"/>
      <c r="HU727" s="540"/>
      <c r="HV727" s="540"/>
      <c r="HW727" s="540"/>
      <c r="HX727" s="540"/>
      <c r="HY727" s="117" t="s">
        <v>313</v>
      </c>
      <c r="IA727" s="117" t="s">
        <v>1</v>
      </c>
      <c r="IB727" s="539" t="str">
        <f t="shared" ref="IB727" si="11395">HS727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IC727" s="540"/>
      <c r="ID727" s="540"/>
      <c r="IE727" s="540"/>
      <c r="IF727" s="540"/>
      <c r="IG727" s="540"/>
      <c r="IH727" s="117" t="s">
        <v>313</v>
      </c>
      <c r="IJ727" s="117" t="s">
        <v>1</v>
      </c>
      <c r="IK727" s="539" t="str">
        <f t="shared" ref="IK727" si="11396">IB727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IL727" s="540"/>
      <c r="IM727" s="540"/>
      <c r="IN727" s="540"/>
      <c r="IO727" s="540"/>
      <c r="IP727" s="540"/>
      <c r="IQ727" s="117" t="s">
        <v>313</v>
      </c>
      <c r="IS727" s="117" t="s">
        <v>1</v>
      </c>
      <c r="IT727" s="539" t="str">
        <f t="shared" ref="IT727" si="11397">IK727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IU727" s="540"/>
      <c r="IV727" s="540"/>
      <c r="IW727" s="540"/>
      <c r="IX727" s="540"/>
      <c r="IY727" s="540"/>
      <c r="IZ727" s="117" t="s">
        <v>313</v>
      </c>
      <c r="JB727" s="117" t="s">
        <v>1</v>
      </c>
      <c r="JC727" s="539" t="str">
        <f t="shared" ref="JC727" si="11398">IT727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JD727" s="540"/>
      <c r="JE727" s="540"/>
      <c r="JF727" s="540"/>
      <c r="JG727" s="540"/>
      <c r="JH727" s="540"/>
      <c r="JI727" s="117" t="s">
        <v>313</v>
      </c>
      <c r="JK727" s="117" t="s">
        <v>1</v>
      </c>
      <c r="JL727" s="539" t="str">
        <f t="shared" ref="JL727" si="11399">JC727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JM727" s="540"/>
      <c r="JN727" s="540"/>
      <c r="JO727" s="540"/>
      <c r="JP727" s="540"/>
      <c r="JQ727" s="540"/>
      <c r="JR727" s="117" t="s">
        <v>313</v>
      </c>
      <c r="JT727" s="117" t="s">
        <v>1</v>
      </c>
      <c r="JU727" s="539" t="str">
        <f t="shared" ref="JU727" si="11400">JL727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JV727" s="540"/>
      <c r="JW727" s="540"/>
      <c r="JX727" s="540"/>
      <c r="JY727" s="540"/>
      <c r="JZ727" s="540"/>
      <c r="KA727" s="117" t="s">
        <v>313</v>
      </c>
      <c r="KC727" s="117" t="s">
        <v>1</v>
      </c>
      <c r="KD727" s="539" t="str">
        <f t="shared" ref="KD727" si="11401">JU727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KE727" s="540"/>
      <c r="KF727" s="540"/>
      <c r="KG727" s="540"/>
      <c r="KH727" s="540"/>
      <c r="KI727" s="540"/>
      <c r="KJ727" s="117" t="s">
        <v>313</v>
      </c>
      <c r="KL727" s="117" t="s">
        <v>1</v>
      </c>
      <c r="KM727" s="539" t="str">
        <f t="shared" ref="KM727" si="11402">KD727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KN727" s="540"/>
      <c r="KO727" s="540"/>
      <c r="KP727" s="540"/>
      <c r="KQ727" s="540"/>
      <c r="KR727" s="540"/>
      <c r="KS727" s="117" t="s">
        <v>313</v>
      </c>
      <c r="KU727" s="117" t="s">
        <v>1</v>
      </c>
      <c r="KV727" s="539" t="str">
        <f t="shared" ref="KV727" si="11403">KM727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KW727" s="540"/>
      <c r="KX727" s="540"/>
      <c r="KY727" s="540"/>
      <c r="KZ727" s="540"/>
      <c r="LA727" s="540"/>
      <c r="LB727" s="117" t="s">
        <v>313</v>
      </c>
      <c r="LD727" s="117" t="s">
        <v>1</v>
      </c>
      <c r="LE727" s="539" t="str">
        <f t="shared" ref="LE727" si="11404">KV727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LF727" s="540"/>
      <c r="LG727" s="540"/>
      <c r="LH727" s="540"/>
      <c r="LI727" s="540"/>
      <c r="LJ727" s="540"/>
      <c r="LK727" s="117" t="s">
        <v>313</v>
      </c>
      <c r="LM727" s="117" t="s">
        <v>1</v>
      </c>
      <c r="LN727" s="539" t="str">
        <f t="shared" ref="LN727" si="11405">LE727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LO727" s="540"/>
      <c r="LP727" s="540"/>
      <c r="LQ727" s="540"/>
      <c r="LR727" s="540"/>
      <c r="LS727" s="540"/>
      <c r="LT727" s="117" t="s">
        <v>313</v>
      </c>
      <c r="LV727" s="117" t="s">
        <v>1</v>
      </c>
      <c r="LW727" s="539" t="str">
        <f t="shared" ref="LW727" si="11406">LN727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LX727" s="540"/>
      <c r="LY727" s="540"/>
      <c r="LZ727" s="540"/>
      <c r="MA727" s="540"/>
      <c r="MB727" s="540"/>
      <c r="MC727" s="117" t="s">
        <v>313</v>
      </c>
      <c r="ME727" s="117" t="s">
        <v>1</v>
      </c>
      <c r="MF727" s="539" t="str">
        <f t="shared" ref="MF727" si="11407">LW727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MG727" s="540"/>
      <c r="MH727" s="540"/>
      <c r="MI727" s="540"/>
      <c r="MJ727" s="540"/>
      <c r="MK727" s="540"/>
      <c r="ML727" s="117" t="s">
        <v>313</v>
      </c>
      <c r="MN727" s="117" t="s">
        <v>1</v>
      </c>
      <c r="MO727" s="539" t="str">
        <f t="shared" ref="MO727" si="11408">MF727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MP727" s="540"/>
      <c r="MQ727" s="540"/>
      <c r="MR727" s="540"/>
      <c r="MS727" s="540"/>
      <c r="MT727" s="540"/>
      <c r="MU727" s="117" t="s">
        <v>313</v>
      </c>
      <c r="MW727" s="117" t="s">
        <v>1</v>
      </c>
      <c r="MX727" s="539" t="str">
        <f t="shared" ref="MX727" si="11409">MO727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MY727" s="540"/>
      <c r="MZ727" s="540"/>
      <c r="NA727" s="540"/>
      <c r="NB727" s="540"/>
      <c r="NC727" s="540"/>
      <c r="ND727" s="117" t="s">
        <v>313</v>
      </c>
      <c r="NF727" s="117" t="s">
        <v>1</v>
      </c>
      <c r="NG727" s="539" t="str">
        <f t="shared" ref="NG727" si="11410">MX727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NH727" s="540"/>
      <c r="NI727" s="540"/>
      <c r="NJ727" s="540"/>
      <c r="NK727" s="540"/>
      <c r="NL727" s="540"/>
      <c r="NM727" s="117" t="s">
        <v>313</v>
      </c>
      <c r="NO727" s="117" t="s">
        <v>1</v>
      </c>
      <c r="NP727" s="539" t="str">
        <f t="shared" ref="NP727" si="11411">NG727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NQ727" s="540"/>
      <c r="NR727" s="540"/>
      <c r="NS727" s="540"/>
      <c r="NT727" s="540"/>
      <c r="NU727" s="540"/>
      <c r="NV727" s="117" t="s">
        <v>313</v>
      </c>
      <c r="NX727" s="117" t="s">
        <v>1</v>
      </c>
      <c r="NY727" s="539" t="str">
        <f t="shared" ref="NY727" si="11412">NP727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NZ727" s="540"/>
      <c r="OA727" s="540"/>
      <c r="OB727" s="540"/>
      <c r="OC727" s="540"/>
      <c r="OD727" s="540"/>
      <c r="OE727" s="117" t="s">
        <v>313</v>
      </c>
      <c r="OG727" s="117" t="s">
        <v>1</v>
      </c>
      <c r="OH727" s="539" t="str">
        <f t="shared" ref="OH727" si="11413">NY727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OI727" s="540"/>
      <c r="OJ727" s="540"/>
      <c r="OK727" s="540"/>
      <c r="OL727" s="540"/>
      <c r="OM727" s="540"/>
      <c r="ON727" s="117" t="s">
        <v>313</v>
      </c>
      <c r="OP727" s="117" t="s">
        <v>1</v>
      </c>
      <c r="OQ727" s="539" t="str">
        <f t="shared" ref="OQ727" si="11414">OH727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OR727" s="540"/>
      <c r="OS727" s="540"/>
      <c r="OT727" s="540"/>
      <c r="OU727" s="540"/>
      <c r="OV727" s="540"/>
      <c r="OW727" s="117" t="s">
        <v>313</v>
      </c>
      <c r="OY727" s="117" t="s">
        <v>1</v>
      </c>
      <c r="OZ727" s="539" t="str">
        <f t="shared" ref="OZ727" si="11415">OQ727</f>
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PA727" s="540"/>
      <c r="PB727" s="540"/>
      <c r="PC727" s="540"/>
      <c r="PD727" s="540"/>
      <c r="PE727" s="540"/>
      <c r="PF727" s="117" t="s">
        <v>313</v>
      </c>
    </row>
    <row r="728" spans="1:422" ht="72.75" customHeight="1">
      <c r="A728" s="127" t="str">
        <f>+APU!A426</f>
        <v>12-01-001</v>
      </c>
      <c r="B728" s="545"/>
      <c r="C728" s="545"/>
      <c r="D728" s="545"/>
      <c r="E728" s="545"/>
      <c r="F728" s="545"/>
      <c r="G728" s="545"/>
      <c r="H728" s="133" t="str">
        <f>+APU!C426</f>
        <v>U</v>
      </c>
      <c r="J728" s="127" t="str">
        <f>+A728</f>
        <v>12-01-001</v>
      </c>
      <c r="K728" s="540"/>
      <c r="L728" s="540"/>
      <c r="M728" s="540"/>
      <c r="N728" s="540"/>
      <c r="O728" s="540"/>
      <c r="P728" s="540"/>
      <c r="Q728" s="126" t="str">
        <f>H728</f>
        <v>U</v>
      </c>
      <c r="S728" s="127" t="str">
        <f>+J728</f>
        <v>12-01-001</v>
      </c>
      <c r="T728" s="540"/>
      <c r="U728" s="540"/>
      <c r="V728" s="540"/>
      <c r="W728" s="540"/>
      <c r="X728" s="540"/>
      <c r="Y728" s="540"/>
      <c r="Z728" s="126" t="str">
        <f>Q728</f>
        <v>U</v>
      </c>
      <c r="AB728" s="127" t="str">
        <f>+S728</f>
        <v>12-01-001</v>
      </c>
      <c r="AC728" s="540"/>
      <c r="AD728" s="540"/>
      <c r="AE728" s="540"/>
      <c r="AF728" s="540"/>
      <c r="AG728" s="540"/>
      <c r="AH728" s="540"/>
      <c r="AI728" s="126" t="str">
        <f>Z728</f>
        <v>U</v>
      </c>
      <c r="AK728" s="127" t="str">
        <f>+AB728</f>
        <v>12-01-001</v>
      </c>
      <c r="AL728" s="540"/>
      <c r="AM728" s="540"/>
      <c r="AN728" s="540"/>
      <c r="AO728" s="540"/>
      <c r="AP728" s="540"/>
      <c r="AQ728" s="540"/>
      <c r="AR728" s="126" t="str">
        <f>AI728</f>
        <v>U</v>
      </c>
      <c r="AT728" s="127" t="str">
        <f>+AK728</f>
        <v>12-01-001</v>
      </c>
      <c r="AU728" s="540"/>
      <c r="AV728" s="540"/>
      <c r="AW728" s="540"/>
      <c r="AX728" s="540"/>
      <c r="AY728" s="540"/>
      <c r="AZ728" s="540"/>
      <c r="BA728" s="126" t="str">
        <f>AR728</f>
        <v>U</v>
      </c>
      <c r="BC728" s="127" t="str">
        <f t="shared" ref="BC728" si="11416">+AT728</f>
        <v>12-01-001</v>
      </c>
      <c r="BD728" s="540"/>
      <c r="BE728" s="540"/>
      <c r="BF728" s="540"/>
      <c r="BG728" s="540"/>
      <c r="BH728" s="540"/>
      <c r="BI728" s="540"/>
      <c r="BJ728" s="126" t="str">
        <f t="shared" ref="BJ728" si="11417">BA728</f>
        <v>U</v>
      </c>
      <c r="BL728" s="127" t="str">
        <f t="shared" ref="BL728" si="11418">+BC728</f>
        <v>12-01-001</v>
      </c>
      <c r="BM728" s="540"/>
      <c r="BN728" s="540"/>
      <c r="BO728" s="540"/>
      <c r="BP728" s="540"/>
      <c r="BQ728" s="540"/>
      <c r="BR728" s="540"/>
      <c r="BS728" s="126" t="str">
        <f t="shared" ref="BS728" si="11419">BJ728</f>
        <v>U</v>
      </c>
      <c r="BU728" s="127" t="str">
        <f t="shared" ref="BU728" si="11420">+BL728</f>
        <v>12-01-001</v>
      </c>
      <c r="BV728" s="540"/>
      <c r="BW728" s="540"/>
      <c r="BX728" s="540"/>
      <c r="BY728" s="540"/>
      <c r="BZ728" s="540"/>
      <c r="CA728" s="540"/>
      <c r="CB728" s="126" t="str">
        <f t="shared" ref="CB728" si="11421">BS728</f>
        <v>U</v>
      </c>
      <c r="CD728" s="127" t="str">
        <f t="shared" ref="CD728" si="11422">+BU728</f>
        <v>12-01-001</v>
      </c>
      <c r="CE728" s="540"/>
      <c r="CF728" s="540"/>
      <c r="CG728" s="540"/>
      <c r="CH728" s="540"/>
      <c r="CI728" s="540"/>
      <c r="CJ728" s="540"/>
      <c r="CK728" s="126" t="str">
        <f t="shared" ref="CK728" si="11423">CB728</f>
        <v>U</v>
      </c>
      <c r="CM728" s="127" t="str">
        <f t="shared" ref="CM728" si="11424">+CD728</f>
        <v>12-01-001</v>
      </c>
      <c r="CN728" s="540"/>
      <c r="CO728" s="540"/>
      <c r="CP728" s="540"/>
      <c r="CQ728" s="540"/>
      <c r="CR728" s="540"/>
      <c r="CS728" s="540"/>
      <c r="CT728" s="126" t="str">
        <f t="shared" ref="CT728" si="11425">CK728</f>
        <v>U</v>
      </c>
      <c r="CV728" s="127" t="str">
        <f t="shared" ref="CV728" si="11426">+CM728</f>
        <v>12-01-001</v>
      </c>
      <c r="CW728" s="540"/>
      <c r="CX728" s="540"/>
      <c r="CY728" s="540"/>
      <c r="CZ728" s="540"/>
      <c r="DA728" s="540"/>
      <c r="DB728" s="540"/>
      <c r="DC728" s="126" t="str">
        <f t="shared" ref="DC728" si="11427">CT728</f>
        <v>U</v>
      </c>
      <c r="DE728" s="127" t="str">
        <f t="shared" ref="DE728" si="11428">+CV728</f>
        <v>12-01-001</v>
      </c>
      <c r="DF728" s="540"/>
      <c r="DG728" s="540"/>
      <c r="DH728" s="540"/>
      <c r="DI728" s="540"/>
      <c r="DJ728" s="540"/>
      <c r="DK728" s="540"/>
      <c r="DL728" s="126" t="str">
        <f t="shared" ref="DL728" si="11429">DC728</f>
        <v>U</v>
      </c>
      <c r="DN728" s="127" t="str">
        <f t="shared" ref="DN728" si="11430">+DE728</f>
        <v>12-01-001</v>
      </c>
      <c r="DO728" s="540"/>
      <c r="DP728" s="540"/>
      <c r="DQ728" s="540"/>
      <c r="DR728" s="540"/>
      <c r="DS728" s="540"/>
      <c r="DT728" s="540"/>
      <c r="DU728" s="126" t="str">
        <f t="shared" ref="DU728" si="11431">DL728</f>
        <v>U</v>
      </c>
      <c r="DW728" s="127" t="str">
        <f t="shared" ref="DW728" si="11432">+DN728</f>
        <v>12-01-001</v>
      </c>
      <c r="DX728" s="540"/>
      <c r="DY728" s="540"/>
      <c r="DZ728" s="540"/>
      <c r="EA728" s="540"/>
      <c r="EB728" s="540"/>
      <c r="EC728" s="540"/>
      <c r="ED728" s="126" t="str">
        <f t="shared" ref="ED728" si="11433">DU728</f>
        <v>U</v>
      </c>
      <c r="EF728" s="127" t="str">
        <f t="shared" ref="EF728" si="11434">+DW728</f>
        <v>12-01-001</v>
      </c>
      <c r="EG728" s="540"/>
      <c r="EH728" s="540"/>
      <c r="EI728" s="540"/>
      <c r="EJ728" s="540"/>
      <c r="EK728" s="540"/>
      <c r="EL728" s="540"/>
      <c r="EM728" s="126" t="str">
        <f t="shared" ref="EM728" si="11435">ED728</f>
        <v>U</v>
      </c>
      <c r="EO728" s="127" t="str">
        <f t="shared" ref="EO728" si="11436">+EF728</f>
        <v>12-01-001</v>
      </c>
      <c r="EP728" s="540"/>
      <c r="EQ728" s="540"/>
      <c r="ER728" s="540"/>
      <c r="ES728" s="540"/>
      <c r="ET728" s="540"/>
      <c r="EU728" s="540"/>
      <c r="EV728" s="126" t="str">
        <f t="shared" ref="EV728" si="11437">EM728</f>
        <v>U</v>
      </c>
      <c r="EX728" s="127" t="str">
        <f t="shared" ref="EX728" si="11438">+EO728</f>
        <v>12-01-001</v>
      </c>
      <c r="EY728" s="540"/>
      <c r="EZ728" s="540"/>
      <c r="FA728" s="540"/>
      <c r="FB728" s="540"/>
      <c r="FC728" s="540"/>
      <c r="FD728" s="540"/>
      <c r="FE728" s="126" t="str">
        <f t="shared" ref="FE728" si="11439">EV728</f>
        <v>U</v>
      </c>
      <c r="FG728" s="127" t="str">
        <f t="shared" ref="FG728" si="11440">+EX728</f>
        <v>12-01-001</v>
      </c>
      <c r="FH728" s="540"/>
      <c r="FI728" s="540"/>
      <c r="FJ728" s="540"/>
      <c r="FK728" s="540"/>
      <c r="FL728" s="540"/>
      <c r="FM728" s="540"/>
      <c r="FN728" s="126" t="str">
        <f t="shared" ref="FN728" si="11441">FE728</f>
        <v>U</v>
      </c>
      <c r="FP728" s="127" t="str">
        <f t="shared" ref="FP728" si="11442">+FG728</f>
        <v>12-01-001</v>
      </c>
      <c r="FQ728" s="540"/>
      <c r="FR728" s="540"/>
      <c r="FS728" s="540"/>
      <c r="FT728" s="540"/>
      <c r="FU728" s="540"/>
      <c r="FV728" s="540"/>
      <c r="FW728" s="126" t="str">
        <f t="shared" ref="FW728" si="11443">FN728</f>
        <v>U</v>
      </c>
      <c r="FY728" s="127" t="str">
        <f t="shared" ref="FY728" si="11444">+FP728</f>
        <v>12-01-001</v>
      </c>
      <c r="FZ728" s="540"/>
      <c r="GA728" s="540"/>
      <c r="GB728" s="540"/>
      <c r="GC728" s="540"/>
      <c r="GD728" s="540"/>
      <c r="GE728" s="540"/>
      <c r="GF728" s="126" t="str">
        <f t="shared" ref="GF728" si="11445">FW728</f>
        <v>U</v>
      </c>
      <c r="GH728" s="127" t="str">
        <f t="shared" ref="GH728" si="11446">+FY728</f>
        <v>12-01-001</v>
      </c>
      <c r="GI728" s="540"/>
      <c r="GJ728" s="540"/>
      <c r="GK728" s="540"/>
      <c r="GL728" s="540"/>
      <c r="GM728" s="540"/>
      <c r="GN728" s="540"/>
      <c r="GO728" s="126" t="str">
        <f t="shared" ref="GO728" si="11447">GF728</f>
        <v>U</v>
      </c>
      <c r="GQ728" s="127" t="str">
        <f t="shared" ref="GQ728" si="11448">+GH728</f>
        <v>12-01-001</v>
      </c>
      <c r="GR728" s="540"/>
      <c r="GS728" s="540"/>
      <c r="GT728" s="540"/>
      <c r="GU728" s="540"/>
      <c r="GV728" s="540"/>
      <c r="GW728" s="540"/>
      <c r="GX728" s="126" t="str">
        <f t="shared" ref="GX728" si="11449">GO728</f>
        <v>U</v>
      </c>
      <c r="GZ728" s="127" t="str">
        <f t="shared" ref="GZ728" si="11450">+GQ728</f>
        <v>12-01-001</v>
      </c>
      <c r="HA728" s="540"/>
      <c r="HB728" s="540"/>
      <c r="HC728" s="540"/>
      <c r="HD728" s="540"/>
      <c r="HE728" s="540"/>
      <c r="HF728" s="540"/>
      <c r="HG728" s="126" t="str">
        <f t="shared" ref="HG728" si="11451">GX728</f>
        <v>U</v>
      </c>
      <c r="HI728" s="127" t="str">
        <f t="shared" ref="HI728" si="11452">+GZ728</f>
        <v>12-01-001</v>
      </c>
      <c r="HJ728" s="540"/>
      <c r="HK728" s="540"/>
      <c r="HL728" s="540"/>
      <c r="HM728" s="540"/>
      <c r="HN728" s="540"/>
      <c r="HO728" s="540"/>
      <c r="HP728" s="126" t="str">
        <f t="shared" ref="HP728" si="11453">HG728</f>
        <v>U</v>
      </c>
      <c r="HR728" s="127" t="str">
        <f t="shared" ref="HR728" si="11454">+HI728</f>
        <v>12-01-001</v>
      </c>
      <c r="HS728" s="540"/>
      <c r="HT728" s="540"/>
      <c r="HU728" s="540"/>
      <c r="HV728" s="540"/>
      <c r="HW728" s="540"/>
      <c r="HX728" s="540"/>
      <c r="HY728" s="126" t="str">
        <f t="shared" ref="HY728" si="11455">HP728</f>
        <v>U</v>
      </c>
      <c r="IA728" s="127" t="str">
        <f t="shared" ref="IA728" si="11456">+HR728</f>
        <v>12-01-001</v>
      </c>
      <c r="IB728" s="540"/>
      <c r="IC728" s="540"/>
      <c r="ID728" s="540"/>
      <c r="IE728" s="540"/>
      <c r="IF728" s="540"/>
      <c r="IG728" s="540"/>
      <c r="IH728" s="126" t="str">
        <f t="shared" ref="IH728" si="11457">HY728</f>
        <v>U</v>
      </c>
      <c r="IJ728" s="127" t="str">
        <f t="shared" ref="IJ728" si="11458">+IA728</f>
        <v>12-01-001</v>
      </c>
      <c r="IK728" s="540"/>
      <c r="IL728" s="540"/>
      <c r="IM728" s="540"/>
      <c r="IN728" s="540"/>
      <c r="IO728" s="540"/>
      <c r="IP728" s="540"/>
      <c r="IQ728" s="126" t="str">
        <f t="shared" ref="IQ728" si="11459">IH728</f>
        <v>U</v>
      </c>
      <c r="IS728" s="127" t="str">
        <f t="shared" ref="IS728" si="11460">+IJ728</f>
        <v>12-01-001</v>
      </c>
      <c r="IT728" s="540"/>
      <c r="IU728" s="540"/>
      <c r="IV728" s="540"/>
      <c r="IW728" s="540"/>
      <c r="IX728" s="540"/>
      <c r="IY728" s="540"/>
      <c r="IZ728" s="126" t="str">
        <f t="shared" ref="IZ728" si="11461">IQ728</f>
        <v>U</v>
      </c>
      <c r="JB728" s="127" t="str">
        <f t="shared" ref="JB728" si="11462">+IS728</f>
        <v>12-01-001</v>
      </c>
      <c r="JC728" s="540"/>
      <c r="JD728" s="540"/>
      <c r="JE728" s="540"/>
      <c r="JF728" s="540"/>
      <c r="JG728" s="540"/>
      <c r="JH728" s="540"/>
      <c r="JI728" s="126" t="str">
        <f t="shared" ref="JI728" si="11463">IZ728</f>
        <v>U</v>
      </c>
      <c r="JK728" s="127" t="str">
        <f t="shared" ref="JK728" si="11464">+JB728</f>
        <v>12-01-001</v>
      </c>
      <c r="JL728" s="540"/>
      <c r="JM728" s="540"/>
      <c r="JN728" s="540"/>
      <c r="JO728" s="540"/>
      <c r="JP728" s="540"/>
      <c r="JQ728" s="540"/>
      <c r="JR728" s="126" t="str">
        <f t="shared" ref="JR728" si="11465">JI728</f>
        <v>U</v>
      </c>
      <c r="JT728" s="127" t="str">
        <f t="shared" ref="JT728" si="11466">+JK728</f>
        <v>12-01-001</v>
      </c>
      <c r="JU728" s="540"/>
      <c r="JV728" s="540"/>
      <c r="JW728" s="540"/>
      <c r="JX728" s="540"/>
      <c r="JY728" s="540"/>
      <c r="JZ728" s="540"/>
      <c r="KA728" s="126" t="str">
        <f t="shared" ref="KA728" si="11467">JR728</f>
        <v>U</v>
      </c>
      <c r="KC728" s="127" t="str">
        <f t="shared" ref="KC728" si="11468">+JT728</f>
        <v>12-01-001</v>
      </c>
      <c r="KD728" s="540"/>
      <c r="KE728" s="540"/>
      <c r="KF728" s="540"/>
      <c r="KG728" s="540"/>
      <c r="KH728" s="540"/>
      <c r="KI728" s="540"/>
      <c r="KJ728" s="126" t="str">
        <f t="shared" ref="KJ728" si="11469">KA728</f>
        <v>U</v>
      </c>
      <c r="KL728" s="127" t="str">
        <f t="shared" ref="KL728" si="11470">+KC728</f>
        <v>12-01-001</v>
      </c>
      <c r="KM728" s="540"/>
      <c r="KN728" s="540"/>
      <c r="KO728" s="540"/>
      <c r="KP728" s="540"/>
      <c r="KQ728" s="540"/>
      <c r="KR728" s="540"/>
      <c r="KS728" s="126" t="str">
        <f t="shared" ref="KS728" si="11471">KJ728</f>
        <v>U</v>
      </c>
      <c r="KU728" s="127" t="str">
        <f t="shared" ref="KU728" si="11472">+KL728</f>
        <v>12-01-001</v>
      </c>
      <c r="KV728" s="540"/>
      <c r="KW728" s="540"/>
      <c r="KX728" s="540"/>
      <c r="KY728" s="540"/>
      <c r="KZ728" s="540"/>
      <c r="LA728" s="540"/>
      <c r="LB728" s="126" t="str">
        <f t="shared" ref="LB728" si="11473">KS728</f>
        <v>U</v>
      </c>
      <c r="LD728" s="127" t="str">
        <f t="shared" ref="LD728" si="11474">+KU728</f>
        <v>12-01-001</v>
      </c>
      <c r="LE728" s="540"/>
      <c r="LF728" s="540"/>
      <c r="LG728" s="540"/>
      <c r="LH728" s="540"/>
      <c r="LI728" s="540"/>
      <c r="LJ728" s="540"/>
      <c r="LK728" s="126" t="str">
        <f t="shared" ref="LK728" si="11475">LB728</f>
        <v>U</v>
      </c>
      <c r="LM728" s="127" t="str">
        <f t="shared" ref="LM728" si="11476">+LD728</f>
        <v>12-01-001</v>
      </c>
      <c r="LN728" s="540"/>
      <c r="LO728" s="540"/>
      <c r="LP728" s="540"/>
      <c r="LQ728" s="540"/>
      <c r="LR728" s="540"/>
      <c r="LS728" s="540"/>
      <c r="LT728" s="126" t="str">
        <f t="shared" ref="LT728" si="11477">LK728</f>
        <v>U</v>
      </c>
      <c r="LV728" s="127" t="str">
        <f t="shared" ref="LV728" si="11478">+LM728</f>
        <v>12-01-001</v>
      </c>
      <c r="LW728" s="540"/>
      <c r="LX728" s="540"/>
      <c r="LY728" s="540"/>
      <c r="LZ728" s="540"/>
      <c r="MA728" s="540"/>
      <c r="MB728" s="540"/>
      <c r="MC728" s="126" t="str">
        <f t="shared" ref="MC728" si="11479">LT728</f>
        <v>U</v>
      </c>
      <c r="ME728" s="127" t="str">
        <f t="shared" ref="ME728" si="11480">+LV728</f>
        <v>12-01-001</v>
      </c>
      <c r="MF728" s="540"/>
      <c r="MG728" s="540"/>
      <c r="MH728" s="540"/>
      <c r="MI728" s="540"/>
      <c r="MJ728" s="540"/>
      <c r="MK728" s="540"/>
      <c r="ML728" s="126" t="str">
        <f t="shared" ref="ML728" si="11481">MC728</f>
        <v>U</v>
      </c>
      <c r="MN728" s="127" t="str">
        <f t="shared" ref="MN728" si="11482">+ME728</f>
        <v>12-01-001</v>
      </c>
      <c r="MO728" s="540"/>
      <c r="MP728" s="540"/>
      <c r="MQ728" s="540"/>
      <c r="MR728" s="540"/>
      <c r="MS728" s="540"/>
      <c r="MT728" s="540"/>
      <c r="MU728" s="126" t="str">
        <f t="shared" ref="MU728" si="11483">ML728</f>
        <v>U</v>
      </c>
      <c r="MW728" s="127" t="str">
        <f t="shared" ref="MW728" si="11484">+MN728</f>
        <v>12-01-001</v>
      </c>
      <c r="MX728" s="540"/>
      <c r="MY728" s="540"/>
      <c r="MZ728" s="540"/>
      <c r="NA728" s="540"/>
      <c r="NB728" s="540"/>
      <c r="NC728" s="540"/>
      <c r="ND728" s="126" t="str">
        <f t="shared" ref="ND728" si="11485">MU728</f>
        <v>U</v>
      </c>
      <c r="NF728" s="127" t="str">
        <f t="shared" ref="NF728" si="11486">+MW728</f>
        <v>12-01-001</v>
      </c>
      <c r="NG728" s="540"/>
      <c r="NH728" s="540"/>
      <c r="NI728" s="540"/>
      <c r="NJ728" s="540"/>
      <c r="NK728" s="540"/>
      <c r="NL728" s="540"/>
      <c r="NM728" s="126" t="str">
        <f t="shared" ref="NM728" si="11487">ND728</f>
        <v>U</v>
      </c>
      <c r="NO728" s="127" t="str">
        <f t="shared" ref="NO728" si="11488">+NF728</f>
        <v>12-01-001</v>
      </c>
      <c r="NP728" s="540"/>
      <c r="NQ728" s="540"/>
      <c r="NR728" s="540"/>
      <c r="NS728" s="540"/>
      <c r="NT728" s="540"/>
      <c r="NU728" s="540"/>
      <c r="NV728" s="126" t="str">
        <f t="shared" ref="NV728" si="11489">NM728</f>
        <v>U</v>
      </c>
      <c r="NX728" s="127" t="str">
        <f t="shared" ref="NX728" si="11490">+NO728</f>
        <v>12-01-001</v>
      </c>
      <c r="NY728" s="540"/>
      <c r="NZ728" s="540"/>
      <c r="OA728" s="540"/>
      <c r="OB728" s="540"/>
      <c r="OC728" s="540"/>
      <c r="OD728" s="540"/>
      <c r="OE728" s="126" t="str">
        <f t="shared" ref="OE728" si="11491">NV728</f>
        <v>U</v>
      </c>
      <c r="OG728" s="127" t="str">
        <f t="shared" ref="OG728" si="11492">+NX728</f>
        <v>12-01-001</v>
      </c>
      <c r="OH728" s="540"/>
      <c r="OI728" s="540"/>
      <c r="OJ728" s="540"/>
      <c r="OK728" s="540"/>
      <c r="OL728" s="540"/>
      <c r="OM728" s="540"/>
      <c r="ON728" s="126" t="str">
        <f t="shared" ref="ON728" si="11493">OE728</f>
        <v>U</v>
      </c>
      <c r="OP728" s="127" t="str">
        <f t="shared" ref="OP728" si="11494">+OG728</f>
        <v>12-01-001</v>
      </c>
      <c r="OQ728" s="540"/>
      <c r="OR728" s="540"/>
      <c r="OS728" s="540"/>
      <c r="OT728" s="540"/>
      <c r="OU728" s="540"/>
      <c r="OV728" s="540"/>
      <c r="OW728" s="126" t="str">
        <f t="shared" ref="OW728" si="11495">ON728</f>
        <v>U</v>
      </c>
      <c r="OY728" s="127" t="str">
        <f t="shared" ref="OY728" si="11496">+OP728</f>
        <v>12-01-001</v>
      </c>
      <c r="OZ728" s="540"/>
      <c r="PA728" s="540"/>
      <c r="PB728" s="540"/>
      <c r="PC728" s="540"/>
      <c r="PD728" s="540"/>
      <c r="PE728" s="540"/>
      <c r="PF728" s="126" t="str">
        <f t="shared" ref="PF728" si="11497">OW728</f>
        <v>U</v>
      </c>
    </row>
    <row r="729" spans="1:422">
      <c r="A729" s="129" t="s">
        <v>314</v>
      </c>
      <c r="B729" s="130"/>
      <c r="C729" s="130" t="s">
        <v>315</v>
      </c>
      <c r="D729" s="130" t="s">
        <v>316</v>
      </c>
      <c r="E729" s="130" t="s">
        <v>317</v>
      </c>
      <c r="F729" s="130" t="s">
        <v>318</v>
      </c>
      <c r="G729" s="128" t="s">
        <v>319</v>
      </c>
      <c r="H729" s="131" t="s">
        <v>44</v>
      </c>
      <c r="J729" s="129" t="s">
        <v>314</v>
      </c>
      <c r="K729" s="130"/>
      <c r="L729" s="130" t="s">
        <v>315</v>
      </c>
      <c r="M729" s="130" t="s">
        <v>316</v>
      </c>
      <c r="N729" s="130" t="s">
        <v>317</v>
      </c>
      <c r="O729" s="130" t="s">
        <v>318</v>
      </c>
      <c r="P729" s="128" t="s">
        <v>319</v>
      </c>
      <c r="Q729" s="131" t="s">
        <v>44</v>
      </c>
      <c r="S729" s="129" t="s">
        <v>314</v>
      </c>
      <c r="T729" s="130"/>
      <c r="U729" s="130" t="s">
        <v>315</v>
      </c>
      <c r="V729" s="130" t="s">
        <v>316</v>
      </c>
      <c r="W729" s="130" t="s">
        <v>317</v>
      </c>
      <c r="X729" s="130" t="s">
        <v>318</v>
      </c>
      <c r="Y729" s="128" t="s">
        <v>319</v>
      </c>
      <c r="Z729" s="131" t="s">
        <v>44</v>
      </c>
      <c r="AB729" s="129" t="s">
        <v>314</v>
      </c>
      <c r="AC729" s="130"/>
      <c r="AD729" s="130" t="s">
        <v>315</v>
      </c>
      <c r="AE729" s="130" t="s">
        <v>316</v>
      </c>
      <c r="AF729" s="130" t="s">
        <v>317</v>
      </c>
      <c r="AG729" s="130" t="s">
        <v>318</v>
      </c>
      <c r="AH729" s="128" t="s">
        <v>319</v>
      </c>
      <c r="AI729" s="131" t="s">
        <v>44</v>
      </c>
      <c r="AK729" s="129" t="s">
        <v>314</v>
      </c>
      <c r="AL729" s="130"/>
      <c r="AM729" s="130" t="s">
        <v>315</v>
      </c>
      <c r="AN729" s="130" t="s">
        <v>316</v>
      </c>
      <c r="AO729" s="130" t="s">
        <v>317</v>
      </c>
      <c r="AP729" s="130" t="s">
        <v>318</v>
      </c>
      <c r="AQ729" s="128" t="s">
        <v>319</v>
      </c>
      <c r="AR729" s="131" t="s">
        <v>44</v>
      </c>
      <c r="AT729" s="129" t="s">
        <v>314</v>
      </c>
      <c r="AU729" s="130"/>
      <c r="AV729" s="130" t="s">
        <v>315</v>
      </c>
      <c r="AW729" s="130" t="s">
        <v>316</v>
      </c>
      <c r="AX729" s="130" t="s">
        <v>317</v>
      </c>
      <c r="AY729" s="130" t="s">
        <v>318</v>
      </c>
      <c r="AZ729" s="128" t="s">
        <v>319</v>
      </c>
      <c r="BA729" s="131" t="s">
        <v>44</v>
      </c>
      <c r="BC729" s="129" t="s">
        <v>314</v>
      </c>
      <c r="BD729" s="130"/>
      <c r="BE729" s="130" t="s">
        <v>315</v>
      </c>
      <c r="BF729" s="130" t="s">
        <v>316</v>
      </c>
      <c r="BG729" s="130" t="s">
        <v>317</v>
      </c>
      <c r="BH729" s="130" t="s">
        <v>318</v>
      </c>
      <c r="BI729" s="128" t="s">
        <v>319</v>
      </c>
      <c r="BJ729" s="131" t="s">
        <v>44</v>
      </c>
      <c r="BL729" s="129" t="s">
        <v>314</v>
      </c>
      <c r="BM729" s="130"/>
      <c r="BN729" s="130" t="s">
        <v>315</v>
      </c>
      <c r="BO729" s="130" t="s">
        <v>316</v>
      </c>
      <c r="BP729" s="130" t="s">
        <v>317</v>
      </c>
      <c r="BQ729" s="130" t="s">
        <v>318</v>
      </c>
      <c r="BR729" s="128" t="s">
        <v>319</v>
      </c>
      <c r="BS729" s="131" t="s">
        <v>44</v>
      </c>
      <c r="BU729" s="129" t="s">
        <v>314</v>
      </c>
      <c r="BV729" s="130"/>
      <c r="BW729" s="130" t="s">
        <v>315</v>
      </c>
      <c r="BX729" s="130" t="s">
        <v>316</v>
      </c>
      <c r="BY729" s="130" t="s">
        <v>317</v>
      </c>
      <c r="BZ729" s="130" t="s">
        <v>318</v>
      </c>
      <c r="CA729" s="128" t="s">
        <v>319</v>
      </c>
      <c r="CB729" s="131" t="s">
        <v>44</v>
      </c>
      <c r="CD729" s="129" t="s">
        <v>314</v>
      </c>
      <c r="CE729" s="130"/>
      <c r="CF729" s="130" t="s">
        <v>315</v>
      </c>
      <c r="CG729" s="130" t="s">
        <v>316</v>
      </c>
      <c r="CH729" s="130" t="s">
        <v>317</v>
      </c>
      <c r="CI729" s="130" t="s">
        <v>318</v>
      </c>
      <c r="CJ729" s="128" t="s">
        <v>319</v>
      </c>
      <c r="CK729" s="131" t="s">
        <v>44</v>
      </c>
      <c r="CM729" s="129" t="s">
        <v>314</v>
      </c>
      <c r="CN729" s="130"/>
      <c r="CO729" s="130" t="s">
        <v>315</v>
      </c>
      <c r="CP729" s="130" t="s">
        <v>316</v>
      </c>
      <c r="CQ729" s="130" t="s">
        <v>317</v>
      </c>
      <c r="CR729" s="130" t="s">
        <v>318</v>
      </c>
      <c r="CS729" s="128" t="s">
        <v>319</v>
      </c>
      <c r="CT729" s="131" t="s">
        <v>44</v>
      </c>
      <c r="CV729" s="129" t="s">
        <v>314</v>
      </c>
      <c r="CW729" s="130"/>
      <c r="CX729" s="130" t="s">
        <v>315</v>
      </c>
      <c r="CY729" s="130" t="s">
        <v>316</v>
      </c>
      <c r="CZ729" s="130" t="s">
        <v>317</v>
      </c>
      <c r="DA729" s="130" t="s">
        <v>318</v>
      </c>
      <c r="DB729" s="128" t="s">
        <v>319</v>
      </c>
      <c r="DC729" s="131" t="s">
        <v>44</v>
      </c>
      <c r="DE729" s="129" t="s">
        <v>314</v>
      </c>
      <c r="DF729" s="130"/>
      <c r="DG729" s="130" t="s">
        <v>315</v>
      </c>
      <c r="DH729" s="130" t="s">
        <v>316</v>
      </c>
      <c r="DI729" s="130" t="s">
        <v>317</v>
      </c>
      <c r="DJ729" s="130" t="s">
        <v>318</v>
      </c>
      <c r="DK729" s="128" t="s">
        <v>319</v>
      </c>
      <c r="DL729" s="131" t="s">
        <v>44</v>
      </c>
      <c r="DN729" s="129" t="s">
        <v>314</v>
      </c>
      <c r="DO729" s="130"/>
      <c r="DP729" s="130" t="s">
        <v>315</v>
      </c>
      <c r="DQ729" s="130" t="s">
        <v>316</v>
      </c>
      <c r="DR729" s="130" t="s">
        <v>317</v>
      </c>
      <c r="DS729" s="130" t="s">
        <v>318</v>
      </c>
      <c r="DT729" s="128" t="s">
        <v>319</v>
      </c>
      <c r="DU729" s="131" t="s">
        <v>44</v>
      </c>
      <c r="DW729" s="129" t="s">
        <v>314</v>
      </c>
      <c r="DX729" s="130"/>
      <c r="DY729" s="130" t="s">
        <v>315</v>
      </c>
      <c r="DZ729" s="130" t="s">
        <v>316</v>
      </c>
      <c r="EA729" s="130" t="s">
        <v>317</v>
      </c>
      <c r="EB729" s="130" t="s">
        <v>318</v>
      </c>
      <c r="EC729" s="128" t="s">
        <v>319</v>
      </c>
      <c r="ED729" s="131" t="s">
        <v>44</v>
      </c>
      <c r="EF729" s="129" t="s">
        <v>314</v>
      </c>
      <c r="EG729" s="130"/>
      <c r="EH729" s="130" t="s">
        <v>315</v>
      </c>
      <c r="EI729" s="130" t="s">
        <v>316</v>
      </c>
      <c r="EJ729" s="130" t="s">
        <v>317</v>
      </c>
      <c r="EK729" s="130" t="s">
        <v>318</v>
      </c>
      <c r="EL729" s="128" t="s">
        <v>319</v>
      </c>
      <c r="EM729" s="131" t="s">
        <v>44</v>
      </c>
      <c r="EO729" s="129" t="s">
        <v>314</v>
      </c>
      <c r="EP729" s="130"/>
      <c r="EQ729" s="130" t="s">
        <v>315</v>
      </c>
      <c r="ER729" s="130" t="s">
        <v>316</v>
      </c>
      <c r="ES729" s="130" t="s">
        <v>317</v>
      </c>
      <c r="ET729" s="130" t="s">
        <v>318</v>
      </c>
      <c r="EU729" s="128" t="s">
        <v>319</v>
      </c>
      <c r="EV729" s="131" t="s">
        <v>44</v>
      </c>
      <c r="EX729" s="129" t="s">
        <v>314</v>
      </c>
      <c r="EY729" s="130"/>
      <c r="EZ729" s="130" t="s">
        <v>315</v>
      </c>
      <c r="FA729" s="130" t="s">
        <v>316</v>
      </c>
      <c r="FB729" s="130" t="s">
        <v>317</v>
      </c>
      <c r="FC729" s="130" t="s">
        <v>318</v>
      </c>
      <c r="FD729" s="128" t="s">
        <v>319</v>
      </c>
      <c r="FE729" s="131" t="s">
        <v>44</v>
      </c>
      <c r="FG729" s="129" t="s">
        <v>314</v>
      </c>
      <c r="FH729" s="130"/>
      <c r="FI729" s="130" t="s">
        <v>315</v>
      </c>
      <c r="FJ729" s="130" t="s">
        <v>316</v>
      </c>
      <c r="FK729" s="130" t="s">
        <v>317</v>
      </c>
      <c r="FL729" s="130" t="s">
        <v>318</v>
      </c>
      <c r="FM729" s="128" t="s">
        <v>319</v>
      </c>
      <c r="FN729" s="131" t="s">
        <v>44</v>
      </c>
      <c r="FP729" s="129" t="s">
        <v>314</v>
      </c>
      <c r="FQ729" s="130"/>
      <c r="FR729" s="130" t="s">
        <v>315</v>
      </c>
      <c r="FS729" s="130" t="s">
        <v>316</v>
      </c>
      <c r="FT729" s="130" t="s">
        <v>317</v>
      </c>
      <c r="FU729" s="130" t="s">
        <v>318</v>
      </c>
      <c r="FV729" s="128" t="s">
        <v>319</v>
      </c>
      <c r="FW729" s="131" t="s">
        <v>44</v>
      </c>
      <c r="FY729" s="129" t="s">
        <v>314</v>
      </c>
      <c r="FZ729" s="130"/>
      <c r="GA729" s="130" t="s">
        <v>315</v>
      </c>
      <c r="GB729" s="130" t="s">
        <v>316</v>
      </c>
      <c r="GC729" s="130" t="s">
        <v>317</v>
      </c>
      <c r="GD729" s="130" t="s">
        <v>318</v>
      </c>
      <c r="GE729" s="128" t="s">
        <v>319</v>
      </c>
      <c r="GF729" s="131" t="s">
        <v>44</v>
      </c>
      <c r="GH729" s="129" t="s">
        <v>314</v>
      </c>
      <c r="GI729" s="130"/>
      <c r="GJ729" s="130" t="s">
        <v>315</v>
      </c>
      <c r="GK729" s="130" t="s">
        <v>316</v>
      </c>
      <c r="GL729" s="130" t="s">
        <v>317</v>
      </c>
      <c r="GM729" s="130" t="s">
        <v>318</v>
      </c>
      <c r="GN729" s="128" t="s">
        <v>319</v>
      </c>
      <c r="GO729" s="131" t="s">
        <v>44</v>
      </c>
      <c r="GQ729" s="129" t="s">
        <v>314</v>
      </c>
      <c r="GR729" s="130"/>
      <c r="GS729" s="130" t="s">
        <v>315</v>
      </c>
      <c r="GT729" s="130" t="s">
        <v>316</v>
      </c>
      <c r="GU729" s="130" t="s">
        <v>317</v>
      </c>
      <c r="GV729" s="130" t="s">
        <v>318</v>
      </c>
      <c r="GW729" s="128" t="s">
        <v>319</v>
      </c>
      <c r="GX729" s="131" t="s">
        <v>44</v>
      </c>
      <c r="GZ729" s="129" t="s">
        <v>314</v>
      </c>
      <c r="HA729" s="130"/>
      <c r="HB729" s="130" t="s">
        <v>315</v>
      </c>
      <c r="HC729" s="130" t="s">
        <v>316</v>
      </c>
      <c r="HD729" s="130" t="s">
        <v>317</v>
      </c>
      <c r="HE729" s="130" t="s">
        <v>318</v>
      </c>
      <c r="HF729" s="128" t="s">
        <v>319</v>
      </c>
      <c r="HG729" s="131" t="s">
        <v>44</v>
      </c>
      <c r="HI729" s="129" t="s">
        <v>314</v>
      </c>
      <c r="HJ729" s="130"/>
      <c r="HK729" s="130" t="s">
        <v>315</v>
      </c>
      <c r="HL729" s="130" t="s">
        <v>316</v>
      </c>
      <c r="HM729" s="130" t="s">
        <v>317</v>
      </c>
      <c r="HN729" s="130" t="s">
        <v>318</v>
      </c>
      <c r="HO729" s="128" t="s">
        <v>319</v>
      </c>
      <c r="HP729" s="131" t="s">
        <v>44</v>
      </c>
      <c r="HR729" s="129" t="s">
        <v>314</v>
      </c>
      <c r="HS729" s="130"/>
      <c r="HT729" s="130" t="s">
        <v>315</v>
      </c>
      <c r="HU729" s="130" t="s">
        <v>316</v>
      </c>
      <c r="HV729" s="130" t="s">
        <v>317</v>
      </c>
      <c r="HW729" s="130" t="s">
        <v>318</v>
      </c>
      <c r="HX729" s="128" t="s">
        <v>319</v>
      </c>
      <c r="HY729" s="131" t="s">
        <v>44</v>
      </c>
      <c r="IA729" s="129" t="s">
        <v>314</v>
      </c>
      <c r="IB729" s="130"/>
      <c r="IC729" s="130" t="s">
        <v>315</v>
      </c>
      <c r="ID729" s="130" t="s">
        <v>316</v>
      </c>
      <c r="IE729" s="130" t="s">
        <v>317</v>
      </c>
      <c r="IF729" s="130" t="s">
        <v>318</v>
      </c>
      <c r="IG729" s="128" t="s">
        <v>319</v>
      </c>
      <c r="IH729" s="131" t="s">
        <v>44</v>
      </c>
      <c r="IJ729" s="129" t="s">
        <v>314</v>
      </c>
      <c r="IK729" s="130"/>
      <c r="IL729" s="130" t="s">
        <v>315</v>
      </c>
      <c r="IM729" s="130" t="s">
        <v>316</v>
      </c>
      <c r="IN729" s="130" t="s">
        <v>317</v>
      </c>
      <c r="IO729" s="130" t="s">
        <v>318</v>
      </c>
      <c r="IP729" s="128" t="s">
        <v>319</v>
      </c>
      <c r="IQ729" s="131" t="s">
        <v>44</v>
      </c>
      <c r="IS729" s="129" t="s">
        <v>314</v>
      </c>
      <c r="IT729" s="130"/>
      <c r="IU729" s="130" t="s">
        <v>315</v>
      </c>
      <c r="IV729" s="130" t="s">
        <v>316</v>
      </c>
      <c r="IW729" s="130" t="s">
        <v>317</v>
      </c>
      <c r="IX729" s="130" t="s">
        <v>318</v>
      </c>
      <c r="IY729" s="128" t="s">
        <v>319</v>
      </c>
      <c r="IZ729" s="131" t="s">
        <v>44</v>
      </c>
      <c r="JB729" s="129" t="s">
        <v>314</v>
      </c>
      <c r="JC729" s="130"/>
      <c r="JD729" s="130" t="s">
        <v>315</v>
      </c>
      <c r="JE729" s="130" t="s">
        <v>316</v>
      </c>
      <c r="JF729" s="130" t="s">
        <v>317</v>
      </c>
      <c r="JG729" s="130" t="s">
        <v>318</v>
      </c>
      <c r="JH729" s="128" t="s">
        <v>319</v>
      </c>
      <c r="JI729" s="131" t="s">
        <v>44</v>
      </c>
      <c r="JK729" s="129" t="s">
        <v>314</v>
      </c>
      <c r="JL729" s="130"/>
      <c r="JM729" s="130" t="s">
        <v>315</v>
      </c>
      <c r="JN729" s="130" t="s">
        <v>316</v>
      </c>
      <c r="JO729" s="130" t="s">
        <v>317</v>
      </c>
      <c r="JP729" s="130" t="s">
        <v>318</v>
      </c>
      <c r="JQ729" s="128" t="s">
        <v>319</v>
      </c>
      <c r="JR729" s="131" t="s">
        <v>44</v>
      </c>
      <c r="JT729" s="129" t="s">
        <v>314</v>
      </c>
      <c r="JU729" s="130"/>
      <c r="JV729" s="130" t="s">
        <v>315</v>
      </c>
      <c r="JW729" s="130" t="s">
        <v>316</v>
      </c>
      <c r="JX729" s="130" t="s">
        <v>317</v>
      </c>
      <c r="JY729" s="130" t="s">
        <v>318</v>
      </c>
      <c r="JZ729" s="128" t="s">
        <v>319</v>
      </c>
      <c r="KA729" s="131" t="s">
        <v>44</v>
      </c>
      <c r="KC729" s="129" t="s">
        <v>314</v>
      </c>
      <c r="KD729" s="130"/>
      <c r="KE729" s="130" t="s">
        <v>315</v>
      </c>
      <c r="KF729" s="130" t="s">
        <v>316</v>
      </c>
      <c r="KG729" s="130" t="s">
        <v>317</v>
      </c>
      <c r="KH729" s="130" t="s">
        <v>318</v>
      </c>
      <c r="KI729" s="128" t="s">
        <v>319</v>
      </c>
      <c r="KJ729" s="131" t="s">
        <v>44</v>
      </c>
      <c r="KL729" s="129" t="s">
        <v>314</v>
      </c>
      <c r="KM729" s="130"/>
      <c r="KN729" s="130" t="s">
        <v>315</v>
      </c>
      <c r="KO729" s="130" t="s">
        <v>316</v>
      </c>
      <c r="KP729" s="130" t="s">
        <v>317</v>
      </c>
      <c r="KQ729" s="130" t="s">
        <v>318</v>
      </c>
      <c r="KR729" s="128" t="s">
        <v>319</v>
      </c>
      <c r="KS729" s="131" t="s">
        <v>44</v>
      </c>
      <c r="KU729" s="129" t="s">
        <v>314</v>
      </c>
      <c r="KV729" s="130"/>
      <c r="KW729" s="130" t="s">
        <v>315</v>
      </c>
      <c r="KX729" s="130" t="s">
        <v>316</v>
      </c>
      <c r="KY729" s="130" t="s">
        <v>317</v>
      </c>
      <c r="KZ729" s="130" t="s">
        <v>318</v>
      </c>
      <c r="LA729" s="128" t="s">
        <v>319</v>
      </c>
      <c r="LB729" s="131" t="s">
        <v>44</v>
      </c>
      <c r="LD729" s="129" t="s">
        <v>314</v>
      </c>
      <c r="LE729" s="130"/>
      <c r="LF729" s="130" t="s">
        <v>315</v>
      </c>
      <c r="LG729" s="130" t="s">
        <v>316</v>
      </c>
      <c r="LH729" s="130" t="s">
        <v>317</v>
      </c>
      <c r="LI729" s="130" t="s">
        <v>318</v>
      </c>
      <c r="LJ729" s="128" t="s">
        <v>319</v>
      </c>
      <c r="LK729" s="131" t="s">
        <v>44</v>
      </c>
      <c r="LM729" s="129" t="s">
        <v>314</v>
      </c>
      <c r="LN729" s="130"/>
      <c r="LO729" s="130" t="s">
        <v>315</v>
      </c>
      <c r="LP729" s="130" t="s">
        <v>316</v>
      </c>
      <c r="LQ729" s="130" t="s">
        <v>317</v>
      </c>
      <c r="LR729" s="130" t="s">
        <v>318</v>
      </c>
      <c r="LS729" s="128" t="s">
        <v>319</v>
      </c>
      <c r="LT729" s="131" t="s">
        <v>44</v>
      </c>
      <c r="LV729" s="129" t="s">
        <v>314</v>
      </c>
      <c r="LW729" s="130"/>
      <c r="LX729" s="130" t="s">
        <v>315</v>
      </c>
      <c r="LY729" s="130" t="s">
        <v>316</v>
      </c>
      <c r="LZ729" s="130" t="s">
        <v>317</v>
      </c>
      <c r="MA729" s="130" t="s">
        <v>318</v>
      </c>
      <c r="MB729" s="128" t="s">
        <v>319</v>
      </c>
      <c r="MC729" s="131" t="s">
        <v>44</v>
      </c>
      <c r="ME729" s="129" t="s">
        <v>314</v>
      </c>
      <c r="MF729" s="130"/>
      <c r="MG729" s="130" t="s">
        <v>315</v>
      </c>
      <c r="MH729" s="130" t="s">
        <v>316</v>
      </c>
      <c r="MI729" s="130" t="s">
        <v>317</v>
      </c>
      <c r="MJ729" s="130" t="s">
        <v>318</v>
      </c>
      <c r="MK729" s="128" t="s">
        <v>319</v>
      </c>
      <c r="ML729" s="131" t="s">
        <v>44</v>
      </c>
      <c r="MN729" s="129" t="s">
        <v>314</v>
      </c>
      <c r="MO729" s="130"/>
      <c r="MP729" s="130" t="s">
        <v>315</v>
      </c>
      <c r="MQ729" s="130" t="s">
        <v>316</v>
      </c>
      <c r="MR729" s="130" t="s">
        <v>317</v>
      </c>
      <c r="MS729" s="130" t="s">
        <v>318</v>
      </c>
      <c r="MT729" s="128" t="s">
        <v>319</v>
      </c>
      <c r="MU729" s="131" t="s">
        <v>44</v>
      </c>
      <c r="MW729" s="129" t="s">
        <v>314</v>
      </c>
      <c r="MX729" s="130"/>
      <c r="MY729" s="130" t="s">
        <v>315</v>
      </c>
      <c r="MZ729" s="130" t="s">
        <v>316</v>
      </c>
      <c r="NA729" s="130" t="s">
        <v>317</v>
      </c>
      <c r="NB729" s="130" t="s">
        <v>318</v>
      </c>
      <c r="NC729" s="128" t="s">
        <v>319</v>
      </c>
      <c r="ND729" s="131" t="s">
        <v>44</v>
      </c>
      <c r="NF729" s="129" t="s">
        <v>314</v>
      </c>
      <c r="NG729" s="130"/>
      <c r="NH729" s="130" t="s">
        <v>315</v>
      </c>
      <c r="NI729" s="130" t="s">
        <v>316</v>
      </c>
      <c r="NJ729" s="130" t="s">
        <v>317</v>
      </c>
      <c r="NK729" s="130" t="s">
        <v>318</v>
      </c>
      <c r="NL729" s="128" t="s">
        <v>319</v>
      </c>
      <c r="NM729" s="131" t="s">
        <v>44</v>
      </c>
      <c r="NO729" s="129" t="s">
        <v>314</v>
      </c>
      <c r="NP729" s="130"/>
      <c r="NQ729" s="130" t="s">
        <v>315</v>
      </c>
      <c r="NR729" s="130" t="s">
        <v>316</v>
      </c>
      <c r="NS729" s="130" t="s">
        <v>317</v>
      </c>
      <c r="NT729" s="130" t="s">
        <v>318</v>
      </c>
      <c r="NU729" s="128" t="s">
        <v>319</v>
      </c>
      <c r="NV729" s="131" t="s">
        <v>44</v>
      </c>
      <c r="NX729" s="129" t="s">
        <v>314</v>
      </c>
      <c r="NY729" s="130"/>
      <c r="NZ729" s="130" t="s">
        <v>315</v>
      </c>
      <c r="OA729" s="130" t="s">
        <v>316</v>
      </c>
      <c r="OB729" s="130" t="s">
        <v>317</v>
      </c>
      <c r="OC729" s="130" t="s">
        <v>318</v>
      </c>
      <c r="OD729" s="128" t="s">
        <v>319</v>
      </c>
      <c r="OE729" s="131" t="s">
        <v>44</v>
      </c>
      <c r="OG729" s="129" t="s">
        <v>314</v>
      </c>
      <c r="OH729" s="130"/>
      <c r="OI729" s="130" t="s">
        <v>315</v>
      </c>
      <c r="OJ729" s="130" t="s">
        <v>316</v>
      </c>
      <c r="OK729" s="130" t="s">
        <v>317</v>
      </c>
      <c r="OL729" s="130" t="s">
        <v>318</v>
      </c>
      <c r="OM729" s="128" t="s">
        <v>319</v>
      </c>
      <c r="ON729" s="131" t="s">
        <v>44</v>
      </c>
      <c r="OP729" s="129" t="s">
        <v>314</v>
      </c>
      <c r="OQ729" s="130"/>
      <c r="OR729" s="130" t="s">
        <v>315</v>
      </c>
      <c r="OS729" s="130" t="s">
        <v>316</v>
      </c>
      <c r="OT729" s="130" t="s">
        <v>317</v>
      </c>
      <c r="OU729" s="130" t="s">
        <v>318</v>
      </c>
      <c r="OV729" s="128" t="s">
        <v>319</v>
      </c>
      <c r="OW729" s="131" t="s">
        <v>44</v>
      </c>
      <c r="OY729" s="129" t="s">
        <v>314</v>
      </c>
      <c r="OZ729" s="130"/>
      <c r="PA729" s="130" t="s">
        <v>315</v>
      </c>
      <c r="PB729" s="130" t="s">
        <v>316</v>
      </c>
      <c r="PC729" s="130" t="s">
        <v>317</v>
      </c>
      <c r="PD729" s="130" t="s">
        <v>318</v>
      </c>
      <c r="PE729" s="128" t="s">
        <v>319</v>
      </c>
      <c r="PF729" s="131" t="s">
        <v>44</v>
      </c>
    </row>
    <row r="730" spans="1:422">
      <c r="A730" s="118"/>
      <c r="B730" s="118"/>
      <c r="C730" s="115"/>
      <c r="D730" s="115"/>
      <c r="E730" s="115"/>
      <c r="F730" s="115"/>
      <c r="G730" s="115"/>
      <c r="H730" s="115">
        <f t="shared" ref="H730:H737" si="11498">PRODUCT(C730:G730)</f>
        <v>0</v>
      </c>
      <c r="J730" s="118"/>
      <c r="K730" s="118"/>
      <c r="L730" s="115"/>
      <c r="M730" s="115"/>
      <c r="N730" s="115"/>
      <c r="O730" s="115"/>
      <c r="P730" s="115"/>
      <c r="Q730" s="115">
        <f t="shared" ref="Q730:Q737" si="11499">PRODUCT(L730:P730)</f>
        <v>0</v>
      </c>
      <c r="S730" s="118"/>
      <c r="T730" s="118"/>
      <c r="U730" s="115"/>
      <c r="V730" s="115"/>
      <c r="W730" s="115"/>
      <c r="X730" s="115"/>
      <c r="Y730" s="115"/>
      <c r="Z730" s="115">
        <f t="shared" ref="Z730:Z737" si="11500">PRODUCT(U730:Y730)</f>
        <v>0</v>
      </c>
      <c r="AB730" s="118"/>
      <c r="AC730" s="118"/>
      <c r="AD730" s="115"/>
      <c r="AE730" s="115"/>
      <c r="AF730" s="115"/>
      <c r="AG730" s="115"/>
      <c r="AH730" s="115"/>
      <c r="AI730" s="115">
        <f t="shared" ref="AI730:AI737" si="11501">PRODUCT(AD730:AH730)</f>
        <v>0</v>
      </c>
      <c r="AK730" s="118"/>
      <c r="AL730" s="118"/>
      <c r="AM730" s="115"/>
      <c r="AN730" s="115"/>
      <c r="AO730" s="115"/>
      <c r="AP730" s="115"/>
      <c r="AQ730" s="115"/>
      <c r="AR730" s="115">
        <f t="shared" ref="AR730:AR737" si="11502">PRODUCT(AM730:AQ730)</f>
        <v>0</v>
      </c>
      <c r="AT730" s="118"/>
      <c r="AU730" s="118"/>
      <c r="AV730" s="115"/>
      <c r="AW730" s="115"/>
      <c r="AX730" s="115"/>
      <c r="AY730" s="115"/>
      <c r="AZ730" s="115"/>
      <c r="BA730" s="115">
        <f t="shared" ref="BA730:BA737" si="11503">PRODUCT(AV730:AZ730)</f>
        <v>0</v>
      </c>
      <c r="BC730" s="118"/>
      <c r="BD730" s="118"/>
      <c r="BE730" s="115"/>
      <c r="BF730" s="115"/>
      <c r="BG730" s="115"/>
      <c r="BH730" s="115"/>
      <c r="BI730" s="115"/>
      <c r="BJ730" s="115">
        <f t="shared" ref="BJ730:BJ737" si="11504">PRODUCT(BE730:BI730)</f>
        <v>0</v>
      </c>
      <c r="BL730" s="118"/>
      <c r="BM730" s="118"/>
      <c r="BN730" s="115"/>
      <c r="BO730" s="115"/>
      <c r="BP730" s="115"/>
      <c r="BQ730" s="115"/>
      <c r="BR730" s="115"/>
      <c r="BS730" s="115">
        <f t="shared" ref="BS730:BS737" si="11505">PRODUCT(BN730:BR730)</f>
        <v>0</v>
      </c>
      <c r="BU730" s="118"/>
      <c r="BV730" s="118"/>
      <c r="BW730" s="115"/>
      <c r="BX730" s="115"/>
      <c r="BY730" s="115"/>
      <c r="BZ730" s="115"/>
      <c r="CA730" s="115"/>
      <c r="CB730" s="115">
        <f t="shared" ref="CB730:CB737" si="11506">PRODUCT(BW730:CA730)</f>
        <v>0</v>
      </c>
      <c r="CD730" s="118"/>
      <c r="CE730" s="118"/>
      <c r="CF730" s="115"/>
      <c r="CG730" s="115"/>
      <c r="CH730" s="115"/>
      <c r="CI730" s="115"/>
      <c r="CJ730" s="115"/>
      <c r="CK730" s="115">
        <f t="shared" ref="CK730:CK737" si="11507">PRODUCT(CF730:CJ730)</f>
        <v>0</v>
      </c>
      <c r="CM730" s="118"/>
      <c r="CN730" s="118"/>
      <c r="CO730" s="115"/>
      <c r="CP730" s="115"/>
      <c r="CQ730" s="115"/>
      <c r="CR730" s="115"/>
      <c r="CS730" s="115"/>
      <c r="CT730" s="115">
        <f t="shared" ref="CT730:CT737" si="11508">PRODUCT(CO730:CS730)</f>
        <v>0</v>
      </c>
      <c r="CV730" s="118"/>
      <c r="CW730" s="118"/>
      <c r="CX730" s="115"/>
      <c r="CY730" s="115"/>
      <c r="CZ730" s="115"/>
      <c r="DA730" s="115"/>
      <c r="DB730" s="115"/>
      <c r="DC730" s="115">
        <f t="shared" ref="DC730:DC737" si="11509">PRODUCT(CX730:DB730)</f>
        <v>0</v>
      </c>
      <c r="DE730" s="118"/>
      <c r="DF730" s="118"/>
      <c r="DG730" s="115"/>
      <c r="DH730" s="115"/>
      <c r="DI730" s="115"/>
      <c r="DJ730" s="115"/>
      <c r="DK730" s="115"/>
      <c r="DL730" s="115">
        <f t="shared" ref="DL730:DL737" si="11510">PRODUCT(DG730:DK730)</f>
        <v>0</v>
      </c>
      <c r="DN730" s="118"/>
      <c r="DO730" s="118"/>
      <c r="DP730" s="115"/>
      <c r="DQ730" s="115"/>
      <c r="DR730" s="115"/>
      <c r="DS730" s="115"/>
      <c r="DT730" s="115"/>
      <c r="DU730" s="115">
        <f t="shared" ref="DU730:DU737" si="11511">PRODUCT(DP730:DT730)</f>
        <v>0</v>
      </c>
      <c r="DW730" s="118"/>
      <c r="DX730" s="118"/>
      <c r="DY730" s="115"/>
      <c r="DZ730" s="115"/>
      <c r="EA730" s="115"/>
      <c r="EB730" s="115"/>
      <c r="EC730" s="115"/>
      <c r="ED730" s="115">
        <f t="shared" ref="ED730:ED737" si="11512">PRODUCT(DY730:EC730)</f>
        <v>0</v>
      </c>
      <c r="EF730" s="118"/>
      <c r="EG730" s="118"/>
      <c r="EH730" s="115"/>
      <c r="EI730" s="115"/>
      <c r="EJ730" s="115"/>
      <c r="EK730" s="115"/>
      <c r="EL730" s="115"/>
      <c r="EM730" s="115">
        <f t="shared" ref="EM730:EM737" si="11513">PRODUCT(EH730:EL730)</f>
        <v>0</v>
      </c>
      <c r="EO730" s="118"/>
      <c r="EP730" s="118"/>
      <c r="EQ730" s="115"/>
      <c r="ER730" s="115"/>
      <c r="ES730" s="115"/>
      <c r="ET730" s="115"/>
      <c r="EU730" s="115"/>
      <c r="EV730" s="115">
        <f t="shared" ref="EV730:EV737" si="11514">PRODUCT(EQ730:EU730)</f>
        <v>0</v>
      </c>
      <c r="EX730" s="118"/>
      <c r="EY730" s="118"/>
      <c r="EZ730" s="115"/>
      <c r="FA730" s="115"/>
      <c r="FB730" s="115"/>
      <c r="FC730" s="115"/>
      <c r="FD730" s="115"/>
      <c r="FE730" s="115">
        <f t="shared" ref="FE730:FE737" si="11515">PRODUCT(EZ730:FD730)</f>
        <v>0</v>
      </c>
      <c r="FG730" s="118"/>
      <c r="FH730" s="118"/>
      <c r="FI730" s="115"/>
      <c r="FJ730" s="115"/>
      <c r="FK730" s="115"/>
      <c r="FL730" s="115"/>
      <c r="FM730" s="115"/>
      <c r="FN730" s="115">
        <f t="shared" ref="FN730:FN737" si="11516">PRODUCT(FI730:FM730)</f>
        <v>0</v>
      </c>
      <c r="FP730" s="118"/>
      <c r="FQ730" s="118"/>
      <c r="FR730" s="115"/>
      <c r="FS730" s="115"/>
      <c r="FT730" s="115"/>
      <c r="FU730" s="115"/>
      <c r="FV730" s="115"/>
      <c r="FW730" s="115">
        <f t="shared" ref="FW730:FW737" si="11517">PRODUCT(FR730:FV730)</f>
        <v>0</v>
      </c>
      <c r="FY730" s="118"/>
      <c r="FZ730" s="118"/>
      <c r="GA730" s="115"/>
      <c r="GB730" s="115"/>
      <c r="GC730" s="115"/>
      <c r="GD730" s="115"/>
      <c r="GE730" s="115"/>
      <c r="GF730" s="115">
        <f t="shared" ref="GF730:GF737" si="11518">PRODUCT(GA730:GE730)</f>
        <v>0</v>
      </c>
      <c r="GH730" s="118"/>
      <c r="GI730" s="118"/>
      <c r="GJ730" s="115"/>
      <c r="GK730" s="115"/>
      <c r="GL730" s="115"/>
      <c r="GM730" s="115"/>
      <c r="GN730" s="115"/>
      <c r="GO730" s="115">
        <f t="shared" ref="GO730:GO737" si="11519">PRODUCT(GJ730:GN730)</f>
        <v>0</v>
      </c>
      <c r="GQ730" s="118"/>
      <c r="GR730" s="118"/>
      <c r="GS730" s="115"/>
      <c r="GT730" s="115"/>
      <c r="GU730" s="115"/>
      <c r="GV730" s="115"/>
      <c r="GW730" s="115"/>
      <c r="GX730" s="115">
        <f t="shared" ref="GX730:GX737" si="11520">PRODUCT(GS730:GW730)</f>
        <v>0</v>
      </c>
      <c r="GZ730" s="118" t="s">
        <v>446</v>
      </c>
      <c r="HA730" s="118"/>
      <c r="HB730" s="115"/>
      <c r="HC730" s="115"/>
      <c r="HD730" s="115"/>
      <c r="HE730" s="115">
        <v>1</v>
      </c>
      <c r="HF730" s="115"/>
      <c r="HG730" s="115">
        <f t="shared" ref="HG730:HG737" si="11521">PRODUCT(HB730:HF730)</f>
        <v>1</v>
      </c>
      <c r="HI730" s="118" t="s">
        <v>446</v>
      </c>
      <c r="HJ730" s="118"/>
      <c r="HK730" s="115"/>
      <c r="HL730" s="115"/>
      <c r="HM730" s="115"/>
      <c r="HN730" s="115">
        <v>1</v>
      </c>
      <c r="HO730" s="115"/>
      <c r="HP730" s="115">
        <f t="shared" ref="HP730:HP737" si="11522">PRODUCT(HK730:HO730)</f>
        <v>1</v>
      </c>
      <c r="HR730" s="118" t="s">
        <v>446</v>
      </c>
      <c r="HS730" s="118"/>
      <c r="HT730" s="115"/>
      <c r="HU730" s="115"/>
      <c r="HV730" s="115"/>
      <c r="HW730" s="115">
        <v>1</v>
      </c>
      <c r="HX730" s="115"/>
      <c r="HY730" s="115">
        <f t="shared" ref="HY730:HY737" si="11523">PRODUCT(HT730:HX730)</f>
        <v>1</v>
      </c>
      <c r="IA730" s="118" t="s">
        <v>446</v>
      </c>
      <c r="IB730" s="118"/>
      <c r="IC730" s="115"/>
      <c r="ID730" s="115"/>
      <c r="IE730" s="115"/>
      <c r="IF730" s="115">
        <v>1</v>
      </c>
      <c r="IG730" s="115"/>
      <c r="IH730" s="115">
        <f t="shared" ref="IH730:IH737" si="11524">PRODUCT(IC730:IG730)</f>
        <v>1</v>
      </c>
      <c r="IJ730" s="118"/>
      <c r="IK730" s="118"/>
      <c r="IL730" s="115"/>
      <c r="IM730" s="115"/>
      <c r="IN730" s="115"/>
      <c r="IO730" s="115"/>
      <c r="IP730" s="115"/>
      <c r="IQ730" s="115">
        <f t="shared" ref="IQ730:IQ737" si="11525">PRODUCT(IL730:IP730)</f>
        <v>0</v>
      </c>
      <c r="IS730" s="118" t="s">
        <v>446</v>
      </c>
      <c r="IT730" s="118"/>
      <c r="IU730" s="115"/>
      <c r="IV730" s="115"/>
      <c r="IW730" s="115"/>
      <c r="IX730" s="115">
        <v>1</v>
      </c>
      <c r="IY730" s="115"/>
      <c r="IZ730" s="115">
        <f t="shared" ref="IZ730:IZ737" si="11526">PRODUCT(IU730:IY730)</f>
        <v>1</v>
      </c>
      <c r="JB730" s="118" t="s">
        <v>446</v>
      </c>
      <c r="JC730" s="118"/>
      <c r="JD730" s="115"/>
      <c r="JE730" s="115"/>
      <c r="JF730" s="115"/>
      <c r="JG730" s="115">
        <v>1</v>
      </c>
      <c r="JH730" s="115"/>
      <c r="JI730" s="115">
        <f t="shared" ref="JI730:JI737" si="11527">PRODUCT(JD730:JH730)</f>
        <v>1</v>
      </c>
      <c r="JK730" s="118"/>
      <c r="JL730" s="118"/>
      <c r="JM730" s="115"/>
      <c r="JN730" s="115"/>
      <c r="JO730" s="115"/>
      <c r="JP730" s="115"/>
      <c r="JQ730" s="115"/>
      <c r="JR730" s="115">
        <f t="shared" ref="JR730:JR737" si="11528">PRODUCT(JM730:JQ730)</f>
        <v>0</v>
      </c>
      <c r="JS730" s="481"/>
      <c r="JT730" s="118" t="s">
        <v>446</v>
      </c>
      <c r="JU730" s="118"/>
      <c r="JV730" s="115"/>
      <c r="JW730" s="115"/>
      <c r="JX730" s="115"/>
      <c r="JY730" s="115">
        <v>1</v>
      </c>
      <c r="JZ730" s="115"/>
      <c r="KA730" s="115">
        <f t="shared" ref="KA730:KA737" si="11529">PRODUCT(JV730:JZ730)</f>
        <v>1</v>
      </c>
      <c r="KB730" s="481"/>
      <c r="KC730" s="118"/>
      <c r="KD730" s="118"/>
      <c r="KE730" s="115"/>
      <c r="KF730" s="115"/>
      <c r="KG730" s="115"/>
      <c r="KH730" s="115"/>
      <c r="KI730" s="115"/>
      <c r="KJ730" s="115">
        <f t="shared" ref="KJ730:KJ737" si="11530">PRODUCT(KE730:KI730)</f>
        <v>0</v>
      </c>
      <c r="KK730" s="481"/>
      <c r="KL730" s="118"/>
      <c r="KM730" s="118"/>
      <c r="KN730" s="115"/>
      <c r="KO730" s="115"/>
      <c r="KP730" s="115"/>
      <c r="KQ730" s="115"/>
      <c r="KR730" s="115"/>
      <c r="KS730" s="115">
        <f t="shared" ref="KS730:KS737" si="11531">PRODUCT(KN730:KR730)</f>
        <v>0</v>
      </c>
      <c r="KT730" s="481"/>
      <c r="KU730" s="118"/>
      <c r="KV730" s="118"/>
      <c r="KW730" s="115"/>
      <c r="KX730" s="115"/>
      <c r="KY730" s="115"/>
      <c r="KZ730" s="115"/>
      <c r="LA730" s="115"/>
      <c r="LB730" s="115">
        <f t="shared" ref="LB730:LB737" si="11532">PRODUCT(KW730:LA730)</f>
        <v>0</v>
      </c>
      <c r="LC730" s="481"/>
      <c r="LD730" s="118"/>
      <c r="LE730" s="118"/>
      <c r="LF730" s="115"/>
      <c r="LG730" s="115"/>
      <c r="LH730" s="115"/>
      <c r="LI730" s="115"/>
      <c r="LJ730" s="115"/>
      <c r="LK730" s="115">
        <f t="shared" ref="LK730:LK737" si="11533">PRODUCT(LF730:LJ730)</f>
        <v>0</v>
      </c>
      <c r="LL730" s="481"/>
      <c r="LM730" s="118"/>
      <c r="LN730" s="118"/>
      <c r="LO730" s="115"/>
      <c r="LP730" s="115"/>
      <c r="LQ730" s="115"/>
      <c r="LR730" s="115"/>
      <c r="LS730" s="115"/>
      <c r="LT730" s="115">
        <f t="shared" ref="LT730:LT737" si="11534">PRODUCT(LO730:LS730)</f>
        <v>0</v>
      </c>
      <c r="LU730" s="481"/>
      <c r="LV730" s="118"/>
      <c r="LW730" s="118"/>
      <c r="LX730" s="115"/>
      <c r="LY730" s="115"/>
      <c r="LZ730" s="115"/>
      <c r="MA730" s="115"/>
      <c r="MB730" s="115"/>
      <c r="MC730" s="115">
        <f t="shared" ref="MC730:MC737" si="11535">PRODUCT(LX730:MB730)</f>
        <v>0</v>
      </c>
      <c r="MD730" s="481"/>
      <c r="ME730" s="118"/>
      <c r="MF730" s="118"/>
      <c r="MG730" s="115"/>
      <c r="MH730" s="115"/>
      <c r="MI730" s="115"/>
      <c r="MJ730" s="115"/>
      <c r="MK730" s="115"/>
      <c r="ML730" s="115">
        <f t="shared" ref="ML730:ML737" si="11536">PRODUCT(MG730:MK730)</f>
        <v>0</v>
      </c>
      <c r="MM730" s="481"/>
      <c r="MN730" s="118" t="s">
        <v>446</v>
      </c>
      <c r="MO730" s="118"/>
      <c r="MP730" s="115"/>
      <c r="MQ730" s="115"/>
      <c r="MR730" s="115"/>
      <c r="MS730" s="115">
        <v>1</v>
      </c>
      <c r="MT730" s="115"/>
      <c r="MU730" s="115">
        <f t="shared" ref="MU730:MU737" si="11537">PRODUCT(MP730:MT730)</f>
        <v>1</v>
      </c>
      <c r="MV730" s="481"/>
      <c r="MW730" s="118" t="s">
        <v>446</v>
      </c>
      <c r="MX730" s="118"/>
      <c r="MY730" s="115"/>
      <c r="MZ730" s="115"/>
      <c r="NA730" s="115"/>
      <c r="NB730" s="115">
        <v>1</v>
      </c>
      <c r="NC730" s="115"/>
      <c r="ND730" s="115">
        <f t="shared" ref="ND730:ND737" si="11538">PRODUCT(MY730:NC730)</f>
        <v>1</v>
      </c>
      <c r="NE730" s="481"/>
      <c r="NF730" s="118" t="s">
        <v>446</v>
      </c>
      <c r="NG730" s="118"/>
      <c r="NH730" s="115"/>
      <c r="NI730" s="115"/>
      <c r="NJ730" s="115"/>
      <c r="NK730" s="115">
        <v>1</v>
      </c>
      <c r="NL730" s="115"/>
      <c r="NM730" s="115">
        <f t="shared" ref="NM730:NM737" si="11539">PRODUCT(NH730:NL730)</f>
        <v>1</v>
      </c>
      <c r="NN730" s="481"/>
      <c r="NO730" s="118"/>
      <c r="NP730" s="118"/>
      <c r="NQ730" s="115"/>
      <c r="NR730" s="115"/>
      <c r="NS730" s="115"/>
      <c r="NT730" s="115"/>
      <c r="NU730" s="115"/>
      <c r="NV730" s="115">
        <f t="shared" ref="NV730:NV737" si="11540">PRODUCT(NQ730:NU730)</f>
        <v>0</v>
      </c>
      <c r="NW730" s="481"/>
      <c r="NX730" s="118" t="s">
        <v>446</v>
      </c>
      <c r="NY730" s="118"/>
      <c r="NZ730" s="115"/>
      <c r="OA730" s="115"/>
      <c r="OB730" s="115"/>
      <c r="OC730" s="115">
        <v>1</v>
      </c>
      <c r="OD730" s="115"/>
      <c r="OE730" s="115">
        <f t="shared" ref="OE730:OE737" si="11541">PRODUCT(NZ730:OD730)</f>
        <v>1</v>
      </c>
      <c r="OF730" s="481"/>
      <c r="OG730" s="118" t="s">
        <v>446</v>
      </c>
      <c r="OH730" s="118"/>
      <c r="OI730" s="115"/>
      <c r="OJ730" s="115"/>
      <c r="OK730" s="115"/>
      <c r="OL730" s="115">
        <v>1</v>
      </c>
      <c r="OM730" s="115"/>
      <c r="ON730" s="115">
        <f t="shared" ref="ON730:ON737" si="11542">PRODUCT(OI730:OM730)</f>
        <v>1</v>
      </c>
      <c r="OO730" s="481"/>
      <c r="OP730" s="118"/>
      <c r="OQ730" s="118"/>
      <c r="OR730" s="115"/>
      <c r="OS730" s="115"/>
      <c r="OT730" s="115"/>
      <c r="OU730" s="115"/>
      <c r="OV730" s="115"/>
      <c r="OW730" s="115">
        <f t="shared" ref="OW730:OW737" si="11543">PRODUCT(OR730:OV730)</f>
        <v>0</v>
      </c>
      <c r="OY730" s="118"/>
      <c r="OZ730" s="118"/>
      <c r="PA730" s="115"/>
      <c r="PB730" s="115"/>
      <c r="PC730" s="115"/>
      <c r="PD730" s="115"/>
      <c r="PE730" s="115"/>
      <c r="PF730" s="115">
        <f t="shared" ref="PF730:PF737" si="11544">PRODUCT(PA730:PE730)</f>
        <v>0</v>
      </c>
    </row>
    <row r="731" spans="1:422">
      <c r="A731" s="118"/>
      <c r="B731" s="118"/>
      <c r="C731" s="115"/>
      <c r="D731" s="115"/>
      <c r="E731" s="115"/>
      <c r="F731" s="115"/>
      <c r="G731" s="115"/>
      <c r="H731" s="115">
        <f t="shared" si="11498"/>
        <v>0</v>
      </c>
      <c r="J731" s="118"/>
      <c r="K731" s="118"/>
      <c r="L731" s="115"/>
      <c r="M731" s="115"/>
      <c r="N731" s="115"/>
      <c r="O731" s="115"/>
      <c r="P731" s="115"/>
      <c r="Q731" s="115">
        <f t="shared" si="11499"/>
        <v>0</v>
      </c>
      <c r="S731" s="118"/>
      <c r="T731" s="118"/>
      <c r="U731" s="115"/>
      <c r="V731" s="115"/>
      <c r="W731" s="115"/>
      <c r="X731" s="115"/>
      <c r="Y731" s="115"/>
      <c r="Z731" s="115">
        <f t="shared" si="11500"/>
        <v>0</v>
      </c>
      <c r="AB731" s="118"/>
      <c r="AC731" s="118"/>
      <c r="AD731" s="115"/>
      <c r="AE731" s="115"/>
      <c r="AF731" s="115"/>
      <c r="AG731" s="115"/>
      <c r="AH731" s="115"/>
      <c r="AI731" s="115">
        <f t="shared" si="11501"/>
        <v>0</v>
      </c>
      <c r="AK731" s="118"/>
      <c r="AL731" s="118"/>
      <c r="AM731" s="115"/>
      <c r="AN731" s="115"/>
      <c r="AO731" s="115"/>
      <c r="AP731" s="115"/>
      <c r="AQ731" s="115"/>
      <c r="AR731" s="115">
        <f t="shared" si="11502"/>
        <v>0</v>
      </c>
      <c r="AT731" s="118"/>
      <c r="AU731" s="118"/>
      <c r="AV731" s="115"/>
      <c r="AW731" s="115"/>
      <c r="AX731" s="115"/>
      <c r="AY731" s="115"/>
      <c r="AZ731" s="115"/>
      <c r="BA731" s="115">
        <f t="shared" si="11503"/>
        <v>0</v>
      </c>
      <c r="BC731" s="118"/>
      <c r="BD731" s="118"/>
      <c r="BE731" s="115"/>
      <c r="BF731" s="115"/>
      <c r="BG731" s="115"/>
      <c r="BH731" s="115"/>
      <c r="BI731" s="115"/>
      <c r="BJ731" s="115">
        <f t="shared" si="11504"/>
        <v>0</v>
      </c>
      <c r="BL731" s="118"/>
      <c r="BM731" s="118"/>
      <c r="BN731" s="115"/>
      <c r="BO731" s="115"/>
      <c r="BP731" s="115"/>
      <c r="BQ731" s="115"/>
      <c r="BR731" s="115"/>
      <c r="BS731" s="115">
        <f t="shared" si="11505"/>
        <v>0</v>
      </c>
      <c r="BU731" s="118"/>
      <c r="BV731" s="118"/>
      <c r="BW731" s="115"/>
      <c r="BX731" s="115"/>
      <c r="BY731" s="115"/>
      <c r="BZ731" s="115"/>
      <c r="CA731" s="115"/>
      <c r="CB731" s="115">
        <f t="shared" si="11506"/>
        <v>0</v>
      </c>
      <c r="CD731" s="118"/>
      <c r="CE731" s="118"/>
      <c r="CF731" s="115"/>
      <c r="CG731" s="115"/>
      <c r="CH731" s="115"/>
      <c r="CI731" s="115"/>
      <c r="CJ731" s="115"/>
      <c r="CK731" s="115">
        <f t="shared" si="11507"/>
        <v>0</v>
      </c>
      <c r="CM731" s="118"/>
      <c r="CN731" s="118"/>
      <c r="CO731" s="115"/>
      <c r="CP731" s="115"/>
      <c r="CQ731" s="115"/>
      <c r="CR731" s="115"/>
      <c r="CS731" s="115"/>
      <c r="CT731" s="115">
        <f t="shared" si="11508"/>
        <v>0</v>
      </c>
      <c r="CV731" s="118"/>
      <c r="CW731" s="118"/>
      <c r="CX731" s="115"/>
      <c r="CY731" s="115"/>
      <c r="CZ731" s="115"/>
      <c r="DA731" s="115"/>
      <c r="DB731" s="115"/>
      <c r="DC731" s="115">
        <f t="shared" si="11509"/>
        <v>0</v>
      </c>
      <c r="DE731" s="118"/>
      <c r="DF731" s="118"/>
      <c r="DG731" s="115"/>
      <c r="DH731" s="115"/>
      <c r="DI731" s="115"/>
      <c r="DJ731" s="115"/>
      <c r="DK731" s="115"/>
      <c r="DL731" s="115">
        <f t="shared" si="11510"/>
        <v>0</v>
      </c>
      <c r="DN731" s="118"/>
      <c r="DO731" s="118"/>
      <c r="DP731" s="115"/>
      <c r="DQ731" s="115"/>
      <c r="DR731" s="115"/>
      <c r="DS731" s="115"/>
      <c r="DT731" s="115"/>
      <c r="DU731" s="115">
        <f t="shared" si="11511"/>
        <v>0</v>
      </c>
      <c r="DW731" s="118"/>
      <c r="DX731" s="118"/>
      <c r="DY731" s="115"/>
      <c r="DZ731" s="115"/>
      <c r="EA731" s="115"/>
      <c r="EB731" s="115"/>
      <c r="EC731" s="115"/>
      <c r="ED731" s="115">
        <f t="shared" si="11512"/>
        <v>0</v>
      </c>
      <c r="EF731" s="118"/>
      <c r="EG731" s="118"/>
      <c r="EH731" s="115"/>
      <c r="EI731" s="115"/>
      <c r="EJ731" s="115"/>
      <c r="EK731" s="115"/>
      <c r="EL731" s="115"/>
      <c r="EM731" s="115">
        <f t="shared" si="11513"/>
        <v>0</v>
      </c>
      <c r="EO731" s="118"/>
      <c r="EP731" s="118"/>
      <c r="EQ731" s="115"/>
      <c r="ER731" s="115"/>
      <c r="ES731" s="115"/>
      <c r="ET731" s="115"/>
      <c r="EU731" s="115"/>
      <c r="EV731" s="115">
        <f t="shared" si="11514"/>
        <v>0</v>
      </c>
      <c r="EX731" s="118"/>
      <c r="EY731" s="118"/>
      <c r="EZ731" s="115"/>
      <c r="FA731" s="115"/>
      <c r="FB731" s="115"/>
      <c r="FC731" s="115"/>
      <c r="FD731" s="115"/>
      <c r="FE731" s="115">
        <f t="shared" si="11515"/>
        <v>0</v>
      </c>
      <c r="FG731" s="118"/>
      <c r="FH731" s="118"/>
      <c r="FI731" s="115"/>
      <c r="FJ731" s="115"/>
      <c r="FK731" s="115"/>
      <c r="FL731" s="115"/>
      <c r="FM731" s="115"/>
      <c r="FN731" s="115">
        <f t="shared" si="11516"/>
        <v>0</v>
      </c>
      <c r="FP731" s="118"/>
      <c r="FQ731" s="118"/>
      <c r="FR731" s="115"/>
      <c r="FS731" s="115"/>
      <c r="FT731" s="115"/>
      <c r="FU731" s="115"/>
      <c r="FV731" s="115"/>
      <c r="FW731" s="115">
        <f t="shared" si="11517"/>
        <v>0</v>
      </c>
      <c r="FY731" s="118"/>
      <c r="FZ731" s="118"/>
      <c r="GA731" s="115"/>
      <c r="GB731" s="115"/>
      <c r="GC731" s="115"/>
      <c r="GD731" s="115"/>
      <c r="GE731" s="115"/>
      <c r="GF731" s="115">
        <f t="shared" si="11518"/>
        <v>0</v>
      </c>
      <c r="GH731" s="118"/>
      <c r="GI731" s="118"/>
      <c r="GJ731" s="115"/>
      <c r="GK731" s="115"/>
      <c r="GL731" s="115"/>
      <c r="GM731" s="115"/>
      <c r="GN731" s="115"/>
      <c r="GO731" s="115">
        <f t="shared" si="11519"/>
        <v>0</v>
      </c>
      <c r="GQ731" s="118"/>
      <c r="GR731" s="118"/>
      <c r="GS731" s="115"/>
      <c r="GT731" s="115"/>
      <c r="GU731" s="115"/>
      <c r="GV731" s="115"/>
      <c r="GW731" s="115"/>
      <c r="GX731" s="115">
        <f t="shared" si="11520"/>
        <v>0</v>
      </c>
      <c r="GZ731" s="118"/>
      <c r="HA731" s="118"/>
      <c r="HB731" s="115"/>
      <c r="HC731" s="115"/>
      <c r="HD731" s="115"/>
      <c r="HE731" s="115"/>
      <c r="HF731" s="115"/>
      <c r="HG731" s="115">
        <f t="shared" si="11521"/>
        <v>0</v>
      </c>
      <c r="HI731" s="118"/>
      <c r="HJ731" s="118"/>
      <c r="HK731" s="115"/>
      <c r="HL731" s="115"/>
      <c r="HM731" s="115"/>
      <c r="HN731" s="115"/>
      <c r="HO731" s="115"/>
      <c r="HP731" s="115">
        <f t="shared" si="11522"/>
        <v>0</v>
      </c>
      <c r="HR731" s="118"/>
      <c r="HS731" s="118"/>
      <c r="HT731" s="115"/>
      <c r="HU731" s="115"/>
      <c r="HV731" s="115"/>
      <c r="HW731" s="115"/>
      <c r="HX731" s="115"/>
      <c r="HY731" s="115">
        <f t="shared" si="11523"/>
        <v>0</v>
      </c>
      <c r="IA731" s="118"/>
      <c r="IB731" s="118"/>
      <c r="IC731" s="115"/>
      <c r="ID731" s="115"/>
      <c r="IE731" s="115"/>
      <c r="IF731" s="115"/>
      <c r="IG731" s="115"/>
      <c r="IH731" s="115">
        <f t="shared" si="11524"/>
        <v>0</v>
      </c>
      <c r="IJ731" s="118"/>
      <c r="IK731" s="118"/>
      <c r="IL731" s="115"/>
      <c r="IM731" s="115"/>
      <c r="IN731" s="115"/>
      <c r="IO731" s="115"/>
      <c r="IP731" s="115"/>
      <c r="IQ731" s="115">
        <f t="shared" si="11525"/>
        <v>0</v>
      </c>
      <c r="IS731" s="118"/>
      <c r="IT731" s="118"/>
      <c r="IU731" s="115"/>
      <c r="IV731" s="115"/>
      <c r="IW731" s="115"/>
      <c r="IX731" s="115"/>
      <c r="IY731" s="115"/>
      <c r="IZ731" s="115">
        <f t="shared" si="11526"/>
        <v>0</v>
      </c>
      <c r="JB731" s="118"/>
      <c r="JC731" s="118"/>
      <c r="JD731" s="115"/>
      <c r="JE731" s="115"/>
      <c r="JF731" s="115"/>
      <c r="JG731" s="115"/>
      <c r="JH731" s="115"/>
      <c r="JI731" s="115">
        <f t="shared" si="11527"/>
        <v>0</v>
      </c>
      <c r="JK731" s="118"/>
      <c r="JL731" s="118"/>
      <c r="JM731" s="115"/>
      <c r="JN731" s="115"/>
      <c r="JO731" s="115"/>
      <c r="JP731" s="115"/>
      <c r="JQ731" s="115"/>
      <c r="JR731" s="115">
        <f t="shared" si="11528"/>
        <v>0</v>
      </c>
      <c r="JS731" s="481"/>
      <c r="JT731" s="118"/>
      <c r="JU731" s="118"/>
      <c r="JV731" s="115"/>
      <c r="JW731" s="115"/>
      <c r="JX731" s="115"/>
      <c r="JY731" s="115"/>
      <c r="JZ731" s="115"/>
      <c r="KA731" s="115">
        <f t="shared" si="11529"/>
        <v>0</v>
      </c>
      <c r="KB731" s="481"/>
      <c r="KC731" s="118"/>
      <c r="KD731" s="118"/>
      <c r="KE731" s="115"/>
      <c r="KF731" s="115"/>
      <c r="KG731" s="115"/>
      <c r="KH731" s="115"/>
      <c r="KI731" s="115"/>
      <c r="KJ731" s="115">
        <f t="shared" si="11530"/>
        <v>0</v>
      </c>
      <c r="KK731" s="481"/>
      <c r="KL731" s="118"/>
      <c r="KM731" s="118"/>
      <c r="KN731" s="115"/>
      <c r="KO731" s="115"/>
      <c r="KP731" s="115"/>
      <c r="KQ731" s="115"/>
      <c r="KR731" s="115"/>
      <c r="KS731" s="115">
        <f t="shared" si="11531"/>
        <v>0</v>
      </c>
      <c r="KT731" s="481"/>
      <c r="KU731" s="118"/>
      <c r="KV731" s="118"/>
      <c r="KW731" s="115"/>
      <c r="KX731" s="115"/>
      <c r="KY731" s="115"/>
      <c r="KZ731" s="115"/>
      <c r="LA731" s="115"/>
      <c r="LB731" s="115">
        <f t="shared" si="11532"/>
        <v>0</v>
      </c>
      <c r="LC731" s="481"/>
      <c r="LD731" s="118"/>
      <c r="LE731" s="118"/>
      <c r="LF731" s="115"/>
      <c r="LG731" s="115"/>
      <c r="LH731" s="115"/>
      <c r="LI731" s="115"/>
      <c r="LJ731" s="115"/>
      <c r="LK731" s="115">
        <f t="shared" si="11533"/>
        <v>0</v>
      </c>
      <c r="LL731" s="481"/>
      <c r="LM731" s="118"/>
      <c r="LN731" s="118"/>
      <c r="LO731" s="115"/>
      <c r="LP731" s="115"/>
      <c r="LQ731" s="115"/>
      <c r="LR731" s="115"/>
      <c r="LS731" s="115"/>
      <c r="LT731" s="115">
        <f t="shared" si="11534"/>
        <v>0</v>
      </c>
      <c r="LU731" s="481"/>
      <c r="LV731" s="118"/>
      <c r="LW731" s="118"/>
      <c r="LX731" s="115"/>
      <c r="LY731" s="115"/>
      <c r="LZ731" s="115"/>
      <c r="MA731" s="115"/>
      <c r="MB731" s="115"/>
      <c r="MC731" s="115">
        <f t="shared" si="11535"/>
        <v>0</v>
      </c>
      <c r="MD731" s="481"/>
      <c r="ME731" s="118"/>
      <c r="MF731" s="118"/>
      <c r="MG731" s="115"/>
      <c r="MH731" s="115"/>
      <c r="MI731" s="115"/>
      <c r="MJ731" s="115"/>
      <c r="MK731" s="115"/>
      <c r="ML731" s="115">
        <f t="shared" si="11536"/>
        <v>0</v>
      </c>
      <c r="MM731" s="481"/>
      <c r="MN731" s="118"/>
      <c r="MO731" s="118"/>
      <c r="MP731" s="115"/>
      <c r="MQ731" s="115"/>
      <c r="MR731" s="115"/>
      <c r="MS731" s="115"/>
      <c r="MT731" s="115"/>
      <c r="MU731" s="115">
        <f t="shared" si="11537"/>
        <v>0</v>
      </c>
      <c r="MV731" s="481"/>
      <c r="MW731" s="118"/>
      <c r="MX731" s="118"/>
      <c r="MY731" s="115"/>
      <c r="MZ731" s="115"/>
      <c r="NA731" s="115"/>
      <c r="NB731" s="115"/>
      <c r="NC731" s="115"/>
      <c r="ND731" s="115">
        <f t="shared" si="11538"/>
        <v>0</v>
      </c>
      <c r="NE731" s="481"/>
      <c r="NF731" s="118"/>
      <c r="NG731" s="118"/>
      <c r="NH731" s="115"/>
      <c r="NI731" s="115"/>
      <c r="NJ731" s="115"/>
      <c r="NK731" s="115"/>
      <c r="NL731" s="115"/>
      <c r="NM731" s="115">
        <f t="shared" si="11539"/>
        <v>0</v>
      </c>
      <c r="NN731" s="481"/>
      <c r="NO731" s="118"/>
      <c r="NP731" s="118"/>
      <c r="NQ731" s="115"/>
      <c r="NR731" s="115"/>
      <c r="NS731" s="115"/>
      <c r="NT731" s="115"/>
      <c r="NU731" s="115"/>
      <c r="NV731" s="115">
        <f t="shared" si="11540"/>
        <v>0</v>
      </c>
      <c r="NW731" s="481"/>
      <c r="NX731" s="118"/>
      <c r="NY731" s="118"/>
      <c r="NZ731" s="115"/>
      <c r="OA731" s="115"/>
      <c r="OB731" s="115"/>
      <c r="OC731" s="115"/>
      <c r="OD731" s="115"/>
      <c r="OE731" s="115">
        <f t="shared" si="11541"/>
        <v>0</v>
      </c>
      <c r="OF731" s="481"/>
      <c r="OG731" s="118"/>
      <c r="OH731" s="118"/>
      <c r="OI731" s="115"/>
      <c r="OJ731" s="115"/>
      <c r="OK731" s="115"/>
      <c r="OL731" s="115"/>
      <c r="OM731" s="115"/>
      <c r="ON731" s="115">
        <f t="shared" si="11542"/>
        <v>0</v>
      </c>
      <c r="OO731" s="481"/>
      <c r="OP731" s="118"/>
      <c r="OQ731" s="118"/>
      <c r="OR731" s="115"/>
      <c r="OS731" s="115"/>
      <c r="OT731" s="115"/>
      <c r="OU731" s="115"/>
      <c r="OV731" s="115"/>
      <c r="OW731" s="115">
        <f t="shared" si="11543"/>
        <v>0</v>
      </c>
      <c r="OY731" s="118"/>
      <c r="OZ731" s="118"/>
      <c r="PA731" s="115"/>
      <c r="PB731" s="115"/>
      <c r="PC731" s="115"/>
      <c r="PD731" s="115"/>
      <c r="PE731" s="115"/>
      <c r="PF731" s="115">
        <f t="shared" si="11544"/>
        <v>0</v>
      </c>
    </row>
    <row r="732" spans="1:422">
      <c r="A732" s="118"/>
      <c r="B732" s="118"/>
      <c r="C732" s="115"/>
      <c r="D732" s="115"/>
      <c r="E732" s="115"/>
      <c r="F732" s="115"/>
      <c r="G732" s="115"/>
      <c r="H732" s="115">
        <f t="shared" si="11498"/>
        <v>0</v>
      </c>
      <c r="J732" s="118"/>
      <c r="K732" s="118"/>
      <c r="L732" s="115"/>
      <c r="M732" s="115"/>
      <c r="N732" s="115"/>
      <c r="O732" s="115"/>
      <c r="P732" s="115"/>
      <c r="Q732" s="115">
        <f t="shared" si="11499"/>
        <v>0</v>
      </c>
      <c r="S732" s="118"/>
      <c r="T732" s="118"/>
      <c r="U732" s="115"/>
      <c r="V732" s="115"/>
      <c r="W732" s="115"/>
      <c r="X732" s="115"/>
      <c r="Y732" s="115"/>
      <c r="Z732" s="115">
        <f t="shared" si="11500"/>
        <v>0</v>
      </c>
      <c r="AB732" s="118"/>
      <c r="AC732" s="118"/>
      <c r="AD732" s="115"/>
      <c r="AE732" s="115"/>
      <c r="AF732" s="115"/>
      <c r="AG732" s="115"/>
      <c r="AH732" s="115"/>
      <c r="AI732" s="115">
        <f t="shared" si="11501"/>
        <v>0</v>
      </c>
      <c r="AK732" s="118"/>
      <c r="AL732" s="118"/>
      <c r="AM732" s="115"/>
      <c r="AN732" s="115"/>
      <c r="AO732" s="115"/>
      <c r="AP732" s="115"/>
      <c r="AQ732" s="115"/>
      <c r="AR732" s="115">
        <f t="shared" si="11502"/>
        <v>0</v>
      </c>
      <c r="AT732" s="118"/>
      <c r="AU732" s="118"/>
      <c r="AV732" s="115"/>
      <c r="AW732" s="115"/>
      <c r="AX732" s="115"/>
      <c r="AY732" s="115"/>
      <c r="AZ732" s="115"/>
      <c r="BA732" s="115">
        <f t="shared" si="11503"/>
        <v>0</v>
      </c>
      <c r="BC732" s="118"/>
      <c r="BD732" s="118"/>
      <c r="BE732" s="115"/>
      <c r="BF732" s="115"/>
      <c r="BG732" s="115"/>
      <c r="BH732" s="115"/>
      <c r="BI732" s="115"/>
      <c r="BJ732" s="115">
        <f t="shared" si="11504"/>
        <v>0</v>
      </c>
      <c r="BL732" s="118"/>
      <c r="BM732" s="118"/>
      <c r="BN732" s="115"/>
      <c r="BO732" s="115"/>
      <c r="BP732" s="115"/>
      <c r="BQ732" s="115"/>
      <c r="BR732" s="115"/>
      <c r="BS732" s="115">
        <f t="shared" si="11505"/>
        <v>0</v>
      </c>
      <c r="BU732" s="118"/>
      <c r="BV732" s="118"/>
      <c r="BW732" s="115"/>
      <c r="BX732" s="115"/>
      <c r="BY732" s="115"/>
      <c r="BZ732" s="115"/>
      <c r="CA732" s="115"/>
      <c r="CB732" s="115">
        <f t="shared" si="11506"/>
        <v>0</v>
      </c>
      <c r="CD732" s="118"/>
      <c r="CE732" s="118"/>
      <c r="CF732" s="115"/>
      <c r="CG732" s="115"/>
      <c r="CH732" s="115"/>
      <c r="CI732" s="115"/>
      <c r="CJ732" s="115"/>
      <c r="CK732" s="115">
        <f t="shared" si="11507"/>
        <v>0</v>
      </c>
      <c r="CM732" s="118"/>
      <c r="CN732" s="118"/>
      <c r="CO732" s="115"/>
      <c r="CP732" s="115"/>
      <c r="CQ732" s="115"/>
      <c r="CR732" s="115"/>
      <c r="CS732" s="115"/>
      <c r="CT732" s="115">
        <f t="shared" si="11508"/>
        <v>0</v>
      </c>
      <c r="CV732" s="118"/>
      <c r="CW732" s="118"/>
      <c r="CX732" s="115"/>
      <c r="CY732" s="115"/>
      <c r="CZ732" s="115"/>
      <c r="DA732" s="115"/>
      <c r="DB732" s="115"/>
      <c r="DC732" s="115">
        <f t="shared" si="11509"/>
        <v>0</v>
      </c>
      <c r="DE732" s="118"/>
      <c r="DF732" s="118"/>
      <c r="DG732" s="115"/>
      <c r="DH732" s="115"/>
      <c r="DI732" s="115"/>
      <c r="DJ732" s="115"/>
      <c r="DK732" s="115"/>
      <c r="DL732" s="115">
        <f t="shared" si="11510"/>
        <v>0</v>
      </c>
      <c r="DN732" s="118"/>
      <c r="DO732" s="118"/>
      <c r="DP732" s="115"/>
      <c r="DQ732" s="115"/>
      <c r="DR732" s="115"/>
      <c r="DS732" s="115"/>
      <c r="DT732" s="115"/>
      <c r="DU732" s="115">
        <f t="shared" si="11511"/>
        <v>0</v>
      </c>
      <c r="DW732" s="118"/>
      <c r="DX732" s="118"/>
      <c r="DY732" s="115"/>
      <c r="DZ732" s="115"/>
      <c r="EA732" s="115"/>
      <c r="EB732" s="115"/>
      <c r="EC732" s="115"/>
      <c r="ED732" s="115">
        <f t="shared" si="11512"/>
        <v>0</v>
      </c>
      <c r="EF732" s="118"/>
      <c r="EG732" s="118"/>
      <c r="EH732" s="115"/>
      <c r="EI732" s="115"/>
      <c r="EJ732" s="115"/>
      <c r="EK732" s="115"/>
      <c r="EL732" s="115"/>
      <c r="EM732" s="115">
        <f t="shared" si="11513"/>
        <v>0</v>
      </c>
      <c r="EO732" s="118"/>
      <c r="EP732" s="118"/>
      <c r="EQ732" s="115"/>
      <c r="ER732" s="115"/>
      <c r="ES732" s="115"/>
      <c r="ET732" s="115"/>
      <c r="EU732" s="115"/>
      <c r="EV732" s="115">
        <f t="shared" si="11514"/>
        <v>0</v>
      </c>
      <c r="EX732" s="118"/>
      <c r="EY732" s="118"/>
      <c r="EZ732" s="115"/>
      <c r="FA732" s="115"/>
      <c r="FB732" s="115"/>
      <c r="FC732" s="115"/>
      <c r="FD732" s="115"/>
      <c r="FE732" s="115">
        <f t="shared" si="11515"/>
        <v>0</v>
      </c>
      <c r="FG732" s="118"/>
      <c r="FH732" s="118"/>
      <c r="FI732" s="115"/>
      <c r="FJ732" s="115"/>
      <c r="FK732" s="115"/>
      <c r="FL732" s="115"/>
      <c r="FM732" s="115"/>
      <c r="FN732" s="115">
        <f t="shared" si="11516"/>
        <v>0</v>
      </c>
      <c r="FP732" s="118"/>
      <c r="FQ732" s="118"/>
      <c r="FR732" s="115"/>
      <c r="FS732" s="115"/>
      <c r="FT732" s="115"/>
      <c r="FU732" s="115"/>
      <c r="FV732" s="115"/>
      <c r="FW732" s="115">
        <f t="shared" si="11517"/>
        <v>0</v>
      </c>
      <c r="FY732" s="118"/>
      <c r="FZ732" s="118"/>
      <c r="GA732" s="115"/>
      <c r="GB732" s="115"/>
      <c r="GC732" s="115"/>
      <c r="GD732" s="115"/>
      <c r="GE732" s="115"/>
      <c r="GF732" s="115">
        <f t="shared" si="11518"/>
        <v>0</v>
      </c>
      <c r="GH732" s="118"/>
      <c r="GI732" s="118"/>
      <c r="GJ732" s="115"/>
      <c r="GK732" s="115"/>
      <c r="GL732" s="115"/>
      <c r="GM732" s="115"/>
      <c r="GN732" s="115"/>
      <c r="GO732" s="115">
        <f t="shared" si="11519"/>
        <v>0</v>
      </c>
      <c r="GQ732" s="118"/>
      <c r="GR732" s="118"/>
      <c r="GS732" s="115"/>
      <c r="GT732" s="115"/>
      <c r="GU732" s="115"/>
      <c r="GV732" s="115"/>
      <c r="GW732" s="115"/>
      <c r="GX732" s="115">
        <f t="shared" si="11520"/>
        <v>0</v>
      </c>
      <c r="GZ732" s="118"/>
      <c r="HA732" s="118"/>
      <c r="HB732" s="115"/>
      <c r="HC732" s="115"/>
      <c r="HD732" s="115"/>
      <c r="HE732" s="115"/>
      <c r="HF732" s="115"/>
      <c r="HG732" s="115">
        <f t="shared" si="11521"/>
        <v>0</v>
      </c>
      <c r="HI732" s="118"/>
      <c r="HJ732" s="118"/>
      <c r="HK732" s="115"/>
      <c r="HL732" s="115"/>
      <c r="HM732" s="115"/>
      <c r="HN732" s="115"/>
      <c r="HO732" s="115"/>
      <c r="HP732" s="115">
        <f t="shared" si="11522"/>
        <v>0</v>
      </c>
      <c r="HR732" s="118"/>
      <c r="HS732" s="118"/>
      <c r="HT732" s="115"/>
      <c r="HU732" s="115"/>
      <c r="HV732" s="115"/>
      <c r="HW732" s="115"/>
      <c r="HX732" s="115"/>
      <c r="HY732" s="115">
        <f t="shared" si="11523"/>
        <v>0</v>
      </c>
      <c r="IA732" s="118"/>
      <c r="IB732" s="118"/>
      <c r="IC732" s="115"/>
      <c r="ID732" s="115"/>
      <c r="IE732" s="115"/>
      <c r="IF732" s="115"/>
      <c r="IG732" s="115"/>
      <c r="IH732" s="115">
        <f t="shared" si="11524"/>
        <v>0</v>
      </c>
      <c r="IJ732" s="118"/>
      <c r="IK732" s="118"/>
      <c r="IL732" s="115"/>
      <c r="IM732" s="115"/>
      <c r="IN732" s="115"/>
      <c r="IO732" s="115"/>
      <c r="IP732" s="115"/>
      <c r="IQ732" s="115">
        <f t="shared" si="11525"/>
        <v>0</v>
      </c>
      <c r="IS732" s="118"/>
      <c r="IT732" s="118"/>
      <c r="IU732" s="115"/>
      <c r="IV732" s="115"/>
      <c r="IW732" s="115"/>
      <c r="IX732" s="115"/>
      <c r="IY732" s="115"/>
      <c r="IZ732" s="115">
        <f t="shared" si="11526"/>
        <v>0</v>
      </c>
      <c r="JB732" s="118"/>
      <c r="JC732" s="118"/>
      <c r="JD732" s="115"/>
      <c r="JE732" s="115"/>
      <c r="JF732" s="115"/>
      <c r="JG732" s="115"/>
      <c r="JH732" s="115"/>
      <c r="JI732" s="115">
        <f t="shared" si="11527"/>
        <v>0</v>
      </c>
      <c r="JK732" s="118"/>
      <c r="JL732" s="118"/>
      <c r="JM732" s="115"/>
      <c r="JN732" s="115"/>
      <c r="JO732" s="115"/>
      <c r="JP732" s="115"/>
      <c r="JQ732" s="115"/>
      <c r="JR732" s="115">
        <f t="shared" si="11528"/>
        <v>0</v>
      </c>
      <c r="JS732" s="481"/>
      <c r="JT732" s="118"/>
      <c r="JU732" s="118"/>
      <c r="JV732" s="115"/>
      <c r="JW732" s="115"/>
      <c r="JX732" s="115"/>
      <c r="JY732" s="115"/>
      <c r="JZ732" s="115"/>
      <c r="KA732" s="115">
        <f t="shared" si="11529"/>
        <v>0</v>
      </c>
      <c r="KB732" s="481"/>
      <c r="KC732" s="118"/>
      <c r="KD732" s="118"/>
      <c r="KE732" s="115"/>
      <c r="KF732" s="115"/>
      <c r="KG732" s="115"/>
      <c r="KH732" s="115"/>
      <c r="KI732" s="115"/>
      <c r="KJ732" s="115">
        <f t="shared" si="11530"/>
        <v>0</v>
      </c>
      <c r="KK732" s="481"/>
      <c r="KL732" s="118"/>
      <c r="KM732" s="118"/>
      <c r="KN732" s="115"/>
      <c r="KO732" s="115"/>
      <c r="KP732" s="115"/>
      <c r="KQ732" s="115"/>
      <c r="KR732" s="115"/>
      <c r="KS732" s="115">
        <f t="shared" si="11531"/>
        <v>0</v>
      </c>
      <c r="KT732" s="481"/>
      <c r="KU732" s="118"/>
      <c r="KV732" s="118"/>
      <c r="KW732" s="115"/>
      <c r="KX732" s="115"/>
      <c r="KY732" s="115"/>
      <c r="KZ732" s="115"/>
      <c r="LA732" s="115"/>
      <c r="LB732" s="115">
        <f t="shared" si="11532"/>
        <v>0</v>
      </c>
      <c r="LC732" s="481"/>
      <c r="LD732" s="118"/>
      <c r="LE732" s="118"/>
      <c r="LF732" s="115"/>
      <c r="LG732" s="115"/>
      <c r="LH732" s="115"/>
      <c r="LI732" s="115"/>
      <c r="LJ732" s="115"/>
      <c r="LK732" s="115">
        <f t="shared" si="11533"/>
        <v>0</v>
      </c>
      <c r="LL732" s="481"/>
      <c r="LM732" s="118"/>
      <c r="LN732" s="118"/>
      <c r="LO732" s="115"/>
      <c r="LP732" s="115"/>
      <c r="LQ732" s="115"/>
      <c r="LR732" s="115"/>
      <c r="LS732" s="115"/>
      <c r="LT732" s="115">
        <f t="shared" si="11534"/>
        <v>0</v>
      </c>
      <c r="LU732" s="481"/>
      <c r="LV732" s="118"/>
      <c r="LW732" s="118"/>
      <c r="LX732" s="115"/>
      <c r="LY732" s="115"/>
      <c r="LZ732" s="115"/>
      <c r="MA732" s="115"/>
      <c r="MB732" s="115"/>
      <c r="MC732" s="115">
        <f t="shared" si="11535"/>
        <v>0</v>
      </c>
      <c r="MD732" s="481"/>
      <c r="ME732" s="118"/>
      <c r="MF732" s="118"/>
      <c r="MG732" s="115"/>
      <c r="MH732" s="115"/>
      <c r="MI732" s="115"/>
      <c r="MJ732" s="115"/>
      <c r="MK732" s="115"/>
      <c r="ML732" s="115">
        <f t="shared" si="11536"/>
        <v>0</v>
      </c>
      <c r="MM732" s="481"/>
      <c r="MN732" s="118"/>
      <c r="MO732" s="118"/>
      <c r="MP732" s="115"/>
      <c r="MQ732" s="115"/>
      <c r="MR732" s="115"/>
      <c r="MS732" s="115"/>
      <c r="MT732" s="115"/>
      <c r="MU732" s="115">
        <f t="shared" si="11537"/>
        <v>0</v>
      </c>
      <c r="MV732" s="481"/>
      <c r="MW732" s="118"/>
      <c r="MX732" s="118"/>
      <c r="MY732" s="115"/>
      <c r="MZ732" s="115"/>
      <c r="NA732" s="115"/>
      <c r="NB732" s="115"/>
      <c r="NC732" s="115"/>
      <c r="ND732" s="115">
        <f t="shared" si="11538"/>
        <v>0</v>
      </c>
      <c r="NE732" s="481"/>
      <c r="NF732" s="118"/>
      <c r="NG732" s="118"/>
      <c r="NH732" s="115"/>
      <c r="NI732" s="115"/>
      <c r="NJ732" s="115"/>
      <c r="NK732" s="115"/>
      <c r="NL732" s="115"/>
      <c r="NM732" s="115">
        <f t="shared" si="11539"/>
        <v>0</v>
      </c>
      <c r="NN732" s="481"/>
      <c r="NO732" s="118"/>
      <c r="NP732" s="118"/>
      <c r="NQ732" s="115"/>
      <c r="NR732" s="115"/>
      <c r="NS732" s="115"/>
      <c r="NT732" s="115"/>
      <c r="NU732" s="115"/>
      <c r="NV732" s="115">
        <f t="shared" si="11540"/>
        <v>0</v>
      </c>
      <c r="NW732" s="481"/>
      <c r="NX732" s="118"/>
      <c r="NY732" s="118"/>
      <c r="NZ732" s="115"/>
      <c r="OA732" s="115"/>
      <c r="OB732" s="115"/>
      <c r="OC732" s="115"/>
      <c r="OD732" s="115"/>
      <c r="OE732" s="115">
        <f t="shared" si="11541"/>
        <v>0</v>
      </c>
      <c r="OF732" s="481"/>
      <c r="OG732" s="118"/>
      <c r="OH732" s="118"/>
      <c r="OI732" s="115"/>
      <c r="OJ732" s="115"/>
      <c r="OK732" s="115"/>
      <c r="OL732" s="115"/>
      <c r="OM732" s="115"/>
      <c r="ON732" s="115">
        <f t="shared" si="11542"/>
        <v>0</v>
      </c>
      <c r="OO732" s="481"/>
      <c r="OP732" s="118"/>
      <c r="OQ732" s="118"/>
      <c r="OR732" s="115"/>
      <c r="OS732" s="115"/>
      <c r="OT732" s="115"/>
      <c r="OU732" s="115"/>
      <c r="OV732" s="115"/>
      <c r="OW732" s="115">
        <f t="shared" si="11543"/>
        <v>0</v>
      </c>
      <c r="OY732" s="118"/>
      <c r="OZ732" s="118"/>
      <c r="PA732" s="115"/>
      <c r="PB732" s="115"/>
      <c r="PC732" s="115"/>
      <c r="PD732" s="115"/>
      <c r="PE732" s="115"/>
      <c r="PF732" s="115">
        <f t="shared" si="11544"/>
        <v>0</v>
      </c>
    </row>
    <row r="733" spans="1:422">
      <c r="A733" s="118"/>
      <c r="B733" s="118"/>
      <c r="C733" s="115"/>
      <c r="D733" s="115"/>
      <c r="E733" s="115"/>
      <c r="F733" s="115"/>
      <c r="G733" s="115"/>
      <c r="H733" s="115">
        <f t="shared" si="11498"/>
        <v>0</v>
      </c>
      <c r="J733" s="118"/>
      <c r="K733" s="118"/>
      <c r="L733" s="115"/>
      <c r="M733" s="115"/>
      <c r="N733" s="115"/>
      <c r="O733" s="115"/>
      <c r="P733" s="115"/>
      <c r="Q733" s="115">
        <f t="shared" si="11499"/>
        <v>0</v>
      </c>
      <c r="S733" s="118"/>
      <c r="T733" s="118"/>
      <c r="U733" s="115"/>
      <c r="V733" s="115"/>
      <c r="W733" s="115"/>
      <c r="X733" s="115"/>
      <c r="Y733" s="115"/>
      <c r="Z733" s="115">
        <f t="shared" si="11500"/>
        <v>0</v>
      </c>
      <c r="AB733" s="118"/>
      <c r="AC733" s="118"/>
      <c r="AD733" s="115"/>
      <c r="AE733" s="115"/>
      <c r="AF733" s="115"/>
      <c r="AG733" s="115"/>
      <c r="AH733" s="115"/>
      <c r="AI733" s="115">
        <f t="shared" si="11501"/>
        <v>0</v>
      </c>
      <c r="AK733" s="118"/>
      <c r="AL733" s="118"/>
      <c r="AM733" s="115"/>
      <c r="AN733" s="115"/>
      <c r="AO733" s="115"/>
      <c r="AP733" s="115"/>
      <c r="AQ733" s="115"/>
      <c r="AR733" s="115">
        <f t="shared" si="11502"/>
        <v>0</v>
      </c>
      <c r="AT733" s="118"/>
      <c r="AU733" s="118"/>
      <c r="AV733" s="115"/>
      <c r="AW733" s="115"/>
      <c r="AX733" s="115"/>
      <c r="AY733" s="115"/>
      <c r="AZ733" s="115"/>
      <c r="BA733" s="115">
        <f t="shared" si="11503"/>
        <v>0</v>
      </c>
      <c r="BC733" s="118"/>
      <c r="BD733" s="118"/>
      <c r="BE733" s="115"/>
      <c r="BF733" s="115"/>
      <c r="BG733" s="115"/>
      <c r="BH733" s="115"/>
      <c r="BI733" s="115"/>
      <c r="BJ733" s="115">
        <f t="shared" si="11504"/>
        <v>0</v>
      </c>
      <c r="BL733" s="118"/>
      <c r="BM733" s="118"/>
      <c r="BN733" s="115"/>
      <c r="BO733" s="115"/>
      <c r="BP733" s="115"/>
      <c r="BQ733" s="115"/>
      <c r="BR733" s="115"/>
      <c r="BS733" s="115">
        <f t="shared" si="11505"/>
        <v>0</v>
      </c>
      <c r="BU733" s="118"/>
      <c r="BV733" s="118"/>
      <c r="BW733" s="115"/>
      <c r="BX733" s="115"/>
      <c r="BY733" s="115"/>
      <c r="BZ733" s="115"/>
      <c r="CA733" s="115"/>
      <c r="CB733" s="115">
        <f t="shared" si="11506"/>
        <v>0</v>
      </c>
      <c r="CD733" s="118"/>
      <c r="CE733" s="118"/>
      <c r="CF733" s="115"/>
      <c r="CG733" s="115"/>
      <c r="CH733" s="115"/>
      <c r="CI733" s="115"/>
      <c r="CJ733" s="115"/>
      <c r="CK733" s="115">
        <f t="shared" si="11507"/>
        <v>0</v>
      </c>
      <c r="CM733" s="118"/>
      <c r="CN733" s="118"/>
      <c r="CO733" s="115"/>
      <c r="CP733" s="115"/>
      <c r="CQ733" s="115"/>
      <c r="CR733" s="115"/>
      <c r="CS733" s="115"/>
      <c r="CT733" s="115">
        <f t="shared" si="11508"/>
        <v>0</v>
      </c>
      <c r="CV733" s="118"/>
      <c r="CW733" s="118"/>
      <c r="CX733" s="115"/>
      <c r="CY733" s="115"/>
      <c r="CZ733" s="115"/>
      <c r="DA733" s="115"/>
      <c r="DB733" s="115"/>
      <c r="DC733" s="115">
        <f t="shared" si="11509"/>
        <v>0</v>
      </c>
      <c r="DE733" s="118"/>
      <c r="DF733" s="118"/>
      <c r="DG733" s="115"/>
      <c r="DH733" s="115"/>
      <c r="DI733" s="115"/>
      <c r="DJ733" s="115"/>
      <c r="DK733" s="115"/>
      <c r="DL733" s="115">
        <f t="shared" si="11510"/>
        <v>0</v>
      </c>
      <c r="DN733" s="118"/>
      <c r="DO733" s="118"/>
      <c r="DP733" s="115"/>
      <c r="DQ733" s="115"/>
      <c r="DR733" s="115"/>
      <c r="DS733" s="115"/>
      <c r="DT733" s="115"/>
      <c r="DU733" s="115">
        <f t="shared" si="11511"/>
        <v>0</v>
      </c>
      <c r="DW733" s="118"/>
      <c r="DX733" s="118"/>
      <c r="DY733" s="115"/>
      <c r="DZ733" s="115"/>
      <c r="EA733" s="115"/>
      <c r="EB733" s="115"/>
      <c r="EC733" s="115"/>
      <c r="ED733" s="115">
        <f t="shared" si="11512"/>
        <v>0</v>
      </c>
      <c r="EF733" s="118"/>
      <c r="EG733" s="118"/>
      <c r="EH733" s="115"/>
      <c r="EI733" s="115"/>
      <c r="EJ733" s="115"/>
      <c r="EK733" s="115"/>
      <c r="EL733" s="115"/>
      <c r="EM733" s="115">
        <f t="shared" si="11513"/>
        <v>0</v>
      </c>
      <c r="EO733" s="118"/>
      <c r="EP733" s="118"/>
      <c r="EQ733" s="115"/>
      <c r="ER733" s="115"/>
      <c r="ES733" s="115"/>
      <c r="ET733" s="115"/>
      <c r="EU733" s="115"/>
      <c r="EV733" s="115">
        <f t="shared" si="11514"/>
        <v>0</v>
      </c>
      <c r="EX733" s="118"/>
      <c r="EY733" s="118"/>
      <c r="EZ733" s="115"/>
      <c r="FA733" s="115"/>
      <c r="FB733" s="115"/>
      <c r="FC733" s="115"/>
      <c r="FD733" s="115"/>
      <c r="FE733" s="115">
        <f t="shared" si="11515"/>
        <v>0</v>
      </c>
      <c r="FG733" s="118"/>
      <c r="FH733" s="118"/>
      <c r="FI733" s="115"/>
      <c r="FJ733" s="115"/>
      <c r="FK733" s="115"/>
      <c r="FL733" s="115"/>
      <c r="FM733" s="115"/>
      <c r="FN733" s="115">
        <f t="shared" si="11516"/>
        <v>0</v>
      </c>
      <c r="FP733" s="118"/>
      <c r="FQ733" s="118"/>
      <c r="FR733" s="115"/>
      <c r="FS733" s="115"/>
      <c r="FT733" s="115"/>
      <c r="FU733" s="115"/>
      <c r="FV733" s="115"/>
      <c r="FW733" s="115">
        <f t="shared" si="11517"/>
        <v>0</v>
      </c>
      <c r="FY733" s="118"/>
      <c r="FZ733" s="118"/>
      <c r="GA733" s="115"/>
      <c r="GB733" s="115"/>
      <c r="GC733" s="115"/>
      <c r="GD733" s="115"/>
      <c r="GE733" s="115"/>
      <c r="GF733" s="115">
        <f t="shared" si="11518"/>
        <v>0</v>
      </c>
      <c r="GH733" s="118"/>
      <c r="GI733" s="118"/>
      <c r="GJ733" s="115"/>
      <c r="GK733" s="115"/>
      <c r="GL733" s="115"/>
      <c r="GM733" s="115"/>
      <c r="GN733" s="115"/>
      <c r="GO733" s="115">
        <f t="shared" si="11519"/>
        <v>0</v>
      </c>
      <c r="GQ733" s="118"/>
      <c r="GR733" s="118"/>
      <c r="GS733" s="115"/>
      <c r="GT733" s="115"/>
      <c r="GU733" s="115"/>
      <c r="GV733" s="115"/>
      <c r="GW733" s="115"/>
      <c r="GX733" s="115">
        <f t="shared" si="11520"/>
        <v>0</v>
      </c>
      <c r="GZ733" s="118"/>
      <c r="HA733" s="118"/>
      <c r="HB733" s="115"/>
      <c r="HC733" s="115"/>
      <c r="HD733" s="115"/>
      <c r="HE733" s="115"/>
      <c r="HF733" s="115"/>
      <c r="HG733" s="115">
        <f t="shared" si="11521"/>
        <v>0</v>
      </c>
      <c r="HI733" s="118"/>
      <c r="HJ733" s="118"/>
      <c r="HK733" s="115"/>
      <c r="HL733" s="115"/>
      <c r="HM733" s="115"/>
      <c r="HN733" s="115"/>
      <c r="HO733" s="115"/>
      <c r="HP733" s="115">
        <f t="shared" si="11522"/>
        <v>0</v>
      </c>
      <c r="HR733" s="118"/>
      <c r="HS733" s="118"/>
      <c r="HT733" s="115"/>
      <c r="HU733" s="115"/>
      <c r="HV733" s="115"/>
      <c r="HW733" s="115"/>
      <c r="HX733" s="115"/>
      <c r="HY733" s="115">
        <f t="shared" si="11523"/>
        <v>0</v>
      </c>
      <c r="IA733" s="118"/>
      <c r="IB733" s="118"/>
      <c r="IC733" s="115"/>
      <c r="ID733" s="115"/>
      <c r="IE733" s="115"/>
      <c r="IF733" s="115"/>
      <c r="IG733" s="115"/>
      <c r="IH733" s="115">
        <f t="shared" si="11524"/>
        <v>0</v>
      </c>
      <c r="IJ733" s="118"/>
      <c r="IK733" s="118"/>
      <c r="IL733" s="115"/>
      <c r="IM733" s="115"/>
      <c r="IN733" s="115"/>
      <c r="IO733" s="115"/>
      <c r="IP733" s="115"/>
      <c r="IQ733" s="115">
        <f t="shared" si="11525"/>
        <v>0</v>
      </c>
      <c r="IS733" s="118"/>
      <c r="IT733" s="118"/>
      <c r="IU733" s="115"/>
      <c r="IV733" s="115"/>
      <c r="IW733" s="115"/>
      <c r="IX733" s="115"/>
      <c r="IY733" s="115"/>
      <c r="IZ733" s="115">
        <f t="shared" si="11526"/>
        <v>0</v>
      </c>
      <c r="JB733" s="118"/>
      <c r="JC733" s="118"/>
      <c r="JD733" s="115"/>
      <c r="JE733" s="115"/>
      <c r="JF733" s="115"/>
      <c r="JG733" s="115"/>
      <c r="JH733" s="115"/>
      <c r="JI733" s="115">
        <f t="shared" si="11527"/>
        <v>0</v>
      </c>
      <c r="JK733" s="118"/>
      <c r="JL733" s="118"/>
      <c r="JM733" s="115"/>
      <c r="JN733" s="115"/>
      <c r="JO733" s="115"/>
      <c r="JP733" s="115"/>
      <c r="JQ733" s="115"/>
      <c r="JR733" s="115">
        <f t="shared" si="11528"/>
        <v>0</v>
      </c>
      <c r="JS733" s="481"/>
      <c r="JT733" s="118"/>
      <c r="JU733" s="118"/>
      <c r="JV733" s="115"/>
      <c r="JW733" s="115"/>
      <c r="JX733" s="115"/>
      <c r="JY733" s="115"/>
      <c r="JZ733" s="115"/>
      <c r="KA733" s="115">
        <f t="shared" si="11529"/>
        <v>0</v>
      </c>
      <c r="KB733" s="481"/>
      <c r="KC733" s="118"/>
      <c r="KD733" s="118"/>
      <c r="KE733" s="115"/>
      <c r="KF733" s="115"/>
      <c r="KG733" s="115"/>
      <c r="KH733" s="115"/>
      <c r="KI733" s="115"/>
      <c r="KJ733" s="115">
        <f t="shared" si="11530"/>
        <v>0</v>
      </c>
      <c r="KK733" s="481"/>
      <c r="KL733" s="118"/>
      <c r="KM733" s="118"/>
      <c r="KN733" s="115"/>
      <c r="KO733" s="115"/>
      <c r="KP733" s="115"/>
      <c r="KQ733" s="115"/>
      <c r="KR733" s="115"/>
      <c r="KS733" s="115">
        <f t="shared" si="11531"/>
        <v>0</v>
      </c>
      <c r="KT733" s="481"/>
      <c r="KU733" s="118"/>
      <c r="KV733" s="118"/>
      <c r="KW733" s="115"/>
      <c r="KX733" s="115"/>
      <c r="KY733" s="115"/>
      <c r="KZ733" s="115"/>
      <c r="LA733" s="115"/>
      <c r="LB733" s="115">
        <f t="shared" si="11532"/>
        <v>0</v>
      </c>
      <c r="LC733" s="481"/>
      <c r="LD733" s="118"/>
      <c r="LE733" s="118"/>
      <c r="LF733" s="115"/>
      <c r="LG733" s="115"/>
      <c r="LH733" s="115"/>
      <c r="LI733" s="115"/>
      <c r="LJ733" s="115"/>
      <c r="LK733" s="115">
        <f t="shared" si="11533"/>
        <v>0</v>
      </c>
      <c r="LL733" s="481"/>
      <c r="LM733" s="118"/>
      <c r="LN733" s="118"/>
      <c r="LO733" s="115"/>
      <c r="LP733" s="115"/>
      <c r="LQ733" s="115"/>
      <c r="LR733" s="115"/>
      <c r="LS733" s="115"/>
      <c r="LT733" s="115">
        <f t="shared" si="11534"/>
        <v>0</v>
      </c>
      <c r="LU733" s="481"/>
      <c r="LV733" s="118"/>
      <c r="LW733" s="118"/>
      <c r="LX733" s="115"/>
      <c r="LY733" s="115"/>
      <c r="LZ733" s="115"/>
      <c r="MA733" s="115"/>
      <c r="MB733" s="115"/>
      <c r="MC733" s="115">
        <f t="shared" si="11535"/>
        <v>0</v>
      </c>
      <c r="MD733" s="481"/>
      <c r="ME733" s="118"/>
      <c r="MF733" s="118"/>
      <c r="MG733" s="115"/>
      <c r="MH733" s="115"/>
      <c r="MI733" s="115"/>
      <c r="MJ733" s="115"/>
      <c r="MK733" s="115"/>
      <c r="ML733" s="115">
        <f t="shared" si="11536"/>
        <v>0</v>
      </c>
      <c r="MM733" s="481"/>
      <c r="MN733" s="118"/>
      <c r="MO733" s="118"/>
      <c r="MP733" s="115"/>
      <c r="MQ733" s="115"/>
      <c r="MR733" s="115"/>
      <c r="MS733" s="115"/>
      <c r="MT733" s="115"/>
      <c r="MU733" s="115">
        <f t="shared" si="11537"/>
        <v>0</v>
      </c>
      <c r="MV733" s="481"/>
      <c r="MW733" s="118"/>
      <c r="MX733" s="118"/>
      <c r="MY733" s="115"/>
      <c r="MZ733" s="115"/>
      <c r="NA733" s="115"/>
      <c r="NB733" s="115"/>
      <c r="NC733" s="115"/>
      <c r="ND733" s="115">
        <f t="shared" si="11538"/>
        <v>0</v>
      </c>
      <c r="NE733" s="481"/>
      <c r="NF733" s="118"/>
      <c r="NG733" s="118"/>
      <c r="NH733" s="115"/>
      <c r="NI733" s="115"/>
      <c r="NJ733" s="115"/>
      <c r="NK733" s="115"/>
      <c r="NL733" s="115"/>
      <c r="NM733" s="115">
        <f t="shared" si="11539"/>
        <v>0</v>
      </c>
      <c r="NN733" s="481"/>
      <c r="NO733" s="118"/>
      <c r="NP733" s="118"/>
      <c r="NQ733" s="115"/>
      <c r="NR733" s="115"/>
      <c r="NS733" s="115"/>
      <c r="NT733" s="115"/>
      <c r="NU733" s="115"/>
      <c r="NV733" s="115">
        <f t="shared" si="11540"/>
        <v>0</v>
      </c>
      <c r="NW733" s="481"/>
      <c r="NX733" s="118"/>
      <c r="NY733" s="118"/>
      <c r="NZ733" s="115"/>
      <c r="OA733" s="115"/>
      <c r="OB733" s="115"/>
      <c r="OC733" s="115"/>
      <c r="OD733" s="115"/>
      <c r="OE733" s="115">
        <f t="shared" si="11541"/>
        <v>0</v>
      </c>
      <c r="OF733" s="481"/>
      <c r="OG733" s="118"/>
      <c r="OH733" s="118"/>
      <c r="OI733" s="115"/>
      <c r="OJ733" s="115"/>
      <c r="OK733" s="115"/>
      <c r="OL733" s="115"/>
      <c r="OM733" s="115"/>
      <c r="ON733" s="115">
        <f t="shared" si="11542"/>
        <v>0</v>
      </c>
      <c r="OO733" s="481"/>
      <c r="OP733" s="118"/>
      <c r="OQ733" s="118"/>
      <c r="OR733" s="115"/>
      <c r="OS733" s="115"/>
      <c r="OT733" s="115"/>
      <c r="OU733" s="115"/>
      <c r="OV733" s="115"/>
      <c r="OW733" s="115">
        <f t="shared" si="11543"/>
        <v>0</v>
      </c>
      <c r="OY733" s="118"/>
      <c r="OZ733" s="118"/>
      <c r="PA733" s="115"/>
      <c r="PB733" s="115"/>
      <c r="PC733" s="115"/>
      <c r="PD733" s="115"/>
      <c r="PE733" s="115"/>
      <c r="PF733" s="115">
        <f t="shared" si="11544"/>
        <v>0</v>
      </c>
    </row>
    <row r="734" spans="1:422">
      <c r="A734" s="118"/>
      <c r="B734" s="118"/>
      <c r="C734" s="115"/>
      <c r="D734" s="115"/>
      <c r="E734" s="115"/>
      <c r="F734" s="115"/>
      <c r="G734" s="115"/>
      <c r="H734" s="115">
        <f t="shared" si="11498"/>
        <v>0</v>
      </c>
      <c r="J734" s="118"/>
      <c r="K734" s="118"/>
      <c r="L734" s="115"/>
      <c r="M734" s="115"/>
      <c r="N734" s="115"/>
      <c r="O734" s="115"/>
      <c r="P734" s="115"/>
      <c r="Q734" s="115">
        <f t="shared" si="11499"/>
        <v>0</v>
      </c>
      <c r="S734" s="118"/>
      <c r="T734" s="118"/>
      <c r="U734" s="115"/>
      <c r="V734" s="115"/>
      <c r="W734" s="115"/>
      <c r="X734" s="115"/>
      <c r="Y734" s="115"/>
      <c r="Z734" s="115">
        <f t="shared" si="11500"/>
        <v>0</v>
      </c>
      <c r="AB734" s="118"/>
      <c r="AC734" s="118"/>
      <c r="AD734" s="115"/>
      <c r="AE734" s="115"/>
      <c r="AF734" s="115"/>
      <c r="AG734" s="115"/>
      <c r="AH734" s="115"/>
      <c r="AI734" s="115">
        <f t="shared" si="11501"/>
        <v>0</v>
      </c>
      <c r="AK734" s="118"/>
      <c r="AL734" s="118"/>
      <c r="AM734" s="115"/>
      <c r="AN734" s="115"/>
      <c r="AO734" s="115"/>
      <c r="AP734" s="115"/>
      <c r="AQ734" s="115"/>
      <c r="AR734" s="115">
        <f t="shared" si="11502"/>
        <v>0</v>
      </c>
      <c r="AT734" s="118"/>
      <c r="AU734" s="118"/>
      <c r="AV734" s="115"/>
      <c r="AW734" s="115"/>
      <c r="AX734" s="115"/>
      <c r="AY734" s="115"/>
      <c r="AZ734" s="115"/>
      <c r="BA734" s="115">
        <f t="shared" si="11503"/>
        <v>0</v>
      </c>
      <c r="BC734" s="118"/>
      <c r="BD734" s="118"/>
      <c r="BE734" s="115"/>
      <c r="BF734" s="115"/>
      <c r="BG734" s="115"/>
      <c r="BH734" s="115"/>
      <c r="BI734" s="115"/>
      <c r="BJ734" s="115">
        <f t="shared" si="11504"/>
        <v>0</v>
      </c>
      <c r="BL734" s="118"/>
      <c r="BM734" s="118"/>
      <c r="BN734" s="115"/>
      <c r="BO734" s="115"/>
      <c r="BP734" s="115"/>
      <c r="BQ734" s="115"/>
      <c r="BR734" s="115"/>
      <c r="BS734" s="115">
        <f t="shared" si="11505"/>
        <v>0</v>
      </c>
      <c r="BU734" s="118"/>
      <c r="BV734" s="118"/>
      <c r="BW734" s="115"/>
      <c r="BX734" s="115"/>
      <c r="BY734" s="115"/>
      <c r="BZ734" s="115"/>
      <c r="CA734" s="115"/>
      <c r="CB734" s="115">
        <f t="shared" si="11506"/>
        <v>0</v>
      </c>
      <c r="CD734" s="118"/>
      <c r="CE734" s="118"/>
      <c r="CF734" s="115"/>
      <c r="CG734" s="115"/>
      <c r="CH734" s="115"/>
      <c r="CI734" s="115"/>
      <c r="CJ734" s="115"/>
      <c r="CK734" s="115">
        <f t="shared" si="11507"/>
        <v>0</v>
      </c>
      <c r="CM734" s="118"/>
      <c r="CN734" s="118"/>
      <c r="CO734" s="115"/>
      <c r="CP734" s="115"/>
      <c r="CQ734" s="115"/>
      <c r="CR734" s="115"/>
      <c r="CS734" s="115"/>
      <c r="CT734" s="115">
        <f t="shared" si="11508"/>
        <v>0</v>
      </c>
      <c r="CV734" s="118"/>
      <c r="CW734" s="118"/>
      <c r="CX734" s="115"/>
      <c r="CY734" s="115"/>
      <c r="CZ734" s="115"/>
      <c r="DA734" s="115"/>
      <c r="DB734" s="115"/>
      <c r="DC734" s="115">
        <f t="shared" si="11509"/>
        <v>0</v>
      </c>
      <c r="DE734" s="118"/>
      <c r="DF734" s="118"/>
      <c r="DG734" s="115"/>
      <c r="DH734" s="115"/>
      <c r="DI734" s="115"/>
      <c r="DJ734" s="115"/>
      <c r="DK734" s="115"/>
      <c r="DL734" s="115">
        <f t="shared" si="11510"/>
        <v>0</v>
      </c>
      <c r="DN734" s="118"/>
      <c r="DO734" s="118"/>
      <c r="DP734" s="115"/>
      <c r="DQ734" s="115"/>
      <c r="DR734" s="115"/>
      <c r="DS734" s="115"/>
      <c r="DT734" s="115"/>
      <c r="DU734" s="115">
        <f t="shared" si="11511"/>
        <v>0</v>
      </c>
      <c r="DW734" s="118"/>
      <c r="DX734" s="118"/>
      <c r="DY734" s="115"/>
      <c r="DZ734" s="115"/>
      <c r="EA734" s="115"/>
      <c r="EB734" s="115"/>
      <c r="EC734" s="115"/>
      <c r="ED734" s="115">
        <f t="shared" si="11512"/>
        <v>0</v>
      </c>
      <c r="EF734" s="118"/>
      <c r="EG734" s="118"/>
      <c r="EH734" s="115"/>
      <c r="EI734" s="115"/>
      <c r="EJ734" s="115"/>
      <c r="EK734" s="115"/>
      <c r="EL734" s="115"/>
      <c r="EM734" s="115">
        <f t="shared" si="11513"/>
        <v>0</v>
      </c>
      <c r="EO734" s="118"/>
      <c r="EP734" s="118"/>
      <c r="EQ734" s="115"/>
      <c r="ER734" s="115"/>
      <c r="ES734" s="115"/>
      <c r="ET734" s="115"/>
      <c r="EU734" s="115"/>
      <c r="EV734" s="115">
        <f t="shared" si="11514"/>
        <v>0</v>
      </c>
      <c r="EX734" s="118"/>
      <c r="EY734" s="118"/>
      <c r="EZ734" s="115"/>
      <c r="FA734" s="115"/>
      <c r="FB734" s="115"/>
      <c r="FC734" s="115"/>
      <c r="FD734" s="115"/>
      <c r="FE734" s="115">
        <f t="shared" si="11515"/>
        <v>0</v>
      </c>
      <c r="FG734" s="118"/>
      <c r="FH734" s="118"/>
      <c r="FI734" s="115"/>
      <c r="FJ734" s="115"/>
      <c r="FK734" s="115"/>
      <c r="FL734" s="115"/>
      <c r="FM734" s="115"/>
      <c r="FN734" s="115">
        <f t="shared" si="11516"/>
        <v>0</v>
      </c>
      <c r="FP734" s="118"/>
      <c r="FQ734" s="118"/>
      <c r="FR734" s="115"/>
      <c r="FS734" s="115"/>
      <c r="FT734" s="115"/>
      <c r="FU734" s="115"/>
      <c r="FV734" s="115"/>
      <c r="FW734" s="115">
        <f t="shared" si="11517"/>
        <v>0</v>
      </c>
      <c r="FY734" s="118"/>
      <c r="FZ734" s="118"/>
      <c r="GA734" s="115"/>
      <c r="GB734" s="115"/>
      <c r="GC734" s="115"/>
      <c r="GD734" s="115"/>
      <c r="GE734" s="115"/>
      <c r="GF734" s="115">
        <f t="shared" si="11518"/>
        <v>0</v>
      </c>
      <c r="GH734" s="118"/>
      <c r="GI734" s="118"/>
      <c r="GJ734" s="115"/>
      <c r="GK734" s="115"/>
      <c r="GL734" s="115"/>
      <c r="GM734" s="115"/>
      <c r="GN734" s="115"/>
      <c r="GO734" s="115">
        <f t="shared" si="11519"/>
        <v>0</v>
      </c>
      <c r="GQ734" s="118"/>
      <c r="GR734" s="118"/>
      <c r="GS734" s="115"/>
      <c r="GT734" s="115"/>
      <c r="GU734" s="115"/>
      <c r="GV734" s="115"/>
      <c r="GW734" s="115"/>
      <c r="GX734" s="115">
        <f t="shared" si="11520"/>
        <v>0</v>
      </c>
      <c r="GZ734" s="118"/>
      <c r="HA734" s="118"/>
      <c r="HB734" s="115"/>
      <c r="HC734" s="115"/>
      <c r="HD734" s="115"/>
      <c r="HE734" s="115"/>
      <c r="HF734" s="115"/>
      <c r="HG734" s="115">
        <f t="shared" si="11521"/>
        <v>0</v>
      </c>
      <c r="HI734" s="118"/>
      <c r="HJ734" s="118"/>
      <c r="HK734" s="115"/>
      <c r="HL734" s="115"/>
      <c r="HM734" s="115"/>
      <c r="HN734" s="115"/>
      <c r="HO734" s="115"/>
      <c r="HP734" s="115">
        <f t="shared" si="11522"/>
        <v>0</v>
      </c>
      <c r="HR734" s="118"/>
      <c r="HS734" s="118"/>
      <c r="HT734" s="115"/>
      <c r="HU734" s="115"/>
      <c r="HV734" s="115"/>
      <c r="HW734" s="115"/>
      <c r="HX734" s="115"/>
      <c r="HY734" s="115">
        <f t="shared" si="11523"/>
        <v>0</v>
      </c>
      <c r="IA734" s="118"/>
      <c r="IB734" s="118"/>
      <c r="IC734" s="115"/>
      <c r="ID734" s="115"/>
      <c r="IE734" s="115"/>
      <c r="IF734" s="115"/>
      <c r="IG734" s="115"/>
      <c r="IH734" s="115">
        <f t="shared" si="11524"/>
        <v>0</v>
      </c>
      <c r="IJ734" s="118"/>
      <c r="IK734" s="118"/>
      <c r="IL734" s="115"/>
      <c r="IM734" s="115"/>
      <c r="IN734" s="115"/>
      <c r="IO734" s="115"/>
      <c r="IP734" s="115"/>
      <c r="IQ734" s="115">
        <f t="shared" si="11525"/>
        <v>0</v>
      </c>
      <c r="IS734" s="118"/>
      <c r="IT734" s="118"/>
      <c r="IU734" s="115"/>
      <c r="IV734" s="115"/>
      <c r="IW734" s="115"/>
      <c r="IX734" s="115"/>
      <c r="IY734" s="115"/>
      <c r="IZ734" s="115">
        <f t="shared" si="11526"/>
        <v>0</v>
      </c>
      <c r="JB734" s="118"/>
      <c r="JC734" s="118"/>
      <c r="JD734" s="115"/>
      <c r="JE734" s="115"/>
      <c r="JF734" s="115"/>
      <c r="JG734" s="115"/>
      <c r="JH734" s="115"/>
      <c r="JI734" s="115">
        <f t="shared" si="11527"/>
        <v>0</v>
      </c>
      <c r="JK734" s="118"/>
      <c r="JL734" s="118"/>
      <c r="JM734" s="115"/>
      <c r="JN734" s="115"/>
      <c r="JO734" s="115"/>
      <c r="JP734" s="115"/>
      <c r="JQ734" s="115"/>
      <c r="JR734" s="115">
        <f t="shared" si="11528"/>
        <v>0</v>
      </c>
      <c r="JS734" s="481"/>
      <c r="JT734" s="118"/>
      <c r="JU734" s="118"/>
      <c r="JV734" s="115"/>
      <c r="JW734" s="115"/>
      <c r="JX734" s="115"/>
      <c r="JY734" s="115"/>
      <c r="JZ734" s="115"/>
      <c r="KA734" s="115">
        <f t="shared" si="11529"/>
        <v>0</v>
      </c>
      <c r="KB734" s="481"/>
      <c r="KC734" s="118"/>
      <c r="KD734" s="118"/>
      <c r="KE734" s="115"/>
      <c r="KF734" s="115"/>
      <c r="KG734" s="115"/>
      <c r="KH734" s="115"/>
      <c r="KI734" s="115"/>
      <c r="KJ734" s="115">
        <f t="shared" si="11530"/>
        <v>0</v>
      </c>
      <c r="KK734" s="481"/>
      <c r="KL734" s="118"/>
      <c r="KM734" s="118"/>
      <c r="KN734" s="115"/>
      <c r="KO734" s="115"/>
      <c r="KP734" s="115"/>
      <c r="KQ734" s="115"/>
      <c r="KR734" s="115"/>
      <c r="KS734" s="115">
        <f t="shared" si="11531"/>
        <v>0</v>
      </c>
      <c r="KT734" s="481"/>
      <c r="KU734" s="118"/>
      <c r="KV734" s="118"/>
      <c r="KW734" s="115"/>
      <c r="KX734" s="115"/>
      <c r="KY734" s="115"/>
      <c r="KZ734" s="115"/>
      <c r="LA734" s="115"/>
      <c r="LB734" s="115">
        <f t="shared" si="11532"/>
        <v>0</v>
      </c>
      <c r="LC734" s="481"/>
      <c r="LD734" s="118"/>
      <c r="LE734" s="118"/>
      <c r="LF734" s="115"/>
      <c r="LG734" s="115"/>
      <c r="LH734" s="115"/>
      <c r="LI734" s="115"/>
      <c r="LJ734" s="115"/>
      <c r="LK734" s="115">
        <f t="shared" si="11533"/>
        <v>0</v>
      </c>
      <c r="LL734" s="481"/>
      <c r="LM734" s="118"/>
      <c r="LN734" s="118"/>
      <c r="LO734" s="115"/>
      <c r="LP734" s="115"/>
      <c r="LQ734" s="115"/>
      <c r="LR734" s="115"/>
      <c r="LS734" s="115"/>
      <c r="LT734" s="115">
        <f t="shared" si="11534"/>
        <v>0</v>
      </c>
      <c r="LU734" s="481"/>
      <c r="LV734" s="118"/>
      <c r="LW734" s="118"/>
      <c r="LX734" s="115"/>
      <c r="LY734" s="115"/>
      <c r="LZ734" s="115"/>
      <c r="MA734" s="115"/>
      <c r="MB734" s="115"/>
      <c r="MC734" s="115">
        <f t="shared" si="11535"/>
        <v>0</v>
      </c>
      <c r="MD734" s="481"/>
      <c r="ME734" s="118"/>
      <c r="MF734" s="118"/>
      <c r="MG734" s="115"/>
      <c r="MH734" s="115"/>
      <c r="MI734" s="115"/>
      <c r="MJ734" s="115"/>
      <c r="MK734" s="115"/>
      <c r="ML734" s="115">
        <f t="shared" si="11536"/>
        <v>0</v>
      </c>
      <c r="MM734" s="481"/>
      <c r="MN734" s="118"/>
      <c r="MO734" s="118"/>
      <c r="MP734" s="115"/>
      <c r="MQ734" s="115"/>
      <c r="MR734" s="115"/>
      <c r="MS734" s="115"/>
      <c r="MT734" s="115"/>
      <c r="MU734" s="115">
        <f t="shared" si="11537"/>
        <v>0</v>
      </c>
      <c r="MV734" s="481"/>
      <c r="MW734" s="118"/>
      <c r="MX734" s="118"/>
      <c r="MY734" s="115"/>
      <c r="MZ734" s="115"/>
      <c r="NA734" s="115"/>
      <c r="NB734" s="115"/>
      <c r="NC734" s="115"/>
      <c r="ND734" s="115">
        <f t="shared" si="11538"/>
        <v>0</v>
      </c>
      <c r="NE734" s="481"/>
      <c r="NF734" s="118"/>
      <c r="NG734" s="118"/>
      <c r="NH734" s="115"/>
      <c r="NI734" s="115"/>
      <c r="NJ734" s="115"/>
      <c r="NK734" s="115"/>
      <c r="NL734" s="115"/>
      <c r="NM734" s="115">
        <f t="shared" si="11539"/>
        <v>0</v>
      </c>
      <c r="NN734" s="481"/>
      <c r="NO734" s="118"/>
      <c r="NP734" s="118"/>
      <c r="NQ734" s="115"/>
      <c r="NR734" s="115"/>
      <c r="NS734" s="115"/>
      <c r="NT734" s="115"/>
      <c r="NU734" s="115"/>
      <c r="NV734" s="115">
        <f t="shared" si="11540"/>
        <v>0</v>
      </c>
      <c r="NW734" s="481"/>
      <c r="NX734" s="118"/>
      <c r="NY734" s="118"/>
      <c r="NZ734" s="115"/>
      <c r="OA734" s="115"/>
      <c r="OB734" s="115"/>
      <c r="OC734" s="115"/>
      <c r="OD734" s="115"/>
      <c r="OE734" s="115">
        <f t="shared" si="11541"/>
        <v>0</v>
      </c>
      <c r="OF734" s="481"/>
      <c r="OG734" s="118"/>
      <c r="OH734" s="118"/>
      <c r="OI734" s="115"/>
      <c r="OJ734" s="115"/>
      <c r="OK734" s="115"/>
      <c r="OL734" s="115"/>
      <c r="OM734" s="115"/>
      <c r="ON734" s="115">
        <f t="shared" si="11542"/>
        <v>0</v>
      </c>
      <c r="OO734" s="481"/>
      <c r="OP734" s="118"/>
      <c r="OQ734" s="118"/>
      <c r="OR734" s="115"/>
      <c r="OS734" s="115"/>
      <c r="OT734" s="115"/>
      <c r="OU734" s="115"/>
      <c r="OV734" s="115"/>
      <c r="OW734" s="115">
        <f t="shared" si="11543"/>
        <v>0</v>
      </c>
      <c r="OY734" s="118"/>
      <c r="OZ734" s="118"/>
      <c r="PA734" s="115"/>
      <c r="PB734" s="115"/>
      <c r="PC734" s="115"/>
      <c r="PD734" s="115"/>
      <c r="PE734" s="115"/>
      <c r="PF734" s="115">
        <f t="shared" si="11544"/>
        <v>0</v>
      </c>
    </row>
    <row r="735" spans="1:422">
      <c r="A735" s="118"/>
      <c r="B735" s="118"/>
      <c r="C735" s="115"/>
      <c r="D735" s="115"/>
      <c r="E735" s="115"/>
      <c r="F735" s="115"/>
      <c r="G735" s="115"/>
      <c r="H735" s="115">
        <f t="shared" si="11498"/>
        <v>0</v>
      </c>
      <c r="J735" s="118"/>
      <c r="K735" s="118"/>
      <c r="L735" s="115"/>
      <c r="M735" s="115"/>
      <c r="N735" s="115"/>
      <c r="O735" s="115"/>
      <c r="P735" s="115"/>
      <c r="Q735" s="115">
        <f t="shared" si="11499"/>
        <v>0</v>
      </c>
      <c r="S735" s="118"/>
      <c r="T735" s="118"/>
      <c r="U735" s="115"/>
      <c r="V735" s="115"/>
      <c r="W735" s="115"/>
      <c r="X735" s="115"/>
      <c r="Y735" s="115"/>
      <c r="Z735" s="115">
        <f t="shared" si="11500"/>
        <v>0</v>
      </c>
      <c r="AB735" s="118"/>
      <c r="AC735" s="118"/>
      <c r="AD735" s="115"/>
      <c r="AE735" s="115"/>
      <c r="AF735" s="115"/>
      <c r="AG735" s="115"/>
      <c r="AH735" s="115"/>
      <c r="AI735" s="115">
        <f t="shared" si="11501"/>
        <v>0</v>
      </c>
      <c r="AK735" s="118"/>
      <c r="AL735" s="118"/>
      <c r="AM735" s="115"/>
      <c r="AN735" s="115"/>
      <c r="AO735" s="115"/>
      <c r="AP735" s="115"/>
      <c r="AQ735" s="115"/>
      <c r="AR735" s="115">
        <f t="shared" si="11502"/>
        <v>0</v>
      </c>
      <c r="AT735" s="118"/>
      <c r="AU735" s="118"/>
      <c r="AV735" s="115"/>
      <c r="AW735" s="115"/>
      <c r="AX735" s="115"/>
      <c r="AY735" s="115"/>
      <c r="AZ735" s="115"/>
      <c r="BA735" s="115">
        <f t="shared" si="11503"/>
        <v>0</v>
      </c>
      <c r="BC735" s="118"/>
      <c r="BD735" s="118"/>
      <c r="BE735" s="115"/>
      <c r="BF735" s="115"/>
      <c r="BG735" s="115"/>
      <c r="BH735" s="115"/>
      <c r="BI735" s="115"/>
      <c r="BJ735" s="115">
        <f t="shared" si="11504"/>
        <v>0</v>
      </c>
      <c r="BL735" s="118"/>
      <c r="BM735" s="118"/>
      <c r="BN735" s="115"/>
      <c r="BO735" s="115"/>
      <c r="BP735" s="115"/>
      <c r="BQ735" s="115"/>
      <c r="BR735" s="115"/>
      <c r="BS735" s="115">
        <f t="shared" si="11505"/>
        <v>0</v>
      </c>
      <c r="BU735" s="118"/>
      <c r="BV735" s="118"/>
      <c r="BW735" s="115"/>
      <c r="BX735" s="115"/>
      <c r="BY735" s="115"/>
      <c r="BZ735" s="115"/>
      <c r="CA735" s="115"/>
      <c r="CB735" s="115">
        <f t="shared" si="11506"/>
        <v>0</v>
      </c>
      <c r="CD735" s="118"/>
      <c r="CE735" s="118"/>
      <c r="CF735" s="115"/>
      <c r="CG735" s="115"/>
      <c r="CH735" s="115"/>
      <c r="CI735" s="115"/>
      <c r="CJ735" s="115"/>
      <c r="CK735" s="115">
        <f t="shared" si="11507"/>
        <v>0</v>
      </c>
      <c r="CM735" s="118"/>
      <c r="CN735" s="118"/>
      <c r="CO735" s="115"/>
      <c r="CP735" s="115"/>
      <c r="CQ735" s="115"/>
      <c r="CR735" s="115"/>
      <c r="CS735" s="115"/>
      <c r="CT735" s="115">
        <f t="shared" si="11508"/>
        <v>0</v>
      </c>
      <c r="CV735" s="118"/>
      <c r="CW735" s="118"/>
      <c r="CX735" s="115"/>
      <c r="CY735" s="115"/>
      <c r="CZ735" s="115"/>
      <c r="DA735" s="115"/>
      <c r="DB735" s="115"/>
      <c r="DC735" s="115">
        <f t="shared" si="11509"/>
        <v>0</v>
      </c>
      <c r="DE735" s="118"/>
      <c r="DF735" s="118"/>
      <c r="DG735" s="115"/>
      <c r="DH735" s="115"/>
      <c r="DI735" s="115"/>
      <c r="DJ735" s="115"/>
      <c r="DK735" s="115"/>
      <c r="DL735" s="115">
        <f t="shared" si="11510"/>
        <v>0</v>
      </c>
      <c r="DN735" s="118"/>
      <c r="DO735" s="118"/>
      <c r="DP735" s="115"/>
      <c r="DQ735" s="115"/>
      <c r="DR735" s="115"/>
      <c r="DS735" s="115"/>
      <c r="DT735" s="115"/>
      <c r="DU735" s="115">
        <f t="shared" si="11511"/>
        <v>0</v>
      </c>
      <c r="DW735" s="118"/>
      <c r="DX735" s="118"/>
      <c r="DY735" s="115"/>
      <c r="DZ735" s="115"/>
      <c r="EA735" s="115"/>
      <c r="EB735" s="115"/>
      <c r="EC735" s="115"/>
      <c r="ED735" s="115">
        <f t="shared" si="11512"/>
        <v>0</v>
      </c>
      <c r="EF735" s="118"/>
      <c r="EG735" s="118"/>
      <c r="EH735" s="115"/>
      <c r="EI735" s="115"/>
      <c r="EJ735" s="115"/>
      <c r="EK735" s="115"/>
      <c r="EL735" s="115"/>
      <c r="EM735" s="115">
        <f t="shared" si="11513"/>
        <v>0</v>
      </c>
      <c r="EO735" s="118"/>
      <c r="EP735" s="118"/>
      <c r="EQ735" s="115"/>
      <c r="ER735" s="115"/>
      <c r="ES735" s="115"/>
      <c r="ET735" s="115"/>
      <c r="EU735" s="115"/>
      <c r="EV735" s="115">
        <f t="shared" si="11514"/>
        <v>0</v>
      </c>
      <c r="EX735" s="118"/>
      <c r="EY735" s="118"/>
      <c r="EZ735" s="115"/>
      <c r="FA735" s="115"/>
      <c r="FB735" s="115"/>
      <c r="FC735" s="115"/>
      <c r="FD735" s="115"/>
      <c r="FE735" s="115">
        <f t="shared" si="11515"/>
        <v>0</v>
      </c>
      <c r="FG735" s="118"/>
      <c r="FH735" s="118"/>
      <c r="FI735" s="115"/>
      <c r="FJ735" s="115"/>
      <c r="FK735" s="115"/>
      <c r="FL735" s="115"/>
      <c r="FM735" s="115"/>
      <c r="FN735" s="115">
        <f t="shared" si="11516"/>
        <v>0</v>
      </c>
      <c r="FP735" s="118"/>
      <c r="FQ735" s="118"/>
      <c r="FR735" s="115"/>
      <c r="FS735" s="115"/>
      <c r="FT735" s="115"/>
      <c r="FU735" s="115"/>
      <c r="FV735" s="115"/>
      <c r="FW735" s="115">
        <f t="shared" si="11517"/>
        <v>0</v>
      </c>
      <c r="FY735" s="118"/>
      <c r="FZ735" s="118"/>
      <c r="GA735" s="115"/>
      <c r="GB735" s="115"/>
      <c r="GC735" s="115"/>
      <c r="GD735" s="115"/>
      <c r="GE735" s="115"/>
      <c r="GF735" s="115">
        <f t="shared" si="11518"/>
        <v>0</v>
      </c>
      <c r="GH735" s="118"/>
      <c r="GI735" s="118"/>
      <c r="GJ735" s="115"/>
      <c r="GK735" s="115"/>
      <c r="GL735" s="115"/>
      <c r="GM735" s="115"/>
      <c r="GN735" s="115"/>
      <c r="GO735" s="115">
        <f t="shared" si="11519"/>
        <v>0</v>
      </c>
      <c r="GQ735" s="118"/>
      <c r="GR735" s="118"/>
      <c r="GS735" s="115"/>
      <c r="GT735" s="115"/>
      <c r="GU735" s="115"/>
      <c r="GV735" s="115"/>
      <c r="GW735" s="115"/>
      <c r="GX735" s="115">
        <f t="shared" si="11520"/>
        <v>0</v>
      </c>
      <c r="GZ735" s="118"/>
      <c r="HA735" s="118"/>
      <c r="HB735" s="115"/>
      <c r="HC735" s="115"/>
      <c r="HD735" s="115"/>
      <c r="HE735" s="115"/>
      <c r="HF735" s="115"/>
      <c r="HG735" s="115">
        <f t="shared" si="11521"/>
        <v>0</v>
      </c>
      <c r="HI735" s="118"/>
      <c r="HJ735" s="118"/>
      <c r="HK735" s="115"/>
      <c r="HL735" s="115"/>
      <c r="HM735" s="115"/>
      <c r="HN735" s="115"/>
      <c r="HO735" s="115"/>
      <c r="HP735" s="115">
        <f t="shared" si="11522"/>
        <v>0</v>
      </c>
      <c r="HR735" s="118"/>
      <c r="HS735" s="118"/>
      <c r="HT735" s="115"/>
      <c r="HU735" s="115"/>
      <c r="HV735" s="115"/>
      <c r="HW735" s="115"/>
      <c r="HX735" s="115"/>
      <c r="HY735" s="115">
        <f t="shared" si="11523"/>
        <v>0</v>
      </c>
      <c r="IA735" s="118"/>
      <c r="IB735" s="118"/>
      <c r="IC735" s="115"/>
      <c r="ID735" s="115"/>
      <c r="IE735" s="115"/>
      <c r="IF735" s="115"/>
      <c r="IG735" s="115"/>
      <c r="IH735" s="115">
        <f t="shared" si="11524"/>
        <v>0</v>
      </c>
      <c r="IJ735" s="118"/>
      <c r="IK735" s="118"/>
      <c r="IL735" s="115"/>
      <c r="IM735" s="115"/>
      <c r="IN735" s="115"/>
      <c r="IO735" s="115"/>
      <c r="IP735" s="115"/>
      <c r="IQ735" s="115">
        <f t="shared" si="11525"/>
        <v>0</v>
      </c>
      <c r="IS735" s="118"/>
      <c r="IT735" s="118"/>
      <c r="IU735" s="115"/>
      <c r="IV735" s="115"/>
      <c r="IW735" s="115"/>
      <c r="IX735" s="115"/>
      <c r="IY735" s="115"/>
      <c r="IZ735" s="115">
        <f t="shared" si="11526"/>
        <v>0</v>
      </c>
      <c r="JB735" s="118"/>
      <c r="JC735" s="118"/>
      <c r="JD735" s="115"/>
      <c r="JE735" s="115"/>
      <c r="JF735" s="115"/>
      <c r="JG735" s="115"/>
      <c r="JH735" s="115"/>
      <c r="JI735" s="115">
        <f t="shared" si="11527"/>
        <v>0</v>
      </c>
      <c r="JK735" s="118"/>
      <c r="JL735" s="118"/>
      <c r="JM735" s="115"/>
      <c r="JN735" s="115"/>
      <c r="JO735" s="115"/>
      <c r="JP735" s="115"/>
      <c r="JQ735" s="115"/>
      <c r="JR735" s="115">
        <f t="shared" si="11528"/>
        <v>0</v>
      </c>
      <c r="JS735" s="481"/>
      <c r="JT735" s="118"/>
      <c r="JU735" s="118"/>
      <c r="JV735" s="115"/>
      <c r="JW735" s="115"/>
      <c r="JX735" s="115"/>
      <c r="JY735" s="115"/>
      <c r="JZ735" s="115"/>
      <c r="KA735" s="115">
        <f t="shared" si="11529"/>
        <v>0</v>
      </c>
      <c r="KB735" s="481"/>
      <c r="KC735" s="118"/>
      <c r="KD735" s="118"/>
      <c r="KE735" s="115"/>
      <c r="KF735" s="115"/>
      <c r="KG735" s="115"/>
      <c r="KH735" s="115"/>
      <c r="KI735" s="115"/>
      <c r="KJ735" s="115">
        <f t="shared" si="11530"/>
        <v>0</v>
      </c>
      <c r="KK735" s="481"/>
      <c r="KL735" s="118"/>
      <c r="KM735" s="118"/>
      <c r="KN735" s="115"/>
      <c r="KO735" s="115"/>
      <c r="KP735" s="115"/>
      <c r="KQ735" s="115"/>
      <c r="KR735" s="115"/>
      <c r="KS735" s="115">
        <f t="shared" si="11531"/>
        <v>0</v>
      </c>
      <c r="KT735" s="481"/>
      <c r="KU735" s="118"/>
      <c r="KV735" s="118"/>
      <c r="KW735" s="115"/>
      <c r="KX735" s="115"/>
      <c r="KY735" s="115"/>
      <c r="KZ735" s="115"/>
      <c r="LA735" s="115"/>
      <c r="LB735" s="115">
        <f t="shared" si="11532"/>
        <v>0</v>
      </c>
      <c r="LC735" s="481"/>
      <c r="LD735" s="118"/>
      <c r="LE735" s="118"/>
      <c r="LF735" s="115"/>
      <c r="LG735" s="115"/>
      <c r="LH735" s="115"/>
      <c r="LI735" s="115"/>
      <c r="LJ735" s="115"/>
      <c r="LK735" s="115">
        <f t="shared" si="11533"/>
        <v>0</v>
      </c>
      <c r="LL735" s="481"/>
      <c r="LM735" s="118"/>
      <c r="LN735" s="118"/>
      <c r="LO735" s="115"/>
      <c r="LP735" s="115"/>
      <c r="LQ735" s="115"/>
      <c r="LR735" s="115"/>
      <c r="LS735" s="115"/>
      <c r="LT735" s="115">
        <f t="shared" si="11534"/>
        <v>0</v>
      </c>
      <c r="LU735" s="481"/>
      <c r="LV735" s="118"/>
      <c r="LW735" s="118"/>
      <c r="LX735" s="115"/>
      <c r="LY735" s="115"/>
      <c r="LZ735" s="115"/>
      <c r="MA735" s="115"/>
      <c r="MB735" s="115"/>
      <c r="MC735" s="115">
        <f t="shared" si="11535"/>
        <v>0</v>
      </c>
      <c r="MD735" s="481"/>
      <c r="ME735" s="118"/>
      <c r="MF735" s="118"/>
      <c r="MG735" s="115"/>
      <c r="MH735" s="115"/>
      <c r="MI735" s="115"/>
      <c r="MJ735" s="115"/>
      <c r="MK735" s="115"/>
      <c r="ML735" s="115">
        <f t="shared" si="11536"/>
        <v>0</v>
      </c>
      <c r="MM735" s="481"/>
      <c r="MN735" s="118"/>
      <c r="MO735" s="118"/>
      <c r="MP735" s="115"/>
      <c r="MQ735" s="115"/>
      <c r="MR735" s="115"/>
      <c r="MS735" s="115"/>
      <c r="MT735" s="115"/>
      <c r="MU735" s="115">
        <f t="shared" si="11537"/>
        <v>0</v>
      </c>
      <c r="MV735" s="481"/>
      <c r="MW735" s="118"/>
      <c r="MX735" s="118"/>
      <c r="MY735" s="115"/>
      <c r="MZ735" s="115"/>
      <c r="NA735" s="115"/>
      <c r="NB735" s="115"/>
      <c r="NC735" s="115"/>
      <c r="ND735" s="115">
        <f t="shared" si="11538"/>
        <v>0</v>
      </c>
      <c r="NE735" s="481"/>
      <c r="NF735" s="118"/>
      <c r="NG735" s="118"/>
      <c r="NH735" s="115"/>
      <c r="NI735" s="115"/>
      <c r="NJ735" s="115"/>
      <c r="NK735" s="115"/>
      <c r="NL735" s="115"/>
      <c r="NM735" s="115">
        <f t="shared" si="11539"/>
        <v>0</v>
      </c>
      <c r="NN735" s="481"/>
      <c r="NO735" s="118"/>
      <c r="NP735" s="118"/>
      <c r="NQ735" s="115"/>
      <c r="NR735" s="115"/>
      <c r="NS735" s="115"/>
      <c r="NT735" s="115"/>
      <c r="NU735" s="115"/>
      <c r="NV735" s="115">
        <f t="shared" si="11540"/>
        <v>0</v>
      </c>
      <c r="NW735" s="481"/>
      <c r="NX735" s="118"/>
      <c r="NY735" s="118"/>
      <c r="NZ735" s="115"/>
      <c r="OA735" s="115"/>
      <c r="OB735" s="115"/>
      <c r="OC735" s="115"/>
      <c r="OD735" s="115"/>
      <c r="OE735" s="115">
        <f t="shared" si="11541"/>
        <v>0</v>
      </c>
      <c r="OF735" s="481"/>
      <c r="OG735" s="118"/>
      <c r="OH735" s="118"/>
      <c r="OI735" s="115"/>
      <c r="OJ735" s="115"/>
      <c r="OK735" s="115"/>
      <c r="OL735" s="115"/>
      <c r="OM735" s="115"/>
      <c r="ON735" s="115">
        <f t="shared" si="11542"/>
        <v>0</v>
      </c>
      <c r="OO735" s="481"/>
      <c r="OP735" s="118"/>
      <c r="OQ735" s="118"/>
      <c r="OR735" s="115"/>
      <c r="OS735" s="115"/>
      <c r="OT735" s="115"/>
      <c r="OU735" s="115"/>
      <c r="OV735" s="115"/>
      <c r="OW735" s="115">
        <f t="shared" si="11543"/>
        <v>0</v>
      </c>
      <c r="OY735" s="118"/>
      <c r="OZ735" s="118"/>
      <c r="PA735" s="115"/>
      <c r="PB735" s="115"/>
      <c r="PC735" s="115"/>
      <c r="PD735" s="115"/>
      <c r="PE735" s="115"/>
      <c r="PF735" s="115">
        <f t="shared" si="11544"/>
        <v>0</v>
      </c>
    </row>
    <row r="736" spans="1:422">
      <c r="A736" s="118"/>
      <c r="B736" s="118"/>
      <c r="C736" s="115"/>
      <c r="D736" s="115"/>
      <c r="E736" s="115"/>
      <c r="F736" s="115"/>
      <c r="G736" s="115"/>
      <c r="H736" s="115">
        <f t="shared" si="11498"/>
        <v>0</v>
      </c>
      <c r="J736" s="118"/>
      <c r="K736" s="118"/>
      <c r="L736" s="115"/>
      <c r="M736" s="115"/>
      <c r="N736" s="115"/>
      <c r="O736" s="115"/>
      <c r="P736" s="115"/>
      <c r="Q736" s="115">
        <f t="shared" si="11499"/>
        <v>0</v>
      </c>
      <c r="S736" s="118"/>
      <c r="T736" s="118"/>
      <c r="U736" s="115"/>
      <c r="V736" s="115"/>
      <c r="W736" s="115"/>
      <c r="X736" s="115"/>
      <c r="Y736" s="115"/>
      <c r="Z736" s="115">
        <f t="shared" si="11500"/>
        <v>0</v>
      </c>
      <c r="AB736" s="118"/>
      <c r="AC736" s="118"/>
      <c r="AD736" s="115"/>
      <c r="AE736" s="115"/>
      <c r="AF736" s="115"/>
      <c r="AG736" s="115"/>
      <c r="AH736" s="115"/>
      <c r="AI736" s="115">
        <f t="shared" si="11501"/>
        <v>0</v>
      </c>
      <c r="AK736" s="118"/>
      <c r="AL736" s="118"/>
      <c r="AM736" s="115"/>
      <c r="AN736" s="115"/>
      <c r="AO736" s="115"/>
      <c r="AP736" s="115"/>
      <c r="AQ736" s="115"/>
      <c r="AR736" s="115">
        <f t="shared" si="11502"/>
        <v>0</v>
      </c>
      <c r="AT736" s="118"/>
      <c r="AU736" s="118"/>
      <c r="AV736" s="115"/>
      <c r="AW736" s="115"/>
      <c r="AX736" s="115"/>
      <c r="AY736" s="115"/>
      <c r="AZ736" s="115"/>
      <c r="BA736" s="115">
        <f t="shared" si="11503"/>
        <v>0</v>
      </c>
      <c r="BC736" s="118"/>
      <c r="BD736" s="118"/>
      <c r="BE736" s="115"/>
      <c r="BF736" s="115"/>
      <c r="BG736" s="115"/>
      <c r="BH736" s="115"/>
      <c r="BI736" s="115"/>
      <c r="BJ736" s="115">
        <f t="shared" si="11504"/>
        <v>0</v>
      </c>
      <c r="BL736" s="118"/>
      <c r="BM736" s="118"/>
      <c r="BN736" s="115"/>
      <c r="BO736" s="115"/>
      <c r="BP736" s="115"/>
      <c r="BQ736" s="115"/>
      <c r="BR736" s="115"/>
      <c r="BS736" s="115">
        <f t="shared" si="11505"/>
        <v>0</v>
      </c>
      <c r="BU736" s="118"/>
      <c r="BV736" s="118"/>
      <c r="BW736" s="115"/>
      <c r="BX736" s="115"/>
      <c r="BY736" s="115"/>
      <c r="BZ736" s="115"/>
      <c r="CA736" s="115"/>
      <c r="CB736" s="115">
        <f t="shared" si="11506"/>
        <v>0</v>
      </c>
      <c r="CD736" s="118"/>
      <c r="CE736" s="118"/>
      <c r="CF736" s="115"/>
      <c r="CG736" s="115"/>
      <c r="CH736" s="115"/>
      <c r="CI736" s="115"/>
      <c r="CJ736" s="115"/>
      <c r="CK736" s="115">
        <f t="shared" si="11507"/>
        <v>0</v>
      </c>
      <c r="CM736" s="118"/>
      <c r="CN736" s="118"/>
      <c r="CO736" s="115"/>
      <c r="CP736" s="115"/>
      <c r="CQ736" s="115"/>
      <c r="CR736" s="115"/>
      <c r="CS736" s="115"/>
      <c r="CT736" s="115">
        <f t="shared" si="11508"/>
        <v>0</v>
      </c>
      <c r="CV736" s="118"/>
      <c r="CW736" s="118"/>
      <c r="CX736" s="115"/>
      <c r="CY736" s="115"/>
      <c r="CZ736" s="115"/>
      <c r="DA736" s="115"/>
      <c r="DB736" s="115"/>
      <c r="DC736" s="115">
        <f t="shared" si="11509"/>
        <v>0</v>
      </c>
      <c r="DE736" s="118"/>
      <c r="DF736" s="118"/>
      <c r="DG736" s="115"/>
      <c r="DH736" s="115"/>
      <c r="DI736" s="115"/>
      <c r="DJ736" s="115"/>
      <c r="DK736" s="115"/>
      <c r="DL736" s="115">
        <f t="shared" si="11510"/>
        <v>0</v>
      </c>
      <c r="DN736" s="118"/>
      <c r="DO736" s="118"/>
      <c r="DP736" s="115"/>
      <c r="DQ736" s="115"/>
      <c r="DR736" s="115"/>
      <c r="DS736" s="115"/>
      <c r="DT736" s="115"/>
      <c r="DU736" s="115">
        <f t="shared" si="11511"/>
        <v>0</v>
      </c>
      <c r="DW736" s="118"/>
      <c r="DX736" s="118"/>
      <c r="DY736" s="115"/>
      <c r="DZ736" s="115"/>
      <c r="EA736" s="115"/>
      <c r="EB736" s="115"/>
      <c r="EC736" s="115"/>
      <c r="ED736" s="115">
        <f t="shared" si="11512"/>
        <v>0</v>
      </c>
      <c r="EF736" s="118"/>
      <c r="EG736" s="118"/>
      <c r="EH736" s="115"/>
      <c r="EI736" s="115"/>
      <c r="EJ736" s="115"/>
      <c r="EK736" s="115"/>
      <c r="EL736" s="115"/>
      <c r="EM736" s="115">
        <f t="shared" si="11513"/>
        <v>0</v>
      </c>
      <c r="EO736" s="118"/>
      <c r="EP736" s="118"/>
      <c r="EQ736" s="115"/>
      <c r="ER736" s="115"/>
      <c r="ES736" s="115"/>
      <c r="ET736" s="115"/>
      <c r="EU736" s="115"/>
      <c r="EV736" s="115">
        <f t="shared" si="11514"/>
        <v>0</v>
      </c>
      <c r="EX736" s="118"/>
      <c r="EY736" s="118"/>
      <c r="EZ736" s="115"/>
      <c r="FA736" s="115"/>
      <c r="FB736" s="115"/>
      <c r="FC736" s="115"/>
      <c r="FD736" s="115"/>
      <c r="FE736" s="115">
        <f t="shared" si="11515"/>
        <v>0</v>
      </c>
      <c r="FG736" s="118"/>
      <c r="FH736" s="118"/>
      <c r="FI736" s="115"/>
      <c r="FJ736" s="115"/>
      <c r="FK736" s="115"/>
      <c r="FL736" s="115"/>
      <c r="FM736" s="115"/>
      <c r="FN736" s="115">
        <f t="shared" si="11516"/>
        <v>0</v>
      </c>
      <c r="FP736" s="118"/>
      <c r="FQ736" s="118"/>
      <c r="FR736" s="115"/>
      <c r="FS736" s="115"/>
      <c r="FT736" s="115"/>
      <c r="FU736" s="115"/>
      <c r="FV736" s="115"/>
      <c r="FW736" s="115">
        <f t="shared" si="11517"/>
        <v>0</v>
      </c>
      <c r="FY736" s="118"/>
      <c r="FZ736" s="118"/>
      <c r="GA736" s="115"/>
      <c r="GB736" s="115"/>
      <c r="GC736" s="115"/>
      <c r="GD736" s="115"/>
      <c r="GE736" s="115"/>
      <c r="GF736" s="115">
        <f t="shared" si="11518"/>
        <v>0</v>
      </c>
      <c r="GH736" s="118"/>
      <c r="GI736" s="118"/>
      <c r="GJ736" s="115"/>
      <c r="GK736" s="115"/>
      <c r="GL736" s="115"/>
      <c r="GM736" s="115"/>
      <c r="GN736" s="115"/>
      <c r="GO736" s="115">
        <f t="shared" si="11519"/>
        <v>0</v>
      </c>
      <c r="GQ736" s="118"/>
      <c r="GR736" s="118"/>
      <c r="GS736" s="115"/>
      <c r="GT736" s="115"/>
      <c r="GU736" s="115"/>
      <c r="GV736" s="115"/>
      <c r="GW736" s="115"/>
      <c r="GX736" s="115">
        <f t="shared" si="11520"/>
        <v>0</v>
      </c>
      <c r="GZ736" s="118"/>
      <c r="HA736" s="118"/>
      <c r="HB736" s="115"/>
      <c r="HC736" s="115"/>
      <c r="HD736" s="115"/>
      <c r="HE736" s="115"/>
      <c r="HF736" s="115"/>
      <c r="HG736" s="115">
        <f t="shared" si="11521"/>
        <v>0</v>
      </c>
      <c r="HI736" s="118"/>
      <c r="HJ736" s="118"/>
      <c r="HK736" s="115"/>
      <c r="HL736" s="115"/>
      <c r="HM736" s="115"/>
      <c r="HN736" s="115"/>
      <c r="HO736" s="115"/>
      <c r="HP736" s="115">
        <f t="shared" si="11522"/>
        <v>0</v>
      </c>
      <c r="HR736" s="118"/>
      <c r="HS736" s="118"/>
      <c r="HT736" s="115"/>
      <c r="HU736" s="115"/>
      <c r="HV736" s="115"/>
      <c r="HW736" s="115"/>
      <c r="HX736" s="115"/>
      <c r="HY736" s="115">
        <f t="shared" si="11523"/>
        <v>0</v>
      </c>
      <c r="IA736" s="118"/>
      <c r="IB736" s="118"/>
      <c r="IC736" s="115"/>
      <c r="ID736" s="115"/>
      <c r="IE736" s="115"/>
      <c r="IF736" s="115"/>
      <c r="IG736" s="115"/>
      <c r="IH736" s="115">
        <f t="shared" si="11524"/>
        <v>0</v>
      </c>
      <c r="IJ736" s="118"/>
      <c r="IK736" s="118"/>
      <c r="IL736" s="115"/>
      <c r="IM736" s="115"/>
      <c r="IN736" s="115"/>
      <c r="IO736" s="115"/>
      <c r="IP736" s="115"/>
      <c r="IQ736" s="115">
        <f t="shared" si="11525"/>
        <v>0</v>
      </c>
      <c r="IS736" s="118"/>
      <c r="IT736" s="118"/>
      <c r="IU736" s="115"/>
      <c r="IV736" s="115"/>
      <c r="IW736" s="115"/>
      <c r="IX736" s="115"/>
      <c r="IY736" s="115"/>
      <c r="IZ736" s="115">
        <f t="shared" si="11526"/>
        <v>0</v>
      </c>
      <c r="JB736" s="118"/>
      <c r="JC736" s="118"/>
      <c r="JD736" s="115"/>
      <c r="JE736" s="115"/>
      <c r="JF736" s="115"/>
      <c r="JG736" s="115"/>
      <c r="JH736" s="115"/>
      <c r="JI736" s="115">
        <f t="shared" si="11527"/>
        <v>0</v>
      </c>
      <c r="JK736" s="118"/>
      <c r="JL736" s="118"/>
      <c r="JM736" s="115"/>
      <c r="JN736" s="115"/>
      <c r="JO736" s="115"/>
      <c r="JP736" s="115"/>
      <c r="JQ736" s="115"/>
      <c r="JR736" s="115">
        <f t="shared" si="11528"/>
        <v>0</v>
      </c>
      <c r="JS736" s="481"/>
      <c r="JT736" s="118"/>
      <c r="JU736" s="118"/>
      <c r="JV736" s="115"/>
      <c r="JW736" s="115"/>
      <c r="JX736" s="115"/>
      <c r="JY736" s="115"/>
      <c r="JZ736" s="115"/>
      <c r="KA736" s="115">
        <f t="shared" si="11529"/>
        <v>0</v>
      </c>
      <c r="KB736" s="481"/>
      <c r="KC736" s="118"/>
      <c r="KD736" s="118"/>
      <c r="KE736" s="115"/>
      <c r="KF736" s="115"/>
      <c r="KG736" s="115"/>
      <c r="KH736" s="115"/>
      <c r="KI736" s="115"/>
      <c r="KJ736" s="115">
        <f t="shared" si="11530"/>
        <v>0</v>
      </c>
      <c r="KK736" s="481"/>
      <c r="KL736" s="118"/>
      <c r="KM736" s="118"/>
      <c r="KN736" s="115"/>
      <c r="KO736" s="115"/>
      <c r="KP736" s="115"/>
      <c r="KQ736" s="115"/>
      <c r="KR736" s="115"/>
      <c r="KS736" s="115">
        <f t="shared" si="11531"/>
        <v>0</v>
      </c>
      <c r="KT736" s="481"/>
      <c r="KU736" s="118"/>
      <c r="KV736" s="118"/>
      <c r="KW736" s="115"/>
      <c r="KX736" s="115"/>
      <c r="KY736" s="115"/>
      <c r="KZ736" s="115"/>
      <c r="LA736" s="115"/>
      <c r="LB736" s="115">
        <f t="shared" si="11532"/>
        <v>0</v>
      </c>
      <c r="LC736" s="481"/>
      <c r="LD736" s="118"/>
      <c r="LE736" s="118"/>
      <c r="LF736" s="115"/>
      <c r="LG736" s="115"/>
      <c r="LH736" s="115"/>
      <c r="LI736" s="115"/>
      <c r="LJ736" s="115"/>
      <c r="LK736" s="115">
        <f t="shared" si="11533"/>
        <v>0</v>
      </c>
      <c r="LL736" s="481"/>
      <c r="LM736" s="118"/>
      <c r="LN736" s="118"/>
      <c r="LO736" s="115"/>
      <c r="LP736" s="115"/>
      <c r="LQ736" s="115"/>
      <c r="LR736" s="115"/>
      <c r="LS736" s="115"/>
      <c r="LT736" s="115">
        <f t="shared" si="11534"/>
        <v>0</v>
      </c>
      <c r="LU736" s="481"/>
      <c r="LV736" s="118"/>
      <c r="LW736" s="118"/>
      <c r="LX736" s="115"/>
      <c r="LY736" s="115"/>
      <c r="LZ736" s="115"/>
      <c r="MA736" s="115"/>
      <c r="MB736" s="115"/>
      <c r="MC736" s="115">
        <f t="shared" si="11535"/>
        <v>0</v>
      </c>
      <c r="MD736" s="481"/>
      <c r="ME736" s="118"/>
      <c r="MF736" s="118"/>
      <c r="MG736" s="115"/>
      <c r="MH736" s="115"/>
      <c r="MI736" s="115"/>
      <c r="MJ736" s="115"/>
      <c r="MK736" s="115"/>
      <c r="ML736" s="115">
        <f t="shared" si="11536"/>
        <v>0</v>
      </c>
      <c r="MM736" s="481"/>
      <c r="MN736" s="118"/>
      <c r="MO736" s="118"/>
      <c r="MP736" s="115"/>
      <c r="MQ736" s="115"/>
      <c r="MR736" s="115"/>
      <c r="MS736" s="115"/>
      <c r="MT736" s="115"/>
      <c r="MU736" s="115">
        <f t="shared" si="11537"/>
        <v>0</v>
      </c>
      <c r="MV736" s="481"/>
      <c r="MW736" s="118"/>
      <c r="MX736" s="118"/>
      <c r="MY736" s="115"/>
      <c r="MZ736" s="115"/>
      <c r="NA736" s="115"/>
      <c r="NB736" s="115"/>
      <c r="NC736" s="115"/>
      <c r="ND736" s="115">
        <f t="shared" si="11538"/>
        <v>0</v>
      </c>
      <c r="NE736" s="481"/>
      <c r="NF736" s="118"/>
      <c r="NG736" s="118"/>
      <c r="NH736" s="115"/>
      <c r="NI736" s="115"/>
      <c r="NJ736" s="115"/>
      <c r="NK736" s="115"/>
      <c r="NL736" s="115"/>
      <c r="NM736" s="115">
        <f t="shared" si="11539"/>
        <v>0</v>
      </c>
      <c r="NN736" s="481"/>
      <c r="NO736" s="118"/>
      <c r="NP736" s="118"/>
      <c r="NQ736" s="115"/>
      <c r="NR736" s="115"/>
      <c r="NS736" s="115"/>
      <c r="NT736" s="115"/>
      <c r="NU736" s="115"/>
      <c r="NV736" s="115">
        <f t="shared" si="11540"/>
        <v>0</v>
      </c>
      <c r="NW736" s="481"/>
      <c r="NX736" s="118"/>
      <c r="NY736" s="118"/>
      <c r="NZ736" s="115"/>
      <c r="OA736" s="115"/>
      <c r="OB736" s="115"/>
      <c r="OC736" s="115"/>
      <c r="OD736" s="115"/>
      <c r="OE736" s="115">
        <f t="shared" si="11541"/>
        <v>0</v>
      </c>
      <c r="OF736" s="481"/>
      <c r="OG736" s="118"/>
      <c r="OH736" s="118"/>
      <c r="OI736" s="115"/>
      <c r="OJ736" s="115"/>
      <c r="OK736" s="115"/>
      <c r="OL736" s="115"/>
      <c r="OM736" s="115"/>
      <c r="ON736" s="115">
        <f t="shared" si="11542"/>
        <v>0</v>
      </c>
      <c r="OO736" s="481"/>
      <c r="OP736" s="118"/>
      <c r="OQ736" s="118"/>
      <c r="OR736" s="115"/>
      <c r="OS736" s="115"/>
      <c r="OT736" s="115"/>
      <c r="OU736" s="115"/>
      <c r="OV736" s="115"/>
      <c r="OW736" s="115">
        <f t="shared" si="11543"/>
        <v>0</v>
      </c>
      <c r="OY736" s="118"/>
      <c r="OZ736" s="118"/>
      <c r="PA736" s="115"/>
      <c r="PB736" s="115"/>
      <c r="PC736" s="115"/>
      <c r="PD736" s="115"/>
      <c r="PE736" s="115"/>
      <c r="PF736" s="115">
        <f t="shared" si="11544"/>
        <v>0</v>
      </c>
    </row>
    <row r="737" spans="1:422">
      <c r="A737" s="118"/>
      <c r="B737" s="118"/>
      <c r="C737" s="115"/>
      <c r="D737" s="115"/>
      <c r="E737" s="115"/>
      <c r="F737" s="115"/>
      <c r="G737" s="115"/>
      <c r="H737" s="115">
        <f t="shared" si="11498"/>
        <v>0</v>
      </c>
      <c r="J737" s="118"/>
      <c r="K737" s="118"/>
      <c r="L737" s="115"/>
      <c r="M737" s="115"/>
      <c r="N737" s="115"/>
      <c r="O737" s="115"/>
      <c r="P737" s="115"/>
      <c r="Q737" s="115">
        <f t="shared" si="11499"/>
        <v>0</v>
      </c>
      <c r="S737" s="118"/>
      <c r="T737" s="118"/>
      <c r="U737" s="115"/>
      <c r="V737" s="115"/>
      <c r="W737" s="115"/>
      <c r="X737" s="115"/>
      <c r="Y737" s="115"/>
      <c r="Z737" s="115">
        <f t="shared" si="11500"/>
        <v>0</v>
      </c>
      <c r="AB737" s="118"/>
      <c r="AC737" s="118"/>
      <c r="AD737" s="115"/>
      <c r="AE737" s="115"/>
      <c r="AF737" s="115"/>
      <c r="AG737" s="115"/>
      <c r="AH737" s="115"/>
      <c r="AI737" s="115">
        <f t="shared" si="11501"/>
        <v>0</v>
      </c>
      <c r="AK737" s="118"/>
      <c r="AL737" s="118"/>
      <c r="AM737" s="115"/>
      <c r="AN737" s="115"/>
      <c r="AO737" s="115"/>
      <c r="AP737" s="115"/>
      <c r="AQ737" s="115"/>
      <c r="AR737" s="115">
        <f t="shared" si="11502"/>
        <v>0</v>
      </c>
      <c r="AT737" s="118"/>
      <c r="AU737" s="118"/>
      <c r="AV737" s="115"/>
      <c r="AW737" s="115"/>
      <c r="AX737" s="115"/>
      <c r="AY737" s="115"/>
      <c r="AZ737" s="115"/>
      <c r="BA737" s="115">
        <f t="shared" si="11503"/>
        <v>0</v>
      </c>
      <c r="BC737" s="118"/>
      <c r="BD737" s="118"/>
      <c r="BE737" s="115"/>
      <c r="BF737" s="115"/>
      <c r="BG737" s="115"/>
      <c r="BH737" s="115"/>
      <c r="BI737" s="115"/>
      <c r="BJ737" s="115">
        <f t="shared" si="11504"/>
        <v>0</v>
      </c>
      <c r="BL737" s="118"/>
      <c r="BM737" s="118"/>
      <c r="BN737" s="115"/>
      <c r="BO737" s="115"/>
      <c r="BP737" s="115"/>
      <c r="BQ737" s="115"/>
      <c r="BR737" s="115"/>
      <c r="BS737" s="115">
        <f t="shared" si="11505"/>
        <v>0</v>
      </c>
      <c r="BU737" s="118"/>
      <c r="BV737" s="118"/>
      <c r="BW737" s="115"/>
      <c r="BX737" s="115"/>
      <c r="BY737" s="115"/>
      <c r="BZ737" s="115"/>
      <c r="CA737" s="115"/>
      <c r="CB737" s="115">
        <f t="shared" si="11506"/>
        <v>0</v>
      </c>
      <c r="CD737" s="118"/>
      <c r="CE737" s="118"/>
      <c r="CF737" s="115"/>
      <c r="CG737" s="115"/>
      <c r="CH737" s="115"/>
      <c r="CI737" s="115"/>
      <c r="CJ737" s="115"/>
      <c r="CK737" s="115">
        <f t="shared" si="11507"/>
        <v>0</v>
      </c>
      <c r="CM737" s="118"/>
      <c r="CN737" s="118"/>
      <c r="CO737" s="115"/>
      <c r="CP737" s="115"/>
      <c r="CQ737" s="115"/>
      <c r="CR737" s="115"/>
      <c r="CS737" s="115"/>
      <c r="CT737" s="115">
        <f t="shared" si="11508"/>
        <v>0</v>
      </c>
      <c r="CV737" s="118"/>
      <c r="CW737" s="118"/>
      <c r="CX737" s="115"/>
      <c r="CY737" s="115"/>
      <c r="CZ737" s="115"/>
      <c r="DA737" s="115"/>
      <c r="DB737" s="115"/>
      <c r="DC737" s="115">
        <f t="shared" si="11509"/>
        <v>0</v>
      </c>
      <c r="DE737" s="118"/>
      <c r="DF737" s="118"/>
      <c r="DG737" s="115"/>
      <c r="DH737" s="115"/>
      <c r="DI737" s="115"/>
      <c r="DJ737" s="115"/>
      <c r="DK737" s="115"/>
      <c r="DL737" s="115">
        <f t="shared" si="11510"/>
        <v>0</v>
      </c>
      <c r="DN737" s="118"/>
      <c r="DO737" s="118"/>
      <c r="DP737" s="115"/>
      <c r="DQ737" s="115"/>
      <c r="DR737" s="115"/>
      <c r="DS737" s="115"/>
      <c r="DT737" s="115"/>
      <c r="DU737" s="115">
        <f t="shared" si="11511"/>
        <v>0</v>
      </c>
      <c r="DW737" s="118"/>
      <c r="DX737" s="118"/>
      <c r="DY737" s="115"/>
      <c r="DZ737" s="115"/>
      <c r="EA737" s="115"/>
      <c r="EB737" s="115"/>
      <c r="EC737" s="115"/>
      <c r="ED737" s="115">
        <f t="shared" si="11512"/>
        <v>0</v>
      </c>
      <c r="EF737" s="118"/>
      <c r="EG737" s="118"/>
      <c r="EH737" s="115"/>
      <c r="EI737" s="115"/>
      <c r="EJ737" s="115"/>
      <c r="EK737" s="115"/>
      <c r="EL737" s="115"/>
      <c r="EM737" s="115">
        <f t="shared" si="11513"/>
        <v>0</v>
      </c>
      <c r="EO737" s="118"/>
      <c r="EP737" s="118"/>
      <c r="EQ737" s="115"/>
      <c r="ER737" s="115"/>
      <c r="ES737" s="115"/>
      <c r="ET737" s="115"/>
      <c r="EU737" s="115"/>
      <c r="EV737" s="115">
        <f t="shared" si="11514"/>
        <v>0</v>
      </c>
      <c r="EX737" s="118"/>
      <c r="EY737" s="118"/>
      <c r="EZ737" s="115"/>
      <c r="FA737" s="115"/>
      <c r="FB737" s="115"/>
      <c r="FC737" s="115"/>
      <c r="FD737" s="115"/>
      <c r="FE737" s="115">
        <f t="shared" si="11515"/>
        <v>0</v>
      </c>
      <c r="FG737" s="118"/>
      <c r="FH737" s="118"/>
      <c r="FI737" s="115"/>
      <c r="FJ737" s="115"/>
      <c r="FK737" s="115"/>
      <c r="FL737" s="115"/>
      <c r="FM737" s="115"/>
      <c r="FN737" s="115">
        <f t="shared" si="11516"/>
        <v>0</v>
      </c>
      <c r="FP737" s="118"/>
      <c r="FQ737" s="118"/>
      <c r="FR737" s="115"/>
      <c r="FS737" s="115"/>
      <c r="FT737" s="115"/>
      <c r="FU737" s="115"/>
      <c r="FV737" s="115"/>
      <c r="FW737" s="115">
        <f t="shared" si="11517"/>
        <v>0</v>
      </c>
      <c r="FY737" s="118"/>
      <c r="FZ737" s="118"/>
      <c r="GA737" s="115"/>
      <c r="GB737" s="115"/>
      <c r="GC737" s="115"/>
      <c r="GD737" s="115"/>
      <c r="GE737" s="115"/>
      <c r="GF737" s="115">
        <f t="shared" si="11518"/>
        <v>0</v>
      </c>
      <c r="GH737" s="118"/>
      <c r="GI737" s="118"/>
      <c r="GJ737" s="115"/>
      <c r="GK737" s="115"/>
      <c r="GL737" s="115"/>
      <c r="GM737" s="115"/>
      <c r="GN737" s="115"/>
      <c r="GO737" s="115">
        <f t="shared" si="11519"/>
        <v>0</v>
      </c>
      <c r="GQ737" s="118"/>
      <c r="GR737" s="118"/>
      <c r="GS737" s="115"/>
      <c r="GT737" s="115"/>
      <c r="GU737" s="115"/>
      <c r="GV737" s="115"/>
      <c r="GW737" s="115"/>
      <c r="GX737" s="115">
        <f t="shared" si="11520"/>
        <v>0</v>
      </c>
      <c r="GZ737" s="118"/>
      <c r="HA737" s="118"/>
      <c r="HB737" s="115"/>
      <c r="HC737" s="115"/>
      <c r="HD737" s="115"/>
      <c r="HE737" s="115"/>
      <c r="HF737" s="115"/>
      <c r="HG737" s="115">
        <f t="shared" si="11521"/>
        <v>0</v>
      </c>
      <c r="HI737" s="118"/>
      <c r="HJ737" s="118"/>
      <c r="HK737" s="115"/>
      <c r="HL737" s="115"/>
      <c r="HM737" s="115"/>
      <c r="HN737" s="115"/>
      <c r="HO737" s="115"/>
      <c r="HP737" s="115">
        <f t="shared" si="11522"/>
        <v>0</v>
      </c>
      <c r="HR737" s="118"/>
      <c r="HS737" s="118"/>
      <c r="HT737" s="115"/>
      <c r="HU737" s="115"/>
      <c r="HV737" s="115"/>
      <c r="HW737" s="115"/>
      <c r="HX737" s="115"/>
      <c r="HY737" s="115">
        <f t="shared" si="11523"/>
        <v>0</v>
      </c>
      <c r="IA737" s="118"/>
      <c r="IB737" s="118"/>
      <c r="IC737" s="115"/>
      <c r="ID737" s="115"/>
      <c r="IE737" s="115"/>
      <c r="IF737" s="115"/>
      <c r="IG737" s="115"/>
      <c r="IH737" s="115">
        <f t="shared" si="11524"/>
        <v>0</v>
      </c>
      <c r="IJ737" s="118"/>
      <c r="IK737" s="118"/>
      <c r="IL737" s="115"/>
      <c r="IM737" s="115"/>
      <c r="IN737" s="115"/>
      <c r="IO737" s="115"/>
      <c r="IP737" s="115"/>
      <c r="IQ737" s="115">
        <f t="shared" si="11525"/>
        <v>0</v>
      </c>
      <c r="IS737" s="118"/>
      <c r="IT737" s="118"/>
      <c r="IU737" s="115"/>
      <c r="IV737" s="115"/>
      <c r="IW737" s="115"/>
      <c r="IX737" s="115"/>
      <c r="IY737" s="115"/>
      <c r="IZ737" s="115">
        <f t="shared" si="11526"/>
        <v>0</v>
      </c>
      <c r="JB737" s="118"/>
      <c r="JC737" s="118"/>
      <c r="JD737" s="115"/>
      <c r="JE737" s="115"/>
      <c r="JF737" s="115"/>
      <c r="JG737" s="115"/>
      <c r="JH737" s="115"/>
      <c r="JI737" s="115">
        <f t="shared" si="11527"/>
        <v>0</v>
      </c>
      <c r="JK737" s="118"/>
      <c r="JL737" s="118"/>
      <c r="JM737" s="115"/>
      <c r="JN737" s="115"/>
      <c r="JO737" s="115"/>
      <c r="JP737" s="115"/>
      <c r="JQ737" s="115"/>
      <c r="JR737" s="115">
        <f t="shared" si="11528"/>
        <v>0</v>
      </c>
      <c r="JS737" s="481"/>
      <c r="JT737" s="118"/>
      <c r="JU737" s="118"/>
      <c r="JV737" s="115"/>
      <c r="JW737" s="115"/>
      <c r="JX737" s="115"/>
      <c r="JY737" s="115"/>
      <c r="JZ737" s="115"/>
      <c r="KA737" s="115">
        <f t="shared" si="11529"/>
        <v>0</v>
      </c>
      <c r="KB737" s="481"/>
      <c r="KC737" s="118"/>
      <c r="KD737" s="118"/>
      <c r="KE737" s="115"/>
      <c r="KF737" s="115"/>
      <c r="KG737" s="115"/>
      <c r="KH737" s="115"/>
      <c r="KI737" s="115"/>
      <c r="KJ737" s="115">
        <f t="shared" si="11530"/>
        <v>0</v>
      </c>
      <c r="KK737" s="481"/>
      <c r="KL737" s="118"/>
      <c r="KM737" s="118"/>
      <c r="KN737" s="115"/>
      <c r="KO737" s="115"/>
      <c r="KP737" s="115"/>
      <c r="KQ737" s="115"/>
      <c r="KR737" s="115"/>
      <c r="KS737" s="115">
        <f t="shared" si="11531"/>
        <v>0</v>
      </c>
      <c r="KT737" s="481"/>
      <c r="KU737" s="118"/>
      <c r="KV737" s="118"/>
      <c r="KW737" s="115"/>
      <c r="KX737" s="115"/>
      <c r="KY737" s="115"/>
      <c r="KZ737" s="115"/>
      <c r="LA737" s="115"/>
      <c r="LB737" s="115">
        <f t="shared" si="11532"/>
        <v>0</v>
      </c>
      <c r="LC737" s="481"/>
      <c r="LD737" s="118"/>
      <c r="LE737" s="118"/>
      <c r="LF737" s="115"/>
      <c r="LG737" s="115"/>
      <c r="LH737" s="115"/>
      <c r="LI737" s="115"/>
      <c r="LJ737" s="115"/>
      <c r="LK737" s="115">
        <f t="shared" si="11533"/>
        <v>0</v>
      </c>
      <c r="LL737" s="481"/>
      <c r="LM737" s="118"/>
      <c r="LN737" s="118"/>
      <c r="LO737" s="115"/>
      <c r="LP737" s="115"/>
      <c r="LQ737" s="115"/>
      <c r="LR737" s="115"/>
      <c r="LS737" s="115"/>
      <c r="LT737" s="115">
        <f t="shared" si="11534"/>
        <v>0</v>
      </c>
      <c r="LU737" s="481"/>
      <c r="LV737" s="118"/>
      <c r="LW737" s="118"/>
      <c r="LX737" s="115"/>
      <c r="LY737" s="115"/>
      <c r="LZ737" s="115"/>
      <c r="MA737" s="115"/>
      <c r="MB737" s="115"/>
      <c r="MC737" s="115">
        <f t="shared" si="11535"/>
        <v>0</v>
      </c>
      <c r="MD737" s="481"/>
      <c r="ME737" s="118"/>
      <c r="MF737" s="118"/>
      <c r="MG737" s="115"/>
      <c r="MH737" s="115"/>
      <c r="MI737" s="115"/>
      <c r="MJ737" s="115"/>
      <c r="MK737" s="115"/>
      <c r="ML737" s="115">
        <f t="shared" si="11536"/>
        <v>0</v>
      </c>
      <c r="MM737" s="481"/>
      <c r="MN737" s="118"/>
      <c r="MO737" s="118"/>
      <c r="MP737" s="115"/>
      <c r="MQ737" s="115"/>
      <c r="MR737" s="115"/>
      <c r="MS737" s="115"/>
      <c r="MT737" s="115"/>
      <c r="MU737" s="115">
        <f t="shared" si="11537"/>
        <v>0</v>
      </c>
      <c r="MV737" s="481"/>
      <c r="MW737" s="118"/>
      <c r="MX737" s="118"/>
      <c r="MY737" s="115"/>
      <c r="MZ737" s="115"/>
      <c r="NA737" s="115"/>
      <c r="NB737" s="115"/>
      <c r="NC737" s="115"/>
      <c r="ND737" s="115">
        <f t="shared" si="11538"/>
        <v>0</v>
      </c>
      <c r="NE737" s="481"/>
      <c r="NF737" s="118"/>
      <c r="NG737" s="118"/>
      <c r="NH737" s="115"/>
      <c r="NI737" s="115"/>
      <c r="NJ737" s="115"/>
      <c r="NK737" s="115"/>
      <c r="NL737" s="115"/>
      <c r="NM737" s="115">
        <f t="shared" si="11539"/>
        <v>0</v>
      </c>
      <c r="NN737" s="481"/>
      <c r="NO737" s="118"/>
      <c r="NP737" s="118"/>
      <c r="NQ737" s="115"/>
      <c r="NR737" s="115"/>
      <c r="NS737" s="115"/>
      <c r="NT737" s="115"/>
      <c r="NU737" s="115"/>
      <c r="NV737" s="115">
        <f t="shared" si="11540"/>
        <v>0</v>
      </c>
      <c r="NW737" s="481"/>
      <c r="NX737" s="118"/>
      <c r="NY737" s="118"/>
      <c r="NZ737" s="115"/>
      <c r="OA737" s="115"/>
      <c r="OB737" s="115"/>
      <c r="OC737" s="115"/>
      <c r="OD737" s="115"/>
      <c r="OE737" s="115">
        <f t="shared" si="11541"/>
        <v>0</v>
      </c>
      <c r="OF737" s="481"/>
      <c r="OG737" s="118"/>
      <c r="OH737" s="118"/>
      <c r="OI737" s="115"/>
      <c r="OJ737" s="115"/>
      <c r="OK737" s="115"/>
      <c r="OL737" s="115"/>
      <c r="OM737" s="115"/>
      <c r="ON737" s="115">
        <f t="shared" si="11542"/>
        <v>0</v>
      </c>
      <c r="OO737" s="481"/>
      <c r="OP737" s="118"/>
      <c r="OQ737" s="118"/>
      <c r="OR737" s="115"/>
      <c r="OS737" s="115"/>
      <c r="OT737" s="115"/>
      <c r="OU737" s="115"/>
      <c r="OV737" s="115"/>
      <c r="OW737" s="115">
        <f t="shared" si="11543"/>
        <v>0</v>
      </c>
      <c r="OY737" s="118"/>
      <c r="OZ737" s="118"/>
      <c r="PA737" s="115"/>
      <c r="PB737" s="115"/>
      <c r="PC737" s="115"/>
      <c r="PD737" s="115"/>
      <c r="PE737" s="115"/>
      <c r="PF737" s="115">
        <f t="shared" si="11544"/>
        <v>0</v>
      </c>
    </row>
    <row r="738" spans="1:422">
      <c r="A738" s="118"/>
      <c r="B738" s="118"/>
      <c r="C738" s="119"/>
      <c r="D738" s="119"/>
      <c r="E738" s="119"/>
      <c r="F738" s="119"/>
      <c r="G738" s="120" t="s">
        <v>44</v>
      </c>
      <c r="H738" s="132">
        <f t="shared" ref="H738" si="11545">SUM(H730:H737)</f>
        <v>0</v>
      </c>
      <c r="J738" s="118"/>
      <c r="K738" s="118"/>
      <c r="L738" s="119"/>
      <c r="M738" s="119"/>
      <c r="N738" s="119"/>
      <c r="O738" s="119"/>
      <c r="P738" s="120" t="s">
        <v>44</v>
      </c>
      <c r="Q738" s="132">
        <f t="shared" ref="Q738" si="11546">SUM(Q730:Q737)</f>
        <v>0</v>
      </c>
      <c r="S738" s="118"/>
      <c r="T738" s="118"/>
      <c r="U738" s="119"/>
      <c r="V738" s="119"/>
      <c r="W738" s="119"/>
      <c r="X738" s="119"/>
      <c r="Y738" s="120" t="s">
        <v>44</v>
      </c>
      <c r="Z738" s="132">
        <f t="shared" ref="Z738" si="11547">SUM(Z730:Z737)</f>
        <v>0</v>
      </c>
      <c r="AB738" s="118"/>
      <c r="AC738" s="118"/>
      <c r="AD738" s="119"/>
      <c r="AE738" s="119"/>
      <c r="AF738" s="119"/>
      <c r="AG738" s="119"/>
      <c r="AH738" s="120" t="s">
        <v>44</v>
      </c>
      <c r="AI738" s="132">
        <f t="shared" ref="AI738" si="11548">SUM(AI730:AI737)</f>
        <v>0</v>
      </c>
      <c r="AK738" s="118"/>
      <c r="AL738" s="118"/>
      <c r="AM738" s="119"/>
      <c r="AN738" s="119"/>
      <c r="AO738" s="119"/>
      <c r="AP738" s="119"/>
      <c r="AQ738" s="120" t="s">
        <v>44</v>
      </c>
      <c r="AR738" s="132">
        <f t="shared" ref="AR738" si="11549">SUM(AR730:AR737)</f>
        <v>0</v>
      </c>
      <c r="AT738" s="118"/>
      <c r="AU738" s="118"/>
      <c r="AV738" s="119"/>
      <c r="AW738" s="119"/>
      <c r="AX738" s="119"/>
      <c r="AY738" s="119"/>
      <c r="AZ738" s="120" t="s">
        <v>44</v>
      </c>
      <c r="BA738" s="132">
        <f t="shared" ref="BA738" si="11550">SUM(BA730:BA737)</f>
        <v>0</v>
      </c>
      <c r="BC738" s="118"/>
      <c r="BD738" s="118"/>
      <c r="BE738" s="119"/>
      <c r="BF738" s="119"/>
      <c r="BG738" s="119"/>
      <c r="BH738" s="119"/>
      <c r="BI738" s="120" t="s">
        <v>44</v>
      </c>
      <c r="BJ738" s="132">
        <f t="shared" ref="BJ738:DL738" si="11551">SUM(BJ730:BJ737)</f>
        <v>0</v>
      </c>
      <c r="BL738" s="118"/>
      <c r="BM738" s="118"/>
      <c r="BN738" s="119"/>
      <c r="BO738" s="119"/>
      <c r="BP738" s="119"/>
      <c r="BQ738" s="119"/>
      <c r="BR738" s="120" t="s">
        <v>44</v>
      </c>
      <c r="BS738" s="132">
        <f t="shared" ref="BS738:DU738" si="11552">SUM(BS730:BS737)</f>
        <v>0</v>
      </c>
      <c r="BU738" s="118"/>
      <c r="BV738" s="118"/>
      <c r="BW738" s="119"/>
      <c r="BX738" s="119"/>
      <c r="BY738" s="119"/>
      <c r="BZ738" s="119"/>
      <c r="CA738" s="120" t="s">
        <v>44</v>
      </c>
      <c r="CB738" s="132">
        <f t="shared" si="11551"/>
        <v>0</v>
      </c>
      <c r="CD738" s="118"/>
      <c r="CE738" s="118"/>
      <c r="CF738" s="119"/>
      <c r="CG738" s="119"/>
      <c r="CH738" s="119"/>
      <c r="CI738" s="119"/>
      <c r="CJ738" s="120" t="s">
        <v>44</v>
      </c>
      <c r="CK738" s="132">
        <f t="shared" si="11552"/>
        <v>0</v>
      </c>
      <c r="CM738" s="118"/>
      <c r="CN738" s="118"/>
      <c r="CO738" s="119"/>
      <c r="CP738" s="119"/>
      <c r="CQ738" s="119"/>
      <c r="CR738" s="119"/>
      <c r="CS738" s="120" t="s">
        <v>44</v>
      </c>
      <c r="CT738" s="132">
        <f t="shared" si="11551"/>
        <v>0</v>
      </c>
      <c r="CV738" s="118"/>
      <c r="CW738" s="118"/>
      <c r="CX738" s="119"/>
      <c r="CY738" s="119"/>
      <c r="CZ738" s="119"/>
      <c r="DA738" s="119"/>
      <c r="DB738" s="120" t="s">
        <v>44</v>
      </c>
      <c r="DC738" s="132">
        <f t="shared" si="11552"/>
        <v>0</v>
      </c>
      <c r="DE738" s="118"/>
      <c r="DF738" s="118"/>
      <c r="DG738" s="119"/>
      <c r="DH738" s="119"/>
      <c r="DI738" s="119"/>
      <c r="DJ738" s="119"/>
      <c r="DK738" s="120" t="s">
        <v>44</v>
      </c>
      <c r="DL738" s="132">
        <f t="shared" si="11551"/>
        <v>0</v>
      </c>
      <c r="DN738" s="118"/>
      <c r="DO738" s="118"/>
      <c r="DP738" s="119"/>
      <c r="DQ738" s="119"/>
      <c r="DR738" s="119"/>
      <c r="DS738" s="119"/>
      <c r="DT738" s="120" t="s">
        <v>44</v>
      </c>
      <c r="DU738" s="132">
        <f t="shared" si="11552"/>
        <v>0</v>
      </c>
      <c r="DW738" s="118"/>
      <c r="DX738" s="118"/>
      <c r="DY738" s="119"/>
      <c r="DZ738" s="119"/>
      <c r="EA738" s="119"/>
      <c r="EB738" s="119"/>
      <c r="EC738" s="120" t="s">
        <v>44</v>
      </c>
      <c r="ED738" s="132">
        <f t="shared" ref="ED738:GF738" si="11553">SUM(ED730:ED737)</f>
        <v>0</v>
      </c>
      <c r="EF738" s="118"/>
      <c r="EG738" s="118"/>
      <c r="EH738" s="119"/>
      <c r="EI738" s="119"/>
      <c r="EJ738" s="119"/>
      <c r="EK738" s="119"/>
      <c r="EL738" s="120" t="s">
        <v>44</v>
      </c>
      <c r="EM738" s="132">
        <f t="shared" ref="EM738:GO738" si="11554">SUM(EM730:EM737)</f>
        <v>0</v>
      </c>
      <c r="EO738" s="118"/>
      <c r="EP738" s="118"/>
      <c r="EQ738" s="119"/>
      <c r="ER738" s="119"/>
      <c r="ES738" s="119"/>
      <c r="ET738" s="119"/>
      <c r="EU738" s="120" t="s">
        <v>44</v>
      </c>
      <c r="EV738" s="132">
        <f t="shared" si="11553"/>
        <v>0</v>
      </c>
      <c r="EX738" s="118"/>
      <c r="EY738" s="118"/>
      <c r="EZ738" s="119"/>
      <c r="FA738" s="119"/>
      <c r="FB738" s="119"/>
      <c r="FC738" s="119"/>
      <c r="FD738" s="120" t="s">
        <v>44</v>
      </c>
      <c r="FE738" s="132">
        <f t="shared" si="11554"/>
        <v>0</v>
      </c>
      <c r="FG738" s="118"/>
      <c r="FH738" s="118"/>
      <c r="FI738" s="119"/>
      <c r="FJ738" s="119"/>
      <c r="FK738" s="119"/>
      <c r="FL738" s="119"/>
      <c r="FM738" s="120" t="s">
        <v>44</v>
      </c>
      <c r="FN738" s="132">
        <f t="shared" si="11553"/>
        <v>0</v>
      </c>
      <c r="FP738" s="118"/>
      <c r="FQ738" s="118"/>
      <c r="FR738" s="119"/>
      <c r="FS738" s="119"/>
      <c r="FT738" s="119"/>
      <c r="FU738" s="119"/>
      <c r="FV738" s="120" t="s">
        <v>44</v>
      </c>
      <c r="FW738" s="132">
        <f t="shared" si="11554"/>
        <v>0</v>
      </c>
      <c r="FY738" s="118"/>
      <c r="FZ738" s="118"/>
      <c r="GA738" s="119"/>
      <c r="GB738" s="119"/>
      <c r="GC738" s="119"/>
      <c r="GD738" s="119"/>
      <c r="GE738" s="120" t="s">
        <v>44</v>
      </c>
      <c r="GF738" s="132">
        <f t="shared" si="11553"/>
        <v>0</v>
      </c>
      <c r="GH738" s="118"/>
      <c r="GI738" s="118"/>
      <c r="GJ738" s="119"/>
      <c r="GK738" s="119"/>
      <c r="GL738" s="119"/>
      <c r="GM738" s="119"/>
      <c r="GN738" s="120" t="s">
        <v>44</v>
      </c>
      <c r="GO738" s="132">
        <f t="shared" si="11554"/>
        <v>0</v>
      </c>
      <c r="GQ738" s="118"/>
      <c r="GR738" s="118"/>
      <c r="GS738" s="119"/>
      <c r="GT738" s="119"/>
      <c r="GU738" s="119"/>
      <c r="GV738" s="119"/>
      <c r="GW738" s="120" t="s">
        <v>44</v>
      </c>
      <c r="GX738" s="132">
        <f t="shared" ref="GX738:IZ738" si="11555">SUM(GX730:GX737)</f>
        <v>0</v>
      </c>
      <c r="GZ738" s="118"/>
      <c r="HA738" s="118"/>
      <c r="HB738" s="119"/>
      <c r="HC738" s="119"/>
      <c r="HD738" s="119"/>
      <c r="HE738" s="119"/>
      <c r="HF738" s="120" t="s">
        <v>44</v>
      </c>
      <c r="HG738" s="132">
        <f t="shared" ref="HG738:JI738" si="11556">SUM(HG730:HG737)</f>
        <v>1</v>
      </c>
      <c r="HI738" s="118"/>
      <c r="HJ738" s="118"/>
      <c r="HK738" s="119"/>
      <c r="HL738" s="119"/>
      <c r="HM738" s="119"/>
      <c r="HN738" s="119"/>
      <c r="HO738" s="120" t="s">
        <v>44</v>
      </c>
      <c r="HP738" s="132">
        <f t="shared" si="11555"/>
        <v>1</v>
      </c>
      <c r="HR738" s="118"/>
      <c r="HS738" s="118"/>
      <c r="HT738" s="119"/>
      <c r="HU738" s="119"/>
      <c r="HV738" s="119"/>
      <c r="HW738" s="119"/>
      <c r="HX738" s="120" t="s">
        <v>44</v>
      </c>
      <c r="HY738" s="132">
        <f t="shared" si="11556"/>
        <v>1</v>
      </c>
      <c r="IA738" s="118"/>
      <c r="IB738" s="118"/>
      <c r="IC738" s="119"/>
      <c r="ID738" s="119"/>
      <c r="IE738" s="119"/>
      <c r="IF738" s="119"/>
      <c r="IG738" s="120" t="s">
        <v>44</v>
      </c>
      <c r="IH738" s="132">
        <f t="shared" si="11555"/>
        <v>1</v>
      </c>
      <c r="IJ738" s="118"/>
      <c r="IK738" s="118"/>
      <c r="IL738" s="119"/>
      <c r="IM738" s="119"/>
      <c r="IN738" s="119"/>
      <c r="IO738" s="119"/>
      <c r="IP738" s="120" t="s">
        <v>44</v>
      </c>
      <c r="IQ738" s="132">
        <f t="shared" si="11556"/>
        <v>0</v>
      </c>
      <c r="IS738" s="118"/>
      <c r="IT738" s="118"/>
      <c r="IU738" s="119"/>
      <c r="IV738" s="119"/>
      <c r="IW738" s="119"/>
      <c r="IX738" s="119"/>
      <c r="IY738" s="120" t="s">
        <v>44</v>
      </c>
      <c r="IZ738" s="132">
        <f t="shared" si="11555"/>
        <v>1</v>
      </c>
      <c r="JB738" s="118"/>
      <c r="JC738" s="118"/>
      <c r="JD738" s="119"/>
      <c r="JE738" s="119"/>
      <c r="JF738" s="119"/>
      <c r="JG738" s="119"/>
      <c r="JH738" s="120" t="s">
        <v>44</v>
      </c>
      <c r="JI738" s="132">
        <f t="shared" si="11556"/>
        <v>1</v>
      </c>
      <c r="JK738" s="118"/>
      <c r="JL738" s="118"/>
      <c r="JM738" s="119"/>
      <c r="JN738" s="119"/>
      <c r="JO738" s="119"/>
      <c r="JP738" s="119"/>
      <c r="JQ738" s="120" t="s">
        <v>44</v>
      </c>
      <c r="JR738" s="132">
        <f t="shared" ref="JR738:LT738" si="11557">SUM(JR730:JR737)</f>
        <v>0</v>
      </c>
      <c r="JT738" s="118"/>
      <c r="JU738" s="118"/>
      <c r="JV738" s="119"/>
      <c r="JW738" s="119"/>
      <c r="JX738" s="119"/>
      <c r="JY738" s="119"/>
      <c r="JZ738" s="120" t="s">
        <v>44</v>
      </c>
      <c r="KA738" s="132">
        <f t="shared" ref="KA738:MC738" si="11558">SUM(KA730:KA737)</f>
        <v>1</v>
      </c>
      <c r="KC738" s="118"/>
      <c r="KD738" s="118"/>
      <c r="KE738" s="119"/>
      <c r="KF738" s="119"/>
      <c r="KG738" s="119"/>
      <c r="KH738" s="119"/>
      <c r="KI738" s="120" t="s">
        <v>44</v>
      </c>
      <c r="KJ738" s="132">
        <f t="shared" si="11557"/>
        <v>0</v>
      </c>
      <c r="KL738" s="118"/>
      <c r="KM738" s="118"/>
      <c r="KN738" s="119"/>
      <c r="KO738" s="119"/>
      <c r="KP738" s="119"/>
      <c r="KQ738" s="119"/>
      <c r="KR738" s="120" t="s">
        <v>44</v>
      </c>
      <c r="KS738" s="132">
        <f t="shared" si="11558"/>
        <v>0</v>
      </c>
      <c r="KU738" s="118"/>
      <c r="KV738" s="118"/>
      <c r="KW738" s="119"/>
      <c r="KX738" s="119"/>
      <c r="KY738" s="119"/>
      <c r="KZ738" s="119"/>
      <c r="LA738" s="120" t="s">
        <v>44</v>
      </c>
      <c r="LB738" s="132">
        <f t="shared" si="11557"/>
        <v>0</v>
      </c>
      <c r="LD738" s="118"/>
      <c r="LE738" s="118"/>
      <c r="LF738" s="119"/>
      <c r="LG738" s="119"/>
      <c r="LH738" s="119"/>
      <c r="LI738" s="119"/>
      <c r="LJ738" s="120" t="s">
        <v>44</v>
      </c>
      <c r="LK738" s="132">
        <f t="shared" si="11558"/>
        <v>0</v>
      </c>
      <c r="LM738" s="118"/>
      <c r="LN738" s="118"/>
      <c r="LO738" s="119"/>
      <c r="LP738" s="119"/>
      <c r="LQ738" s="119"/>
      <c r="LR738" s="119"/>
      <c r="LS738" s="120" t="s">
        <v>44</v>
      </c>
      <c r="LT738" s="132">
        <f t="shared" si="11557"/>
        <v>0</v>
      </c>
      <c r="LV738" s="118"/>
      <c r="LW738" s="118"/>
      <c r="LX738" s="119"/>
      <c r="LY738" s="119"/>
      <c r="LZ738" s="119"/>
      <c r="MA738" s="119"/>
      <c r="MB738" s="120" t="s">
        <v>44</v>
      </c>
      <c r="MC738" s="132">
        <f t="shared" si="11558"/>
        <v>0</v>
      </c>
      <c r="ME738" s="118"/>
      <c r="MF738" s="118"/>
      <c r="MG738" s="119"/>
      <c r="MH738" s="119"/>
      <c r="MI738" s="119"/>
      <c r="MJ738" s="119"/>
      <c r="MK738" s="120" t="s">
        <v>44</v>
      </c>
      <c r="ML738" s="132">
        <f t="shared" ref="ML738:ON738" si="11559">SUM(ML730:ML737)</f>
        <v>0</v>
      </c>
      <c r="MN738" s="118"/>
      <c r="MO738" s="118"/>
      <c r="MP738" s="119"/>
      <c r="MQ738" s="119"/>
      <c r="MR738" s="119"/>
      <c r="MS738" s="119"/>
      <c r="MT738" s="120" t="s">
        <v>44</v>
      </c>
      <c r="MU738" s="132">
        <f t="shared" ref="MU738:OW738" si="11560">SUM(MU730:MU737)</f>
        <v>1</v>
      </c>
      <c r="MW738" s="118"/>
      <c r="MX738" s="118"/>
      <c r="MY738" s="119"/>
      <c r="MZ738" s="119"/>
      <c r="NA738" s="119"/>
      <c r="NB738" s="119"/>
      <c r="NC738" s="120" t="s">
        <v>44</v>
      </c>
      <c r="ND738" s="132">
        <f t="shared" si="11559"/>
        <v>1</v>
      </c>
      <c r="NF738" s="118"/>
      <c r="NG738" s="118"/>
      <c r="NH738" s="119"/>
      <c r="NI738" s="119"/>
      <c r="NJ738" s="119"/>
      <c r="NK738" s="119"/>
      <c r="NL738" s="120" t="s">
        <v>44</v>
      </c>
      <c r="NM738" s="132">
        <f t="shared" si="11560"/>
        <v>1</v>
      </c>
      <c r="NO738" s="118"/>
      <c r="NP738" s="118"/>
      <c r="NQ738" s="119"/>
      <c r="NR738" s="119"/>
      <c r="NS738" s="119"/>
      <c r="NT738" s="119"/>
      <c r="NU738" s="120" t="s">
        <v>44</v>
      </c>
      <c r="NV738" s="132">
        <f t="shared" si="11559"/>
        <v>0</v>
      </c>
      <c r="NX738" s="118"/>
      <c r="NY738" s="118"/>
      <c r="NZ738" s="119"/>
      <c r="OA738" s="119"/>
      <c r="OB738" s="119"/>
      <c r="OC738" s="119"/>
      <c r="OD738" s="120" t="s">
        <v>44</v>
      </c>
      <c r="OE738" s="132">
        <f t="shared" si="11560"/>
        <v>1</v>
      </c>
      <c r="OG738" s="118"/>
      <c r="OH738" s="118"/>
      <c r="OI738" s="119"/>
      <c r="OJ738" s="119"/>
      <c r="OK738" s="119"/>
      <c r="OL738" s="119"/>
      <c r="OM738" s="120" t="s">
        <v>44</v>
      </c>
      <c r="ON738" s="132">
        <f t="shared" si="11559"/>
        <v>1</v>
      </c>
      <c r="OP738" s="118"/>
      <c r="OQ738" s="118"/>
      <c r="OR738" s="119"/>
      <c r="OS738" s="119"/>
      <c r="OT738" s="119"/>
      <c r="OU738" s="119"/>
      <c r="OV738" s="120" t="s">
        <v>44</v>
      </c>
      <c r="OW738" s="132">
        <f t="shared" si="11560"/>
        <v>0</v>
      </c>
      <c r="OY738" s="118"/>
      <c r="OZ738" s="118"/>
      <c r="PA738" s="119"/>
      <c r="PB738" s="119"/>
      <c r="PC738" s="119"/>
      <c r="PD738" s="119"/>
      <c r="PE738" s="120" t="s">
        <v>44</v>
      </c>
      <c r="PF738" s="132">
        <f t="shared" ref="PF738" si="11561">SUM(PF730:PF737)</f>
        <v>0</v>
      </c>
    </row>
    <row r="739" spans="1:422" s="139" customFormat="1">
      <c r="A739" s="134"/>
      <c r="B739" s="135"/>
      <c r="C739" s="136"/>
      <c r="D739" s="136"/>
      <c r="E739" s="136"/>
      <c r="F739" s="136"/>
      <c r="G739" s="137"/>
      <c r="H739" s="138"/>
      <c r="J739" s="134"/>
      <c r="K739" s="135"/>
      <c r="L739" s="136"/>
      <c r="M739" s="136"/>
      <c r="N739" s="136"/>
      <c r="O739" s="136"/>
      <c r="P739" s="137"/>
      <c r="Q739" s="138"/>
      <c r="S739" s="134"/>
      <c r="T739" s="135"/>
      <c r="U739" s="136"/>
      <c r="V739" s="136"/>
      <c r="W739" s="136"/>
      <c r="X739" s="136"/>
      <c r="Y739" s="137"/>
      <c r="Z739" s="138"/>
      <c r="AB739" s="134"/>
      <c r="AC739" s="135"/>
      <c r="AD739" s="136"/>
      <c r="AE739" s="136"/>
      <c r="AF739" s="136"/>
      <c r="AG739" s="136"/>
      <c r="AH739" s="137"/>
      <c r="AI739" s="138"/>
      <c r="AK739" s="134"/>
      <c r="AL739" s="135"/>
      <c r="AM739" s="136"/>
      <c r="AN739" s="136"/>
      <c r="AO739" s="136"/>
      <c r="AP739" s="136"/>
      <c r="AQ739" s="137"/>
      <c r="AR739" s="138"/>
      <c r="AT739" s="134"/>
      <c r="AU739" s="135"/>
      <c r="AV739" s="136"/>
      <c r="AW739" s="136"/>
      <c r="AX739" s="136"/>
      <c r="AY739" s="136"/>
      <c r="AZ739" s="137"/>
      <c r="BA739" s="138"/>
      <c r="BC739" s="134"/>
      <c r="BD739" s="135"/>
      <c r="BE739" s="136"/>
      <c r="BF739" s="136"/>
      <c r="BG739" s="136"/>
      <c r="BH739" s="136"/>
      <c r="BI739" s="137"/>
      <c r="BJ739" s="138"/>
      <c r="BL739" s="134"/>
      <c r="BM739" s="135"/>
      <c r="BN739" s="136"/>
      <c r="BO739" s="136"/>
      <c r="BP739" s="136"/>
      <c r="BQ739" s="136"/>
      <c r="BR739" s="137"/>
      <c r="BS739" s="138"/>
      <c r="BU739" s="134"/>
      <c r="BV739" s="135"/>
      <c r="BW739" s="136"/>
      <c r="BX739" s="136"/>
      <c r="BY739" s="136"/>
      <c r="BZ739" s="136"/>
      <c r="CA739" s="137"/>
      <c r="CB739" s="138"/>
      <c r="CD739" s="134"/>
      <c r="CE739" s="135"/>
      <c r="CF739" s="136"/>
      <c r="CG739" s="136"/>
      <c r="CH739" s="136"/>
      <c r="CI739" s="136"/>
      <c r="CJ739" s="137"/>
      <c r="CK739" s="138"/>
      <c r="CM739" s="134"/>
      <c r="CN739" s="135"/>
      <c r="CO739" s="136"/>
      <c r="CP739" s="136"/>
      <c r="CQ739" s="136"/>
      <c r="CR739" s="136"/>
      <c r="CS739" s="137"/>
      <c r="CT739" s="138"/>
      <c r="CV739" s="134"/>
      <c r="CW739" s="135"/>
      <c r="CX739" s="136"/>
      <c r="CY739" s="136"/>
      <c r="CZ739" s="136"/>
      <c r="DA739" s="136"/>
      <c r="DB739" s="137"/>
      <c r="DC739" s="138"/>
      <c r="DE739" s="134"/>
      <c r="DF739" s="135"/>
      <c r="DG739" s="136"/>
      <c r="DH739" s="136"/>
      <c r="DI739" s="136"/>
      <c r="DJ739" s="136"/>
      <c r="DK739" s="137"/>
      <c r="DL739" s="138"/>
      <c r="DN739" s="134"/>
      <c r="DO739" s="135"/>
      <c r="DP739" s="136"/>
      <c r="DQ739" s="136"/>
      <c r="DR739" s="136"/>
      <c r="DS739" s="136"/>
      <c r="DT739" s="137"/>
      <c r="DU739" s="138"/>
      <c r="DW739" s="134"/>
      <c r="DX739" s="135"/>
      <c r="DY739" s="136"/>
      <c r="DZ739" s="136"/>
      <c r="EA739" s="136"/>
      <c r="EB739" s="136"/>
      <c r="EC739" s="137"/>
      <c r="ED739" s="138"/>
      <c r="EF739" s="134"/>
      <c r="EG739" s="135"/>
      <c r="EH739" s="136"/>
      <c r="EI739" s="136"/>
      <c r="EJ739" s="136"/>
      <c r="EK739" s="136"/>
      <c r="EL739" s="137"/>
      <c r="EM739" s="138"/>
      <c r="EO739" s="134"/>
      <c r="EP739" s="135"/>
      <c r="EQ739" s="136"/>
      <c r="ER739" s="136"/>
      <c r="ES739" s="136"/>
      <c r="ET739" s="136"/>
      <c r="EU739" s="137"/>
      <c r="EV739" s="138"/>
      <c r="EX739" s="134"/>
      <c r="EY739" s="135"/>
      <c r="EZ739" s="136"/>
      <c r="FA739" s="136"/>
      <c r="FB739" s="136"/>
      <c r="FC739" s="136"/>
      <c r="FD739" s="137"/>
      <c r="FE739" s="138"/>
      <c r="FG739" s="134"/>
      <c r="FH739" s="135"/>
      <c r="FI739" s="136"/>
      <c r="FJ739" s="136"/>
      <c r="FK739" s="136"/>
      <c r="FL739" s="136"/>
      <c r="FM739" s="137"/>
      <c r="FN739" s="138"/>
      <c r="FP739" s="134"/>
      <c r="FQ739" s="135"/>
      <c r="FR739" s="136"/>
      <c r="FS739" s="136"/>
      <c r="FT739" s="136"/>
      <c r="FU739" s="136"/>
      <c r="FV739" s="137"/>
      <c r="FW739" s="138"/>
      <c r="FY739" s="134"/>
      <c r="FZ739" s="135"/>
      <c r="GA739" s="136"/>
      <c r="GB739" s="136"/>
      <c r="GC739" s="136"/>
      <c r="GD739" s="136"/>
      <c r="GE739" s="137"/>
      <c r="GF739" s="138"/>
      <c r="GH739" s="134"/>
      <c r="GI739" s="135"/>
      <c r="GJ739" s="136"/>
      <c r="GK739" s="136"/>
      <c r="GL739" s="136"/>
      <c r="GM739" s="136"/>
      <c r="GN739" s="137"/>
      <c r="GO739" s="138"/>
      <c r="GQ739" s="134"/>
      <c r="GR739" s="135"/>
      <c r="GS739" s="136"/>
      <c r="GT739" s="136"/>
      <c r="GU739" s="136"/>
      <c r="GV739" s="136"/>
      <c r="GW739" s="137"/>
      <c r="GX739" s="138"/>
      <c r="GZ739" s="134"/>
      <c r="HA739" s="135"/>
      <c r="HB739" s="136"/>
      <c r="HC739" s="136"/>
      <c r="HD739" s="136"/>
      <c r="HE739" s="136"/>
      <c r="HF739" s="137"/>
      <c r="HG739" s="138"/>
      <c r="HI739" s="134"/>
      <c r="HJ739" s="135"/>
      <c r="HK739" s="136"/>
      <c r="HL739" s="136"/>
      <c r="HM739" s="136"/>
      <c r="HN739" s="136"/>
      <c r="HO739" s="137"/>
      <c r="HP739" s="138"/>
      <c r="HR739" s="134"/>
      <c r="HS739" s="135"/>
      <c r="HT739" s="136"/>
      <c r="HU739" s="136"/>
      <c r="HV739" s="136"/>
      <c r="HW739" s="136"/>
      <c r="HX739" s="137"/>
      <c r="HY739" s="138"/>
      <c r="IA739" s="134"/>
      <c r="IB739" s="135"/>
      <c r="IC739" s="136"/>
      <c r="ID739" s="136"/>
      <c r="IE739" s="136"/>
      <c r="IF739" s="136"/>
      <c r="IG739" s="137"/>
      <c r="IH739" s="138"/>
      <c r="IJ739" s="134"/>
      <c r="IK739" s="135"/>
      <c r="IL739" s="136"/>
      <c r="IM739" s="136"/>
      <c r="IN739" s="136"/>
      <c r="IO739" s="136"/>
      <c r="IP739" s="137"/>
      <c r="IQ739" s="138"/>
      <c r="IS739" s="134"/>
      <c r="IT739" s="135"/>
      <c r="IU739" s="136"/>
      <c r="IV739" s="136"/>
      <c r="IW739" s="136"/>
      <c r="IX739" s="136"/>
      <c r="IY739" s="137"/>
      <c r="IZ739" s="138"/>
      <c r="JB739" s="134"/>
      <c r="JC739" s="135"/>
      <c r="JD739" s="136"/>
      <c r="JE739" s="136"/>
      <c r="JF739" s="136"/>
      <c r="JG739" s="136"/>
      <c r="JH739" s="137"/>
      <c r="JI739" s="138"/>
      <c r="JK739" s="134"/>
      <c r="JL739" s="135"/>
      <c r="JM739" s="136"/>
      <c r="JN739" s="136"/>
      <c r="JO739" s="136"/>
      <c r="JP739" s="136"/>
      <c r="JQ739" s="137"/>
      <c r="JR739" s="138"/>
      <c r="JT739" s="134"/>
      <c r="JU739" s="135"/>
      <c r="JV739" s="136"/>
      <c r="JW739" s="136"/>
      <c r="JX739" s="136"/>
      <c r="JY739" s="136"/>
      <c r="JZ739" s="137"/>
      <c r="KA739" s="138"/>
      <c r="KC739" s="134"/>
      <c r="KD739" s="135"/>
      <c r="KE739" s="136"/>
      <c r="KF739" s="136"/>
      <c r="KG739" s="136"/>
      <c r="KH739" s="136"/>
      <c r="KI739" s="137"/>
      <c r="KJ739" s="138"/>
      <c r="KL739" s="134"/>
      <c r="KM739" s="135"/>
      <c r="KN739" s="136"/>
      <c r="KO739" s="136"/>
      <c r="KP739" s="136"/>
      <c r="KQ739" s="136"/>
      <c r="KR739" s="137"/>
      <c r="KS739" s="138"/>
      <c r="KU739" s="134"/>
      <c r="KV739" s="135"/>
      <c r="KW739" s="136"/>
      <c r="KX739" s="136"/>
      <c r="KY739" s="136"/>
      <c r="KZ739" s="136"/>
      <c r="LA739" s="137"/>
      <c r="LB739" s="138"/>
      <c r="LD739" s="134"/>
      <c r="LE739" s="135"/>
      <c r="LF739" s="136"/>
      <c r="LG739" s="136"/>
      <c r="LH739" s="136"/>
      <c r="LI739" s="136"/>
      <c r="LJ739" s="137"/>
      <c r="LK739" s="138"/>
      <c r="LM739" s="134"/>
      <c r="LN739" s="135"/>
      <c r="LO739" s="136"/>
      <c r="LP739" s="136"/>
      <c r="LQ739" s="136"/>
      <c r="LR739" s="136"/>
      <c r="LS739" s="137"/>
      <c r="LT739" s="138"/>
      <c r="LV739" s="134"/>
      <c r="LW739" s="135"/>
      <c r="LX739" s="136"/>
      <c r="LY739" s="136"/>
      <c r="LZ739" s="136"/>
      <c r="MA739" s="136"/>
      <c r="MB739" s="137"/>
      <c r="MC739" s="138"/>
      <c r="ME739" s="134"/>
      <c r="MF739" s="135"/>
      <c r="MG739" s="136"/>
      <c r="MH739" s="136"/>
      <c r="MI739" s="136"/>
      <c r="MJ739" s="136"/>
      <c r="MK739" s="137"/>
      <c r="ML739" s="138"/>
      <c r="MN739" s="134"/>
      <c r="MO739" s="135"/>
      <c r="MP739" s="136"/>
      <c r="MQ739" s="136"/>
      <c r="MR739" s="136"/>
      <c r="MS739" s="136"/>
      <c r="MT739" s="137"/>
      <c r="MU739" s="138"/>
      <c r="MW739" s="134"/>
      <c r="MX739" s="135"/>
      <c r="MY739" s="136"/>
      <c r="MZ739" s="136"/>
      <c r="NA739" s="136"/>
      <c r="NB739" s="136"/>
      <c r="NC739" s="137"/>
      <c r="ND739" s="138"/>
      <c r="NF739" s="134"/>
      <c r="NG739" s="135"/>
      <c r="NH739" s="136"/>
      <c r="NI739" s="136"/>
      <c r="NJ739" s="136"/>
      <c r="NK739" s="136"/>
      <c r="NL739" s="137"/>
      <c r="NM739" s="138"/>
      <c r="NO739" s="134"/>
      <c r="NP739" s="135"/>
      <c r="NQ739" s="136"/>
      <c r="NR739" s="136"/>
      <c r="NS739" s="136"/>
      <c r="NT739" s="136"/>
      <c r="NU739" s="137"/>
      <c r="NV739" s="138"/>
      <c r="NX739" s="134"/>
      <c r="NY739" s="135"/>
      <c r="NZ739" s="136"/>
      <c r="OA739" s="136"/>
      <c r="OB739" s="136"/>
      <c r="OC739" s="136"/>
      <c r="OD739" s="137"/>
      <c r="OE739" s="138"/>
      <c r="OG739" s="134"/>
      <c r="OH739" s="135"/>
      <c r="OI739" s="136"/>
      <c r="OJ739" s="136"/>
      <c r="OK739" s="136"/>
      <c r="OL739" s="136"/>
      <c r="OM739" s="137"/>
      <c r="ON739" s="138"/>
      <c r="OP739" s="134"/>
      <c r="OQ739" s="135"/>
      <c r="OR739" s="136"/>
      <c r="OS739" s="136"/>
      <c r="OT739" s="136"/>
      <c r="OU739" s="136"/>
      <c r="OV739" s="137"/>
      <c r="OW739" s="138"/>
      <c r="OY739" s="134"/>
      <c r="OZ739" s="135"/>
      <c r="PA739" s="136"/>
      <c r="PB739" s="136"/>
      <c r="PC739" s="136"/>
      <c r="PD739" s="136"/>
      <c r="PE739" s="137"/>
      <c r="PF739" s="138"/>
    </row>
    <row r="740" spans="1:422">
      <c r="A740" s="116" t="s">
        <v>312</v>
      </c>
      <c r="B740" s="533" t="str">
        <f>+B725</f>
        <v>INSTALACIONES ELECTRICAS</v>
      </c>
      <c r="C740" s="534"/>
      <c r="D740" s="534"/>
      <c r="E740" s="534"/>
      <c r="F740" s="534"/>
      <c r="G740" s="535"/>
      <c r="H740" s="116"/>
      <c r="J740" s="116" t="s">
        <v>312</v>
      </c>
      <c r="K740" s="533" t="str">
        <f>B740</f>
        <v>INSTALACIONES ELECTRICAS</v>
      </c>
      <c r="L740" s="534"/>
      <c r="M740" s="534"/>
      <c r="N740" s="534"/>
      <c r="O740" s="534"/>
      <c r="P740" s="535"/>
      <c r="Q740" s="116"/>
      <c r="S740" s="116" t="s">
        <v>312</v>
      </c>
      <c r="T740" s="533" t="str">
        <f>K740</f>
        <v>INSTALACIONES ELECTRICAS</v>
      </c>
      <c r="U740" s="534"/>
      <c r="V740" s="534"/>
      <c r="W740" s="534"/>
      <c r="X740" s="534"/>
      <c r="Y740" s="535"/>
      <c r="Z740" s="116"/>
      <c r="AB740" s="116" t="s">
        <v>312</v>
      </c>
      <c r="AC740" s="533" t="str">
        <f>T740</f>
        <v>INSTALACIONES ELECTRICAS</v>
      </c>
      <c r="AD740" s="534"/>
      <c r="AE740" s="534"/>
      <c r="AF740" s="534"/>
      <c r="AG740" s="534"/>
      <c r="AH740" s="535"/>
      <c r="AI740" s="116"/>
      <c r="AK740" s="116" t="s">
        <v>312</v>
      </c>
      <c r="AL740" s="533" t="str">
        <f>AC740</f>
        <v>INSTALACIONES ELECTRICAS</v>
      </c>
      <c r="AM740" s="534"/>
      <c r="AN740" s="534"/>
      <c r="AO740" s="534"/>
      <c r="AP740" s="534"/>
      <c r="AQ740" s="535"/>
      <c r="AR740" s="116"/>
      <c r="AT740" s="116" t="s">
        <v>312</v>
      </c>
      <c r="AU740" s="533" t="str">
        <f>AL740</f>
        <v>INSTALACIONES ELECTRICAS</v>
      </c>
      <c r="AV740" s="534"/>
      <c r="AW740" s="534"/>
      <c r="AX740" s="534"/>
      <c r="AY740" s="534"/>
      <c r="AZ740" s="535"/>
      <c r="BA740" s="116"/>
      <c r="BC740" s="116" t="s">
        <v>312</v>
      </c>
      <c r="BD740" s="533" t="str">
        <f t="shared" ref="BD740" si="11562">AU740</f>
        <v>INSTALACIONES ELECTRICAS</v>
      </c>
      <c r="BE740" s="534"/>
      <c r="BF740" s="534"/>
      <c r="BG740" s="534"/>
      <c r="BH740" s="534"/>
      <c r="BI740" s="535"/>
      <c r="BJ740" s="116"/>
      <c r="BL740" s="116" t="s">
        <v>312</v>
      </c>
      <c r="BM740" s="533" t="str">
        <f t="shared" ref="BM740" si="11563">BD740</f>
        <v>INSTALACIONES ELECTRICAS</v>
      </c>
      <c r="BN740" s="534"/>
      <c r="BO740" s="534"/>
      <c r="BP740" s="534"/>
      <c r="BQ740" s="534"/>
      <c r="BR740" s="535"/>
      <c r="BS740" s="116"/>
      <c r="BU740" s="116" t="s">
        <v>312</v>
      </c>
      <c r="BV740" s="533" t="str">
        <f t="shared" ref="BV740" si="11564">BM740</f>
        <v>INSTALACIONES ELECTRICAS</v>
      </c>
      <c r="BW740" s="534"/>
      <c r="BX740" s="534"/>
      <c r="BY740" s="534"/>
      <c r="BZ740" s="534"/>
      <c r="CA740" s="535"/>
      <c r="CB740" s="116"/>
      <c r="CD740" s="116" t="s">
        <v>312</v>
      </c>
      <c r="CE740" s="533" t="str">
        <f t="shared" ref="CE740" si="11565">BV740</f>
        <v>INSTALACIONES ELECTRICAS</v>
      </c>
      <c r="CF740" s="534"/>
      <c r="CG740" s="534"/>
      <c r="CH740" s="534"/>
      <c r="CI740" s="534"/>
      <c r="CJ740" s="535"/>
      <c r="CK740" s="116"/>
      <c r="CM740" s="116" t="s">
        <v>312</v>
      </c>
      <c r="CN740" s="533" t="str">
        <f t="shared" ref="CN740" si="11566">CE740</f>
        <v>INSTALACIONES ELECTRICAS</v>
      </c>
      <c r="CO740" s="534"/>
      <c r="CP740" s="534"/>
      <c r="CQ740" s="534"/>
      <c r="CR740" s="534"/>
      <c r="CS740" s="535"/>
      <c r="CT740" s="116"/>
      <c r="CV740" s="116" t="s">
        <v>312</v>
      </c>
      <c r="CW740" s="533" t="str">
        <f t="shared" ref="CW740" si="11567">CN740</f>
        <v>INSTALACIONES ELECTRICAS</v>
      </c>
      <c r="CX740" s="534"/>
      <c r="CY740" s="534"/>
      <c r="CZ740" s="534"/>
      <c r="DA740" s="534"/>
      <c r="DB740" s="535"/>
      <c r="DC740" s="116"/>
      <c r="DE740" s="116" t="s">
        <v>312</v>
      </c>
      <c r="DF740" s="533" t="str">
        <f t="shared" ref="DF740" si="11568">CW740</f>
        <v>INSTALACIONES ELECTRICAS</v>
      </c>
      <c r="DG740" s="534"/>
      <c r="DH740" s="534"/>
      <c r="DI740" s="534"/>
      <c r="DJ740" s="534"/>
      <c r="DK740" s="535"/>
      <c r="DL740" s="116"/>
      <c r="DN740" s="116" t="s">
        <v>312</v>
      </c>
      <c r="DO740" s="533" t="str">
        <f t="shared" ref="DO740" si="11569">DF740</f>
        <v>INSTALACIONES ELECTRICAS</v>
      </c>
      <c r="DP740" s="534"/>
      <c r="DQ740" s="534"/>
      <c r="DR740" s="534"/>
      <c r="DS740" s="534"/>
      <c r="DT740" s="535"/>
      <c r="DU740" s="116"/>
      <c r="DW740" s="116" t="s">
        <v>312</v>
      </c>
      <c r="DX740" s="533" t="str">
        <f t="shared" ref="DX740" si="11570">DO740</f>
        <v>INSTALACIONES ELECTRICAS</v>
      </c>
      <c r="DY740" s="534"/>
      <c r="DZ740" s="534"/>
      <c r="EA740" s="534"/>
      <c r="EB740" s="534"/>
      <c r="EC740" s="535"/>
      <c r="ED740" s="116"/>
      <c r="EF740" s="116" t="s">
        <v>312</v>
      </c>
      <c r="EG740" s="533" t="str">
        <f t="shared" ref="EG740" si="11571">DX740</f>
        <v>INSTALACIONES ELECTRICAS</v>
      </c>
      <c r="EH740" s="534"/>
      <c r="EI740" s="534"/>
      <c r="EJ740" s="534"/>
      <c r="EK740" s="534"/>
      <c r="EL740" s="535"/>
      <c r="EM740" s="116"/>
      <c r="EO740" s="116" t="s">
        <v>312</v>
      </c>
      <c r="EP740" s="533" t="str">
        <f t="shared" ref="EP740" si="11572">EG740</f>
        <v>INSTALACIONES ELECTRICAS</v>
      </c>
      <c r="EQ740" s="534"/>
      <c r="ER740" s="534"/>
      <c r="ES740" s="534"/>
      <c r="ET740" s="534"/>
      <c r="EU740" s="535"/>
      <c r="EV740" s="116"/>
      <c r="EX740" s="116" t="s">
        <v>312</v>
      </c>
      <c r="EY740" s="533" t="str">
        <f t="shared" ref="EY740" si="11573">EP740</f>
        <v>INSTALACIONES ELECTRICAS</v>
      </c>
      <c r="EZ740" s="534"/>
      <c r="FA740" s="534"/>
      <c r="FB740" s="534"/>
      <c r="FC740" s="534"/>
      <c r="FD740" s="535"/>
      <c r="FE740" s="116"/>
      <c r="FG740" s="116" t="s">
        <v>312</v>
      </c>
      <c r="FH740" s="533" t="str">
        <f t="shared" ref="FH740" si="11574">EY740</f>
        <v>INSTALACIONES ELECTRICAS</v>
      </c>
      <c r="FI740" s="534"/>
      <c r="FJ740" s="534"/>
      <c r="FK740" s="534"/>
      <c r="FL740" s="534"/>
      <c r="FM740" s="535"/>
      <c r="FN740" s="116"/>
      <c r="FP740" s="116" t="s">
        <v>312</v>
      </c>
      <c r="FQ740" s="533" t="str">
        <f t="shared" ref="FQ740" si="11575">FH740</f>
        <v>INSTALACIONES ELECTRICAS</v>
      </c>
      <c r="FR740" s="534"/>
      <c r="FS740" s="534"/>
      <c r="FT740" s="534"/>
      <c r="FU740" s="534"/>
      <c r="FV740" s="535"/>
      <c r="FW740" s="116"/>
      <c r="FY740" s="116" t="s">
        <v>312</v>
      </c>
      <c r="FZ740" s="533" t="str">
        <f t="shared" ref="FZ740" si="11576">FQ740</f>
        <v>INSTALACIONES ELECTRICAS</v>
      </c>
      <c r="GA740" s="534"/>
      <c r="GB740" s="534"/>
      <c r="GC740" s="534"/>
      <c r="GD740" s="534"/>
      <c r="GE740" s="535"/>
      <c r="GF740" s="116"/>
      <c r="GH740" s="116" t="s">
        <v>312</v>
      </c>
      <c r="GI740" s="533" t="str">
        <f t="shared" ref="GI740" si="11577">FZ740</f>
        <v>INSTALACIONES ELECTRICAS</v>
      </c>
      <c r="GJ740" s="534"/>
      <c r="GK740" s="534"/>
      <c r="GL740" s="534"/>
      <c r="GM740" s="534"/>
      <c r="GN740" s="535"/>
      <c r="GO740" s="116"/>
      <c r="GQ740" s="116" t="s">
        <v>312</v>
      </c>
      <c r="GR740" s="533" t="str">
        <f t="shared" ref="GR740" si="11578">GI740</f>
        <v>INSTALACIONES ELECTRICAS</v>
      </c>
      <c r="GS740" s="534"/>
      <c r="GT740" s="534"/>
      <c r="GU740" s="534"/>
      <c r="GV740" s="534"/>
      <c r="GW740" s="535"/>
      <c r="GX740" s="116"/>
      <c r="GZ740" s="116" t="s">
        <v>312</v>
      </c>
      <c r="HA740" s="533" t="str">
        <f t="shared" ref="HA740" si="11579">GR740</f>
        <v>INSTALACIONES ELECTRICAS</v>
      </c>
      <c r="HB740" s="534"/>
      <c r="HC740" s="534"/>
      <c r="HD740" s="534"/>
      <c r="HE740" s="534"/>
      <c r="HF740" s="535"/>
      <c r="HG740" s="116"/>
      <c r="HI740" s="116" t="s">
        <v>312</v>
      </c>
      <c r="HJ740" s="533" t="str">
        <f t="shared" ref="HJ740" si="11580">HA740</f>
        <v>INSTALACIONES ELECTRICAS</v>
      </c>
      <c r="HK740" s="534"/>
      <c r="HL740" s="534"/>
      <c r="HM740" s="534"/>
      <c r="HN740" s="534"/>
      <c r="HO740" s="535"/>
      <c r="HP740" s="116"/>
      <c r="HR740" s="116" t="s">
        <v>312</v>
      </c>
      <c r="HS740" s="533" t="str">
        <f t="shared" ref="HS740" si="11581">HJ740</f>
        <v>INSTALACIONES ELECTRICAS</v>
      </c>
      <c r="HT740" s="534"/>
      <c r="HU740" s="534"/>
      <c r="HV740" s="534"/>
      <c r="HW740" s="534"/>
      <c r="HX740" s="535"/>
      <c r="HY740" s="116"/>
      <c r="IA740" s="116" t="s">
        <v>312</v>
      </c>
      <c r="IB740" s="533" t="str">
        <f t="shared" ref="IB740" si="11582">HS740</f>
        <v>INSTALACIONES ELECTRICAS</v>
      </c>
      <c r="IC740" s="534"/>
      <c r="ID740" s="534"/>
      <c r="IE740" s="534"/>
      <c r="IF740" s="534"/>
      <c r="IG740" s="535"/>
      <c r="IH740" s="116"/>
      <c r="IJ740" s="116" t="s">
        <v>312</v>
      </c>
      <c r="IK740" s="533" t="str">
        <f t="shared" ref="IK740" si="11583">IB740</f>
        <v>INSTALACIONES ELECTRICAS</v>
      </c>
      <c r="IL740" s="534"/>
      <c r="IM740" s="534"/>
      <c r="IN740" s="534"/>
      <c r="IO740" s="534"/>
      <c r="IP740" s="535"/>
      <c r="IQ740" s="116"/>
      <c r="IS740" s="116" t="s">
        <v>312</v>
      </c>
      <c r="IT740" s="533" t="str">
        <f t="shared" ref="IT740" si="11584">IK740</f>
        <v>INSTALACIONES ELECTRICAS</v>
      </c>
      <c r="IU740" s="534"/>
      <c r="IV740" s="534"/>
      <c r="IW740" s="534"/>
      <c r="IX740" s="534"/>
      <c r="IY740" s="535"/>
      <c r="IZ740" s="116"/>
      <c r="JB740" s="116" t="s">
        <v>312</v>
      </c>
      <c r="JC740" s="533" t="str">
        <f t="shared" ref="JC740" si="11585">IT740</f>
        <v>INSTALACIONES ELECTRICAS</v>
      </c>
      <c r="JD740" s="534"/>
      <c r="JE740" s="534"/>
      <c r="JF740" s="534"/>
      <c r="JG740" s="534"/>
      <c r="JH740" s="535"/>
      <c r="JI740" s="116"/>
      <c r="JK740" s="116" t="s">
        <v>312</v>
      </c>
      <c r="JL740" s="533" t="str">
        <f t="shared" ref="JL740" si="11586">JC740</f>
        <v>INSTALACIONES ELECTRICAS</v>
      </c>
      <c r="JM740" s="534"/>
      <c r="JN740" s="534"/>
      <c r="JO740" s="534"/>
      <c r="JP740" s="534"/>
      <c r="JQ740" s="535"/>
      <c r="JR740" s="116"/>
      <c r="JT740" s="116" t="s">
        <v>312</v>
      </c>
      <c r="JU740" s="533" t="str">
        <f t="shared" ref="JU740" si="11587">JL740</f>
        <v>INSTALACIONES ELECTRICAS</v>
      </c>
      <c r="JV740" s="534"/>
      <c r="JW740" s="534"/>
      <c r="JX740" s="534"/>
      <c r="JY740" s="534"/>
      <c r="JZ740" s="535"/>
      <c r="KA740" s="116"/>
      <c r="KC740" s="116" t="s">
        <v>312</v>
      </c>
      <c r="KD740" s="533" t="str">
        <f t="shared" ref="KD740" si="11588">JU740</f>
        <v>INSTALACIONES ELECTRICAS</v>
      </c>
      <c r="KE740" s="534"/>
      <c r="KF740" s="534"/>
      <c r="KG740" s="534"/>
      <c r="KH740" s="534"/>
      <c r="KI740" s="535"/>
      <c r="KJ740" s="116"/>
      <c r="KL740" s="116" t="s">
        <v>312</v>
      </c>
      <c r="KM740" s="533" t="str">
        <f t="shared" ref="KM740" si="11589">KD740</f>
        <v>INSTALACIONES ELECTRICAS</v>
      </c>
      <c r="KN740" s="534"/>
      <c r="KO740" s="534"/>
      <c r="KP740" s="534"/>
      <c r="KQ740" s="534"/>
      <c r="KR740" s="535"/>
      <c r="KS740" s="116"/>
      <c r="KU740" s="116" t="s">
        <v>312</v>
      </c>
      <c r="KV740" s="533" t="str">
        <f t="shared" ref="KV740" si="11590">KM740</f>
        <v>INSTALACIONES ELECTRICAS</v>
      </c>
      <c r="KW740" s="534"/>
      <c r="KX740" s="534"/>
      <c r="KY740" s="534"/>
      <c r="KZ740" s="534"/>
      <c r="LA740" s="535"/>
      <c r="LB740" s="116"/>
      <c r="LD740" s="116" t="s">
        <v>312</v>
      </c>
      <c r="LE740" s="533" t="str">
        <f t="shared" ref="LE740" si="11591">KV740</f>
        <v>INSTALACIONES ELECTRICAS</v>
      </c>
      <c r="LF740" s="534"/>
      <c r="LG740" s="534"/>
      <c r="LH740" s="534"/>
      <c r="LI740" s="534"/>
      <c r="LJ740" s="535"/>
      <c r="LK740" s="116"/>
      <c r="LM740" s="116" t="s">
        <v>312</v>
      </c>
      <c r="LN740" s="533" t="str">
        <f t="shared" ref="LN740" si="11592">LE740</f>
        <v>INSTALACIONES ELECTRICAS</v>
      </c>
      <c r="LO740" s="534"/>
      <c r="LP740" s="534"/>
      <c r="LQ740" s="534"/>
      <c r="LR740" s="534"/>
      <c r="LS740" s="535"/>
      <c r="LT740" s="116"/>
      <c r="LV740" s="116" t="s">
        <v>312</v>
      </c>
      <c r="LW740" s="533" t="str">
        <f t="shared" ref="LW740" si="11593">LN740</f>
        <v>INSTALACIONES ELECTRICAS</v>
      </c>
      <c r="LX740" s="534"/>
      <c r="LY740" s="534"/>
      <c r="LZ740" s="534"/>
      <c r="MA740" s="534"/>
      <c r="MB740" s="535"/>
      <c r="MC740" s="116"/>
      <c r="ME740" s="116" t="s">
        <v>312</v>
      </c>
      <c r="MF740" s="533" t="str">
        <f t="shared" ref="MF740" si="11594">LW740</f>
        <v>INSTALACIONES ELECTRICAS</v>
      </c>
      <c r="MG740" s="534"/>
      <c r="MH740" s="534"/>
      <c r="MI740" s="534"/>
      <c r="MJ740" s="534"/>
      <c r="MK740" s="535"/>
      <c r="ML740" s="116"/>
      <c r="MN740" s="116" t="s">
        <v>312</v>
      </c>
      <c r="MO740" s="533" t="str">
        <f t="shared" ref="MO740" si="11595">MF740</f>
        <v>INSTALACIONES ELECTRICAS</v>
      </c>
      <c r="MP740" s="534"/>
      <c r="MQ740" s="534"/>
      <c r="MR740" s="534"/>
      <c r="MS740" s="534"/>
      <c r="MT740" s="535"/>
      <c r="MU740" s="116"/>
      <c r="MW740" s="116" t="s">
        <v>312</v>
      </c>
      <c r="MX740" s="533" t="str">
        <f t="shared" ref="MX740" si="11596">MO740</f>
        <v>INSTALACIONES ELECTRICAS</v>
      </c>
      <c r="MY740" s="534"/>
      <c r="MZ740" s="534"/>
      <c r="NA740" s="534"/>
      <c r="NB740" s="534"/>
      <c r="NC740" s="535"/>
      <c r="ND740" s="116"/>
      <c r="NF740" s="116" t="s">
        <v>312</v>
      </c>
      <c r="NG740" s="533" t="str">
        <f t="shared" ref="NG740" si="11597">MX740</f>
        <v>INSTALACIONES ELECTRICAS</v>
      </c>
      <c r="NH740" s="534"/>
      <c r="NI740" s="534"/>
      <c r="NJ740" s="534"/>
      <c r="NK740" s="534"/>
      <c r="NL740" s="535"/>
      <c r="NM740" s="116"/>
      <c r="NO740" s="116" t="s">
        <v>312</v>
      </c>
      <c r="NP740" s="533" t="str">
        <f t="shared" ref="NP740" si="11598">NG740</f>
        <v>INSTALACIONES ELECTRICAS</v>
      </c>
      <c r="NQ740" s="534"/>
      <c r="NR740" s="534"/>
      <c r="NS740" s="534"/>
      <c r="NT740" s="534"/>
      <c r="NU740" s="535"/>
      <c r="NV740" s="116"/>
      <c r="NX740" s="116" t="s">
        <v>312</v>
      </c>
      <c r="NY740" s="533" t="str">
        <f t="shared" ref="NY740" si="11599">NP740</f>
        <v>INSTALACIONES ELECTRICAS</v>
      </c>
      <c r="NZ740" s="534"/>
      <c r="OA740" s="534"/>
      <c r="OB740" s="534"/>
      <c r="OC740" s="534"/>
      <c r="OD740" s="535"/>
      <c r="OE740" s="116"/>
      <c r="OG740" s="116" t="s">
        <v>312</v>
      </c>
      <c r="OH740" s="533" t="str">
        <f t="shared" ref="OH740" si="11600">NY740</f>
        <v>INSTALACIONES ELECTRICAS</v>
      </c>
      <c r="OI740" s="534"/>
      <c r="OJ740" s="534"/>
      <c r="OK740" s="534"/>
      <c r="OL740" s="534"/>
      <c r="OM740" s="535"/>
      <c r="ON740" s="116"/>
      <c r="OP740" s="116" t="s">
        <v>312</v>
      </c>
      <c r="OQ740" s="533" t="str">
        <f t="shared" ref="OQ740" si="11601">OH740</f>
        <v>INSTALACIONES ELECTRICAS</v>
      </c>
      <c r="OR740" s="534"/>
      <c r="OS740" s="534"/>
      <c r="OT740" s="534"/>
      <c r="OU740" s="534"/>
      <c r="OV740" s="535"/>
      <c r="OW740" s="116"/>
      <c r="OY740" s="116" t="s">
        <v>312</v>
      </c>
      <c r="OZ740" s="533" t="str">
        <f t="shared" ref="OZ740" si="11602">OQ740</f>
        <v>INSTALACIONES ELECTRICAS</v>
      </c>
      <c r="PA740" s="534"/>
      <c r="PB740" s="534"/>
      <c r="PC740" s="534"/>
      <c r="PD740" s="534"/>
      <c r="PE740" s="535"/>
      <c r="PF740" s="116"/>
    </row>
    <row r="741" spans="1:422">
      <c r="A741" s="116"/>
      <c r="B741" s="536"/>
      <c r="C741" s="537"/>
      <c r="D741" s="537"/>
      <c r="E741" s="537"/>
      <c r="F741" s="537"/>
      <c r="G741" s="538"/>
      <c r="H741" s="116"/>
      <c r="J741" s="116"/>
      <c r="K741" s="536"/>
      <c r="L741" s="537"/>
      <c r="M741" s="537"/>
      <c r="N741" s="537"/>
      <c r="O741" s="537"/>
      <c r="P741" s="538"/>
      <c r="Q741" s="116"/>
      <c r="S741" s="116"/>
      <c r="T741" s="536"/>
      <c r="U741" s="537"/>
      <c r="V741" s="537"/>
      <c r="W741" s="537"/>
      <c r="X741" s="537"/>
      <c r="Y741" s="538"/>
      <c r="Z741" s="116"/>
      <c r="AB741" s="116"/>
      <c r="AC741" s="536"/>
      <c r="AD741" s="537"/>
      <c r="AE741" s="537"/>
      <c r="AF741" s="537"/>
      <c r="AG741" s="537"/>
      <c r="AH741" s="538"/>
      <c r="AI741" s="116"/>
      <c r="AK741" s="116"/>
      <c r="AL741" s="536"/>
      <c r="AM741" s="537"/>
      <c r="AN741" s="537"/>
      <c r="AO741" s="537"/>
      <c r="AP741" s="537"/>
      <c r="AQ741" s="538"/>
      <c r="AR741" s="116"/>
      <c r="AT741" s="116"/>
      <c r="AU741" s="536"/>
      <c r="AV741" s="537"/>
      <c r="AW741" s="537"/>
      <c r="AX741" s="537"/>
      <c r="AY741" s="537"/>
      <c r="AZ741" s="538"/>
      <c r="BA741" s="116"/>
      <c r="BC741" s="116"/>
      <c r="BD741" s="536"/>
      <c r="BE741" s="537"/>
      <c r="BF741" s="537"/>
      <c r="BG741" s="537"/>
      <c r="BH741" s="537"/>
      <c r="BI741" s="538"/>
      <c r="BJ741" s="116"/>
      <c r="BL741" s="116"/>
      <c r="BM741" s="536"/>
      <c r="BN741" s="537"/>
      <c r="BO741" s="537"/>
      <c r="BP741" s="537"/>
      <c r="BQ741" s="537"/>
      <c r="BR741" s="538"/>
      <c r="BS741" s="116"/>
      <c r="BU741" s="116"/>
      <c r="BV741" s="536"/>
      <c r="BW741" s="537"/>
      <c r="BX741" s="537"/>
      <c r="BY741" s="537"/>
      <c r="BZ741" s="537"/>
      <c r="CA741" s="538"/>
      <c r="CB741" s="116"/>
      <c r="CD741" s="116"/>
      <c r="CE741" s="536"/>
      <c r="CF741" s="537"/>
      <c r="CG741" s="537"/>
      <c r="CH741" s="537"/>
      <c r="CI741" s="537"/>
      <c r="CJ741" s="538"/>
      <c r="CK741" s="116"/>
      <c r="CM741" s="116"/>
      <c r="CN741" s="536"/>
      <c r="CO741" s="537"/>
      <c r="CP741" s="537"/>
      <c r="CQ741" s="537"/>
      <c r="CR741" s="537"/>
      <c r="CS741" s="538"/>
      <c r="CT741" s="116"/>
      <c r="CV741" s="116"/>
      <c r="CW741" s="536"/>
      <c r="CX741" s="537"/>
      <c r="CY741" s="537"/>
      <c r="CZ741" s="537"/>
      <c r="DA741" s="537"/>
      <c r="DB741" s="538"/>
      <c r="DC741" s="116"/>
      <c r="DE741" s="116"/>
      <c r="DF741" s="536"/>
      <c r="DG741" s="537"/>
      <c r="DH741" s="537"/>
      <c r="DI741" s="537"/>
      <c r="DJ741" s="537"/>
      <c r="DK741" s="538"/>
      <c r="DL741" s="116"/>
      <c r="DN741" s="116"/>
      <c r="DO741" s="536"/>
      <c r="DP741" s="537"/>
      <c r="DQ741" s="537"/>
      <c r="DR741" s="537"/>
      <c r="DS741" s="537"/>
      <c r="DT741" s="538"/>
      <c r="DU741" s="116"/>
      <c r="DW741" s="116"/>
      <c r="DX741" s="536"/>
      <c r="DY741" s="537"/>
      <c r="DZ741" s="537"/>
      <c r="EA741" s="537"/>
      <c r="EB741" s="537"/>
      <c r="EC741" s="538"/>
      <c r="ED741" s="116"/>
      <c r="EF741" s="116"/>
      <c r="EG741" s="536"/>
      <c r="EH741" s="537"/>
      <c r="EI741" s="537"/>
      <c r="EJ741" s="537"/>
      <c r="EK741" s="537"/>
      <c r="EL741" s="538"/>
      <c r="EM741" s="116"/>
      <c r="EO741" s="116"/>
      <c r="EP741" s="536"/>
      <c r="EQ741" s="537"/>
      <c r="ER741" s="537"/>
      <c r="ES741" s="537"/>
      <c r="ET741" s="537"/>
      <c r="EU741" s="538"/>
      <c r="EV741" s="116"/>
      <c r="EX741" s="116"/>
      <c r="EY741" s="536"/>
      <c r="EZ741" s="537"/>
      <c r="FA741" s="537"/>
      <c r="FB741" s="537"/>
      <c r="FC741" s="537"/>
      <c r="FD741" s="538"/>
      <c r="FE741" s="116"/>
      <c r="FG741" s="116"/>
      <c r="FH741" s="536"/>
      <c r="FI741" s="537"/>
      <c r="FJ741" s="537"/>
      <c r="FK741" s="537"/>
      <c r="FL741" s="537"/>
      <c r="FM741" s="538"/>
      <c r="FN741" s="116"/>
      <c r="FP741" s="116"/>
      <c r="FQ741" s="536"/>
      <c r="FR741" s="537"/>
      <c r="FS741" s="537"/>
      <c r="FT741" s="537"/>
      <c r="FU741" s="537"/>
      <c r="FV741" s="538"/>
      <c r="FW741" s="116"/>
      <c r="FY741" s="116"/>
      <c r="FZ741" s="536"/>
      <c r="GA741" s="537"/>
      <c r="GB741" s="537"/>
      <c r="GC741" s="537"/>
      <c r="GD741" s="537"/>
      <c r="GE741" s="538"/>
      <c r="GF741" s="116"/>
      <c r="GH741" s="116"/>
      <c r="GI741" s="536"/>
      <c r="GJ741" s="537"/>
      <c r="GK741" s="537"/>
      <c r="GL741" s="537"/>
      <c r="GM741" s="537"/>
      <c r="GN741" s="538"/>
      <c r="GO741" s="116"/>
      <c r="GQ741" s="116"/>
      <c r="GR741" s="536"/>
      <c r="GS741" s="537"/>
      <c r="GT741" s="537"/>
      <c r="GU741" s="537"/>
      <c r="GV741" s="537"/>
      <c r="GW741" s="538"/>
      <c r="GX741" s="116"/>
      <c r="GZ741" s="116"/>
      <c r="HA741" s="536"/>
      <c r="HB741" s="537"/>
      <c r="HC741" s="537"/>
      <c r="HD741" s="537"/>
      <c r="HE741" s="537"/>
      <c r="HF741" s="538"/>
      <c r="HG741" s="116"/>
      <c r="HI741" s="116"/>
      <c r="HJ741" s="536"/>
      <c r="HK741" s="537"/>
      <c r="HL741" s="537"/>
      <c r="HM741" s="537"/>
      <c r="HN741" s="537"/>
      <c r="HO741" s="538"/>
      <c r="HP741" s="116"/>
      <c r="HR741" s="116"/>
      <c r="HS741" s="536"/>
      <c r="HT741" s="537"/>
      <c r="HU741" s="537"/>
      <c r="HV741" s="537"/>
      <c r="HW741" s="537"/>
      <c r="HX741" s="538"/>
      <c r="HY741" s="116"/>
      <c r="IA741" s="116"/>
      <c r="IB741" s="536"/>
      <c r="IC741" s="537"/>
      <c r="ID741" s="537"/>
      <c r="IE741" s="537"/>
      <c r="IF741" s="537"/>
      <c r="IG741" s="538"/>
      <c r="IH741" s="116"/>
      <c r="IJ741" s="116"/>
      <c r="IK741" s="536"/>
      <c r="IL741" s="537"/>
      <c r="IM741" s="537"/>
      <c r="IN741" s="537"/>
      <c r="IO741" s="537"/>
      <c r="IP741" s="538"/>
      <c r="IQ741" s="116"/>
      <c r="IS741" s="116"/>
      <c r="IT741" s="536"/>
      <c r="IU741" s="537"/>
      <c r="IV741" s="537"/>
      <c r="IW741" s="537"/>
      <c r="IX741" s="537"/>
      <c r="IY741" s="538"/>
      <c r="IZ741" s="116"/>
      <c r="JB741" s="116"/>
      <c r="JC741" s="536"/>
      <c r="JD741" s="537"/>
      <c r="JE741" s="537"/>
      <c r="JF741" s="537"/>
      <c r="JG741" s="537"/>
      <c r="JH741" s="538"/>
      <c r="JI741" s="116"/>
      <c r="JK741" s="116"/>
      <c r="JL741" s="536"/>
      <c r="JM741" s="537"/>
      <c r="JN741" s="537"/>
      <c r="JO741" s="537"/>
      <c r="JP741" s="537"/>
      <c r="JQ741" s="538"/>
      <c r="JR741" s="116"/>
      <c r="JT741" s="116"/>
      <c r="JU741" s="536"/>
      <c r="JV741" s="537"/>
      <c r="JW741" s="537"/>
      <c r="JX741" s="537"/>
      <c r="JY741" s="537"/>
      <c r="JZ741" s="538"/>
      <c r="KA741" s="116"/>
      <c r="KC741" s="116"/>
      <c r="KD741" s="536"/>
      <c r="KE741" s="537"/>
      <c r="KF741" s="537"/>
      <c r="KG741" s="537"/>
      <c r="KH741" s="537"/>
      <c r="KI741" s="538"/>
      <c r="KJ741" s="116"/>
      <c r="KL741" s="116"/>
      <c r="KM741" s="536"/>
      <c r="KN741" s="537"/>
      <c r="KO741" s="537"/>
      <c r="KP741" s="537"/>
      <c r="KQ741" s="537"/>
      <c r="KR741" s="538"/>
      <c r="KS741" s="116"/>
      <c r="KU741" s="116"/>
      <c r="KV741" s="536"/>
      <c r="KW741" s="537"/>
      <c r="KX741" s="537"/>
      <c r="KY741" s="537"/>
      <c r="KZ741" s="537"/>
      <c r="LA741" s="538"/>
      <c r="LB741" s="116"/>
      <c r="LD741" s="116"/>
      <c r="LE741" s="536"/>
      <c r="LF741" s="537"/>
      <c r="LG741" s="537"/>
      <c r="LH741" s="537"/>
      <c r="LI741" s="537"/>
      <c r="LJ741" s="538"/>
      <c r="LK741" s="116"/>
      <c r="LM741" s="116"/>
      <c r="LN741" s="536"/>
      <c r="LO741" s="537"/>
      <c r="LP741" s="537"/>
      <c r="LQ741" s="537"/>
      <c r="LR741" s="537"/>
      <c r="LS741" s="538"/>
      <c r="LT741" s="116"/>
      <c r="LV741" s="116"/>
      <c r="LW741" s="536"/>
      <c r="LX741" s="537"/>
      <c r="LY741" s="537"/>
      <c r="LZ741" s="537"/>
      <c r="MA741" s="537"/>
      <c r="MB741" s="538"/>
      <c r="MC741" s="116"/>
      <c r="ME741" s="116"/>
      <c r="MF741" s="536"/>
      <c r="MG741" s="537"/>
      <c r="MH741" s="537"/>
      <c r="MI741" s="537"/>
      <c r="MJ741" s="537"/>
      <c r="MK741" s="538"/>
      <c r="ML741" s="116"/>
      <c r="MN741" s="116"/>
      <c r="MO741" s="536"/>
      <c r="MP741" s="537"/>
      <c r="MQ741" s="537"/>
      <c r="MR741" s="537"/>
      <c r="MS741" s="537"/>
      <c r="MT741" s="538"/>
      <c r="MU741" s="116"/>
      <c r="MW741" s="116"/>
      <c r="MX741" s="536"/>
      <c r="MY741" s="537"/>
      <c r="MZ741" s="537"/>
      <c r="NA741" s="537"/>
      <c r="NB741" s="537"/>
      <c r="NC741" s="538"/>
      <c r="ND741" s="116"/>
      <c r="NF741" s="116"/>
      <c r="NG741" s="536"/>
      <c r="NH741" s="537"/>
      <c r="NI741" s="537"/>
      <c r="NJ741" s="537"/>
      <c r="NK741" s="537"/>
      <c r="NL741" s="538"/>
      <c r="NM741" s="116"/>
      <c r="NO741" s="116"/>
      <c r="NP741" s="536"/>
      <c r="NQ741" s="537"/>
      <c r="NR741" s="537"/>
      <c r="NS741" s="537"/>
      <c r="NT741" s="537"/>
      <c r="NU741" s="538"/>
      <c r="NV741" s="116"/>
      <c r="NX741" s="116"/>
      <c r="NY741" s="536"/>
      <c r="NZ741" s="537"/>
      <c r="OA741" s="537"/>
      <c r="OB741" s="537"/>
      <c r="OC741" s="537"/>
      <c r="OD741" s="538"/>
      <c r="OE741" s="116"/>
      <c r="OG741" s="116"/>
      <c r="OH741" s="536"/>
      <c r="OI741" s="537"/>
      <c r="OJ741" s="537"/>
      <c r="OK741" s="537"/>
      <c r="OL741" s="537"/>
      <c r="OM741" s="538"/>
      <c r="ON741" s="116"/>
      <c r="OP741" s="116"/>
      <c r="OQ741" s="536"/>
      <c r="OR741" s="537"/>
      <c r="OS741" s="537"/>
      <c r="OT741" s="537"/>
      <c r="OU741" s="537"/>
      <c r="OV741" s="538"/>
      <c r="OW741" s="116"/>
      <c r="OY741" s="116"/>
      <c r="OZ741" s="536"/>
      <c r="PA741" s="537"/>
      <c r="PB741" s="537"/>
      <c r="PC741" s="537"/>
      <c r="PD741" s="537"/>
      <c r="PE741" s="538"/>
      <c r="PF741" s="116"/>
    </row>
    <row r="742" spans="1:422" ht="15" customHeight="1">
      <c r="A742" s="117" t="s">
        <v>1</v>
      </c>
      <c r="B742" s="544" t="str">
        <f>+APU!B442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C742" s="545"/>
      <c r="D742" s="545"/>
      <c r="E742" s="545"/>
      <c r="F742" s="545"/>
      <c r="G742" s="545"/>
      <c r="H742" s="117" t="s">
        <v>313</v>
      </c>
      <c r="J742" s="117" t="s">
        <v>1</v>
      </c>
      <c r="K742" s="539" t="str">
        <f>B742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L742" s="540"/>
      <c r="M742" s="540"/>
      <c r="N742" s="540"/>
      <c r="O742" s="540"/>
      <c r="P742" s="540"/>
      <c r="Q742" s="117" t="s">
        <v>313</v>
      </c>
      <c r="S742" s="117" t="s">
        <v>1</v>
      </c>
      <c r="T742" s="539" t="str">
        <f>K742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U742" s="540"/>
      <c r="V742" s="540"/>
      <c r="W742" s="540"/>
      <c r="X742" s="540"/>
      <c r="Y742" s="540"/>
      <c r="Z742" s="117" t="s">
        <v>313</v>
      </c>
      <c r="AB742" s="117" t="s">
        <v>1</v>
      </c>
      <c r="AC742" s="539" t="str">
        <f>T742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AD742" s="540"/>
      <c r="AE742" s="540"/>
      <c r="AF742" s="540"/>
      <c r="AG742" s="540"/>
      <c r="AH742" s="540"/>
      <c r="AI742" s="117" t="s">
        <v>313</v>
      </c>
      <c r="AK742" s="117" t="s">
        <v>1</v>
      </c>
      <c r="AL742" s="539" t="str">
        <f>AC742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AM742" s="540"/>
      <c r="AN742" s="540"/>
      <c r="AO742" s="540"/>
      <c r="AP742" s="540"/>
      <c r="AQ742" s="540"/>
      <c r="AR742" s="117" t="s">
        <v>313</v>
      </c>
      <c r="AT742" s="117" t="s">
        <v>1</v>
      </c>
      <c r="AU742" s="539" t="str">
        <f>AL742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AV742" s="540"/>
      <c r="AW742" s="540"/>
      <c r="AX742" s="540"/>
      <c r="AY742" s="540"/>
      <c r="AZ742" s="540"/>
      <c r="BA742" s="117" t="s">
        <v>313</v>
      </c>
      <c r="BC742" s="117" t="s">
        <v>1</v>
      </c>
      <c r="BD742" s="539" t="str">
        <f t="shared" ref="BD742" si="11603">AU742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BE742" s="540"/>
      <c r="BF742" s="540"/>
      <c r="BG742" s="540"/>
      <c r="BH742" s="540"/>
      <c r="BI742" s="540"/>
      <c r="BJ742" s="117" t="s">
        <v>313</v>
      </c>
      <c r="BL742" s="117" t="s">
        <v>1</v>
      </c>
      <c r="BM742" s="539" t="str">
        <f t="shared" ref="BM742" si="11604">BD742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BN742" s="540"/>
      <c r="BO742" s="540"/>
      <c r="BP742" s="540"/>
      <c r="BQ742" s="540"/>
      <c r="BR742" s="540"/>
      <c r="BS742" s="117" t="s">
        <v>313</v>
      </c>
      <c r="BU742" s="117" t="s">
        <v>1</v>
      </c>
      <c r="BV742" s="539" t="str">
        <f t="shared" ref="BV742" si="11605">BM742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BW742" s="540"/>
      <c r="BX742" s="540"/>
      <c r="BY742" s="540"/>
      <c r="BZ742" s="540"/>
      <c r="CA742" s="540"/>
      <c r="CB742" s="117" t="s">
        <v>313</v>
      </c>
      <c r="CD742" s="117" t="s">
        <v>1</v>
      </c>
      <c r="CE742" s="539" t="str">
        <f t="shared" ref="CE742" si="11606">BV742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CF742" s="540"/>
      <c r="CG742" s="540"/>
      <c r="CH742" s="540"/>
      <c r="CI742" s="540"/>
      <c r="CJ742" s="540"/>
      <c r="CK742" s="117" t="s">
        <v>313</v>
      </c>
      <c r="CM742" s="117" t="s">
        <v>1</v>
      </c>
      <c r="CN742" s="539" t="str">
        <f t="shared" ref="CN742" si="11607">CE742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CO742" s="540"/>
      <c r="CP742" s="540"/>
      <c r="CQ742" s="540"/>
      <c r="CR742" s="540"/>
      <c r="CS742" s="540"/>
      <c r="CT742" s="117" t="s">
        <v>313</v>
      </c>
      <c r="CV742" s="117" t="s">
        <v>1</v>
      </c>
      <c r="CW742" s="539" t="str">
        <f t="shared" ref="CW742" si="11608">CN742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CX742" s="540"/>
      <c r="CY742" s="540"/>
      <c r="CZ742" s="540"/>
      <c r="DA742" s="540"/>
      <c r="DB742" s="540"/>
      <c r="DC742" s="117" t="s">
        <v>313</v>
      </c>
      <c r="DE742" s="117" t="s">
        <v>1</v>
      </c>
      <c r="DF742" s="539" t="str">
        <f t="shared" ref="DF742" si="11609">CW742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DG742" s="540"/>
      <c r="DH742" s="540"/>
      <c r="DI742" s="540"/>
      <c r="DJ742" s="540"/>
      <c r="DK742" s="540"/>
      <c r="DL742" s="117" t="s">
        <v>313</v>
      </c>
      <c r="DN742" s="117" t="s">
        <v>1</v>
      </c>
      <c r="DO742" s="539" t="str">
        <f t="shared" ref="DO742" si="11610">DF742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DP742" s="540"/>
      <c r="DQ742" s="540"/>
      <c r="DR742" s="540"/>
      <c r="DS742" s="540"/>
      <c r="DT742" s="540"/>
      <c r="DU742" s="117" t="s">
        <v>313</v>
      </c>
      <c r="DW742" s="117" t="s">
        <v>1</v>
      </c>
      <c r="DX742" s="539" t="str">
        <f t="shared" ref="DX742" si="11611">DO742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DY742" s="540"/>
      <c r="DZ742" s="540"/>
      <c r="EA742" s="540"/>
      <c r="EB742" s="540"/>
      <c r="EC742" s="540"/>
      <c r="ED742" s="117" t="s">
        <v>313</v>
      </c>
      <c r="EF742" s="117" t="s">
        <v>1</v>
      </c>
      <c r="EG742" s="539" t="str">
        <f t="shared" ref="EG742" si="11612">DX742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EH742" s="540"/>
      <c r="EI742" s="540"/>
      <c r="EJ742" s="540"/>
      <c r="EK742" s="540"/>
      <c r="EL742" s="540"/>
      <c r="EM742" s="117" t="s">
        <v>313</v>
      </c>
      <c r="EO742" s="117" t="s">
        <v>1</v>
      </c>
      <c r="EP742" s="539" t="str">
        <f t="shared" ref="EP742" si="11613">EG742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EQ742" s="540"/>
      <c r="ER742" s="540"/>
      <c r="ES742" s="540"/>
      <c r="ET742" s="540"/>
      <c r="EU742" s="540"/>
      <c r="EV742" s="117" t="s">
        <v>313</v>
      </c>
      <c r="EX742" s="117" t="s">
        <v>1</v>
      </c>
      <c r="EY742" s="539" t="str">
        <f t="shared" ref="EY742" si="11614">EP742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EZ742" s="540"/>
      <c r="FA742" s="540"/>
      <c r="FB742" s="540"/>
      <c r="FC742" s="540"/>
      <c r="FD742" s="540"/>
      <c r="FE742" s="117" t="s">
        <v>313</v>
      </c>
      <c r="FG742" s="117" t="s">
        <v>1</v>
      </c>
      <c r="FH742" s="539" t="str">
        <f t="shared" ref="FH742" si="11615">EY742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FI742" s="540"/>
      <c r="FJ742" s="540"/>
      <c r="FK742" s="540"/>
      <c r="FL742" s="540"/>
      <c r="FM742" s="540"/>
      <c r="FN742" s="117" t="s">
        <v>313</v>
      </c>
      <c r="FP742" s="117" t="s">
        <v>1</v>
      </c>
      <c r="FQ742" s="539" t="str">
        <f t="shared" ref="FQ742" si="11616">FH742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FR742" s="540"/>
      <c r="FS742" s="540"/>
      <c r="FT742" s="540"/>
      <c r="FU742" s="540"/>
      <c r="FV742" s="540"/>
      <c r="FW742" s="117" t="s">
        <v>313</v>
      </c>
      <c r="FY742" s="117" t="s">
        <v>1</v>
      </c>
      <c r="FZ742" s="539" t="str">
        <f t="shared" ref="FZ742" si="11617">FQ742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GA742" s="540"/>
      <c r="GB742" s="540"/>
      <c r="GC742" s="540"/>
      <c r="GD742" s="540"/>
      <c r="GE742" s="540"/>
      <c r="GF742" s="117" t="s">
        <v>313</v>
      </c>
      <c r="GH742" s="117" t="s">
        <v>1</v>
      </c>
      <c r="GI742" s="539" t="str">
        <f t="shared" ref="GI742" si="11618">FZ742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GJ742" s="540"/>
      <c r="GK742" s="540"/>
      <c r="GL742" s="540"/>
      <c r="GM742" s="540"/>
      <c r="GN742" s="540"/>
      <c r="GO742" s="117" t="s">
        <v>313</v>
      </c>
      <c r="GQ742" s="117" t="s">
        <v>1</v>
      </c>
      <c r="GR742" s="539" t="str">
        <f t="shared" ref="GR742" si="11619">GI742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GS742" s="540"/>
      <c r="GT742" s="540"/>
      <c r="GU742" s="540"/>
      <c r="GV742" s="540"/>
      <c r="GW742" s="540"/>
      <c r="GX742" s="117" t="s">
        <v>313</v>
      </c>
      <c r="GZ742" s="117" t="s">
        <v>1</v>
      </c>
      <c r="HA742" s="539" t="str">
        <f t="shared" ref="HA742" si="11620">GR742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HB742" s="540"/>
      <c r="HC742" s="540"/>
      <c r="HD742" s="540"/>
      <c r="HE742" s="540"/>
      <c r="HF742" s="540"/>
      <c r="HG742" s="117" t="s">
        <v>313</v>
      </c>
      <c r="HI742" s="117" t="s">
        <v>1</v>
      </c>
      <c r="HJ742" s="539" t="str">
        <f t="shared" ref="HJ742" si="11621">HA742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HK742" s="540"/>
      <c r="HL742" s="540"/>
      <c r="HM742" s="540"/>
      <c r="HN742" s="540"/>
      <c r="HO742" s="540"/>
      <c r="HP742" s="117" t="s">
        <v>313</v>
      </c>
      <c r="HR742" s="117" t="s">
        <v>1</v>
      </c>
      <c r="HS742" s="539" t="str">
        <f t="shared" ref="HS742" si="11622">HJ742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HT742" s="540"/>
      <c r="HU742" s="540"/>
      <c r="HV742" s="540"/>
      <c r="HW742" s="540"/>
      <c r="HX742" s="540"/>
      <c r="HY742" s="117" t="s">
        <v>313</v>
      </c>
      <c r="IA742" s="117" t="s">
        <v>1</v>
      </c>
      <c r="IB742" s="539" t="str">
        <f t="shared" ref="IB742" si="11623">HS742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IC742" s="540"/>
      <c r="ID742" s="540"/>
      <c r="IE742" s="540"/>
      <c r="IF742" s="540"/>
      <c r="IG742" s="540"/>
      <c r="IH742" s="117" t="s">
        <v>313</v>
      </c>
      <c r="IJ742" s="117" t="s">
        <v>1</v>
      </c>
      <c r="IK742" s="539" t="str">
        <f t="shared" ref="IK742" si="11624">IB742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IL742" s="540"/>
      <c r="IM742" s="540"/>
      <c r="IN742" s="540"/>
      <c r="IO742" s="540"/>
      <c r="IP742" s="540"/>
      <c r="IQ742" s="117" t="s">
        <v>313</v>
      </c>
      <c r="IS742" s="117" t="s">
        <v>1</v>
      </c>
      <c r="IT742" s="539" t="str">
        <f t="shared" ref="IT742" si="11625">IK742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IU742" s="540"/>
      <c r="IV742" s="540"/>
      <c r="IW742" s="540"/>
      <c r="IX742" s="540"/>
      <c r="IY742" s="540"/>
      <c r="IZ742" s="117" t="s">
        <v>313</v>
      </c>
      <c r="JB742" s="117" t="s">
        <v>1</v>
      </c>
      <c r="JC742" s="539" t="str">
        <f t="shared" ref="JC742" si="11626">IT742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JD742" s="540"/>
      <c r="JE742" s="540"/>
      <c r="JF742" s="540"/>
      <c r="JG742" s="540"/>
      <c r="JH742" s="540"/>
      <c r="JI742" s="117" t="s">
        <v>313</v>
      </c>
      <c r="JK742" s="117" t="s">
        <v>1</v>
      </c>
      <c r="JL742" s="539" t="str">
        <f t="shared" ref="JL742" si="11627">JC742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JM742" s="540"/>
      <c r="JN742" s="540"/>
      <c r="JO742" s="540"/>
      <c r="JP742" s="540"/>
      <c r="JQ742" s="540"/>
      <c r="JR742" s="117" t="s">
        <v>313</v>
      </c>
      <c r="JT742" s="117" t="s">
        <v>1</v>
      </c>
      <c r="JU742" s="539" t="str">
        <f t="shared" ref="JU742" si="11628">JL742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JV742" s="540"/>
      <c r="JW742" s="540"/>
      <c r="JX742" s="540"/>
      <c r="JY742" s="540"/>
      <c r="JZ742" s="540"/>
      <c r="KA742" s="117" t="s">
        <v>313</v>
      </c>
      <c r="KC742" s="117" t="s">
        <v>1</v>
      </c>
      <c r="KD742" s="539" t="str">
        <f t="shared" ref="KD742" si="11629">JU742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KE742" s="540"/>
      <c r="KF742" s="540"/>
      <c r="KG742" s="540"/>
      <c r="KH742" s="540"/>
      <c r="KI742" s="540"/>
      <c r="KJ742" s="117" t="s">
        <v>313</v>
      </c>
      <c r="KL742" s="117" t="s">
        <v>1</v>
      </c>
      <c r="KM742" s="539" t="str">
        <f t="shared" ref="KM742" si="11630">KD742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KN742" s="540"/>
      <c r="KO742" s="540"/>
      <c r="KP742" s="540"/>
      <c r="KQ742" s="540"/>
      <c r="KR742" s="540"/>
      <c r="KS742" s="117" t="s">
        <v>313</v>
      </c>
      <c r="KU742" s="117" t="s">
        <v>1</v>
      </c>
      <c r="KV742" s="539" t="str">
        <f t="shared" ref="KV742" si="11631">KM742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KW742" s="540"/>
      <c r="KX742" s="540"/>
      <c r="KY742" s="540"/>
      <c r="KZ742" s="540"/>
      <c r="LA742" s="540"/>
      <c r="LB742" s="117" t="s">
        <v>313</v>
      </c>
      <c r="LD742" s="117" t="s">
        <v>1</v>
      </c>
      <c r="LE742" s="539" t="str">
        <f t="shared" ref="LE742" si="11632">KV742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LF742" s="540"/>
      <c r="LG742" s="540"/>
      <c r="LH742" s="540"/>
      <c r="LI742" s="540"/>
      <c r="LJ742" s="540"/>
      <c r="LK742" s="117" t="s">
        <v>313</v>
      </c>
      <c r="LM742" s="117" t="s">
        <v>1</v>
      </c>
      <c r="LN742" s="539" t="str">
        <f t="shared" ref="LN742" si="11633">LE742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LO742" s="540"/>
      <c r="LP742" s="540"/>
      <c r="LQ742" s="540"/>
      <c r="LR742" s="540"/>
      <c r="LS742" s="540"/>
      <c r="LT742" s="117" t="s">
        <v>313</v>
      </c>
      <c r="LV742" s="117" t="s">
        <v>1</v>
      </c>
      <c r="LW742" s="539" t="str">
        <f t="shared" ref="LW742" si="11634">LN742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LX742" s="540"/>
      <c r="LY742" s="540"/>
      <c r="LZ742" s="540"/>
      <c r="MA742" s="540"/>
      <c r="MB742" s="540"/>
      <c r="MC742" s="117" t="s">
        <v>313</v>
      </c>
      <c r="ME742" s="117" t="s">
        <v>1</v>
      </c>
      <c r="MF742" s="539" t="str">
        <f t="shared" ref="MF742" si="11635">LW742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MG742" s="540"/>
      <c r="MH742" s="540"/>
      <c r="MI742" s="540"/>
      <c r="MJ742" s="540"/>
      <c r="MK742" s="540"/>
      <c r="ML742" s="117" t="s">
        <v>313</v>
      </c>
      <c r="MN742" s="117" t="s">
        <v>1</v>
      </c>
      <c r="MO742" s="539" t="str">
        <f t="shared" ref="MO742" si="11636">MF742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MP742" s="540"/>
      <c r="MQ742" s="540"/>
      <c r="MR742" s="540"/>
      <c r="MS742" s="540"/>
      <c r="MT742" s="540"/>
      <c r="MU742" s="117" t="s">
        <v>313</v>
      </c>
      <c r="MW742" s="117" t="s">
        <v>1</v>
      </c>
      <c r="MX742" s="539" t="str">
        <f t="shared" ref="MX742" si="11637">MO742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MY742" s="540"/>
      <c r="MZ742" s="540"/>
      <c r="NA742" s="540"/>
      <c r="NB742" s="540"/>
      <c r="NC742" s="540"/>
      <c r="ND742" s="117" t="s">
        <v>313</v>
      </c>
      <c r="NF742" s="117" t="s">
        <v>1</v>
      </c>
      <c r="NG742" s="539" t="str">
        <f t="shared" ref="NG742" si="11638">MX742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NH742" s="540"/>
      <c r="NI742" s="540"/>
      <c r="NJ742" s="540"/>
      <c r="NK742" s="540"/>
      <c r="NL742" s="540"/>
      <c r="NM742" s="117" t="s">
        <v>313</v>
      </c>
      <c r="NO742" s="117" t="s">
        <v>1</v>
      </c>
      <c r="NP742" s="539" t="str">
        <f t="shared" ref="NP742" si="11639">NG742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NQ742" s="540"/>
      <c r="NR742" s="540"/>
      <c r="NS742" s="540"/>
      <c r="NT742" s="540"/>
      <c r="NU742" s="540"/>
      <c r="NV742" s="117" t="s">
        <v>313</v>
      </c>
      <c r="NX742" s="117" t="s">
        <v>1</v>
      </c>
      <c r="NY742" s="539" t="str">
        <f t="shared" ref="NY742" si="11640">NP742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NZ742" s="540"/>
      <c r="OA742" s="540"/>
      <c r="OB742" s="540"/>
      <c r="OC742" s="540"/>
      <c r="OD742" s="540"/>
      <c r="OE742" s="117" t="s">
        <v>313</v>
      </c>
      <c r="OG742" s="117" t="s">
        <v>1</v>
      </c>
      <c r="OH742" s="539" t="str">
        <f t="shared" ref="OH742" si="11641">NY742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OI742" s="540"/>
      <c r="OJ742" s="540"/>
      <c r="OK742" s="540"/>
      <c r="OL742" s="540"/>
      <c r="OM742" s="540"/>
      <c r="ON742" s="117" t="s">
        <v>313</v>
      </c>
      <c r="OP742" s="117" t="s">
        <v>1</v>
      </c>
      <c r="OQ742" s="539" t="str">
        <f t="shared" ref="OQ742" si="11642">OH742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OR742" s="540"/>
      <c r="OS742" s="540"/>
      <c r="OT742" s="540"/>
      <c r="OU742" s="540"/>
      <c r="OV742" s="540"/>
      <c r="OW742" s="117" t="s">
        <v>313</v>
      </c>
      <c r="OY742" s="117" t="s">
        <v>1</v>
      </c>
      <c r="OZ742" s="539" t="str">
        <f t="shared" ref="OZ742" si="11643">OQ742</f>
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PA742" s="540"/>
      <c r="PB742" s="540"/>
      <c r="PC742" s="540"/>
      <c r="PD742" s="540"/>
      <c r="PE742" s="540"/>
      <c r="PF742" s="117" t="s">
        <v>313</v>
      </c>
    </row>
    <row r="743" spans="1:422" ht="141" customHeight="1">
      <c r="A743" s="127" t="str">
        <f>+APU!A442</f>
        <v>12-01-002</v>
      </c>
      <c r="B743" s="545"/>
      <c r="C743" s="545"/>
      <c r="D743" s="545"/>
      <c r="E743" s="545"/>
      <c r="F743" s="545"/>
      <c r="G743" s="545"/>
      <c r="H743" s="133" t="str">
        <f>+APU!C442</f>
        <v>U</v>
      </c>
      <c r="J743" s="127" t="str">
        <f>+A743</f>
        <v>12-01-002</v>
      </c>
      <c r="K743" s="540"/>
      <c r="L743" s="540"/>
      <c r="M743" s="540"/>
      <c r="N743" s="540"/>
      <c r="O743" s="540"/>
      <c r="P743" s="540"/>
      <c r="Q743" s="126" t="str">
        <f>H743</f>
        <v>U</v>
      </c>
      <c r="S743" s="127" t="str">
        <f>+J743</f>
        <v>12-01-002</v>
      </c>
      <c r="T743" s="540"/>
      <c r="U743" s="540"/>
      <c r="V743" s="540"/>
      <c r="W743" s="540"/>
      <c r="X743" s="540"/>
      <c r="Y743" s="540"/>
      <c r="Z743" s="126" t="str">
        <f>Q743</f>
        <v>U</v>
      </c>
      <c r="AB743" s="127" t="str">
        <f>+S743</f>
        <v>12-01-002</v>
      </c>
      <c r="AC743" s="540"/>
      <c r="AD743" s="540"/>
      <c r="AE743" s="540"/>
      <c r="AF743" s="540"/>
      <c r="AG743" s="540"/>
      <c r="AH743" s="540"/>
      <c r="AI743" s="126" t="str">
        <f>Z743</f>
        <v>U</v>
      </c>
      <c r="AK743" s="127" t="str">
        <f>+AB743</f>
        <v>12-01-002</v>
      </c>
      <c r="AL743" s="540"/>
      <c r="AM743" s="540"/>
      <c r="AN743" s="540"/>
      <c r="AO743" s="540"/>
      <c r="AP743" s="540"/>
      <c r="AQ743" s="540"/>
      <c r="AR743" s="126" t="str">
        <f>AI743</f>
        <v>U</v>
      </c>
      <c r="AT743" s="127" t="str">
        <f>+AK743</f>
        <v>12-01-002</v>
      </c>
      <c r="AU743" s="540"/>
      <c r="AV743" s="540"/>
      <c r="AW743" s="540"/>
      <c r="AX743" s="540"/>
      <c r="AY743" s="540"/>
      <c r="AZ743" s="540"/>
      <c r="BA743" s="126" t="str">
        <f>AR743</f>
        <v>U</v>
      </c>
      <c r="BC743" s="127" t="str">
        <f t="shared" ref="BC743" si="11644">+AT743</f>
        <v>12-01-002</v>
      </c>
      <c r="BD743" s="540"/>
      <c r="BE743" s="540"/>
      <c r="BF743" s="540"/>
      <c r="BG743" s="540"/>
      <c r="BH743" s="540"/>
      <c r="BI743" s="540"/>
      <c r="BJ743" s="126" t="str">
        <f t="shared" ref="BJ743" si="11645">BA743</f>
        <v>U</v>
      </c>
      <c r="BL743" s="127" t="str">
        <f t="shared" ref="BL743" si="11646">+BC743</f>
        <v>12-01-002</v>
      </c>
      <c r="BM743" s="540"/>
      <c r="BN743" s="540"/>
      <c r="BO743" s="540"/>
      <c r="BP743" s="540"/>
      <c r="BQ743" s="540"/>
      <c r="BR743" s="540"/>
      <c r="BS743" s="126" t="str">
        <f t="shared" ref="BS743" si="11647">BJ743</f>
        <v>U</v>
      </c>
      <c r="BU743" s="127" t="str">
        <f t="shared" ref="BU743" si="11648">+BL743</f>
        <v>12-01-002</v>
      </c>
      <c r="BV743" s="540"/>
      <c r="BW743" s="540"/>
      <c r="BX743" s="540"/>
      <c r="BY743" s="540"/>
      <c r="BZ743" s="540"/>
      <c r="CA743" s="540"/>
      <c r="CB743" s="126" t="str">
        <f t="shared" ref="CB743" si="11649">BS743</f>
        <v>U</v>
      </c>
      <c r="CD743" s="127" t="str">
        <f t="shared" ref="CD743" si="11650">+BU743</f>
        <v>12-01-002</v>
      </c>
      <c r="CE743" s="540"/>
      <c r="CF743" s="540"/>
      <c r="CG743" s="540"/>
      <c r="CH743" s="540"/>
      <c r="CI743" s="540"/>
      <c r="CJ743" s="540"/>
      <c r="CK743" s="126" t="str">
        <f t="shared" ref="CK743" si="11651">CB743</f>
        <v>U</v>
      </c>
      <c r="CM743" s="127" t="str">
        <f t="shared" ref="CM743" si="11652">+CD743</f>
        <v>12-01-002</v>
      </c>
      <c r="CN743" s="540"/>
      <c r="CO743" s="540"/>
      <c r="CP743" s="540"/>
      <c r="CQ743" s="540"/>
      <c r="CR743" s="540"/>
      <c r="CS743" s="540"/>
      <c r="CT743" s="126" t="str">
        <f t="shared" ref="CT743" si="11653">CK743</f>
        <v>U</v>
      </c>
      <c r="CV743" s="127" t="str">
        <f t="shared" ref="CV743" si="11654">+CM743</f>
        <v>12-01-002</v>
      </c>
      <c r="CW743" s="540"/>
      <c r="CX743" s="540"/>
      <c r="CY743" s="540"/>
      <c r="CZ743" s="540"/>
      <c r="DA743" s="540"/>
      <c r="DB743" s="540"/>
      <c r="DC743" s="126" t="str">
        <f t="shared" ref="DC743" si="11655">CT743</f>
        <v>U</v>
      </c>
      <c r="DE743" s="127" t="str">
        <f t="shared" ref="DE743" si="11656">+CV743</f>
        <v>12-01-002</v>
      </c>
      <c r="DF743" s="540"/>
      <c r="DG743" s="540"/>
      <c r="DH743" s="540"/>
      <c r="DI743" s="540"/>
      <c r="DJ743" s="540"/>
      <c r="DK743" s="540"/>
      <c r="DL743" s="126" t="str">
        <f t="shared" ref="DL743" si="11657">DC743</f>
        <v>U</v>
      </c>
      <c r="DN743" s="127" t="str">
        <f t="shared" ref="DN743" si="11658">+DE743</f>
        <v>12-01-002</v>
      </c>
      <c r="DO743" s="540"/>
      <c r="DP743" s="540"/>
      <c r="DQ743" s="540"/>
      <c r="DR743" s="540"/>
      <c r="DS743" s="540"/>
      <c r="DT743" s="540"/>
      <c r="DU743" s="126" t="str">
        <f t="shared" ref="DU743" si="11659">DL743</f>
        <v>U</v>
      </c>
      <c r="DW743" s="127" t="str">
        <f t="shared" ref="DW743" si="11660">+DN743</f>
        <v>12-01-002</v>
      </c>
      <c r="DX743" s="540"/>
      <c r="DY743" s="540"/>
      <c r="DZ743" s="540"/>
      <c r="EA743" s="540"/>
      <c r="EB743" s="540"/>
      <c r="EC743" s="540"/>
      <c r="ED743" s="126" t="str">
        <f t="shared" ref="ED743" si="11661">DU743</f>
        <v>U</v>
      </c>
      <c r="EF743" s="127" t="str">
        <f t="shared" ref="EF743" si="11662">+DW743</f>
        <v>12-01-002</v>
      </c>
      <c r="EG743" s="540"/>
      <c r="EH743" s="540"/>
      <c r="EI743" s="540"/>
      <c r="EJ743" s="540"/>
      <c r="EK743" s="540"/>
      <c r="EL743" s="540"/>
      <c r="EM743" s="126" t="str">
        <f t="shared" ref="EM743" si="11663">ED743</f>
        <v>U</v>
      </c>
      <c r="EO743" s="127" t="str">
        <f t="shared" ref="EO743" si="11664">+EF743</f>
        <v>12-01-002</v>
      </c>
      <c r="EP743" s="540"/>
      <c r="EQ743" s="540"/>
      <c r="ER743" s="540"/>
      <c r="ES743" s="540"/>
      <c r="ET743" s="540"/>
      <c r="EU743" s="540"/>
      <c r="EV743" s="126" t="str">
        <f t="shared" ref="EV743" si="11665">EM743</f>
        <v>U</v>
      </c>
      <c r="EX743" s="127" t="str">
        <f t="shared" ref="EX743" si="11666">+EO743</f>
        <v>12-01-002</v>
      </c>
      <c r="EY743" s="540"/>
      <c r="EZ743" s="540"/>
      <c r="FA743" s="540"/>
      <c r="FB743" s="540"/>
      <c r="FC743" s="540"/>
      <c r="FD743" s="540"/>
      <c r="FE743" s="126" t="str">
        <f t="shared" ref="FE743" si="11667">EV743</f>
        <v>U</v>
      </c>
      <c r="FG743" s="127" t="str">
        <f t="shared" ref="FG743" si="11668">+EX743</f>
        <v>12-01-002</v>
      </c>
      <c r="FH743" s="540"/>
      <c r="FI743" s="540"/>
      <c r="FJ743" s="540"/>
      <c r="FK743" s="540"/>
      <c r="FL743" s="540"/>
      <c r="FM743" s="540"/>
      <c r="FN743" s="126" t="str">
        <f t="shared" ref="FN743" si="11669">FE743</f>
        <v>U</v>
      </c>
      <c r="FP743" s="127" t="str">
        <f t="shared" ref="FP743" si="11670">+FG743</f>
        <v>12-01-002</v>
      </c>
      <c r="FQ743" s="540"/>
      <c r="FR743" s="540"/>
      <c r="FS743" s="540"/>
      <c r="FT743" s="540"/>
      <c r="FU743" s="540"/>
      <c r="FV743" s="540"/>
      <c r="FW743" s="126" t="str">
        <f t="shared" ref="FW743" si="11671">FN743</f>
        <v>U</v>
      </c>
      <c r="FY743" s="127" t="str">
        <f t="shared" ref="FY743" si="11672">+FP743</f>
        <v>12-01-002</v>
      </c>
      <c r="FZ743" s="540"/>
      <c r="GA743" s="540"/>
      <c r="GB743" s="540"/>
      <c r="GC743" s="540"/>
      <c r="GD743" s="540"/>
      <c r="GE743" s="540"/>
      <c r="GF743" s="126" t="str">
        <f t="shared" ref="GF743" si="11673">FW743</f>
        <v>U</v>
      </c>
      <c r="GH743" s="127" t="str">
        <f t="shared" ref="GH743" si="11674">+FY743</f>
        <v>12-01-002</v>
      </c>
      <c r="GI743" s="540"/>
      <c r="GJ743" s="540"/>
      <c r="GK743" s="540"/>
      <c r="GL743" s="540"/>
      <c r="GM743" s="540"/>
      <c r="GN743" s="540"/>
      <c r="GO743" s="126" t="str">
        <f t="shared" ref="GO743" si="11675">GF743</f>
        <v>U</v>
      </c>
      <c r="GQ743" s="127" t="str">
        <f t="shared" ref="GQ743" si="11676">+GH743</f>
        <v>12-01-002</v>
      </c>
      <c r="GR743" s="540"/>
      <c r="GS743" s="540"/>
      <c r="GT743" s="540"/>
      <c r="GU743" s="540"/>
      <c r="GV743" s="540"/>
      <c r="GW743" s="540"/>
      <c r="GX743" s="126" t="str">
        <f t="shared" ref="GX743" si="11677">GO743</f>
        <v>U</v>
      </c>
      <c r="GZ743" s="127" t="str">
        <f t="shared" ref="GZ743" si="11678">+GQ743</f>
        <v>12-01-002</v>
      </c>
      <c r="HA743" s="540"/>
      <c r="HB743" s="540"/>
      <c r="HC743" s="540"/>
      <c r="HD743" s="540"/>
      <c r="HE743" s="540"/>
      <c r="HF743" s="540"/>
      <c r="HG743" s="126" t="str">
        <f t="shared" ref="HG743" si="11679">GX743</f>
        <v>U</v>
      </c>
      <c r="HI743" s="127" t="str">
        <f t="shared" ref="HI743" si="11680">+GZ743</f>
        <v>12-01-002</v>
      </c>
      <c r="HJ743" s="540"/>
      <c r="HK743" s="540"/>
      <c r="HL743" s="540"/>
      <c r="HM743" s="540"/>
      <c r="HN743" s="540"/>
      <c r="HO743" s="540"/>
      <c r="HP743" s="126" t="str">
        <f t="shared" ref="HP743" si="11681">HG743</f>
        <v>U</v>
      </c>
      <c r="HR743" s="127" t="str">
        <f t="shared" ref="HR743" si="11682">+HI743</f>
        <v>12-01-002</v>
      </c>
      <c r="HS743" s="540"/>
      <c r="HT743" s="540"/>
      <c r="HU743" s="540"/>
      <c r="HV743" s="540"/>
      <c r="HW743" s="540"/>
      <c r="HX743" s="540"/>
      <c r="HY743" s="126" t="str">
        <f t="shared" ref="HY743" si="11683">HP743</f>
        <v>U</v>
      </c>
      <c r="IA743" s="127" t="str">
        <f t="shared" ref="IA743" si="11684">+HR743</f>
        <v>12-01-002</v>
      </c>
      <c r="IB743" s="540"/>
      <c r="IC743" s="540"/>
      <c r="ID743" s="540"/>
      <c r="IE743" s="540"/>
      <c r="IF743" s="540"/>
      <c r="IG743" s="540"/>
      <c r="IH743" s="126" t="str">
        <f t="shared" ref="IH743" si="11685">HY743</f>
        <v>U</v>
      </c>
      <c r="IJ743" s="127" t="str">
        <f t="shared" ref="IJ743" si="11686">+IA743</f>
        <v>12-01-002</v>
      </c>
      <c r="IK743" s="540"/>
      <c r="IL743" s="540"/>
      <c r="IM743" s="540"/>
      <c r="IN743" s="540"/>
      <c r="IO743" s="540"/>
      <c r="IP743" s="540"/>
      <c r="IQ743" s="126" t="str">
        <f t="shared" ref="IQ743" si="11687">IH743</f>
        <v>U</v>
      </c>
      <c r="IS743" s="127" t="str">
        <f t="shared" ref="IS743" si="11688">+IJ743</f>
        <v>12-01-002</v>
      </c>
      <c r="IT743" s="540"/>
      <c r="IU743" s="540"/>
      <c r="IV743" s="540"/>
      <c r="IW743" s="540"/>
      <c r="IX743" s="540"/>
      <c r="IY743" s="540"/>
      <c r="IZ743" s="126" t="str">
        <f t="shared" ref="IZ743" si="11689">IQ743</f>
        <v>U</v>
      </c>
      <c r="JB743" s="127" t="str">
        <f t="shared" ref="JB743" si="11690">+IS743</f>
        <v>12-01-002</v>
      </c>
      <c r="JC743" s="540"/>
      <c r="JD743" s="540"/>
      <c r="JE743" s="540"/>
      <c r="JF743" s="540"/>
      <c r="JG743" s="540"/>
      <c r="JH743" s="540"/>
      <c r="JI743" s="126" t="str">
        <f t="shared" ref="JI743" si="11691">IZ743</f>
        <v>U</v>
      </c>
      <c r="JK743" s="127" t="str">
        <f t="shared" ref="JK743" si="11692">+JB743</f>
        <v>12-01-002</v>
      </c>
      <c r="JL743" s="540"/>
      <c r="JM743" s="540"/>
      <c r="JN743" s="540"/>
      <c r="JO743" s="540"/>
      <c r="JP743" s="540"/>
      <c r="JQ743" s="540"/>
      <c r="JR743" s="126" t="str">
        <f t="shared" ref="JR743" si="11693">JI743</f>
        <v>U</v>
      </c>
      <c r="JT743" s="127" t="str">
        <f t="shared" ref="JT743" si="11694">+JK743</f>
        <v>12-01-002</v>
      </c>
      <c r="JU743" s="540"/>
      <c r="JV743" s="540"/>
      <c r="JW743" s="540"/>
      <c r="JX743" s="540"/>
      <c r="JY743" s="540"/>
      <c r="JZ743" s="540"/>
      <c r="KA743" s="126" t="str">
        <f t="shared" ref="KA743" si="11695">JR743</f>
        <v>U</v>
      </c>
      <c r="KC743" s="127" t="str">
        <f t="shared" ref="KC743" si="11696">+JT743</f>
        <v>12-01-002</v>
      </c>
      <c r="KD743" s="540"/>
      <c r="KE743" s="540"/>
      <c r="KF743" s="540"/>
      <c r="KG743" s="540"/>
      <c r="KH743" s="540"/>
      <c r="KI743" s="540"/>
      <c r="KJ743" s="126" t="str">
        <f t="shared" ref="KJ743" si="11697">KA743</f>
        <v>U</v>
      </c>
      <c r="KL743" s="127" t="str">
        <f t="shared" ref="KL743" si="11698">+KC743</f>
        <v>12-01-002</v>
      </c>
      <c r="KM743" s="540"/>
      <c r="KN743" s="540"/>
      <c r="KO743" s="540"/>
      <c r="KP743" s="540"/>
      <c r="KQ743" s="540"/>
      <c r="KR743" s="540"/>
      <c r="KS743" s="126" t="str">
        <f t="shared" ref="KS743" si="11699">KJ743</f>
        <v>U</v>
      </c>
      <c r="KU743" s="127" t="str">
        <f t="shared" ref="KU743" si="11700">+KL743</f>
        <v>12-01-002</v>
      </c>
      <c r="KV743" s="540"/>
      <c r="KW743" s="540"/>
      <c r="KX743" s="540"/>
      <c r="KY743" s="540"/>
      <c r="KZ743" s="540"/>
      <c r="LA743" s="540"/>
      <c r="LB743" s="126" t="str">
        <f t="shared" ref="LB743" si="11701">KS743</f>
        <v>U</v>
      </c>
      <c r="LD743" s="127" t="str">
        <f t="shared" ref="LD743" si="11702">+KU743</f>
        <v>12-01-002</v>
      </c>
      <c r="LE743" s="540"/>
      <c r="LF743" s="540"/>
      <c r="LG743" s="540"/>
      <c r="LH743" s="540"/>
      <c r="LI743" s="540"/>
      <c r="LJ743" s="540"/>
      <c r="LK743" s="126" t="str">
        <f t="shared" ref="LK743" si="11703">LB743</f>
        <v>U</v>
      </c>
      <c r="LM743" s="127" t="str">
        <f t="shared" ref="LM743" si="11704">+LD743</f>
        <v>12-01-002</v>
      </c>
      <c r="LN743" s="540"/>
      <c r="LO743" s="540"/>
      <c r="LP743" s="540"/>
      <c r="LQ743" s="540"/>
      <c r="LR743" s="540"/>
      <c r="LS743" s="540"/>
      <c r="LT743" s="126" t="str">
        <f t="shared" ref="LT743" si="11705">LK743</f>
        <v>U</v>
      </c>
      <c r="LV743" s="127" t="str">
        <f t="shared" ref="LV743" si="11706">+LM743</f>
        <v>12-01-002</v>
      </c>
      <c r="LW743" s="540"/>
      <c r="LX743" s="540"/>
      <c r="LY743" s="540"/>
      <c r="LZ743" s="540"/>
      <c r="MA743" s="540"/>
      <c r="MB743" s="540"/>
      <c r="MC743" s="126" t="str">
        <f t="shared" ref="MC743" si="11707">LT743</f>
        <v>U</v>
      </c>
      <c r="ME743" s="127" t="str">
        <f t="shared" ref="ME743" si="11708">+LV743</f>
        <v>12-01-002</v>
      </c>
      <c r="MF743" s="540"/>
      <c r="MG743" s="540"/>
      <c r="MH743" s="540"/>
      <c r="MI743" s="540"/>
      <c r="MJ743" s="540"/>
      <c r="MK743" s="540"/>
      <c r="ML743" s="126" t="str">
        <f t="shared" ref="ML743" si="11709">MC743</f>
        <v>U</v>
      </c>
      <c r="MN743" s="127" t="str">
        <f t="shared" ref="MN743" si="11710">+ME743</f>
        <v>12-01-002</v>
      </c>
      <c r="MO743" s="540"/>
      <c r="MP743" s="540"/>
      <c r="MQ743" s="540"/>
      <c r="MR743" s="540"/>
      <c r="MS743" s="540"/>
      <c r="MT743" s="540"/>
      <c r="MU743" s="126" t="str">
        <f t="shared" ref="MU743" si="11711">ML743</f>
        <v>U</v>
      </c>
      <c r="MW743" s="127" t="str">
        <f t="shared" ref="MW743" si="11712">+MN743</f>
        <v>12-01-002</v>
      </c>
      <c r="MX743" s="540"/>
      <c r="MY743" s="540"/>
      <c r="MZ743" s="540"/>
      <c r="NA743" s="540"/>
      <c r="NB743" s="540"/>
      <c r="NC743" s="540"/>
      <c r="ND743" s="126" t="str">
        <f t="shared" ref="ND743" si="11713">MU743</f>
        <v>U</v>
      </c>
      <c r="NF743" s="127" t="str">
        <f t="shared" ref="NF743" si="11714">+MW743</f>
        <v>12-01-002</v>
      </c>
      <c r="NG743" s="540"/>
      <c r="NH743" s="540"/>
      <c r="NI743" s="540"/>
      <c r="NJ743" s="540"/>
      <c r="NK743" s="540"/>
      <c r="NL743" s="540"/>
      <c r="NM743" s="126" t="str">
        <f t="shared" ref="NM743" si="11715">ND743</f>
        <v>U</v>
      </c>
      <c r="NO743" s="127" t="str">
        <f t="shared" ref="NO743" si="11716">+NF743</f>
        <v>12-01-002</v>
      </c>
      <c r="NP743" s="540"/>
      <c r="NQ743" s="540"/>
      <c r="NR743" s="540"/>
      <c r="NS743" s="540"/>
      <c r="NT743" s="540"/>
      <c r="NU743" s="540"/>
      <c r="NV743" s="126" t="str">
        <f t="shared" ref="NV743" si="11717">NM743</f>
        <v>U</v>
      </c>
      <c r="NX743" s="127" t="str">
        <f t="shared" ref="NX743" si="11718">+NO743</f>
        <v>12-01-002</v>
      </c>
      <c r="NY743" s="540"/>
      <c r="NZ743" s="540"/>
      <c r="OA743" s="540"/>
      <c r="OB743" s="540"/>
      <c r="OC743" s="540"/>
      <c r="OD743" s="540"/>
      <c r="OE743" s="126" t="str">
        <f t="shared" ref="OE743" si="11719">NV743</f>
        <v>U</v>
      </c>
      <c r="OG743" s="127" t="str">
        <f t="shared" ref="OG743" si="11720">+NX743</f>
        <v>12-01-002</v>
      </c>
      <c r="OH743" s="540"/>
      <c r="OI743" s="540"/>
      <c r="OJ743" s="540"/>
      <c r="OK743" s="540"/>
      <c r="OL743" s="540"/>
      <c r="OM743" s="540"/>
      <c r="ON743" s="126" t="str">
        <f t="shared" ref="ON743" si="11721">OE743</f>
        <v>U</v>
      </c>
      <c r="OP743" s="127" t="str">
        <f t="shared" ref="OP743" si="11722">+OG743</f>
        <v>12-01-002</v>
      </c>
      <c r="OQ743" s="540"/>
      <c r="OR743" s="540"/>
      <c r="OS743" s="540"/>
      <c r="OT743" s="540"/>
      <c r="OU743" s="540"/>
      <c r="OV743" s="540"/>
      <c r="OW743" s="126" t="str">
        <f t="shared" ref="OW743" si="11723">ON743</f>
        <v>U</v>
      </c>
      <c r="OY743" s="127" t="str">
        <f t="shared" ref="OY743" si="11724">+OP743</f>
        <v>12-01-002</v>
      </c>
      <c r="OZ743" s="540"/>
      <c r="PA743" s="540"/>
      <c r="PB743" s="540"/>
      <c r="PC743" s="540"/>
      <c r="PD743" s="540"/>
      <c r="PE743" s="540"/>
      <c r="PF743" s="126" t="str">
        <f t="shared" ref="PF743" si="11725">OW743</f>
        <v>U</v>
      </c>
    </row>
    <row r="744" spans="1:422">
      <c r="A744" s="129" t="s">
        <v>314</v>
      </c>
      <c r="B744" s="130"/>
      <c r="C744" s="130" t="s">
        <v>315</v>
      </c>
      <c r="D744" s="130" t="s">
        <v>316</v>
      </c>
      <c r="E744" s="130" t="s">
        <v>317</v>
      </c>
      <c r="F744" s="130" t="s">
        <v>318</v>
      </c>
      <c r="G744" s="128" t="s">
        <v>319</v>
      </c>
      <c r="H744" s="131" t="s">
        <v>44</v>
      </c>
      <c r="J744" s="129" t="s">
        <v>314</v>
      </c>
      <c r="K744" s="130"/>
      <c r="L744" s="130" t="s">
        <v>315</v>
      </c>
      <c r="M744" s="130" t="s">
        <v>316</v>
      </c>
      <c r="N744" s="130" t="s">
        <v>317</v>
      </c>
      <c r="O744" s="130" t="s">
        <v>318</v>
      </c>
      <c r="P744" s="128" t="s">
        <v>319</v>
      </c>
      <c r="Q744" s="131" t="s">
        <v>44</v>
      </c>
      <c r="S744" s="129" t="s">
        <v>314</v>
      </c>
      <c r="T744" s="130"/>
      <c r="U744" s="130" t="s">
        <v>315</v>
      </c>
      <c r="V744" s="130" t="s">
        <v>316</v>
      </c>
      <c r="W744" s="130" t="s">
        <v>317</v>
      </c>
      <c r="X744" s="130" t="s">
        <v>318</v>
      </c>
      <c r="Y744" s="128" t="s">
        <v>319</v>
      </c>
      <c r="Z744" s="131" t="s">
        <v>44</v>
      </c>
      <c r="AB744" s="129" t="s">
        <v>314</v>
      </c>
      <c r="AC744" s="130"/>
      <c r="AD744" s="130" t="s">
        <v>315</v>
      </c>
      <c r="AE744" s="130" t="s">
        <v>316</v>
      </c>
      <c r="AF744" s="130" t="s">
        <v>317</v>
      </c>
      <c r="AG744" s="130" t="s">
        <v>318</v>
      </c>
      <c r="AH744" s="128" t="s">
        <v>319</v>
      </c>
      <c r="AI744" s="131" t="s">
        <v>44</v>
      </c>
      <c r="AK744" s="129" t="s">
        <v>314</v>
      </c>
      <c r="AL744" s="130"/>
      <c r="AM744" s="130" t="s">
        <v>315</v>
      </c>
      <c r="AN744" s="130" t="s">
        <v>316</v>
      </c>
      <c r="AO744" s="130" t="s">
        <v>317</v>
      </c>
      <c r="AP744" s="130" t="s">
        <v>318</v>
      </c>
      <c r="AQ744" s="128" t="s">
        <v>319</v>
      </c>
      <c r="AR744" s="131" t="s">
        <v>44</v>
      </c>
      <c r="AT744" s="129" t="s">
        <v>314</v>
      </c>
      <c r="AU744" s="130"/>
      <c r="AV744" s="130" t="s">
        <v>315</v>
      </c>
      <c r="AW744" s="130" t="s">
        <v>316</v>
      </c>
      <c r="AX744" s="130" t="s">
        <v>317</v>
      </c>
      <c r="AY744" s="130" t="s">
        <v>318</v>
      </c>
      <c r="AZ744" s="128" t="s">
        <v>319</v>
      </c>
      <c r="BA744" s="131" t="s">
        <v>44</v>
      </c>
      <c r="BC744" s="129" t="s">
        <v>314</v>
      </c>
      <c r="BD744" s="130"/>
      <c r="BE744" s="130" t="s">
        <v>315</v>
      </c>
      <c r="BF744" s="130" t="s">
        <v>316</v>
      </c>
      <c r="BG744" s="130" t="s">
        <v>317</v>
      </c>
      <c r="BH744" s="130" t="s">
        <v>318</v>
      </c>
      <c r="BI744" s="128" t="s">
        <v>319</v>
      </c>
      <c r="BJ744" s="131" t="s">
        <v>44</v>
      </c>
      <c r="BL744" s="129" t="s">
        <v>314</v>
      </c>
      <c r="BM744" s="130"/>
      <c r="BN744" s="130" t="s">
        <v>315</v>
      </c>
      <c r="BO744" s="130" t="s">
        <v>316</v>
      </c>
      <c r="BP744" s="130" t="s">
        <v>317</v>
      </c>
      <c r="BQ744" s="130" t="s">
        <v>318</v>
      </c>
      <c r="BR744" s="128" t="s">
        <v>319</v>
      </c>
      <c r="BS744" s="131" t="s">
        <v>44</v>
      </c>
      <c r="BU744" s="129" t="s">
        <v>314</v>
      </c>
      <c r="BV744" s="130"/>
      <c r="BW744" s="130" t="s">
        <v>315</v>
      </c>
      <c r="BX744" s="130" t="s">
        <v>316</v>
      </c>
      <c r="BY744" s="130" t="s">
        <v>317</v>
      </c>
      <c r="BZ744" s="130" t="s">
        <v>318</v>
      </c>
      <c r="CA744" s="128" t="s">
        <v>319</v>
      </c>
      <c r="CB744" s="131" t="s">
        <v>44</v>
      </c>
      <c r="CD744" s="129" t="s">
        <v>314</v>
      </c>
      <c r="CE744" s="130"/>
      <c r="CF744" s="130" t="s">
        <v>315</v>
      </c>
      <c r="CG744" s="130" t="s">
        <v>316</v>
      </c>
      <c r="CH744" s="130" t="s">
        <v>317</v>
      </c>
      <c r="CI744" s="130" t="s">
        <v>318</v>
      </c>
      <c r="CJ744" s="128" t="s">
        <v>319</v>
      </c>
      <c r="CK744" s="131" t="s">
        <v>44</v>
      </c>
      <c r="CM744" s="129" t="s">
        <v>314</v>
      </c>
      <c r="CN744" s="130"/>
      <c r="CO744" s="130" t="s">
        <v>315</v>
      </c>
      <c r="CP744" s="130" t="s">
        <v>316</v>
      </c>
      <c r="CQ744" s="130" t="s">
        <v>317</v>
      </c>
      <c r="CR744" s="130" t="s">
        <v>318</v>
      </c>
      <c r="CS744" s="128" t="s">
        <v>319</v>
      </c>
      <c r="CT744" s="131" t="s">
        <v>44</v>
      </c>
      <c r="CV744" s="129" t="s">
        <v>314</v>
      </c>
      <c r="CW744" s="130"/>
      <c r="CX744" s="130" t="s">
        <v>315</v>
      </c>
      <c r="CY744" s="130" t="s">
        <v>316</v>
      </c>
      <c r="CZ744" s="130" t="s">
        <v>317</v>
      </c>
      <c r="DA744" s="130" t="s">
        <v>318</v>
      </c>
      <c r="DB744" s="128" t="s">
        <v>319</v>
      </c>
      <c r="DC744" s="131" t="s">
        <v>44</v>
      </c>
      <c r="DE744" s="129" t="s">
        <v>314</v>
      </c>
      <c r="DF744" s="130"/>
      <c r="DG744" s="130" t="s">
        <v>315</v>
      </c>
      <c r="DH744" s="130" t="s">
        <v>316</v>
      </c>
      <c r="DI744" s="130" t="s">
        <v>317</v>
      </c>
      <c r="DJ744" s="130" t="s">
        <v>318</v>
      </c>
      <c r="DK744" s="128" t="s">
        <v>319</v>
      </c>
      <c r="DL744" s="131" t="s">
        <v>44</v>
      </c>
      <c r="DN744" s="129" t="s">
        <v>314</v>
      </c>
      <c r="DO744" s="130"/>
      <c r="DP744" s="130" t="s">
        <v>315</v>
      </c>
      <c r="DQ744" s="130" t="s">
        <v>316</v>
      </c>
      <c r="DR744" s="130" t="s">
        <v>317</v>
      </c>
      <c r="DS744" s="130" t="s">
        <v>318</v>
      </c>
      <c r="DT744" s="128" t="s">
        <v>319</v>
      </c>
      <c r="DU744" s="131" t="s">
        <v>44</v>
      </c>
      <c r="DW744" s="129" t="s">
        <v>314</v>
      </c>
      <c r="DX744" s="130"/>
      <c r="DY744" s="130" t="s">
        <v>315</v>
      </c>
      <c r="DZ744" s="130" t="s">
        <v>316</v>
      </c>
      <c r="EA744" s="130" t="s">
        <v>317</v>
      </c>
      <c r="EB744" s="130" t="s">
        <v>318</v>
      </c>
      <c r="EC744" s="128" t="s">
        <v>319</v>
      </c>
      <c r="ED744" s="131" t="s">
        <v>44</v>
      </c>
      <c r="EF744" s="129" t="s">
        <v>314</v>
      </c>
      <c r="EG744" s="130"/>
      <c r="EH744" s="130" t="s">
        <v>315</v>
      </c>
      <c r="EI744" s="130" t="s">
        <v>316</v>
      </c>
      <c r="EJ744" s="130" t="s">
        <v>317</v>
      </c>
      <c r="EK744" s="130" t="s">
        <v>318</v>
      </c>
      <c r="EL744" s="128" t="s">
        <v>319</v>
      </c>
      <c r="EM744" s="131" t="s">
        <v>44</v>
      </c>
      <c r="EO744" s="129" t="s">
        <v>314</v>
      </c>
      <c r="EP744" s="130"/>
      <c r="EQ744" s="130" t="s">
        <v>315</v>
      </c>
      <c r="ER744" s="130" t="s">
        <v>316</v>
      </c>
      <c r="ES744" s="130" t="s">
        <v>317</v>
      </c>
      <c r="ET744" s="130" t="s">
        <v>318</v>
      </c>
      <c r="EU744" s="128" t="s">
        <v>319</v>
      </c>
      <c r="EV744" s="131" t="s">
        <v>44</v>
      </c>
      <c r="EX744" s="129" t="s">
        <v>314</v>
      </c>
      <c r="EY744" s="130"/>
      <c r="EZ744" s="130" t="s">
        <v>315</v>
      </c>
      <c r="FA744" s="130" t="s">
        <v>316</v>
      </c>
      <c r="FB744" s="130" t="s">
        <v>317</v>
      </c>
      <c r="FC744" s="130" t="s">
        <v>318</v>
      </c>
      <c r="FD744" s="128" t="s">
        <v>319</v>
      </c>
      <c r="FE744" s="131" t="s">
        <v>44</v>
      </c>
      <c r="FG744" s="129" t="s">
        <v>314</v>
      </c>
      <c r="FH744" s="130"/>
      <c r="FI744" s="130" t="s">
        <v>315</v>
      </c>
      <c r="FJ744" s="130" t="s">
        <v>316</v>
      </c>
      <c r="FK744" s="130" t="s">
        <v>317</v>
      </c>
      <c r="FL744" s="130" t="s">
        <v>318</v>
      </c>
      <c r="FM744" s="128" t="s">
        <v>319</v>
      </c>
      <c r="FN744" s="131" t="s">
        <v>44</v>
      </c>
      <c r="FP744" s="129" t="s">
        <v>314</v>
      </c>
      <c r="FQ744" s="130"/>
      <c r="FR744" s="130" t="s">
        <v>315</v>
      </c>
      <c r="FS744" s="130" t="s">
        <v>316</v>
      </c>
      <c r="FT744" s="130" t="s">
        <v>317</v>
      </c>
      <c r="FU744" s="130" t="s">
        <v>318</v>
      </c>
      <c r="FV744" s="128" t="s">
        <v>319</v>
      </c>
      <c r="FW744" s="131" t="s">
        <v>44</v>
      </c>
      <c r="FY744" s="129" t="s">
        <v>314</v>
      </c>
      <c r="FZ744" s="130"/>
      <c r="GA744" s="130" t="s">
        <v>315</v>
      </c>
      <c r="GB744" s="130" t="s">
        <v>316</v>
      </c>
      <c r="GC744" s="130" t="s">
        <v>317</v>
      </c>
      <c r="GD744" s="130" t="s">
        <v>318</v>
      </c>
      <c r="GE744" s="128" t="s">
        <v>319</v>
      </c>
      <c r="GF744" s="131" t="s">
        <v>44</v>
      </c>
      <c r="GH744" s="129" t="s">
        <v>314</v>
      </c>
      <c r="GI744" s="130"/>
      <c r="GJ744" s="130" t="s">
        <v>315</v>
      </c>
      <c r="GK744" s="130" t="s">
        <v>316</v>
      </c>
      <c r="GL744" s="130" t="s">
        <v>317</v>
      </c>
      <c r="GM744" s="130" t="s">
        <v>318</v>
      </c>
      <c r="GN744" s="128" t="s">
        <v>319</v>
      </c>
      <c r="GO744" s="131" t="s">
        <v>44</v>
      </c>
      <c r="GQ744" s="129" t="s">
        <v>314</v>
      </c>
      <c r="GR744" s="130"/>
      <c r="GS744" s="130" t="s">
        <v>315</v>
      </c>
      <c r="GT744" s="130" t="s">
        <v>316</v>
      </c>
      <c r="GU744" s="130" t="s">
        <v>317</v>
      </c>
      <c r="GV744" s="130" t="s">
        <v>318</v>
      </c>
      <c r="GW744" s="128" t="s">
        <v>319</v>
      </c>
      <c r="GX744" s="131" t="s">
        <v>44</v>
      </c>
      <c r="GZ744" s="129" t="s">
        <v>314</v>
      </c>
      <c r="HA744" s="130"/>
      <c r="HB744" s="130" t="s">
        <v>315</v>
      </c>
      <c r="HC744" s="130" t="s">
        <v>316</v>
      </c>
      <c r="HD744" s="130" t="s">
        <v>317</v>
      </c>
      <c r="HE744" s="130" t="s">
        <v>318</v>
      </c>
      <c r="HF744" s="128" t="s">
        <v>319</v>
      </c>
      <c r="HG744" s="131" t="s">
        <v>44</v>
      </c>
      <c r="HI744" s="129" t="s">
        <v>314</v>
      </c>
      <c r="HJ744" s="130"/>
      <c r="HK744" s="130" t="s">
        <v>315</v>
      </c>
      <c r="HL744" s="130" t="s">
        <v>316</v>
      </c>
      <c r="HM744" s="130" t="s">
        <v>317</v>
      </c>
      <c r="HN744" s="130" t="s">
        <v>318</v>
      </c>
      <c r="HO744" s="128" t="s">
        <v>319</v>
      </c>
      <c r="HP744" s="131" t="s">
        <v>44</v>
      </c>
      <c r="HR744" s="129" t="s">
        <v>314</v>
      </c>
      <c r="HS744" s="130"/>
      <c r="HT744" s="130" t="s">
        <v>315</v>
      </c>
      <c r="HU744" s="130" t="s">
        <v>316</v>
      </c>
      <c r="HV744" s="130" t="s">
        <v>317</v>
      </c>
      <c r="HW744" s="130" t="s">
        <v>318</v>
      </c>
      <c r="HX744" s="128" t="s">
        <v>319</v>
      </c>
      <c r="HY744" s="131" t="s">
        <v>44</v>
      </c>
      <c r="IA744" s="129" t="s">
        <v>314</v>
      </c>
      <c r="IB744" s="130"/>
      <c r="IC744" s="130" t="s">
        <v>315</v>
      </c>
      <c r="ID744" s="130" t="s">
        <v>316</v>
      </c>
      <c r="IE744" s="130" t="s">
        <v>317</v>
      </c>
      <c r="IF744" s="130" t="s">
        <v>318</v>
      </c>
      <c r="IG744" s="128" t="s">
        <v>319</v>
      </c>
      <c r="IH744" s="131" t="s">
        <v>44</v>
      </c>
      <c r="IJ744" s="129" t="s">
        <v>314</v>
      </c>
      <c r="IK744" s="130"/>
      <c r="IL744" s="130" t="s">
        <v>315</v>
      </c>
      <c r="IM744" s="130" t="s">
        <v>316</v>
      </c>
      <c r="IN744" s="130" t="s">
        <v>317</v>
      </c>
      <c r="IO744" s="130" t="s">
        <v>318</v>
      </c>
      <c r="IP744" s="128" t="s">
        <v>319</v>
      </c>
      <c r="IQ744" s="131" t="s">
        <v>44</v>
      </c>
      <c r="IS744" s="129" t="s">
        <v>314</v>
      </c>
      <c r="IT744" s="130"/>
      <c r="IU744" s="130" t="s">
        <v>315</v>
      </c>
      <c r="IV744" s="130" t="s">
        <v>316</v>
      </c>
      <c r="IW744" s="130" t="s">
        <v>317</v>
      </c>
      <c r="IX744" s="130" t="s">
        <v>318</v>
      </c>
      <c r="IY744" s="128" t="s">
        <v>319</v>
      </c>
      <c r="IZ744" s="131" t="s">
        <v>44</v>
      </c>
      <c r="JB744" s="129" t="s">
        <v>314</v>
      </c>
      <c r="JC744" s="130"/>
      <c r="JD744" s="130" t="s">
        <v>315</v>
      </c>
      <c r="JE744" s="130" t="s">
        <v>316</v>
      </c>
      <c r="JF744" s="130" t="s">
        <v>317</v>
      </c>
      <c r="JG744" s="130" t="s">
        <v>318</v>
      </c>
      <c r="JH744" s="128" t="s">
        <v>319</v>
      </c>
      <c r="JI744" s="131" t="s">
        <v>44</v>
      </c>
      <c r="JK744" s="129" t="s">
        <v>314</v>
      </c>
      <c r="JL744" s="130"/>
      <c r="JM744" s="130" t="s">
        <v>315</v>
      </c>
      <c r="JN744" s="130" t="s">
        <v>316</v>
      </c>
      <c r="JO744" s="130" t="s">
        <v>317</v>
      </c>
      <c r="JP744" s="130" t="s">
        <v>318</v>
      </c>
      <c r="JQ744" s="128" t="s">
        <v>319</v>
      </c>
      <c r="JR744" s="131" t="s">
        <v>44</v>
      </c>
      <c r="JT744" s="129" t="s">
        <v>314</v>
      </c>
      <c r="JU744" s="130"/>
      <c r="JV744" s="130" t="s">
        <v>315</v>
      </c>
      <c r="JW744" s="130" t="s">
        <v>316</v>
      </c>
      <c r="JX744" s="130" t="s">
        <v>317</v>
      </c>
      <c r="JY744" s="130" t="s">
        <v>318</v>
      </c>
      <c r="JZ744" s="128" t="s">
        <v>319</v>
      </c>
      <c r="KA744" s="131" t="s">
        <v>44</v>
      </c>
      <c r="KC744" s="129" t="s">
        <v>314</v>
      </c>
      <c r="KD744" s="130"/>
      <c r="KE744" s="130" t="s">
        <v>315</v>
      </c>
      <c r="KF744" s="130" t="s">
        <v>316</v>
      </c>
      <c r="KG744" s="130" t="s">
        <v>317</v>
      </c>
      <c r="KH744" s="130" t="s">
        <v>318</v>
      </c>
      <c r="KI744" s="128" t="s">
        <v>319</v>
      </c>
      <c r="KJ744" s="131" t="s">
        <v>44</v>
      </c>
      <c r="KL744" s="129" t="s">
        <v>314</v>
      </c>
      <c r="KM744" s="130"/>
      <c r="KN744" s="130" t="s">
        <v>315</v>
      </c>
      <c r="KO744" s="130" t="s">
        <v>316</v>
      </c>
      <c r="KP744" s="130" t="s">
        <v>317</v>
      </c>
      <c r="KQ744" s="130" t="s">
        <v>318</v>
      </c>
      <c r="KR744" s="128" t="s">
        <v>319</v>
      </c>
      <c r="KS744" s="131" t="s">
        <v>44</v>
      </c>
      <c r="KU744" s="129" t="s">
        <v>314</v>
      </c>
      <c r="KV744" s="130"/>
      <c r="KW744" s="130" t="s">
        <v>315</v>
      </c>
      <c r="KX744" s="130" t="s">
        <v>316</v>
      </c>
      <c r="KY744" s="130" t="s">
        <v>317</v>
      </c>
      <c r="KZ744" s="130" t="s">
        <v>318</v>
      </c>
      <c r="LA744" s="128" t="s">
        <v>319</v>
      </c>
      <c r="LB744" s="131" t="s">
        <v>44</v>
      </c>
      <c r="LD744" s="129" t="s">
        <v>314</v>
      </c>
      <c r="LE744" s="130"/>
      <c r="LF744" s="130" t="s">
        <v>315</v>
      </c>
      <c r="LG744" s="130" t="s">
        <v>316</v>
      </c>
      <c r="LH744" s="130" t="s">
        <v>317</v>
      </c>
      <c r="LI744" s="130" t="s">
        <v>318</v>
      </c>
      <c r="LJ744" s="128" t="s">
        <v>319</v>
      </c>
      <c r="LK744" s="131" t="s">
        <v>44</v>
      </c>
      <c r="LM744" s="129" t="s">
        <v>314</v>
      </c>
      <c r="LN744" s="130"/>
      <c r="LO744" s="130" t="s">
        <v>315</v>
      </c>
      <c r="LP744" s="130" t="s">
        <v>316</v>
      </c>
      <c r="LQ744" s="130" t="s">
        <v>317</v>
      </c>
      <c r="LR744" s="130" t="s">
        <v>318</v>
      </c>
      <c r="LS744" s="128" t="s">
        <v>319</v>
      </c>
      <c r="LT744" s="131" t="s">
        <v>44</v>
      </c>
      <c r="LV744" s="129" t="s">
        <v>314</v>
      </c>
      <c r="LW744" s="130"/>
      <c r="LX744" s="130" t="s">
        <v>315</v>
      </c>
      <c r="LY744" s="130" t="s">
        <v>316</v>
      </c>
      <c r="LZ744" s="130" t="s">
        <v>317</v>
      </c>
      <c r="MA744" s="130" t="s">
        <v>318</v>
      </c>
      <c r="MB744" s="128" t="s">
        <v>319</v>
      </c>
      <c r="MC744" s="131" t="s">
        <v>44</v>
      </c>
      <c r="ME744" s="129" t="s">
        <v>314</v>
      </c>
      <c r="MF744" s="130"/>
      <c r="MG744" s="130" t="s">
        <v>315</v>
      </c>
      <c r="MH744" s="130" t="s">
        <v>316</v>
      </c>
      <c r="MI744" s="130" t="s">
        <v>317</v>
      </c>
      <c r="MJ744" s="130" t="s">
        <v>318</v>
      </c>
      <c r="MK744" s="128" t="s">
        <v>319</v>
      </c>
      <c r="ML744" s="131" t="s">
        <v>44</v>
      </c>
      <c r="MN744" s="129" t="s">
        <v>314</v>
      </c>
      <c r="MO744" s="130"/>
      <c r="MP744" s="130" t="s">
        <v>315</v>
      </c>
      <c r="MQ744" s="130" t="s">
        <v>316</v>
      </c>
      <c r="MR744" s="130" t="s">
        <v>317</v>
      </c>
      <c r="MS744" s="130" t="s">
        <v>318</v>
      </c>
      <c r="MT744" s="128" t="s">
        <v>319</v>
      </c>
      <c r="MU744" s="131" t="s">
        <v>44</v>
      </c>
      <c r="MW744" s="129" t="s">
        <v>314</v>
      </c>
      <c r="MX744" s="130"/>
      <c r="MY744" s="130" t="s">
        <v>315</v>
      </c>
      <c r="MZ744" s="130" t="s">
        <v>316</v>
      </c>
      <c r="NA744" s="130" t="s">
        <v>317</v>
      </c>
      <c r="NB744" s="130" t="s">
        <v>318</v>
      </c>
      <c r="NC744" s="128" t="s">
        <v>319</v>
      </c>
      <c r="ND744" s="131" t="s">
        <v>44</v>
      </c>
      <c r="NF744" s="129" t="s">
        <v>314</v>
      </c>
      <c r="NG744" s="130"/>
      <c r="NH744" s="130" t="s">
        <v>315</v>
      </c>
      <c r="NI744" s="130" t="s">
        <v>316</v>
      </c>
      <c r="NJ744" s="130" t="s">
        <v>317</v>
      </c>
      <c r="NK744" s="130" t="s">
        <v>318</v>
      </c>
      <c r="NL744" s="128" t="s">
        <v>319</v>
      </c>
      <c r="NM744" s="131" t="s">
        <v>44</v>
      </c>
      <c r="NO744" s="129" t="s">
        <v>314</v>
      </c>
      <c r="NP744" s="130"/>
      <c r="NQ744" s="130" t="s">
        <v>315</v>
      </c>
      <c r="NR744" s="130" t="s">
        <v>316</v>
      </c>
      <c r="NS744" s="130" t="s">
        <v>317</v>
      </c>
      <c r="NT744" s="130" t="s">
        <v>318</v>
      </c>
      <c r="NU744" s="128" t="s">
        <v>319</v>
      </c>
      <c r="NV744" s="131" t="s">
        <v>44</v>
      </c>
      <c r="NX744" s="129" t="s">
        <v>314</v>
      </c>
      <c r="NY744" s="130"/>
      <c r="NZ744" s="130" t="s">
        <v>315</v>
      </c>
      <c r="OA744" s="130" t="s">
        <v>316</v>
      </c>
      <c r="OB744" s="130" t="s">
        <v>317</v>
      </c>
      <c r="OC744" s="130" t="s">
        <v>318</v>
      </c>
      <c r="OD744" s="128" t="s">
        <v>319</v>
      </c>
      <c r="OE744" s="131" t="s">
        <v>44</v>
      </c>
      <c r="OG744" s="129" t="s">
        <v>314</v>
      </c>
      <c r="OH744" s="130"/>
      <c r="OI744" s="130" t="s">
        <v>315</v>
      </c>
      <c r="OJ744" s="130" t="s">
        <v>316</v>
      </c>
      <c r="OK744" s="130" t="s">
        <v>317</v>
      </c>
      <c r="OL744" s="130" t="s">
        <v>318</v>
      </c>
      <c r="OM744" s="128" t="s">
        <v>319</v>
      </c>
      <c r="ON744" s="131" t="s">
        <v>44</v>
      </c>
      <c r="OP744" s="129" t="s">
        <v>314</v>
      </c>
      <c r="OQ744" s="130"/>
      <c r="OR744" s="130" t="s">
        <v>315</v>
      </c>
      <c r="OS744" s="130" t="s">
        <v>316</v>
      </c>
      <c r="OT744" s="130" t="s">
        <v>317</v>
      </c>
      <c r="OU744" s="130" t="s">
        <v>318</v>
      </c>
      <c r="OV744" s="128" t="s">
        <v>319</v>
      </c>
      <c r="OW744" s="131" t="s">
        <v>44</v>
      </c>
      <c r="OY744" s="129" t="s">
        <v>314</v>
      </c>
      <c r="OZ744" s="130"/>
      <c r="PA744" s="130" t="s">
        <v>315</v>
      </c>
      <c r="PB744" s="130" t="s">
        <v>316</v>
      </c>
      <c r="PC744" s="130" t="s">
        <v>317</v>
      </c>
      <c r="PD744" s="130" t="s">
        <v>318</v>
      </c>
      <c r="PE744" s="128" t="s">
        <v>319</v>
      </c>
      <c r="PF744" s="131" t="s">
        <v>44</v>
      </c>
    </row>
    <row r="745" spans="1:422">
      <c r="A745" s="118"/>
      <c r="B745" s="118"/>
      <c r="C745" s="115"/>
      <c r="D745" s="115"/>
      <c r="E745" s="115"/>
      <c r="F745" s="115"/>
      <c r="G745" s="115"/>
      <c r="H745" s="115">
        <f t="shared" ref="H745:H752" si="11726">PRODUCT(C745:G745)</f>
        <v>0</v>
      </c>
      <c r="J745" s="118"/>
      <c r="K745" s="118"/>
      <c r="L745" s="115"/>
      <c r="M745" s="115"/>
      <c r="N745" s="115"/>
      <c r="O745" s="115"/>
      <c r="P745" s="115"/>
      <c r="Q745" s="115">
        <f t="shared" ref="Q745:Q752" si="11727">PRODUCT(L745:P745)</f>
        <v>0</v>
      </c>
      <c r="S745" s="118"/>
      <c r="T745" s="118"/>
      <c r="U745" s="115"/>
      <c r="V745" s="115"/>
      <c r="W745" s="115"/>
      <c r="X745" s="115"/>
      <c r="Y745" s="115"/>
      <c r="Z745" s="115">
        <f t="shared" ref="Z745:Z752" si="11728">PRODUCT(U745:Y745)</f>
        <v>0</v>
      </c>
      <c r="AB745" s="118"/>
      <c r="AC745" s="118"/>
      <c r="AD745" s="115"/>
      <c r="AE745" s="115"/>
      <c r="AF745" s="115"/>
      <c r="AG745" s="115"/>
      <c r="AH745" s="115"/>
      <c r="AI745" s="115">
        <f t="shared" ref="AI745:AI752" si="11729">PRODUCT(AD745:AH745)</f>
        <v>0</v>
      </c>
      <c r="AK745" s="118"/>
      <c r="AL745" s="118"/>
      <c r="AM745" s="115"/>
      <c r="AN745" s="115"/>
      <c r="AO745" s="115"/>
      <c r="AP745" s="115"/>
      <c r="AQ745" s="115"/>
      <c r="AR745" s="115">
        <f t="shared" ref="AR745:AR752" si="11730">PRODUCT(AM745:AQ745)</f>
        <v>0</v>
      </c>
      <c r="AT745" s="118"/>
      <c r="AU745" s="118"/>
      <c r="AV745" s="115"/>
      <c r="AW745" s="115"/>
      <c r="AX745" s="115"/>
      <c r="AY745" s="115"/>
      <c r="AZ745" s="115"/>
      <c r="BA745" s="115">
        <f t="shared" ref="BA745:BA752" si="11731">PRODUCT(AV745:AZ745)</f>
        <v>0</v>
      </c>
      <c r="BC745" s="118"/>
      <c r="BD745" s="118"/>
      <c r="BE745" s="115"/>
      <c r="BF745" s="115"/>
      <c r="BG745" s="115"/>
      <c r="BH745" s="115"/>
      <c r="BI745" s="115"/>
      <c r="BJ745" s="115">
        <f t="shared" ref="BJ745:BJ752" si="11732">PRODUCT(BE745:BI745)</f>
        <v>0</v>
      </c>
      <c r="BL745" s="118"/>
      <c r="BM745" s="118"/>
      <c r="BN745" s="115"/>
      <c r="BO745" s="115"/>
      <c r="BP745" s="115"/>
      <c r="BQ745" s="115"/>
      <c r="BR745" s="115"/>
      <c r="BS745" s="115">
        <f t="shared" ref="BS745:BS752" si="11733">PRODUCT(BN745:BR745)</f>
        <v>0</v>
      </c>
      <c r="BU745" s="118"/>
      <c r="BV745" s="118"/>
      <c r="BW745" s="115"/>
      <c r="BX745" s="115"/>
      <c r="BY745" s="115"/>
      <c r="BZ745" s="115"/>
      <c r="CA745" s="115"/>
      <c r="CB745" s="115">
        <f t="shared" ref="CB745:CB752" si="11734">PRODUCT(BW745:CA745)</f>
        <v>0</v>
      </c>
      <c r="CD745" s="118"/>
      <c r="CE745" s="118"/>
      <c r="CF745" s="115"/>
      <c r="CG745" s="115"/>
      <c r="CH745" s="115"/>
      <c r="CI745" s="115"/>
      <c r="CJ745" s="115"/>
      <c r="CK745" s="115">
        <f t="shared" ref="CK745:CK752" si="11735">PRODUCT(CF745:CJ745)</f>
        <v>0</v>
      </c>
      <c r="CM745" s="118"/>
      <c r="CN745" s="118"/>
      <c r="CO745" s="115"/>
      <c r="CP745" s="115"/>
      <c r="CQ745" s="115"/>
      <c r="CR745" s="115"/>
      <c r="CS745" s="115"/>
      <c r="CT745" s="115">
        <f t="shared" ref="CT745:CT752" si="11736">PRODUCT(CO745:CS745)</f>
        <v>0</v>
      </c>
      <c r="CV745" s="118"/>
      <c r="CW745" s="118"/>
      <c r="CX745" s="115"/>
      <c r="CY745" s="115"/>
      <c r="CZ745" s="115"/>
      <c r="DA745" s="115"/>
      <c r="DB745" s="115"/>
      <c r="DC745" s="115">
        <f t="shared" ref="DC745:DC752" si="11737">PRODUCT(CX745:DB745)</f>
        <v>0</v>
      </c>
      <c r="DE745" s="118"/>
      <c r="DF745" s="118"/>
      <c r="DG745" s="115"/>
      <c r="DH745" s="115"/>
      <c r="DI745" s="115"/>
      <c r="DJ745" s="115"/>
      <c r="DK745" s="115"/>
      <c r="DL745" s="115">
        <f t="shared" ref="DL745:DL752" si="11738">PRODUCT(DG745:DK745)</f>
        <v>0</v>
      </c>
      <c r="DN745" s="118"/>
      <c r="DO745" s="118"/>
      <c r="DP745" s="115"/>
      <c r="DQ745" s="115"/>
      <c r="DR745" s="115"/>
      <c r="DS745" s="115"/>
      <c r="DT745" s="115"/>
      <c r="DU745" s="115">
        <f t="shared" ref="DU745:DU752" si="11739">PRODUCT(DP745:DT745)</f>
        <v>0</v>
      </c>
      <c r="DW745" s="118"/>
      <c r="DX745" s="118"/>
      <c r="DY745" s="115"/>
      <c r="DZ745" s="115"/>
      <c r="EA745" s="115"/>
      <c r="EB745" s="115"/>
      <c r="EC745" s="115"/>
      <c r="ED745" s="115">
        <f t="shared" ref="ED745:ED752" si="11740">PRODUCT(DY745:EC745)</f>
        <v>0</v>
      </c>
      <c r="EF745" s="118"/>
      <c r="EG745" s="118"/>
      <c r="EH745" s="115"/>
      <c r="EI745" s="115"/>
      <c r="EJ745" s="115"/>
      <c r="EK745" s="115"/>
      <c r="EL745" s="115"/>
      <c r="EM745" s="115">
        <f t="shared" ref="EM745:EM752" si="11741">PRODUCT(EH745:EL745)</f>
        <v>0</v>
      </c>
      <c r="EO745" s="118"/>
      <c r="EP745" s="118"/>
      <c r="EQ745" s="115"/>
      <c r="ER745" s="115"/>
      <c r="ES745" s="115"/>
      <c r="ET745" s="115"/>
      <c r="EU745" s="115"/>
      <c r="EV745" s="115">
        <f t="shared" ref="EV745:EV752" si="11742">PRODUCT(EQ745:EU745)</f>
        <v>0</v>
      </c>
      <c r="EX745" s="118"/>
      <c r="EY745" s="118"/>
      <c r="EZ745" s="115"/>
      <c r="FA745" s="115"/>
      <c r="FB745" s="115"/>
      <c r="FC745" s="115"/>
      <c r="FD745" s="115"/>
      <c r="FE745" s="115">
        <f t="shared" ref="FE745:FE752" si="11743">PRODUCT(EZ745:FD745)</f>
        <v>0</v>
      </c>
      <c r="FG745" s="118"/>
      <c r="FH745" s="118"/>
      <c r="FI745" s="115"/>
      <c r="FJ745" s="115"/>
      <c r="FK745" s="115"/>
      <c r="FL745" s="115"/>
      <c r="FM745" s="115"/>
      <c r="FN745" s="115">
        <f t="shared" ref="FN745:FN752" si="11744">PRODUCT(FI745:FM745)</f>
        <v>0</v>
      </c>
      <c r="FP745" s="118"/>
      <c r="FQ745" s="118"/>
      <c r="FR745" s="115"/>
      <c r="FS745" s="115"/>
      <c r="FT745" s="115"/>
      <c r="FU745" s="115"/>
      <c r="FV745" s="115"/>
      <c r="FW745" s="115">
        <f t="shared" ref="FW745:FW752" si="11745">PRODUCT(FR745:FV745)</f>
        <v>0</v>
      </c>
      <c r="FY745" s="118" t="s">
        <v>851</v>
      </c>
      <c r="FZ745" s="118"/>
      <c r="GA745" s="115"/>
      <c r="GB745" s="115"/>
      <c r="GC745" s="115"/>
      <c r="GD745" s="115">
        <v>1</v>
      </c>
      <c r="GE745" s="115"/>
      <c r="GF745" s="115">
        <f t="shared" ref="GF745:GF752" si="11746">PRODUCT(GA745:GE745)</f>
        <v>1</v>
      </c>
      <c r="GH745" s="118" t="s">
        <v>851</v>
      </c>
      <c r="GI745" s="118"/>
      <c r="GJ745" s="115"/>
      <c r="GK745" s="115"/>
      <c r="GL745" s="115"/>
      <c r="GM745" s="115">
        <v>1</v>
      </c>
      <c r="GN745" s="115"/>
      <c r="GO745" s="115">
        <f t="shared" ref="GO745:GO752" si="11747">PRODUCT(GJ745:GN745)</f>
        <v>1</v>
      </c>
      <c r="GQ745" s="118" t="s">
        <v>851</v>
      </c>
      <c r="GR745" s="118"/>
      <c r="GS745" s="115"/>
      <c r="GT745" s="115"/>
      <c r="GU745" s="115"/>
      <c r="GV745" s="115">
        <v>1</v>
      </c>
      <c r="GW745" s="115"/>
      <c r="GX745" s="115">
        <f t="shared" ref="GX745:GX752" si="11748">PRODUCT(GS745:GW745)</f>
        <v>1</v>
      </c>
      <c r="GZ745" s="118"/>
      <c r="HA745" s="118"/>
      <c r="HB745" s="115"/>
      <c r="HC745" s="115"/>
      <c r="HD745" s="115"/>
      <c r="HE745" s="115"/>
      <c r="HF745" s="115"/>
      <c r="HG745" s="115">
        <f t="shared" ref="HG745:HG752" si="11749">PRODUCT(HB745:HF745)</f>
        <v>0</v>
      </c>
      <c r="HI745" s="118"/>
      <c r="HJ745" s="118"/>
      <c r="HK745" s="115"/>
      <c r="HL745" s="115"/>
      <c r="HM745" s="115"/>
      <c r="HN745" s="115"/>
      <c r="HO745" s="115"/>
      <c r="HP745" s="115">
        <f t="shared" ref="HP745:HP752" si="11750">PRODUCT(HK745:HO745)</f>
        <v>0</v>
      </c>
      <c r="HR745" s="118"/>
      <c r="HS745" s="118"/>
      <c r="HT745" s="115"/>
      <c r="HU745" s="115"/>
      <c r="HV745" s="115"/>
      <c r="HW745" s="115"/>
      <c r="HX745" s="115"/>
      <c r="HY745" s="115">
        <f t="shared" ref="HY745:HY752" si="11751">PRODUCT(HT745:HX745)</f>
        <v>0</v>
      </c>
      <c r="IA745" s="118"/>
      <c r="IB745" s="118"/>
      <c r="IC745" s="115"/>
      <c r="ID745" s="115"/>
      <c r="IE745" s="115"/>
      <c r="IF745" s="115"/>
      <c r="IG745" s="115"/>
      <c r="IH745" s="115">
        <f t="shared" ref="IH745:IH752" si="11752">PRODUCT(IC745:IG745)</f>
        <v>0</v>
      </c>
      <c r="IJ745" s="118"/>
      <c r="IK745" s="118"/>
      <c r="IL745" s="115"/>
      <c r="IM745" s="115"/>
      <c r="IN745" s="115"/>
      <c r="IO745" s="115"/>
      <c r="IP745" s="115"/>
      <c r="IQ745" s="115">
        <f t="shared" ref="IQ745:IQ752" si="11753">PRODUCT(IL745:IP745)</f>
        <v>0</v>
      </c>
      <c r="IS745" s="118"/>
      <c r="IT745" s="118"/>
      <c r="IU745" s="115"/>
      <c r="IV745" s="115"/>
      <c r="IW745" s="115"/>
      <c r="IX745" s="115"/>
      <c r="IY745" s="115"/>
      <c r="IZ745" s="115">
        <f t="shared" ref="IZ745:IZ752" si="11754">PRODUCT(IU745:IY745)</f>
        <v>0</v>
      </c>
      <c r="JB745" s="118"/>
      <c r="JC745" s="118"/>
      <c r="JD745" s="115"/>
      <c r="JE745" s="115"/>
      <c r="JF745" s="115"/>
      <c r="JG745" s="115"/>
      <c r="JH745" s="115"/>
      <c r="JI745" s="115">
        <f t="shared" ref="JI745:JI752" si="11755">PRODUCT(JD745:JH745)</f>
        <v>0</v>
      </c>
      <c r="JK745" s="118"/>
      <c r="JL745" s="118"/>
      <c r="JM745" s="115"/>
      <c r="JN745" s="115"/>
      <c r="JO745" s="115"/>
      <c r="JP745" s="115"/>
      <c r="JQ745" s="115"/>
      <c r="JR745" s="115">
        <f t="shared" ref="JR745:JR752" si="11756">PRODUCT(JM745:JQ745)</f>
        <v>0</v>
      </c>
      <c r="JS745" s="481"/>
      <c r="JT745" s="118"/>
      <c r="JU745" s="118"/>
      <c r="JV745" s="115"/>
      <c r="JW745" s="115"/>
      <c r="JX745" s="115"/>
      <c r="JY745" s="115"/>
      <c r="JZ745" s="115"/>
      <c r="KA745" s="115">
        <f t="shared" ref="KA745:KA752" si="11757">PRODUCT(JV745:JZ745)</f>
        <v>0</v>
      </c>
      <c r="KB745" s="481"/>
      <c r="KC745" s="118"/>
      <c r="KD745" s="118"/>
      <c r="KE745" s="115"/>
      <c r="KF745" s="115"/>
      <c r="KG745" s="115"/>
      <c r="KH745" s="115"/>
      <c r="KI745" s="115"/>
      <c r="KJ745" s="115">
        <f t="shared" ref="KJ745:KJ752" si="11758">PRODUCT(KE745:KI745)</f>
        <v>0</v>
      </c>
      <c r="KK745" s="481"/>
      <c r="KL745" s="118"/>
      <c r="KM745" s="118"/>
      <c r="KN745" s="115"/>
      <c r="KO745" s="115"/>
      <c r="KP745" s="115"/>
      <c r="KQ745" s="115"/>
      <c r="KR745" s="115"/>
      <c r="KS745" s="115">
        <f t="shared" ref="KS745:KS752" si="11759">PRODUCT(KN745:KR745)</f>
        <v>0</v>
      </c>
      <c r="KT745" s="481"/>
      <c r="KU745" s="118"/>
      <c r="KV745" s="118"/>
      <c r="KW745" s="115"/>
      <c r="KX745" s="115"/>
      <c r="KY745" s="115"/>
      <c r="KZ745" s="115"/>
      <c r="LA745" s="115"/>
      <c r="LB745" s="115">
        <f t="shared" ref="LB745:LB752" si="11760">PRODUCT(KW745:LA745)</f>
        <v>0</v>
      </c>
      <c r="LC745" s="481"/>
      <c r="LD745" s="118"/>
      <c r="LE745" s="118"/>
      <c r="LF745" s="115"/>
      <c r="LG745" s="115"/>
      <c r="LH745" s="115"/>
      <c r="LI745" s="115"/>
      <c r="LJ745" s="115"/>
      <c r="LK745" s="115">
        <f t="shared" ref="LK745:LK752" si="11761">PRODUCT(LF745:LJ745)</f>
        <v>0</v>
      </c>
      <c r="LL745" s="481"/>
      <c r="LM745" s="118"/>
      <c r="LN745" s="118"/>
      <c r="LO745" s="115"/>
      <c r="LP745" s="115"/>
      <c r="LQ745" s="115"/>
      <c r="LR745" s="115"/>
      <c r="LS745" s="115"/>
      <c r="LT745" s="115">
        <f t="shared" ref="LT745:LT752" si="11762">PRODUCT(LO745:LS745)</f>
        <v>0</v>
      </c>
      <c r="LU745" s="481"/>
      <c r="LV745" s="118"/>
      <c r="LW745" s="118"/>
      <c r="LX745" s="115"/>
      <c r="LY745" s="115"/>
      <c r="LZ745" s="115"/>
      <c r="MA745" s="115"/>
      <c r="MB745" s="115"/>
      <c r="MC745" s="115">
        <f t="shared" ref="MC745:MC752" si="11763">PRODUCT(LX745:MB745)</f>
        <v>0</v>
      </c>
      <c r="MD745" s="481"/>
      <c r="ME745" s="118"/>
      <c r="MF745" s="118"/>
      <c r="MG745" s="115"/>
      <c r="MH745" s="115"/>
      <c r="MI745" s="115"/>
      <c r="MJ745" s="115"/>
      <c r="MK745" s="115"/>
      <c r="ML745" s="115">
        <f t="shared" ref="ML745:ML752" si="11764">PRODUCT(MG745:MK745)</f>
        <v>0</v>
      </c>
      <c r="MM745" s="481"/>
      <c r="MN745" s="118"/>
      <c r="MO745" s="118"/>
      <c r="MP745" s="115"/>
      <c r="MQ745" s="115"/>
      <c r="MR745" s="115"/>
      <c r="MS745" s="115"/>
      <c r="MT745" s="115"/>
      <c r="MU745" s="115">
        <f t="shared" ref="MU745:MU752" si="11765">PRODUCT(MP745:MT745)</f>
        <v>0</v>
      </c>
      <c r="MV745" s="481"/>
      <c r="MW745" s="118"/>
      <c r="MX745" s="118"/>
      <c r="MY745" s="115"/>
      <c r="MZ745" s="115"/>
      <c r="NA745" s="115"/>
      <c r="NB745" s="115"/>
      <c r="NC745" s="115"/>
      <c r="ND745" s="115">
        <f t="shared" ref="ND745:ND752" si="11766">PRODUCT(MY745:NC745)</f>
        <v>0</v>
      </c>
      <c r="NE745" s="481"/>
      <c r="NF745" s="118"/>
      <c r="NG745" s="118"/>
      <c r="NH745" s="115"/>
      <c r="NI745" s="115"/>
      <c r="NJ745" s="115"/>
      <c r="NK745" s="115"/>
      <c r="NL745" s="115"/>
      <c r="NM745" s="115">
        <f t="shared" ref="NM745:NM752" si="11767">PRODUCT(NH745:NL745)</f>
        <v>0</v>
      </c>
      <c r="NN745" s="481"/>
      <c r="NO745" s="118" t="s">
        <v>851</v>
      </c>
      <c r="NP745" s="118"/>
      <c r="NQ745" s="115"/>
      <c r="NR745" s="115"/>
      <c r="NS745" s="115"/>
      <c r="NT745" s="115">
        <v>1</v>
      </c>
      <c r="NU745" s="115"/>
      <c r="NV745" s="115">
        <f t="shared" ref="NV745:NV752" si="11768">PRODUCT(NQ745:NU745)</f>
        <v>1</v>
      </c>
      <c r="NW745" s="481"/>
      <c r="NX745" s="118"/>
      <c r="NY745" s="118"/>
      <c r="NZ745" s="115"/>
      <c r="OA745" s="115"/>
      <c r="OB745" s="115"/>
      <c r="OC745" s="115"/>
      <c r="OD745" s="115"/>
      <c r="OE745" s="115">
        <f t="shared" ref="OE745:OE752" si="11769">PRODUCT(NZ745:OD745)</f>
        <v>0</v>
      </c>
      <c r="OF745" s="481"/>
      <c r="OG745" s="118"/>
      <c r="OH745" s="118"/>
      <c r="OI745" s="115"/>
      <c r="OJ745" s="115"/>
      <c r="OK745" s="115"/>
      <c r="OL745" s="115"/>
      <c r="OM745" s="115"/>
      <c r="ON745" s="115">
        <f t="shared" ref="ON745:ON752" si="11770">PRODUCT(OI745:OM745)</f>
        <v>0</v>
      </c>
      <c r="OO745" s="481"/>
      <c r="OP745" s="118"/>
      <c r="OQ745" s="118"/>
      <c r="OR745" s="115"/>
      <c r="OS745" s="115"/>
      <c r="OT745" s="115"/>
      <c r="OU745" s="115"/>
      <c r="OV745" s="115"/>
      <c r="OW745" s="115">
        <f t="shared" ref="OW745:OW752" si="11771">PRODUCT(OR745:OV745)</f>
        <v>0</v>
      </c>
      <c r="OY745" s="118"/>
      <c r="OZ745" s="118"/>
      <c r="PA745" s="115"/>
      <c r="PB745" s="115"/>
      <c r="PC745" s="115"/>
      <c r="PD745" s="115"/>
      <c r="PE745" s="115"/>
      <c r="PF745" s="115">
        <f t="shared" ref="PF745:PF752" si="11772">PRODUCT(PA745:PE745)</f>
        <v>0</v>
      </c>
    </row>
    <row r="746" spans="1:422">
      <c r="A746" s="118"/>
      <c r="B746" s="118"/>
      <c r="C746" s="115"/>
      <c r="D746" s="115"/>
      <c r="E746" s="115"/>
      <c r="F746" s="115"/>
      <c r="G746" s="115"/>
      <c r="H746" s="115">
        <f t="shared" si="11726"/>
        <v>0</v>
      </c>
      <c r="J746" s="118"/>
      <c r="K746" s="118"/>
      <c r="L746" s="115"/>
      <c r="M746" s="115"/>
      <c r="N746" s="115"/>
      <c r="O746" s="115"/>
      <c r="P746" s="115"/>
      <c r="Q746" s="115">
        <f t="shared" si="11727"/>
        <v>0</v>
      </c>
      <c r="S746" s="118"/>
      <c r="T746" s="118"/>
      <c r="U746" s="115"/>
      <c r="V746" s="115"/>
      <c r="W746" s="115"/>
      <c r="X746" s="115"/>
      <c r="Y746" s="115"/>
      <c r="Z746" s="115">
        <f t="shared" si="11728"/>
        <v>0</v>
      </c>
      <c r="AB746" s="118"/>
      <c r="AC746" s="118"/>
      <c r="AD746" s="115"/>
      <c r="AE746" s="115"/>
      <c r="AF746" s="115"/>
      <c r="AG746" s="115"/>
      <c r="AH746" s="115"/>
      <c r="AI746" s="115">
        <f t="shared" si="11729"/>
        <v>0</v>
      </c>
      <c r="AK746" s="118"/>
      <c r="AL746" s="118"/>
      <c r="AM746" s="115"/>
      <c r="AN746" s="115"/>
      <c r="AO746" s="115"/>
      <c r="AP746" s="115"/>
      <c r="AQ746" s="115"/>
      <c r="AR746" s="115">
        <f t="shared" si="11730"/>
        <v>0</v>
      </c>
      <c r="AT746" s="118"/>
      <c r="AU746" s="118"/>
      <c r="AV746" s="115"/>
      <c r="AW746" s="115"/>
      <c r="AX746" s="115"/>
      <c r="AY746" s="115"/>
      <c r="AZ746" s="115"/>
      <c r="BA746" s="115">
        <f t="shared" si="11731"/>
        <v>0</v>
      </c>
      <c r="BC746" s="118"/>
      <c r="BD746" s="118"/>
      <c r="BE746" s="115"/>
      <c r="BF746" s="115"/>
      <c r="BG746" s="115"/>
      <c r="BH746" s="115"/>
      <c r="BI746" s="115"/>
      <c r="BJ746" s="115">
        <f t="shared" si="11732"/>
        <v>0</v>
      </c>
      <c r="BL746" s="118"/>
      <c r="BM746" s="118"/>
      <c r="BN746" s="115"/>
      <c r="BO746" s="115"/>
      <c r="BP746" s="115"/>
      <c r="BQ746" s="115"/>
      <c r="BR746" s="115"/>
      <c r="BS746" s="115">
        <f t="shared" si="11733"/>
        <v>0</v>
      </c>
      <c r="BU746" s="118"/>
      <c r="BV746" s="118"/>
      <c r="BW746" s="115"/>
      <c r="BX746" s="115"/>
      <c r="BY746" s="115"/>
      <c r="BZ746" s="115"/>
      <c r="CA746" s="115"/>
      <c r="CB746" s="115">
        <f t="shared" si="11734"/>
        <v>0</v>
      </c>
      <c r="CD746" s="118"/>
      <c r="CE746" s="118"/>
      <c r="CF746" s="115"/>
      <c r="CG746" s="115"/>
      <c r="CH746" s="115"/>
      <c r="CI746" s="115"/>
      <c r="CJ746" s="115"/>
      <c r="CK746" s="115">
        <f t="shared" si="11735"/>
        <v>0</v>
      </c>
      <c r="CM746" s="118"/>
      <c r="CN746" s="118"/>
      <c r="CO746" s="115"/>
      <c r="CP746" s="115"/>
      <c r="CQ746" s="115"/>
      <c r="CR746" s="115"/>
      <c r="CS746" s="115"/>
      <c r="CT746" s="115">
        <f t="shared" si="11736"/>
        <v>0</v>
      </c>
      <c r="CV746" s="118"/>
      <c r="CW746" s="118"/>
      <c r="CX746" s="115"/>
      <c r="CY746" s="115"/>
      <c r="CZ746" s="115"/>
      <c r="DA746" s="115"/>
      <c r="DB746" s="115"/>
      <c r="DC746" s="115">
        <f t="shared" si="11737"/>
        <v>0</v>
      </c>
      <c r="DE746" s="118"/>
      <c r="DF746" s="118"/>
      <c r="DG746" s="115"/>
      <c r="DH746" s="115"/>
      <c r="DI746" s="115"/>
      <c r="DJ746" s="115"/>
      <c r="DK746" s="115"/>
      <c r="DL746" s="115">
        <f t="shared" si="11738"/>
        <v>0</v>
      </c>
      <c r="DN746" s="118"/>
      <c r="DO746" s="118"/>
      <c r="DP746" s="115"/>
      <c r="DQ746" s="115"/>
      <c r="DR746" s="115"/>
      <c r="DS746" s="115"/>
      <c r="DT746" s="115"/>
      <c r="DU746" s="115">
        <f t="shared" si="11739"/>
        <v>0</v>
      </c>
      <c r="DW746" s="118"/>
      <c r="DX746" s="118"/>
      <c r="DY746" s="115"/>
      <c r="DZ746" s="115"/>
      <c r="EA746" s="115"/>
      <c r="EB746" s="115"/>
      <c r="EC746" s="115"/>
      <c r="ED746" s="115">
        <f t="shared" si="11740"/>
        <v>0</v>
      </c>
      <c r="EF746" s="118"/>
      <c r="EG746" s="118"/>
      <c r="EH746" s="115"/>
      <c r="EI746" s="115"/>
      <c r="EJ746" s="115"/>
      <c r="EK746" s="115"/>
      <c r="EL746" s="115"/>
      <c r="EM746" s="115">
        <f t="shared" si="11741"/>
        <v>0</v>
      </c>
      <c r="EO746" s="118"/>
      <c r="EP746" s="118"/>
      <c r="EQ746" s="115"/>
      <c r="ER746" s="115"/>
      <c r="ES746" s="115"/>
      <c r="ET746" s="115"/>
      <c r="EU746" s="115"/>
      <c r="EV746" s="115">
        <f t="shared" si="11742"/>
        <v>0</v>
      </c>
      <c r="EX746" s="118"/>
      <c r="EY746" s="118"/>
      <c r="EZ746" s="115"/>
      <c r="FA746" s="115"/>
      <c r="FB746" s="115"/>
      <c r="FC746" s="115"/>
      <c r="FD746" s="115"/>
      <c r="FE746" s="115">
        <f t="shared" si="11743"/>
        <v>0</v>
      </c>
      <c r="FG746" s="118"/>
      <c r="FH746" s="118"/>
      <c r="FI746" s="115"/>
      <c r="FJ746" s="115"/>
      <c r="FK746" s="115"/>
      <c r="FL746" s="115"/>
      <c r="FM746" s="115"/>
      <c r="FN746" s="115">
        <f t="shared" si="11744"/>
        <v>0</v>
      </c>
      <c r="FP746" s="118"/>
      <c r="FQ746" s="118"/>
      <c r="FR746" s="115"/>
      <c r="FS746" s="115"/>
      <c r="FT746" s="115"/>
      <c r="FU746" s="115"/>
      <c r="FV746" s="115"/>
      <c r="FW746" s="115">
        <f t="shared" si="11745"/>
        <v>0</v>
      </c>
      <c r="FY746" s="118"/>
      <c r="FZ746" s="118"/>
      <c r="GA746" s="115"/>
      <c r="GB746" s="115"/>
      <c r="GC746" s="115"/>
      <c r="GD746" s="115"/>
      <c r="GE746" s="115"/>
      <c r="GF746" s="115">
        <f t="shared" si="11746"/>
        <v>0</v>
      </c>
      <c r="GH746" s="118"/>
      <c r="GI746" s="118"/>
      <c r="GJ746" s="115"/>
      <c r="GK746" s="115"/>
      <c r="GL746" s="115"/>
      <c r="GM746" s="115"/>
      <c r="GN746" s="115"/>
      <c r="GO746" s="115">
        <f t="shared" si="11747"/>
        <v>0</v>
      </c>
      <c r="GQ746" s="118"/>
      <c r="GR746" s="118"/>
      <c r="GS746" s="115"/>
      <c r="GT746" s="115"/>
      <c r="GU746" s="115"/>
      <c r="GV746" s="115"/>
      <c r="GW746" s="115"/>
      <c r="GX746" s="115">
        <f t="shared" si="11748"/>
        <v>0</v>
      </c>
      <c r="GZ746" s="118"/>
      <c r="HA746" s="118"/>
      <c r="HB746" s="115"/>
      <c r="HC746" s="115"/>
      <c r="HD746" s="115"/>
      <c r="HE746" s="115"/>
      <c r="HF746" s="115"/>
      <c r="HG746" s="115">
        <f t="shared" si="11749"/>
        <v>0</v>
      </c>
      <c r="HI746" s="118"/>
      <c r="HJ746" s="118"/>
      <c r="HK746" s="115"/>
      <c r="HL746" s="115"/>
      <c r="HM746" s="115"/>
      <c r="HN746" s="115"/>
      <c r="HO746" s="115"/>
      <c r="HP746" s="115">
        <f t="shared" si="11750"/>
        <v>0</v>
      </c>
      <c r="HR746" s="118"/>
      <c r="HS746" s="118"/>
      <c r="HT746" s="115"/>
      <c r="HU746" s="115"/>
      <c r="HV746" s="115"/>
      <c r="HW746" s="115"/>
      <c r="HX746" s="115"/>
      <c r="HY746" s="115">
        <f t="shared" si="11751"/>
        <v>0</v>
      </c>
      <c r="IA746" s="118"/>
      <c r="IB746" s="118"/>
      <c r="IC746" s="115"/>
      <c r="ID746" s="115"/>
      <c r="IE746" s="115"/>
      <c r="IF746" s="115"/>
      <c r="IG746" s="115"/>
      <c r="IH746" s="115">
        <f t="shared" si="11752"/>
        <v>0</v>
      </c>
      <c r="IJ746" s="118"/>
      <c r="IK746" s="118"/>
      <c r="IL746" s="115"/>
      <c r="IM746" s="115"/>
      <c r="IN746" s="115"/>
      <c r="IO746" s="115"/>
      <c r="IP746" s="115"/>
      <c r="IQ746" s="115">
        <f t="shared" si="11753"/>
        <v>0</v>
      </c>
      <c r="IS746" s="118"/>
      <c r="IT746" s="118"/>
      <c r="IU746" s="115"/>
      <c r="IV746" s="115"/>
      <c r="IW746" s="115"/>
      <c r="IX746" s="115"/>
      <c r="IY746" s="115"/>
      <c r="IZ746" s="115">
        <f t="shared" si="11754"/>
        <v>0</v>
      </c>
      <c r="JB746" s="118"/>
      <c r="JC746" s="118"/>
      <c r="JD746" s="115"/>
      <c r="JE746" s="115"/>
      <c r="JF746" s="115"/>
      <c r="JG746" s="115"/>
      <c r="JH746" s="115"/>
      <c r="JI746" s="115">
        <f t="shared" si="11755"/>
        <v>0</v>
      </c>
      <c r="JK746" s="118"/>
      <c r="JL746" s="118"/>
      <c r="JM746" s="115"/>
      <c r="JN746" s="115"/>
      <c r="JO746" s="115"/>
      <c r="JP746" s="115"/>
      <c r="JQ746" s="115"/>
      <c r="JR746" s="115">
        <f t="shared" si="11756"/>
        <v>0</v>
      </c>
      <c r="JS746" s="481"/>
      <c r="JT746" s="118"/>
      <c r="JU746" s="118"/>
      <c r="JV746" s="115"/>
      <c r="JW746" s="115"/>
      <c r="JX746" s="115"/>
      <c r="JY746" s="115"/>
      <c r="JZ746" s="115"/>
      <c r="KA746" s="115">
        <f t="shared" si="11757"/>
        <v>0</v>
      </c>
      <c r="KB746" s="481"/>
      <c r="KC746" s="118"/>
      <c r="KD746" s="118"/>
      <c r="KE746" s="115"/>
      <c r="KF746" s="115"/>
      <c r="KG746" s="115"/>
      <c r="KH746" s="115"/>
      <c r="KI746" s="115"/>
      <c r="KJ746" s="115">
        <f t="shared" si="11758"/>
        <v>0</v>
      </c>
      <c r="KK746" s="481"/>
      <c r="KL746" s="118"/>
      <c r="KM746" s="118"/>
      <c r="KN746" s="115"/>
      <c r="KO746" s="115"/>
      <c r="KP746" s="115"/>
      <c r="KQ746" s="115"/>
      <c r="KR746" s="115"/>
      <c r="KS746" s="115">
        <f t="shared" si="11759"/>
        <v>0</v>
      </c>
      <c r="KT746" s="481"/>
      <c r="KU746" s="118"/>
      <c r="KV746" s="118"/>
      <c r="KW746" s="115"/>
      <c r="KX746" s="115"/>
      <c r="KY746" s="115"/>
      <c r="KZ746" s="115"/>
      <c r="LA746" s="115"/>
      <c r="LB746" s="115">
        <f t="shared" si="11760"/>
        <v>0</v>
      </c>
      <c r="LC746" s="481"/>
      <c r="LD746" s="118"/>
      <c r="LE746" s="118"/>
      <c r="LF746" s="115"/>
      <c r="LG746" s="115"/>
      <c r="LH746" s="115"/>
      <c r="LI746" s="115"/>
      <c r="LJ746" s="115"/>
      <c r="LK746" s="115">
        <f t="shared" si="11761"/>
        <v>0</v>
      </c>
      <c r="LL746" s="481"/>
      <c r="LM746" s="118"/>
      <c r="LN746" s="118"/>
      <c r="LO746" s="115"/>
      <c r="LP746" s="115"/>
      <c r="LQ746" s="115"/>
      <c r="LR746" s="115"/>
      <c r="LS746" s="115"/>
      <c r="LT746" s="115">
        <f t="shared" si="11762"/>
        <v>0</v>
      </c>
      <c r="LU746" s="481"/>
      <c r="LV746" s="118"/>
      <c r="LW746" s="118"/>
      <c r="LX746" s="115"/>
      <c r="LY746" s="115"/>
      <c r="LZ746" s="115"/>
      <c r="MA746" s="115"/>
      <c r="MB746" s="115"/>
      <c r="MC746" s="115">
        <f t="shared" si="11763"/>
        <v>0</v>
      </c>
      <c r="MD746" s="481"/>
      <c r="ME746" s="118"/>
      <c r="MF746" s="118"/>
      <c r="MG746" s="115"/>
      <c r="MH746" s="115"/>
      <c r="MI746" s="115"/>
      <c r="MJ746" s="115"/>
      <c r="MK746" s="115"/>
      <c r="ML746" s="115">
        <f t="shared" si="11764"/>
        <v>0</v>
      </c>
      <c r="MM746" s="481"/>
      <c r="MN746" s="118"/>
      <c r="MO746" s="118"/>
      <c r="MP746" s="115"/>
      <c r="MQ746" s="115"/>
      <c r="MR746" s="115"/>
      <c r="MS746" s="115"/>
      <c r="MT746" s="115"/>
      <c r="MU746" s="115">
        <f t="shared" si="11765"/>
        <v>0</v>
      </c>
      <c r="MV746" s="481"/>
      <c r="MW746" s="118"/>
      <c r="MX746" s="118"/>
      <c r="MY746" s="115"/>
      <c r="MZ746" s="115"/>
      <c r="NA746" s="115"/>
      <c r="NB746" s="115"/>
      <c r="NC746" s="115"/>
      <c r="ND746" s="115">
        <f t="shared" si="11766"/>
        <v>0</v>
      </c>
      <c r="NE746" s="481"/>
      <c r="NF746" s="118"/>
      <c r="NG746" s="118"/>
      <c r="NH746" s="115"/>
      <c r="NI746" s="115"/>
      <c r="NJ746" s="115"/>
      <c r="NK746" s="115"/>
      <c r="NL746" s="115"/>
      <c r="NM746" s="115">
        <f t="shared" si="11767"/>
        <v>0</v>
      </c>
      <c r="NN746" s="481"/>
      <c r="NO746" s="118"/>
      <c r="NP746" s="118"/>
      <c r="NQ746" s="115"/>
      <c r="NR746" s="115"/>
      <c r="NS746" s="115"/>
      <c r="NT746" s="115"/>
      <c r="NU746" s="115"/>
      <c r="NV746" s="115">
        <f t="shared" si="11768"/>
        <v>0</v>
      </c>
      <c r="NW746" s="481"/>
      <c r="NX746" s="118"/>
      <c r="NY746" s="118"/>
      <c r="NZ746" s="115"/>
      <c r="OA746" s="115"/>
      <c r="OB746" s="115"/>
      <c r="OC746" s="115"/>
      <c r="OD746" s="115"/>
      <c r="OE746" s="115">
        <f t="shared" si="11769"/>
        <v>0</v>
      </c>
      <c r="OF746" s="481"/>
      <c r="OG746" s="118"/>
      <c r="OH746" s="118"/>
      <c r="OI746" s="115"/>
      <c r="OJ746" s="115"/>
      <c r="OK746" s="115"/>
      <c r="OL746" s="115"/>
      <c r="OM746" s="115"/>
      <c r="ON746" s="115">
        <f t="shared" si="11770"/>
        <v>0</v>
      </c>
      <c r="OO746" s="481"/>
      <c r="OP746" s="118"/>
      <c r="OQ746" s="118"/>
      <c r="OR746" s="115"/>
      <c r="OS746" s="115"/>
      <c r="OT746" s="115"/>
      <c r="OU746" s="115"/>
      <c r="OV746" s="115"/>
      <c r="OW746" s="115">
        <f t="shared" si="11771"/>
        <v>0</v>
      </c>
      <c r="OY746" s="118"/>
      <c r="OZ746" s="118"/>
      <c r="PA746" s="115"/>
      <c r="PB746" s="115"/>
      <c r="PC746" s="115"/>
      <c r="PD746" s="115"/>
      <c r="PE746" s="115"/>
      <c r="PF746" s="115">
        <f t="shared" si="11772"/>
        <v>0</v>
      </c>
    </row>
    <row r="747" spans="1:422">
      <c r="A747" s="118"/>
      <c r="B747" s="118"/>
      <c r="C747" s="115"/>
      <c r="D747" s="115"/>
      <c r="E747" s="115"/>
      <c r="F747" s="115"/>
      <c r="G747" s="115"/>
      <c r="H747" s="115">
        <f t="shared" si="11726"/>
        <v>0</v>
      </c>
      <c r="J747" s="118"/>
      <c r="K747" s="118"/>
      <c r="L747" s="115"/>
      <c r="M747" s="115"/>
      <c r="N747" s="115"/>
      <c r="O747" s="115"/>
      <c r="P747" s="115"/>
      <c r="Q747" s="115">
        <f t="shared" si="11727"/>
        <v>0</v>
      </c>
      <c r="S747" s="118"/>
      <c r="T747" s="118"/>
      <c r="U747" s="115"/>
      <c r="V747" s="115"/>
      <c r="W747" s="115"/>
      <c r="X747" s="115"/>
      <c r="Y747" s="115"/>
      <c r="Z747" s="115">
        <f t="shared" si="11728"/>
        <v>0</v>
      </c>
      <c r="AB747" s="118"/>
      <c r="AC747" s="118"/>
      <c r="AD747" s="115"/>
      <c r="AE747" s="115"/>
      <c r="AF747" s="115"/>
      <c r="AG747" s="115"/>
      <c r="AH747" s="115"/>
      <c r="AI747" s="115">
        <f t="shared" si="11729"/>
        <v>0</v>
      </c>
      <c r="AK747" s="118"/>
      <c r="AL747" s="118"/>
      <c r="AM747" s="115"/>
      <c r="AN747" s="115"/>
      <c r="AO747" s="115"/>
      <c r="AP747" s="115"/>
      <c r="AQ747" s="115"/>
      <c r="AR747" s="115">
        <f t="shared" si="11730"/>
        <v>0</v>
      </c>
      <c r="AT747" s="118"/>
      <c r="AU747" s="118"/>
      <c r="AV747" s="115"/>
      <c r="AW747" s="115"/>
      <c r="AX747" s="115"/>
      <c r="AY747" s="115"/>
      <c r="AZ747" s="115"/>
      <c r="BA747" s="115">
        <f t="shared" si="11731"/>
        <v>0</v>
      </c>
      <c r="BC747" s="118"/>
      <c r="BD747" s="118"/>
      <c r="BE747" s="115"/>
      <c r="BF747" s="115"/>
      <c r="BG747" s="115"/>
      <c r="BH747" s="115"/>
      <c r="BI747" s="115"/>
      <c r="BJ747" s="115">
        <f t="shared" si="11732"/>
        <v>0</v>
      </c>
      <c r="BL747" s="118"/>
      <c r="BM747" s="118"/>
      <c r="BN747" s="115"/>
      <c r="BO747" s="115"/>
      <c r="BP747" s="115"/>
      <c r="BQ747" s="115"/>
      <c r="BR747" s="115"/>
      <c r="BS747" s="115">
        <f t="shared" si="11733"/>
        <v>0</v>
      </c>
      <c r="BU747" s="118"/>
      <c r="BV747" s="118"/>
      <c r="BW747" s="115"/>
      <c r="BX747" s="115"/>
      <c r="BY747" s="115"/>
      <c r="BZ747" s="115"/>
      <c r="CA747" s="115"/>
      <c r="CB747" s="115">
        <f t="shared" si="11734"/>
        <v>0</v>
      </c>
      <c r="CD747" s="118"/>
      <c r="CE747" s="118"/>
      <c r="CF747" s="115"/>
      <c r="CG747" s="115"/>
      <c r="CH747" s="115"/>
      <c r="CI747" s="115"/>
      <c r="CJ747" s="115"/>
      <c r="CK747" s="115">
        <f t="shared" si="11735"/>
        <v>0</v>
      </c>
      <c r="CM747" s="118"/>
      <c r="CN747" s="118"/>
      <c r="CO747" s="115"/>
      <c r="CP747" s="115"/>
      <c r="CQ747" s="115"/>
      <c r="CR747" s="115"/>
      <c r="CS747" s="115"/>
      <c r="CT747" s="115">
        <f t="shared" si="11736"/>
        <v>0</v>
      </c>
      <c r="CV747" s="118"/>
      <c r="CW747" s="118"/>
      <c r="CX747" s="115"/>
      <c r="CY747" s="115"/>
      <c r="CZ747" s="115"/>
      <c r="DA747" s="115"/>
      <c r="DB747" s="115"/>
      <c r="DC747" s="115">
        <f t="shared" si="11737"/>
        <v>0</v>
      </c>
      <c r="DE747" s="118"/>
      <c r="DF747" s="118"/>
      <c r="DG747" s="115"/>
      <c r="DH747" s="115"/>
      <c r="DI747" s="115"/>
      <c r="DJ747" s="115"/>
      <c r="DK747" s="115"/>
      <c r="DL747" s="115">
        <f t="shared" si="11738"/>
        <v>0</v>
      </c>
      <c r="DN747" s="118"/>
      <c r="DO747" s="118"/>
      <c r="DP747" s="115"/>
      <c r="DQ747" s="115"/>
      <c r="DR747" s="115"/>
      <c r="DS747" s="115"/>
      <c r="DT747" s="115"/>
      <c r="DU747" s="115">
        <f t="shared" si="11739"/>
        <v>0</v>
      </c>
      <c r="DW747" s="118"/>
      <c r="DX747" s="118"/>
      <c r="DY747" s="115"/>
      <c r="DZ747" s="115"/>
      <c r="EA747" s="115"/>
      <c r="EB747" s="115"/>
      <c r="EC747" s="115"/>
      <c r="ED747" s="115">
        <f t="shared" si="11740"/>
        <v>0</v>
      </c>
      <c r="EF747" s="118"/>
      <c r="EG747" s="118"/>
      <c r="EH747" s="115"/>
      <c r="EI747" s="115"/>
      <c r="EJ747" s="115"/>
      <c r="EK747" s="115"/>
      <c r="EL747" s="115"/>
      <c r="EM747" s="115">
        <f t="shared" si="11741"/>
        <v>0</v>
      </c>
      <c r="EO747" s="118"/>
      <c r="EP747" s="118"/>
      <c r="EQ747" s="115"/>
      <c r="ER747" s="115"/>
      <c r="ES747" s="115"/>
      <c r="ET747" s="115"/>
      <c r="EU747" s="115"/>
      <c r="EV747" s="115">
        <f t="shared" si="11742"/>
        <v>0</v>
      </c>
      <c r="EX747" s="118"/>
      <c r="EY747" s="118"/>
      <c r="EZ747" s="115"/>
      <c r="FA747" s="115"/>
      <c r="FB747" s="115"/>
      <c r="FC747" s="115"/>
      <c r="FD747" s="115"/>
      <c r="FE747" s="115">
        <f t="shared" si="11743"/>
        <v>0</v>
      </c>
      <c r="FG747" s="118"/>
      <c r="FH747" s="118"/>
      <c r="FI747" s="115"/>
      <c r="FJ747" s="115"/>
      <c r="FK747" s="115"/>
      <c r="FL747" s="115"/>
      <c r="FM747" s="115"/>
      <c r="FN747" s="115">
        <f t="shared" si="11744"/>
        <v>0</v>
      </c>
      <c r="FP747" s="118"/>
      <c r="FQ747" s="118"/>
      <c r="FR747" s="115"/>
      <c r="FS747" s="115"/>
      <c r="FT747" s="115"/>
      <c r="FU747" s="115"/>
      <c r="FV747" s="115"/>
      <c r="FW747" s="115">
        <f t="shared" si="11745"/>
        <v>0</v>
      </c>
      <c r="FY747" s="118"/>
      <c r="FZ747" s="118"/>
      <c r="GA747" s="115"/>
      <c r="GB747" s="115"/>
      <c r="GC747" s="115"/>
      <c r="GD747" s="115"/>
      <c r="GE747" s="115"/>
      <c r="GF747" s="115">
        <f t="shared" si="11746"/>
        <v>0</v>
      </c>
      <c r="GH747" s="118"/>
      <c r="GI747" s="118"/>
      <c r="GJ747" s="115"/>
      <c r="GK747" s="115"/>
      <c r="GL747" s="115"/>
      <c r="GM747" s="115"/>
      <c r="GN747" s="115"/>
      <c r="GO747" s="115">
        <f t="shared" si="11747"/>
        <v>0</v>
      </c>
      <c r="GQ747" s="118"/>
      <c r="GR747" s="118"/>
      <c r="GS747" s="115"/>
      <c r="GT747" s="115"/>
      <c r="GU747" s="115"/>
      <c r="GV747" s="115"/>
      <c r="GW747" s="115"/>
      <c r="GX747" s="115">
        <f t="shared" si="11748"/>
        <v>0</v>
      </c>
      <c r="GZ747" s="118"/>
      <c r="HA747" s="118"/>
      <c r="HB747" s="115"/>
      <c r="HC747" s="115"/>
      <c r="HD747" s="115"/>
      <c r="HE747" s="115"/>
      <c r="HF747" s="115"/>
      <c r="HG747" s="115">
        <f t="shared" si="11749"/>
        <v>0</v>
      </c>
      <c r="HI747" s="118"/>
      <c r="HJ747" s="118"/>
      <c r="HK747" s="115"/>
      <c r="HL747" s="115"/>
      <c r="HM747" s="115"/>
      <c r="HN747" s="115"/>
      <c r="HO747" s="115"/>
      <c r="HP747" s="115">
        <f t="shared" si="11750"/>
        <v>0</v>
      </c>
      <c r="HR747" s="118"/>
      <c r="HS747" s="118"/>
      <c r="HT747" s="115"/>
      <c r="HU747" s="115"/>
      <c r="HV747" s="115"/>
      <c r="HW747" s="115"/>
      <c r="HX747" s="115"/>
      <c r="HY747" s="115">
        <f t="shared" si="11751"/>
        <v>0</v>
      </c>
      <c r="IA747" s="118"/>
      <c r="IB747" s="118"/>
      <c r="IC747" s="115"/>
      <c r="ID747" s="115"/>
      <c r="IE747" s="115"/>
      <c r="IF747" s="115"/>
      <c r="IG747" s="115"/>
      <c r="IH747" s="115">
        <f t="shared" si="11752"/>
        <v>0</v>
      </c>
      <c r="IJ747" s="118"/>
      <c r="IK747" s="118"/>
      <c r="IL747" s="115"/>
      <c r="IM747" s="115"/>
      <c r="IN747" s="115"/>
      <c r="IO747" s="115"/>
      <c r="IP747" s="115"/>
      <c r="IQ747" s="115">
        <f t="shared" si="11753"/>
        <v>0</v>
      </c>
      <c r="IS747" s="118"/>
      <c r="IT747" s="118"/>
      <c r="IU747" s="115"/>
      <c r="IV747" s="115"/>
      <c r="IW747" s="115"/>
      <c r="IX747" s="115"/>
      <c r="IY747" s="115"/>
      <c r="IZ747" s="115">
        <f t="shared" si="11754"/>
        <v>0</v>
      </c>
      <c r="JB747" s="118"/>
      <c r="JC747" s="118"/>
      <c r="JD747" s="115"/>
      <c r="JE747" s="115"/>
      <c r="JF747" s="115"/>
      <c r="JG747" s="115"/>
      <c r="JH747" s="115"/>
      <c r="JI747" s="115">
        <f t="shared" si="11755"/>
        <v>0</v>
      </c>
      <c r="JK747" s="118"/>
      <c r="JL747" s="118"/>
      <c r="JM747" s="115"/>
      <c r="JN747" s="115"/>
      <c r="JO747" s="115"/>
      <c r="JP747" s="115"/>
      <c r="JQ747" s="115"/>
      <c r="JR747" s="115">
        <f t="shared" si="11756"/>
        <v>0</v>
      </c>
      <c r="JS747" s="481"/>
      <c r="JT747" s="118"/>
      <c r="JU747" s="118"/>
      <c r="JV747" s="115"/>
      <c r="JW747" s="115"/>
      <c r="JX747" s="115"/>
      <c r="JY747" s="115"/>
      <c r="JZ747" s="115"/>
      <c r="KA747" s="115">
        <f t="shared" si="11757"/>
        <v>0</v>
      </c>
      <c r="KB747" s="481"/>
      <c r="KC747" s="118"/>
      <c r="KD747" s="118"/>
      <c r="KE747" s="115"/>
      <c r="KF747" s="115"/>
      <c r="KG747" s="115"/>
      <c r="KH747" s="115"/>
      <c r="KI747" s="115"/>
      <c r="KJ747" s="115">
        <f t="shared" si="11758"/>
        <v>0</v>
      </c>
      <c r="KK747" s="481"/>
      <c r="KL747" s="118"/>
      <c r="KM747" s="118"/>
      <c r="KN747" s="115"/>
      <c r="KO747" s="115"/>
      <c r="KP747" s="115"/>
      <c r="KQ747" s="115"/>
      <c r="KR747" s="115"/>
      <c r="KS747" s="115">
        <f t="shared" si="11759"/>
        <v>0</v>
      </c>
      <c r="KT747" s="481"/>
      <c r="KU747" s="118"/>
      <c r="KV747" s="118"/>
      <c r="KW747" s="115"/>
      <c r="KX747" s="115"/>
      <c r="KY747" s="115"/>
      <c r="KZ747" s="115"/>
      <c r="LA747" s="115"/>
      <c r="LB747" s="115">
        <f t="shared" si="11760"/>
        <v>0</v>
      </c>
      <c r="LC747" s="481"/>
      <c r="LD747" s="118"/>
      <c r="LE747" s="118"/>
      <c r="LF747" s="115"/>
      <c r="LG747" s="115"/>
      <c r="LH747" s="115"/>
      <c r="LI747" s="115"/>
      <c r="LJ747" s="115"/>
      <c r="LK747" s="115">
        <f t="shared" si="11761"/>
        <v>0</v>
      </c>
      <c r="LL747" s="481"/>
      <c r="LM747" s="118"/>
      <c r="LN747" s="118"/>
      <c r="LO747" s="115"/>
      <c r="LP747" s="115"/>
      <c r="LQ747" s="115"/>
      <c r="LR747" s="115"/>
      <c r="LS747" s="115"/>
      <c r="LT747" s="115">
        <f t="shared" si="11762"/>
        <v>0</v>
      </c>
      <c r="LU747" s="481"/>
      <c r="LV747" s="118"/>
      <c r="LW747" s="118"/>
      <c r="LX747" s="115"/>
      <c r="LY747" s="115"/>
      <c r="LZ747" s="115"/>
      <c r="MA747" s="115"/>
      <c r="MB747" s="115"/>
      <c r="MC747" s="115">
        <f t="shared" si="11763"/>
        <v>0</v>
      </c>
      <c r="MD747" s="481"/>
      <c r="ME747" s="118"/>
      <c r="MF747" s="118"/>
      <c r="MG747" s="115"/>
      <c r="MH747" s="115"/>
      <c r="MI747" s="115"/>
      <c r="MJ747" s="115"/>
      <c r="MK747" s="115"/>
      <c r="ML747" s="115">
        <f t="shared" si="11764"/>
        <v>0</v>
      </c>
      <c r="MM747" s="481"/>
      <c r="MN747" s="118"/>
      <c r="MO747" s="118"/>
      <c r="MP747" s="115"/>
      <c r="MQ747" s="115"/>
      <c r="MR747" s="115"/>
      <c r="MS747" s="115"/>
      <c r="MT747" s="115"/>
      <c r="MU747" s="115">
        <f t="shared" si="11765"/>
        <v>0</v>
      </c>
      <c r="MV747" s="481"/>
      <c r="MW747" s="118"/>
      <c r="MX747" s="118"/>
      <c r="MY747" s="115"/>
      <c r="MZ747" s="115"/>
      <c r="NA747" s="115"/>
      <c r="NB747" s="115"/>
      <c r="NC747" s="115"/>
      <c r="ND747" s="115">
        <f t="shared" si="11766"/>
        <v>0</v>
      </c>
      <c r="NE747" s="481"/>
      <c r="NF747" s="118"/>
      <c r="NG747" s="118"/>
      <c r="NH747" s="115"/>
      <c r="NI747" s="115"/>
      <c r="NJ747" s="115"/>
      <c r="NK747" s="115"/>
      <c r="NL747" s="115"/>
      <c r="NM747" s="115">
        <f t="shared" si="11767"/>
        <v>0</v>
      </c>
      <c r="NN747" s="481"/>
      <c r="NO747" s="118"/>
      <c r="NP747" s="118"/>
      <c r="NQ747" s="115"/>
      <c r="NR747" s="115"/>
      <c r="NS747" s="115"/>
      <c r="NT747" s="115"/>
      <c r="NU747" s="115"/>
      <c r="NV747" s="115">
        <f t="shared" si="11768"/>
        <v>0</v>
      </c>
      <c r="NW747" s="481"/>
      <c r="NX747" s="118"/>
      <c r="NY747" s="118"/>
      <c r="NZ747" s="115"/>
      <c r="OA747" s="115"/>
      <c r="OB747" s="115"/>
      <c r="OC747" s="115"/>
      <c r="OD747" s="115"/>
      <c r="OE747" s="115">
        <f t="shared" si="11769"/>
        <v>0</v>
      </c>
      <c r="OF747" s="481"/>
      <c r="OG747" s="118"/>
      <c r="OH747" s="118"/>
      <c r="OI747" s="115"/>
      <c r="OJ747" s="115"/>
      <c r="OK747" s="115"/>
      <c r="OL747" s="115"/>
      <c r="OM747" s="115"/>
      <c r="ON747" s="115">
        <f t="shared" si="11770"/>
        <v>0</v>
      </c>
      <c r="OO747" s="481"/>
      <c r="OP747" s="118"/>
      <c r="OQ747" s="118"/>
      <c r="OR747" s="115"/>
      <c r="OS747" s="115"/>
      <c r="OT747" s="115"/>
      <c r="OU747" s="115"/>
      <c r="OV747" s="115"/>
      <c r="OW747" s="115">
        <f t="shared" si="11771"/>
        <v>0</v>
      </c>
      <c r="OY747" s="118"/>
      <c r="OZ747" s="118"/>
      <c r="PA747" s="115"/>
      <c r="PB747" s="115"/>
      <c r="PC747" s="115"/>
      <c r="PD747" s="115"/>
      <c r="PE747" s="115"/>
      <c r="PF747" s="115">
        <f t="shared" si="11772"/>
        <v>0</v>
      </c>
    </row>
    <row r="748" spans="1:422">
      <c r="A748" s="118"/>
      <c r="B748" s="118"/>
      <c r="C748" s="115"/>
      <c r="D748" s="115"/>
      <c r="E748" s="115"/>
      <c r="F748" s="115"/>
      <c r="G748" s="115"/>
      <c r="H748" s="115">
        <f t="shared" si="11726"/>
        <v>0</v>
      </c>
      <c r="J748" s="118"/>
      <c r="K748" s="118"/>
      <c r="L748" s="115"/>
      <c r="M748" s="115"/>
      <c r="N748" s="115"/>
      <c r="O748" s="115"/>
      <c r="P748" s="115"/>
      <c r="Q748" s="115">
        <f t="shared" si="11727"/>
        <v>0</v>
      </c>
      <c r="S748" s="118"/>
      <c r="T748" s="118"/>
      <c r="U748" s="115"/>
      <c r="V748" s="115"/>
      <c r="W748" s="115"/>
      <c r="X748" s="115"/>
      <c r="Y748" s="115"/>
      <c r="Z748" s="115">
        <f t="shared" si="11728"/>
        <v>0</v>
      </c>
      <c r="AB748" s="118"/>
      <c r="AC748" s="118"/>
      <c r="AD748" s="115"/>
      <c r="AE748" s="115"/>
      <c r="AF748" s="115"/>
      <c r="AG748" s="115"/>
      <c r="AH748" s="115"/>
      <c r="AI748" s="115">
        <f t="shared" si="11729"/>
        <v>0</v>
      </c>
      <c r="AK748" s="118"/>
      <c r="AL748" s="118"/>
      <c r="AM748" s="115"/>
      <c r="AN748" s="115"/>
      <c r="AO748" s="115"/>
      <c r="AP748" s="115"/>
      <c r="AQ748" s="115"/>
      <c r="AR748" s="115">
        <f t="shared" si="11730"/>
        <v>0</v>
      </c>
      <c r="AT748" s="118"/>
      <c r="AU748" s="118"/>
      <c r="AV748" s="115"/>
      <c r="AW748" s="115"/>
      <c r="AX748" s="115"/>
      <c r="AY748" s="115"/>
      <c r="AZ748" s="115"/>
      <c r="BA748" s="115">
        <f t="shared" si="11731"/>
        <v>0</v>
      </c>
      <c r="BC748" s="118"/>
      <c r="BD748" s="118"/>
      <c r="BE748" s="115"/>
      <c r="BF748" s="115"/>
      <c r="BG748" s="115"/>
      <c r="BH748" s="115"/>
      <c r="BI748" s="115"/>
      <c r="BJ748" s="115">
        <f t="shared" si="11732"/>
        <v>0</v>
      </c>
      <c r="BL748" s="118"/>
      <c r="BM748" s="118"/>
      <c r="BN748" s="115"/>
      <c r="BO748" s="115"/>
      <c r="BP748" s="115"/>
      <c r="BQ748" s="115"/>
      <c r="BR748" s="115"/>
      <c r="BS748" s="115">
        <f t="shared" si="11733"/>
        <v>0</v>
      </c>
      <c r="BU748" s="118"/>
      <c r="BV748" s="118"/>
      <c r="BW748" s="115"/>
      <c r="BX748" s="115"/>
      <c r="BY748" s="115"/>
      <c r="BZ748" s="115"/>
      <c r="CA748" s="115"/>
      <c r="CB748" s="115">
        <f t="shared" si="11734"/>
        <v>0</v>
      </c>
      <c r="CD748" s="118"/>
      <c r="CE748" s="118"/>
      <c r="CF748" s="115"/>
      <c r="CG748" s="115"/>
      <c r="CH748" s="115"/>
      <c r="CI748" s="115"/>
      <c r="CJ748" s="115"/>
      <c r="CK748" s="115">
        <f t="shared" si="11735"/>
        <v>0</v>
      </c>
      <c r="CM748" s="118"/>
      <c r="CN748" s="118"/>
      <c r="CO748" s="115"/>
      <c r="CP748" s="115"/>
      <c r="CQ748" s="115"/>
      <c r="CR748" s="115"/>
      <c r="CS748" s="115"/>
      <c r="CT748" s="115">
        <f t="shared" si="11736"/>
        <v>0</v>
      </c>
      <c r="CV748" s="118"/>
      <c r="CW748" s="118"/>
      <c r="CX748" s="115"/>
      <c r="CY748" s="115"/>
      <c r="CZ748" s="115"/>
      <c r="DA748" s="115"/>
      <c r="DB748" s="115"/>
      <c r="DC748" s="115">
        <f t="shared" si="11737"/>
        <v>0</v>
      </c>
      <c r="DE748" s="118"/>
      <c r="DF748" s="118"/>
      <c r="DG748" s="115"/>
      <c r="DH748" s="115"/>
      <c r="DI748" s="115"/>
      <c r="DJ748" s="115"/>
      <c r="DK748" s="115"/>
      <c r="DL748" s="115">
        <f t="shared" si="11738"/>
        <v>0</v>
      </c>
      <c r="DN748" s="118"/>
      <c r="DO748" s="118"/>
      <c r="DP748" s="115"/>
      <c r="DQ748" s="115"/>
      <c r="DR748" s="115"/>
      <c r="DS748" s="115"/>
      <c r="DT748" s="115"/>
      <c r="DU748" s="115">
        <f t="shared" si="11739"/>
        <v>0</v>
      </c>
      <c r="DW748" s="118"/>
      <c r="DX748" s="118"/>
      <c r="DY748" s="115"/>
      <c r="DZ748" s="115"/>
      <c r="EA748" s="115"/>
      <c r="EB748" s="115"/>
      <c r="EC748" s="115"/>
      <c r="ED748" s="115">
        <f t="shared" si="11740"/>
        <v>0</v>
      </c>
      <c r="EF748" s="118"/>
      <c r="EG748" s="118"/>
      <c r="EH748" s="115"/>
      <c r="EI748" s="115"/>
      <c r="EJ748" s="115"/>
      <c r="EK748" s="115"/>
      <c r="EL748" s="115"/>
      <c r="EM748" s="115">
        <f t="shared" si="11741"/>
        <v>0</v>
      </c>
      <c r="EO748" s="118"/>
      <c r="EP748" s="118"/>
      <c r="EQ748" s="115"/>
      <c r="ER748" s="115"/>
      <c r="ES748" s="115"/>
      <c r="ET748" s="115"/>
      <c r="EU748" s="115"/>
      <c r="EV748" s="115">
        <f t="shared" si="11742"/>
        <v>0</v>
      </c>
      <c r="EX748" s="118"/>
      <c r="EY748" s="118"/>
      <c r="EZ748" s="115"/>
      <c r="FA748" s="115"/>
      <c r="FB748" s="115"/>
      <c r="FC748" s="115"/>
      <c r="FD748" s="115"/>
      <c r="FE748" s="115">
        <f t="shared" si="11743"/>
        <v>0</v>
      </c>
      <c r="FG748" s="118"/>
      <c r="FH748" s="118"/>
      <c r="FI748" s="115"/>
      <c r="FJ748" s="115"/>
      <c r="FK748" s="115"/>
      <c r="FL748" s="115"/>
      <c r="FM748" s="115"/>
      <c r="FN748" s="115">
        <f t="shared" si="11744"/>
        <v>0</v>
      </c>
      <c r="FP748" s="118"/>
      <c r="FQ748" s="118"/>
      <c r="FR748" s="115"/>
      <c r="FS748" s="115"/>
      <c r="FT748" s="115"/>
      <c r="FU748" s="115"/>
      <c r="FV748" s="115"/>
      <c r="FW748" s="115">
        <f t="shared" si="11745"/>
        <v>0</v>
      </c>
      <c r="FY748" s="118"/>
      <c r="FZ748" s="118"/>
      <c r="GA748" s="115"/>
      <c r="GB748" s="115"/>
      <c r="GC748" s="115"/>
      <c r="GD748" s="115"/>
      <c r="GE748" s="115"/>
      <c r="GF748" s="115">
        <f t="shared" si="11746"/>
        <v>0</v>
      </c>
      <c r="GH748" s="118"/>
      <c r="GI748" s="118"/>
      <c r="GJ748" s="115"/>
      <c r="GK748" s="115"/>
      <c r="GL748" s="115"/>
      <c r="GM748" s="115"/>
      <c r="GN748" s="115"/>
      <c r="GO748" s="115">
        <f t="shared" si="11747"/>
        <v>0</v>
      </c>
      <c r="GQ748" s="118"/>
      <c r="GR748" s="118"/>
      <c r="GS748" s="115"/>
      <c r="GT748" s="115"/>
      <c r="GU748" s="115"/>
      <c r="GV748" s="115"/>
      <c r="GW748" s="115"/>
      <c r="GX748" s="115">
        <f t="shared" si="11748"/>
        <v>0</v>
      </c>
      <c r="GZ748" s="118"/>
      <c r="HA748" s="118"/>
      <c r="HB748" s="115"/>
      <c r="HC748" s="115"/>
      <c r="HD748" s="115"/>
      <c r="HE748" s="115"/>
      <c r="HF748" s="115"/>
      <c r="HG748" s="115">
        <f t="shared" si="11749"/>
        <v>0</v>
      </c>
      <c r="HI748" s="118"/>
      <c r="HJ748" s="118"/>
      <c r="HK748" s="115"/>
      <c r="HL748" s="115"/>
      <c r="HM748" s="115"/>
      <c r="HN748" s="115"/>
      <c r="HO748" s="115"/>
      <c r="HP748" s="115">
        <f t="shared" si="11750"/>
        <v>0</v>
      </c>
      <c r="HR748" s="118"/>
      <c r="HS748" s="118"/>
      <c r="HT748" s="115"/>
      <c r="HU748" s="115"/>
      <c r="HV748" s="115"/>
      <c r="HW748" s="115"/>
      <c r="HX748" s="115"/>
      <c r="HY748" s="115">
        <f t="shared" si="11751"/>
        <v>0</v>
      </c>
      <c r="IA748" s="118"/>
      <c r="IB748" s="118"/>
      <c r="IC748" s="115"/>
      <c r="ID748" s="115"/>
      <c r="IE748" s="115"/>
      <c r="IF748" s="115"/>
      <c r="IG748" s="115"/>
      <c r="IH748" s="115">
        <f t="shared" si="11752"/>
        <v>0</v>
      </c>
      <c r="IJ748" s="118"/>
      <c r="IK748" s="118"/>
      <c r="IL748" s="115"/>
      <c r="IM748" s="115"/>
      <c r="IN748" s="115"/>
      <c r="IO748" s="115"/>
      <c r="IP748" s="115"/>
      <c r="IQ748" s="115">
        <f t="shared" si="11753"/>
        <v>0</v>
      </c>
      <c r="IS748" s="118"/>
      <c r="IT748" s="118"/>
      <c r="IU748" s="115"/>
      <c r="IV748" s="115"/>
      <c r="IW748" s="115"/>
      <c r="IX748" s="115"/>
      <c r="IY748" s="115"/>
      <c r="IZ748" s="115">
        <f t="shared" si="11754"/>
        <v>0</v>
      </c>
      <c r="JB748" s="118"/>
      <c r="JC748" s="118"/>
      <c r="JD748" s="115"/>
      <c r="JE748" s="115"/>
      <c r="JF748" s="115"/>
      <c r="JG748" s="115"/>
      <c r="JH748" s="115"/>
      <c r="JI748" s="115">
        <f t="shared" si="11755"/>
        <v>0</v>
      </c>
      <c r="JK748" s="118"/>
      <c r="JL748" s="118"/>
      <c r="JM748" s="115"/>
      <c r="JN748" s="115"/>
      <c r="JO748" s="115"/>
      <c r="JP748" s="115"/>
      <c r="JQ748" s="115"/>
      <c r="JR748" s="115">
        <f t="shared" si="11756"/>
        <v>0</v>
      </c>
      <c r="JS748" s="481"/>
      <c r="JT748" s="118"/>
      <c r="JU748" s="118"/>
      <c r="JV748" s="115"/>
      <c r="JW748" s="115"/>
      <c r="JX748" s="115"/>
      <c r="JY748" s="115"/>
      <c r="JZ748" s="115"/>
      <c r="KA748" s="115">
        <f t="shared" si="11757"/>
        <v>0</v>
      </c>
      <c r="KB748" s="481"/>
      <c r="KC748" s="118"/>
      <c r="KD748" s="118"/>
      <c r="KE748" s="115"/>
      <c r="KF748" s="115"/>
      <c r="KG748" s="115"/>
      <c r="KH748" s="115"/>
      <c r="KI748" s="115"/>
      <c r="KJ748" s="115">
        <f t="shared" si="11758"/>
        <v>0</v>
      </c>
      <c r="KK748" s="481"/>
      <c r="KL748" s="118"/>
      <c r="KM748" s="118"/>
      <c r="KN748" s="115"/>
      <c r="KO748" s="115"/>
      <c r="KP748" s="115"/>
      <c r="KQ748" s="115"/>
      <c r="KR748" s="115"/>
      <c r="KS748" s="115">
        <f t="shared" si="11759"/>
        <v>0</v>
      </c>
      <c r="KT748" s="481"/>
      <c r="KU748" s="118"/>
      <c r="KV748" s="118"/>
      <c r="KW748" s="115"/>
      <c r="KX748" s="115"/>
      <c r="KY748" s="115"/>
      <c r="KZ748" s="115"/>
      <c r="LA748" s="115"/>
      <c r="LB748" s="115">
        <f t="shared" si="11760"/>
        <v>0</v>
      </c>
      <c r="LC748" s="481"/>
      <c r="LD748" s="118"/>
      <c r="LE748" s="118"/>
      <c r="LF748" s="115"/>
      <c r="LG748" s="115"/>
      <c r="LH748" s="115"/>
      <c r="LI748" s="115"/>
      <c r="LJ748" s="115"/>
      <c r="LK748" s="115">
        <f t="shared" si="11761"/>
        <v>0</v>
      </c>
      <c r="LL748" s="481"/>
      <c r="LM748" s="118"/>
      <c r="LN748" s="118"/>
      <c r="LO748" s="115"/>
      <c r="LP748" s="115"/>
      <c r="LQ748" s="115"/>
      <c r="LR748" s="115"/>
      <c r="LS748" s="115"/>
      <c r="LT748" s="115">
        <f t="shared" si="11762"/>
        <v>0</v>
      </c>
      <c r="LU748" s="481"/>
      <c r="LV748" s="118"/>
      <c r="LW748" s="118"/>
      <c r="LX748" s="115"/>
      <c r="LY748" s="115"/>
      <c r="LZ748" s="115"/>
      <c r="MA748" s="115"/>
      <c r="MB748" s="115"/>
      <c r="MC748" s="115">
        <f t="shared" si="11763"/>
        <v>0</v>
      </c>
      <c r="MD748" s="481"/>
      <c r="ME748" s="118"/>
      <c r="MF748" s="118"/>
      <c r="MG748" s="115"/>
      <c r="MH748" s="115"/>
      <c r="MI748" s="115"/>
      <c r="MJ748" s="115"/>
      <c r="MK748" s="115"/>
      <c r="ML748" s="115">
        <f t="shared" si="11764"/>
        <v>0</v>
      </c>
      <c r="MM748" s="481"/>
      <c r="MN748" s="118"/>
      <c r="MO748" s="118"/>
      <c r="MP748" s="115"/>
      <c r="MQ748" s="115"/>
      <c r="MR748" s="115"/>
      <c r="MS748" s="115"/>
      <c r="MT748" s="115"/>
      <c r="MU748" s="115">
        <f t="shared" si="11765"/>
        <v>0</v>
      </c>
      <c r="MV748" s="481"/>
      <c r="MW748" s="118"/>
      <c r="MX748" s="118"/>
      <c r="MY748" s="115"/>
      <c r="MZ748" s="115"/>
      <c r="NA748" s="115"/>
      <c r="NB748" s="115"/>
      <c r="NC748" s="115"/>
      <c r="ND748" s="115">
        <f t="shared" si="11766"/>
        <v>0</v>
      </c>
      <c r="NE748" s="481"/>
      <c r="NF748" s="118"/>
      <c r="NG748" s="118"/>
      <c r="NH748" s="115"/>
      <c r="NI748" s="115"/>
      <c r="NJ748" s="115"/>
      <c r="NK748" s="115"/>
      <c r="NL748" s="115"/>
      <c r="NM748" s="115">
        <f t="shared" si="11767"/>
        <v>0</v>
      </c>
      <c r="NN748" s="481"/>
      <c r="NO748" s="118"/>
      <c r="NP748" s="118"/>
      <c r="NQ748" s="115"/>
      <c r="NR748" s="115"/>
      <c r="NS748" s="115"/>
      <c r="NT748" s="115"/>
      <c r="NU748" s="115"/>
      <c r="NV748" s="115">
        <f t="shared" si="11768"/>
        <v>0</v>
      </c>
      <c r="NW748" s="481"/>
      <c r="NX748" s="118"/>
      <c r="NY748" s="118"/>
      <c r="NZ748" s="115"/>
      <c r="OA748" s="115"/>
      <c r="OB748" s="115"/>
      <c r="OC748" s="115"/>
      <c r="OD748" s="115"/>
      <c r="OE748" s="115">
        <f t="shared" si="11769"/>
        <v>0</v>
      </c>
      <c r="OF748" s="481"/>
      <c r="OG748" s="118"/>
      <c r="OH748" s="118"/>
      <c r="OI748" s="115"/>
      <c r="OJ748" s="115"/>
      <c r="OK748" s="115"/>
      <c r="OL748" s="115"/>
      <c r="OM748" s="115"/>
      <c r="ON748" s="115">
        <f t="shared" si="11770"/>
        <v>0</v>
      </c>
      <c r="OO748" s="481"/>
      <c r="OP748" s="118"/>
      <c r="OQ748" s="118"/>
      <c r="OR748" s="115"/>
      <c r="OS748" s="115"/>
      <c r="OT748" s="115"/>
      <c r="OU748" s="115"/>
      <c r="OV748" s="115"/>
      <c r="OW748" s="115">
        <f t="shared" si="11771"/>
        <v>0</v>
      </c>
      <c r="OY748" s="118"/>
      <c r="OZ748" s="118"/>
      <c r="PA748" s="115"/>
      <c r="PB748" s="115"/>
      <c r="PC748" s="115"/>
      <c r="PD748" s="115"/>
      <c r="PE748" s="115"/>
      <c r="PF748" s="115">
        <f t="shared" si="11772"/>
        <v>0</v>
      </c>
    </row>
    <row r="749" spans="1:422">
      <c r="A749" s="118"/>
      <c r="B749" s="118"/>
      <c r="C749" s="115"/>
      <c r="D749" s="115"/>
      <c r="E749" s="115"/>
      <c r="F749" s="115"/>
      <c r="G749" s="115"/>
      <c r="H749" s="115">
        <f t="shared" si="11726"/>
        <v>0</v>
      </c>
      <c r="J749" s="118"/>
      <c r="K749" s="118"/>
      <c r="L749" s="115"/>
      <c r="M749" s="115"/>
      <c r="N749" s="115"/>
      <c r="O749" s="115"/>
      <c r="P749" s="115"/>
      <c r="Q749" s="115">
        <f t="shared" si="11727"/>
        <v>0</v>
      </c>
      <c r="S749" s="118"/>
      <c r="T749" s="118"/>
      <c r="U749" s="115"/>
      <c r="V749" s="115"/>
      <c r="W749" s="115"/>
      <c r="X749" s="115"/>
      <c r="Y749" s="115"/>
      <c r="Z749" s="115">
        <f t="shared" si="11728"/>
        <v>0</v>
      </c>
      <c r="AB749" s="118"/>
      <c r="AC749" s="118"/>
      <c r="AD749" s="115"/>
      <c r="AE749" s="115"/>
      <c r="AF749" s="115"/>
      <c r="AG749" s="115"/>
      <c r="AH749" s="115"/>
      <c r="AI749" s="115">
        <f t="shared" si="11729"/>
        <v>0</v>
      </c>
      <c r="AK749" s="118"/>
      <c r="AL749" s="118"/>
      <c r="AM749" s="115"/>
      <c r="AN749" s="115"/>
      <c r="AO749" s="115"/>
      <c r="AP749" s="115"/>
      <c r="AQ749" s="115"/>
      <c r="AR749" s="115">
        <f t="shared" si="11730"/>
        <v>0</v>
      </c>
      <c r="AT749" s="118"/>
      <c r="AU749" s="118"/>
      <c r="AV749" s="115"/>
      <c r="AW749" s="115"/>
      <c r="AX749" s="115"/>
      <c r="AY749" s="115"/>
      <c r="AZ749" s="115"/>
      <c r="BA749" s="115">
        <f t="shared" si="11731"/>
        <v>0</v>
      </c>
      <c r="BC749" s="118"/>
      <c r="BD749" s="118"/>
      <c r="BE749" s="115"/>
      <c r="BF749" s="115"/>
      <c r="BG749" s="115"/>
      <c r="BH749" s="115"/>
      <c r="BI749" s="115"/>
      <c r="BJ749" s="115">
        <f t="shared" si="11732"/>
        <v>0</v>
      </c>
      <c r="BL749" s="118"/>
      <c r="BM749" s="118"/>
      <c r="BN749" s="115"/>
      <c r="BO749" s="115"/>
      <c r="BP749" s="115"/>
      <c r="BQ749" s="115"/>
      <c r="BR749" s="115"/>
      <c r="BS749" s="115">
        <f t="shared" si="11733"/>
        <v>0</v>
      </c>
      <c r="BU749" s="118"/>
      <c r="BV749" s="118"/>
      <c r="BW749" s="115"/>
      <c r="BX749" s="115"/>
      <c r="BY749" s="115"/>
      <c r="BZ749" s="115"/>
      <c r="CA749" s="115"/>
      <c r="CB749" s="115">
        <f t="shared" si="11734"/>
        <v>0</v>
      </c>
      <c r="CD749" s="118"/>
      <c r="CE749" s="118"/>
      <c r="CF749" s="115"/>
      <c r="CG749" s="115"/>
      <c r="CH749" s="115"/>
      <c r="CI749" s="115"/>
      <c r="CJ749" s="115"/>
      <c r="CK749" s="115">
        <f t="shared" si="11735"/>
        <v>0</v>
      </c>
      <c r="CM749" s="118"/>
      <c r="CN749" s="118"/>
      <c r="CO749" s="115"/>
      <c r="CP749" s="115"/>
      <c r="CQ749" s="115"/>
      <c r="CR749" s="115"/>
      <c r="CS749" s="115"/>
      <c r="CT749" s="115">
        <f t="shared" si="11736"/>
        <v>0</v>
      </c>
      <c r="CV749" s="118"/>
      <c r="CW749" s="118"/>
      <c r="CX749" s="115"/>
      <c r="CY749" s="115"/>
      <c r="CZ749" s="115"/>
      <c r="DA749" s="115"/>
      <c r="DB749" s="115"/>
      <c r="DC749" s="115">
        <f t="shared" si="11737"/>
        <v>0</v>
      </c>
      <c r="DE749" s="118"/>
      <c r="DF749" s="118"/>
      <c r="DG749" s="115"/>
      <c r="DH749" s="115"/>
      <c r="DI749" s="115"/>
      <c r="DJ749" s="115"/>
      <c r="DK749" s="115"/>
      <c r="DL749" s="115">
        <f t="shared" si="11738"/>
        <v>0</v>
      </c>
      <c r="DN749" s="118"/>
      <c r="DO749" s="118"/>
      <c r="DP749" s="115"/>
      <c r="DQ749" s="115"/>
      <c r="DR749" s="115"/>
      <c r="DS749" s="115"/>
      <c r="DT749" s="115"/>
      <c r="DU749" s="115">
        <f t="shared" si="11739"/>
        <v>0</v>
      </c>
      <c r="DW749" s="118"/>
      <c r="DX749" s="118"/>
      <c r="DY749" s="115"/>
      <c r="DZ749" s="115"/>
      <c r="EA749" s="115"/>
      <c r="EB749" s="115"/>
      <c r="EC749" s="115"/>
      <c r="ED749" s="115">
        <f t="shared" si="11740"/>
        <v>0</v>
      </c>
      <c r="EF749" s="118"/>
      <c r="EG749" s="118"/>
      <c r="EH749" s="115"/>
      <c r="EI749" s="115"/>
      <c r="EJ749" s="115"/>
      <c r="EK749" s="115"/>
      <c r="EL749" s="115"/>
      <c r="EM749" s="115">
        <f t="shared" si="11741"/>
        <v>0</v>
      </c>
      <c r="EO749" s="118"/>
      <c r="EP749" s="118"/>
      <c r="EQ749" s="115"/>
      <c r="ER749" s="115"/>
      <c r="ES749" s="115"/>
      <c r="ET749" s="115"/>
      <c r="EU749" s="115"/>
      <c r="EV749" s="115">
        <f t="shared" si="11742"/>
        <v>0</v>
      </c>
      <c r="EX749" s="118"/>
      <c r="EY749" s="118"/>
      <c r="EZ749" s="115"/>
      <c r="FA749" s="115"/>
      <c r="FB749" s="115"/>
      <c r="FC749" s="115"/>
      <c r="FD749" s="115"/>
      <c r="FE749" s="115">
        <f t="shared" si="11743"/>
        <v>0</v>
      </c>
      <c r="FG749" s="118"/>
      <c r="FH749" s="118"/>
      <c r="FI749" s="115"/>
      <c r="FJ749" s="115"/>
      <c r="FK749" s="115"/>
      <c r="FL749" s="115"/>
      <c r="FM749" s="115"/>
      <c r="FN749" s="115">
        <f t="shared" si="11744"/>
        <v>0</v>
      </c>
      <c r="FP749" s="118"/>
      <c r="FQ749" s="118"/>
      <c r="FR749" s="115"/>
      <c r="FS749" s="115"/>
      <c r="FT749" s="115"/>
      <c r="FU749" s="115"/>
      <c r="FV749" s="115"/>
      <c r="FW749" s="115">
        <f t="shared" si="11745"/>
        <v>0</v>
      </c>
      <c r="FY749" s="118"/>
      <c r="FZ749" s="118"/>
      <c r="GA749" s="115"/>
      <c r="GB749" s="115"/>
      <c r="GC749" s="115"/>
      <c r="GD749" s="115"/>
      <c r="GE749" s="115"/>
      <c r="GF749" s="115">
        <f t="shared" si="11746"/>
        <v>0</v>
      </c>
      <c r="GH749" s="118"/>
      <c r="GI749" s="118"/>
      <c r="GJ749" s="115"/>
      <c r="GK749" s="115"/>
      <c r="GL749" s="115"/>
      <c r="GM749" s="115"/>
      <c r="GN749" s="115"/>
      <c r="GO749" s="115">
        <f t="shared" si="11747"/>
        <v>0</v>
      </c>
      <c r="GQ749" s="118"/>
      <c r="GR749" s="118"/>
      <c r="GS749" s="115"/>
      <c r="GT749" s="115"/>
      <c r="GU749" s="115"/>
      <c r="GV749" s="115"/>
      <c r="GW749" s="115"/>
      <c r="GX749" s="115">
        <f t="shared" si="11748"/>
        <v>0</v>
      </c>
      <c r="GZ749" s="118"/>
      <c r="HA749" s="118"/>
      <c r="HB749" s="115"/>
      <c r="HC749" s="115"/>
      <c r="HD749" s="115"/>
      <c r="HE749" s="115"/>
      <c r="HF749" s="115"/>
      <c r="HG749" s="115">
        <f t="shared" si="11749"/>
        <v>0</v>
      </c>
      <c r="HI749" s="118"/>
      <c r="HJ749" s="118"/>
      <c r="HK749" s="115"/>
      <c r="HL749" s="115"/>
      <c r="HM749" s="115"/>
      <c r="HN749" s="115"/>
      <c r="HO749" s="115"/>
      <c r="HP749" s="115">
        <f t="shared" si="11750"/>
        <v>0</v>
      </c>
      <c r="HR749" s="118"/>
      <c r="HS749" s="118"/>
      <c r="HT749" s="115"/>
      <c r="HU749" s="115"/>
      <c r="HV749" s="115"/>
      <c r="HW749" s="115"/>
      <c r="HX749" s="115"/>
      <c r="HY749" s="115">
        <f t="shared" si="11751"/>
        <v>0</v>
      </c>
      <c r="IA749" s="118"/>
      <c r="IB749" s="118"/>
      <c r="IC749" s="115"/>
      <c r="ID749" s="115"/>
      <c r="IE749" s="115"/>
      <c r="IF749" s="115"/>
      <c r="IG749" s="115"/>
      <c r="IH749" s="115">
        <f t="shared" si="11752"/>
        <v>0</v>
      </c>
      <c r="IJ749" s="118"/>
      <c r="IK749" s="118"/>
      <c r="IL749" s="115"/>
      <c r="IM749" s="115"/>
      <c r="IN749" s="115"/>
      <c r="IO749" s="115"/>
      <c r="IP749" s="115"/>
      <c r="IQ749" s="115">
        <f t="shared" si="11753"/>
        <v>0</v>
      </c>
      <c r="IS749" s="118"/>
      <c r="IT749" s="118"/>
      <c r="IU749" s="115"/>
      <c r="IV749" s="115"/>
      <c r="IW749" s="115"/>
      <c r="IX749" s="115"/>
      <c r="IY749" s="115"/>
      <c r="IZ749" s="115">
        <f t="shared" si="11754"/>
        <v>0</v>
      </c>
      <c r="JB749" s="118"/>
      <c r="JC749" s="118"/>
      <c r="JD749" s="115"/>
      <c r="JE749" s="115"/>
      <c r="JF749" s="115"/>
      <c r="JG749" s="115"/>
      <c r="JH749" s="115"/>
      <c r="JI749" s="115">
        <f t="shared" si="11755"/>
        <v>0</v>
      </c>
      <c r="JK749" s="118"/>
      <c r="JL749" s="118"/>
      <c r="JM749" s="115"/>
      <c r="JN749" s="115"/>
      <c r="JO749" s="115"/>
      <c r="JP749" s="115"/>
      <c r="JQ749" s="115"/>
      <c r="JR749" s="115">
        <f t="shared" si="11756"/>
        <v>0</v>
      </c>
      <c r="JS749" s="481"/>
      <c r="JT749" s="118"/>
      <c r="JU749" s="118"/>
      <c r="JV749" s="115"/>
      <c r="JW749" s="115"/>
      <c r="JX749" s="115"/>
      <c r="JY749" s="115"/>
      <c r="JZ749" s="115"/>
      <c r="KA749" s="115">
        <f t="shared" si="11757"/>
        <v>0</v>
      </c>
      <c r="KB749" s="481"/>
      <c r="KC749" s="118"/>
      <c r="KD749" s="118"/>
      <c r="KE749" s="115"/>
      <c r="KF749" s="115"/>
      <c r="KG749" s="115"/>
      <c r="KH749" s="115"/>
      <c r="KI749" s="115"/>
      <c r="KJ749" s="115">
        <f t="shared" si="11758"/>
        <v>0</v>
      </c>
      <c r="KK749" s="481"/>
      <c r="KL749" s="118"/>
      <c r="KM749" s="118"/>
      <c r="KN749" s="115"/>
      <c r="KO749" s="115"/>
      <c r="KP749" s="115"/>
      <c r="KQ749" s="115"/>
      <c r="KR749" s="115"/>
      <c r="KS749" s="115">
        <f t="shared" si="11759"/>
        <v>0</v>
      </c>
      <c r="KT749" s="481"/>
      <c r="KU749" s="118"/>
      <c r="KV749" s="118"/>
      <c r="KW749" s="115"/>
      <c r="KX749" s="115"/>
      <c r="KY749" s="115"/>
      <c r="KZ749" s="115"/>
      <c r="LA749" s="115"/>
      <c r="LB749" s="115">
        <f t="shared" si="11760"/>
        <v>0</v>
      </c>
      <c r="LC749" s="481"/>
      <c r="LD749" s="118"/>
      <c r="LE749" s="118"/>
      <c r="LF749" s="115"/>
      <c r="LG749" s="115"/>
      <c r="LH749" s="115"/>
      <c r="LI749" s="115"/>
      <c r="LJ749" s="115"/>
      <c r="LK749" s="115">
        <f t="shared" si="11761"/>
        <v>0</v>
      </c>
      <c r="LL749" s="481"/>
      <c r="LM749" s="118"/>
      <c r="LN749" s="118"/>
      <c r="LO749" s="115"/>
      <c r="LP749" s="115"/>
      <c r="LQ749" s="115"/>
      <c r="LR749" s="115"/>
      <c r="LS749" s="115"/>
      <c r="LT749" s="115">
        <f t="shared" si="11762"/>
        <v>0</v>
      </c>
      <c r="LU749" s="481"/>
      <c r="LV749" s="118"/>
      <c r="LW749" s="118"/>
      <c r="LX749" s="115"/>
      <c r="LY749" s="115"/>
      <c r="LZ749" s="115"/>
      <c r="MA749" s="115"/>
      <c r="MB749" s="115"/>
      <c r="MC749" s="115">
        <f t="shared" si="11763"/>
        <v>0</v>
      </c>
      <c r="MD749" s="481"/>
      <c r="ME749" s="118"/>
      <c r="MF749" s="118"/>
      <c r="MG749" s="115"/>
      <c r="MH749" s="115"/>
      <c r="MI749" s="115"/>
      <c r="MJ749" s="115"/>
      <c r="MK749" s="115"/>
      <c r="ML749" s="115">
        <f t="shared" si="11764"/>
        <v>0</v>
      </c>
      <c r="MM749" s="481"/>
      <c r="MN749" s="118"/>
      <c r="MO749" s="118"/>
      <c r="MP749" s="115"/>
      <c r="MQ749" s="115"/>
      <c r="MR749" s="115"/>
      <c r="MS749" s="115"/>
      <c r="MT749" s="115"/>
      <c r="MU749" s="115">
        <f t="shared" si="11765"/>
        <v>0</v>
      </c>
      <c r="MV749" s="481"/>
      <c r="MW749" s="118"/>
      <c r="MX749" s="118"/>
      <c r="MY749" s="115"/>
      <c r="MZ749" s="115"/>
      <c r="NA749" s="115"/>
      <c r="NB749" s="115"/>
      <c r="NC749" s="115"/>
      <c r="ND749" s="115">
        <f t="shared" si="11766"/>
        <v>0</v>
      </c>
      <c r="NE749" s="481"/>
      <c r="NF749" s="118"/>
      <c r="NG749" s="118"/>
      <c r="NH749" s="115"/>
      <c r="NI749" s="115"/>
      <c r="NJ749" s="115"/>
      <c r="NK749" s="115"/>
      <c r="NL749" s="115"/>
      <c r="NM749" s="115">
        <f t="shared" si="11767"/>
        <v>0</v>
      </c>
      <c r="NN749" s="481"/>
      <c r="NO749" s="118"/>
      <c r="NP749" s="118"/>
      <c r="NQ749" s="115"/>
      <c r="NR749" s="115"/>
      <c r="NS749" s="115"/>
      <c r="NT749" s="115"/>
      <c r="NU749" s="115"/>
      <c r="NV749" s="115">
        <f t="shared" si="11768"/>
        <v>0</v>
      </c>
      <c r="NW749" s="481"/>
      <c r="NX749" s="118"/>
      <c r="NY749" s="118"/>
      <c r="NZ749" s="115"/>
      <c r="OA749" s="115"/>
      <c r="OB749" s="115"/>
      <c r="OC749" s="115"/>
      <c r="OD749" s="115"/>
      <c r="OE749" s="115">
        <f t="shared" si="11769"/>
        <v>0</v>
      </c>
      <c r="OF749" s="481"/>
      <c r="OG749" s="118"/>
      <c r="OH749" s="118"/>
      <c r="OI749" s="115"/>
      <c r="OJ749" s="115"/>
      <c r="OK749" s="115"/>
      <c r="OL749" s="115"/>
      <c r="OM749" s="115"/>
      <c r="ON749" s="115">
        <f t="shared" si="11770"/>
        <v>0</v>
      </c>
      <c r="OO749" s="481"/>
      <c r="OP749" s="118"/>
      <c r="OQ749" s="118"/>
      <c r="OR749" s="115"/>
      <c r="OS749" s="115"/>
      <c r="OT749" s="115"/>
      <c r="OU749" s="115"/>
      <c r="OV749" s="115"/>
      <c r="OW749" s="115">
        <f t="shared" si="11771"/>
        <v>0</v>
      </c>
      <c r="OY749" s="118"/>
      <c r="OZ749" s="118"/>
      <c r="PA749" s="115"/>
      <c r="PB749" s="115"/>
      <c r="PC749" s="115"/>
      <c r="PD749" s="115"/>
      <c r="PE749" s="115"/>
      <c r="PF749" s="115">
        <f t="shared" si="11772"/>
        <v>0</v>
      </c>
    </row>
    <row r="750" spans="1:422">
      <c r="A750" s="118"/>
      <c r="B750" s="118"/>
      <c r="C750" s="115"/>
      <c r="D750" s="115"/>
      <c r="E750" s="115"/>
      <c r="F750" s="115"/>
      <c r="G750" s="115"/>
      <c r="H750" s="115">
        <f t="shared" si="11726"/>
        <v>0</v>
      </c>
      <c r="J750" s="118"/>
      <c r="K750" s="118"/>
      <c r="L750" s="115"/>
      <c r="M750" s="115"/>
      <c r="N750" s="115"/>
      <c r="O750" s="115"/>
      <c r="P750" s="115"/>
      <c r="Q750" s="115">
        <f t="shared" si="11727"/>
        <v>0</v>
      </c>
      <c r="S750" s="118"/>
      <c r="T750" s="118"/>
      <c r="U750" s="115"/>
      <c r="V750" s="115"/>
      <c r="W750" s="115"/>
      <c r="X750" s="115"/>
      <c r="Y750" s="115"/>
      <c r="Z750" s="115">
        <f t="shared" si="11728"/>
        <v>0</v>
      </c>
      <c r="AB750" s="118"/>
      <c r="AC750" s="118"/>
      <c r="AD750" s="115"/>
      <c r="AE750" s="115"/>
      <c r="AF750" s="115"/>
      <c r="AG750" s="115"/>
      <c r="AH750" s="115"/>
      <c r="AI750" s="115">
        <f t="shared" si="11729"/>
        <v>0</v>
      </c>
      <c r="AK750" s="118"/>
      <c r="AL750" s="118"/>
      <c r="AM750" s="115"/>
      <c r="AN750" s="115"/>
      <c r="AO750" s="115"/>
      <c r="AP750" s="115"/>
      <c r="AQ750" s="115"/>
      <c r="AR750" s="115">
        <f t="shared" si="11730"/>
        <v>0</v>
      </c>
      <c r="AT750" s="118"/>
      <c r="AU750" s="118"/>
      <c r="AV750" s="115"/>
      <c r="AW750" s="115"/>
      <c r="AX750" s="115"/>
      <c r="AY750" s="115"/>
      <c r="AZ750" s="115"/>
      <c r="BA750" s="115">
        <f t="shared" si="11731"/>
        <v>0</v>
      </c>
      <c r="BC750" s="118"/>
      <c r="BD750" s="118"/>
      <c r="BE750" s="115"/>
      <c r="BF750" s="115"/>
      <c r="BG750" s="115"/>
      <c r="BH750" s="115"/>
      <c r="BI750" s="115"/>
      <c r="BJ750" s="115">
        <f t="shared" si="11732"/>
        <v>0</v>
      </c>
      <c r="BL750" s="118"/>
      <c r="BM750" s="118"/>
      <c r="BN750" s="115"/>
      <c r="BO750" s="115"/>
      <c r="BP750" s="115"/>
      <c r="BQ750" s="115"/>
      <c r="BR750" s="115"/>
      <c r="BS750" s="115">
        <f t="shared" si="11733"/>
        <v>0</v>
      </c>
      <c r="BU750" s="118"/>
      <c r="BV750" s="118"/>
      <c r="BW750" s="115"/>
      <c r="BX750" s="115"/>
      <c r="BY750" s="115"/>
      <c r="BZ750" s="115"/>
      <c r="CA750" s="115"/>
      <c r="CB750" s="115">
        <f t="shared" si="11734"/>
        <v>0</v>
      </c>
      <c r="CD750" s="118"/>
      <c r="CE750" s="118"/>
      <c r="CF750" s="115"/>
      <c r="CG750" s="115"/>
      <c r="CH750" s="115"/>
      <c r="CI750" s="115"/>
      <c r="CJ750" s="115"/>
      <c r="CK750" s="115">
        <f t="shared" si="11735"/>
        <v>0</v>
      </c>
      <c r="CM750" s="118"/>
      <c r="CN750" s="118"/>
      <c r="CO750" s="115"/>
      <c r="CP750" s="115"/>
      <c r="CQ750" s="115"/>
      <c r="CR750" s="115"/>
      <c r="CS750" s="115"/>
      <c r="CT750" s="115">
        <f t="shared" si="11736"/>
        <v>0</v>
      </c>
      <c r="CV750" s="118"/>
      <c r="CW750" s="118"/>
      <c r="CX750" s="115"/>
      <c r="CY750" s="115"/>
      <c r="CZ750" s="115"/>
      <c r="DA750" s="115"/>
      <c r="DB750" s="115"/>
      <c r="DC750" s="115">
        <f t="shared" si="11737"/>
        <v>0</v>
      </c>
      <c r="DE750" s="118"/>
      <c r="DF750" s="118"/>
      <c r="DG750" s="115"/>
      <c r="DH750" s="115"/>
      <c r="DI750" s="115"/>
      <c r="DJ750" s="115"/>
      <c r="DK750" s="115"/>
      <c r="DL750" s="115">
        <f t="shared" si="11738"/>
        <v>0</v>
      </c>
      <c r="DN750" s="118"/>
      <c r="DO750" s="118"/>
      <c r="DP750" s="115"/>
      <c r="DQ750" s="115"/>
      <c r="DR750" s="115"/>
      <c r="DS750" s="115"/>
      <c r="DT750" s="115"/>
      <c r="DU750" s="115">
        <f t="shared" si="11739"/>
        <v>0</v>
      </c>
      <c r="DW750" s="118"/>
      <c r="DX750" s="118"/>
      <c r="DY750" s="115"/>
      <c r="DZ750" s="115"/>
      <c r="EA750" s="115"/>
      <c r="EB750" s="115"/>
      <c r="EC750" s="115"/>
      <c r="ED750" s="115">
        <f t="shared" si="11740"/>
        <v>0</v>
      </c>
      <c r="EF750" s="118"/>
      <c r="EG750" s="118"/>
      <c r="EH750" s="115"/>
      <c r="EI750" s="115"/>
      <c r="EJ750" s="115"/>
      <c r="EK750" s="115"/>
      <c r="EL750" s="115"/>
      <c r="EM750" s="115">
        <f t="shared" si="11741"/>
        <v>0</v>
      </c>
      <c r="EO750" s="118"/>
      <c r="EP750" s="118"/>
      <c r="EQ750" s="115"/>
      <c r="ER750" s="115"/>
      <c r="ES750" s="115"/>
      <c r="ET750" s="115"/>
      <c r="EU750" s="115"/>
      <c r="EV750" s="115">
        <f t="shared" si="11742"/>
        <v>0</v>
      </c>
      <c r="EX750" s="118"/>
      <c r="EY750" s="118"/>
      <c r="EZ750" s="115"/>
      <c r="FA750" s="115"/>
      <c r="FB750" s="115"/>
      <c r="FC750" s="115"/>
      <c r="FD750" s="115"/>
      <c r="FE750" s="115">
        <f t="shared" si="11743"/>
        <v>0</v>
      </c>
      <c r="FG750" s="118"/>
      <c r="FH750" s="118"/>
      <c r="FI750" s="115"/>
      <c r="FJ750" s="115"/>
      <c r="FK750" s="115"/>
      <c r="FL750" s="115"/>
      <c r="FM750" s="115"/>
      <c r="FN750" s="115">
        <f t="shared" si="11744"/>
        <v>0</v>
      </c>
      <c r="FP750" s="118"/>
      <c r="FQ750" s="118"/>
      <c r="FR750" s="115"/>
      <c r="FS750" s="115"/>
      <c r="FT750" s="115"/>
      <c r="FU750" s="115"/>
      <c r="FV750" s="115"/>
      <c r="FW750" s="115">
        <f t="shared" si="11745"/>
        <v>0</v>
      </c>
      <c r="FY750" s="118"/>
      <c r="FZ750" s="118"/>
      <c r="GA750" s="115"/>
      <c r="GB750" s="115"/>
      <c r="GC750" s="115"/>
      <c r="GD750" s="115"/>
      <c r="GE750" s="115"/>
      <c r="GF750" s="115">
        <f t="shared" si="11746"/>
        <v>0</v>
      </c>
      <c r="GH750" s="118"/>
      <c r="GI750" s="118"/>
      <c r="GJ750" s="115"/>
      <c r="GK750" s="115"/>
      <c r="GL750" s="115"/>
      <c r="GM750" s="115"/>
      <c r="GN750" s="115"/>
      <c r="GO750" s="115">
        <f t="shared" si="11747"/>
        <v>0</v>
      </c>
      <c r="GQ750" s="118"/>
      <c r="GR750" s="118"/>
      <c r="GS750" s="115"/>
      <c r="GT750" s="115"/>
      <c r="GU750" s="115"/>
      <c r="GV750" s="115"/>
      <c r="GW750" s="115"/>
      <c r="GX750" s="115">
        <f t="shared" si="11748"/>
        <v>0</v>
      </c>
      <c r="GZ750" s="118"/>
      <c r="HA750" s="118"/>
      <c r="HB750" s="115"/>
      <c r="HC750" s="115"/>
      <c r="HD750" s="115"/>
      <c r="HE750" s="115"/>
      <c r="HF750" s="115"/>
      <c r="HG750" s="115">
        <f t="shared" si="11749"/>
        <v>0</v>
      </c>
      <c r="HI750" s="118"/>
      <c r="HJ750" s="118"/>
      <c r="HK750" s="115"/>
      <c r="HL750" s="115"/>
      <c r="HM750" s="115"/>
      <c r="HN750" s="115"/>
      <c r="HO750" s="115"/>
      <c r="HP750" s="115">
        <f t="shared" si="11750"/>
        <v>0</v>
      </c>
      <c r="HR750" s="118"/>
      <c r="HS750" s="118"/>
      <c r="HT750" s="115"/>
      <c r="HU750" s="115"/>
      <c r="HV750" s="115"/>
      <c r="HW750" s="115"/>
      <c r="HX750" s="115"/>
      <c r="HY750" s="115">
        <f t="shared" si="11751"/>
        <v>0</v>
      </c>
      <c r="IA750" s="118"/>
      <c r="IB750" s="118"/>
      <c r="IC750" s="115"/>
      <c r="ID750" s="115"/>
      <c r="IE750" s="115"/>
      <c r="IF750" s="115"/>
      <c r="IG750" s="115"/>
      <c r="IH750" s="115">
        <f t="shared" si="11752"/>
        <v>0</v>
      </c>
      <c r="IJ750" s="118"/>
      <c r="IK750" s="118"/>
      <c r="IL750" s="115"/>
      <c r="IM750" s="115"/>
      <c r="IN750" s="115"/>
      <c r="IO750" s="115"/>
      <c r="IP750" s="115"/>
      <c r="IQ750" s="115">
        <f t="shared" si="11753"/>
        <v>0</v>
      </c>
      <c r="IS750" s="118"/>
      <c r="IT750" s="118"/>
      <c r="IU750" s="115"/>
      <c r="IV750" s="115"/>
      <c r="IW750" s="115"/>
      <c r="IX750" s="115"/>
      <c r="IY750" s="115"/>
      <c r="IZ750" s="115">
        <f t="shared" si="11754"/>
        <v>0</v>
      </c>
      <c r="JB750" s="118"/>
      <c r="JC750" s="118"/>
      <c r="JD750" s="115"/>
      <c r="JE750" s="115"/>
      <c r="JF750" s="115"/>
      <c r="JG750" s="115"/>
      <c r="JH750" s="115"/>
      <c r="JI750" s="115">
        <f t="shared" si="11755"/>
        <v>0</v>
      </c>
      <c r="JK750" s="118"/>
      <c r="JL750" s="118"/>
      <c r="JM750" s="115"/>
      <c r="JN750" s="115"/>
      <c r="JO750" s="115"/>
      <c r="JP750" s="115"/>
      <c r="JQ750" s="115"/>
      <c r="JR750" s="115">
        <f t="shared" si="11756"/>
        <v>0</v>
      </c>
      <c r="JS750" s="481"/>
      <c r="JT750" s="118"/>
      <c r="JU750" s="118"/>
      <c r="JV750" s="115"/>
      <c r="JW750" s="115"/>
      <c r="JX750" s="115"/>
      <c r="JY750" s="115"/>
      <c r="JZ750" s="115"/>
      <c r="KA750" s="115">
        <f t="shared" si="11757"/>
        <v>0</v>
      </c>
      <c r="KB750" s="481"/>
      <c r="KC750" s="118"/>
      <c r="KD750" s="118"/>
      <c r="KE750" s="115"/>
      <c r="KF750" s="115"/>
      <c r="KG750" s="115"/>
      <c r="KH750" s="115"/>
      <c r="KI750" s="115"/>
      <c r="KJ750" s="115">
        <f t="shared" si="11758"/>
        <v>0</v>
      </c>
      <c r="KK750" s="481"/>
      <c r="KL750" s="118"/>
      <c r="KM750" s="118"/>
      <c r="KN750" s="115"/>
      <c r="KO750" s="115"/>
      <c r="KP750" s="115"/>
      <c r="KQ750" s="115"/>
      <c r="KR750" s="115"/>
      <c r="KS750" s="115">
        <f t="shared" si="11759"/>
        <v>0</v>
      </c>
      <c r="KT750" s="481"/>
      <c r="KU750" s="118"/>
      <c r="KV750" s="118"/>
      <c r="KW750" s="115"/>
      <c r="KX750" s="115"/>
      <c r="KY750" s="115"/>
      <c r="KZ750" s="115"/>
      <c r="LA750" s="115"/>
      <c r="LB750" s="115">
        <f t="shared" si="11760"/>
        <v>0</v>
      </c>
      <c r="LC750" s="481"/>
      <c r="LD750" s="118"/>
      <c r="LE750" s="118"/>
      <c r="LF750" s="115"/>
      <c r="LG750" s="115"/>
      <c r="LH750" s="115"/>
      <c r="LI750" s="115"/>
      <c r="LJ750" s="115"/>
      <c r="LK750" s="115">
        <f t="shared" si="11761"/>
        <v>0</v>
      </c>
      <c r="LL750" s="481"/>
      <c r="LM750" s="118"/>
      <c r="LN750" s="118"/>
      <c r="LO750" s="115"/>
      <c r="LP750" s="115"/>
      <c r="LQ750" s="115"/>
      <c r="LR750" s="115"/>
      <c r="LS750" s="115"/>
      <c r="LT750" s="115">
        <f t="shared" si="11762"/>
        <v>0</v>
      </c>
      <c r="LU750" s="481"/>
      <c r="LV750" s="118"/>
      <c r="LW750" s="118"/>
      <c r="LX750" s="115"/>
      <c r="LY750" s="115"/>
      <c r="LZ750" s="115"/>
      <c r="MA750" s="115"/>
      <c r="MB750" s="115"/>
      <c r="MC750" s="115">
        <f t="shared" si="11763"/>
        <v>0</v>
      </c>
      <c r="MD750" s="481"/>
      <c r="ME750" s="118"/>
      <c r="MF750" s="118"/>
      <c r="MG750" s="115"/>
      <c r="MH750" s="115"/>
      <c r="MI750" s="115"/>
      <c r="MJ750" s="115"/>
      <c r="MK750" s="115"/>
      <c r="ML750" s="115">
        <f t="shared" si="11764"/>
        <v>0</v>
      </c>
      <c r="MM750" s="481"/>
      <c r="MN750" s="118"/>
      <c r="MO750" s="118"/>
      <c r="MP750" s="115"/>
      <c r="MQ750" s="115"/>
      <c r="MR750" s="115"/>
      <c r="MS750" s="115"/>
      <c r="MT750" s="115"/>
      <c r="MU750" s="115">
        <f t="shared" si="11765"/>
        <v>0</v>
      </c>
      <c r="MV750" s="481"/>
      <c r="MW750" s="118"/>
      <c r="MX750" s="118"/>
      <c r="MY750" s="115"/>
      <c r="MZ750" s="115"/>
      <c r="NA750" s="115"/>
      <c r="NB750" s="115"/>
      <c r="NC750" s="115"/>
      <c r="ND750" s="115">
        <f t="shared" si="11766"/>
        <v>0</v>
      </c>
      <c r="NE750" s="481"/>
      <c r="NF750" s="118"/>
      <c r="NG750" s="118"/>
      <c r="NH750" s="115"/>
      <c r="NI750" s="115"/>
      <c r="NJ750" s="115"/>
      <c r="NK750" s="115"/>
      <c r="NL750" s="115"/>
      <c r="NM750" s="115">
        <f t="shared" si="11767"/>
        <v>0</v>
      </c>
      <c r="NN750" s="481"/>
      <c r="NO750" s="118"/>
      <c r="NP750" s="118"/>
      <c r="NQ750" s="115"/>
      <c r="NR750" s="115"/>
      <c r="NS750" s="115"/>
      <c r="NT750" s="115"/>
      <c r="NU750" s="115"/>
      <c r="NV750" s="115">
        <f t="shared" si="11768"/>
        <v>0</v>
      </c>
      <c r="NW750" s="481"/>
      <c r="NX750" s="118"/>
      <c r="NY750" s="118"/>
      <c r="NZ750" s="115"/>
      <c r="OA750" s="115"/>
      <c r="OB750" s="115"/>
      <c r="OC750" s="115"/>
      <c r="OD750" s="115"/>
      <c r="OE750" s="115">
        <f t="shared" si="11769"/>
        <v>0</v>
      </c>
      <c r="OF750" s="481"/>
      <c r="OG750" s="118"/>
      <c r="OH750" s="118"/>
      <c r="OI750" s="115"/>
      <c r="OJ750" s="115"/>
      <c r="OK750" s="115"/>
      <c r="OL750" s="115"/>
      <c r="OM750" s="115"/>
      <c r="ON750" s="115">
        <f t="shared" si="11770"/>
        <v>0</v>
      </c>
      <c r="OO750" s="481"/>
      <c r="OP750" s="118"/>
      <c r="OQ750" s="118"/>
      <c r="OR750" s="115"/>
      <c r="OS750" s="115"/>
      <c r="OT750" s="115"/>
      <c r="OU750" s="115"/>
      <c r="OV750" s="115"/>
      <c r="OW750" s="115">
        <f t="shared" si="11771"/>
        <v>0</v>
      </c>
      <c r="OY750" s="118"/>
      <c r="OZ750" s="118"/>
      <c r="PA750" s="115"/>
      <c r="PB750" s="115"/>
      <c r="PC750" s="115"/>
      <c r="PD750" s="115"/>
      <c r="PE750" s="115"/>
      <c r="PF750" s="115">
        <f t="shared" si="11772"/>
        <v>0</v>
      </c>
    </row>
    <row r="751" spans="1:422">
      <c r="A751" s="118"/>
      <c r="B751" s="118"/>
      <c r="C751" s="115"/>
      <c r="D751" s="115"/>
      <c r="E751" s="115"/>
      <c r="F751" s="115"/>
      <c r="G751" s="115"/>
      <c r="H751" s="115">
        <f t="shared" si="11726"/>
        <v>0</v>
      </c>
      <c r="J751" s="118"/>
      <c r="K751" s="118"/>
      <c r="L751" s="115"/>
      <c r="M751" s="115"/>
      <c r="N751" s="115"/>
      <c r="O751" s="115"/>
      <c r="P751" s="115"/>
      <c r="Q751" s="115">
        <f t="shared" si="11727"/>
        <v>0</v>
      </c>
      <c r="S751" s="118"/>
      <c r="T751" s="118"/>
      <c r="U751" s="115"/>
      <c r="V751" s="115"/>
      <c r="W751" s="115"/>
      <c r="X751" s="115"/>
      <c r="Y751" s="115"/>
      <c r="Z751" s="115">
        <f t="shared" si="11728"/>
        <v>0</v>
      </c>
      <c r="AB751" s="118"/>
      <c r="AC751" s="118"/>
      <c r="AD751" s="115"/>
      <c r="AE751" s="115"/>
      <c r="AF751" s="115"/>
      <c r="AG751" s="115"/>
      <c r="AH751" s="115"/>
      <c r="AI751" s="115">
        <f t="shared" si="11729"/>
        <v>0</v>
      </c>
      <c r="AK751" s="118"/>
      <c r="AL751" s="118"/>
      <c r="AM751" s="115"/>
      <c r="AN751" s="115"/>
      <c r="AO751" s="115"/>
      <c r="AP751" s="115"/>
      <c r="AQ751" s="115"/>
      <c r="AR751" s="115">
        <f t="shared" si="11730"/>
        <v>0</v>
      </c>
      <c r="AT751" s="118"/>
      <c r="AU751" s="118"/>
      <c r="AV751" s="115"/>
      <c r="AW751" s="115"/>
      <c r="AX751" s="115"/>
      <c r="AY751" s="115"/>
      <c r="AZ751" s="115"/>
      <c r="BA751" s="115">
        <f t="shared" si="11731"/>
        <v>0</v>
      </c>
      <c r="BC751" s="118"/>
      <c r="BD751" s="118"/>
      <c r="BE751" s="115"/>
      <c r="BF751" s="115"/>
      <c r="BG751" s="115"/>
      <c r="BH751" s="115"/>
      <c r="BI751" s="115"/>
      <c r="BJ751" s="115">
        <f t="shared" si="11732"/>
        <v>0</v>
      </c>
      <c r="BL751" s="118"/>
      <c r="BM751" s="118"/>
      <c r="BN751" s="115"/>
      <c r="BO751" s="115"/>
      <c r="BP751" s="115"/>
      <c r="BQ751" s="115"/>
      <c r="BR751" s="115"/>
      <c r="BS751" s="115">
        <f t="shared" si="11733"/>
        <v>0</v>
      </c>
      <c r="BU751" s="118"/>
      <c r="BV751" s="118"/>
      <c r="BW751" s="115"/>
      <c r="BX751" s="115"/>
      <c r="BY751" s="115"/>
      <c r="BZ751" s="115"/>
      <c r="CA751" s="115"/>
      <c r="CB751" s="115">
        <f t="shared" si="11734"/>
        <v>0</v>
      </c>
      <c r="CD751" s="118"/>
      <c r="CE751" s="118"/>
      <c r="CF751" s="115"/>
      <c r="CG751" s="115"/>
      <c r="CH751" s="115"/>
      <c r="CI751" s="115"/>
      <c r="CJ751" s="115"/>
      <c r="CK751" s="115">
        <f t="shared" si="11735"/>
        <v>0</v>
      </c>
      <c r="CM751" s="118"/>
      <c r="CN751" s="118"/>
      <c r="CO751" s="115"/>
      <c r="CP751" s="115"/>
      <c r="CQ751" s="115"/>
      <c r="CR751" s="115"/>
      <c r="CS751" s="115"/>
      <c r="CT751" s="115">
        <f t="shared" si="11736"/>
        <v>0</v>
      </c>
      <c r="CV751" s="118"/>
      <c r="CW751" s="118"/>
      <c r="CX751" s="115"/>
      <c r="CY751" s="115"/>
      <c r="CZ751" s="115"/>
      <c r="DA751" s="115"/>
      <c r="DB751" s="115"/>
      <c r="DC751" s="115">
        <f t="shared" si="11737"/>
        <v>0</v>
      </c>
      <c r="DE751" s="118"/>
      <c r="DF751" s="118"/>
      <c r="DG751" s="115"/>
      <c r="DH751" s="115"/>
      <c r="DI751" s="115"/>
      <c r="DJ751" s="115"/>
      <c r="DK751" s="115"/>
      <c r="DL751" s="115">
        <f t="shared" si="11738"/>
        <v>0</v>
      </c>
      <c r="DN751" s="118"/>
      <c r="DO751" s="118"/>
      <c r="DP751" s="115"/>
      <c r="DQ751" s="115"/>
      <c r="DR751" s="115"/>
      <c r="DS751" s="115"/>
      <c r="DT751" s="115"/>
      <c r="DU751" s="115">
        <f t="shared" si="11739"/>
        <v>0</v>
      </c>
      <c r="DW751" s="118"/>
      <c r="DX751" s="118"/>
      <c r="DY751" s="115"/>
      <c r="DZ751" s="115"/>
      <c r="EA751" s="115"/>
      <c r="EB751" s="115"/>
      <c r="EC751" s="115"/>
      <c r="ED751" s="115">
        <f t="shared" si="11740"/>
        <v>0</v>
      </c>
      <c r="EF751" s="118"/>
      <c r="EG751" s="118"/>
      <c r="EH751" s="115"/>
      <c r="EI751" s="115"/>
      <c r="EJ751" s="115"/>
      <c r="EK751" s="115"/>
      <c r="EL751" s="115"/>
      <c r="EM751" s="115">
        <f t="shared" si="11741"/>
        <v>0</v>
      </c>
      <c r="EO751" s="118"/>
      <c r="EP751" s="118"/>
      <c r="EQ751" s="115"/>
      <c r="ER751" s="115"/>
      <c r="ES751" s="115"/>
      <c r="ET751" s="115"/>
      <c r="EU751" s="115"/>
      <c r="EV751" s="115">
        <f t="shared" si="11742"/>
        <v>0</v>
      </c>
      <c r="EX751" s="118"/>
      <c r="EY751" s="118"/>
      <c r="EZ751" s="115"/>
      <c r="FA751" s="115"/>
      <c r="FB751" s="115"/>
      <c r="FC751" s="115"/>
      <c r="FD751" s="115"/>
      <c r="FE751" s="115">
        <f t="shared" si="11743"/>
        <v>0</v>
      </c>
      <c r="FG751" s="118"/>
      <c r="FH751" s="118"/>
      <c r="FI751" s="115"/>
      <c r="FJ751" s="115"/>
      <c r="FK751" s="115"/>
      <c r="FL751" s="115"/>
      <c r="FM751" s="115"/>
      <c r="FN751" s="115">
        <f t="shared" si="11744"/>
        <v>0</v>
      </c>
      <c r="FP751" s="118"/>
      <c r="FQ751" s="118"/>
      <c r="FR751" s="115"/>
      <c r="FS751" s="115"/>
      <c r="FT751" s="115"/>
      <c r="FU751" s="115"/>
      <c r="FV751" s="115"/>
      <c r="FW751" s="115">
        <f t="shared" si="11745"/>
        <v>0</v>
      </c>
      <c r="FY751" s="118"/>
      <c r="FZ751" s="118"/>
      <c r="GA751" s="115"/>
      <c r="GB751" s="115"/>
      <c r="GC751" s="115"/>
      <c r="GD751" s="115"/>
      <c r="GE751" s="115"/>
      <c r="GF751" s="115">
        <f t="shared" si="11746"/>
        <v>0</v>
      </c>
      <c r="GH751" s="118"/>
      <c r="GI751" s="118"/>
      <c r="GJ751" s="115"/>
      <c r="GK751" s="115"/>
      <c r="GL751" s="115"/>
      <c r="GM751" s="115"/>
      <c r="GN751" s="115"/>
      <c r="GO751" s="115">
        <f t="shared" si="11747"/>
        <v>0</v>
      </c>
      <c r="GQ751" s="118"/>
      <c r="GR751" s="118"/>
      <c r="GS751" s="115"/>
      <c r="GT751" s="115"/>
      <c r="GU751" s="115"/>
      <c r="GV751" s="115"/>
      <c r="GW751" s="115"/>
      <c r="GX751" s="115">
        <f t="shared" si="11748"/>
        <v>0</v>
      </c>
      <c r="GZ751" s="118"/>
      <c r="HA751" s="118"/>
      <c r="HB751" s="115"/>
      <c r="HC751" s="115"/>
      <c r="HD751" s="115"/>
      <c r="HE751" s="115"/>
      <c r="HF751" s="115"/>
      <c r="HG751" s="115">
        <f t="shared" si="11749"/>
        <v>0</v>
      </c>
      <c r="HI751" s="118"/>
      <c r="HJ751" s="118"/>
      <c r="HK751" s="115"/>
      <c r="HL751" s="115"/>
      <c r="HM751" s="115"/>
      <c r="HN751" s="115"/>
      <c r="HO751" s="115"/>
      <c r="HP751" s="115">
        <f t="shared" si="11750"/>
        <v>0</v>
      </c>
      <c r="HR751" s="118"/>
      <c r="HS751" s="118"/>
      <c r="HT751" s="115"/>
      <c r="HU751" s="115"/>
      <c r="HV751" s="115"/>
      <c r="HW751" s="115"/>
      <c r="HX751" s="115"/>
      <c r="HY751" s="115">
        <f t="shared" si="11751"/>
        <v>0</v>
      </c>
      <c r="IA751" s="118"/>
      <c r="IB751" s="118"/>
      <c r="IC751" s="115"/>
      <c r="ID751" s="115"/>
      <c r="IE751" s="115"/>
      <c r="IF751" s="115"/>
      <c r="IG751" s="115"/>
      <c r="IH751" s="115">
        <f t="shared" si="11752"/>
        <v>0</v>
      </c>
      <c r="IJ751" s="118"/>
      <c r="IK751" s="118"/>
      <c r="IL751" s="115"/>
      <c r="IM751" s="115"/>
      <c r="IN751" s="115"/>
      <c r="IO751" s="115"/>
      <c r="IP751" s="115"/>
      <c r="IQ751" s="115">
        <f t="shared" si="11753"/>
        <v>0</v>
      </c>
      <c r="IS751" s="118"/>
      <c r="IT751" s="118"/>
      <c r="IU751" s="115"/>
      <c r="IV751" s="115"/>
      <c r="IW751" s="115"/>
      <c r="IX751" s="115"/>
      <c r="IY751" s="115"/>
      <c r="IZ751" s="115">
        <f t="shared" si="11754"/>
        <v>0</v>
      </c>
      <c r="JB751" s="118"/>
      <c r="JC751" s="118"/>
      <c r="JD751" s="115"/>
      <c r="JE751" s="115"/>
      <c r="JF751" s="115"/>
      <c r="JG751" s="115"/>
      <c r="JH751" s="115"/>
      <c r="JI751" s="115">
        <f t="shared" si="11755"/>
        <v>0</v>
      </c>
      <c r="JK751" s="118"/>
      <c r="JL751" s="118"/>
      <c r="JM751" s="115"/>
      <c r="JN751" s="115"/>
      <c r="JO751" s="115"/>
      <c r="JP751" s="115"/>
      <c r="JQ751" s="115"/>
      <c r="JR751" s="115">
        <f t="shared" si="11756"/>
        <v>0</v>
      </c>
      <c r="JS751" s="481"/>
      <c r="JT751" s="118"/>
      <c r="JU751" s="118"/>
      <c r="JV751" s="115"/>
      <c r="JW751" s="115"/>
      <c r="JX751" s="115"/>
      <c r="JY751" s="115"/>
      <c r="JZ751" s="115"/>
      <c r="KA751" s="115">
        <f t="shared" si="11757"/>
        <v>0</v>
      </c>
      <c r="KB751" s="481"/>
      <c r="KC751" s="118"/>
      <c r="KD751" s="118"/>
      <c r="KE751" s="115"/>
      <c r="KF751" s="115"/>
      <c r="KG751" s="115"/>
      <c r="KH751" s="115"/>
      <c r="KI751" s="115"/>
      <c r="KJ751" s="115">
        <f t="shared" si="11758"/>
        <v>0</v>
      </c>
      <c r="KK751" s="481"/>
      <c r="KL751" s="118"/>
      <c r="KM751" s="118"/>
      <c r="KN751" s="115"/>
      <c r="KO751" s="115"/>
      <c r="KP751" s="115"/>
      <c r="KQ751" s="115"/>
      <c r="KR751" s="115"/>
      <c r="KS751" s="115">
        <f t="shared" si="11759"/>
        <v>0</v>
      </c>
      <c r="KT751" s="481"/>
      <c r="KU751" s="118"/>
      <c r="KV751" s="118"/>
      <c r="KW751" s="115"/>
      <c r="KX751" s="115"/>
      <c r="KY751" s="115"/>
      <c r="KZ751" s="115"/>
      <c r="LA751" s="115"/>
      <c r="LB751" s="115">
        <f t="shared" si="11760"/>
        <v>0</v>
      </c>
      <c r="LC751" s="481"/>
      <c r="LD751" s="118"/>
      <c r="LE751" s="118"/>
      <c r="LF751" s="115"/>
      <c r="LG751" s="115"/>
      <c r="LH751" s="115"/>
      <c r="LI751" s="115"/>
      <c r="LJ751" s="115"/>
      <c r="LK751" s="115">
        <f t="shared" si="11761"/>
        <v>0</v>
      </c>
      <c r="LL751" s="481"/>
      <c r="LM751" s="118"/>
      <c r="LN751" s="118"/>
      <c r="LO751" s="115"/>
      <c r="LP751" s="115"/>
      <c r="LQ751" s="115"/>
      <c r="LR751" s="115"/>
      <c r="LS751" s="115"/>
      <c r="LT751" s="115">
        <f t="shared" si="11762"/>
        <v>0</v>
      </c>
      <c r="LU751" s="481"/>
      <c r="LV751" s="118"/>
      <c r="LW751" s="118"/>
      <c r="LX751" s="115"/>
      <c r="LY751" s="115"/>
      <c r="LZ751" s="115"/>
      <c r="MA751" s="115"/>
      <c r="MB751" s="115"/>
      <c r="MC751" s="115">
        <f t="shared" si="11763"/>
        <v>0</v>
      </c>
      <c r="MD751" s="481"/>
      <c r="ME751" s="118"/>
      <c r="MF751" s="118"/>
      <c r="MG751" s="115"/>
      <c r="MH751" s="115"/>
      <c r="MI751" s="115"/>
      <c r="MJ751" s="115"/>
      <c r="MK751" s="115"/>
      <c r="ML751" s="115">
        <f t="shared" si="11764"/>
        <v>0</v>
      </c>
      <c r="MM751" s="481"/>
      <c r="MN751" s="118"/>
      <c r="MO751" s="118"/>
      <c r="MP751" s="115"/>
      <c r="MQ751" s="115"/>
      <c r="MR751" s="115"/>
      <c r="MS751" s="115"/>
      <c r="MT751" s="115"/>
      <c r="MU751" s="115">
        <f t="shared" si="11765"/>
        <v>0</v>
      </c>
      <c r="MV751" s="481"/>
      <c r="MW751" s="118"/>
      <c r="MX751" s="118"/>
      <c r="MY751" s="115"/>
      <c r="MZ751" s="115"/>
      <c r="NA751" s="115"/>
      <c r="NB751" s="115"/>
      <c r="NC751" s="115"/>
      <c r="ND751" s="115">
        <f t="shared" si="11766"/>
        <v>0</v>
      </c>
      <c r="NE751" s="481"/>
      <c r="NF751" s="118"/>
      <c r="NG751" s="118"/>
      <c r="NH751" s="115"/>
      <c r="NI751" s="115"/>
      <c r="NJ751" s="115"/>
      <c r="NK751" s="115"/>
      <c r="NL751" s="115"/>
      <c r="NM751" s="115">
        <f t="shared" si="11767"/>
        <v>0</v>
      </c>
      <c r="NN751" s="481"/>
      <c r="NO751" s="118"/>
      <c r="NP751" s="118"/>
      <c r="NQ751" s="115"/>
      <c r="NR751" s="115"/>
      <c r="NS751" s="115"/>
      <c r="NT751" s="115"/>
      <c r="NU751" s="115"/>
      <c r="NV751" s="115">
        <f t="shared" si="11768"/>
        <v>0</v>
      </c>
      <c r="NW751" s="481"/>
      <c r="NX751" s="118"/>
      <c r="NY751" s="118"/>
      <c r="NZ751" s="115"/>
      <c r="OA751" s="115"/>
      <c r="OB751" s="115"/>
      <c r="OC751" s="115"/>
      <c r="OD751" s="115"/>
      <c r="OE751" s="115">
        <f t="shared" si="11769"/>
        <v>0</v>
      </c>
      <c r="OF751" s="481"/>
      <c r="OG751" s="118"/>
      <c r="OH751" s="118"/>
      <c r="OI751" s="115"/>
      <c r="OJ751" s="115"/>
      <c r="OK751" s="115"/>
      <c r="OL751" s="115"/>
      <c r="OM751" s="115"/>
      <c r="ON751" s="115">
        <f t="shared" si="11770"/>
        <v>0</v>
      </c>
      <c r="OO751" s="481"/>
      <c r="OP751" s="118"/>
      <c r="OQ751" s="118"/>
      <c r="OR751" s="115"/>
      <c r="OS751" s="115"/>
      <c r="OT751" s="115"/>
      <c r="OU751" s="115"/>
      <c r="OV751" s="115"/>
      <c r="OW751" s="115">
        <f t="shared" si="11771"/>
        <v>0</v>
      </c>
      <c r="OY751" s="118"/>
      <c r="OZ751" s="118"/>
      <c r="PA751" s="115"/>
      <c r="PB751" s="115"/>
      <c r="PC751" s="115"/>
      <c r="PD751" s="115"/>
      <c r="PE751" s="115"/>
      <c r="PF751" s="115">
        <f t="shared" si="11772"/>
        <v>0</v>
      </c>
    </row>
    <row r="752" spans="1:422">
      <c r="A752" s="118"/>
      <c r="B752" s="118"/>
      <c r="C752" s="115"/>
      <c r="D752" s="115"/>
      <c r="E752" s="115"/>
      <c r="F752" s="115"/>
      <c r="G752" s="115"/>
      <c r="H752" s="115">
        <f t="shared" si="11726"/>
        <v>0</v>
      </c>
      <c r="J752" s="118"/>
      <c r="K752" s="118"/>
      <c r="L752" s="115"/>
      <c r="M752" s="115"/>
      <c r="N752" s="115"/>
      <c r="O752" s="115"/>
      <c r="P752" s="115"/>
      <c r="Q752" s="115">
        <f t="shared" si="11727"/>
        <v>0</v>
      </c>
      <c r="S752" s="118"/>
      <c r="T752" s="118"/>
      <c r="U752" s="115"/>
      <c r="V752" s="115"/>
      <c r="W752" s="115"/>
      <c r="X752" s="115"/>
      <c r="Y752" s="115"/>
      <c r="Z752" s="115">
        <f t="shared" si="11728"/>
        <v>0</v>
      </c>
      <c r="AB752" s="118"/>
      <c r="AC752" s="118"/>
      <c r="AD752" s="115"/>
      <c r="AE752" s="115"/>
      <c r="AF752" s="115"/>
      <c r="AG752" s="115"/>
      <c r="AH752" s="115"/>
      <c r="AI752" s="115">
        <f t="shared" si="11729"/>
        <v>0</v>
      </c>
      <c r="AK752" s="118"/>
      <c r="AL752" s="118"/>
      <c r="AM752" s="115"/>
      <c r="AN752" s="115"/>
      <c r="AO752" s="115"/>
      <c r="AP752" s="115"/>
      <c r="AQ752" s="115"/>
      <c r="AR752" s="115">
        <f t="shared" si="11730"/>
        <v>0</v>
      </c>
      <c r="AT752" s="118"/>
      <c r="AU752" s="118"/>
      <c r="AV752" s="115"/>
      <c r="AW752" s="115"/>
      <c r="AX752" s="115"/>
      <c r="AY752" s="115"/>
      <c r="AZ752" s="115"/>
      <c r="BA752" s="115">
        <f t="shared" si="11731"/>
        <v>0</v>
      </c>
      <c r="BC752" s="118"/>
      <c r="BD752" s="118"/>
      <c r="BE752" s="115"/>
      <c r="BF752" s="115"/>
      <c r="BG752" s="115"/>
      <c r="BH752" s="115"/>
      <c r="BI752" s="115"/>
      <c r="BJ752" s="115">
        <f t="shared" si="11732"/>
        <v>0</v>
      </c>
      <c r="BL752" s="118"/>
      <c r="BM752" s="118"/>
      <c r="BN752" s="115"/>
      <c r="BO752" s="115"/>
      <c r="BP752" s="115"/>
      <c r="BQ752" s="115"/>
      <c r="BR752" s="115"/>
      <c r="BS752" s="115">
        <f t="shared" si="11733"/>
        <v>0</v>
      </c>
      <c r="BU752" s="118"/>
      <c r="BV752" s="118"/>
      <c r="BW752" s="115"/>
      <c r="BX752" s="115"/>
      <c r="BY752" s="115"/>
      <c r="BZ752" s="115"/>
      <c r="CA752" s="115"/>
      <c r="CB752" s="115">
        <f t="shared" si="11734"/>
        <v>0</v>
      </c>
      <c r="CD752" s="118"/>
      <c r="CE752" s="118"/>
      <c r="CF752" s="115"/>
      <c r="CG752" s="115"/>
      <c r="CH752" s="115"/>
      <c r="CI752" s="115"/>
      <c r="CJ752" s="115"/>
      <c r="CK752" s="115">
        <f t="shared" si="11735"/>
        <v>0</v>
      </c>
      <c r="CM752" s="118"/>
      <c r="CN752" s="118"/>
      <c r="CO752" s="115"/>
      <c r="CP752" s="115"/>
      <c r="CQ752" s="115"/>
      <c r="CR752" s="115"/>
      <c r="CS752" s="115"/>
      <c r="CT752" s="115">
        <f t="shared" si="11736"/>
        <v>0</v>
      </c>
      <c r="CV752" s="118"/>
      <c r="CW752" s="118"/>
      <c r="CX752" s="115"/>
      <c r="CY752" s="115"/>
      <c r="CZ752" s="115"/>
      <c r="DA752" s="115"/>
      <c r="DB752" s="115"/>
      <c r="DC752" s="115">
        <f t="shared" si="11737"/>
        <v>0</v>
      </c>
      <c r="DE752" s="118"/>
      <c r="DF752" s="118"/>
      <c r="DG752" s="115"/>
      <c r="DH752" s="115"/>
      <c r="DI752" s="115"/>
      <c r="DJ752" s="115"/>
      <c r="DK752" s="115"/>
      <c r="DL752" s="115">
        <f t="shared" si="11738"/>
        <v>0</v>
      </c>
      <c r="DN752" s="118"/>
      <c r="DO752" s="118"/>
      <c r="DP752" s="115"/>
      <c r="DQ752" s="115"/>
      <c r="DR752" s="115"/>
      <c r="DS752" s="115"/>
      <c r="DT752" s="115"/>
      <c r="DU752" s="115">
        <f t="shared" si="11739"/>
        <v>0</v>
      </c>
      <c r="DW752" s="118"/>
      <c r="DX752" s="118"/>
      <c r="DY752" s="115"/>
      <c r="DZ752" s="115"/>
      <c r="EA752" s="115"/>
      <c r="EB752" s="115"/>
      <c r="EC752" s="115"/>
      <c r="ED752" s="115">
        <f t="shared" si="11740"/>
        <v>0</v>
      </c>
      <c r="EF752" s="118"/>
      <c r="EG752" s="118"/>
      <c r="EH752" s="115"/>
      <c r="EI752" s="115"/>
      <c r="EJ752" s="115"/>
      <c r="EK752" s="115"/>
      <c r="EL752" s="115"/>
      <c r="EM752" s="115">
        <f t="shared" si="11741"/>
        <v>0</v>
      </c>
      <c r="EO752" s="118"/>
      <c r="EP752" s="118"/>
      <c r="EQ752" s="115"/>
      <c r="ER752" s="115"/>
      <c r="ES752" s="115"/>
      <c r="ET752" s="115"/>
      <c r="EU752" s="115"/>
      <c r="EV752" s="115">
        <f t="shared" si="11742"/>
        <v>0</v>
      </c>
      <c r="EX752" s="118"/>
      <c r="EY752" s="118"/>
      <c r="EZ752" s="115"/>
      <c r="FA752" s="115"/>
      <c r="FB752" s="115"/>
      <c r="FC752" s="115"/>
      <c r="FD752" s="115"/>
      <c r="FE752" s="115">
        <f t="shared" si="11743"/>
        <v>0</v>
      </c>
      <c r="FG752" s="118"/>
      <c r="FH752" s="118"/>
      <c r="FI752" s="115"/>
      <c r="FJ752" s="115"/>
      <c r="FK752" s="115"/>
      <c r="FL752" s="115"/>
      <c r="FM752" s="115"/>
      <c r="FN752" s="115">
        <f t="shared" si="11744"/>
        <v>0</v>
      </c>
      <c r="FP752" s="118"/>
      <c r="FQ752" s="118"/>
      <c r="FR752" s="115"/>
      <c r="FS752" s="115"/>
      <c r="FT752" s="115"/>
      <c r="FU752" s="115"/>
      <c r="FV752" s="115"/>
      <c r="FW752" s="115">
        <f t="shared" si="11745"/>
        <v>0</v>
      </c>
      <c r="FY752" s="118"/>
      <c r="FZ752" s="118"/>
      <c r="GA752" s="115"/>
      <c r="GB752" s="115"/>
      <c r="GC752" s="115"/>
      <c r="GD752" s="115"/>
      <c r="GE752" s="115"/>
      <c r="GF752" s="115">
        <f t="shared" si="11746"/>
        <v>0</v>
      </c>
      <c r="GH752" s="118"/>
      <c r="GI752" s="118"/>
      <c r="GJ752" s="115"/>
      <c r="GK752" s="115"/>
      <c r="GL752" s="115"/>
      <c r="GM752" s="115"/>
      <c r="GN752" s="115"/>
      <c r="GO752" s="115">
        <f t="shared" si="11747"/>
        <v>0</v>
      </c>
      <c r="GQ752" s="118"/>
      <c r="GR752" s="118"/>
      <c r="GS752" s="115"/>
      <c r="GT752" s="115"/>
      <c r="GU752" s="115"/>
      <c r="GV752" s="115"/>
      <c r="GW752" s="115"/>
      <c r="GX752" s="115">
        <f t="shared" si="11748"/>
        <v>0</v>
      </c>
      <c r="GZ752" s="118"/>
      <c r="HA752" s="118"/>
      <c r="HB752" s="115"/>
      <c r="HC752" s="115"/>
      <c r="HD752" s="115"/>
      <c r="HE752" s="115"/>
      <c r="HF752" s="115"/>
      <c r="HG752" s="115">
        <f t="shared" si="11749"/>
        <v>0</v>
      </c>
      <c r="HI752" s="118"/>
      <c r="HJ752" s="118"/>
      <c r="HK752" s="115"/>
      <c r="HL752" s="115"/>
      <c r="HM752" s="115"/>
      <c r="HN752" s="115"/>
      <c r="HO752" s="115"/>
      <c r="HP752" s="115">
        <f t="shared" si="11750"/>
        <v>0</v>
      </c>
      <c r="HR752" s="118"/>
      <c r="HS752" s="118"/>
      <c r="HT752" s="115"/>
      <c r="HU752" s="115"/>
      <c r="HV752" s="115"/>
      <c r="HW752" s="115"/>
      <c r="HX752" s="115"/>
      <c r="HY752" s="115">
        <f t="shared" si="11751"/>
        <v>0</v>
      </c>
      <c r="IA752" s="118"/>
      <c r="IB752" s="118"/>
      <c r="IC752" s="115"/>
      <c r="ID752" s="115"/>
      <c r="IE752" s="115"/>
      <c r="IF752" s="115"/>
      <c r="IG752" s="115"/>
      <c r="IH752" s="115">
        <f t="shared" si="11752"/>
        <v>0</v>
      </c>
      <c r="IJ752" s="118"/>
      <c r="IK752" s="118"/>
      <c r="IL752" s="115"/>
      <c r="IM752" s="115"/>
      <c r="IN752" s="115"/>
      <c r="IO752" s="115"/>
      <c r="IP752" s="115"/>
      <c r="IQ752" s="115">
        <f t="shared" si="11753"/>
        <v>0</v>
      </c>
      <c r="IS752" s="118"/>
      <c r="IT752" s="118"/>
      <c r="IU752" s="115"/>
      <c r="IV752" s="115"/>
      <c r="IW752" s="115"/>
      <c r="IX752" s="115"/>
      <c r="IY752" s="115"/>
      <c r="IZ752" s="115">
        <f t="shared" si="11754"/>
        <v>0</v>
      </c>
      <c r="JB752" s="118"/>
      <c r="JC752" s="118"/>
      <c r="JD752" s="115"/>
      <c r="JE752" s="115"/>
      <c r="JF752" s="115"/>
      <c r="JG752" s="115"/>
      <c r="JH752" s="115"/>
      <c r="JI752" s="115">
        <f t="shared" si="11755"/>
        <v>0</v>
      </c>
      <c r="JK752" s="118"/>
      <c r="JL752" s="118"/>
      <c r="JM752" s="115"/>
      <c r="JN752" s="115"/>
      <c r="JO752" s="115"/>
      <c r="JP752" s="115"/>
      <c r="JQ752" s="115"/>
      <c r="JR752" s="115">
        <f t="shared" si="11756"/>
        <v>0</v>
      </c>
      <c r="JS752" s="481"/>
      <c r="JT752" s="118"/>
      <c r="JU752" s="118"/>
      <c r="JV752" s="115"/>
      <c r="JW752" s="115"/>
      <c r="JX752" s="115"/>
      <c r="JY752" s="115"/>
      <c r="JZ752" s="115"/>
      <c r="KA752" s="115">
        <f t="shared" si="11757"/>
        <v>0</v>
      </c>
      <c r="KB752" s="481"/>
      <c r="KC752" s="118"/>
      <c r="KD752" s="118"/>
      <c r="KE752" s="115"/>
      <c r="KF752" s="115"/>
      <c r="KG752" s="115"/>
      <c r="KH752" s="115"/>
      <c r="KI752" s="115"/>
      <c r="KJ752" s="115">
        <f t="shared" si="11758"/>
        <v>0</v>
      </c>
      <c r="KK752" s="481"/>
      <c r="KL752" s="118"/>
      <c r="KM752" s="118"/>
      <c r="KN752" s="115"/>
      <c r="KO752" s="115"/>
      <c r="KP752" s="115"/>
      <c r="KQ752" s="115"/>
      <c r="KR752" s="115"/>
      <c r="KS752" s="115">
        <f t="shared" si="11759"/>
        <v>0</v>
      </c>
      <c r="KT752" s="481"/>
      <c r="KU752" s="118"/>
      <c r="KV752" s="118"/>
      <c r="KW752" s="115"/>
      <c r="KX752" s="115"/>
      <c r="KY752" s="115"/>
      <c r="KZ752" s="115"/>
      <c r="LA752" s="115"/>
      <c r="LB752" s="115">
        <f t="shared" si="11760"/>
        <v>0</v>
      </c>
      <c r="LC752" s="481"/>
      <c r="LD752" s="118"/>
      <c r="LE752" s="118"/>
      <c r="LF752" s="115"/>
      <c r="LG752" s="115"/>
      <c r="LH752" s="115"/>
      <c r="LI752" s="115"/>
      <c r="LJ752" s="115"/>
      <c r="LK752" s="115">
        <f t="shared" si="11761"/>
        <v>0</v>
      </c>
      <c r="LL752" s="481"/>
      <c r="LM752" s="118"/>
      <c r="LN752" s="118"/>
      <c r="LO752" s="115"/>
      <c r="LP752" s="115"/>
      <c r="LQ752" s="115"/>
      <c r="LR752" s="115"/>
      <c r="LS752" s="115"/>
      <c r="LT752" s="115">
        <f t="shared" si="11762"/>
        <v>0</v>
      </c>
      <c r="LU752" s="481"/>
      <c r="LV752" s="118"/>
      <c r="LW752" s="118"/>
      <c r="LX752" s="115"/>
      <c r="LY752" s="115"/>
      <c r="LZ752" s="115"/>
      <c r="MA752" s="115"/>
      <c r="MB752" s="115"/>
      <c r="MC752" s="115">
        <f t="shared" si="11763"/>
        <v>0</v>
      </c>
      <c r="MD752" s="481"/>
      <c r="ME752" s="118"/>
      <c r="MF752" s="118"/>
      <c r="MG752" s="115"/>
      <c r="MH752" s="115"/>
      <c r="MI752" s="115"/>
      <c r="MJ752" s="115"/>
      <c r="MK752" s="115"/>
      <c r="ML752" s="115">
        <f t="shared" si="11764"/>
        <v>0</v>
      </c>
      <c r="MM752" s="481"/>
      <c r="MN752" s="118"/>
      <c r="MO752" s="118"/>
      <c r="MP752" s="115"/>
      <c r="MQ752" s="115"/>
      <c r="MR752" s="115"/>
      <c r="MS752" s="115"/>
      <c r="MT752" s="115"/>
      <c r="MU752" s="115">
        <f t="shared" si="11765"/>
        <v>0</v>
      </c>
      <c r="MV752" s="481"/>
      <c r="MW752" s="118"/>
      <c r="MX752" s="118"/>
      <c r="MY752" s="115"/>
      <c r="MZ752" s="115"/>
      <c r="NA752" s="115"/>
      <c r="NB752" s="115"/>
      <c r="NC752" s="115"/>
      <c r="ND752" s="115">
        <f t="shared" si="11766"/>
        <v>0</v>
      </c>
      <c r="NE752" s="481"/>
      <c r="NF752" s="118"/>
      <c r="NG752" s="118"/>
      <c r="NH752" s="115"/>
      <c r="NI752" s="115"/>
      <c r="NJ752" s="115"/>
      <c r="NK752" s="115"/>
      <c r="NL752" s="115"/>
      <c r="NM752" s="115">
        <f t="shared" si="11767"/>
        <v>0</v>
      </c>
      <c r="NN752" s="481"/>
      <c r="NO752" s="118"/>
      <c r="NP752" s="118"/>
      <c r="NQ752" s="115"/>
      <c r="NR752" s="115"/>
      <c r="NS752" s="115"/>
      <c r="NT752" s="115"/>
      <c r="NU752" s="115"/>
      <c r="NV752" s="115">
        <f t="shared" si="11768"/>
        <v>0</v>
      </c>
      <c r="NW752" s="481"/>
      <c r="NX752" s="118"/>
      <c r="NY752" s="118"/>
      <c r="NZ752" s="115"/>
      <c r="OA752" s="115"/>
      <c r="OB752" s="115"/>
      <c r="OC752" s="115"/>
      <c r="OD752" s="115"/>
      <c r="OE752" s="115">
        <f t="shared" si="11769"/>
        <v>0</v>
      </c>
      <c r="OF752" s="481"/>
      <c r="OG752" s="118"/>
      <c r="OH752" s="118"/>
      <c r="OI752" s="115"/>
      <c r="OJ752" s="115"/>
      <c r="OK752" s="115"/>
      <c r="OL752" s="115"/>
      <c r="OM752" s="115"/>
      <c r="ON752" s="115">
        <f t="shared" si="11770"/>
        <v>0</v>
      </c>
      <c r="OO752" s="481"/>
      <c r="OP752" s="118"/>
      <c r="OQ752" s="118"/>
      <c r="OR752" s="115"/>
      <c r="OS752" s="115"/>
      <c r="OT752" s="115"/>
      <c r="OU752" s="115"/>
      <c r="OV752" s="115"/>
      <c r="OW752" s="115">
        <f t="shared" si="11771"/>
        <v>0</v>
      </c>
      <c r="OY752" s="118"/>
      <c r="OZ752" s="118"/>
      <c r="PA752" s="115"/>
      <c r="PB752" s="115"/>
      <c r="PC752" s="115"/>
      <c r="PD752" s="115"/>
      <c r="PE752" s="115"/>
      <c r="PF752" s="115">
        <f t="shared" si="11772"/>
        <v>0</v>
      </c>
    </row>
    <row r="753" spans="1:422">
      <c r="A753" s="118"/>
      <c r="B753" s="118"/>
      <c r="C753" s="119"/>
      <c r="D753" s="119"/>
      <c r="E753" s="119"/>
      <c r="F753" s="119"/>
      <c r="G753" s="120" t="s">
        <v>44</v>
      </c>
      <c r="H753" s="132">
        <f t="shared" ref="H753" si="11773">SUM(H745:H752)</f>
        <v>0</v>
      </c>
      <c r="J753" s="118"/>
      <c r="K753" s="118"/>
      <c r="L753" s="119"/>
      <c r="M753" s="119"/>
      <c r="N753" s="119"/>
      <c r="O753" s="119"/>
      <c r="P753" s="120" t="s">
        <v>44</v>
      </c>
      <c r="Q753" s="132">
        <f t="shared" ref="Q753" si="11774">SUM(Q745:Q752)</f>
        <v>0</v>
      </c>
      <c r="S753" s="118"/>
      <c r="T753" s="118"/>
      <c r="U753" s="119"/>
      <c r="V753" s="119"/>
      <c r="W753" s="119"/>
      <c r="X753" s="119"/>
      <c r="Y753" s="120" t="s">
        <v>44</v>
      </c>
      <c r="Z753" s="132">
        <f t="shared" ref="Z753" si="11775">SUM(Z745:Z752)</f>
        <v>0</v>
      </c>
      <c r="AB753" s="118"/>
      <c r="AC753" s="118"/>
      <c r="AD753" s="119"/>
      <c r="AE753" s="119"/>
      <c r="AF753" s="119"/>
      <c r="AG753" s="119"/>
      <c r="AH753" s="120" t="s">
        <v>44</v>
      </c>
      <c r="AI753" s="132">
        <f t="shared" ref="AI753" si="11776">SUM(AI745:AI752)</f>
        <v>0</v>
      </c>
      <c r="AK753" s="118"/>
      <c r="AL753" s="118"/>
      <c r="AM753" s="119"/>
      <c r="AN753" s="119"/>
      <c r="AO753" s="119"/>
      <c r="AP753" s="119"/>
      <c r="AQ753" s="120" t="s">
        <v>44</v>
      </c>
      <c r="AR753" s="132">
        <f t="shared" ref="AR753" si="11777">SUM(AR745:AR752)</f>
        <v>0</v>
      </c>
      <c r="AT753" s="118"/>
      <c r="AU753" s="118"/>
      <c r="AV753" s="119"/>
      <c r="AW753" s="119"/>
      <c r="AX753" s="119"/>
      <c r="AY753" s="119"/>
      <c r="AZ753" s="120" t="s">
        <v>44</v>
      </c>
      <c r="BA753" s="132">
        <f t="shared" ref="BA753" si="11778">SUM(BA745:BA752)</f>
        <v>0</v>
      </c>
      <c r="BC753" s="118"/>
      <c r="BD753" s="118"/>
      <c r="BE753" s="119"/>
      <c r="BF753" s="119"/>
      <c r="BG753" s="119"/>
      <c r="BH753" s="119"/>
      <c r="BI753" s="120" t="s">
        <v>44</v>
      </c>
      <c r="BJ753" s="132">
        <f t="shared" ref="BJ753:DL753" si="11779">SUM(BJ745:BJ752)</f>
        <v>0</v>
      </c>
      <c r="BL753" s="118"/>
      <c r="BM753" s="118"/>
      <c r="BN753" s="119"/>
      <c r="BO753" s="119"/>
      <c r="BP753" s="119"/>
      <c r="BQ753" s="119"/>
      <c r="BR753" s="120" t="s">
        <v>44</v>
      </c>
      <c r="BS753" s="132">
        <f t="shared" ref="BS753:DU753" si="11780">SUM(BS745:BS752)</f>
        <v>0</v>
      </c>
      <c r="BU753" s="118"/>
      <c r="BV753" s="118"/>
      <c r="BW753" s="119"/>
      <c r="BX753" s="119"/>
      <c r="BY753" s="119"/>
      <c r="BZ753" s="119"/>
      <c r="CA753" s="120" t="s">
        <v>44</v>
      </c>
      <c r="CB753" s="132">
        <f t="shared" si="11779"/>
        <v>0</v>
      </c>
      <c r="CD753" s="118"/>
      <c r="CE753" s="118"/>
      <c r="CF753" s="119"/>
      <c r="CG753" s="119"/>
      <c r="CH753" s="119"/>
      <c r="CI753" s="119"/>
      <c r="CJ753" s="120" t="s">
        <v>44</v>
      </c>
      <c r="CK753" s="132">
        <f t="shared" si="11780"/>
        <v>0</v>
      </c>
      <c r="CM753" s="118"/>
      <c r="CN753" s="118"/>
      <c r="CO753" s="119"/>
      <c r="CP753" s="119"/>
      <c r="CQ753" s="119"/>
      <c r="CR753" s="119"/>
      <c r="CS753" s="120" t="s">
        <v>44</v>
      </c>
      <c r="CT753" s="132">
        <f t="shared" si="11779"/>
        <v>0</v>
      </c>
      <c r="CV753" s="118"/>
      <c r="CW753" s="118"/>
      <c r="CX753" s="119"/>
      <c r="CY753" s="119"/>
      <c r="CZ753" s="119"/>
      <c r="DA753" s="119"/>
      <c r="DB753" s="120" t="s">
        <v>44</v>
      </c>
      <c r="DC753" s="132">
        <f t="shared" si="11780"/>
        <v>0</v>
      </c>
      <c r="DE753" s="118"/>
      <c r="DF753" s="118"/>
      <c r="DG753" s="119"/>
      <c r="DH753" s="119"/>
      <c r="DI753" s="119"/>
      <c r="DJ753" s="119"/>
      <c r="DK753" s="120" t="s">
        <v>44</v>
      </c>
      <c r="DL753" s="132">
        <f t="shared" si="11779"/>
        <v>0</v>
      </c>
      <c r="DN753" s="118"/>
      <c r="DO753" s="118"/>
      <c r="DP753" s="119"/>
      <c r="DQ753" s="119"/>
      <c r="DR753" s="119"/>
      <c r="DS753" s="119"/>
      <c r="DT753" s="120" t="s">
        <v>44</v>
      </c>
      <c r="DU753" s="132">
        <f t="shared" si="11780"/>
        <v>0</v>
      </c>
      <c r="DW753" s="118"/>
      <c r="DX753" s="118"/>
      <c r="DY753" s="119"/>
      <c r="DZ753" s="119"/>
      <c r="EA753" s="119"/>
      <c r="EB753" s="119"/>
      <c r="EC753" s="120" t="s">
        <v>44</v>
      </c>
      <c r="ED753" s="132">
        <f t="shared" ref="ED753:GF753" si="11781">SUM(ED745:ED752)</f>
        <v>0</v>
      </c>
      <c r="EF753" s="118"/>
      <c r="EG753" s="118"/>
      <c r="EH753" s="119"/>
      <c r="EI753" s="119"/>
      <c r="EJ753" s="119"/>
      <c r="EK753" s="119"/>
      <c r="EL753" s="120" t="s">
        <v>44</v>
      </c>
      <c r="EM753" s="132">
        <f t="shared" ref="EM753:GO753" si="11782">SUM(EM745:EM752)</f>
        <v>0</v>
      </c>
      <c r="EO753" s="118"/>
      <c r="EP753" s="118"/>
      <c r="EQ753" s="119"/>
      <c r="ER753" s="119"/>
      <c r="ES753" s="119"/>
      <c r="ET753" s="119"/>
      <c r="EU753" s="120" t="s">
        <v>44</v>
      </c>
      <c r="EV753" s="132">
        <f t="shared" si="11781"/>
        <v>0</v>
      </c>
      <c r="EX753" s="118"/>
      <c r="EY753" s="118"/>
      <c r="EZ753" s="119"/>
      <c r="FA753" s="119"/>
      <c r="FB753" s="119"/>
      <c r="FC753" s="119"/>
      <c r="FD753" s="120" t="s">
        <v>44</v>
      </c>
      <c r="FE753" s="132">
        <f t="shared" si="11782"/>
        <v>0</v>
      </c>
      <c r="FG753" s="118"/>
      <c r="FH753" s="118"/>
      <c r="FI753" s="119"/>
      <c r="FJ753" s="119"/>
      <c r="FK753" s="119"/>
      <c r="FL753" s="119"/>
      <c r="FM753" s="120" t="s">
        <v>44</v>
      </c>
      <c r="FN753" s="132">
        <f t="shared" si="11781"/>
        <v>0</v>
      </c>
      <c r="FP753" s="118"/>
      <c r="FQ753" s="118"/>
      <c r="FR753" s="119"/>
      <c r="FS753" s="119"/>
      <c r="FT753" s="119"/>
      <c r="FU753" s="119"/>
      <c r="FV753" s="120" t="s">
        <v>44</v>
      </c>
      <c r="FW753" s="132">
        <f t="shared" si="11782"/>
        <v>0</v>
      </c>
      <c r="FY753" s="118"/>
      <c r="FZ753" s="118"/>
      <c r="GA753" s="119"/>
      <c r="GB753" s="119"/>
      <c r="GC753" s="119"/>
      <c r="GD753" s="119"/>
      <c r="GE753" s="120" t="s">
        <v>44</v>
      </c>
      <c r="GF753" s="132">
        <f t="shared" si="11781"/>
        <v>1</v>
      </c>
      <c r="GH753" s="118"/>
      <c r="GI753" s="118"/>
      <c r="GJ753" s="119"/>
      <c r="GK753" s="119"/>
      <c r="GL753" s="119"/>
      <c r="GM753" s="119"/>
      <c r="GN753" s="120" t="s">
        <v>44</v>
      </c>
      <c r="GO753" s="132">
        <f t="shared" si="11782"/>
        <v>1</v>
      </c>
      <c r="GQ753" s="118"/>
      <c r="GR753" s="118"/>
      <c r="GS753" s="119"/>
      <c r="GT753" s="119"/>
      <c r="GU753" s="119"/>
      <c r="GV753" s="119"/>
      <c r="GW753" s="120" t="s">
        <v>44</v>
      </c>
      <c r="GX753" s="132">
        <f t="shared" ref="GX753:IZ753" si="11783">SUM(GX745:GX752)</f>
        <v>1</v>
      </c>
      <c r="GZ753" s="118"/>
      <c r="HA753" s="118"/>
      <c r="HB753" s="119"/>
      <c r="HC753" s="119"/>
      <c r="HD753" s="119"/>
      <c r="HE753" s="119"/>
      <c r="HF753" s="120" t="s">
        <v>44</v>
      </c>
      <c r="HG753" s="132">
        <f t="shared" ref="HG753:JI753" si="11784">SUM(HG745:HG752)</f>
        <v>0</v>
      </c>
      <c r="HI753" s="118"/>
      <c r="HJ753" s="118"/>
      <c r="HK753" s="119"/>
      <c r="HL753" s="119"/>
      <c r="HM753" s="119"/>
      <c r="HN753" s="119"/>
      <c r="HO753" s="120" t="s">
        <v>44</v>
      </c>
      <c r="HP753" s="132">
        <f t="shared" si="11783"/>
        <v>0</v>
      </c>
      <c r="HR753" s="118"/>
      <c r="HS753" s="118"/>
      <c r="HT753" s="119"/>
      <c r="HU753" s="119"/>
      <c r="HV753" s="119"/>
      <c r="HW753" s="119"/>
      <c r="HX753" s="120" t="s">
        <v>44</v>
      </c>
      <c r="HY753" s="132">
        <f t="shared" si="11784"/>
        <v>0</v>
      </c>
      <c r="IA753" s="118"/>
      <c r="IB753" s="118"/>
      <c r="IC753" s="119"/>
      <c r="ID753" s="119"/>
      <c r="IE753" s="119"/>
      <c r="IF753" s="119"/>
      <c r="IG753" s="120" t="s">
        <v>44</v>
      </c>
      <c r="IH753" s="132">
        <f t="shared" si="11783"/>
        <v>0</v>
      </c>
      <c r="IJ753" s="118"/>
      <c r="IK753" s="118"/>
      <c r="IL753" s="119"/>
      <c r="IM753" s="119"/>
      <c r="IN753" s="119"/>
      <c r="IO753" s="119"/>
      <c r="IP753" s="120" t="s">
        <v>44</v>
      </c>
      <c r="IQ753" s="132">
        <f t="shared" si="11784"/>
        <v>0</v>
      </c>
      <c r="IS753" s="118"/>
      <c r="IT753" s="118"/>
      <c r="IU753" s="119"/>
      <c r="IV753" s="119"/>
      <c r="IW753" s="119"/>
      <c r="IX753" s="119"/>
      <c r="IY753" s="120" t="s">
        <v>44</v>
      </c>
      <c r="IZ753" s="132">
        <f t="shared" si="11783"/>
        <v>0</v>
      </c>
      <c r="JB753" s="118"/>
      <c r="JC753" s="118"/>
      <c r="JD753" s="119"/>
      <c r="JE753" s="119"/>
      <c r="JF753" s="119"/>
      <c r="JG753" s="119"/>
      <c r="JH753" s="120" t="s">
        <v>44</v>
      </c>
      <c r="JI753" s="132">
        <f t="shared" si="11784"/>
        <v>0</v>
      </c>
      <c r="JK753" s="118"/>
      <c r="JL753" s="118"/>
      <c r="JM753" s="119"/>
      <c r="JN753" s="119"/>
      <c r="JO753" s="119"/>
      <c r="JP753" s="119"/>
      <c r="JQ753" s="120" t="s">
        <v>44</v>
      </c>
      <c r="JR753" s="132">
        <f t="shared" ref="JR753:LT753" si="11785">SUM(JR745:JR752)</f>
        <v>0</v>
      </c>
      <c r="JT753" s="118"/>
      <c r="JU753" s="118"/>
      <c r="JV753" s="119"/>
      <c r="JW753" s="119"/>
      <c r="JX753" s="119"/>
      <c r="JY753" s="119"/>
      <c r="JZ753" s="120" t="s">
        <v>44</v>
      </c>
      <c r="KA753" s="132">
        <f t="shared" ref="KA753:MC753" si="11786">SUM(KA745:KA752)</f>
        <v>0</v>
      </c>
      <c r="KC753" s="118"/>
      <c r="KD753" s="118"/>
      <c r="KE753" s="119"/>
      <c r="KF753" s="119"/>
      <c r="KG753" s="119"/>
      <c r="KH753" s="119"/>
      <c r="KI753" s="120" t="s">
        <v>44</v>
      </c>
      <c r="KJ753" s="132">
        <f t="shared" si="11785"/>
        <v>0</v>
      </c>
      <c r="KL753" s="118"/>
      <c r="KM753" s="118"/>
      <c r="KN753" s="119"/>
      <c r="KO753" s="119"/>
      <c r="KP753" s="119"/>
      <c r="KQ753" s="119"/>
      <c r="KR753" s="120" t="s">
        <v>44</v>
      </c>
      <c r="KS753" s="132">
        <f t="shared" si="11786"/>
        <v>0</v>
      </c>
      <c r="KU753" s="118"/>
      <c r="KV753" s="118"/>
      <c r="KW753" s="119"/>
      <c r="KX753" s="119"/>
      <c r="KY753" s="119"/>
      <c r="KZ753" s="119"/>
      <c r="LA753" s="120" t="s">
        <v>44</v>
      </c>
      <c r="LB753" s="132">
        <f t="shared" si="11785"/>
        <v>0</v>
      </c>
      <c r="LD753" s="118"/>
      <c r="LE753" s="118"/>
      <c r="LF753" s="119"/>
      <c r="LG753" s="119"/>
      <c r="LH753" s="119"/>
      <c r="LI753" s="119"/>
      <c r="LJ753" s="120" t="s">
        <v>44</v>
      </c>
      <c r="LK753" s="132">
        <f t="shared" si="11786"/>
        <v>0</v>
      </c>
      <c r="LM753" s="118"/>
      <c r="LN753" s="118"/>
      <c r="LO753" s="119"/>
      <c r="LP753" s="119"/>
      <c r="LQ753" s="119"/>
      <c r="LR753" s="119"/>
      <c r="LS753" s="120" t="s">
        <v>44</v>
      </c>
      <c r="LT753" s="132">
        <f t="shared" si="11785"/>
        <v>0</v>
      </c>
      <c r="LV753" s="118"/>
      <c r="LW753" s="118"/>
      <c r="LX753" s="119"/>
      <c r="LY753" s="119"/>
      <c r="LZ753" s="119"/>
      <c r="MA753" s="119"/>
      <c r="MB753" s="120" t="s">
        <v>44</v>
      </c>
      <c r="MC753" s="132">
        <f t="shared" si="11786"/>
        <v>0</v>
      </c>
      <c r="ME753" s="118"/>
      <c r="MF753" s="118"/>
      <c r="MG753" s="119"/>
      <c r="MH753" s="119"/>
      <c r="MI753" s="119"/>
      <c r="MJ753" s="119"/>
      <c r="MK753" s="120" t="s">
        <v>44</v>
      </c>
      <c r="ML753" s="132">
        <f t="shared" ref="ML753:ON753" si="11787">SUM(ML745:ML752)</f>
        <v>0</v>
      </c>
      <c r="MN753" s="118"/>
      <c r="MO753" s="118"/>
      <c r="MP753" s="119"/>
      <c r="MQ753" s="119"/>
      <c r="MR753" s="119"/>
      <c r="MS753" s="119"/>
      <c r="MT753" s="120" t="s">
        <v>44</v>
      </c>
      <c r="MU753" s="132">
        <f t="shared" ref="MU753:OW753" si="11788">SUM(MU745:MU752)</f>
        <v>0</v>
      </c>
      <c r="MW753" s="118"/>
      <c r="MX753" s="118"/>
      <c r="MY753" s="119"/>
      <c r="MZ753" s="119"/>
      <c r="NA753" s="119"/>
      <c r="NB753" s="119"/>
      <c r="NC753" s="120" t="s">
        <v>44</v>
      </c>
      <c r="ND753" s="132">
        <f t="shared" si="11787"/>
        <v>0</v>
      </c>
      <c r="NF753" s="118"/>
      <c r="NG753" s="118"/>
      <c r="NH753" s="119"/>
      <c r="NI753" s="119"/>
      <c r="NJ753" s="119"/>
      <c r="NK753" s="119"/>
      <c r="NL753" s="120" t="s">
        <v>44</v>
      </c>
      <c r="NM753" s="132">
        <f t="shared" si="11788"/>
        <v>0</v>
      </c>
      <c r="NO753" s="118"/>
      <c r="NP753" s="118"/>
      <c r="NQ753" s="119"/>
      <c r="NR753" s="119"/>
      <c r="NS753" s="119"/>
      <c r="NT753" s="119"/>
      <c r="NU753" s="120" t="s">
        <v>44</v>
      </c>
      <c r="NV753" s="132">
        <f t="shared" si="11787"/>
        <v>1</v>
      </c>
      <c r="NX753" s="118"/>
      <c r="NY753" s="118"/>
      <c r="NZ753" s="119"/>
      <c r="OA753" s="119"/>
      <c r="OB753" s="119"/>
      <c r="OC753" s="119"/>
      <c r="OD753" s="120" t="s">
        <v>44</v>
      </c>
      <c r="OE753" s="132">
        <f t="shared" si="11788"/>
        <v>0</v>
      </c>
      <c r="OG753" s="118"/>
      <c r="OH753" s="118"/>
      <c r="OI753" s="119"/>
      <c r="OJ753" s="119"/>
      <c r="OK753" s="119"/>
      <c r="OL753" s="119"/>
      <c r="OM753" s="120" t="s">
        <v>44</v>
      </c>
      <c r="ON753" s="132">
        <f t="shared" si="11787"/>
        <v>0</v>
      </c>
      <c r="OP753" s="118"/>
      <c r="OQ753" s="118"/>
      <c r="OR753" s="119"/>
      <c r="OS753" s="119"/>
      <c r="OT753" s="119"/>
      <c r="OU753" s="119"/>
      <c r="OV753" s="120" t="s">
        <v>44</v>
      </c>
      <c r="OW753" s="132">
        <f t="shared" si="11788"/>
        <v>0</v>
      </c>
      <c r="OY753" s="118"/>
      <c r="OZ753" s="118"/>
      <c r="PA753" s="119"/>
      <c r="PB753" s="119"/>
      <c r="PC753" s="119"/>
      <c r="PD753" s="119"/>
      <c r="PE753" s="120" t="s">
        <v>44</v>
      </c>
      <c r="PF753" s="132">
        <f t="shared" ref="PF753" si="11789">SUM(PF745:PF752)</f>
        <v>0</v>
      </c>
    </row>
    <row r="754" spans="1:422" s="139" customFormat="1">
      <c r="A754" s="134"/>
      <c r="B754" s="135"/>
      <c r="C754" s="136"/>
      <c r="D754" s="136"/>
      <c r="E754" s="136"/>
      <c r="F754" s="136"/>
      <c r="G754" s="137"/>
      <c r="H754" s="138"/>
      <c r="J754" s="134"/>
      <c r="K754" s="135"/>
      <c r="L754" s="136"/>
      <c r="M754" s="136"/>
      <c r="N754" s="136"/>
      <c r="O754" s="136"/>
      <c r="P754" s="137"/>
      <c r="Q754" s="138"/>
      <c r="S754" s="134"/>
      <c r="T754" s="135"/>
      <c r="U754" s="136"/>
      <c r="V754" s="136"/>
      <c r="W754" s="136"/>
      <c r="X754" s="136"/>
      <c r="Y754" s="137"/>
      <c r="Z754" s="138"/>
      <c r="AB754" s="134"/>
      <c r="AC754" s="135"/>
      <c r="AD754" s="136"/>
      <c r="AE754" s="136"/>
      <c r="AF754" s="136"/>
      <c r="AG754" s="136"/>
      <c r="AH754" s="137"/>
      <c r="AI754" s="138"/>
      <c r="AK754" s="134"/>
      <c r="AL754" s="135"/>
      <c r="AM754" s="136"/>
      <c r="AN754" s="136"/>
      <c r="AO754" s="136"/>
      <c r="AP754" s="136"/>
      <c r="AQ754" s="137"/>
      <c r="AR754" s="138"/>
      <c r="AT754" s="134"/>
      <c r="AU754" s="135"/>
      <c r="AV754" s="136"/>
      <c r="AW754" s="136"/>
      <c r="AX754" s="136"/>
      <c r="AY754" s="136"/>
      <c r="AZ754" s="137"/>
      <c r="BA754" s="138"/>
      <c r="BC754" s="134"/>
      <c r="BD754" s="135"/>
      <c r="BE754" s="136"/>
      <c r="BF754" s="136"/>
      <c r="BG754" s="136"/>
      <c r="BH754" s="136"/>
      <c r="BI754" s="137"/>
      <c r="BJ754" s="138"/>
      <c r="BL754" s="134"/>
      <c r="BM754" s="135"/>
      <c r="BN754" s="136"/>
      <c r="BO754" s="136"/>
      <c r="BP754" s="136"/>
      <c r="BQ754" s="136"/>
      <c r="BR754" s="137"/>
      <c r="BS754" s="138"/>
      <c r="BU754" s="134"/>
      <c r="BV754" s="135"/>
      <c r="BW754" s="136"/>
      <c r="BX754" s="136"/>
      <c r="BY754" s="136"/>
      <c r="BZ754" s="136"/>
      <c r="CA754" s="137"/>
      <c r="CB754" s="138"/>
      <c r="CD754" s="134"/>
      <c r="CE754" s="135"/>
      <c r="CF754" s="136"/>
      <c r="CG754" s="136"/>
      <c r="CH754" s="136"/>
      <c r="CI754" s="136"/>
      <c r="CJ754" s="137"/>
      <c r="CK754" s="138"/>
      <c r="CM754" s="134"/>
      <c r="CN754" s="135"/>
      <c r="CO754" s="136"/>
      <c r="CP754" s="136"/>
      <c r="CQ754" s="136"/>
      <c r="CR754" s="136"/>
      <c r="CS754" s="137"/>
      <c r="CT754" s="138"/>
      <c r="CV754" s="134"/>
      <c r="CW754" s="135"/>
      <c r="CX754" s="136"/>
      <c r="CY754" s="136"/>
      <c r="CZ754" s="136"/>
      <c r="DA754" s="136"/>
      <c r="DB754" s="137"/>
      <c r="DC754" s="138"/>
      <c r="DE754" s="134"/>
      <c r="DF754" s="135"/>
      <c r="DG754" s="136"/>
      <c r="DH754" s="136"/>
      <c r="DI754" s="136"/>
      <c r="DJ754" s="136"/>
      <c r="DK754" s="137"/>
      <c r="DL754" s="138"/>
      <c r="DN754" s="134"/>
      <c r="DO754" s="135"/>
      <c r="DP754" s="136"/>
      <c r="DQ754" s="136"/>
      <c r="DR754" s="136"/>
      <c r="DS754" s="136"/>
      <c r="DT754" s="137"/>
      <c r="DU754" s="138"/>
      <c r="DW754" s="134"/>
      <c r="DX754" s="135"/>
      <c r="DY754" s="136"/>
      <c r="DZ754" s="136"/>
      <c r="EA754" s="136"/>
      <c r="EB754" s="136"/>
      <c r="EC754" s="137"/>
      <c r="ED754" s="138"/>
      <c r="EF754" s="134"/>
      <c r="EG754" s="135"/>
      <c r="EH754" s="136"/>
      <c r="EI754" s="136"/>
      <c r="EJ754" s="136"/>
      <c r="EK754" s="136"/>
      <c r="EL754" s="137"/>
      <c r="EM754" s="138"/>
      <c r="EO754" s="134"/>
      <c r="EP754" s="135"/>
      <c r="EQ754" s="136"/>
      <c r="ER754" s="136"/>
      <c r="ES754" s="136"/>
      <c r="ET754" s="136"/>
      <c r="EU754" s="137"/>
      <c r="EV754" s="138"/>
      <c r="EX754" s="134"/>
      <c r="EY754" s="135"/>
      <c r="EZ754" s="136"/>
      <c r="FA754" s="136"/>
      <c r="FB754" s="136"/>
      <c r="FC754" s="136"/>
      <c r="FD754" s="137"/>
      <c r="FE754" s="138"/>
      <c r="FG754" s="134"/>
      <c r="FH754" s="135"/>
      <c r="FI754" s="136"/>
      <c r="FJ754" s="136"/>
      <c r="FK754" s="136"/>
      <c r="FL754" s="136"/>
      <c r="FM754" s="137"/>
      <c r="FN754" s="138"/>
      <c r="FP754" s="134"/>
      <c r="FQ754" s="135"/>
      <c r="FR754" s="136"/>
      <c r="FS754" s="136"/>
      <c r="FT754" s="136"/>
      <c r="FU754" s="136"/>
      <c r="FV754" s="137"/>
      <c r="FW754" s="138"/>
      <c r="FY754" s="134"/>
      <c r="FZ754" s="135"/>
      <c r="GA754" s="136"/>
      <c r="GB754" s="136"/>
      <c r="GC754" s="136"/>
      <c r="GD754" s="136"/>
      <c r="GE754" s="137"/>
      <c r="GF754" s="138"/>
      <c r="GH754" s="134"/>
      <c r="GI754" s="135"/>
      <c r="GJ754" s="136"/>
      <c r="GK754" s="136"/>
      <c r="GL754" s="136"/>
      <c r="GM754" s="136"/>
      <c r="GN754" s="137"/>
      <c r="GO754" s="138"/>
      <c r="GQ754" s="134"/>
      <c r="GR754" s="135"/>
      <c r="GS754" s="136"/>
      <c r="GT754" s="136"/>
      <c r="GU754" s="136"/>
      <c r="GV754" s="136"/>
      <c r="GW754" s="137"/>
      <c r="GX754" s="138"/>
      <c r="GZ754" s="134"/>
      <c r="HA754" s="135"/>
      <c r="HB754" s="136"/>
      <c r="HC754" s="136"/>
      <c r="HD754" s="136"/>
      <c r="HE754" s="136"/>
      <c r="HF754" s="137"/>
      <c r="HG754" s="138"/>
      <c r="HI754" s="134"/>
      <c r="HJ754" s="135"/>
      <c r="HK754" s="136"/>
      <c r="HL754" s="136"/>
      <c r="HM754" s="136"/>
      <c r="HN754" s="136"/>
      <c r="HO754" s="137"/>
      <c r="HP754" s="138"/>
      <c r="HR754" s="134"/>
      <c r="HS754" s="135"/>
      <c r="HT754" s="136"/>
      <c r="HU754" s="136"/>
      <c r="HV754" s="136"/>
      <c r="HW754" s="136"/>
      <c r="HX754" s="137"/>
      <c r="HY754" s="138"/>
      <c r="IA754" s="134"/>
      <c r="IB754" s="135"/>
      <c r="IC754" s="136"/>
      <c r="ID754" s="136"/>
      <c r="IE754" s="136"/>
      <c r="IF754" s="136"/>
      <c r="IG754" s="137"/>
      <c r="IH754" s="138"/>
      <c r="IJ754" s="134"/>
      <c r="IK754" s="135"/>
      <c r="IL754" s="136"/>
      <c r="IM754" s="136"/>
      <c r="IN754" s="136"/>
      <c r="IO754" s="136"/>
      <c r="IP754" s="137"/>
      <c r="IQ754" s="138"/>
      <c r="IS754" s="134"/>
      <c r="IT754" s="135"/>
      <c r="IU754" s="136"/>
      <c r="IV754" s="136"/>
      <c r="IW754" s="136"/>
      <c r="IX754" s="136"/>
      <c r="IY754" s="137"/>
      <c r="IZ754" s="138"/>
      <c r="JB754" s="134"/>
      <c r="JC754" s="135"/>
      <c r="JD754" s="136"/>
      <c r="JE754" s="136"/>
      <c r="JF754" s="136"/>
      <c r="JG754" s="136"/>
      <c r="JH754" s="137"/>
      <c r="JI754" s="138"/>
      <c r="JK754" s="134"/>
      <c r="JL754" s="135"/>
      <c r="JM754" s="136"/>
      <c r="JN754" s="136"/>
      <c r="JO754" s="136"/>
      <c r="JP754" s="136"/>
      <c r="JQ754" s="137"/>
      <c r="JR754" s="138"/>
      <c r="JT754" s="134"/>
      <c r="JU754" s="135"/>
      <c r="JV754" s="136"/>
      <c r="JW754" s="136"/>
      <c r="JX754" s="136"/>
      <c r="JY754" s="136"/>
      <c r="JZ754" s="137"/>
      <c r="KA754" s="138"/>
      <c r="KC754" s="134"/>
      <c r="KD754" s="135"/>
      <c r="KE754" s="136"/>
      <c r="KF754" s="136"/>
      <c r="KG754" s="136"/>
      <c r="KH754" s="136"/>
      <c r="KI754" s="137"/>
      <c r="KJ754" s="138"/>
      <c r="KL754" s="134"/>
      <c r="KM754" s="135"/>
      <c r="KN754" s="136"/>
      <c r="KO754" s="136"/>
      <c r="KP754" s="136"/>
      <c r="KQ754" s="136"/>
      <c r="KR754" s="137"/>
      <c r="KS754" s="138"/>
      <c r="KU754" s="134"/>
      <c r="KV754" s="135"/>
      <c r="KW754" s="136"/>
      <c r="KX754" s="136"/>
      <c r="KY754" s="136"/>
      <c r="KZ754" s="136"/>
      <c r="LA754" s="137"/>
      <c r="LB754" s="138"/>
      <c r="LD754" s="134"/>
      <c r="LE754" s="135"/>
      <c r="LF754" s="136"/>
      <c r="LG754" s="136"/>
      <c r="LH754" s="136"/>
      <c r="LI754" s="136"/>
      <c r="LJ754" s="137"/>
      <c r="LK754" s="138"/>
      <c r="LM754" s="134"/>
      <c r="LN754" s="135"/>
      <c r="LO754" s="136"/>
      <c r="LP754" s="136"/>
      <c r="LQ754" s="136"/>
      <c r="LR754" s="136"/>
      <c r="LS754" s="137"/>
      <c r="LT754" s="138"/>
      <c r="LV754" s="134"/>
      <c r="LW754" s="135"/>
      <c r="LX754" s="136"/>
      <c r="LY754" s="136"/>
      <c r="LZ754" s="136"/>
      <c r="MA754" s="136"/>
      <c r="MB754" s="137"/>
      <c r="MC754" s="138"/>
      <c r="ME754" s="134"/>
      <c r="MF754" s="135"/>
      <c r="MG754" s="136"/>
      <c r="MH754" s="136"/>
      <c r="MI754" s="136"/>
      <c r="MJ754" s="136"/>
      <c r="MK754" s="137"/>
      <c r="ML754" s="138"/>
      <c r="MN754" s="134"/>
      <c r="MO754" s="135"/>
      <c r="MP754" s="136"/>
      <c r="MQ754" s="136"/>
      <c r="MR754" s="136"/>
      <c r="MS754" s="136"/>
      <c r="MT754" s="137"/>
      <c r="MU754" s="138"/>
      <c r="MW754" s="134"/>
      <c r="MX754" s="135"/>
      <c r="MY754" s="136"/>
      <c r="MZ754" s="136"/>
      <c r="NA754" s="136"/>
      <c r="NB754" s="136"/>
      <c r="NC754" s="137"/>
      <c r="ND754" s="138"/>
      <c r="NF754" s="134"/>
      <c r="NG754" s="135"/>
      <c r="NH754" s="136"/>
      <c r="NI754" s="136"/>
      <c r="NJ754" s="136"/>
      <c r="NK754" s="136"/>
      <c r="NL754" s="137"/>
      <c r="NM754" s="138"/>
      <c r="NO754" s="134"/>
      <c r="NP754" s="135"/>
      <c r="NQ754" s="136"/>
      <c r="NR754" s="136"/>
      <c r="NS754" s="136"/>
      <c r="NT754" s="136"/>
      <c r="NU754" s="137"/>
      <c r="NV754" s="138"/>
      <c r="NX754" s="134"/>
      <c r="NY754" s="135"/>
      <c r="NZ754" s="136"/>
      <c r="OA754" s="136"/>
      <c r="OB754" s="136"/>
      <c r="OC754" s="136"/>
      <c r="OD754" s="137"/>
      <c r="OE754" s="138"/>
      <c r="OG754" s="134"/>
      <c r="OH754" s="135"/>
      <c r="OI754" s="136"/>
      <c r="OJ754" s="136"/>
      <c r="OK754" s="136"/>
      <c r="OL754" s="136"/>
      <c r="OM754" s="137"/>
      <c r="ON754" s="138"/>
      <c r="OP754" s="134"/>
      <c r="OQ754" s="135"/>
      <c r="OR754" s="136"/>
      <c r="OS754" s="136"/>
      <c r="OT754" s="136"/>
      <c r="OU754" s="136"/>
      <c r="OV754" s="137"/>
      <c r="OW754" s="138"/>
      <c r="OY754" s="134"/>
      <c r="OZ754" s="135"/>
      <c r="PA754" s="136"/>
      <c r="PB754" s="136"/>
      <c r="PC754" s="136"/>
      <c r="PD754" s="136"/>
      <c r="PE754" s="137"/>
      <c r="PF754" s="138"/>
    </row>
    <row r="755" spans="1:422">
      <c r="A755" s="116" t="s">
        <v>312</v>
      </c>
      <c r="B755" s="533" t="str">
        <f>+B740</f>
        <v>INSTALACIONES ELECTRICAS</v>
      </c>
      <c r="C755" s="534"/>
      <c r="D755" s="534"/>
      <c r="E755" s="534"/>
      <c r="F755" s="534"/>
      <c r="G755" s="535"/>
      <c r="H755" s="116"/>
      <c r="J755" s="116" t="s">
        <v>312</v>
      </c>
      <c r="K755" s="533" t="str">
        <f>B755</f>
        <v>INSTALACIONES ELECTRICAS</v>
      </c>
      <c r="L755" s="534"/>
      <c r="M755" s="534"/>
      <c r="N755" s="534"/>
      <c r="O755" s="534"/>
      <c r="P755" s="535"/>
      <c r="Q755" s="116"/>
      <c r="S755" s="116" t="s">
        <v>312</v>
      </c>
      <c r="T755" s="533" t="str">
        <f t="shared" ref="T755" si="11790">K755</f>
        <v>INSTALACIONES ELECTRICAS</v>
      </c>
      <c r="U755" s="534"/>
      <c r="V755" s="534"/>
      <c r="W755" s="534"/>
      <c r="X755" s="534"/>
      <c r="Y755" s="535"/>
      <c r="Z755" s="116"/>
      <c r="AB755" s="116" t="s">
        <v>312</v>
      </c>
      <c r="AC755" s="533" t="str">
        <f t="shared" ref="AC755" si="11791">T755</f>
        <v>INSTALACIONES ELECTRICAS</v>
      </c>
      <c r="AD755" s="534"/>
      <c r="AE755" s="534"/>
      <c r="AF755" s="534"/>
      <c r="AG755" s="534"/>
      <c r="AH755" s="535"/>
      <c r="AI755" s="116"/>
      <c r="AK755" s="116" t="s">
        <v>312</v>
      </c>
      <c r="AL755" s="533" t="str">
        <f t="shared" ref="AL755" si="11792">AC755</f>
        <v>INSTALACIONES ELECTRICAS</v>
      </c>
      <c r="AM755" s="534"/>
      <c r="AN755" s="534"/>
      <c r="AO755" s="534"/>
      <c r="AP755" s="534"/>
      <c r="AQ755" s="535"/>
      <c r="AR755" s="116"/>
      <c r="AT755" s="116" t="s">
        <v>312</v>
      </c>
      <c r="AU755" s="533" t="str">
        <f t="shared" ref="AU755" si="11793">AL755</f>
        <v>INSTALACIONES ELECTRICAS</v>
      </c>
      <c r="AV755" s="534"/>
      <c r="AW755" s="534"/>
      <c r="AX755" s="534"/>
      <c r="AY755" s="534"/>
      <c r="AZ755" s="535"/>
      <c r="BA755" s="116"/>
      <c r="BC755" s="116" t="s">
        <v>312</v>
      </c>
      <c r="BD755" s="533" t="str">
        <f t="shared" ref="BD755" si="11794">AU755</f>
        <v>INSTALACIONES ELECTRICAS</v>
      </c>
      <c r="BE755" s="534"/>
      <c r="BF755" s="534"/>
      <c r="BG755" s="534"/>
      <c r="BH755" s="534"/>
      <c r="BI755" s="535"/>
      <c r="BJ755" s="116"/>
      <c r="BL755" s="116" t="s">
        <v>312</v>
      </c>
      <c r="BM755" s="533" t="str">
        <f t="shared" ref="BM755" si="11795">BD755</f>
        <v>INSTALACIONES ELECTRICAS</v>
      </c>
      <c r="BN755" s="534"/>
      <c r="BO755" s="534"/>
      <c r="BP755" s="534"/>
      <c r="BQ755" s="534"/>
      <c r="BR755" s="535"/>
      <c r="BS755" s="116"/>
      <c r="BU755" s="116" t="s">
        <v>312</v>
      </c>
      <c r="BV755" s="533" t="str">
        <f t="shared" ref="BV755" si="11796">BM755</f>
        <v>INSTALACIONES ELECTRICAS</v>
      </c>
      <c r="BW755" s="534"/>
      <c r="BX755" s="534"/>
      <c r="BY755" s="534"/>
      <c r="BZ755" s="534"/>
      <c r="CA755" s="535"/>
      <c r="CB755" s="116"/>
      <c r="CD755" s="116" t="s">
        <v>312</v>
      </c>
      <c r="CE755" s="533" t="str">
        <f t="shared" ref="CE755" si="11797">BV755</f>
        <v>INSTALACIONES ELECTRICAS</v>
      </c>
      <c r="CF755" s="534"/>
      <c r="CG755" s="534"/>
      <c r="CH755" s="534"/>
      <c r="CI755" s="534"/>
      <c r="CJ755" s="535"/>
      <c r="CK755" s="116"/>
      <c r="CM755" s="116" t="s">
        <v>312</v>
      </c>
      <c r="CN755" s="533" t="str">
        <f t="shared" ref="CN755" si="11798">CE755</f>
        <v>INSTALACIONES ELECTRICAS</v>
      </c>
      <c r="CO755" s="534"/>
      <c r="CP755" s="534"/>
      <c r="CQ755" s="534"/>
      <c r="CR755" s="534"/>
      <c r="CS755" s="535"/>
      <c r="CT755" s="116"/>
      <c r="CV755" s="116" t="s">
        <v>312</v>
      </c>
      <c r="CW755" s="533" t="str">
        <f t="shared" ref="CW755" si="11799">CN755</f>
        <v>INSTALACIONES ELECTRICAS</v>
      </c>
      <c r="CX755" s="534"/>
      <c r="CY755" s="534"/>
      <c r="CZ755" s="534"/>
      <c r="DA755" s="534"/>
      <c r="DB755" s="535"/>
      <c r="DC755" s="116"/>
      <c r="DE755" s="116" t="s">
        <v>312</v>
      </c>
      <c r="DF755" s="533" t="str">
        <f t="shared" ref="DF755" si="11800">CW755</f>
        <v>INSTALACIONES ELECTRICAS</v>
      </c>
      <c r="DG755" s="534"/>
      <c r="DH755" s="534"/>
      <c r="DI755" s="534"/>
      <c r="DJ755" s="534"/>
      <c r="DK755" s="535"/>
      <c r="DL755" s="116"/>
      <c r="DN755" s="116" t="s">
        <v>312</v>
      </c>
      <c r="DO755" s="533" t="str">
        <f t="shared" ref="DO755" si="11801">DF755</f>
        <v>INSTALACIONES ELECTRICAS</v>
      </c>
      <c r="DP755" s="534"/>
      <c r="DQ755" s="534"/>
      <c r="DR755" s="534"/>
      <c r="DS755" s="534"/>
      <c r="DT755" s="535"/>
      <c r="DU755" s="116"/>
      <c r="DW755" s="116" t="s">
        <v>312</v>
      </c>
      <c r="DX755" s="533" t="str">
        <f t="shared" ref="DX755" si="11802">DO755</f>
        <v>INSTALACIONES ELECTRICAS</v>
      </c>
      <c r="DY755" s="534"/>
      <c r="DZ755" s="534"/>
      <c r="EA755" s="534"/>
      <c r="EB755" s="534"/>
      <c r="EC755" s="535"/>
      <c r="ED755" s="116"/>
      <c r="EF755" s="116" t="s">
        <v>312</v>
      </c>
      <c r="EG755" s="533" t="str">
        <f t="shared" ref="EG755" si="11803">DX755</f>
        <v>INSTALACIONES ELECTRICAS</v>
      </c>
      <c r="EH755" s="534"/>
      <c r="EI755" s="534"/>
      <c r="EJ755" s="534"/>
      <c r="EK755" s="534"/>
      <c r="EL755" s="535"/>
      <c r="EM755" s="116"/>
      <c r="EO755" s="116" t="s">
        <v>312</v>
      </c>
      <c r="EP755" s="533" t="str">
        <f t="shared" ref="EP755" si="11804">EG755</f>
        <v>INSTALACIONES ELECTRICAS</v>
      </c>
      <c r="EQ755" s="534"/>
      <c r="ER755" s="534"/>
      <c r="ES755" s="534"/>
      <c r="ET755" s="534"/>
      <c r="EU755" s="535"/>
      <c r="EV755" s="116"/>
      <c r="EX755" s="116" t="s">
        <v>312</v>
      </c>
      <c r="EY755" s="533" t="str">
        <f t="shared" ref="EY755" si="11805">EP755</f>
        <v>INSTALACIONES ELECTRICAS</v>
      </c>
      <c r="EZ755" s="534"/>
      <c r="FA755" s="534"/>
      <c r="FB755" s="534"/>
      <c r="FC755" s="534"/>
      <c r="FD755" s="535"/>
      <c r="FE755" s="116"/>
      <c r="FG755" s="116" t="s">
        <v>312</v>
      </c>
      <c r="FH755" s="533" t="str">
        <f t="shared" ref="FH755" si="11806">EY755</f>
        <v>INSTALACIONES ELECTRICAS</v>
      </c>
      <c r="FI755" s="534"/>
      <c r="FJ755" s="534"/>
      <c r="FK755" s="534"/>
      <c r="FL755" s="534"/>
      <c r="FM755" s="535"/>
      <c r="FN755" s="116"/>
      <c r="FP755" s="116" t="s">
        <v>312</v>
      </c>
      <c r="FQ755" s="533" t="str">
        <f t="shared" ref="FQ755" si="11807">FH755</f>
        <v>INSTALACIONES ELECTRICAS</v>
      </c>
      <c r="FR755" s="534"/>
      <c r="FS755" s="534"/>
      <c r="FT755" s="534"/>
      <c r="FU755" s="534"/>
      <c r="FV755" s="535"/>
      <c r="FW755" s="116"/>
      <c r="FY755" s="116" t="s">
        <v>312</v>
      </c>
      <c r="FZ755" s="533" t="str">
        <f t="shared" ref="FZ755" si="11808">FQ755</f>
        <v>INSTALACIONES ELECTRICAS</v>
      </c>
      <c r="GA755" s="534"/>
      <c r="GB755" s="534"/>
      <c r="GC755" s="534"/>
      <c r="GD755" s="534"/>
      <c r="GE755" s="535"/>
      <c r="GF755" s="116"/>
      <c r="GH755" s="116" t="s">
        <v>312</v>
      </c>
      <c r="GI755" s="533" t="str">
        <f t="shared" ref="GI755" si="11809">FZ755</f>
        <v>INSTALACIONES ELECTRICAS</v>
      </c>
      <c r="GJ755" s="534"/>
      <c r="GK755" s="534"/>
      <c r="GL755" s="534"/>
      <c r="GM755" s="534"/>
      <c r="GN755" s="535"/>
      <c r="GO755" s="116"/>
      <c r="GQ755" s="116" t="s">
        <v>312</v>
      </c>
      <c r="GR755" s="533" t="str">
        <f t="shared" ref="GR755" si="11810">GI755</f>
        <v>INSTALACIONES ELECTRICAS</v>
      </c>
      <c r="GS755" s="534"/>
      <c r="GT755" s="534"/>
      <c r="GU755" s="534"/>
      <c r="GV755" s="534"/>
      <c r="GW755" s="535"/>
      <c r="GX755" s="116"/>
      <c r="GZ755" s="116" t="s">
        <v>312</v>
      </c>
      <c r="HA755" s="533" t="str">
        <f t="shared" ref="HA755" si="11811">GR755</f>
        <v>INSTALACIONES ELECTRICAS</v>
      </c>
      <c r="HB755" s="534"/>
      <c r="HC755" s="534"/>
      <c r="HD755" s="534"/>
      <c r="HE755" s="534"/>
      <c r="HF755" s="535"/>
      <c r="HG755" s="116"/>
      <c r="HI755" s="116" t="s">
        <v>312</v>
      </c>
      <c r="HJ755" s="533" t="str">
        <f t="shared" ref="HJ755" si="11812">HA755</f>
        <v>INSTALACIONES ELECTRICAS</v>
      </c>
      <c r="HK755" s="534"/>
      <c r="HL755" s="534"/>
      <c r="HM755" s="534"/>
      <c r="HN755" s="534"/>
      <c r="HO755" s="535"/>
      <c r="HP755" s="116"/>
      <c r="HR755" s="116" t="s">
        <v>312</v>
      </c>
      <c r="HS755" s="533" t="str">
        <f t="shared" ref="HS755" si="11813">HJ755</f>
        <v>INSTALACIONES ELECTRICAS</v>
      </c>
      <c r="HT755" s="534"/>
      <c r="HU755" s="534"/>
      <c r="HV755" s="534"/>
      <c r="HW755" s="534"/>
      <c r="HX755" s="535"/>
      <c r="HY755" s="116"/>
      <c r="IA755" s="116" t="s">
        <v>312</v>
      </c>
      <c r="IB755" s="533" t="str">
        <f t="shared" ref="IB755" si="11814">HS755</f>
        <v>INSTALACIONES ELECTRICAS</v>
      </c>
      <c r="IC755" s="534"/>
      <c r="ID755" s="534"/>
      <c r="IE755" s="534"/>
      <c r="IF755" s="534"/>
      <c r="IG755" s="535"/>
      <c r="IH755" s="116"/>
      <c r="IJ755" s="116" t="s">
        <v>312</v>
      </c>
      <c r="IK755" s="533" t="str">
        <f t="shared" ref="IK755" si="11815">IB755</f>
        <v>INSTALACIONES ELECTRICAS</v>
      </c>
      <c r="IL755" s="534"/>
      <c r="IM755" s="534"/>
      <c r="IN755" s="534"/>
      <c r="IO755" s="534"/>
      <c r="IP755" s="535"/>
      <c r="IQ755" s="116"/>
      <c r="IS755" s="116" t="s">
        <v>312</v>
      </c>
      <c r="IT755" s="533" t="str">
        <f t="shared" ref="IT755" si="11816">IK755</f>
        <v>INSTALACIONES ELECTRICAS</v>
      </c>
      <c r="IU755" s="534"/>
      <c r="IV755" s="534"/>
      <c r="IW755" s="534"/>
      <c r="IX755" s="534"/>
      <c r="IY755" s="535"/>
      <c r="IZ755" s="116"/>
      <c r="JB755" s="116" t="s">
        <v>312</v>
      </c>
      <c r="JC755" s="533" t="str">
        <f t="shared" ref="JC755" si="11817">IT755</f>
        <v>INSTALACIONES ELECTRICAS</v>
      </c>
      <c r="JD755" s="534"/>
      <c r="JE755" s="534"/>
      <c r="JF755" s="534"/>
      <c r="JG755" s="534"/>
      <c r="JH755" s="535"/>
      <c r="JI755" s="116"/>
      <c r="JK755" s="116" t="s">
        <v>312</v>
      </c>
      <c r="JL755" s="533" t="str">
        <f t="shared" ref="JL755" si="11818">JC755</f>
        <v>INSTALACIONES ELECTRICAS</v>
      </c>
      <c r="JM755" s="534"/>
      <c r="JN755" s="534"/>
      <c r="JO755" s="534"/>
      <c r="JP755" s="534"/>
      <c r="JQ755" s="535"/>
      <c r="JR755" s="116"/>
      <c r="JT755" s="116" t="s">
        <v>312</v>
      </c>
      <c r="JU755" s="533" t="str">
        <f t="shared" ref="JU755" si="11819">JL755</f>
        <v>INSTALACIONES ELECTRICAS</v>
      </c>
      <c r="JV755" s="534"/>
      <c r="JW755" s="534"/>
      <c r="JX755" s="534"/>
      <c r="JY755" s="534"/>
      <c r="JZ755" s="535"/>
      <c r="KA755" s="116"/>
      <c r="KC755" s="116" t="s">
        <v>312</v>
      </c>
      <c r="KD755" s="533" t="str">
        <f t="shared" ref="KD755" si="11820">JU755</f>
        <v>INSTALACIONES ELECTRICAS</v>
      </c>
      <c r="KE755" s="534"/>
      <c r="KF755" s="534"/>
      <c r="KG755" s="534"/>
      <c r="KH755" s="534"/>
      <c r="KI755" s="535"/>
      <c r="KJ755" s="116"/>
      <c r="KL755" s="116" t="s">
        <v>312</v>
      </c>
      <c r="KM755" s="533" t="str">
        <f t="shared" ref="KM755" si="11821">KD755</f>
        <v>INSTALACIONES ELECTRICAS</v>
      </c>
      <c r="KN755" s="534"/>
      <c r="KO755" s="534"/>
      <c r="KP755" s="534"/>
      <c r="KQ755" s="534"/>
      <c r="KR755" s="535"/>
      <c r="KS755" s="116"/>
      <c r="KU755" s="116" t="s">
        <v>312</v>
      </c>
      <c r="KV755" s="533" t="str">
        <f t="shared" ref="KV755" si="11822">KM755</f>
        <v>INSTALACIONES ELECTRICAS</v>
      </c>
      <c r="KW755" s="534"/>
      <c r="KX755" s="534"/>
      <c r="KY755" s="534"/>
      <c r="KZ755" s="534"/>
      <c r="LA755" s="535"/>
      <c r="LB755" s="116"/>
      <c r="LD755" s="116" t="s">
        <v>312</v>
      </c>
      <c r="LE755" s="533" t="str">
        <f t="shared" ref="LE755" si="11823">KV755</f>
        <v>INSTALACIONES ELECTRICAS</v>
      </c>
      <c r="LF755" s="534"/>
      <c r="LG755" s="534"/>
      <c r="LH755" s="534"/>
      <c r="LI755" s="534"/>
      <c r="LJ755" s="535"/>
      <c r="LK755" s="116"/>
      <c r="LM755" s="116" t="s">
        <v>312</v>
      </c>
      <c r="LN755" s="533" t="str">
        <f t="shared" ref="LN755" si="11824">LE755</f>
        <v>INSTALACIONES ELECTRICAS</v>
      </c>
      <c r="LO755" s="534"/>
      <c r="LP755" s="534"/>
      <c r="LQ755" s="534"/>
      <c r="LR755" s="534"/>
      <c r="LS755" s="535"/>
      <c r="LT755" s="116"/>
      <c r="LV755" s="116" t="s">
        <v>312</v>
      </c>
      <c r="LW755" s="533" t="str">
        <f t="shared" ref="LW755" si="11825">LN755</f>
        <v>INSTALACIONES ELECTRICAS</v>
      </c>
      <c r="LX755" s="534"/>
      <c r="LY755" s="534"/>
      <c r="LZ755" s="534"/>
      <c r="MA755" s="534"/>
      <c r="MB755" s="535"/>
      <c r="MC755" s="116"/>
      <c r="ME755" s="116" t="s">
        <v>312</v>
      </c>
      <c r="MF755" s="533" t="str">
        <f t="shared" ref="MF755" si="11826">LW755</f>
        <v>INSTALACIONES ELECTRICAS</v>
      </c>
      <c r="MG755" s="534"/>
      <c r="MH755" s="534"/>
      <c r="MI755" s="534"/>
      <c r="MJ755" s="534"/>
      <c r="MK755" s="535"/>
      <c r="ML755" s="116"/>
      <c r="MN755" s="116" t="s">
        <v>312</v>
      </c>
      <c r="MO755" s="533" t="str">
        <f t="shared" ref="MO755" si="11827">MF755</f>
        <v>INSTALACIONES ELECTRICAS</v>
      </c>
      <c r="MP755" s="534"/>
      <c r="MQ755" s="534"/>
      <c r="MR755" s="534"/>
      <c r="MS755" s="534"/>
      <c r="MT755" s="535"/>
      <c r="MU755" s="116"/>
      <c r="MW755" s="116" t="s">
        <v>312</v>
      </c>
      <c r="MX755" s="533" t="str">
        <f t="shared" ref="MX755" si="11828">MO755</f>
        <v>INSTALACIONES ELECTRICAS</v>
      </c>
      <c r="MY755" s="534"/>
      <c r="MZ755" s="534"/>
      <c r="NA755" s="534"/>
      <c r="NB755" s="534"/>
      <c r="NC755" s="535"/>
      <c r="ND755" s="116"/>
      <c r="NF755" s="116" t="s">
        <v>312</v>
      </c>
      <c r="NG755" s="533" t="str">
        <f t="shared" ref="NG755" si="11829">MX755</f>
        <v>INSTALACIONES ELECTRICAS</v>
      </c>
      <c r="NH755" s="534"/>
      <c r="NI755" s="534"/>
      <c r="NJ755" s="534"/>
      <c r="NK755" s="534"/>
      <c r="NL755" s="535"/>
      <c r="NM755" s="116"/>
      <c r="NO755" s="116" t="s">
        <v>312</v>
      </c>
      <c r="NP755" s="533" t="str">
        <f t="shared" ref="NP755" si="11830">NG755</f>
        <v>INSTALACIONES ELECTRICAS</v>
      </c>
      <c r="NQ755" s="534"/>
      <c r="NR755" s="534"/>
      <c r="NS755" s="534"/>
      <c r="NT755" s="534"/>
      <c r="NU755" s="535"/>
      <c r="NV755" s="116"/>
      <c r="NX755" s="116" t="s">
        <v>312</v>
      </c>
      <c r="NY755" s="533" t="str">
        <f t="shared" ref="NY755" si="11831">NP755</f>
        <v>INSTALACIONES ELECTRICAS</v>
      </c>
      <c r="NZ755" s="534"/>
      <c r="OA755" s="534"/>
      <c r="OB755" s="534"/>
      <c r="OC755" s="534"/>
      <c r="OD755" s="535"/>
      <c r="OE755" s="116"/>
      <c r="OG755" s="116" t="s">
        <v>312</v>
      </c>
      <c r="OH755" s="533" t="str">
        <f t="shared" ref="OH755" si="11832">NY755</f>
        <v>INSTALACIONES ELECTRICAS</v>
      </c>
      <c r="OI755" s="534"/>
      <c r="OJ755" s="534"/>
      <c r="OK755" s="534"/>
      <c r="OL755" s="534"/>
      <c r="OM755" s="535"/>
      <c r="ON755" s="116"/>
      <c r="OP755" s="116" t="s">
        <v>312</v>
      </c>
      <c r="OQ755" s="533" t="str">
        <f t="shared" ref="OQ755" si="11833">OH755</f>
        <v>INSTALACIONES ELECTRICAS</v>
      </c>
      <c r="OR755" s="534"/>
      <c r="OS755" s="534"/>
      <c r="OT755" s="534"/>
      <c r="OU755" s="534"/>
      <c r="OV755" s="535"/>
      <c r="OW755" s="116"/>
      <c r="OY755" s="116" t="s">
        <v>312</v>
      </c>
      <c r="OZ755" s="533" t="str">
        <f t="shared" ref="OZ755" si="11834">OQ755</f>
        <v>INSTALACIONES ELECTRICAS</v>
      </c>
      <c r="PA755" s="534"/>
      <c r="PB755" s="534"/>
      <c r="PC755" s="534"/>
      <c r="PD755" s="534"/>
      <c r="PE755" s="535"/>
      <c r="PF755" s="116"/>
    </row>
    <row r="756" spans="1:422">
      <c r="A756" s="116"/>
      <c r="B756" s="536"/>
      <c r="C756" s="537"/>
      <c r="D756" s="537"/>
      <c r="E756" s="537"/>
      <c r="F756" s="537"/>
      <c r="G756" s="538"/>
      <c r="H756" s="116"/>
      <c r="J756" s="116"/>
      <c r="K756" s="536"/>
      <c r="L756" s="537"/>
      <c r="M756" s="537"/>
      <c r="N756" s="537"/>
      <c r="O756" s="537"/>
      <c r="P756" s="538"/>
      <c r="Q756" s="116"/>
      <c r="S756" s="116"/>
      <c r="T756" s="536"/>
      <c r="U756" s="537"/>
      <c r="V756" s="537"/>
      <c r="W756" s="537"/>
      <c r="X756" s="537"/>
      <c r="Y756" s="538"/>
      <c r="Z756" s="116"/>
      <c r="AB756" s="116"/>
      <c r="AC756" s="536"/>
      <c r="AD756" s="537"/>
      <c r="AE756" s="537"/>
      <c r="AF756" s="537"/>
      <c r="AG756" s="537"/>
      <c r="AH756" s="538"/>
      <c r="AI756" s="116"/>
      <c r="AK756" s="116"/>
      <c r="AL756" s="536"/>
      <c r="AM756" s="537"/>
      <c r="AN756" s="537"/>
      <c r="AO756" s="537"/>
      <c r="AP756" s="537"/>
      <c r="AQ756" s="538"/>
      <c r="AR756" s="116"/>
      <c r="AT756" s="116"/>
      <c r="AU756" s="536"/>
      <c r="AV756" s="537"/>
      <c r="AW756" s="537"/>
      <c r="AX756" s="537"/>
      <c r="AY756" s="537"/>
      <c r="AZ756" s="538"/>
      <c r="BA756" s="116"/>
      <c r="BC756" s="116"/>
      <c r="BD756" s="536"/>
      <c r="BE756" s="537"/>
      <c r="BF756" s="537"/>
      <c r="BG756" s="537"/>
      <c r="BH756" s="537"/>
      <c r="BI756" s="538"/>
      <c r="BJ756" s="116"/>
      <c r="BL756" s="116"/>
      <c r="BM756" s="536"/>
      <c r="BN756" s="537"/>
      <c r="BO756" s="537"/>
      <c r="BP756" s="537"/>
      <c r="BQ756" s="537"/>
      <c r="BR756" s="538"/>
      <c r="BS756" s="116"/>
      <c r="BU756" s="116"/>
      <c r="BV756" s="536"/>
      <c r="BW756" s="537"/>
      <c r="BX756" s="537"/>
      <c r="BY756" s="537"/>
      <c r="BZ756" s="537"/>
      <c r="CA756" s="538"/>
      <c r="CB756" s="116"/>
      <c r="CD756" s="116"/>
      <c r="CE756" s="536"/>
      <c r="CF756" s="537"/>
      <c r="CG756" s="537"/>
      <c r="CH756" s="537"/>
      <c r="CI756" s="537"/>
      <c r="CJ756" s="538"/>
      <c r="CK756" s="116"/>
      <c r="CM756" s="116"/>
      <c r="CN756" s="536"/>
      <c r="CO756" s="537"/>
      <c r="CP756" s="537"/>
      <c r="CQ756" s="537"/>
      <c r="CR756" s="537"/>
      <c r="CS756" s="538"/>
      <c r="CT756" s="116"/>
      <c r="CV756" s="116"/>
      <c r="CW756" s="536"/>
      <c r="CX756" s="537"/>
      <c r="CY756" s="537"/>
      <c r="CZ756" s="537"/>
      <c r="DA756" s="537"/>
      <c r="DB756" s="538"/>
      <c r="DC756" s="116"/>
      <c r="DE756" s="116"/>
      <c r="DF756" s="536"/>
      <c r="DG756" s="537"/>
      <c r="DH756" s="537"/>
      <c r="DI756" s="537"/>
      <c r="DJ756" s="537"/>
      <c r="DK756" s="538"/>
      <c r="DL756" s="116"/>
      <c r="DN756" s="116"/>
      <c r="DO756" s="536"/>
      <c r="DP756" s="537"/>
      <c r="DQ756" s="537"/>
      <c r="DR756" s="537"/>
      <c r="DS756" s="537"/>
      <c r="DT756" s="538"/>
      <c r="DU756" s="116"/>
      <c r="DW756" s="116"/>
      <c r="DX756" s="536"/>
      <c r="DY756" s="537"/>
      <c r="DZ756" s="537"/>
      <c r="EA756" s="537"/>
      <c r="EB756" s="537"/>
      <c r="EC756" s="538"/>
      <c r="ED756" s="116"/>
      <c r="EF756" s="116"/>
      <c r="EG756" s="536"/>
      <c r="EH756" s="537"/>
      <c r="EI756" s="537"/>
      <c r="EJ756" s="537"/>
      <c r="EK756" s="537"/>
      <c r="EL756" s="538"/>
      <c r="EM756" s="116"/>
      <c r="EO756" s="116"/>
      <c r="EP756" s="536"/>
      <c r="EQ756" s="537"/>
      <c r="ER756" s="537"/>
      <c r="ES756" s="537"/>
      <c r="ET756" s="537"/>
      <c r="EU756" s="538"/>
      <c r="EV756" s="116"/>
      <c r="EX756" s="116"/>
      <c r="EY756" s="536"/>
      <c r="EZ756" s="537"/>
      <c r="FA756" s="537"/>
      <c r="FB756" s="537"/>
      <c r="FC756" s="537"/>
      <c r="FD756" s="538"/>
      <c r="FE756" s="116"/>
      <c r="FG756" s="116"/>
      <c r="FH756" s="536"/>
      <c r="FI756" s="537"/>
      <c r="FJ756" s="537"/>
      <c r="FK756" s="537"/>
      <c r="FL756" s="537"/>
      <c r="FM756" s="538"/>
      <c r="FN756" s="116"/>
      <c r="FP756" s="116"/>
      <c r="FQ756" s="536"/>
      <c r="FR756" s="537"/>
      <c r="FS756" s="537"/>
      <c r="FT756" s="537"/>
      <c r="FU756" s="537"/>
      <c r="FV756" s="538"/>
      <c r="FW756" s="116"/>
      <c r="FY756" s="116"/>
      <c r="FZ756" s="536"/>
      <c r="GA756" s="537"/>
      <c r="GB756" s="537"/>
      <c r="GC756" s="537"/>
      <c r="GD756" s="537"/>
      <c r="GE756" s="538"/>
      <c r="GF756" s="116"/>
      <c r="GH756" s="116"/>
      <c r="GI756" s="536"/>
      <c r="GJ756" s="537"/>
      <c r="GK756" s="537"/>
      <c r="GL756" s="537"/>
      <c r="GM756" s="537"/>
      <c r="GN756" s="538"/>
      <c r="GO756" s="116"/>
      <c r="GQ756" s="116"/>
      <c r="GR756" s="536"/>
      <c r="GS756" s="537"/>
      <c r="GT756" s="537"/>
      <c r="GU756" s="537"/>
      <c r="GV756" s="537"/>
      <c r="GW756" s="538"/>
      <c r="GX756" s="116"/>
      <c r="GZ756" s="116"/>
      <c r="HA756" s="536"/>
      <c r="HB756" s="537"/>
      <c r="HC756" s="537"/>
      <c r="HD756" s="537"/>
      <c r="HE756" s="537"/>
      <c r="HF756" s="538"/>
      <c r="HG756" s="116"/>
      <c r="HI756" s="116"/>
      <c r="HJ756" s="536"/>
      <c r="HK756" s="537"/>
      <c r="HL756" s="537"/>
      <c r="HM756" s="537"/>
      <c r="HN756" s="537"/>
      <c r="HO756" s="538"/>
      <c r="HP756" s="116"/>
      <c r="HR756" s="116"/>
      <c r="HS756" s="536"/>
      <c r="HT756" s="537"/>
      <c r="HU756" s="537"/>
      <c r="HV756" s="537"/>
      <c r="HW756" s="537"/>
      <c r="HX756" s="538"/>
      <c r="HY756" s="116"/>
      <c r="IA756" s="116"/>
      <c r="IB756" s="536"/>
      <c r="IC756" s="537"/>
      <c r="ID756" s="537"/>
      <c r="IE756" s="537"/>
      <c r="IF756" s="537"/>
      <c r="IG756" s="538"/>
      <c r="IH756" s="116"/>
      <c r="IJ756" s="116"/>
      <c r="IK756" s="536"/>
      <c r="IL756" s="537"/>
      <c r="IM756" s="537"/>
      <c r="IN756" s="537"/>
      <c r="IO756" s="537"/>
      <c r="IP756" s="538"/>
      <c r="IQ756" s="116"/>
      <c r="IS756" s="116"/>
      <c r="IT756" s="536"/>
      <c r="IU756" s="537"/>
      <c r="IV756" s="537"/>
      <c r="IW756" s="537"/>
      <c r="IX756" s="537"/>
      <c r="IY756" s="538"/>
      <c r="IZ756" s="116"/>
      <c r="JB756" s="116"/>
      <c r="JC756" s="536"/>
      <c r="JD756" s="537"/>
      <c r="JE756" s="537"/>
      <c r="JF756" s="537"/>
      <c r="JG756" s="537"/>
      <c r="JH756" s="538"/>
      <c r="JI756" s="116"/>
      <c r="JK756" s="116"/>
      <c r="JL756" s="536"/>
      <c r="JM756" s="537"/>
      <c r="JN756" s="537"/>
      <c r="JO756" s="537"/>
      <c r="JP756" s="537"/>
      <c r="JQ756" s="538"/>
      <c r="JR756" s="116"/>
      <c r="JT756" s="116"/>
      <c r="JU756" s="536"/>
      <c r="JV756" s="537"/>
      <c r="JW756" s="537"/>
      <c r="JX756" s="537"/>
      <c r="JY756" s="537"/>
      <c r="JZ756" s="538"/>
      <c r="KA756" s="116"/>
      <c r="KC756" s="116"/>
      <c r="KD756" s="536"/>
      <c r="KE756" s="537"/>
      <c r="KF756" s="537"/>
      <c r="KG756" s="537"/>
      <c r="KH756" s="537"/>
      <c r="KI756" s="538"/>
      <c r="KJ756" s="116"/>
      <c r="KL756" s="116"/>
      <c r="KM756" s="536"/>
      <c r="KN756" s="537"/>
      <c r="KO756" s="537"/>
      <c r="KP756" s="537"/>
      <c r="KQ756" s="537"/>
      <c r="KR756" s="538"/>
      <c r="KS756" s="116"/>
      <c r="KU756" s="116"/>
      <c r="KV756" s="536"/>
      <c r="KW756" s="537"/>
      <c r="KX756" s="537"/>
      <c r="KY756" s="537"/>
      <c r="KZ756" s="537"/>
      <c r="LA756" s="538"/>
      <c r="LB756" s="116"/>
      <c r="LD756" s="116"/>
      <c r="LE756" s="536"/>
      <c r="LF756" s="537"/>
      <c r="LG756" s="537"/>
      <c r="LH756" s="537"/>
      <c r="LI756" s="537"/>
      <c r="LJ756" s="538"/>
      <c r="LK756" s="116"/>
      <c r="LM756" s="116"/>
      <c r="LN756" s="536"/>
      <c r="LO756" s="537"/>
      <c r="LP756" s="537"/>
      <c r="LQ756" s="537"/>
      <c r="LR756" s="537"/>
      <c r="LS756" s="538"/>
      <c r="LT756" s="116"/>
      <c r="LV756" s="116"/>
      <c r="LW756" s="536"/>
      <c r="LX756" s="537"/>
      <c r="LY756" s="537"/>
      <c r="LZ756" s="537"/>
      <c r="MA756" s="537"/>
      <c r="MB756" s="538"/>
      <c r="MC756" s="116"/>
      <c r="ME756" s="116"/>
      <c r="MF756" s="536"/>
      <c r="MG756" s="537"/>
      <c r="MH756" s="537"/>
      <c r="MI756" s="537"/>
      <c r="MJ756" s="537"/>
      <c r="MK756" s="538"/>
      <c r="ML756" s="116"/>
      <c r="MN756" s="116"/>
      <c r="MO756" s="536"/>
      <c r="MP756" s="537"/>
      <c r="MQ756" s="537"/>
      <c r="MR756" s="537"/>
      <c r="MS756" s="537"/>
      <c r="MT756" s="538"/>
      <c r="MU756" s="116"/>
      <c r="MW756" s="116"/>
      <c r="MX756" s="536"/>
      <c r="MY756" s="537"/>
      <c r="MZ756" s="537"/>
      <c r="NA756" s="537"/>
      <c r="NB756" s="537"/>
      <c r="NC756" s="538"/>
      <c r="ND756" s="116"/>
      <c r="NF756" s="116"/>
      <c r="NG756" s="536"/>
      <c r="NH756" s="537"/>
      <c r="NI756" s="537"/>
      <c r="NJ756" s="537"/>
      <c r="NK756" s="537"/>
      <c r="NL756" s="538"/>
      <c r="NM756" s="116"/>
      <c r="NO756" s="116"/>
      <c r="NP756" s="536"/>
      <c r="NQ756" s="537"/>
      <c r="NR756" s="537"/>
      <c r="NS756" s="537"/>
      <c r="NT756" s="537"/>
      <c r="NU756" s="538"/>
      <c r="NV756" s="116"/>
      <c r="NX756" s="116"/>
      <c r="NY756" s="536"/>
      <c r="NZ756" s="537"/>
      <c r="OA756" s="537"/>
      <c r="OB756" s="537"/>
      <c r="OC756" s="537"/>
      <c r="OD756" s="538"/>
      <c r="OE756" s="116"/>
      <c r="OG756" s="116"/>
      <c r="OH756" s="536"/>
      <c r="OI756" s="537"/>
      <c r="OJ756" s="537"/>
      <c r="OK756" s="537"/>
      <c r="OL756" s="537"/>
      <c r="OM756" s="538"/>
      <c r="ON756" s="116"/>
      <c r="OP756" s="116"/>
      <c r="OQ756" s="536"/>
      <c r="OR756" s="537"/>
      <c r="OS756" s="537"/>
      <c r="OT756" s="537"/>
      <c r="OU756" s="537"/>
      <c r="OV756" s="538"/>
      <c r="OW756" s="116"/>
      <c r="OY756" s="116"/>
      <c r="OZ756" s="536"/>
      <c r="PA756" s="537"/>
      <c r="PB756" s="537"/>
      <c r="PC756" s="537"/>
      <c r="PD756" s="537"/>
      <c r="PE756" s="538"/>
      <c r="PF756" s="116"/>
    </row>
    <row r="757" spans="1:422" ht="15" customHeight="1">
      <c r="A757" s="117" t="s">
        <v>1</v>
      </c>
      <c r="B757" s="544" t="str">
        <f>+APU!B459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C757" s="545"/>
      <c r="D757" s="545"/>
      <c r="E757" s="545"/>
      <c r="F757" s="545"/>
      <c r="G757" s="545"/>
      <c r="H757" s="117" t="s">
        <v>313</v>
      </c>
      <c r="J757" s="117" t="s">
        <v>1</v>
      </c>
      <c r="K757" s="544" t="str">
        <f>B757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L757" s="602"/>
      <c r="M757" s="602"/>
      <c r="N757" s="602"/>
      <c r="O757" s="602"/>
      <c r="P757" s="602"/>
      <c r="Q757" s="117" t="s">
        <v>313</v>
      </c>
      <c r="S757" s="117" t="s">
        <v>1</v>
      </c>
      <c r="T757" s="544" t="str">
        <f t="shared" ref="T757" si="11835">K757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U757" s="602"/>
      <c r="V757" s="602"/>
      <c r="W757" s="602"/>
      <c r="X757" s="602"/>
      <c r="Y757" s="602"/>
      <c r="Z757" s="117" t="s">
        <v>313</v>
      </c>
      <c r="AB757" s="117" t="s">
        <v>1</v>
      </c>
      <c r="AC757" s="544" t="str">
        <f t="shared" ref="AC757" si="11836">T757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AD757" s="602"/>
      <c r="AE757" s="602"/>
      <c r="AF757" s="602"/>
      <c r="AG757" s="602"/>
      <c r="AH757" s="602"/>
      <c r="AI757" s="117" t="s">
        <v>313</v>
      </c>
      <c r="AK757" s="117" t="s">
        <v>1</v>
      </c>
      <c r="AL757" s="544" t="str">
        <f t="shared" ref="AL757" si="11837">AC757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AM757" s="602"/>
      <c r="AN757" s="602"/>
      <c r="AO757" s="602"/>
      <c r="AP757" s="602"/>
      <c r="AQ757" s="602"/>
      <c r="AR757" s="117" t="s">
        <v>313</v>
      </c>
      <c r="AT757" s="117" t="s">
        <v>1</v>
      </c>
      <c r="AU757" s="544" t="str">
        <f t="shared" ref="AU757" si="11838">AL757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AV757" s="602"/>
      <c r="AW757" s="602"/>
      <c r="AX757" s="602"/>
      <c r="AY757" s="602"/>
      <c r="AZ757" s="602"/>
      <c r="BA757" s="117" t="s">
        <v>313</v>
      </c>
      <c r="BC757" s="117" t="s">
        <v>1</v>
      </c>
      <c r="BD757" s="544" t="str">
        <f t="shared" ref="BD757" si="11839">AU757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BE757" s="602"/>
      <c r="BF757" s="602"/>
      <c r="BG757" s="602"/>
      <c r="BH757" s="602"/>
      <c r="BI757" s="602"/>
      <c r="BJ757" s="117" t="s">
        <v>313</v>
      </c>
      <c r="BL757" s="117" t="s">
        <v>1</v>
      </c>
      <c r="BM757" s="544" t="str">
        <f t="shared" ref="BM757" si="11840">BD757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BN757" s="602"/>
      <c r="BO757" s="602"/>
      <c r="BP757" s="602"/>
      <c r="BQ757" s="602"/>
      <c r="BR757" s="602"/>
      <c r="BS757" s="117" t="s">
        <v>313</v>
      </c>
      <c r="BU757" s="117" t="s">
        <v>1</v>
      </c>
      <c r="BV757" s="544" t="str">
        <f t="shared" ref="BV757" si="11841">BM757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BW757" s="602"/>
      <c r="BX757" s="602"/>
      <c r="BY757" s="602"/>
      <c r="BZ757" s="602"/>
      <c r="CA757" s="602"/>
      <c r="CB757" s="117" t="s">
        <v>313</v>
      </c>
      <c r="CD757" s="117" t="s">
        <v>1</v>
      </c>
      <c r="CE757" s="544" t="str">
        <f t="shared" ref="CE757" si="11842">BV757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CF757" s="602"/>
      <c r="CG757" s="602"/>
      <c r="CH757" s="602"/>
      <c r="CI757" s="602"/>
      <c r="CJ757" s="602"/>
      <c r="CK757" s="117" t="s">
        <v>313</v>
      </c>
      <c r="CM757" s="117" t="s">
        <v>1</v>
      </c>
      <c r="CN757" s="544" t="str">
        <f t="shared" ref="CN757" si="11843">CE757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CO757" s="602"/>
      <c r="CP757" s="602"/>
      <c r="CQ757" s="602"/>
      <c r="CR757" s="602"/>
      <c r="CS757" s="602"/>
      <c r="CT757" s="117" t="s">
        <v>313</v>
      </c>
      <c r="CV757" s="117" t="s">
        <v>1</v>
      </c>
      <c r="CW757" s="544" t="str">
        <f t="shared" ref="CW757" si="11844">CN757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CX757" s="602"/>
      <c r="CY757" s="602"/>
      <c r="CZ757" s="602"/>
      <c r="DA757" s="602"/>
      <c r="DB757" s="602"/>
      <c r="DC757" s="117" t="s">
        <v>313</v>
      </c>
      <c r="DE757" s="117" t="s">
        <v>1</v>
      </c>
      <c r="DF757" s="544" t="str">
        <f t="shared" ref="DF757" si="11845">CW757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DG757" s="602"/>
      <c r="DH757" s="602"/>
      <c r="DI757" s="602"/>
      <c r="DJ757" s="602"/>
      <c r="DK757" s="602"/>
      <c r="DL757" s="117" t="s">
        <v>313</v>
      </c>
      <c r="DN757" s="117" t="s">
        <v>1</v>
      </c>
      <c r="DO757" s="544" t="str">
        <f t="shared" ref="DO757" si="11846">DF757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DP757" s="602"/>
      <c r="DQ757" s="602"/>
      <c r="DR757" s="602"/>
      <c r="DS757" s="602"/>
      <c r="DT757" s="602"/>
      <c r="DU757" s="117" t="s">
        <v>313</v>
      </c>
      <c r="DW757" s="117" t="s">
        <v>1</v>
      </c>
      <c r="DX757" s="544" t="str">
        <f t="shared" ref="DX757" si="11847">DO757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DY757" s="602"/>
      <c r="DZ757" s="602"/>
      <c r="EA757" s="602"/>
      <c r="EB757" s="602"/>
      <c r="EC757" s="602"/>
      <c r="ED757" s="117" t="s">
        <v>313</v>
      </c>
      <c r="EF757" s="117" t="s">
        <v>1</v>
      </c>
      <c r="EG757" s="544" t="str">
        <f t="shared" ref="EG757" si="11848">DX757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EH757" s="602"/>
      <c r="EI757" s="602"/>
      <c r="EJ757" s="602"/>
      <c r="EK757" s="602"/>
      <c r="EL757" s="602"/>
      <c r="EM757" s="117" t="s">
        <v>313</v>
      </c>
      <c r="EO757" s="117" t="s">
        <v>1</v>
      </c>
      <c r="EP757" s="544" t="str">
        <f t="shared" ref="EP757" si="11849">EG757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EQ757" s="602"/>
      <c r="ER757" s="602"/>
      <c r="ES757" s="602"/>
      <c r="ET757" s="602"/>
      <c r="EU757" s="602"/>
      <c r="EV757" s="117" t="s">
        <v>313</v>
      </c>
      <c r="EX757" s="117" t="s">
        <v>1</v>
      </c>
      <c r="EY757" s="544" t="str">
        <f t="shared" ref="EY757" si="11850">EP757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EZ757" s="602"/>
      <c r="FA757" s="602"/>
      <c r="FB757" s="602"/>
      <c r="FC757" s="602"/>
      <c r="FD757" s="602"/>
      <c r="FE757" s="117" t="s">
        <v>313</v>
      </c>
      <c r="FG757" s="117" t="s">
        <v>1</v>
      </c>
      <c r="FH757" s="544" t="str">
        <f t="shared" ref="FH757" si="11851">EY757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FI757" s="602"/>
      <c r="FJ757" s="602"/>
      <c r="FK757" s="602"/>
      <c r="FL757" s="602"/>
      <c r="FM757" s="602"/>
      <c r="FN757" s="117" t="s">
        <v>313</v>
      </c>
      <c r="FP757" s="117" t="s">
        <v>1</v>
      </c>
      <c r="FQ757" s="544" t="str">
        <f t="shared" ref="FQ757" si="11852">FH757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FR757" s="602"/>
      <c r="FS757" s="602"/>
      <c r="FT757" s="602"/>
      <c r="FU757" s="602"/>
      <c r="FV757" s="602"/>
      <c r="FW757" s="117" t="s">
        <v>313</v>
      </c>
      <c r="FY757" s="117" t="s">
        <v>1</v>
      </c>
      <c r="FZ757" s="544" t="str">
        <f t="shared" ref="FZ757" si="11853">FQ757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GA757" s="602"/>
      <c r="GB757" s="602"/>
      <c r="GC757" s="602"/>
      <c r="GD757" s="602"/>
      <c r="GE757" s="602"/>
      <c r="GF757" s="117" t="s">
        <v>313</v>
      </c>
      <c r="GH757" s="117" t="s">
        <v>1</v>
      </c>
      <c r="GI757" s="544" t="str">
        <f t="shared" ref="GI757" si="11854">FZ757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GJ757" s="602"/>
      <c r="GK757" s="602"/>
      <c r="GL757" s="602"/>
      <c r="GM757" s="602"/>
      <c r="GN757" s="602"/>
      <c r="GO757" s="117" t="s">
        <v>313</v>
      </c>
      <c r="GQ757" s="117" t="s">
        <v>1</v>
      </c>
      <c r="GR757" s="544" t="str">
        <f t="shared" ref="GR757" si="11855">GI757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GS757" s="602"/>
      <c r="GT757" s="602"/>
      <c r="GU757" s="602"/>
      <c r="GV757" s="602"/>
      <c r="GW757" s="602"/>
      <c r="GX757" s="117" t="s">
        <v>313</v>
      </c>
      <c r="GZ757" s="117" t="s">
        <v>1</v>
      </c>
      <c r="HA757" s="544" t="str">
        <f t="shared" ref="HA757" si="11856">GR757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HB757" s="602"/>
      <c r="HC757" s="602"/>
      <c r="HD757" s="602"/>
      <c r="HE757" s="602"/>
      <c r="HF757" s="602"/>
      <c r="HG757" s="117" t="s">
        <v>313</v>
      </c>
      <c r="HI757" s="117" t="s">
        <v>1</v>
      </c>
      <c r="HJ757" s="544" t="str">
        <f t="shared" ref="HJ757" si="11857">HA757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HK757" s="602"/>
      <c r="HL757" s="602"/>
      <c r="HM757" s="602"/>
      <c r="HN757" s="602"/>
      <c r="HO757" s="602"/>
      <c r="HP757" s="117" t="s">
        <v>313</v>
      </c>
      <c r="HR757" s="117" t="s">
        <v>1</v>
      </c>
      <c r="HS757" s="544" t="str">
        <f t="shared" ref="HS757" si="11858">HJ757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HT757" s="602"/>
      <c r="HU757" s="602"/>
      <c r="HV757" s="602"/>
      <c r="HW757" s="602"/>
      <c r="HX757" s="602"/>
      <c r="HY757" s="117" t="s">
        <v>313</v>
      </c>
      <c r="IA757" s="117" t="s">
        <v>1</v>
      </c>
      <c r="IB757" s="544" t="str">
        <f t="shared" ref="IB757" si="11859">HS757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IC757" s="602"/>
      <c r="ID757" s="602"/>
      <c r="IE757" s="602"/>
      <c r="IF757" s="602"/>
      <c r="IG757" s="602"/>
      <c r="IH757" s="117" t="s">
        <v>313</v>
      </c>
      <c r="IJ757" s="117" t="s">
        <v>1</v>
      </c>
      <c r="IK757" s="544" t="str">
        <f t="shared" ref="IK757" si="11860">IB757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IL757" s="602"/>
      <c r="IM757" s="602"/>
      <c r="IN757" s="602"/>
      <c r="IO757" s="602"/>
      <c r="IP757" s="602"/>
      <c r="IQ757" s="117" t="s">
        <v>313</v>
      </c>
      <c r="IS757" s="117" t="s">
        <v>1</v>
      </c>
      <c r="IT757" s="544" t="str">
        <f t="shared" ref="IT757" si="11861">IK757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IU757" s="602"/>
      <c r="IV757" s="602"/>
      <c r="IW757" s="602"/>
      <c r="IX757" s="602"/>
      <c r="IY757" s="602"/>
      <c r="IZ757" s="117" t="s">
        <v>313</v>
      </c>
      <c r="JB757" s="117" t="s">
        <v>1</v>
      </c>
      <c r="JC757" s="544" t="str">
        <f t="shared" ref="JC757" si="11862">IT757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JD757" s="602"/>
      <c r="JE757" s="602"/>
      <c r="JF757" s="602"/>
      <c r="JG757" s="602"/>
      <c r="JH757" s="602"/>
      <c r="JI757" s="117" t="s">
        <v>313</v>
      </c>
      <c r="JK757" s="117" t="s">
        <v>1</v>
      </c>
      <c r="JL757" s="544" t="str">
        <f t="shared" ref="JL757" si="11863">JC757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JM757" s="602"/>
      <c r="JN757" s="602"/>
      <c r="JO757" s="602"/>
      <c r="JP757" s="602"/>
      <c r="JQ757" s="602"/>
      <c r="JR757" s="117" t="s">
        <v>313</v>
      </c>
      <c r="JT757" s="117" t="s">
        <v>1</v>
      </c>
      <c r="JU757" s="544" t="str">
        <f t="shared" ref="JU757" si="11864">JL757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JV757" s="602"/>
      <c r="JW757" s="602"/>
      <c r="JX757" s="602"/>
      <c r="JY757" s="602"/>
      <c r="JZ757" s="602"/>
      <c r="KA757" s="117" t="s">
        <v>313</v>
      </c>
      <c r="KC757" s="117" t="s">
        <v>1</v>
      </c>
      <c r="KD757" s="544" t="str">
        <f t="shared" ref="KD757" si="11865">JU757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KE757" s="602"/>
      <c r="KF757" s="602"/>
      <c r="KG757" s="602"/>
      <c r="KH757" s="602"/>
      <c r="KI757" s="602"/>
      <c r="KJ757" s="117" t="s">
        <v>313</v>
      </c>
      <c r="KL757" s="117" t="s">
        <v>1</v>
      </c>
      <c r="KM757" s="544" t="str">
        <f t="shared" ref="KM757" si="11866">KD757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KN757" s="602"/>
      <c r="KO757" s="602"/>
      <c r="KP757" s="602"/>
      <c r="KQ757" s="602"/>
      <c r="KR757" s="602"/>
      <c r="KS757" s="117" t="s">
        <v>313</v>
      </c>
      <c r="KU757" s="117" t="s">
        <v>1</v>
      </c>
      <c r="KV757" s="544" t="str">
        <f t="shared" ref="KV757" si="11867">KM757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KW757" s="602"/>
      <c r="KX757" s="602"/>
      <c r="KY757" s="602"/>
      <c r="KZ757" s="602"/>
      <c r="LA757" s="602"/>
      <c r="LB757" s="117" t="s">
        <v>313</v>
      </c>
      <c r="LD757" s="117" t="s">
        <v>1</v>
      </c>
      <c r="LE757" s="544" t="str">
        <f t="shared" ref="LE757" si="11868">KV757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LF757" s="602"/>
      <c r="LG757" s="602"/>
      <c r="LH757" s="602"/>
      <c r="LI757" s="602"/>
      <c r="LJ757" s="602"/>
      <c r="LK757" s="117" t="s">
        <v>313</v>
      </c>
      <c r="LM757" s="117" t="s">
        <v>1</v>
      </c>
      <c r="LN757" s="544" t="str">
        <f t="shared" ref="LN757" si="11869">LE757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LO757" s="602"/>
      <c r="LP757" s="602"/>
      <c r="LQ757" s="602"/>
      <c r="LR757" s="602"/>
      <c r="LS757" s="602"/>
      <c r="LT757" s="117" t="s">
        <v>313</v>
      </c>
      <c r="LV757" s="117" t="s">
        <v>1</v>
      </c>
      <c r="LW757" s="544" t="str">
        <f t="shared" ref="LW757" si="11870">LN757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LX757" s="602"/>
      <c r="LY757" s="602"/>
      <c r="LZ757" s="602"/>
      <c r="MA757" s="602"/>
      <c r="MB757" s="602"/>
      <c r="MC757" s="117" t="s">
        <v>313</v>
      </c>
      <c r="ME757" s="117" t="s">
        <v>1</v>
      </c>
      <c r="MF757" s="544" t="str">
        <f t="shared" ref="MF757" si="11871">LW757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MG757" s="602"/>
      <c r="MH757" s="602"/>
      <c r="MI757" s="602"/>
      <c r="MJ757" s="602"/>
      <c r="MK757" s="602"/>
      <c r="ML757" s="117" t="s">
        <v>313</v>
      </c>
      <c r="MN757" s="117" t="s">
        <v>1</v>
      </c>
      <c r="MO757" s="544" t="str">
        <f t="shared" ref="MO757" si="11872">MF757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MP757" s="602"/>
      <c r="MQ757" s="602"/>
      <c r="MR757" s="602"/>
      <c r="MS757" s="602"/>
      <c r="MT757" s="602"/>
      <c r="MU757" s="117" t="s">
        <v>313</v>
      </c>
      <c r="MW757" s="117" t="s">
        <v>1</v>
      </c>
      <c r="MX757" s="544" t="str">
        <f t="shared" ref="MX757" si="11873">MO757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MY757" s="602"/>
      <c r="MZ757" s="602"/>
      <c r="NA757" s="602"/>
      <c r="NB757" s="602"/>
      <c r="NC757" s="602"/>
      <c r="ND757" s="117" t="s">
        <v>313</v>
      </c>
      <c r="NF757" s="117" t="s">
        <v>1</v>
      </c>
      <c r="NG757" s="544" t="str">
        <f t="shared" ref="NG757" si="11874">MX757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NH757" s="602"/>
      <c r="NI757" s="602"/>
      <c r="NJ757" s="602"/>
      <c r="NK757" s="602"/>
      <c r="NL757" s="602"/>
      <c r="NM757" s="117" t="s">
        <v>313</v>
      </c>
      <c r="NO757" s="117" t="s">
        <v>1</v>
      </c>
      <c r="NP757" s="544" t="str">
        <f t="shared" ref="NP757" si="11875">NG757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NQ757" s="602"/>
      <c r="NR757" s="602"/>
      <c r="NS757" s="602"/>
      <c r="NT757" s="602"/>
      <c r="NU757" s="602"/>
      <c r="NV757" s="117" t="s">
        <v>313</v>
      </c>
      <c r="NX757" s="117" t="s">
        <v>1</v>
      </c>
      <c r="NY757" s="544" t="str">
        <f t="shared" ref="NY757" si="11876">NP757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NZ757" s="602"/>
      <c r="OA757" s="602"/>
      <c r="OB757" s="602"/>
      <c r="OC757" s="602"/>
      <c r="OD757" s="602"/>
      <c r="OE757" s="117" t="s">
        <v>313</v>
      </c>
      <c r="OG757" s="117" t="s">
        <v>1</v>
      </c>
      <c r="OH757" s="544" t="str">
        <f t="shared" ref="OH757" si="11877">NY757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OI757" s="602"/>
      <c r="OJ757" s="602"/>
      <c r="OK757" s="602"/>
      <c r="OL757" s="602"/>
      <c r="OM757" s="602"/>
      <c r="ON757" s="117" t="s">
        <v>313</v>
      </c>
      <c r="OP757" s="117" t="s">
        <v>1</v>
      </c>
      <c r="OQ757" s="544" t="str">
        <f t="shared" ref="OQ757" si="11878">OH757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OR757" s="602"/>
      <c r="OS757" s="602"/>
      <c r="OT757" s="602"/>
      <c r="OU757" s="602"/>
      <c r="OV757" s="602"/>
      <c r="OW757" s="117" t="s">
        <v>313</v>
      </c>
      <c r="OY757" s="117" t="s">
        <v>1</v>
      </c>
      <c r="OZ757" s="544" t="str">
        <f t="shared" ref="OZ757" si="11879">OQ757</f>
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</c>
      <c r="PA757" s="602"/>
      <c r="PB757" s="602"/>
      <c r="PC757" s="602"/>
      <c r="PD757" s="602"/>
      <c r="PE757" s="602"/>
      <c r="PF757" s="117" t="s">
        <v>313</v>
      </c>
    </row>
    <row r="758" spans="1:422" ht="128.25" customHeight="1">
      <c r="A758" s="127" t="str">
        <f>+APU!A459</f>
        <v>12-01-003</v>
      </c>
      <c r="B758" s="545"/>
      <c r="C758" s="545"/>
      <c r="D758" s="545"/>
      <c r="E758" s="545"/>
      <c r="F758" s="545"/>
      <c r="G758" s="545"/>
      <c r="H758" s="186" t="s">
        <v>283</v>
      </c>
      <c r="J758" s="127" t="str">
        <f>+A758</f>
        <v>12-01-003</v>
      </c>
      <c r="K758" s="602"/>
      <c r="L758" s="602"/>
      <c r="M758" s="602"/>
      <c r="N758" s="602"/>
      <c r="O758" s="602"/>
      <c r="P758" s="602"/>
      <c r="Q758" s="126" t="str">
        <f>H758</f>
        <v>U</v>
      </c>
      <c r="S758" s="127" t="str">
        <f t="shared" ref="S758" si="11880">+J758</f>
        <v>12-01-003</v>
      </c>
      <c r="T758" s="602"/>
      <c r="U758" s="602"/>
      <c r="V758" s="602"/>
      <c r="W758" s="602"/>
      <c r="X758" s="602"/>
      <c r="Y758" s="602"/>
      <c r="Z758" s="126" t="str">
        <f t="shared" ref="Z758" si="11881">Q758</f>
        <v>U</v>
      </c>
      <c r="AB758" s="127" t="str">
        <f t="shared" ref="AB758" si="11882">+S758</f>
        <v>12-01-003</v>
      </c>
      <c r="AC758" s="602"/>
      <c r="AD758" s="602"/>
      <c r="AE758" s="602"/>
      <c r="AF758" s="602"/>
      <c r="AG758" s="602"/>
      <c r="AH758" s="602"/>
      <c r="AI758" s="126" t="str">
        <f t="shared" ref="AI758" si="11883">Z758</f>
        <v>U</v>
      </c>
      <c r="AK758" s="127" t="str">
        <f t="shared" ref="AK758" si="11884">+AB758</f>
        <v>12-01-003</v>
      </c>
      <c r="AL758" s="602"/>
      <c r="AM758" s="602"/>
      <c r="AN758" s="602"/>
      <c r="AO758" s="602"/>
      <c r="AP758" s="602"/>
      <c r="AQ758" s="602"/>
      <c r="AR758" s="126" t="str">
        <f t="shared" ref="AR758" si="11885">AI758</f>
        <v>U</v>
      </c>
      <c r="AT758" s="127" t="str">
        <f t="shared" ref="AT758" si="11886">+AK758</f>
        <v>12-01-003</v>
      </c>
      <c r="AU758" s="602"/>
      <c r="AV758" s="602"/>
      <c r="AW758" s="602"/>
      <c r="AX758" s="602"/>
      <c r="AY758" s="602"/>
      <c r="AZ758" s="602"/>
      <c r="BA758" s="126" t="str">
        <f t="shared" ref="BA758" si="11887">AR758</f>
        <v>U</v>
      </c>
      <c r="BC758" s="127" t="str">
        <f t="shared" ref="BC758" si="11888">+AT758</f>
        <v>12-01-003</v>
      </c>
      <c r="BD758" s="602"/>
      <c r="BE758" s="602"/>
      <c r="BF758" s="602"/>
      <c r="BG758" s="602"/>
      <c r="BH758" s="602"/>
      <c r="BI758" s="602"/>
      <c r="BJ758" s="126" t="str">
        <f t="shared" ref="BJ758" si="11889">BA758</f>
        <v>U</v>
      </c>
      <c r="BL758" s="127" t="str">
        <f t="shared" ref="BL758" si="11890">+BC758</f>
        <v>12-01-003</v>
      </c>
      <c r="BM758" s="602"/>
      <c r="BN758" s="602"/>
      <c r="BO758" s="602"/>
      <c r="BP758" s="602"/>
      <c r="BQ758" s="602"/>
      <c r="BR758" s="602"/>
      <c r="BS758" s="126" t="str">
        <f t="shared" ref="BS758" si="11891">BJ758</f>
        <v>U</v>
      </c>
      <c r="BU758" s="127" t="str">
        <f t="shared" ref="BU758" si="11892">+BL758</f>
        <v>12-01-003</v>
      </c>
      <c r="BV758" s="602"/>
      <c r="BW758" s="602"/>
      <c r="BX758" s="602"/>
      <c r="BY758" s="602"/>
      <c r="BZ758" s="602"/>
      <c r="CA758" s="602"/>
      <c r="CB758" s="126" t="str">
        <f t="shared" ref="CB758" si="11893">BS758</f>
        <v>U</v>
      </c>
      <c r="CD758" s="127" t="str">
        <f t="shared" ref="CD758" si="11894">+BU758</f>
        <v>12-01-003</v>
      </c>
      <c r="CE758" s="602"/>
      <c r="CF758" s="602"/>
      <c r="CG758" s="602"/>
      <c r="CH758" s="602"/>
      <c r="CI758" s="602"/>
      <c r="CJ758" s="602"/>
      <c r="CK758" s="126" t="str">
        <f t="shared" ref="CK758" si="11895">CB758</f>
        <v>U</v>
      </c>
      <c r="CM758" s="127" t="str">
        <f t="shared" ref="CM758" si="11896">+CD758</f>
        <v>12-01-003</v>
      </c>
      <c r="CN758" s="602"/>
      <c r="CO758" s="602"/>
      <c r="CP758" s="602"/>
      <c r="CQ758" s="602"/>
      <c r="CR758" s="602"/>
      <c r="CS758" s="602"/>
      <c r="CT758" s="126" t="str">
        <f t="shared" ref="CT758" si="11897">CK758</f>
        <v>U</v>
      </c>
      <c r="CV758" s="127" t="str">
        <f t="shared" ref="CV758" si="11898">+CM758</f>
        <v>12-01-003</v>
      </c>
      <c r="CW758" s="602"/>
      <c r="CX758" s="602"/>
      <c r="CY758" s="602"/>
      <c r="CZ758" s="602"/>
      <c r="DA758" s="602"/>
      <c r="DB758" s="602"/>
      <c r="DC758" s="126" t="str">
        <f t="shared" ref="DC758" si="11899">CT758</f>
        <v>U</v>
      </c>
      <c r="DE758" s="127" t="str">
        <f t="shared" ref="DE758" si="11900">+CV758</f>
        <v>12-01-003</v>
      </c>
      <c r="DF758" s="602"/>
      <c r="DG758" s="602"/>
      <c r="DH758" s="602"/>
      <c r="DI758" s="602"/>
      <c r="DJ758" s="602"/>
      <c r="DK758" s="602"/>
      <c r="DL758" s="126" t="str">
        <f t="shared" ref="DL758" si="11901">DC758</f>
        <v>U</v>
      </c>
      <c r="DN758" s="127" t="str">
        <f t="shared" ref="DN758" si="11902">+DE758</f>
        <v>12-01-003</v>
      </c>
      <c r="DO758" s="602"/>
      <c r="DP758" s="602"/>
      <c r="DQ758" s="602"/>
      <c r="DR758" s="602"/>
      <c r="DS758" s="602"/>
      <c r="DT758" s="602"/>
      <c r="DU758" s="126" t="str">
        <f t="shared" ref="DU758" si="11903">DL758</f>
        <v>U</v>
      </c>
      <c r="DW758" s="127" t="str">
        <f t="shared" ref="DW758" si="11904">+DN758</f>
        <v>12-01-003</v>
      </c>
      <c r="DX758" s="602"/>
      <c r="DY758" s="602"/>
      <c r="DZ758" s="602"/>
      <c r="EA758" s="602"/>
      <c r="EB758" s="602"/>
      <c r="EC758" s="602"/>
      <c r="ED758" s="126" t="str">
        <f t="shared" ref="ED758" si="11905">DU758</f>
        <v>U</v>
      </c>
      <c r="EF758" s="127" t="str">
        <f t="shared" ref="EF758" si="11906">+DW758</f>
        <v>12-01-003</v>
      </c>
      <c r="EG758" s="602"/>
      <c r="EH758" s="602"/>
      <c r="EI758" s="602"/>
      <c r="EJ758" s="602"/>
      <c r="EK758" s="602"/>
      <c r="EL758" s="602"/>
      <c r="EM758" s="126" t="str">
        <f t="shared" ref="EM758" si="11907">ED758</f>
        <v>U</v>
      </c>
      <c r="EO758" s="127" t="str">
        <f t="shared" ref="EO758" si="11908">+EF758</f>
        <v>12-01-003</v>
      </c>
      <c r="EP758" s="602"/>
      <c r="EQ758" s="602"/>
      <c r="ER758" s="602"/>
      <c r="ES758" s="602"/>
      <c r="ET758" s="602"/>
      <c r="EU758" s="602"/>
      <c r="EV758" s="126" t="str">
        <f t="shared" ref="EV758" si="11909">EM758</f>
        <v>U</v>
      </c>
      <c r="EX758" s="127" t="str">
        <f t="shared" ref="EX758" si="11910">+EO758</f>
        <v>12-01-003</v>
      </c>
      <c r="EY758" s="602"/>
      <c r="EZ758" s="602"/>
      <c r="FA758" s="602"/>
      <c r="FB758" s="602"/>
      <c r="FC758" s="602"/>
      <c r="FD758" s="602"/>
      <c r="FE758" s="126" t="str">
        <f t="shared" ref="FE758" si="11911">EV758</f>
        <v>U</v>
      </c>
      <c r="FG758" s="127" t="str">
        <f t="shared" ref="FG758" si="11912">+EX758</f>
        <v>12-01-003</v>
      </c>
      <c r="FH758" s="602"/>
      <c r="FI758" s="602"/>
      <c r="FJ758" s="602"/>
      <c r="FK758" s="602"/>
      <c r="FL758" s="602"/>
      <c r="FM758" s="602"/>
      <c r="FN758" s="126" t="str">
        <f t="shared" ref="FN758" si="11913">FE758</f>
        <v>U</v>
      </c>
      <c r="FP758" s="127" t="str">
        <f t="shared" ref="FP758" si="11914">+FG758</f>
        <v>12-01-003</v>
      </c>
      <c r="FQ758" s="602"/>
      <c r="FR758" s="602"/>
      <c r="FS758" s="602"/>
      <c r="FT758" s="602"/>
      <c r="FU758" s="602"/>
      <c r="FV758" s="602"/>
      <c r="FW758" s="126" t="str">
        <f t="shared" ref="FW758" si="11915">FN758</f>
        <v>U</v>
      </c>
      <c r="FY758" s="127" t="str">
        <f t="shared" ref="FY758" si="11916">+FP758</f>
        <v>12-01-003</v>
      </c>
      <c r="FZ758" s="602"/>
      <c r="GA758" s="602"/>
      <c r="GB758" s="602"/>
      <c r="GC758" s="602"/>
      <c r="GD758" s="602"/>
      <c r="GE758" s="602"/>
      <c r="GF758" s="126" t="str">
        <f t="shared" ref="GF758" si="11917">FW758</f>
        <v>U</v>
      </c>
      <c r="GH758" s="127" t="str">
        <f t="shared" ref="GH758" si="11918">+FY758</f>
        <v>12-01-003</v>
      </c>
      <c r="GI758" s="602"/>
      <c r="GJ758" s="602"/>
      <c r="GK758" s="602"/>
      <c r="GL758" s="602"/>
      <c r="GM758" s="602"/>
      <c r="GN758" s="602"/>
      <c r="GO758" s="126" t="str">
        <f t="shared" ref="GO758" si="11919">GF758</f>
        <v>U</v>
      </c>
      <c r="GQ758" s="127" t="str">
        <f t="shared" ref="GQ758" si="11920">+GH758</f>
        <v>12-01-003</v>
      </c>
      <c r="GR758" s="602"/>
      <c r="GS758" s="602"/>
      <c r="GT758" s="602"/>
      <c r="GU758" s="602"/>
      <c r="GV758" s="602"/>
      <c r="GW758" s="602"/>
      <c r="GX758" s="126" t="str">
        <f t="shared" ref="GX758" si="11921">GO758</f>
        <v>U</v>
      </c>
      <c r="GZ758" s="127" t="str">
        <f t="shared" ref="GZ758" si="11922">+GQ758</f>
        <v>12-01-003</v>
      </c>
      <c r="HA758" s="602"/>
      <c r="HB758" s="602"/>
      <c r="HC758" s="602"/>
      <c r="HD758" s="602"/>
      <c r="HE758" s="602"/>
      <c r="HF758" s="602"/>
      <c r="HG758" s="126" t="str">
        <f t="shared" ref="HG758" si="11923">GX758</f>
        <v>U</v>
      </c>
      <c r="HI758" s="127" t="str">
        <f t="shared" ref="HI758" si="11924">+GZ758</f>
        <v>12-01-003</v>
      </c>
      <c r="HJ758" s="602"/>
      <c r="HK758" s="602"/>
      <c r="HL758" s="602"/>
      <c r="HM758" s="602"/>
      <c r="HN758" s="602"/>
      <c r="HO758" s="602"/>
      <c r="HP758" s="126" t="str">
        <f t="shared" ref="HP758" si="11925">HG758</f>
        <v>U</v>
      </c>
      <c r="HR758" s="127" t="str">
        <f t="shared" ref="HR758" si="11926">+HI758</f>
        <v>12-01-003</v>
      </c>
      <c r="HS758" s="602"/>
      <c r="HT758" s="602"/>
      <c r="HU758" s="602"/>
      <c r="HV758" s="602"/>
      <c r="HW758" s="602"/>
      <c r="HX758" s="602"/>
      <c r="HY758" s="126" t="str">
        <f t="shared" ref="HY758" si="11927">HP758</f>
        <v>U</v>
      </c>
      <c r="IA758" s="127" t="str">
        <f t="shared" ref="IA758" si="11928">+HR758</f>
        <v>12-01-003</v>
      </c>
      <c r="IB758" s="602"/>
      <c r="IC758" s="602"/>
      <c r="ID758" s="602"/>
      <c r="IE758" s="602"/>
      <c r="IF758" s="602"/>
      <c r="IG758" s="602"/>
      <c r="IH758" s="126" t="str">
        <f t="shared" ref="IH758" si="11929">HY758</f>
        <v>U</v>
      </c>
      <c r="IJ758" s="127" t="str">
        <f t="shared" ref="IJ758" si="11930">+IA758</f>
        <v>12-01-003</v>
      </c>
      <c r="IK758" s="602"/>
      <c r="IL758" s="602"/>
      <c r="IM758" s="602"/>
      <c r="IN758" s="602"/>
      <c r="IO758" s="602"/>
      <c r="IP758" s="602"/>
      <c r="IQ758" s="126" t="str">
        <f t="shared" ref="IQ758" si="11931">IH758</f>
        <v>U</v>
      </c>
      <c r="IS758" s="127" t="str">
        <f t="shared" ref="IS758" si="11932">+IJ758</f>
        <v>12-01-003</v>
      </c>
      <c r="IT758" s="602"/>
      <c r="IU758" s="602"/>
      <c r="IV758" s="602"/>
      <c r="IW758" s="602"/>
      <c r="IX758" s="602"/>
      <c r="IY758" s="602"/>
      <c r="IZ758" s="126" t="str">
        <f t="shared" ref="IZ758" si="11933">IQ758</f>
        <v>U</v>
      </c>
      <c r="JB758" s="127" t="str">
        <f t="shared" ref="JB758" si="11934">+IS758</f>
        <v>12-01-003</v>
      </c>
      <c r="JC758" s="602"/>
      <c r="JD758" s="602"/>
      <c r="JE758" s="602"/>
      <c r="JF758" s="602"/>
      <c r="JG758" s="602"/>
      <c r="JH758" s="602"/>
      <c r="JI758" s="126" t="str">
        <f t="shared" ref="JI758" si="11935">IZ758</f>
        <v>U</v>
      </c>
      <c r="JK758" s="127" t="str">
        <f t="shared" ref="JK758" si="11936">+JB758</f>
        <v>12-01-003</v>
      </c>
      <c r="JL758" s="602"/>
      <c r="JM758" s="602"/>
      <c r="JN758" s="602"/>
      <c r="JO758" s="602"/>
      <c r="JP758" s="602"/>
      <c r="JQ758" s="602"/>
      <c r="JR758" s="126" t="str">
        <f t="shared" ref="JR758" si="11937">JI758</f>
        <v>U</v>
      </c>
      <c r="JT758" s="127" t="str">
        <f t="shared" ref="JT758" si="11938">+JK758</f>
        <v>12-01-003</v>
      </c>
      <c r="JU758" s="602"/>
      <c r="JV758" s="602"/>
      <c r="JW758" s="602"/>
      <c r="JX758" s="602"/>
      <c r="JY758" s="602"/>
      <c r="JZ758" s="602"/>
      <c r="KA758" s="126" t="str">
        <f t="shared" ref="KA758" si="11939">JR758</f>
        <v>U</v>
      </c>
      <c r="KC758" s="127" t="str">
        <f t="shared" ref="KC758" si="11940">+JT758</f>
        <v>12-01-003</v>
      </c>
      <c r="KD758" s="602"/>
      <c r="KE758" s="602"/>
      <c r="KF758" s="602"/>
      <c r="KG758" s="602"/>
      <c r="KH758" s="602"/>
      <c r="KI758" s="602"/>
      <c r="KJ758" s="126" t="str">
        <f t="shared" ref="KJ758" si="11941">KA758</f>
        <v>U</v>
      </c>
      <c r="KL758" s="127" t="str">
        <f t="shared" ref="KL758" si="11942">+KC758</f>
        <v>12-01-003</v>
      </c>
      <c r="KM758" s="602"/>
      <c r="KN758" s="602"/>
      <c r="KO758" s="602"/>
      <c r="KP758" s="602"/>
      <c r="KQ758" s="602"/>
      <c r="KR758" s="602"/>
      <c r="KS758" s="126" t="str">
        <f t="shared" ref="KS758" si="11943">KJ758</f>
        <v>U</v>
      </c>
      <c r="KU758" s="127" t="str">
        <f t="shared" ref="KU758" si="11944">+KL758</f>
        <v>12-01-003</v>
      </c>
      <c r="KV758" s="602"/>
      <c r="KW758" s="602"/>
      <c r="KX758" s="602"/>
      <c r="KY758" s="602"/>
      <c r="KZ758" s="602"/>
      <c r="LA758" s="602"/>
      <c r="LB758" s="126" t="str">
        <f t="shared" ref="LB758" si="11945">KS758</f>
        <v>U</v>
      </c>
      <c r="LD758" s="127" t="str">
        <f t="shared" ref="LD758" si="11946">+KU758</f>
        <v>12-01-003</v>
      </c>
      <c r="LE758" s="602"/>
      <c r="LF758" s="602"/>
      <c r="LG758" s="602"/>
      <c r="LH758" s="602"/>
      <c r="LI758" s="602"/>
      <c r="LJ758" s="602"/>
      <c r="LK758" s="126" t="str">
        <f t="shared" ref="LK758" si="11947">LB758</f>
        <v>U</v>
      </c>
      <c r="LM758" s="127" t="str">
        <f t="shared" ref="LM758" si="11948">+LD758</f>
        <v>12-01-003</v>
      </c>
      <c r="LN758" s="602"/>
      <c r="LO758" s="602"/>
      <c r="LP758" s="602"/>
      <c r="LQ758" s="602"/>
      <c r="LR758" s="602"/>
      <c r="LS758" s="602"/>
      <c r="LT758" s="126" t="str">
        <f t="shared" ref="LT758" si="11949">LK758</f>
        <v>U</v>
      </c>
      <c r="LV758" s="127" t="str">
        <f t="shared" ref="LV758" si="11950">+LM758</f>
        <v>12-01-003</v>
      </c>
      <c r="LW758" s="602"/>
      <c r="LX758" s="602"/>
      <c r="LY758" s="602"/>
      <c r="LZ758" s="602"/>
      <c r="MA758" s="602"/>
      <c r="MB758" s="602"/>
      <c r="MC758" s="126" t="str">
        <f t="shared" ref="MC758" si="11951">LT758</f>
        <v>U</v>
      </c>
      <c r="ME758" s="127" t="str">
        <f t="shared" ref="ME758" si="11952">+LV758</f>
        <v>12-01-003</v>
      </c>
      <c r="MF758" s="602"/>
      <c r="MG758" s="602"/>
      <c r="MH758" s="602"/>
      <c r="MI758" s="602"/>
      <c r="MJ758" s="602"/>
      <c r="MK758" s="602"/>
      <c r="ML758" s="126" t="str">
        <f t="shared" ref="ML758" si="11953">MC758</f>
        <v>U</v>
      </c>
      <c r="MN758" s="127" t="str">
        <f t="shared" ref="MN758" si="11954">+ME758</f>
        <v>12-01-003</v>
      </c>
      <c r="MO758" s="602"/>
      <c r="MP758" s="602"/>
      <c r="MQ758" s="602"/>
      <c r="MR758" s="602"/>
      <c r="MS758" s="602"/>
      <c r="MT758" s="602"/>
      <c r="MU758" s="126" t="str">
        <f t="shared" ref="MU758" si="11955">ML758</f>
        <v>U</v>
      </c>
      <c r="MW758" s="127" t="str">
        <f t="shared" ref="MW758" si="11956">+MN758</f>
        <v>12-01-003</v>
      </c>
      <c r="MX758" s="602"/>
      <c r="MY758" s="602"/>
      <c r="MZ758" s="602"/>
      <c r="NA758" s="602"/>
      <c r="NB758" s="602"/>
      <c r="NC758" s="602"/>
      <c r="ND758" s="126" t="str">
        <f t="shared" ref="ND758" si="11957">MU758</f>
        <v>U</v>
      </c>
      <c r="NF758" s="127" t="str">
        <f t="shared" ref="NF758" si="11958">+MW758</f>
        <v>12-01-003</v>
      </c>
      <c r="NG758" s="602"/>
      <c r="NH758" s="602"/>
      <c r="NI758" s="602"/>
      <c r="NJ758" s="602"/>
      <c r="NK758" s="602"/>
      <c r="NL758" s="602"/>
      <c r="NM758" s="126" t="str">
        <f t="shared" ref="NM758" si="11959">ND758</f>
        <v>U</v>
      </c>
      <c r="NO758" s="127" t="str">
        <f t="shared" ref="NO758" si="11960">+NF758</f>
        <v>12-01-003</v>
      </c>
      <c r="NP758" s="602"/>
      <c r="NQ758" s="602"/>
      <c r="NR758" s="602"/>
      <c r="NS758" s="602"/>
      <c r="NT758" s="602"/>
      <c r="NU758" s="602"/>
      <c r="NV758" s="126" t="str">
        <f t="shared" ref="NV758" si="11961">NM758</f>
        <v>U</v>
      </c>
      <c r="NX758" s="127" t="str">
        <f t="shared" ref="NX758" si="11962">+NO758</f>
        <v>12-01-003</v>
      </c>
      <c r="NY758" s="602"/>
      <c r="NZ758" s="602"/>
      <c r="OA758" s="602"/>
      <c r="OB758" s="602"/>
      <c r="OC758" s="602"/>
      <c r="OD758" s="602"/>
      <c r="OE758" s="126" t="str">
        <f t="shared" ref="OE758" si="11963">NV758</f>
        <v>U</v>
      </c>
      <c r="OG758" s="127" t="str">
        <f t="shared" ref="OG758" si="11964">+NX758</f>
        <v>12-01-003</v>
      </c>
      <c r="OH758" s="602"/>
      <c r="OI758" s="602"/>
      <c r="OJ758" s="602"/>
      <c r="OK758" s="602"/>
      <c r="OL758" s="602"/>
      <c r="OM758" s="602"/>
      <c r="ON758" s="126" t="str">
        <f t="shared" ref="ON758" si="11965">OE758</f>
        <v>U</v>
      </c>
      <c r="OP758" s="127" t="str">
        <f t="shared" ref="OP758" si="11966">+OG758</f>
        <v>12-01-003</v>
      </c>
      <c r="OQ758" s="602"/>
      <c r="OR758" s="602"/>
      <c r="OS758" s="602"/>
      <c r="OT758" s="602"/>
      <c r="OU758" s="602"/>
      <c r="OV758" s="602"/>
      <c r="OW758" s="126" t="str">
        <f t="shared" ref="OW758" si="11967">ON758</f>
        <v>U</v>
      </c>
      <c r="OY758" s="127" t="str">
        <f t="shared" ref="OY758" si="11968">+OP758</f>
        <v>12-01-003</v>
      </c>
      <c r="OZ758" s="602"/>
      <c r="PA758" s="602"/>
      <c r="PB758" s="602"/>
      <c r="PC758" s="602"/>
      <c r="PD758" s="602"/>
      <c r="PE758" s="602"/>
      <c r="PF758" s="126" t="str">
        <f t="shared" ref="PF758" si="11969">OW758</f>
        <v>U</v>
      </c>
    </row>
    <row r="759" spans="1:422">
      <c r="A759" s="129" t="s">
        <v>314</v>
      </c>
      <c r="B759" s="130"/>
      <c r="C759" s="130" t="s">
        <v>315</v>
      </c>
      <c r="D759" s="130" t="s">
        <v>316</v>
      </c>
      <c r="E759" s="130" t="s">
        <v>317</v>
      </c>
      <c r="F759" s="130" t="s">
        <v>318</v>
      </c>
      <c r="G759" s="128" t="s">
        <v>319</v>
      </c>
      <c r="H759" s="131" t="s">
        <v>44</v>
      </c>
      <c r="J759" s="129" t="s">
        <v>314</v>
      </c>
      <c r="K759" s="130"/>
      <c r="L759" s="130" t="s">
        <v>315</v>
      </c>
      <c r="M759" s="130" t="s">
        <v>316</v>
      </c>
      <c r="N759" s="130" t="s">
        <v>317</v>
      </c>
      <c r="O759" s="130" t="s">
        <v>318</v>
      </c>
      <c r="P759" s="128" t="s">
        <v>319</v>
      </c>
      <c r="Q759" s="131" t="s">
        <v>44</v>
      </c>
      <c r="S759" s="129" t="s">
        <v>314</v>
      </c>
      <c r="T759" s="130"/>
      <c r="U759" s="130" t="s">
        <v>315</v>
      </c>
      <c r="V759" s="130" t="s">
        <v>316</v>
      </c>
      <c r="W759" s="130" t="s">
        <v>317</v>
      </c>
      <c r="X759" s="130" t="s">
        <v>318</v>
      </c>
      <c r="Y759" s="128" t="s">
        <v>319</v>
      </c>
      <c r="Z759" s="131" t="s">
        <v>44</v>
      </c>
      <c r="AB759" s="129" t="s">
        <v>314</v>
      </c>
      <c r="AC759" s="130"/>
      <c r="AD759" s="130" t="s">
        <v>315</v>
      </c>
      <c r="AE759" s="130" t="s">
        <v>316</v>
      </c>
      <c r="AF759" s="130" t="s">
        <v>317</v>
      </c>
      <c r="AG759" s="130" t="s">
        <v>318</v>
      </c>
      <c r="AH759" s="128" t="s">
        <v>319</v>
      </c>
      <c r="AI759" s="131" t="s">
        <v>44</v>
      </c>
      <c r="AK759" s="129" t="s">
        <v>314</v>
      </c>
      <c r="AL759" s="130"/>
      <c r="AM759" s="130" t="s">
        <v>315</v>
      </c>
      <c r="AN759" s="130" t="s">
        <v>316</v>
      </c>
      <c r="AO759" s="130" t="s">
        <v>317</v>
      </c>
      <c r="AP759" s="130" t="s">
        <v>318</v>
      </c>
      <c r="AQ759" s="128" t="s">
        <v>319</v>
      </c>
      <c r="AR759" s="131" t="s">
        <v>44</v>
      </c>
      <c r="AT759" s="129" t="s">
        <v>314</v>
      </c>
      <c r="AU759" s="130"/>
      <c r="AV759" s="130" t="s">
        <v>315</v>
      </c>
      <c r="AW759" s="130" t="s">
        <v>316</v>
      </c>
      <c r="AX759" s="130" t="s">
        <v>317</v>
      </c>
      <c r="AY759" s="130" t="s">
        <v>318</v>
      </c>
      <c r="AZ759" s="128" t="s">
        <v>319</v>
      </c>
      <c r="BA759" s="131" t="s">
        <v>44</v>
      </c>
      <c r="BC759" s="129" t="s">
        <v>314</v>
      </c>
      <c r="BD759" s="130"/>
      <c r="BE759" s="130" t="s">
        <v>315</v>
      </c>
      <c r="BF759" s="130" t="s">
        <v>316</v>
      </c>
      <c r="BG759" s="130" t="s">
        <v>317</v>
      </c>
      <c r="BH759" s="130" t="s">
        <v>318</v>
      </c>
      <c r="BI759" s="128" t="s">
        <v>319</v>
      </c>
      <c r="BJ759" s="131" t="s">
        <v>44</v>
      </c>
      <c r="BL759" s="129" t="s">
        <v>314</v>
      </c>
      <c r="BM759" s="130"/>
      <c r="BN759" s="130" t="s">
        <v>315</v>
      </c>
      <c r="BO759" s="130" t="s">
        <v>316</v>
      </c>
      <c r="BP759" s="130" t="s">
        <v>317</v>
      </c>
      <c r="BQ759" s="130" t="s">
        <v>318</v>
      </c>
      <c r="BR759" s="128" t="s">
        <v>319</v>
      </c>
      <c r="BS759" s="131" t="s">
        <v>44</v>
      </c>
      <c r="BU759" s="129" t="s">
        <v>314</v>
      </c>
      <c r="BV759" s="130"/>
      <c r="BW759" s="130" t="s">
        <v>315</v>
      </c>
      <c r="BX759" s="130" t="s">
        <v>316</v>
      </c>
      <c r="BY759" s="130" t="s">
        <v>317</v>
      </c>
      <c r="BZ759" s="130" t="s">
        <v>318</v>
      </c>
      <c r="CA759" s="128" t="s">
        <v>319</v>
      </c>
      <c r="CB759" s="131" t="s">
        <v>44</v>
      </c>
      <c r="CD759" s="129" t="s">
        <v>314</v>
      </c>
      <c r="CE759" s="130"/>
      <c r="CF759" s="130" t="s">
        <v>315</v>
      </c>
      <c r="CG759" s="130" t="s">
        <v>316</v>
      </c>
      <c r="CH759" s="130" t="s">
        <v>317</v>
      </c>
      <c r="CI759" s="130" t="s">
        <v>318</v>
      </c>
      <c r="CJ759" s="128" t="s">
        <v>319</v>
      </c>
      <c r="CK759" s="131" t="s">
        <v>44</v>
      </c>
      <c r="CM759" s="129" t="s">
        <v>314</v>
      </c>
      <c r="CN759" s="130"/>
      <c r="CO759" s="130" t="s">
        <v>315</v>
      </c>
      <c r="CP759" s="130" t="s">
        <v>316</v>
      </c>
      <c r="CQ759" s="130" t="s">
        <v>317</v>
      </c>
      <c r="CR759" s="130" t="s">
        <v>318</v>
      </c>
      <c r="CS759" s="128" t="s">
        <v>319</v>
      </c>
      <c r="CT759" s="131" t="s">
        <v>44</v>
      </c>
      <c r="CV759" s="129" t="s">
        <v>314</v>
      </c>
      <c r="CW759" s="130"/>
      <c r="CX759" s="130" t="s">
        <v>315</v>
      </c>
      <c r="CY759" s="130" t="s">
        <v>316</v>
      </c>
      <c r="CZ759" s="130" t="s">
        <v>317</v>
      </c>
      <c r="DA759" s="130" t="s">
        <v>318</v>
      </c>
      <c r="DB759" s="128" t="s">
        <v>319</v>
      </c>
      <c r="DC759" s="131" t="s">
        <v>44</v>
      </c>
      <c r="DE759" s="129" t="s">
        <v>314</v>
      </c>
      <c r="DF759" s="130"/>
      <c r="DG759" s="130" t="s">
        <v>315</v>
      </c>
      <c r="DH759" s="130" t="s">
        <v>316</v>
      </c>
      <c r="DI759" s="130" t="s">
        <v>317</v>
      </c>
      <c r="DJ759" s="130" t="s">
        <v>318</v>
      </c>
      <c r="DK759" s="128" t="s">
        <v>319</v>
      </c>
      <c r="DL759" s="131" t="s">
        <v>44</v>
      </c>
      <c r="DN759" s="129" t="s">
        <v>314</v>
      </c>
      <c r="DO759" s="130"/>
      <c r="DP759" s="130" t="s">
        <v>315</v>
      </c>
      <c r="DQ759" s="130" t="s">
        <v>316</v>
      </c>
      <c r="DR759" s="130" t="s">
        <v>317</v>
      </c>
      <c r="DS759" s="130" t="s">
        <v>318</v>
      </c>
      <c r="DT759" s="128" t="s">
        <v>319</v>
      </c>
      <c r="DU759" s="131" t="s">
        <v>44</v>
      </c>
      <c r="DW759" s="129" t="s">
        <v>314</v>
      </c>
      <c r="DX759" s="130"/>
      <c r="DY759" s="130" t="s">
        <v>315</v>
      </c>
      <c r="DZ759" s="130" t="s">
        <v>316</v>
      </c>
      <c r="EA759" s="130" t="s">
        <v>317</v>
      </c>
      <c r="EB759" s="130" t="s">
        <v>318</v>
      </c>
      <c r="EC759" s="128" t="s">
        <v>319</v>
      </c>
      <c r="ED759" s="131" t="s">
        <v>44</v>
      </c>
      <c r="EF759" s="129" t="s">
        <v>314</v>
      </c>
      <c r="EG759" s="130"/>
      <c r="EH759" s="130" t="s">
        <v>315</v>
      </c>
      <c r="EI759" s="130" t="s">
        <v>316</v>
      </c>
      <c r="EJ759" s="130" t="s">
        <v>317</v>
      </c>
      <c r="EK759" s="130" t="s">
        <v>318</v>
      </c>
      <c r="EL759" s="128" t="s">
        <v>319</v>
      </c>
      <c r="EM759" s="131" t="s">
        <v>44</v>
      </c>
      <c r="EO759" s="129" t="s">
        <v>314</v>
      </c>
      <c r="EP759" s="130"/>
      <c r="EQ759" s="130" t="s">
        <v>315</v>
      </c>
      <c r="ER759" s="130" t="s">
        <v>316</v>
      </c>
      <c r="ES759" s="130" t="s">
        <v>317</v>
      </c>
      <c r="ET759" s="130" t="s">
        <v>318</v>
      </c>
      <c r="EU759" s="128" t="s">
        <v>319</v>
      </c>
      <c r="EV759" s="131" t="s">
        <v>44</v>
      </c>
      <c r="EX759" s="129" t="s">
        <v>314</v>
      </c>
      <c r="EY759" s="130"/>
      <c r="EZ759" s="130" t="s">
        <v>315</v>
      </c>
      <c r="FA759" s="130" t="s">
        <v>316</v>
      </c>
      <c r="FB759" s="130" t="s">
        <v>317</v>
      </c>
      <c r="FC759" s="130" t="s">
        <v>318</v>
      </c>
      <c r="FD759" s="128" t="s">
        <v>319</v>
      </c>
      <c r="FE759" s="131" t="s">
        <v>44</v>
      </c>
      <c r="FG759" s="129" t="s">
        <v>314</v>
      </c>
      <c r="FH759" s="130"/>
      <c r="FI759" s="130" t="s">
        <v>315</v>
      </c>
      <c r="FJ759" s="130" t="s">
        <v>316</v>
      </c>
      <c r="FK759" s="130" t="s">
        <v>317</v>
      </c>
      <c r="FL759" s="130" t="s">
        <v>318</v>
      </c>
      <c r="FM759" s="128" t="s">
        <v>319</v>
      </c>
      <c r="FN759" s="131" t="s">
        <v>44</v>
      </c>
      <c r="FP759" s="129" t="s">
        <v>314</v>
      </c>
      <c r="FQ759" s="130"/>
      <c r="FR759" s="130" t="s">
        <v>315</v>
      </c>
      <c r="FS759" s="130" t="s">
        <v>316</v>
      </c>
      <c r="FT759" s="130" t="s">
        <v>317</v>
      </c>
      <c r="FU759" s="130" t="s">
        <v>318</v>
      </c>
      <c r="FV759" s="128" t="s">
        <v>319</v>
      </c>
      <c r="FW759" s="131" t="s">
        <v>44</v>
      </c>
      <c r="FY759" s="129" t="s">
        <v>314</v>
      </c>
      <c r="FZ759" s="130"/>
      <c r="GA759" s="130" t="s">
        <v>315</v>
      </c>
      <c r="GB759" s="130" t="s">
        <v>316</v>
      </c>
      <c r="GC759" s="130" t="s">
        <v>317</v>
      </c>
      <c r="GD759" s="130" t="s">
        <v>318</v>
      </c>
      <c r="GE759" s="128" t="s">
        <v>319</v>
      </c>
      <c r="GF759" s="131" t="s">
        <v>44</v>
      </c>
      <c r="GH759" s="129" t="s">
        <v>314</v>
      </c>
      <c r="GI759" s="130"/>
      <c r="GJ759" s="130" t="s">
        <v>315</v>
      </c>
      <c r="GK759" s="130" t="s">
        <v>316</v>
      </c>
      <c r="GL759" s="130" t="s">
        <v>317</v>
      </c>
      <c r="GM759" s="130" t="s">
        <v>318</v>
      </c>
      <c r="GN759" s="128" t="s">
        <v>319</v>
      </c>
      <c r="GO759" s="131" t="s">
        <v>44</v>
      </c>
      <c r="GQ759" s="129" t="s">
        <v>314</v>
      </c>
      <c r="GR759" s="130"/>
      <c r="GS759" s="130" t="s">
        <v>315</v>
      </c>
      <c r="GT759" s="130" t="s">
        <v>316</v>
      </c>
      <c r="GU759" s="130" t="s">
        <v>317</v>
      </c>
      <c r="GV759" s="130" t="s">
        <v>318</v>
      </c>
      <c r="GW759" s="128" t="s">
        <v>319</v>
      </c>
      <c r="GX759" s="131" t="s">
        <v>44</v>
      </c>
      <c r="GZ759" s="129" t="s">
        <v>314</v>
      </c>
      <c r="HA759" s="130"/>
      <c r="HB759" s="130" t="s">
        <v>315</v>
      </c>
      <c r="HC759" s="130" t="s">
        <v>316</v>
      </c>
      <c r="HD759" s="130" t="s">
        <v>317</v>
      </c>
      <c r="HE759" s="130" t="s">
        <v>318</v>
      </c>
      <c r="HF759" s="128" t="s">
        <v>319</v>
      </c>
      <c r="HG759" s="131" t="s">
        <v>44</v>
      </c>
      <c r="HI759" s="129" t="s">
        <v>314</v>
      </c>
      <c r="HJ759" s="130"/>
      <c r="HK759" s="130" t="s">
        <v>315</v>
      </c>
      <c r="HL759" s="130" t="s">
        <v>316</v>
      </c>
      <c r="HM759" s="130" t="s">
        <v>317</v>
      </c>
      <c r="HN759" s="130" t="s">
        <v>318</v>
      </c>
      <c r="HO759" s="128" t="s">
        <v>319</v>
      </c>
      <c r="HP759" s="131" t="s">
        <v>44</v>
      </c>
      <c r="HR759" s="129" t="s">
        <v>314</v>
      </c>
      <c r="HS759" s="130"/>
      <c r="HT759" s="130" t="s">
        <v>315</v>
      </c>
      <c r="HU759" s="130" t="s">
        <v>316</v>
      </c>
      <c r="HV759" s="130" t="s">
        <v>317</v>
      </c>
      <c r="HW759" s="130" t="s">
        <v>318</v>
      </c>
      <c r="HX759" s="128" t="s">
        <v>319</v>
      </c>
      <c r="HY759" s="131" t="s">
        <v>44</v>
      </c>
      <c r="IA759" s="129" t="s">
        <v>314</v>
      </c>
      <c r="IB759" s="130"/>
      <c r="IC759" s="130" t="s">
        <v>315</v>
      </c>
      <c r="ID759" s="130" t="s">
        <v>316</v>
      </c>
      <c r="IE759" s="130" t="s">
        <v>317</v>
      </c>
      <c r="IF759" s="130" t="s">
        <v>318</v>
      </c>
      <c r="IG759" s="128" t="s">
        <v>319</v>
      </c>
      <c r="IH759" s="131" t="s">
        <v>44</v>
      </c>
      <c r="IJ759" s="129" t="s">
        <v>314</v>
      </c>
      <c r="IK759" s="130"/>
      <c r="IL759" s="130" t="s">
        <v>315</v>
      </c>
      <c r="IM759" s="130" t="s">
        <v>316</v>
      </c>
      <c r="IN759" s="130" t="s">
        <v>317</v>
      </c>
      <c r="IO759" s="130" t="s">
        <v>318</v>
      </c>
      <c r="IP759" s="128" t="s">
        <v>319</v>
      </c>
      <c r="IQ759" s="131" t="s">
        <v>44</v>
      </c>
      <c r="IS759" s="129" t="s">
        <v>314</v>
      </c>
      <c r="IT759" s="130"/>
      <c r="IU759" s="130" t="s">
        <v>315</v>
      </c>
      <c r="IV759" s="130" t="s">
        <v>316</v>
      </c>
      <c r="IW759" s="130" t="s">
        <v>317</v>
      </c>
      <c r="IX759" s="130" t="s">
        <v>318</v>
      </c>
      <c r="IY759" s="128" t="s">
        <v>319</v>
      </c>
      <c r="IZ759" s="131" t="s">
        <v>44</v>
      </c>
      <c r="JB759" s="129" t="s">
        <v>314</v>
      </c>
      <c r="JC759" s="130"/>
      <c r="JD759" s="130" t="s">
        <v>315</v>
      </c>
      <c r="JE759" s="130" t="s">
        <v>316</v>
      </c>
      <c r="JF759" s="130" t="s">
        <v>317</v>
      </c>
      <c r="JG759" s="130" t="s">
        <v>318</v>
      </c>
      <c r="JH759" s="128" t="s">
        <v>319</v>
      </c>
      <c r="JI759" s="131" t="s">
        <v>44</v>
      </c>
      <c r="JK759" s="129" t="s">
        <v>314</v>
      </c>
      <c r="JL759" s="130"/>
      <c r="JM759" s="130" t="s">
        <v>315</v>
      </c>
      <c r="JN759" s="130" t="s">
        <v>316</v>
      </c>
      <c r="JO759" s="130" t="s">
        <v>317</v>
      </c>
      <c r="JP759" s="130" t="s">
        <v>318</v>
      </c>
      <c r="JQ759" s="128" t="s">
        <v>319</v>
      </c>
      <c r="JR759" s="131" t="s">
        <v>44</v>
      </c>
      <c r="JT759" s="129" t="s">
        <v>314</v>
      </c>
      <c r="JU759" s="130"/>
      <c r="JV759" s="130" t="s">
        <v>315</v>
      </c>
      <c r="JW759" s="130" t="s">
        <v>316</v>
      </c>
      <c r="JX759" s="130" t="s">
        <v>317</v>
      </c>
      <c r="JY759" s="130" t="s">
        <v>318</v>
      </c>
      <c r="JZ759" s="128" t="s">
        <v>319</v>
      </c>
      <c r="KA759" s="131" t="s">
        <v>44</v>
      </c>
      <c r="KC759" s="129" t="s">
        <v>314</v>
      </c>
      <c r="KD759" s="130"/>
      <c r="KE759" s="130" t="s">
        <v>315</v>
      </c>
      <c r="KF759" s="130" t="s">
        <v>316</v>
      </c>
      <c r="KG759" s="130" t="s">
        <v>317</v>
      </c>
      <c r="KH759" s="130" t="s">
        <v>318</v>
      </c>
      <c r="KI759" s="128" t="s">
        <v>319</v>
      </c>
      <c r="KJ759" s="131" t="s">
        <v>44</v>
      </c>
      <c r="KL759" s="129" t="s">
        <v>314</v>
      </c>
      <c r="KM759" s="130"/>
      <c r="KN759" s="130" t="s">
        <v>315</v>
      </c>
      <c r="KO759" s="130" t="s">
        <v>316</v>
      </c>
      <c r="KP759" s="130" t="s">
        <v>317</v>
      </c>
      <c r="KQ759" s="130" t="s">
        <v>318</v>
      </c>
      <c r="KR759" s="128" t="s">
        <v>319</v>
      </c>
      <c r="KS759" s="131" t="s">
        <v>44</v>
      </c>
      <c r="KU759" s="129" t="s">
        <v>314</v>
      </c>
      <c r="KV759" s="130"/>
      <c r="KW759" s="130" t="s">
        <v>315</v>
      </c>
      <c r="KX759" s="130" t="s">
        <v>316</v>
      </c>
      <c r="KY759" s="130" t="s">
        <v>317</v>
      </c>
      <c r="KZ759" s="130" t="s">
        <v>318</v>
      </c>
      <c r="LA759" s="128" t="s">
        <v>319</v>
      </c>
      <c r="LB759" s="131" t="s">
        <v>44</v>
      </c>
      <c r="LD759" s="129" t="s">
        <v>314</v>
      </c>
      <c r="LE759" s="130"/>
      <c r="LF759" s="130" t="s">
        <v>315</v>
      </c>
      <c r="LG759" s="130" t="s">
        <v>316</v>
      </c>
      <c r="LH759" s="130" t="s">
        <v>317</v>
      </c>
      <c r="LI759" s="130" t="s">
        <v>318</v>
      </c>
      <c r="LJ759" s="128" t="s">
        <v>319</v>
      </c>
      <c r="LK759" s="131" t="s">
        <v>44</v>
      </c>
      <c r="LM759" s="129" t="s">
        <v>314</v>
      </c>
      <c r="LN759" s="130"/>
      <c r="LO759" s="130" t="s">
        <v>315</v>
      </c>
      <c r="LP759" s="130" t="s">
        <v>316</v>
      </c>
      <c r="LQ759" s="130" t="s">
        <v>317</v>
      </c>
      <c r="LR759" s="130" t="s">
        <v>318</v>
      </c>
      <c r="LS759" s="128" t="s">
        <v>319</v>
      </c>
      <c r="LT759" s="131" t="s">
        <v>44</v>
      </c>
      <c r="LV759" s="129" t="s">
        <v>314</v>
      </c>
      <c r="LW759" s="130"/>
      <c r="LX759" s="130" t="s">
        <v>315</v>
      </c>
      <c r="LY759" s="130" t="s">
        <v>316</v>
      </c>
      <c r="LZ759" s="130" t="s">
        <v>317</v>
      </c>
      <c r="MA759" s="130" t="s">
        <v>318</v>
      </c>
      <c r="MB759" s="128" t="s">
        <v>319</v>
      </c>
      <c r="MC759" s="131" t="s">
        <v>44</v>
      </c>
      <c r="ME759" s="129" t="s">
        <v>314</v>
      </c>
      <c r="MF759" s="130"/>
      <c r="MG759" s="130" t="s">
        <v>315</v>
      </c>
      <c r="MH759" s="130" t="s">
        <v>316</v>
      </c>
      <c r="MI759" s="130" t="s">
        <v>317</v>
      </c>
      <c r="MJ759" s="130" t="s">
        <v>318</v>
      </c>
      <c r="MK759" s="128" t="s">
        <v>319</v>
      </c>
      <c r="ML759" s="131" t="s">
        <v>44</v>
      </c>
      <c r="MN759" s="129" t="s">
        <v>314</v>
      </c>
      <c r="MO759" s="130"/>
      <c r="MP759" s="130" t="s">
        <v>315</v>
      </c>
      <c r="MQ759" s="130" t="s">
        <v>316</v>
      </c>
      <c r="MR759" s="130" t="s">
        <v>317</v>
      </c>
      <c r="MS759" s="130" t="s">
        <v>318</v>
      </c>
      <c r="MT759" s="128" t="s">
        <v>319</v>
      </c>
      <c r="MU759" s="131" t="s">
        <v>44</v>
      </c>
      <c r="MW759" s="129" t="s">
        <v>314</v>
      </c>
      <c r="MX759" s="130"/>
      <c r="MY759" s="130" t="s">
        <v>315</v>
      </c>
      <c r="MZ759" s="130" t="s">
        <v>316</v>
      </c>
      <c r="NA759" s="130" t="s">
        <v>317</v>
      </c>
      <c r="NB759" s="130" t="s">
        <v>318</v>
      </c>
      <c r="NC759" s="128" t="s">
        <v>319</v>
      </c>
      <c r="ND759" s="131" t="s">
        <v>44</v>
      </c>
      <c r="NF759" s="129" t="s">
        <v>314</v>
      </c>
      <c r="NG759" s="130"/>
      <c r="NH759" s="130" t="s">
        <v>315</v>
      </c>
      <c r="NI759" s="130" t="s">
        <v>316</v>
      </c>
      <c r="NJ759" s="130" t="s">
        <v>317</v>
      </c>
      <c r="NK759" s="130" t="s">
        <v>318</v>
      </c>
      <c r="NL759" s="128" t="s">
        <v>319</v>
      </c>
      <c r="NM759" s="131" t="s">
        <v>44</v>
      </c>
      <c r="NO759" s="129" t="s">
        <v>314</v>
      </c>
      <c r="NP759" s="130"/>
      <c r="NQ759" s="130" t="s">
        <v>315</v>
      </c>
      <c r="NR759" s="130" t="s">
        <v>316</v>
      </c>
      <c r="NS759" s="130" t="s">
        <v>317</v>
      </c>
      <c r="NT759" s="130" t="s">
        <v>318</v>
      </c>
      <c r="NU759" s="128" t="s">
        <v>319</v>
      </c>
      <c r="NV759" s="131" t="s">
        <v>44</v>
      </c>
      <c r="NX759" s="129" t="s">
        <v>314</v>
      </c>
      <c r="NY759" s="130"/>
      <c r="NZ759" s="130" t="s">
        <v>315</v>
      </c>
      <c r="OA759" s="130" t="s">
        <v>316</v>
      </c>
      <c r="OB759" s="130" t="s">
        <v>317</v>
      </c>
      <c r="OC759" s="130" t="s">
        <v>318</v>
      </c>
      <c r="OD759" s="128" t="s">
        <v>319</v>
      </c>
      <c r="OE759" s="131" t="s">
        <v>44</v>
      </c>
      <c r="OG759" s="129" t="s">
        <v>314</v>
      </c>
      <c r="OH759" s="130"/>
      <c r="OI759" s="130" t="s">
        <v>315</v>
      </c>
      <c r="OJ759" s="130" t="s">
        <v>316</v>
      </c>
      <c r="OK759" s="130" t="s">
        <v>317</v>
      </c>
      <c r="OL759" s="130" t="s">
        <v>318</v>
      </c>
      <c r="OM759" s="128" t="s">
        <v>319</v>
      </c>
      <c r="ON759" s="131" t="s">
        <v>44</v>
      </c>
      <c r="OP759" s="129" t="s">
        <v>314</v>
      </c>
      <c r="OQ759" s="130"/>
      <c r="OR759" s="130" t="s">
        <v>315</v>
      </c>
      <c r="OS759" s="130" t="s">
        <v>316</v>
      </c>
      <c r="OT759" s="130" t="s">
        <v>317</v>
      </c>
      <c r="OU759" s="130" t="s">
        <v>318</v>
      </c>
      <c r="OV759" s="128" t="s">
        <v>319</v>
      </c>
      <c r="OW759" s="131" t="s">
        <v>44</v>
      </c>
      <c r="OY759" s="129" t="s">
        <v>314</v>
      </c>
      <c r="OZ759" s="130"/>
      <c r="PA759" s="130" t="s">
        <v>315</v>
      </c>
      <c r="PB759" s="130" t="s">
        <v>316</v>
      </c>
      <c r="PC759" s="130" t="s">
        <v>317</v>
      </c>
      <c r="PD759" s="130" t="s">
        <v>318</v>
      </c>
      <c r="PE759" s="128" t="s">
        <v>319</v>
      </c>
      <c r="PF759" s="131" t="s">
        <v>44</v>
      </c>
    </row>
    <row r="760" spans="1:422">
      <c r="A760" s="118"/>
      <c r="B760" s="118"/>
      <c r="C760" s="115"/>
      <c r="D760" s="115"/>
      <c r="E760" s="115"/>
      <c r="F760" s="115"/>
      <c r="G760" s="115"/>
      <c r="H760" s="115">
        <f t="shared" ref="H760:H767" si="11970">PRODUCT(C760:G760)</f>
        <v>0</v>
      </c>
      <c r="J760" s="118"/>
      <c r="K760" s="118"/>
      <c r="L760" s="115"/>
      <c r="M760" s="115"/>
      <c r="N760" s="115"/>
      <c r="O760" s="115"/>
      <c r="P760" s="115"/>
      <c r="Q760" s="115">
        <f t="shared" ref="Q760:Q767" si="11971">PRODUCT(L760:P760)</f>
        <v>0</v>
      </c>
      <c r="S760" s="118"/>
      <c r="T760" s="118"/>
      <c r="U760" s="115"/>
      <c r="V760" s="115"/>
      <c r="W760" s="115"/>
      <c r="X760" s="115"/>
      <c r="Y760" s="115"/>
      <c r="Z760" s="115"/>
      <c r="AB760" s="118"/>
      <c r="AC760" s="118"/>
      <c r="AD760" s="115"/>
      <c r="AE760" s="115"/>
      <c r="AF760" s="115"/>
      <c r="AG760" s="115"/>
      <c r="AH760" s="115"/>
      <c r="AI760" s="115"/>
      <c r="AK760" s="118"/>
      <c r="AL760" s="118"/>
      <c r="AM760" s="115"/>
      <c r="AN760" s="115"/>
      <c r="AO760" s="115"/>
      <c r="AP760" s="115"/>
      <c r="AQ760" s="115"/>
      <c r="AR760" s="115"/>
      <c r="AT760" s="118"/>
      <c r="AU760" s="118"/>
      <c r="AV760" s="115"/>
      <c r="AW760" s="115"/>
      <c r="AX760" s="115"/>
      <c r="AY760" s="115"/>
      <c r="AZ760" s="115"/>
      <c r="BA760" s="115"/>
      <c r="BC760" s="118"/>
      <c r="BD760" s="118"/>
      <c r="BE760" s="115"/>
      <c r="BF760" s="115"/>
      <c r="BG760" s="115"/>
      <c r="BH760" s="115"/>
      <c r="BI760" s="115"/>
      <c r="BJ760" s="115"/>
      <c r="BL760" s="118"/>
      <c r="BM760" s="118"/>
      <c r="BN760" s="115"/>
      <c r="BO760" s="115"/>
      <c r="BP760" s="115"/>
      <c r="BQ760" s="115"/>
      <c r="BR760" s="115"/>
      <c r="BS760" s="115"/>
      <c r="BU760" s="118"/>
      <c r="BV760" s="118"/>
      <c r="BW760" s="115"/>
      <c r="BX760" s="115"/>
      <c r="BY760" s="115"/>
      <c r="BZ760" s="115"/>
      <c r="CA760" s="115"/>
      <c r="CB760" s="115"/>
      <c r="CD760" s="118"/>
      <c r="CE760" s="118"/>
      <c r="CF760" s="115"/>
      <c r="CG760" s="115"/>
      <c r="CH760" s="115"/>
      <c r="CI760" s="115"/>
      <c r="CJ760" s="115"/>
      <c r="CK760" s="115"/>
      <c r="CM760" s="118"/>
      <c r="CN760" s="118"/>
      <c r="CO760" s="115"/>
      <c r="CP760" s="115"/>
      <c r="CQ760" s="115"/>
      <c r="CR760" s="115"/>
      <c r="CS760" s="115"/>
      <c r="CT760" s="115"/>
      <c r="CV760" s="118"/>
      <c r="CW760" s="118"/>
      <c r="CX760" s="115"/>
      <c r="CY760" s="115"/>
      <c r="CZ760" s="115"/>
      <c r="DA760" s="115"/>
      <c r="DB760" s="115"/>
      <c r="DC760" s="115"/>
      <c r="DE760" s="118"/>
      <c r="DF760" s="118"/>
      <c r="DG760" s="115"/>
      <c r="DH760" s="115"/>
      <c r="DI760" s="115"/>
      <c r="DJ760" s="115"/>
      <c r="DK760" s="115"/>
      <c r="DL760" s="115"/>
      <c r="DN760" s="118"/>
      <c r="DO760" s="118"/>
      <c r="DP760" s="115"/>
      <c r="DQ760" s="115"/>
      <c r="DR760" s="115"/>
      <c r="DS760" s="115"/>
      <c r="DT760" s="115"/>
      <c r="DU760" s="115"/>
      <c r="DW760" s="118"/>
      <c r="DX760" s="118"/>
      <c r="DY760" s="115"/>
      <c r="DZ760" s="115"/>
      <c r="EA760" s="115"/>
      <c r="EB760" s="115"/>
      <c r="EC760" s="115"/>
      <c r="ED760" s="115"/>
      <c r="EF760" s="118"/>
      <c r="EG760" s="118"/>
      <c r="EH760" s="115"/>
      <c r="EI760" s="115"/>
      <c r="EJ760" s="115"/>
      <c r="EK760" s="115"/>
      <c r="EL760" s="115"/>
      <c r="EM760" s="115"/>
      <c r="EO760" s="118"/>
      <c r="EP760" s="118"/>
      <c r="EQ760" s="115"/>
      <c r="ER760" s="115"/>
      <c r="ES760" s="115"/>
      <c r="ET760" s="115"/>
      <c r="EU760" s="115"/>
      <c r="EV760" s="115"/>
      <c r="EX760" s="118"/>
      <c r="EY760" s="118"/>
      <c r="EZ760" s="115"/>
      <c r="FA760" s="115"/>
      <c r="FB760" s="115"/>
      <c r="FC760" s="115"/>
      <c r="FD760" s="115"/>
      <c r="FE760" s="115"/>
      <c r="FG760" s="118"/>
      <c r="FH760" s="118"/>
      <c r="FI760" s="115"/>
      <c r="FJ760" s="115"/>
      <c r="FK760" s="115"/>
      <c r="FL760" s="115"/>
      <c r="FM760" s="115"/>
      <c r="FN760" s="115"/>
      <c r="FP760" s="118"/>
      <c r="FQ760" s="118"/>
      <c r="FR760" s="115"/>
      <c r="FS760" s="115"/>
      <c r="FT760" s="115"/>
      <c r="FU760" s="115"/>
      <c r="FV760" s="115"/>
      <c r="FW760" s="115"/>
      <c r="FY760" s="118"/>
      <c r="FZ760" s="118"/>
      <c r="GA760" s="115"/>
      <c r="GB760" s="115"/>
      <c r="GC760" s="115"/>
      <c r="GD760" s="115"/>
      <c r="GE760" s="115"/>
      <c r="GF760" s="115"/>
      <c r="GH760" s="118"/>
      <c r="GI760" s="118"/>
      <c r="GJ760" s="115"/>
      <c r="GK760" s="115"/>
      <c r="GL760" s="115"/>
      <c r="GM760" s="115"/>
      <c r="GN760" s="115"/>
      <c r="GO760" s="115"/>
      <c r="GQ760" s="118"/>
      <c r="GR760" s="118"/>
      <c r="GS760" s="115"/>
      <c r="GT760" s="115"/>
      <c r="GU760" s="115"/>
      <c r="GV760" s="115"/>
      <c r="GW760" s="115"/>
      <c r="GX760" s="115"/>
      <c r="GZ760" s="118"/>
      <c r="HA760" s="118"/>
      <c r="HB760" s="115"/>
      <c r="HC760" s="115"/>
      <c r="HD760" s="115"/>
      <c r="HE760" s="115"/>
      <c r="HF760" s="115"/>
      <c r="HG760" s="115"/>
      <c r="HI760" s="118"/>
      <c r="HJ760" s="118"/>
      <c r="HK760" s="115"/>
      <c r="HL760" s="115"/>
      <c r="HM760" s="115"/>
      <c r="HN760" s="115"/>
      <c r="HO760" s="115"/>
      <c r="HP760" s="115"/>
      <c r="HR760" s="118"/>
      <c r="HS760" s="118"/>
      <c r="HT760" s="115"/>
      <c r="HU760" s="115"/>
      <c r="HV760" s="115"/>
      <c r="HW760" s="115"/>
      <c r="HX760" s="115"/>
      <c r="HY760" s="115"/>
      <c r="IA760" s="118"/>
      <c r="IB760" s="118"/>
      <c r="IC760" s="115"/>
      <c r="ID760" s="115"/>
      <c r="IE760" s="115"/>
      <c r="IF760" s="115"/>
      <c r="IG760" s="115"/>
      <c r="IH760" s="115"/>
      <c r="IJ760" s="118"/>
      <c r="IK760" s="118"/>
      <c r="IL760" s="115"/>
      <c r="IM760" s="115"/>
      <c r="IN760" s="115"/>
      <c r="IO760" s="115"/>
      <c r="IP760" s="115"/>
      <c r="IQ760" s="115"/>
      <c r="IS760" s="118"/>
      <c r="IT760" s="118"/>
      <c r="IU760" s="115"/>
      <c r="IV760" s="115"/>
      <c r="IW760" s="115"/>
      <c r="IX760" s="115"/>
      <c r="IY760" s="115"/>
      <c r="IZ760" s="115"/>
      <c r="JB760" s="118"/>
      <c r="JC760" s="118"/>
      <c r="JD760" s="115"/>
      <c r="JE760" s="115"/>
      <c r="JF760" s="115"/>
      <c r="JG760" s="115"/>
      <c r="JH760" s="115"/>
      <c r="JI760" s="115"/>
      <c r="JK760" s="118"/>
      <c r="JL760" s="118"/>
      <c r="JM760" s="115"/>
      <c r="JN760" s="115"/>
      <c r="JO760" s="115"/>
      <c r="JP760" s="115"/>
      <c r="JQ760" s="115"/>
      <c r="JR760" s="115"/>
      <c r="JT760" s="118"/>
      <c r="JU760" s="118"/>
      <c r="JV760" s="115"/>
      <c r="JW760" s="115"/>
      <c r="JX760" s="115"/>
      <c r="JY760" s="115"/>
      <c r="JZ760" s="115"/>
      <c r="KA760" s="115"/>
      <c r="KC760" s="118"/>
      <c r="KD760" s="118"/>
      <c r="KE760" s="115"/>
      <c r="KF760" s="115"/>
      <c r="KG760" s="115"/>
      <c r="KH760" s="115"/>
      <c r="KI760" s="115"/>
      <c r="KJ760" s="115"/>
      <c r="KL760" s="118"/>
      <c r="KM760" s="118"/>
      <c r="KN760" s="115"/>
      <c r="KO760" s="115"/>
      <c r="KP760" s="115"/>
      <c r="KQ760" s="115"/>
      <c r="KR760" s="115"/>
      <c r="KS760" s="115"/>
      <c r="KU760" s="118"/>
      <c r="KV760" s="118"/>
      <c r="KW760" s="115"/>
      <c r="KX760" s="115"/>
      <c r="KY760" s="115"/>
      <c r="KZ760" s="115"/>
      <c r="LA760" s="115"/>
      <c r="LB760" s="115"/>
      <c r="LD760" s="118"/>
      <c r="LE760" s="118"/>
      <c r="LF760" s="115"/>
      <c r="LG760" s="115"/>
      <c r="LH760" s="115"/>
      <c r="LI760" s="115"/>
      <c r="LJ760" s="115"/>
      <c r="LK760" s="115"/>
      <c r="LM760" s="118"/>
      <c r="LN760" s="118"/>
      <c r="LO760" s="115"/>
      <c r="LP760" s="115"/>
      <c r="LQ760" s="115"/>
      <c r="LR760" s="115"/>
      <c r="LS760" s="115"/>
      <c r="LT760" s="115"/>
      <c r="LV760" s="118"/>
      <c r="LW760" s="118"/>
      <c r="LX760" s="115"/>
      <c r="LY760" s="115"/>
      <c r="LZ760" s="115"/>
      <c r="MA760" s="115"/>
      <c r="MB760" s="115"/>
      <c r="MC760" s="115"/>
      <c r="ME760" s="118"/>
      <c r="MF760" s="118"/>
      <c r="MG760" s="115"/>
      <c r="MH760" s="115"/>
      <c r="MI760" s="115"/>
      <c r="MJ760" s="115"/>
      <c r="MK760" s="115"/>
      <c r="ML760" s="115"/>
      <c r="MN760" s="118"/>
      <c r="MO760" s="118"/>
      <c r="MP760" s="115"/>
      <c r="MQ760" s="115"/>
      <c r="MR760" s="115"/>
      <c r="MS760" s="115"/>
      <c r="MT760" s="115"/>
      <c r="MU760" s="115"/>
      <c r="MW760" s="118"/>
      <c r="MX760" s="118"/>
      <c r="MY760" s="115"/>
      <c r="MZ760" s="115"/>
      <c r="NA760" s="115"/>
      <c r="NB760" s="115"/>
      <c r="NC760" s="115"/>
      <c r="ND760" s="115"/>
      <c r="NF760" s="118"/>
      <c r="NG760" s="118"/>
      <c r="NH760" s="115"/>
      <c r="NI760" s="115"/>
      <c r="NJ760" s="115"/>
      <c r="NK760" s="115"/>
      <c r="NL760" s="115"/>
      <c r="NM760" s="115"/>
      <c r="NO760" s="118"/>
      <c r="NP760" s="118"/>
      <c r="NQ760" s="115"/>
      <c r="NR760" s="115"/>
      <c r="NS760" s="115"/>
      <c r="NT760" s="115"/>
      <c r="NU760" s="115"/>
      <c r="NV760" s="115"/>
      <c r="NX760" s="118"/>
      <c r="NY760" s="118"/>
      <c r="NZ760" s="115"/>
      <c r="OA760" s="115"/>
      <c r="OB760" s="115"/>
      <c r="OC760" s="115"/>
      <c r="OD760" s="115"/>
      <c r="OE760" s="115"/>
      <c r="OG760" s="118"/>
      <c r="OH760" s="118"/>
      <c r="OI760" s="115"/>
      <c r="OJ760" s="115"/>
      <c r="OK760" s="115"/>
      <c r="OL760" s="115"/>
      <c r="OM760" s="115"/>
      <c r="ON760" s="115"/>
      <c r="OP760" s="118"/>
      <c r="OQ760" s="118"/>
      <c r="OR760" s="115"/>
      <c r="OS760" s="115"/>
      <c r="OT760" s="115"/>
      <c r="OU760" s="115"/>
      <c r="OV760" s="115"/>
      <c r="OW760" s="115"/>
      <c r="OY760" s="118"/>
      <c r="OZ760" s="118"/>
      <c r="PA760" s="115"/>
      <c r="PB760" s="115"/>
      <c r="PC760" s="115"/>
      <c r="PD760" s="115"/>
      <c r="PE760" s="115"/>
      <c r="PF760" s="115"/>
    </row>
    <row r="761" spans="1:422">
      <c r="A761" s="118"/>
      <c r="B761" s="118"/>
      <c r="C761" s="115"/>
      <c r="D761" s="115"/>
      <c r="E761" s="115"/>
      <c r="F761" s="115"/>
      <c r="G761" s="115"/>
      <c r="H761" s="115">
        <f t="shared" si="11970"/>
        <v>0</v>
      </c>
      <c r="J761" s="118"/>
      <c r="K761" s="118"/>
      <c r="L761" s="115"/>
      <c r="M761" s="115"/>
      <c r="N761" s="115"/>
      <c r="O761" s="115"/>
      <c r="P761" s="115"/>
      <c r="Q761" s="115">
        <f t="shared" si="11971"/>
        <v>0</v>
      </c>
      <c r="S761" s="118"/>
      <c r="T761" s="118"/>
      <c r="U761" s="115"/>
      <c r="V761" s="115"/>
      <c r="W761" s="115"/>
      <c r="X761" s="115"/>
      <c r="Y761" s="115"/>
      <c r="Z761" s="115">
        <f t="shared" ref="Z761:Z767" si="11972">PRODUCT(U761:Y761)</f>
        <v>0</v>
      </c>
      <c r="AB761" s="118"/>
      <c r="AC761" s="118"/>
      <c r="AD761" s="115"/>
      <c r="AE761" s="115"/>
      <c r="AF761" s="115"/>
      <c r="AG761" s="115"/>
      <c r="AH761" s="115"/>
      <c r="AI761" s="115">
        <f t="shared" ref="AI761:AI767" si="11973">PRODUCT(AD761:AH761)</f>
        <v>0</v>
      </c>
      <c r="AK761" s="118"/>
      <c r="AL761" s="118"/>
      <c r="AM761" s="115"/>
      <c r="AN761" s="115"/>
      <c r="AO761" s="115"/>
      <c r="AP761" s="115"/>
      <c r="AQ761" s="115"/>
      <c r="AR761" s="115">
        <f t="shared" ref="AR761:AR767" si="11974">PRODUCT(AM761:AQ761)</f>
        <v>0</v>
      </c>
      <c r="AT761" s="118"/>
      <c r="AU761" s="118"/>
      <c r="AV761" s="115"/>
      <c r="AW761" s="115"/>
      <c r="AX761" s="115"/>
      <c r="AY761" s="115"/>
      <c r="AZ761" s="115"/>
      <c r="BA761" s="115">
        <f t="shared" ref="BA761:BA767" si="11975">PRODUCT(AV761:AZ761)</f>
        <v>0</v>
      </c>
      <c r="BC761" s="118"/>
      <c r="BD761" s="118"/>
      <c r="BE761" s="115"/>
      <c r="BF761" s="115"/>
      <c r="BG761" s="115"/>
      <c r="BH761" s="115"/>
      <c r="BI761" s="115"/>
      <c r="BJ761" s="115">
        <f t="shared" ref="BJ761:BJ767" si="11976">PRODUCT(BE761:BI761)</f>
        <v>0</v>
      </c>
      <c r="BL761" s="118"/>
      <c r="BM761" s="118"/>
      <c r="BN761" s="115"/>
      <c r="BO761" s="115"/>
      <c r="BP761" s="115"/>
      <c r="BQ761" s="115"/>
      <c r="BR761" s="115"/>
      <c r="BS761" s="115">
        <f t="shared" ref="BS761:BS767" si="11977">PRODUCT(BN761:BR761)</f>
        <v>0</v>
      </c>
      <c r="BU761" s="118"/>
      <c r="BV761" s="118"/>
      <c r="BW761" s="115"/>
      <c r="BX761" s="115"/>
      <c r="BY761" s="115"/>
      <c r="BZ761" s="115"/>
      <c r="CA761" s="115"/>
      <c r="CB761" s="115">
        <f t="shared" ref="CB761:CB767" si="11978">PRODUCT(BW761:CA761)</f>
        <v>0</v>
      </c>
      <c r="CD761" s="118"/>
      <c r="CE761" s="118"/>
      <c r="CF761" s="115"/>
      <c r="CG761" s="115"/>
      <c r="CH761" s="115"/>
      <c r="CI761" s="115"/>
      <c r="CJ761" s="115"/>
      <c r="CK761" s="115">
        <f t="shared" ref="CK761:CK767" si="11979">PRODUCT(CF761:CJ761)</f>
        <v>0</v>
      </c>
      <c r="CM761" s="118"/>
      <c r="CN761" s="118"/>
      <c r="CO761" s="115"/>
      <c r="CP761" s="115"/>
      <c r="CQ761" s="115"/>
      <c r="CR761" s="115"/>
      <c r="CS761" s="115"/>
      <c r="CT761" s="115">
        <f t="shared" ref="CT761:CT767" si="11980">PRODUCT(CO761:CS761)</f>
        <v>0</v>
      </c>
      <c r="CV761" s="118"/>
      <c r="CW761" s="118"/>
      <c r="CX761" s="115"/>
      <c r="CY761" s="115"/>
      <c r="CZ761" s="115"/>
      <c r="DA761" s="115"/>
      <c r="DB761" s="115"/>
      <c r="DC761" s="115">
        <f t="shared" ref="DC761:DC767" si="11981">PRODUCT(CX761:DB761)</f>
        <v>0</v>
      </c>
      <c r="DE761" s="118"/>
      <c r="DF761" s="118"/>
      <c r="DG761" s="115"/>
      <c r="DH761" s="115"/>
      <c r="DI761" s="115"/>
      <c r="DJ761" s="115"/>
      <c r="DK761" s="115"/>
      <c r="DL761" s="115">
        <f t="shared" ref="DL761:DL767" si="11982">PRODUCT(DG761:DK761)</f>
        <v>0</v>
      </c>
      <c r="DN761" s="118"/>
      <c r="DO761" s="118"/>
      <c r="DP761" s="115"/>
      <c r="DQ761" s="115"/>
      <c r="DR761" s="115"/>
      <c r="DS761" s="115"/>
      <c r="DT761" s="115"/>
      <c r="DU761" s="115">
        <f t="shared" ref="DU761:DU767" si="11983">PRODUCT(DP761:DT761)</f>
        <v>0</v>
      </c>
      <c r="DW761" s="118"/>
      <c r="DX761" s="118"/>
      <c r="DY761" s="115"/>
      <c r="DZ761" s="115"/>
      <c r="EA761" s="115"/>
      <c r="EB761" s="115"/>
      <c r="EC761" s="115"/>
      <c r="ED761" s="115">
        <f t="shared" ref="ED761:ED767" si="11984">PRODUCT(DY761:EC761)</f>
        <v>0</v>
      </c>
      <c r="EF761" s="118"/>
      <c r="EG761" s="118"/>
      <c r="EH761" s="115"/>
      <c r="EI761" s="115"/>
      <c r="EJ761" s="115"/>
      <c r="EK761" s="115"/>
      <c r="EL761" s="115"/>
      <c r="EM761" s="115">
        <f t="shared" ref="EM761:EM767" si="11985">PRODUCT(EH761:EL761)</f>
        <v>0</v>
      </c>
      <c r="EO761" s="118"/>
      <c r="EP761" s="118"/>
      <c r="EQ761" s="115"/>
      <c r="ER761" s="115"/>
      <c r="ES761" s="115"/>
      <c r="ET761" s="115"/>
      <c r="EU761" s="115"/>
      <c r="EV761" s="115">
        <f t="shared" ref="EV761:EV767" si="11986">PRODUCT(EQ761:EU761)</f>
        <v>0</v>
      </c>
      <c r="EX761" s="118"/>
      <c r="EY761" s="118"/>
      <c r="EZ761" s="115"/>
      <c r="FA761" s="115"/>
      <c r="FB761" s="115"/>
      <c r="FC761" s="115"/>
      <c r="FD761" s="115"/>
      <c r="FE761" s="115">
        <f t="shared" ref="FE761:FE767" si="11987">PRODUCT(EZ761:FD761)</f>
        <v>0</v>
      </c>
      <c r="FG761" s="118"/>
      <c r="FH761" s="118"/>
      <c r="FI761" s="115"/>
      <c r="FJ761" s="115"/>
      <c r="FK761" s="115"/>
      <c r="FL761" s="115"/>
      <c r="FM761" s="115"/>
      <c r="FN761" s="115">
        <f t="shared" ref="FN761:FN767" si="11988">PRODUCT(FI761:FM761)</f>
        <v>0</v>
      </c>
      <c r="FP761" s="118"/>
      <c r="FQ761" s="118"/>
      <c r="FR761" s="115"/>
      <c r="FS761" s="115"/>
      <c r="FT761" s="115"/>
      <c r="FU761" s="115"/>
      <c r="FV761" s="115"/>
      <c r="FW761" s="115">
        <f t="shared" ref="FW761:FW767" si="11989">PRODUCT(FR761:FV761)</f>
        <v>0</v>
      </c>
      <c r="FY761" s="118"/>
      <c r="FZ761" s="118"/>
      <c r="GA761" s="115"/>
      <c r="GB761" s="115"/>
      <c r="GC761" s="115"/>
      <c r="GD761" s="115"/>
      <c r="GE761" s="115"/>
      <c r="GF761" s="115">
        <f t="shared" ref="GF761:GF767" si="11990">PRODUCT(GA761:GE761)</f>
        <v>0</v>
      </c>
      <c r="GH761" s="118"/>
      <c r="GI761" s="118"/>
      <c r="GJ761" s="115"/>
      <c r="GK761" s="115"/>
      <c r="GL761" s="115"/>
      <c r="GM761" s="115"/>
      <c r="GN761" s="115"/>
      <c r="GO761" s="115">
        <f t="shared" ref="GO761:GO767" si="11991">PRODUCT(GJ761:GN761)</f>
        <v>0</v>
      </c>
      <c r="GQ761" s="118"/>
      <c r="GR761" s="118"/>
      <c r="GS761" s="115"/>
      <c r="GT761" s="115"/>
      <c r="GU761" s="115"/>
      <c r="GV761" s="115"/>
      <c r="GW761" s="115"/>
      <c r="GX761" s="115">
        <f t="shared" ref="GX761:GX767" si="11992">PRODUCT(GS761:GW761)</f>
        <v>0</v>
      </c>
      <c r="GZ761" s="118"/>
      <c r="HA761" s="118"/>
      <c r="HB761" s="115"/>
      <c r="HC761" s="115"/>
      <c r="HD761" s="115"/>
      <c r="HE761" s="115"/>
      <c r="HF761" s="115"/>
      <c r="HG761" s="115">
        <f t="shared" ref="HG761:HG767" si="11993">PRODUCT(HB761:HF761)</f>
        <v>0</v>
      </c>
      <c r="HI761" s="118"/>
      <c r="HJ761" s="118"/>
      <c r="HK761" s="115"/>
      <c r="HL761" s="115"/>
      <c r="HM761" s="115"/>
      <c r="HN761" s="115"/>
      <c r="HO761" s="115"/>
      <c r="HP761" s="115">
        <f t="shared" ref="HP761:HP767" si="11994">PRODUCT(HK761:HO761)</f>
        <v>0</v>
      </c>
      <c r="HR761" s="118"/>
      <c r="HS761" s="118"/>
      <c r="HT761" s="115"/>
      <c r="HU761" s="115"/>
      <c r="HV761" s="115"/>
      <c r="HW761" s="115"/>
      <c r="HX761" s="115"/>
      <c r="HY761" s="115">
        <f t="shared" ref="HY761:HY767" si="11995">PRODUCT(HT761:HX761)</f>
        <v>0</v>
      </c>
      <c r="IA761" s="118"/>
      <c r="IB761" s="118"/>
      <c r="IC761" s="115"/>
      <c r="ID761" s="115"/>
      <c r="IE761" s="115"/>
      <c r="IF761" s="115"/>
      <c r="IG761" s="115"/>
      <c r="IH761" s="115">
        <f t="shared" ref="IH761:IH767" si="11996">PRODUCT(IC761:IG761)</f>
        <v>0</v>
      </c>
      <c r="IJ761" s="118"/>
      <c r="IK761" s="118"/>
      <c r="IL761" s="115"/>
      <c r="IM761" s="115"/>
      <c r="IN761" s="115"/>
      <c r="IO761" s="115"/>
      <c r="IP761" s="115"/>
      <c r="IQ761" s="115">
        <f t="shared" ref="IQ761:IQ767" si="11997">PRODUCT(IL761:IP761)</f>
        <v>0</v>
      </c>
      <c r="IS761" s="118"/>
      <c r="IT761" s="118"/>
      <c r="IU761" s="115"/>
      <c r="IV761" s="115"/>
      <c r="IW761" s="115"/>
      <c r="IX761" s="115"/>
      <c r="IY761" s="115"/>
      <c r="IZ761" s="115">
        <f t="shared" ref="IZ761:IZ767" si="11998">PRODUCT(IU761:IY761)</f>
        <v>0</v>
      </c>
      <c r="JB761" s="118"/>
      <c r="JC761" s="118"/>
      <c r="JD761" s="115"/>
      <c r="JE761" s="115"/>
      <c r="JF761" s="115"/>
      <c r="JG761" s="115"/>
      <c r="JH761" s="115"/>
      <c r="JI761" s="115">
        <f t="shared" ref="JI761:JI767" si="11999">PRODUCT(JD761:JH761)</f>
        <v>0</v>
      </c>
      <c r="JK761" s="118"/>
      <c r="JL761" s="118"/>
      <c r="JM761" s="115"/>
      <c r="JN761" s="115"/>
      <c r="JO761" s="115"/>
      <c r="JP761" s="115"/>
      <c r="JQ761" s="115"/>
      <c r="JR761" s="115">
        <f t="shared" ref="JR761:JR767" si="12000">PRODUCT(JM761:JQ761)</f>
        <v>0</v>
      </c>
      <c r="JT761" s="118"/>
      <c r="JU761" s="118"/>
      <c r="JV761" s="115"/>
      <c r="JW761" s="115"/>
      <c r="JX761" s="115"/>
      <c r="JY761" s="115"/>
      <c r="JZ761" s="115"/>
      <c r="KA761" s="115">
        <f t="shared" ref="KA761:KA767" si="12001">PRODUCT(JV761:JZ761)</f>
        <v>0</v>
      </c>
      <c r="KC761" s="118"/>
      <c r="KD761" s="118"/>
      <c r="KE761" s="115"/>
      <c r="KF761" s="115"/>
      <c r="KG761" s="115"/>
      <c r="KH761" s="115"/>
      <c r="KI761" s="115"/>
      <c r="KJ761" s="115">
        <f t="shared" ref="KJ761:KJ767" si="12002">PRODUCT(KE761:KI761)</f>
        <v>0</v>
      </c>
      <c r="KL761" s="118"/>
      <c r="KM761" s="118"/>
      <c r="KN761" s="115"/>
      <c r="KO761" s="115"/>
      <c r="KP761" s="115"/>
      <c r="KQ761" s="115"/>
      <c r="KR761" s="115"/>
      <c r="KS761" s="115">
        <f t="shared" ref="KS761:KS767" si="12003">PRODUCT(KN761:KR761)</f>
        <v>0</v>
      </c>
      <c r="KU761" s="118"/>
      <c r="KV761" s="118"/>
      <c r="KW761" s="115"/>
      <c r="KX761" s="115"/>
      <c r="KY761" s="115"/>
      <c r="KZ761" s="115"/>
      <c r="LA761" s="115"/>
      <c r="LB761" s="115">
        <f t="shared" ref="LB761:LB767" si="12004">PRODUCT(KW761:LA761)</f>
        <v>0</v>
      </c>
      <c r="LD761" s="118"/>
      <c r="LE761" s="118"/>
      <c r="LF761" s="115"/>
      <c r="LG761" s="115"/>
      <c r="LH761" s="115"/>
      <c r="LI761" s="115"/>
      <c r="LJ761" s="115"/>
      <c r="LK761" s="115">
        <f t="shared" ref="LK761:LK767" si="12005">PRODUCT(LF761:LJ761)</f>
        <v>0</v>
      </c>
      <c r="LM761" s="118"/>
      <c r="LN761" s="118"/>
      <c r="LO761" s="115"/>
      <c r="LP761" s="115"/>
      <c r="LQ761" s="115"/>
      <c r="LR761" s="115"/>
      <c r="LS761" s="115"/>
      <c r="LT761" s="115">
        <f t="shared" ref="LT761:LT767" si="12006">PRODUCT(LO761:LS761)</f>
        <v>0</v>
      </c>
      <c r="LV761" s="118"/>
      <c r="LW761" s="118"/>
      <c r="LX761" s="115"/>
      <c r="LY761" s="115"/>
      <c r="LZ761" s="115"/>
      <c r="MA761" s="115"/>
      <c r="MB761" s="115"/>
      <c r="MC761" s="115">
        <f t="shared" ref="MC761:MC767" si="12007">PRODUCT(LX761:MB761)</f>
        <v>0</v>
      </c>
      <c r="ME761" s="118"/>
      <c r="MF761" s="118"/>
      <c r="MG761" s="115"/>
      <c r="MH761" s="115"/>
      <c r="MI761" s="115"/>
      <c r="MJ761" s="115"/>
      <c r="MK761" s="115"/>
      <c r="ML761" s="115">
        <f t="shared" ref="ML761:ML767" si="12008">PRODUCT(MG761:MK761)</f>
        <v>0</v>
      </c>
      <c r="MN761" s="118"/>
      <c r="MO761" s="118"/>
      <c r="MP761" s="115"/>
      <c r="MQ761" s="115"/>
      <c r="MR761" s="115"/>
      <c r="MS761" s="115"/>
      <c r="MT761" s="115"/>
      <c r="MU761" s="115">
        <f t="shared" ref="MU761:MU767" si="12009">PRODUCT(MP761:MT761)</f>
        <v>0</v>
      </c>
      <c r="MW761" s="118"/>
      <c r="MX761" s="118"/>
      <c r="MY761" s="115"/>
      <c r="MZ761" s="115"/>
      <c r="NA761" s="115"/>
      <c r="NB761" s="115"/>
      <c r="NC761" s="115"/>
      <c r="ND761" s="115">
        <f t="shared" ref="ND761:ND767" si="12010">PRODUCT(MY761:NC761)</f>
        <v>0</v>
      </c>
      <c r="NF761" s="118"/>
      <c r="NG761" s="118"/>
      <c r="NH761" s="115"/>
      <c r="NI761" s="115"/>
      <c r="NJ761" s="115"/>
      <c r="NK761" s="115"/>
      <c r="NL761" s="115"/>
      <c r="NM761" s="115">
        <f t="shared" ref="NM761:NM767" si="12011">PRODUCT(NH761:NL761)</f>
        <v>0</v>
      </c>
      <c r="NO761" s="118"/>
      <c r="NP761" s="118"/>
      <c r="NQ761" s="115"/>
      <c r="NR761" s="115"/>
      <c r="NS761" s="115"/>
      <c r="NT761" s="115"/>
      <c r="NU761" s="115"/>
      <c r="NV761" s="115">
        <f t="shared" ref="NV761:NV767" si="12012">PRODUCT(NQ761:NU761)</f>
        <v>0</v>
      </c>
      <c r="NX761" s="118"/>
      <c r="NY761" s="118"/>
      <c r="NZ761" s="115"/>
      <c r="OA761" s="115"/>
      <c r="OB761" s="115"/>
      <c r="OC761" s="115"/>
      <c r="OD761" s="115"/>
      <c r="OE761" s="115">
        <f t="shared" ref="OE761:OE767" si="12013">PRODUCT(NZ761:OD761)</f>
        <v>0</v>
      </c>
      <c r="OG761" s="118"/>
      <c r="OH761" s="118"/>
      <c r="OI761" s="115"/>
      <c r="OJ761" s="115"/>
      <c r="OK761" s="115"/>
      <c r="OL761" s="115"/>
      <c r="OM761" s="115"/>
      <c r="ON761" s="115">
        <f t="shared" ref="ON761:ON767" si="12014">PRODUCT(OI761:OM761)</f>
        <v>0</v>
      </c>
      <c r="OP761" s="118"/>
      <c r="OQ761" s="118"/>
      <c r="OR761" s="115"/>
      <c r="OS761" s="115"/>
      <c r="OT761" s="115"/>
      <c r="OU761" s="115"/>
      <c r="OV761" s="115"/>
      <c r="OW761" s="115">
        <f t="shared" ref="OW761:OW767" si="12015">PRODUCT(OR761:OV761)</f>
        <v>0</v>
      </c>
      <c r="OY761" s="118"/>
      <c r="OZ761" s="118"/>
      <c r="PA761" s="115"/>
      <c r="PB761" s="115"/>
      <c r="PC761" s="115"/>
      <c r="PD761" s="115"/>
      <c r="PE761" s="115"/>
      <c r="PF761" s="115">
        <f t="shared" ref="PF761:PF767" si="12016">PRODUCT(PA761:PE761)</f>
        <v>0</v>
      </c>
    </row>
    <row r="762" spans="1:422">
      <c r="A762" s="118"/>
      <c r="B762" s="118"/>
      <c r="C762" s="115"/>
      <c r="D762" s="115"/>
      <c r="E762" s="115"/>
      <c r="F762" s="115"/>
      <c r="G762" s="115"/>
      <c r="H762" s="115">
        <f t="shared" si="11970"/>
        <v>0</v>
      </c>
      <c r="J762" s="118"/>
      <c r="K762" s="118"/>
      <c r="L762" s="115"/>
      <c r="M762" s="115"/>
      <c r="N762" s="115"/>
      <c r="O762" s="115"/>
      <c r="P762" s="115"/>
      <c r="Q762" s="115">
        <f t="shared" si="11971"/>
        <v>0</v>
      </c>
      <c r="S762" s="118"/>
      <c r="T762" s="118"/>
      <c r="U762" s="115"/>
      <c r="V762" s="115"/>
      <c r="W762" s="115"/>
      <c r="X762" s="115"/>
      <c r="Y762" s="115"/>
      <c r="Z762" s="115">
        <f t="shared" si="11972"/>
        <v>0</v>
      </c>
      <c r="AB762" s="118"/>
      <c r="AC762" s="118"/>
      <c r="AD762" s="115"/>
      <c r="AE762" s="115"/>
      <c r="AF762" s="115"/>
      <c r="AG762" s="115"/>
      <c r="AH762" s="115"/>
      <c r="AI762" s="115">
        <f t="shared" si="11973"/>
        <v>0</v>
      </c>
      <c r="AK762" s="118"/>
      <c r="AL762" s="118"/>
      <c r="AM762" s="115"/>
      <c r="AN762" s="115"/>
      <c r="AO762" s="115"/>
      <c r="AP762" s="115"/>
      <c r="AQ762" s="115"/>
      <c r="AR762" s="115">
        <f t="shared" si="11974"/>
        <v>0</v>
      </c>
      <c r="AT762" s="118"/>
      <c r="AU762" s="118"/>
      <c r="AV762" s="115"/>
      <c r="AW762" s="115"/>
      <c r="AX762" s="115"/>
      <c r="AY762" s="115"/>
      <c r="AZ762" s="115"/>
      <c r="BA762" s="115">
        <f t="shared" si="11975"/>
        <v>0</v>
      </c>
      <c r="BC762" s="118"/>
      <c r="BD762" s="118"/>
      <c r="BE762" s="115"/>
      <c r="BF762" s="115"/>
      <c r="BG762" s="115"/>
      <c r="BH762" s="115"/>
      <c r="BI762" s="115"/>
      <c r="BJ762" s="115">
        <f t="shared" si="11976"/>
        <v>0</v>
      </c>
      <c r="BL762" s="118"/>
      <c r="BM762" s="118"/>
      <c r="BN762" s="115"/>
      <c r="BO762" s="115"/>
      <c r="BP762" s="115"/>
      <c r="BQ762" s="115"/>
      <c r="BR762" s="115"/>
      <c r="BS762" s="115">
        <f t="shared" si="11977"/>
        <v>0</v>
      </c>
      <c r="BU762" s="118"/>
      <c r="BV762" s="118"/>
      <c r="BW762" s="115"/>
      <c r="BX762" s="115"/>
      <c r="BY762" s="115"/>
      <c r="BZ762" s="115"/>
      <c r="CA762" s="115"/>
      <c r="CB762" s="115">
        <f t="shared" si="11978"/>
        <v>0</v>
      </c>
      <c r="CD762" s="118"/>
      <c r="CE762" s="118"/>
      <c r="CF762" s="115"/>
      <c r="CG762" s="115"/>
      <c r="CH762" s="115"/>
      <c r="CI762" s="115"/>
      <c r="CJ762" s="115"/>
      <c r="CK762" s="115">
        <f t="shared" si="11979"/>
        <v>0</v>
      </c>
      <c r="CM762" s="118"/>
      <c r="CN762" s="118"/>
      <c r="CO762" s="115"/>
      <c r="CP762" s="115"/>
      <c r="CQ762" s="115"/>
      <c r="CR762" s="115"/>
      <c r="CS762" s="115"/>
      <c r="CT762" s="115">
        <f t="shared" si="11980"/>
        <v>0</v>
      </c>
      <c r="CV762" s="118"/>
      <c r="CW762" s="118"/>
      <c r="CX762" s="115"/>
      <c r="CY762" s="115"/>
      <c r="CZ762" s="115"/>
      <c r="DA762" s="115"/>
      <c r="DB762" s="115"/>
      <c r="DC762" s="115">
        <f t="shared" si="11981"/>
        <v>0</v>
      </c>
      <c r="DE762" s="118"/>
      <c r="DF762" s="118"/>
      <c r="DG762" s="115"/>
      <c r="DH762" s="115"/>
      <c r="DI762" s="115"/>
      <c r="DJ762" s="115"/>
      <c r="DK762" s="115"/>
      <c r="DL762" s="115">
        <f t="shared" si="11982"/>
        <v>0</v>
      </c>
      <c r="DN762" s="118"/>
      <c r="DO762" s="118"/>
      <c r="DP762" s="115"/>
      <c r="DQ762" s="115"/>
      <c r="DR762" s="115"/>
      <c r="DS762" s="115"/>
      <c r="DT762" s="115"/>
      <c r="DU762" s="115">
        <f t="shared" si="11983"/>
        <v>0</v>
      </c>
      <c r="DW762" s="118"/>
      <c r="DX762" s="118"/>
      <c r="DY762" s="115"/>
      <c r="DZ762" s="115"/>
      <c r="EA762" s="115"/>
      <c r="EB762" s="115"/>
      <c r="EC762" s="115"/>
      <c r="ED762" s="115">
        <f t="shared" si="11984"/>
        <v>0</v>
      </c>
      <c r="EF762" s="118"/>
      <c r="EG762" s="118"/>
      <c r="EH762" s="115"/>
      <c r="EI762" s="115"/>
      <c r="EJ762" s="115"/>
      <c r="EK762" s="115"/>
      <c r="EL762" s="115"/>
      <c r="EM762" s="115">
        <f t="shared" si="11985"/>
        <v>0</v>
      </c>
      <c r="EO762" s="118"/>
      <c r="EP762" s="118"/>
      <c r="EQ762" s="115"/>
      <c r="ER762" s="115"/>
      <c r="ES762" s="115"/>
      <c r="ET762" s="115"/>
      <c r="EU762" s="115"/>
      <c r="EV762" s="115">
        <f t="shared" si="11986"/>
        <v>0</v>
      </c>
      <c r="EX762" s="118"/>
      <c r="EY762" s="118"/>
      <c r="EZ762" s="115"/>
      <c r="FA762" s="115"/>
      <c r="FB762" s="115"/>
      <c r="FC762" s="115"/>
      <c r="FD762" s="115"/>
      <c r="FE762" s="115">
        <f t="shared" si="11987"/>
        <v>0</v>
      </c>
      <c r="FG762" s="118"/>
      <c r="FH762" s="118"/>
      <c r="FI762" s="115"/>
      <c r="FJ762" s="115"/>
      <c r="FK762" s="115"/>
      <c r="FL762" s="115"/>
      <c r="FM762" s="115"/>
      <c r="FN762" s="115">
        <f t="shared" si="11988"/>
        <v>0</v>
      </c>
      <c r="FP762" s="118"/>
      <c r="FQ762" s="118"/>
      <c r="FR762" s="115"/>
      <c r="FS762" s="115"/>
      <c r="FT762" s="115"/>
      <c r="FU762" s="115"/>
      <c r="FV762" s="115"/>
      <c r="FW762" s="115">
        <f t="shared" si="11989"/>
        <v>0</v>
      </c>
      <c r="FY762" s="118"/>
      <c r="FZ762" s="118"/>
      <c r="GA762" s="115"/>
      <c r="GB762" s="115"/>
      <c r="GC762" s="115"/>
      <c r="GD762" s="115"/>
      <c r="GE762" s="115"/>
      <c r="GF762" s="115">
        <f t="shared" si="11990"/>
        <v>0</v>
      </c>
      <c r="GH762" s="118"/>
      <c r="GI762" s="118"/>
      <c r="GJ762" s="115"/>
      <c r="GK762" s="115"/>
      <c r="GL762" s="115"/>
      <c r="GM762" s="115"/>
      <c r="GN762" s="115"/>
      <c r="GO762" s="115">
        <f t="shared" si="11991"/>
        <v>0</v>
      </c>
      <c r="GQ762" s="118"/>
      <c r="GR762" s="118"/>
      <c r="GS762" s="115"/>
      <c r="GT762" s="115"/>
      <c r="GU762" s="115"/>
      <c r="GV762" s="115"/>
      <c r="GW762" s="115"/>
      <c r="GX762" s="115">
        <f t="shared" si="11992"/>
        <v>0</v>
      </c>
      <c r="GZ762" s="118"/>
      <c r="HA762" s="118"/>
      <c r="HB762" s="115"/>
      <c r="HC762" s="115"/>
      <c r="HD762" s="115"/>
      <c r="HE762" s="115"/>
      <c r="HF762" s="115"/>
      <c r="HG762" s="115">
        <f t="shared" si="11993"/>
        <v>0</v>
      </c>
      <c r="HI762" s="118"/>
      <c r="HJ762" s="118"/>
      <c r="HK762" s="115"/>
      <c r="HL762" s="115"/>
      <c r="HM762" s="115"/>
      <c r="HN762" s="115"/>
      <c r="HO762" s="115"/>
      <c r="HP762" s="115">
        <f t="shared" si="11994"/>
        <v>0</v>
      </c>
      <c r="HR762" s="118"/>
      <c r="HS762" s="118"/>
      <c r="HT762" s="115"/>
      <c r="HU762" s="115"/>
      <c r="HV762" s="115"/>
      <c r="HW762" s="115"/>
      <c r="HX762" s="115"/>
      <c r="HY762" s="115">
        <f t="shared" si="11995"/>
        <v>0</v>
      </c>
      <c r="IA762" s="118"/>
      <c r="IB762" s="118"/>
      <c r="IC762" s="115"/>
      <c r="ID762" s="115"/>
      <c r="IE762" s="115"/>
      <c r="IF762" s="115"/>
      <c r="IG762" s="115"/>
      <c r="IH762" s="115">
        <f t="shared" si="11996"/>
        <v>0</v>
      </c>
      <c r="IJ762" s="118"/>
      <c r="IK762" s="118"/>
      <c r="IL762" s="115"/>
      <c r="IM762" s="115"/>
      <c r="IN762" s="115"/>
      <c r="IO762" s="115"/>
      <c r="IP762" s="115"/>
      <c r="IQ762" s="115">
        <f t="shared" si="11997"/>
        <v>0</v>
      </c>
      <c r="IS762" s="118"/>
      <c r="IT762" s="118"/>
      <c r="IU762" s="115"/>
      <c r="IV762" s="115"/>
      <c r="IW762" s="115"/>
      <c r="IX762" s="115"/>
      <c r="IY762" s="115"/>
      <c r="IZ762" s="115">
        <f t="shared" si="11998"/>
        <v>0</v>
      </c>
      <c r="JB762" s="118"/>
      <c r="JC762" s="118"/>
      <c r="JD762" s="115"/>
      <c r="JE762" s="115"/>
      <c r="JF762" s="115"/>
      <c r="JG762" s="115"/>
      <c r="JH762" s="115"/>
      <c r="JI762" s="115">
        <f t="shared" si="11999"/>
        <v>0</v>
      </c>
      <c r="JK762" s="118"/>
      <c r="JL762" s="118"/>
      <c r="JM762" s="115"/>
      <c r="JN762" s="115"/>
      <c r="JO762" s="115"/>
      <c r="JP762" s="115"/>
      <c r="JQ762" s="115"/>
      <c r="JR762" s="115">
        <f t="shared" si="12000"/>
        <v>0</v>
      </c>
      <c r="JT762" s="118"/>
      <c r="JU762" s="118"/>
      <c r="JV762" s="115"/>
      <c r="JW762" s="115"/>
      <c r="JX762" s="115"/>
      <c r="JY762" s="115"/>
      <c r="JZ762" s="115"/>
      <c r="KA762" s="115">
        <f t="shared" si="12001"/>
        <v>0</v>
      </c>
      <c r="KC762" s="118"/>
      <c r="KD762" s="118"/>
      <c r="KE762" s="115"/>
      <c r="KF762" s="115"/>
      <c r="KG762" s="115"/>
      <c r="KH762" s="115"/>
      <c r="KI762" s="115"/>
      <c r="KJ762" s="115">
        <f t="shared" si="12002"/>
        <v>0</v>
      </c>
      <c r="KL762" s="118"/>
      <c r="KM762" s="118"/>
      <c r="KN762" s="115"/>
      <c r="KO762" s="115"/>
      <c r="KP762" s="115"/>
      <c r="KQ762" s="115"/>
      <c r="KR762" s="115"/>
      <c r="KS762" s="115">
        <f t="shared" si="12003"/>
        <v>0</v>
      </c>
      <c r="KU762" s="118"/>
      <c r="KV762" s="118"/>
      <c r="KW762" s="115"/>
      <c r="KX762" s="115"/>
      <c r="KY762" s="115"/>
      <c r="KZ762" s="115"/>
      <c r="LA762" s="115"/>
      <c r="LB762" s="115">
        <f t="shared" si="12004"/>
        <v>0</v>
      </c>
      <c r="LD762" s="118"/>
      <c r="LE762" s="118"/>
      <c r="LF762" s="115"/>
      <c r="LG762" s="115"/>
      <c r="LH762" s="115"/>
      <c r="LI762" s="115"/>
      <c r="LJ762" s="115"/>
      <c r="LK762" s="115">
        <f t="shared" si="12005"/>
        <v>0</v>
      </c>
      <c r="LM762" s="118"/>
      <c r="LN762" s="118"/>
      <c r="LO762" s="115"/>
      <c r="LP762" s="115"/>
      <c r="LQ762" s="115"/>
      <c r="LR762" s="115"/>
      <c r="LS762" s="115"/>
      <c r="LT762" s="115">
        <f t="shared" si="12006"/>
        <v>0</v>
      </c>
      <c r="LV762" s="118"/>
      <c r="LW762" s="118"/>
      <c r="LX762" s="115"/>
      <c r="LY762" s="115"/>
      <c r="LZ762" s="115"/>
      <c r="MA762" s="115"/>
      <c r="MB762" s="115"/>
      <c r="MC762" s="115">
        <f t="shared" si="12007"/>
        <v>0</v>
      </c>
      <c r="ME762" s="118"/>
      <c r="MF762" s="118"/>
      <c r="MG762" s="115"/>
      <c r="MH762" s="115"/>
      <c r="MI762" s="115"/>
      <c r="MJ762" s="115"/>
      <c r="MK762" s="115"/>
      <c r="ML762" s="115">
        <f t="shared" si="12008"/>
        <v>0</v>
      </c>
      <c r="MN762" s="118"/>
      <c r="MO762" s="118"/>
      <c r="MP762" s="115"/>
      <c r="MQ762" s="115"/>
      <c r="MR762" s="115"/>
      <c r="MS762" s="115"/>
      <c r="MT762" s="115"/>
      <c r="MU762" s="115">
        <f t="shared" si="12009"/>
        <v>0</v>
      </c>
      <c r="MW762" s="118"/>
      <c r="MX762" s="118"/>
      <c r="MY762" s="115"/>
      <c r="MZ762" s="115"/>
      <c r="NA762" s="115"/>
      <c r="NB762" s="115"/>
      <c r="NC762" s="115"/>
      <c r="ND762" s="115">
        <f t="shared" si="12010"/>
        <v>0</v>
      </c>
      <c r="NF762" s="118"/>
      <c r="NG762" s="118"/>
      <c r="NH762" s="115"/>
      <c r="NI762" s="115"/>
      <c r="NJ762" s="115"/>
      <c r="NK762" s="115"/>
      <c r="NL762" s="115"/>
      <c r="NM762" s="115">
        <f t="shared" si="12011"/>
        <v>0</v>
      </c>
      <c r="NO762" s="118"/>
      <c r="NP762" s="118"/>
      <c r="NQ762" s="115"/>
      <c r="NR762" s="115"/>
      <c r="NS762" s="115"/>
      <c r="NT762" s="115"/>
      <c r="NU762" s="115"/>
      <c r="NV762" s="115">
        <f t="shared" si="12012"/>
        <v>0</v>
      </c>
      <c r="NX762" s="118"/>
      <c r="NY762" s="118"/>
      <c r="NZ762" s="115"/>
      <c r="OA762" s="115"/>
      <c r="OB762" s="115"/>
      <c r="OC762" s="115"/>
      <c r="OD762" s="115"/>
      <c r="OE762" s="115">
        <f t="shared" si="12013"/>
        <v>0</v>
      </c>
      <c r="OG762" s="118"/>
      <c r="OH762" s="118"/>
      <c r="OI762" s="115"/>
      <c r="OJ762" s="115"/>
      <c r="OK762" s="115"/>
      <c r="OL762" s="115"/>
      <c r="OM762" s="115"/>
      <c r="ON762" s="115">
        <f t="shared" si="12014"/>
        <v>0</v>
      </c>
      <c r="OP762" s="118"/>
      <c r="OQ762" s="118"/>
      <c r="OR762" s="115"/>
      <c r="OS762" s="115"/>
      <c r="OT762" s="115"/>
      <c r="OU762" s="115"/>
      <c r="OV762" s="115"/>
      <c r="OW762" s="115">
        <f t="shared" si="12015"/>
        <v>0</v>
      </c>
      <c r="OY762" s="118"/>
      <c r="OZ762" s="118"/>
      <c r="PA762" s="115"/>
      <c r="PB762" s="115"/>
      <c r="PC762" s="115"/>
      <c r="PD762" s="115"/>
      <c r="PE762" s="115"/>
      <c r="PF762" s="115">
        <f t="shared" si="12016"/>
        <v>0</v>
      </c>
    </row>
    <row r="763" spans="1:422">
      <c r="A763" s="118"/>
      <c r="B763" s="118"/>
      <c r="C763" s="115"/>
      <c r="D763" s="115"/>
      <c r="E763" s="115"/>
      <c r="F763" s="115"/>
      <c r="G763" s="115"/>
      <c r="H763" s="115">
        <f t="shared" si="11970"/>
        <v>0</v>
      </c>
      <c r="J763" s="118"/>
      <c r="K763" s="118"/>
      <c r="L763" s="115"/>
      <c r="M763" s="115"/>
      <c r="N763" s="115"/>
      <c r="O763" s="115"/>
      <c r="P763" s="115"/>
      <c r="Q763" s="115">
        <f t="shared" si="11971"/>
        <v>0</v>
      </c>
      <c r="S763" s="118"/>
      <c r="T763" s="118"/>
      <c r="U763" s="115"/>
      <c r="V763" s="115"/>
      <c r="W763" s="115"/>
      <c r="X763" s="115"/>
      <c r="Y763" s="115"/>
      <c r="Z763" s="115">
        <f t="shared" si="11972"/>
        <v>0</v>
      </c>
      <c r="AB763" s="118"/>
      <c r="AC763" s="118"/>
      <c r="AD763" s="115"/>
      <c r="AE763" s="115"/>
      <c r="AF763" s="115"/>
      <c r="AG763" s="115"/>
      <c r="AH763" s="115"/>
      <c r="AI763" s="115">
        <f t="shared" si="11973"/>
        <v>0</v>
      </c>
      <c r="AK763" s="118"/>
      <c r="AL763" s="118"/>
      <c r="AM763" s="115"/>
      <c r="AN763" s="115"/>
      <c r="AO763" s="115"/>
      <c r="AP763" s="115"/>
      <c r="AQ763" s="115"/>
      <c r="AR763" s="115">
        <f t="shared" si="11974"/>
        <v>0</v>
      </c>
      <c r="AT763" s="118"/>
      <c r="AU763" s="118"/>
      <c r="AV763" s="115"/>
      <c r="AW763" s="115"/>
      <c r="AX763" s="115"/>
      <c r="AY763" s="115"/>
      <c r="AZ763" s="115"/>
      <c r="BA763" s="115">
        <f t="shared" si="11975"/>
        <v>0</v>
      </c>
      <c r="BC763" s="118"/>
      <c r="BD763" s="118"/>
      <c r="BE763" s="115"/>
      <c r="BF763" s="115"/>
      <c r="BG763" s="115"/>
      <c r="BH763" s="115"/>
      <c r="BI763" s="115"/>
      <c r="BJ763" s="115">
        <f t="shared" si="11976"/>
        <v>0</v>
      </c>
      <c r="BL763" s="118"/>
      <c r="BM763" s="118"/>
      <c r="BN763" s="115"/>
      <c r="BO763" s="115"/>
      <c r="BP763" s="115"/>
      <c r="BQ763" s="115"/>
      <c r="BR763" s="115"/>
      <c r="BS763" s="115">
        <f t="shared" si="11977"/>
        <v>0</v>
      </c>
      <c r="BU763" s="118"/>
      <c r="BV763" s="118"/>
      <c r="BW763" s="115"/>
      <c r="BX763" s="115"/>
      <c r="BY763" s="115"/>
      <c r="BZ763" s="115"/>
      <c r="CA763" s="115"/>
      <c r="CB763" s="115">
        <f t="shared" si="11978"/>
        <v>0</v>
      </c>
      <c r="CD763" s="118"/>
      <c r="CE763" s="118"/>
      <c r="CF763" s="115"/>
      <c r="CG763" s="115"/>
      <c r="CH763" s="115"/>
      <c r="CI763" s="115"/>
      <c r="CJ763" s="115"/>
      <c r="CK763" s="115">
        <f t="shared" si="11979"/>
        <v>0</v>
      </c>
      <c r="CM763" s="118"/>
      <c r="CN763" s="118"/>
      <c r="CO763" s="115"/>
      <c r="CP763" s="115"/>
      <c r="CQ763" s="115"/>
      <c r="CR763" s="115"/>
      <c r="CS763" s="115"/>
      <c r="CT763" s="115">
        <f t="shared" si="11980"/>
        <v>0</v>
      </c>
      <c r="CV763" s="118"/>
      <c r="CW763" s="118"/>
      <c r="CX763" s="115"/>
      <c r="CY763" s="115"/>
      <c r="CZ763" s="115"/>
      <c r="DA763" s="115"/>
      <c r="DB763" s="115"/>
      <c r="DC763" s="115">
        <f t="shared" si="11981"/>
        <v>0</v>
      </c>
      <c r="DE763" s="118"/>
      <c r="DF763" s="118"/>
      <c r="DG763" s="115"/>
      <c r="DH763" s="115"/>
      <c r="DI763" s="115"/>
      <c r="DJ763" s="115"/>
      <c r="DK763" s="115"/>
      <c r="DL763" s="115">
        <f t="shared" si="11982"/>
        <v>0</v>
      </c>
      <c r="DN763" s="118"/>
      <c r="DO763" s="118"/>
      <c r="DP763" s="115"/>
      <c r="DQ763" s="115"/>
      <c r="DR763" s="115"/>
      <c r="DS763" s="115"/>
      <c r="DT763" s="115"/>
      <c r="DU763" s="115">
        <f t="shared" si="11983"/>
        <v>0</v>
      </c>
      <c r="DW763" s="118"/>
      <c r="DX763" s="118"/>
      <c r="DY763" s="115"/>
      <c r="DZ763" s="115"/>
      <c r="EA763" s="115"/>
      <c r="EB763" s="115"/>
      <c r="EC763" s="115"/>
      <c r="ED763" s="115">
        <f t="shared" si="11984"/>
        <v>0</v>
      </c>
      <c r="EF763" s="118"/>
      <c r="EG763" s="118"/>
      <c r="EH763" s="115"/>
      <c r="EI763" s="115"/>
      <c r="EJ763" s="115"/>
      <c r="EK763" s="115"/>
      <c r="EL763" s="115"/>
      <c r="EM763" s="115">
        <f t="shared" si="11985"/>
        <v>0</v>
      </c>
      <c r="EO763" s="118"/>
      <c r="EP763" s="118"/>
      <c r="EQ763" s="115"/>
      <c r="ER763" s="115"/>
      <c r="ES763" s="115"/>
      <c r="ET763" s="115"/>
      <c r="EU763" s="115"/>
      <c r="EV763" s="115">
        <f t="shared" si="11986"/>
        <v>0</v>
      </c>
      <c r="EX763" s="118"/>
      <c r="EY763" s="118"/>
      <c r="EZ763" s="115"/>
      <c r="FA763" s="115"/>
      <c r="FB763" s="115"/>
      <c r="FC763" s="115"/>
      <c r="FD763" s="115"/>
      <c r="FE763" s="115">
        <f t="shared" si="11987"/>
        <v>0</v>
      </c>
      <c r="FG763" s="118"/>
      <c r="FH763" s="118"/>
      <c r="FI763" s="115"/>
      <c r="FJ763" s="115"/>
      <c r="FK763" s="115"/>
      <c r="FL763" s="115"/>
      <c r="FM763" s="115"/>
      <c r="FN763" s="115">
        <f t="shared" si="11988"/>
        <v>0</v>
      </c>
      <c r="FP763" s="118"/>
      <c r="FQ763" s="118"/>
      <c r="FR763" s="115"/>
      <c r="FS763" s="115"/>
      <c r="FT763" s="115"/>
      <c r="FU763" s="115"/>
      <c r="FV763" s="115"/>
      <c r="FW763" s="115">
        <f t="shared" si="11989"/>
        <v>0</v>
      </c>
      <c r="FY763" s="118"/>
      <c r="FZ763" s="118"/>
      <c r="GA763" s="115"/>
      <c r="GB763" s="115"/>
      <c r="GC763" s="115"/>
      <c r="GD763" s="115"/>
      <c r="GE763" s="115"/>
      <c r="GF763" s="115">
        <f t="shared" si="11990"/>
        <v>0</v>
      </c>
      <c r="GH763" s="118"/>
      <c r="GI763" s="118"/>
      <c r="GJ763" s="115"/>
      <c r="GK763" s="115"/>
      <c r="GL763" s="115"/>
      <c r="GM763" s="115"/>
      <c r="GN763" s="115"/>
      <c r="GO763" s="115">
        <f t="shared" si="11991"/>
        <v>0</v>
      </c>
      <c r="GQ763" s="118"/>
      <c r="GR763" s="118"/>
      <c r="GS763" s="115"/>
      <c r="GT763" s="115"/>
      <c r="GU763" s="115"/>
      <c r="GV763" s="115"/>
      <c r="GW763" s="115"/>
      <c r="GX763" s="115">
        <f t="shared" si="11992"/>
        <v>0</v>
      </c>
      <c r="GZ763" s="118"/>
      <c r="HA763" s="118"/>
      <c r="HB763" s="115"/>
      <c r="HC763" s="115"/>
      <c r="HD763" s="115"/>
      <c r="HE763" s="115"/>
      <c r="HF763" s="115"/>
      <c r="HG763" s="115">
        <f t="shared" si="11993"/>
        <v>0</v>
      </c>
      <c r="HI763" s="118"/>
      <c r="HJ763" s="118"/>
      <c r="HK763" s="115"/>
      <c r="HL763" s="115"/>
      <c r="HM763" s="115"/>
      <c r="HN763" s="115"/>
      <c r="HO763" s="115"/>
      <c r="HP763" s="115">
        <f t="shared" si="11994"/>
        <v>0</v>
      </c>
      <c r="HR763" s="118"/>
      <c r="HS763" s="118"/>
      <c r="HT763" s="115"/>
      <c r="HU763" s="115"/>
      <c r="HV763" s="115"/>
      <c r="HW763" s="115"/>
      <c r="HX763" s="115"/>
      <c r="HY763" s="115">
        <f t="shared" si="11995"/>
        <v>0</v>
      </c>
      <c r="IA763" s="118"/>
      <c r="IB763" s="118"/>
      <c r="IC763" s="115"/>
      <c r="ID763" s="115"/>
      <c r="IE763" s="115"/>
      <c r="IF763" s="115"/>
      <c r="IG763" s="115"/>
      <c r="IH763" s="115">
        <f t="shared" si="11996"/>
        <v>0</v>
      </c>
      <c r="IJ763" s="118"/>
      <c r="IK763" s="118"/>
      <c r="IL763" s="115"/>
      <c r="IM763" s="115"/>
      <c r="IN763" s="115"/>
      <c r="IO763" s="115"/>
      <c r="IP763" s="115"/>
      <c r="IQ763" s="115">
        <f t="shared" si="11997"/>
        <v>0</v>
      </c>
      <c r="IS763" s="118"/>
      <c r="IT763" s="118"/>
      <c r="IU763" s="115"/>
      <c r="IV763" s="115"/>
      <c r="IW763" s="115"/>
      <c r="IX763" s="115"/>
      <c r="IY763" s="115"/>
      <c r="IZ763" s="115">
        <f t="shared" si="11998"/>
        <v>0</v>
      </c>
      <c r="JB763" s="118"/>
      <c r="JC763" s="118"/>
      <c r="JD763" s="115"/>
      <c r="JE763" s="115"/>
      <c r="JF763" s="115"/>
      <c r="JG763" s="115"/>
      <c r="JH763" s="115"/>
      <c r="JI763" s="115">
        <f t="shared" si="11999"/>
        <v>0</v>
      </c>
      <c r="JK763" s="118"/>
      <c r="JL763" s="118"/>
      <c r="JM763" s="115"/>
      <c r="JN763" s="115"/>
      <c r="JO763" s="115"/>
      <c r="JP763" s="115"/>
      <c r="JQ763" s="115"/>
      <c r="JR763" s="115">
        <f t="shared" si="12000"/>
        <v>0</v>
      </c>
      <c r="JT763" s="118"/>
      <c r="JU763" s="118"/>
      <c r="JV763" s="115"/>
      <c r="JW763" s="115"/>
      <c r="JX763" s="115"/>
      <c r="JY763" s="115"/>
      <c r="JZ763" s="115"/>
      <c r="KA763" s="115">
        <f t="shared" si="12001"/>
        <v>0</v>
      </c>
      <c r="KC763" s="118"/>
      <c r="KD763" s="118"/>
      <c r="KE763" s="115"/>
      <c r="KF763" s="115"/>
      <c r="KG763" s="115"/>
      <c r="KH763" s="115"/>
      <c r="KI763" s="115"/>
      <c r="KJ763" s="115">
        <f t="shared" si="12002"/>
        <v>0</v>
      </c>
      <c r="KL763" s="118"/>
      <c r="KM763" s="118"/>
      <c r="KN763" s="115"/>
      <c r="KO763" s="115"/>
      <c r="KP763" s="115"/>
      <c r="KQ763" s="115"/>
      <c r="KR763" s="115"/>
      <c r="KS763" s="115">
        <f t="shared" si="12003"/>
        <v>0</v>
      </c>
      <c r="KU763" s="118"/>
      <c r="KV763" s="118"/>
      <c r="KW763" s="115"/>
      <c r="KX763" s="115"/>
      <c r="KY763" s="115"/>
      <c r="KZ763" s="115"/>
      <c r="LA763" s="115"/>
      <c r="LB763" s="115">
        <f t="shared" si="12004"/>
        <v>0</v>
      </c>
      <c r="LD763" s="118"/>
      <c r="LE763" s="118"/>
      <c r="LF763" s="115"/>
      <c r="LG763" s="115"/>
      <c r="LH763" s="115"/>
      <c r="LI763" s="115"/>
      <c r="LJ763" s="115"/>
      <c r="LK763" s="115">
        <f t="shared" si="12005"/>
        <v>0</v>
      </c>
      <c r="LM763" s="118"/>
      <c r="LN763" s="118"/>
      <c r="LO763" s="115"/>
      <c r="LP763" s="115"/>
      <c r="LQ763" s="115"/>
      <c r="LR763" s="115"/>
      <c r="LS763" s="115"/>
      <c r="LT763" s="115">
        <f t="shared" si="12006"/>
        <v>0</v>
      </c>
      <c r="LV763" s="118"/>
      <c r="LW763" s="118"/>
      <c r="LX763" s="115"/>
      <c r="LY763" s="115"/>
      <c r="LZ763" s="115"/>
      <c r="MA763" s="115"/>
      <c r="MB763" s="115"/>
      <c r="MC763" s="115">
        <f t="shared" si="12007"/>
        <v>0</v>
      </c>
      <c r="ME763" s="118"/>
      <c r="MF763" s="118"/>
      <c r="MG763" s="115"/>
      <c r="MH763" s="115"/>
      <c r="MI763" s="115"/>
      <c r="MJ763" s="115"/>
      <c r="MK763" s="115"/>
      <c r="ML763" s="115">
        <f t="shared" si="12008"/>
        <v>0</v>
      </c>
      <c r="MN763" s="118"/>
      <c r="MO763" s="118"/>
      <c r="MP763" s="115"/>
      <c r="MQ763" s="115"/>
      <c r="MR763" s="115"/>
      <c r="MS763" s="115"/>
      <c r="MT763" s="115"/>
      <c r="MU763" s="115">
        <f t="shared" si="12009"/>
        <v>0</v>
      </c>
      <c r="MW763" s="118"/>
      <c r="MX763" s="118"/>
      <c r="MY763" s="115"/>
      <c r="MZ763" s="115"/>
      <c r="NA763" s="115"/>
      <c r="NB763" s="115"/>
      <c r="NC763" s="115"/>
      <c r="ND763" s="115">
        <f t="shared" si="12010"/>
        <v>0</v>
      </c>
      <c r="NF763" s="118"/>
      <c r="NG763" s="118"/>
      <c r="NH763" s="115"/>
      <c r="NI763" s="115"/>
      <c r="NJ763" s="115"/>
      <c r="NK763" s="115"/>
      <c r="NL763" s="115"/>
      <c r="NM763" s="115">
        <f t="shared" si="12011"/>
        <v>0</v>
      </c>
      <c r="NO763" s="118"/>
      <c r="NP763" s="118"/>
      <c r="NQ763" s="115"/>
      <c r="NR763" s="115"/>
      <c r="NS763" s="115"/>
      <c r="NT763" s="115"/>
      <c r="NU763" s="115"/>
      <c r="NV763" s="115">
        <f t="shared" si="12012"/>
        <v>0</v>
      </c>
      <c r="NX763" s="118"/>
      <c r="NY763" s="118"/>
      <c r="NZ763" s="115"/>
      <c r="OA763" s="115"/>
      <c r="OB763" s="115"/>
      <c r="OC763" s="115"/>
      <c r="OD763" s="115"/>
      <c r="OE763" s="115">
        <f t="shared" si="12013"/>
        <v>0</v>
      </c>
      <c r="OG763" s="118"/>
      <c r="OH763" s="118"/>
      <c r="OI763" s="115"/>
      <c r="OJ763" s="115"/>
      <c r="OK763" s="115"/>
      <c r="OL763" s="115"/>
      <c r="OM763" s="115"/>
      <c r="ON763" s="115">
        <f t="shared" si="12014"/>
        <v>0</v>
      </c>
      <c r="OP763" s="118"/>
      <c r="OQ763" s="118"/>
      <c r="OR763" s="115"/>
      <c r="OS763" s="115"/>
      <c r="OT763" s="115"/>
      <c r="OU763" s="115"/>
      <c r="OV763" s="115"/>
      <c r="OW763" s="115">
        <f t="shared" si="12015"/>
        <v>0</v>
      </c>
      <c r="OY763" s="118"/>
      <c r="OZ763" s="118"/>
      <c r="PA763" s="115"/>
      <c r="PB763" s="115"/>
      <c r="PC763" s="115"/>
      <c r="PD763" s="115"/>
      <c r="PE763" s="115"/>
      <c r="PF763" s="115">
        <f t="shared" si="12016"/>
        <v>0</v>
      </c>
    </row>
    <row r="764" spans="1:422">
      <c r="A764" s="118"/>
      <c r="B764" s="118"/>
      <c r="C764" s="115"/>
      <c r="D764" s="115"/>
      <c r="E764" s="115"/>
      <c r="F764" s="115"/>
      <c r="G764" s="115"/>
      <c r="H764" s="115">
        <f t="shared" si="11970"/>
        <v>0</v>
      </c>
      <c r="J764" s="118"/>
      <c r="K764" s="118"/>
      <c r="L764" s="115"/>
      <c r="M764" s="115"/>
      <c r="N764" s="115"/>
      <c r="O764" s="115"/>
      <c r="P764" s="115"/>
      <c r="Q764" s="115">
        <f t="shared" si="11971"/>
        <v>0</v>
      </c>
      <c r="S764" s="118"/>
      <c r="T764" s="118"/>
      <c r="U764" s="115"/>
      <c r="V764" s="115"/>
      <c r="W764" s="115"/>
      <c r="X764" s="115"/>
      <c r="Y764" s="115"/>
      <c r="Z764" s="115">
        <f t="shared" si="11972"/>
        <v>0</v>
      </c>
      <c r="AB764" s="118"/>
      <c r="AC764" s="118"/>
      <c r="AD764" s="115"/>
      <c r="AE764" s="115"/>
      <c r="AF764" s="115"/>
      <c r="AG764" s="115"/>
      <c r="AH764" s="115"/>
      <c r="AI764" s="115">
        <f t="shared" si="11973"/>
        <v>0</v>
      </c>
      <c r="AK764" s="118"/>
      <c r="AL764" s="118"/>
      <c r="AM764" s="115"/>
      <c r="AN764" s="115"/>
      <c r="AO764" s="115"/>
      <c r="AP764" s="115"/>
      <c r="AQ764" s="115"/>
      <c r="AR764" s="115">
        <f t="shared" si="11974"/>
        <v>0</v>
      </c>
      <c r="AT764" s="118"/>
      <c r="AU764" s="118"/>
      <c r="AV764" s="115"/>
      <c r="AW764" s="115"/>
      <c r="AX764" s="115"/>
      <c r="AY764" s="115"/>
      <c r="AZ764" s="115"/>
      <c r="BA764" s="115">
        <f t="shared" si="11975"/>
        <v>0</v>
      </c>
      <c r="BC764" s="118"/>
      <c r="BD764" s="118"/>
      <c r="BE764" s="115"/>
      <c r="BF764" s="115"/>
      <c r="BG764" s="115"/>
      <c r="BH764" s="115"/>
      <c r="BI764" s="115"/>
      <c r="BJ764" s="115">
        <f t="shared" si="11976"/>
        <v>0</v>
      </c>
      <c r="BL764" s="118"/>
      <c r="BM764" s="118"/>
      <c r="BN764" s="115"/>
      <c r="BO764" s="115"/>
      <c r="BP764" s="115"/>
      <c r="BQ764" s="115"/>
      <c r="BR764" s="115"/>
      <c r="BS764" s="115">
        <f t="shared" si="11977"/>
        <v>0</v>
      </c>
      <c r="BU764" s="118"/>
      <c r="BV764" s="118"/>
      <c r="BW764" s="115"/>
      <c r="BX764" s="115"/>
      <c r="BY764" s="115"/>
      <c r="BZ764" s="115"/>
      <c r="CA764" s="115"/>
      <c r="CB764" s="115">
        <f t="shared" si="11978"/>
        <v>0</v>
      </c>
      <c r="CD764" s="118"/>
      <c r="CE764" s="118"/>
      <c r="CF764" s="115"/>
      <c r="CG764" s="115"/>
      <c r="CH764" s="115"/>
      <c r="CI764" s="115"/>
      <c r="CJ764" s="115"/>
      <c r="CK764" s="115">
        <f t="shared" si="11979"/>
        <v>0</v>
      </c>
      <c r="CM764" s="118"/>
      <c r="CN764" s="118"/>
      <c r="CO764" s="115"/>
      <c r="CP764" s="115"/>
      <c r="CQ764" s="115"/>
      <c r="CR764" s="115"/>
      <c r="CS764" s="115"/>
      <c r="CT764" s="115">
        <f t="shared" si="11980"/>
        <v>0</v>
      </c>
      <c r="CV764" s="118"/>
      <c r="CW764" s="118"/>
      <c r="CX764" s="115"/>
      <c r="CY764" s="115"/>
      <c r="CZ764" s="115"/>
      <c r="DA764" s="115"/>
      <c r="DB764" s="115"/>
      <c r="DC764" s="115">
        <f t="shared" si="11981"/>
        <v>0</v>
      </c>
      <c r="DE764" s="118"/>
      <c r="DF764" s="118"/>
      <c r="DG764" s="115"/>
      <c r="DH764" s="115"/>
      <c r="DI764" s="115"/>
      <c r="DJ764" s="115"/>
      <c r="DK764" s="115"/>
      <c r="DL764" s="115">
        <f t="shared" si="11982"/>
        <v>0</v>
      </c>
      <c r="DN764" s="118"/>
      <c r="DO764" s="118"/>
      <c r="DP764" s="115"/>
      <c r="DQ764" s="115"/>
      <c r="DR764" s="115"/>
      <c r="DS764" s="115"/>
      <c r="DT764" s="115"/>
      <c r="DU764" s="115">
        <f t="shared" si="11983"/>
        <v>0</v>
      </c>
      <c r="DW764" s="118"/>
      <c r="DX764" s="118"/>
      <c r="DY764" s="115"/>
      <c r="DZ764" s="115"/>
      <c r="EA764" s="115"/>
      <c r="EB764" s="115"/>
      <c r="EC764" s="115"/>
      <c r="ED764" s="115">
        <f t="shared" si="11984"/>
        <v>0</v>
      </c>
      <c r="EF764" s="118"/>
      <c r="EG764" s="118"/>
      <c r="EH764" s="115"/>
      <c r="EI764" s="115"/>
      <c r="EJ764" s="115"/>
      <c r="EK764" s="115"/>
      <c r="EL764" s="115"/>
      <c r="EM764" s="115">
        <f t="shared" si="11985"/>
        <v>0</v>
      </c>
      <c r="EO764" s="118"/>
      <c r="EP764" s="118"/>
      <c r="EQ764" s="115"/>
      <c r="ER764" s="115"/>
      <c r="ES764" s="115"/>
      <c r="ET764" s="115"/>
      <c r="EU764" s="115"/>
      <c r="EV764" s="115">
        <f t="shared" si="11986"/>
        <v>0</v>
      </c>
      <c r="EX764" s="118"/>
      <c r="EY764" s="118"/>
      <c r="EZ764" s="115"/>
      <c r="FA764" s="115"/>
      <c r="FB764" s="115"/>
      <c r="FC764" s="115"/>
      <c r="FD764" s="115"/>
      <c r="FE764" s="115">
        <f t="shared" si="11987"/>
        <v>0</v>
      </c>
      <c r="FG764" s="118"/>
      <c r="FH764" s="118"/>
      <c r="FI764" s="115"/>
      <c r="FJ764" s="115"/>
      <c r="FK764" s="115"/>
      <c r="FL764" s="115"/>
      <c r="FM764" s="115"/>
      <c r="FN764" s="115">
        <f t="shared" si="11988"/>
        <v>0</v>
      </c>
      <c r="FP764" s="118"/>
      <c r="FQ764" s="118"/>
      <c r="FR764" s="115"/>
      <c r="FS764" s="115"/>
      <c r="FT764" s="115"/>
      <c r="FU764" s="115"/>
      <c r="FV764" s="115"/>
      <c r="FW764" s="115">
        <f t="shared" si="11989"/>
        <v>0</v>
      </c>
      <c r="FY764" s="118"/>
      <c r="FZ764" s="118"/>
      <c r="GA764" s="115"/>
      <c r="GB764" s="115"/>
      <c r="GC764" s="115"/>
      <c r="GD764" s="115"/>
      <c r="GE764" s="115"/>
      <c r="GF764" s="115">
        <f t="shared" si="11990"/>
        <v>0</v>
      </c>
      <c r="GH764" s="118"/>
      <c r="GI764" s="118"/>
      <c r="GJ764" s="115"/>
      <c r="GK764" s="115"/>
      <c r="GL764" s="115"/>
      <c r="GM764" s="115"/>
      <c r="GN764" s="115"/>
      <c r="GO764" s="115">
        <f t="shared" si="11991"/>
        <v>0</v>
      </c>
      <c r="GQ764" s="118"/>
      <c r="GR764" s="118"/>
      <c r="GS764" s="115"/>
      <c r="GT764" s="115"/>
      <c r="GU764" s="115"/>
      <c r="GV764" s="115"/>
      <c r="GW764" s="115"/>
      <c r="GX764" s="115">
        <f t="shared" si="11992"/>
        <v>0</v>
      </c>
      <c r="GZ764" s="118"/>
      <c r="HA764" s="118"/>
      <c r="HB764" s="115"/>
      <c r="HC764" s="115"/>
      <c r="HD764" s="115"/>
      <c r="HE764" s="115"/>
      <c r="HF764" s="115"/>
      <c r="HG764" s="115">
        <f t="shared" si="11993"/>
        <v>0</v>
      </c>
      <c r="HI764" s="118"/>
      <c r="HJ764" s="118"/>
      <c r="HK764" s="115"/>
      <c r="HL764" s="115"/>
      <c r="HM764" s="115"/>
      <c r="HN764" s="115"/>
      <c r="HO764" s="115"/>
      <c r="HP764" s="115">
        <f t="shared" si="11994"/>
        <v>0</v>
      </c>
      <c r="HR764" s="118"/>
      <c r="HS764" s="118"/>
      <c r="HT764" s="115"/>
      <c r="HU764" s="115"/>
      <c r="HV764" s="115"/>
      <c r="HW764" s="115"/>
      <c r="HX764" s="115"/>
      <c r="HY764" s="115">
        <f t="shared" si="11995"/>
        <v>0</v>
      </c>
      <c r="IA764" s="118"/>
      <c r="IB764" s="118"/>
      <c r="IC764" s="115"/>
      <c r="ID764" s="115"/>
      <c r="IE764" s="115"/>
      <c r="IF764" s="115"/>
      <c r="IG764" s="115"/>
      <c r="IH764" s="115">
        <f t="shared" si="11996"/>
        <v>0</v>
      </c>
      <c r="IJ764" s="118"/>
      <c r="IK764" s="118"/>
      <c r="IL764" s="115"/>
      <c r="IM764" s="115"/>
      <c r="IN764" s="115"/>
      <c r="IO764" s="115"/>
      <c r="IP764" s="115"/>
      <c r="IQ764" s="115">
        <f t="shared" si="11997"/>
        <v>0</v>
      </c>
      <c r="IS764" s="118"/>
      <c r="IT764" s="118"/>
      <c r="IU764" s="115"/>
      <c r="IV764" s="115"/>
      <c r="IW764" s="115"/>
      <c r="IX764" s="115"/>
      <c r="IY764" s="115"/>
      <c r="IZ764" s="115">
        <f t="shared" si="11998"/>
        <v>0</v>
      </c>
      <c r="JB764" s="118"/>
      <c r="JC764" s="118"/>
      <c r="JD764" s="115"/>
      <c r="JE764" s="115"/>
      <c r="JF764" s="115"/>
      <c r="JG764" s="115"/>
      <c r="JH764" s="115"/>
      <c r="JI764" s="115">
        <f t="shared" si="11999"/>
        <v>0</v>
      </c>
      <c r="JK764" s="118"/>
      <c r="JL764" s="118"/>
      <c r="JM764" s="115"/>
      <c r="JN764" s="115"/>
      <c r="JO764" s="115"/>
      <c r="JP764" s="115"/>
      <c r="JQ764" s="115"/>
      <c r="JR764" s="115">
        <f t="shared" si="12000"/>
        <v>0</v>
      </c>
      <c r="JT764" s="118"/>
      <c r="JU764" s="118"/>
      <c r="JV764" s="115"/>
      <c r="JW764" s="115"/>
      <c r="JX764" s="115"/>
      <c r="JY764" s="115"/>
      <c r="JZ764" s="115"/>
      <c r="KA764" s="115">
        <f t="shared" si="12001"/>
        <v>0</v>
      </c>
      <c r="KC764" s="118"/>
      <c r="KD764" s="118"/>
      <c r="KE764" s="115"/>
      <c r="KF764" s="115"/>
      <c r="KG764" s="115"/>
      <c r="KH764" s="115"/>
      <c r="KI764" s="115"/>
      <c r="KJ764" s="115">
        <f t="shared" si="12002"/>
        <v>0</v>
      </c>
      <c r="KL764" s="118"/>
      <c r="KM764" s="118"/>
      <c r="KN764" s="115"/>
      <c r="KO764" s="115"/>
      <c r="KP764" s="115"/>
      <c r="KQ764" s="115"/>
      <c r="KR764" s="115"/>
      <c r="KS764" s="115">
        <f t="shared" si="12003"/>
        <v>0</v>
      </c>
      <c r="KU764" s="118"/>
      <c r="KV764" s="118"/>
      <c r="KW764" s="115"/>
      <c r="KX764" s="115"/>
      <c r="KY764" s="115"/>
      <c r="KZ764" s="115"/>
      <c r="LA764" s="115"/>
      <c r="LB764" s="115">
        <f t="shared" si="12004"/>
        <v>0</v>
      </c>
      <c r="LD764" s="118"/>
      <c r="LE764" s="118"/>
      <c r="LF764" s="115"/>
      <c r="LG764" s="115"/>
      <c r="LH764" s="115"/>
      <c r="LI764" s="115"/>
      <c r="LJ764" s="115"/>
      <c r="LK764" s="115">
        <f t="shared" si="12005"/>
        <v>0</v>
      </c>
      <c r="LM764" s="118"/>
      <c r="LN764" s="118"/>
      <c r="LO764" s="115"/>
      <c r="LP764" s="115"/>
      <c r="LQ764" s="115"/>
      <c r="LR764" s="115"/>
      <c r="LS764" s="115"/>
      <c r="LT764" s="115">
        <f t="shared" si="12006"/>
        <v>0</v>
      </c>
      <c r="LV764" s="118"/>
      <c r="LW764" s="118"/>
      <c r="LX764" s="115"/>
      <c r="LY764" s="115"/>
      <c r="LZ764" s="115"/>
      <c r="MA764" s="115"/>
      <c r="MB764" s="115"/>
      <c r="MC764" s="115">
        <f t="shared" si="12007"/>
        <v>0</v>
      </c>
      <c r="ME764" s="118"/>
      <c r="MF764" s="118"/>
      <c r="MG764" s="115"/>
      <c r="MH764" s="115"/>
      <c r="MI764" s="115"/>
      <c r="MJ764" s="115"/>
      <c r="MK764" s="115"/>
      <c r="ML764" s="115">
        <f t="shared" si="12008"/>
        <v>0</v>
      </c>
      <c r="MN764" s="118"/>
      <c r="MO764" s="118"/>
      <c r="MP764" s="115"/>
      <c r="MQ764" s="115"/>
      <c r="MR764" s="115"/>
      <c r="MS764" s="115"/>
      <c r="MT764" s="115"/>
      <c r="MU764" s="115">
        <f t="shared" si="12009"/>
        <v>0</v>
      </c>
      <c r="MW764" s="118"/>
      <c r="MX764" s="118"/>
      <c r="MY764" s="115"/>
      <c r="MZ764" s="115"/>
      <c r="NA764" s="115"/>
      <c r="NB764" s="115"/>
      <c r="NC764" s="115"/>
      <c r="ND764" s="115">
        <f t="shared" si="12010"/>
        <v>0</v>
      </c>
      <c r="NF764" s="118"/>
      <c r="NG764" s="118"/>
      <c r="NH764" s="115"/>
      <c r="NI764" s="115"/>
      <c r="NJ764" s="115"/>
      <c r="NK764" s="115"/>
      <c r="NL764" s="115"/>
      <c r="NM764" s="115">
        <f t="shared" si="12011"/>
        <v>0</v>
      </c>
      <c r="NO764" s="118"/>
      <c r="NP764" s="118"/>
      <c r="NQ764" s="115"/>
      <c r="NR764" s="115"/>
      <c r="NS764" s="115"/>
      <c r="NT764" s="115"/>
      <c r="NU764" s="115"/>
      <c r="NV764" s="115">
        <f t="shared" si="12012"/>
        <v>0</v>
      </c>
      <c r="NX764" s="118"/>
      <c r="NY764" s="118"/>
      <c r="NZ764" s="115"/>
      <c r="OA764" s="115"/>
      <c r="OB764" s="115"/>
      <c r="OC764" s="115"/>
      <c r="OD764" s="115"/>
      <c r="OE764" s="115">
        <f t="shared" si="12013"/>
        <v>0</v>
      </c>
      <c r="OG764" s="118"/>
      <c r="OH764" s="118"/>
      <c r="OI764" s="115"/>
      <c r="OJ764" s="115"/>
      <c r="OK764" s="115"/>
      <c r="OL764" s="115"/>
      <c r="OM764" s="115"/>
      <c r="ON764" s="115">
        <f t="shared" si="12014"/>
        <v>0</v>
      </c>
      <c r="OP764" s="118"/>
      <c r="OQ764" s="118"/>
      <c r="OR764" s="115"/>
      <c r="OS764" s="115"/>
      <c r="OT764" s="115"/>
      <c r="OU764" s="115"/>
      <c r="OV764" s="115"/>
      <c r="OW764" s="115">
        <f t="shared" si="12015"/>
        <v>0</v>
      </c>
      <c r="OY764" s="118"/>
      <c r="OZ764" s="118"/>
      <c r="PA764" s="115"/>
      <c r="PB764" s="115"/>
      <c r="PC764" s="115"/>
      <c r="PD764" s="115"/>
      <c r="PE764" s="115"/>
      <c r="PF764" s="115">
        <f t="shared" si="12016"/>
        <v>0</v>
      </c>
    </row>
    <row r="765" spans="1:422">
      <c r="A765" s="118"/>
      <c r="B765" s="118"/>
      <c r="C765" s="115"/>
      <c r="D765" s="115"/>
      <c r="E765" s="115"/>
      <c r="F765" s="115"/>
      <c r="G765" s="115"/>
      <c r="H765" s="115">
        <f t="shared" si="11970"/>
        <v>0</v>
      </c>
      <c r="J765" s="118"/>
      <c r="K765" s="118"/>
      <c r="L765" s="115"/>
      <c r="M765" s="115"/>
      <c r="N765" s="115"/>
      <c r="O765" s="115"/>
      <c r="P765" s="115"/>
      <c r="Q765" s="115">
        <f t="shared" si="11971"/>
        <v>0</v>
      </c>
      <c r="S765" s="118"/>
      <c r="T765" s="118"/>
      <c r="U765" s="115"/>
      <c r="V765" s="115"/>
      <c r="W765" s="115"/>
      <c r="X765" s="115"/>
      <c r="Y765" s="115"/>
      <c r="Z765" s="115">
        <f t="shared" si="11972"/>
        <v>0</v>
      </c>
      <c r="AB765" s="118"/>
      <c r="AC765" s="118"/>
      <c r="AD765" s="115"/>
      <c r="AE765" s="115"/>
      <c r="AF765" s="115"/>
      <c r="AG765" s="115"/>
      <c r="AH765" s="115"/>
      <c r="AI765" s="115">
        <f t="shared" si="11973"/>
        <v>0</v>
      </c>
      <c r="AK765" s="118"/>
      <c r="AL765" s="118"/>
      <c r="AM765" s="115"/>
      <c r="AN765" s="115"/>
      <c r="AO765" s="115"/>
      <c r="AP765" s="115"/>
      <c r="AQ765" s="115"/>
      <c r="AR765" s="115">
        <f t="shared" si="11974"/>
        <v>0</v>
      </c>
      <c r="AT765" s="118"/>
      <c r="AU765" s="118"/>
      <c r="AV765" s="115"/>
      <c r="AW765" s="115"/>
      <c r="AX765" s="115"/>
      <c r="AY765" s="115"/>
      <c r="AZ765" s="115"/>
      <c r="BA765" s="115">
        <f t="shared" si="11975"/>
        <v>0</v>
      </c>
      <c r="BC765" s="118"/>
      <c r="BD765" s="118"/>
      <c r="BE765" s="115"/>
      <c r="BF765" s="115"/>
      <c r="BG765" s="115"/>
      <c r="BH765" s="115"/>
      <c r="BI765" s="115"/>
      <c r="BJ765" s="115">
        <f t="shared" si="11976"/>
        <v>0</v>
      </c>
      <c r="BL765" s="118"/>
      <c r="BM765" s="118"/>
      <c r="BN765" s="115"/>
      <c r="BO765" s="115"/>
      <c r="BP765" s="115"/>
      <c r="BQ765" s="115"/>
      <c r="BR765" s="115"/>
      <c r="BS765" s="115">
        <f t="shared" si="11977"/>
        <v>0</v>
      </c>
      <c r="BU765" s="118"/>
      <c r="BV765" s="118"/>
      <c r="BW765" s="115"/>
      <c r="BX765" s="115"/>
      <c r="BY765" s="115"/>
      <c r="BZ765" s="115"/>
      <c r="CA765" s="115"/>
      <c r="CB765" s="115">
        <f t="shared" si="11978"/>
        <v>0</v>
      </c>
      <c r="CD765" s="118"/>
      <c r="CE765" s="118"/>
      <c r="CF765" s="115"/>
      <c r="CG765" s="115"/>
      <c r="CH765" s="115"/>
      <c r="CI765" s="115"/>
      <c r="CJ765" s="115"/>
      <c r="CK765" s="115">
        <f t="shared" si="11979"/>
        <v>0</v>
      </c>
      <c r="CM765" s="118"/>
      <c r="CN765" s="118"/>
      <c r="CO765" s="115"/>
      <c r="CP765" s="115"/>
      <c r="CQ765" s="115"/>
      <c r="CR765" s="115"/>
      <c r="CS765" s="115"/>
      <c r="CT765" s="115">
        <f t="shared" si="11980"/>
        <v>0</v>
      </c>
      <c r="CV765" s="118"/>
      <c r="CW765" s="118"/>
      <c r="CX765" s="115"/>
      <c r="CY765" s="115"/>
      <c r="CZ765" s="115"/>
      <c r="DA765" s="115"/>
      <c r="DB765" s="115"/>
      <c r="DC765" s="115">
        <f t="shared" si="11981"/>
        <v>0</v>
      </c>
      <c r="DE765" s="118"/>
      <c r="DF765" s="118"/>
      <c r="DG765" s="115"/>
      <c r="DH765" s="115"/>
      <c r="DI765" s="115"/>
      <c r="DJ765" s="115"/>
      <c r="DK765" s="115"/>
      <c r="DL765" s="115">
        <f t="shared" si="11982"/>
        <v>0</v>
      </c>
      <c r="DN765" s="118"/>
      <c r="DO765" s="118"/>
      <c r="DP765" s="115"/>
      <c r="DQ765" s="115"/>
      <c r="DR765" s="115"/>
      <c r="DS765" s="115"/>
      <c r="DT765" s="115"/>
      <c r="DU765" s="115">
        <f t="shared" si="11983"/>
        <v>0</v>
      </c>
      <c r="DW765" s="118"/>
      <c r="DX765" s="118"/>
      <c r="DY765" s="115"/>
      <c r="DZ765" s="115"/>
      <c r="EA765" s="115"/>
      <c r="EB765" s="115"/>
      <c r="EC765" s="115"/>
      <c r="ED765" s="115">
        <f t="shared" si="11984"/>
        <v>0</v>
      </c>
      <c r="EF765" s="118"/>
      <c r="EG765" s="118"/>
      <c r="EH765" s="115"/>
      <c r="EI765" s="115"/>
      <c r="EJ765" s="115"/>
      <c r="EK765" s="115"/>
      <c r="EL765" s="115"/>
      <c r="EM765" s="115">
        <f t="shared" si="11985"/>
        <v>0</v>
      </c>
      <c r="EO765" s="118"/>
      <c r="EP765" s="118"/>
      <c r="EQ765" s="115"/>
      <c r="ER765" s="115"/>
      <c r="ES765" s="115"/>
      <c r="ET765" s="115"/>
      <c r="EU765" s="115"/>
      <c r="EV765" s="115">
        <f t="shared" si="11986"/>
        <v>0</v>
      </c>
      <c r="EX765" s="118"/>
      <c r="EY765" s="118"/>
      <c r="EZ765" s="115"/>
      <c r="FA765" s="115"/>
      <c r="FB765" s="115"/>
      <c r="FC765" s="115"/>
      <c r="FD765" s="115"/>
      <c r="FE765" s="115">
        <f t="shared" si="11987"/>
        <v>0</v>
      </c>
      <c r="FG765" s="118"/>
      <c r="FH765" s="118"/>
      <c r="FI765" s="115"/>
      <c r="FJ765" s="115"/>
      <c r="FK765" s="115"/>
      <c r="FL765" s="115"/>
      <c r="FM765" s="115"/>
      <c r="FN765" s="115">
        <f t="shared" si="11988"/>
        <v>0</v>
      </c>
      <c r="FP765" s="118"/>
      <c r="FQ765" s="118"/>
      <c r="FR765" s="115"/>
      <c r="FS765" s="115"/>
      <c r="FT765" s="115"/>
      <c r="FU765" s="115"/>
      <c r="FV765" s="115"/>
      <c r="FW765" s="115">
        <f t="shared" si="11989"/>
        <v>0</v>
      </c>
      <c r="FY765" s="118"/>
      <c r="FZ765" s="118"/>
      <c r="GA765" s="115"/>
      <c r="GB765" s="115"/>
      <c r="GC765" s="115"/>
      <c r="GD765" s="115"/>
      <c r="GE765" s="115"/>
      <c r="GF765" s="115">
        <f t="shared" si="11990"/>
        <v>0</v>
      </c>
      <c r="GH765" s="118"/>
      <c r="GI765" s="118"/>
      <c r="GJ765" s="115"/>
      <c r="GK765" s="115"/>
      <c r="GL765" s="115"/>
      <c r="GM765" s="115"/>
      <c r="GN765" s="115"/>
      <c r="GO765" s="115">
        <f t="shared" si="11991"/>
        <v>0</v>
      </c>
      <c r="GQ765" s="118"/>
      <c r="GR765" s="118"/>
      <c r="GS765" s="115"/>
      <c r="GT765" s="115"/>
      <c r="GU765" s="115"/>
      <c r="GV765" s="115"/>
      <c r="GW765" s="115"/>
      <c r="GX765" s="115">
        <f t="shared" si="11992"/>
        <v>0</v>
      </c>
      <c r="GZ765" s="118"/>
      <c r="HA765" s="118"/>
      <c r="HB765" s="115"/>
      <c r="HC765" s="115"/>
      <c r="HD765" s="115"/>
      <c r="HE765" s="115"/>
      <c r="HF765" s="115"/>
      <c r="HG765" s="115">
        <f t="shared" si="11993"/>
        <v>0</v>
      </c>
      <c r="HI765" s="118"/>
      <c r="HJ765" s="118"/>
      <c r="HK765" s="115"/>
      <c r="HL765" s="115"/>
      <c r="HM765" s="115"/>
      <c r="HN765" s="115"/>
      <c r="HO765" s="115"/>
      <c r="HP765" s="115">
        <f t="shared" si="11994"/>
        <v>0</v>
      </c>
      <c r="HR765" s="118"/>
      <c r="HS765" s="118"/>
      <c r="HT765" s="115"/>
      <c r="HU765" s="115"/>
      <c r="HV765" s="115"/>
      <c r="HW765" s="115"/>
      <c r="HX765" s="115"/>
      <c r="HY765" s="115">
        <f t="shared" si="11995"/>
        <v>0</v>
      </c>
      <c r="IA765" s="118"/>
      <c r="IB765" s="118"/>
      <c r="IC765" s="115"/>
      <c r="ID765" s="115"/>
      <c r="IE765" s="115"/>
      <c r="IF765" s="115"/>
      <c r="IG765" s="115"/>
      <c r="IH765" s="115">
        <f t="shared" si="11996"/>
        <v>0</v>
      </c>
      <c r="IJ765" s="118"/>
      <c r="IK765" s="118"/>
      <c r="IL765" s="115"/>
      <c r="IM765" s="115"/>
      <c r="IN765" s="115"/>
      <c r="IO765" s="115"/>
      <c r="IP765" s="115"/>
      <c r="IQ765" s="115">
        <f t="shared" si="11997"/>
        <v>0</v>
      </c>
      <c r="IS765" s="118"/>
      <c r="IT765" s="118"/>
      <c r="IU765" s="115"/>
      <c r="IV765" s="115"/>
      <c r="IW765" s="115"/>
      <c r="IX765" s="115"/>
      <c r="IY765" s="115"/>
      <c r="IZ765" s="115">
        <f t="shared" si="11998"/>
        <v>0</v>
      </c>
      <c r="JB765" s="118"/>
      <c r="JC765" s="118"/>
      <c r="JD765" s="115"/>
      <c r="JE765" s="115"/>
      <c r="JF765" s="115"/>
      <c r="JG765" s="115"/>
      <c r="JH765" s="115"/>
      <c r="JI765" s="115">
        <f t="shared" si="11999"/>
        <v>0</v>
      </c>
      <c r="JK765" s="118"/>
      <c r="JL765" s="118"/>
      <c r="JM765" s="115"/>
      <c r="JN765" s="115"/>
      <c r="JO765" s="115"/>
      <c r="JP765" s="115"/>
      <c r="JQ765" s="115"/>
      <c r="JR765" s="115">
        <f t="shared" si="12000"/>
        <v>0</v>
      </c>
      <c r="JT765" s="118"/>
      <c r="JU765" s="118"/>
      <c r="JV765" s="115"/>
      <c r="JW765" s="115"/>
      <c r="JX765" s="115"/>
      <c r="JY765" s="115"/>
      <c r="JZ765" s="115"/>
      <c r="KA765" s="115">
        <f t="shared" si="12001"/>
        <v>0</v>
      </c>
      <c r="KC765" s="118"/>
      <c r="KD765" s="118"/>
      <c r="KE765" s="115"/>
      <c r="KF765" s="115"/>
      <c r="KG765" s="115"/>
      <c r="KH765" s="115"/>
      <c r="KI765" s="115"/>
      <c r="KJ765" s="115">
        <f t="shared" si="12002"/>
        <v>0</v>
      </c>
      <c r="KL765" s="118"/>
      <c r="KM765" s="118"/>
      <c r="KN765" s="115"/>
      <c r="KO765" s="115"/>
      <c r="KP765" s="115"/>
      <c r="KQ765" s="115"/>
      <c r="KR765" s="115"/>
      <c r="KS765" s="115">
        <f t="shared" si="12003"/>
        <v>0</v>
      </c>
      <c r="KU765" s="118"/>
      <c r="KV765" s="118"/>
      <c r="KW765" s="115"/>
      <c r="KX765" s="115"/>
      <c r="KY765" s="115"/>
      <c r="KZ765" s="115"/>
      <c r="LA765" s="115"/>
      <c r="LB765" s="115">
        <f t="shared" si="12004"/>
        <v>0</v>
      </c>
      <c r="LD765" s="118"/>
      <c r="LE765" s="118"/>
      <c r="LF765" s="115"/>
      <c r="LG765" s="115"/>
      <c r="LH765" s="115"/>
      <c r="LI765" s="115"/>
      <c r="LJ765" s="115"/>
      <c r="LK765" s="115">
        <f t="shared" si="12005"/>
        <v>0</v>
      </c>
      <c r="LM765" s="118"/>
      <c r="LN765" s="118"/>
      <c r="LO765" s="115"/>
      <c r="LP765" s="115"/>
      <c r="LQ765" s="115"/>
      <c r="LR765" s="115"/>
      <c r="LS765" s="115"/>
      <c r="LT765" s="115">
        <f t="shared" si="12006"/>
        <v>0</v>
      </c>
      <c r="LV765" s="118"/>
      <c r="LW765" s="118"/>
      <c r="LX765" s="115"/>
      <c r="LY765" s="115"/>
      <c r="LZ765" s="115"/>
      <c r="MA765" s="115"/>
      <c r="MB765" s="115"/>
      <c r="MC765" s="115">
        <f t="shared" si="12007"/>
        <v>0</v>
      </c>
      <c r="ME765" s="118"/>
      <c r="MF765" s="118"/>
      <c r="MG765" s="115"/>
      <c r="MH765" s="115"/>
      <c r="MI765" s="115"/>
      <c r="MJ765" s="115"/>
      <c r="MK765" s="115"/>
      <c r="ML765" s="115">
        <f t="shared" si="12008"/>
        <v>0</v>
      </c>
      <c r="MN765" s="118"/>
      <c r="MO765" s="118"/>
      <c r="MP765" s="115"/>
      <c r="MQ765" s="115"/>
      <c r="MR765" s="115"/>
      <c r="MS765" s="115"/>
      <c r="MT765" s="115"/>
      <c r="MU765" s="115">
        <f t="shared" si="12009"/>
        <v>0</v>
      </c>
      <c r="MW765" s="118"/>
      <c r="MX765" s="118"/>
      <c r="MY765" s="115"/>
      <c r="MZ765" s="115"/>
      <c r="NA765" s="115"/>
      <c r="NB765" s="115"/>
      <c r="NC765" s="115"/>
      <c r="ND765" s="115">
        <f t="shared" si="12010"/>
        <v>0</v>
      </c>
      <c r="NF765" s="118"/>
      <c r="NG765" s="118"/>
      <c r="NH765" s="115"/>
      <c r="NI765" s="115"/>
      <c r="NJ765" s="115"/>
      <c r="NK765" s="115"/>
      <c r="NL765" s="115"/>
      <c r="NM765" s="115">
        <f t="shared" si="12011"/>
        <v>0</v>
      </c>
      <c r="NO765" s="118"/>
      <c r="NP765" s="118"/>
      <c r="NQ765" s="115"/>
      <c r="NR765" s="115"/>
      <c r="NS765" s="115"/>
      <c r="NT765" s="115"/>
      <c r="NU765" s="115"/>
      <c r="NV765" s="115">
        <f t="shared" si="12012"/>
        <v>0</v>
      </c>
      <c r="NX765" s="118"/>
      <c r="NY765" s="118"/>
      <c r="NZ765" s="115"/>
      <c r="OA765" s="115"/>
      <c r="OB765" s="115"/>
      <c r="OC765" s="115"/>
      <c r="OD765" s="115"/>
      <c r="OE765" s="115">
        <f t="shared" si="12013"/>
        <v>0</v>
      </c>
      <c r="OG765" s="118"/>
      <c r="OH765" s="118"/>
      <c r="OI765" s="115"/>
      <c r="OJ765" s="115"/>
      <c r="OK765" s="115"/>
      <c r="OL765" s="115"/>
      <c r="OM765" s="115"/>
      <c r="ON765" s="115">
        <f t="shared" si="12014"/>
        <v>0</v>
      </c>
      <c r="OP765" s="118"/>
      <c r="OQ765" s="118"/>
      <c r="OR765" s="115"/>
      <c r="OS765" s="115"/>
      <c r="OT765" s="115"/>
      <c r="OU765" s="115"/>
      <c r="OV765" s="115"/>
      <c r="OW765" s="115">
        <f t="shared" si="12015"/>
        <v>0</v>
      </c>
      <c r="OY765" s="118"/>
      <c r="OZ765" s="118"/>
      <c r="PA765" s="115"/>
      <c r="PB765" s="115"/>
      <c r="PC765" s="115"/>
      <c r="PD765" s="115"/>
      <c r="PE765" s="115"/>
      <c r="PF765" s="115">
        <f t="shared" si="12016"/>
        <v>0</v>
      </c>
    </row>
    <row r="766" spans="1:422">
      <c r="A766" s="118"/>
      <c r="B766" s="118"/>
      <c r="C766" s="115"/>
      <c r="D766" s="115"/>
      <c r="E766" s="115"/>
      <c r="F766" s="115"/>
      <c r="G766" s="115"/>
      <c r="H766" s="115">
        <f t="shared" si="11970"/>
        <v>0</v>
      </c>
      <c r="J766" s="118"/>
      <c r="K766" s="118"/>
      <c r="L766" s="115"/>
      <c r="M766" s="115"/>
      <c r="N766" s="115"/>
      <c r="O766" s="115"/>
      <c r="P766" s="115"/>
      <c r="Q766" s="115">
        <f t="shared" si="11971"/>
        <v>0</v>
      </c>
      <c r="S766" s="118"/>
      <c r="T766" s="118"/>
      <c r="U766" s="115"/>
      <c r="V766" s="115"/>
      <c r="W766" s="115"/>
      <c r="X766" s="115"/>
      <c r="Y766" s="115"/>
      <c r="Z766" s="115">
        <f t="shared" si="11972"/>
        <v>0</v>
      </c>
      <c r="AB766" s="118"/>
      <c r="AC766" s="118"/>
      <c r="AD766" s="115"/>
      <c r="AE766" s="115"/>
      <c r="AF766" s="115"/>
      <c r="AG766" s="115"/>
      <c r="AH766" s="115"/>
      <c r="AI766" s="115">
        <f t="shared" si="11973"/>
        <v>0</v>
      </c>
      <c r="AK766" s="118"/>
      <c r="AL766" s="118"/>
      <c r="AM766" s="115"/>
      <c r="AN766" s="115"/>
      <c r="AO766" s="115"/>
      <c r="AP766" s="115"/>
      <c r="AQ766" s="115"/>
      <c r="AR766" s="115">
        <f t="shared" si="11974"/>
        <v>0</v>
      </c>
      <c r="AT766" s="118"/>
      <c r="AU766" s="118"/>
      <c r="AV766" s="115"/>
      <c r="AW766" s="115"/>
      <c r="AX766" s="115"/>
      <c r="AY766" s="115"/>
      <c r="AZ766" s="115"/>
      <c r="BA766" s="115">
        <f t="shared" si="11975"/>
        <v>0</v>
      </c>
      <c r="BC766" s="118"/>
      <c r="BD766" s="118"/>
      <c r="BE766" s="115"/>
      <c r="BF766" s="115"/>
      <c r="BG766" s="115"/>
      <c r="BH766" s="115"/>
      <c r="BI766" s="115"/>
      <c r="BJ766" s="115">
        <f t="shared" si="11976"/>
        <v>0</v>
      </c>
      <c r="BL766" s="118"/>
      <c r="BM766" s="118"/>
      <c r="BN766" s="115"/>
      <c r="BO766" s="115"/>
      <c r="BP766" s="115"/>
      <c r="BQ766" s="115"/>
      <c r="BR766" s="115"/>
      <c r="BS766" s="115">
        <f t="shared" si="11977"/>
        <v>0</v>
      </c>
      <c r="BU766" s="118"/>
      <c r="BV766" s="118"/>
      <c r="BW766" s="115"/>
      <c r="BX766" s="115"/>
      <c r="BY766" s="115"/>
      <c r="BZ766" s="115"/>
      <c r="CA766" s="115"/>
      <c r="CB766" s="115">
        <f t="shared" si="11978"/>
        <v>0</v>
      </c>
      <c r="CD766" s="118"/>
      <c r="CE766" s="118"/>
      <c r="CF766" s="115"/>
      <c r="CG766" s="115"/>
      <c r="CH766" s="115"/>
      <c r="CI766" s="115"/>
      <c r="CJ766" s="115"/>
      <c r="CK766" s="115">
        <f t="shared" si="11979"/>
        <v>0</v>
      </c>
      <c r="CM766" s="118"/>
      <c r="CN766" s="118"/>
      <c r="CO766" s="115"/>
      <c r="CP766" s="115"/>
      <c r="CQ766" s="115"/>
      <c r="CR766" s="115"/>
      <c r="CS766" s="115"/>
      <c r="CT766" s="115">
        <f t="shared" si="11980"/>
        <v>0</v>
      </c>
      <c r="CV766" s="118"/>
      <c r="CW766" s="118"/>
      <c r="CX766" s="115"/>
      <c r="CY766" s="115"/>
      <c r="CZ766" s="115"/>
      <c r="DA766" s="115"/>
      <c r="DB766" s="115"/>
      <c r="DC766" s="115">
        <f t="shared" si="11981"/>
        <v>0</v>
      </c>
      <c r="DE766" s="118"/>
      <c r="DF766" s="118"/>
      <c r="DG766" s="115"/>
      <c r="DH766" s="115"/>
      <c r="DI766" s="115"/>
      <c r="DJ766" s="115"/>
      <c r="DK766" s="115"/>
      <c r="DL766" s="115">
        <f t="shared" si="11982"/>
        <v>0</v>
      </c>
      <c r="DN766" s="118"/>
      <c r="DO766" s="118"/>
      <c r="DP766" s="115"/>
      <c r="DQ766" s="115"/>
      <c r="DR766" s="115"/>
      <c r="DS766" s="115"/>
      <c r="DT766" s="115"/>
      <c r="DU766" s="115">
        <f t="shared" si="11983"/>
        <v>0</v>
      </c>
      <c r="DW766" s="118"/>
      <c r="DX766" s="118"/>
      <c r="DY766" s="115"/>
      <c r="DZ766" s="115"/>
      <c r="EA766" s="115"/>
      <c r="EB766" s="115"/>
      <c r="EC766" s="115"/>
      <c r="ED766" s="115">
        <f t="shared" si="11984"/>
        <v>0</v>
      </c>
      <c r="EF766" s="118"/>
      <c r="EG766" s="118"/>
      <c r="EH766" s="115"/>
      <c r="EI766" s="115"/>
      <c r="EJ766" s="115"/>
      <c r="EK766" s="115"/>
      <c r="EL766" s="115"/>
      <c r="EM766" s="115">
        <f t="shared" si="11985"/>
        <v>0</v>
      </c>
      <c r="EO766" s="118"/>
      <c r="EP766" s="118"/>
      <c r="EQ766" s="115"/>
      <c r="ER766" s="115"/>
      <c r="ES766" s="115"/>
      <c r="ET766" s="115"/>
      <c r="EU766" s="115"/>
      <c r="EV766" s="115">
        <f t="shared" si="11986"/>
        <v>0</v>
      </c>
      <c r="EX766" s="118"/>
      <c r="EY766" s="118"/>
      <c r="EZ766" s="115"/>
      <c r="FA766" s="115"/>
      <c r="FB766" s="115"/>
      <c r="FC766" s="115"/>
      <c r="FD766" s="115"/>
      <c r="FE766" s="115">
        <f t="shared" si="11987"/>
        <v>0</v>
      </c>
      <c r="FG766" s="118"/>
      <c r="FH766" s="118"/>
      <c r="FI766" s="115"/>
      <c r="FJ766" s="115"/>
      <c r="FK766" s="115"/>
      <c r="FL766" s="115"/>
      <c r="FM766" s="115"/>
      <c r="FN766" s="115">
        <f t="shared" si="11988"/>
        <v>0</v>
      </c>
      <c r="FP766" s="118"/>
      <c r="FQ766" s="118"/>
      <c r="FR766" s="115"/>
      <c r="FS766" s="115"/>
      <c r="FT766" s="115"/>
      <c r="FU766" s="115"/>
      <c r="FV766" s="115"/>
      <c r="FW766" s="115">
        <f t="shared" si="11989"/>
        <v>0</v>
      </c>
      <c r="FY766" s="118"/>
      <c r="FZ766" s="118"/>
      <c r="GA766" s="115"/>
      <c r="GB766" s="115"/>
      <c r="GC766" s="115"/>
      <c r="GD766" s="115"/>
      <c r="GE766" s="115"/>
      <c r="GF766" s="115">
        <f t="shared" si="11990"/>
        <v>0</v>
      </c>
      <c r="GH766" s="118"/>
      <c r="GI766" s="118"/>
      <c r="GJ766" s="115"/>
      <c r="GK766" s="115"/>
      <c r="GL766" s="115"/>
      <c r="GM766" s="115"/>
      <c r="GN766" s="115"/>
      <c r="GO766" s="115">
        <f t="shared" si="11991"/>
        <v>0</v>
      </c>
      <c r="GQ766" s="118"/>
      <c r="GR766" s="118"/>
      <c r="GS766" s="115"/>
      <c r="GT766" s="115"/>
      <c r="GU766" s="115"/>
      <c r="GV766" s="115"/>
      <c r="GW766" s="115"/>
      <c r="GX766" s="115">
        <f t="shared" si="11992"/>
        <v>0</v>
      </c>
      <c r="GZ766" s="118"/>
      <c r="HA766" s="118"/>
      <c r="HB766" s="115"/>
      <c r="HC766" s="115"/>
      <c r="HD766" s="115"/>
      <c r="HE766" s="115"/>
      <c r="HF766" s="115"/>
      <c r="HG766" s="115">
        <f t="shared" si="11993"/>
        <v>0</v>
      </c>
      <c r="HI766" s="118"/>
      <c r="HJ766" s="118"/>
      <c r="HK766" s="115"/>
      <c r="HL766" s="115"/>
      <c r="HM766" s="115"/>
      <c r="HN766" s="115"/>
      <c r="HO766" s="115"/>
      <c r="HP766" s="115">
        <f t="shared" si="11994"/>
        <v>0</v>
      </c>
      <c r="HR766" s="118"/>
      <c r="HS766" s="118"/>
      <c r="HT766" s="115"/>
      <c r="HU766" s="115"/>
      <c r="HV766" s="115"/>
      <c r="HW766" s="115"/>
      <c r="HX766" s="115"/>
      <c r="HY766" s="115">
        <f t="shared" si="11995"/>
        <v>0</v>
      </c>
      <c r="IA766" s="118"/>
      <c r="IB766" s="118"/>
      <c r="IC766" s="115"/>
      <c r="ID766" s="115"/>
      <c r="IE766" s="115"/>
      <c r="IF766" s="115"/>
      <c r="IG766" s="115"/>
      <c r="IH766" s="115">
        <f t="shared" si="11996"/>
        <v>0</v>
      </c>
      <c r="IJ766" s="118"/>
      <c r="IK766" s="118"/>
      <c r="IL766" s="115"/>
      <c r="IM766" s="115"/>
      <c r="IN766" s="115"/>
      <c r="IO766" s="115"/>
      <c r="IP766" s="115"/>
      <c r="IQ766" s="115">
        <f t="shared" si="11997"/>
        <v>0</v>
      </c>
      <c r="IS766" s="118"/>
      <c r="IT766" s="118"/>
      <c r="IU766" s="115"/>
      <c r="IV766" s="115"/>
      <c r="IW766" s="115"/>
      <c r="IX766" s="115"/>
      <c r="IY766" s="115"/>
      <c r="IZ766" s="115">
        <f t="shared" si="11998"/>
        <v>0</v>
      </c>
      <c r="JB766" s="118"/>
      <c r="JC766" s="118"/>
      <c r="JD766" s="115"/>
      <c r="JE766" s="115"/>
      <c r="JF766" s="115"/>
      <c r="JG766" s="115"/>
      <c r="JH766" s="115"/>
      <c r="JI766" s="115">
        <f t="shared" si="11999"/>
        <v>0</v>
      </c>
      <c r="JK766" s="118"/>
      <c r="JL766" s="118"/>
      <c r="JM766" s="115"/>
      <c r="JN766" s="115"/>
      <c r="JO766" s="115"/>
      <c r="JP766" s="115"/>
      <c r="JQ766" s="115"/>
      <c r="JR766" s="115">
        <f t="shared" si="12000"/>
        <v>0</v>
      </c>
      <c r="JT766" s="118"/>
      <c r="JU766" s="118"/>
      <c r="JV766" s="115"/>
      <c r="JW766" s="115"/>
      <c r="JX766" s="115"/>
      <c r="JY766" s="115"/>
      <c r="JZ766" s="115"/>
      <c r="KA766" s="115">
        <f t="shared" si="12001"/>
        <v>0</v>
      </c>
      <c r="KC766" s="118"/>
      <c r="KD766" s="118"/>
      <c r="KE766" s="115"/>
      <c r="KF766" s="115"/>
      <c r="KG766" s="115"/>
      <c r="KH766" s="115"/>
      <c r="KI766" s="115"/>
      <c r="KJ766" s="115">
        <f t="shared" si="12002"/>
        <v>0</v>
      </c>
      <c r="KL766" s="118"/>
      <c r="KM766" s="118"/>
      <c r="KN766" s="115"/>
      <c r="KO766" s="115"/>
      <c r="KP766" s="115"/>
      <c r="KQ766" s="115"/>
      <c r="KR766" s="115"/>
      <c r="KS766" s="115">
        <f t="shared" si="12003"/>
        <v>0</v>
      </c>
      <c r="KU766" s="118"/>
      <c r="KV766" s="118"/>
      <c r="KW766" s="115"/>
      <c r="KX766" s="115"/>
      <c r="KY766" s="115"/>
      <c r="KZ766" s="115"/>
      <c r="LA766" s="115"/>
      <c r="LB766" s="115">
        <f t="shared" si="12004"/>
        <v>0</v>
      </c>
      <c r="LD766" s="118"/>
      <c r="LE766" s="118"/>
      <c r="LF766" s="115"/>
      <c r="LG766" s="115"/>
      <c r="LH766" s="115"/>
      <c r="LI766" s="115"/>
      <c r="LJ766" s="115"/>
      <c r="LK766" s="115">
        <f t="shared" si="12005"/>
        <v>0</v>
      </c>
      <c r="LM766" s="118"/>
      <c r="LN766" s="118"/>
      <c r="LO766" s="115"/>
      <c r="LP766" s="115"/>
      <c r="LQ766" s="115"/>
      <c r="LR766" s="115"/>
      <c r="LS766" s="115"/>
      <c r="LT766" s="115">
        <f t="shared" si="12006"/>
        <v>0</v>
      </c>
      <c r="LV766" s="118"/>
      <c r="LW766" s="118"/>
      <c r="LX766" s="115"/>
      <c r="LY766" s="115"/>
      <c r="LZ766" s="115"/>
      <c r="MA766" s="115"/>
      <c r="MB766" s="115"/>
      <c r="MC766" s="115">
        <f t="shared" si="12007"/>
        <v>0</v>
      </c>
      <c r="ME766" s="118"/>
      <c r="MF766" s="118"/>
      <c r="MG766" s="115"/>
      <c r="MH766" s="115"/>
      <c r="MI766" s="115"/>
      <c r="MJ766" s="115"/>
      <c r="MK766" s="115"/>
      <c r="ML766" s="115">
        <f t="shared" si="12008"/>
        <v>0</v>
      </c>
      <c r="MN766" s="118"/>
      <c r="MO766" s="118"/>
      <c r="MP766" s="115"/>
      <c r="MQ766" s="115"/>
      <c r="MR766" s="115"/>
      <c r="MS766" s="115"/>
      <c r="MT766" s="115"/>
      <c r="MU766" s="115">
        <f t="shared" si="12009"/>
        <v>0</v>
      </c>
      <c r="MW766" s="118"/>
      <c r="MX766" s="118"/>
      <c r="MY766" s="115"/>
      <c r="MZ766" s="115"/>
      <c r="NA766" s="115"/>
      <c r="NB766" s="115"/>
      <c r="NC766" s="115"/>
      <c r="ND766" s="115">
        <f t="shared" si="12010"/>
        <v>0</v>
      </c>
      <c r="NF766" s="118"/>
      <c r="NG766" s="118"/>
      <c r="NH766" s="115"/>
      <c r="NI766" s="115"/>
      <c r="NJ766" s="115"/>
      <c r="NK766" s="115"/>
      <c r="NL766" s="115"/>
      <c r="NM766" s="115">
        <f t="shared" si="12011"/>
        <v>0</v>
      </c>
      <c r="NO766" s="118"/>
      <c r="NP766" s="118"/>
      <c r="NQ766" s="115"/>
      <c r="NR766" s="115"/>
      <c r="NS766" s="115"/>
      <c r="NT766" s="115"/>
      <c r="NU766" s="115"/>
      <c r="NV766" s="115">
        <f t="shared" si="12012"/>
        <v>0</v>
      </c>
      <c r="NX766" s="118"/>
      <c r="NY766" s="118"/>
      <c r="NZ766" s="115"/>
      <c r="OA766" s="115"/>
      <c r="OB766" s="115"/>
      <c r="OC766" s="115"/>
      <c r="OD766" s="115"/>
      <c r="OE766" s="115">
        <f t="shared" si="12013"/>
        <v>0</v>
      </c>
      <c r="OG766" s="118"/>
      <c r="OH766" s="118"/>
      <c r="OI766" s="115"/>
      <c r="OJ766" s="115"/>
      <c r="OK766" s="115"/>
      <c r="OL766" s="115"/>
      <c r="OM766" s="115"/>
      <c r="ON766" s="115">
        <f t="shared" si="12014"/>
        <v>0</v>
      </c>
      <c r="OP766" s="118"/>
      <c r="OQ766" s="118"/>
      <c r="OR766" s="115"/>
      <c r="OS766" s="115"/>
      <c r="OT766" s="115"/>
      <c r="OU766" s="115"/>
      <c r="OV766" s="115"/>
      <c r="OW766" s="115">
        <f t="shared" si="12015"/>
        <v>0</v>
      </c>
      <c r="OY766" s="118"/>
      <c r="OZ766" s="118"/>
      <c r="PA766" s="115"/>
      <c r="PB766" s="115"/>
      <c r="PC766" s="115"/>
      <c r="PD766" s="115"/>
      <c r="PE766" s="115"/>
      <c r="PF766" s="115">
        <f t="shared" si="12016"/>
        <v>0</v>
      </c>
    </row>
    <row r="767" spans="1:422">
      <c r="A767" s="118"/>
      <c r="B767" s="118"/>
      <c r="C767" s="115"/>
      <c r="D767" s="115"/>
      <c r="E767" s="115"/>
      <c r="F767" s="115"/>
      <c r="G767" s="115"/>
      <c r="H767" s="115">
        <f t="shared" si="11970"/>
        <v>0</v>
      </c>
      <c r="J767" s="118"/>
      <c r="K767" s="118"/>
      <c r="L767" s="115"/>
      <c r="M767" s="115"/>
      <c r="N767" s="115"/>
      <c r="O767" s="115"/>
      <c r="P767" s="115"/>
      <c r="Q767" s="115">
        <f t="shared" si="11971"/>
        <v>0</v>
      </c>
      <c r="S767" s="118"/>
      <c r="T767" s="118"/>
      <c r="U767" s="115"/>
      <c r="V767" s="115"/>
      <c r="W767" s="115"/>
      <c r="X767" s="115"/>
      <c r="Y767" s="115"/>
      <c r="Z767" s="115">
        <f t="shared" si="11972"/>
        <v>0</v>
      </c>
      <c r="AB767" s="118"/>
      <c r="AC767" s="118"/>
      <c r="AD767" s="115"/>
      <c r="AE767" s="115"/>
      <c r="AF767" s="115"/>
      <c r="AG767" s="115"/>
      <c r="AH767" s="115"/>
      <c r="AI767" s="115">
        <f t="shared" si="11973"/>
        <v>0</v>
      </c>
      <c r="AK767" s="118"/>
      <c r="AL767" s="118"/>
      <c r="AM767" s="115"/>
      <c r="AN767" s="115"/>
      <c r="AO767" s="115"/>
      <c r="AP767" s="115"/>
      <c r="AQ767" s="115"/>
      <c r="AR767" s="115">
        <f t="shared" si="11974"/>
        <v>0</v>
      </c>
      <c r="AT767" s="118"/>
      <c r="AU767" s="118"/>
      <c r="AV767" s="115"/>
      <c r="AW767" s="115"/>
      <c r="AX767" s="115"/>
      <c r="AY767" s="115"/>
      <c r="AZ767" s="115"/>
      <c r="BA767" s="115">
        <f t="shared" si="11975"/>
        <v>0</v>
      </c>
      <c r="BC767" s="118"/>
      <c r="BD767" s="118"/>
      <c r="BE767" s="115"/>
      <c r="BF767" s="115"/>
      <c r="BG767" s="115"/>
      <c r="BH767" s="115"/>
      <c r="BI767" s="115"/>
      <c r="BJ767" s="115">
        <f t="shared" si="11976"/>
        <v>0</v>
      </c>
      <c r="BL767" s="118"/>
      <c r="BM767" s="118"/>
      <c r="BN767" s="115"/>
      <c r="BO767" s="115"/>
      <c r="BP767" s="115"/>
      <c r="BQ767" s="115"/>
      <c r="BR767" s="115"/>
      <c r="BS767" s="115">
        <f t="shared" si="11977"/>
        <v>0</v>
      </c>
      <c r="BU767" s="118"/>
      <c r="BV767" s="118"/>
      <c r="BW767" s="115"/>
      <c r="BX767" s="115"/>
      <c r="BY767" s="115"/>
      <c r="BZ767" s="115"/>
      <c r="CA767" s="115"/>
      <c r="CB767" s="115">
        <f t="shared" si="11978"/>
        <v>0</v>
      </c>
      <c r="CD767" s="118"/>
      <c r="CE767" s="118"/>
      <c r="CF767" s="115"/>
      <c r="CG767" s="115"/>
      <c r="CH767" s="115"/>
      <c r="CI767" s="115"/>
      <c r="CJ767" s="115"/>
      <c r="CK767" s="115">
        <f t="shared" si="11979"/>
        <v>0</v>
      </c>
      <c r="CM767" s="118"/>
      <c r="CN767" s="118"/>
      <c r="CO767" s="115"/>
      <c r="CP767" s="115"/>
      <c r="CQ767" s="115"/>
      <c r="CR767" s="115"/>
      <c r="CS767" s="115"/>
      <c r="CT767" s="115">
        <f t="shared" si="11980"/>
        <v>0</v>
      </c>
      <c r="CV767" s="118"/>
      <c r="CW767" s="118"/>
      <c r="CX767" s="115"/>
      <c r="CY767" s="115"/>
      <c r="CZ767" s="115"/>
      <c r="DA767" s="115"/>
      <c r="DB767" s="115"/>
      <c r="DC767" s="115">
        <f t="shared" si="11981"/>
        <v>0</v>
      </c>
      <c r="DE767" s="118"/>
      <c r="DF767" s="118"/>
      <c r="DG767" s="115"/>
      <c r="DH767" s="115"/>
      <c r="DI767" s="115"/>
      <c r="DJ767" s="115"/>
      <c r="DK767" s="115"/>
      <c r="DL767" s="115">
        <f t="shared" si="11982"/>
        <v>0</v>
      </c>
      <c r="DN767" s="118"/>
      <c r="DO767" s="118"/>
      <c r="DP767" s="115"/>
      <c r="DQ767" s="115"/>
      <c r="DR767" s="115"/>
      <c r="DS767" s="115"/>
      <c r="DT767" s="115"/>
      <c r="DU767" s="115">
        <f t="shared" si="11983"/>
        <v>0</v>
      </c>
      <c r="DW767" s="118"/>
      <c r="DX767" s="118"/>
      <c r="DY767" s="115"/>
      <c r="DZ767" s="115"/>
      <c r="EA767" s="115"/>
      <c r="EB767" s="115"/>
      <c r="EC767" s="115"/>
      <c r="ED767" s="115">
        <f t="shared" si="11984"/>
        <v>0</v>
      </c>
      <c r="EF767" s="118"/>
      <c r="EG767" s="118"/>
      <c r="EH767" s="115"/>
      <c r="EI767" s="115"/>
      <c r="EJ767" s="115"/>
      <c r="EK767" s="115"/>
      <c r="EL767" s="115"/>
      <c r="EM767" s="115">
        <f t="shared" si="11985"/>
        <v>0</v>
      </c>
      <c r="EO767" s="118"/>
      <c r="EP767" s="118"/>
      <c r="EQ767" s="115"/>
      <c r="ER767" s="115"/>
      <c r="ES767" s="115"/>
      <c r="ET767" s="115"/>
      <c r="EU767" s="115"/>
      <c r="EV767" s="115">
        <f t="shared" si="11986"/>
        <v>0</v>
      </c>
      <c r="EX767" s="118"/>
      <c r="EY767" s="118"/>
      <c r="EZ767" s="115"/>
      <c r="FA767" s="115"/>
      <c r="FB767" s="115"/>
      <c r="FC767" s="115"/>
      <c r="FD767" s="115"/>
      <c r="FE767" s="115">
        <f t="shared" si="11987"/>
        <v>0</v>
      </c>
      <c r="FG767" s="118"/>
      <c r="FH767" s="118"/>
      <c r="FI767" s="115"/>
      <c r="FJ767" s="115"/>
      <c r="FK767" s="115"/>
      <c r="FL767" s="115"/>
      <c r="FM767" s="115"/>
      <c r="FN767" s="115">
        <f t="shared" si="11988"/>
        <v>0</v>
      </c>
      <c r="FP767" s="118"/>
      <c r="FQ767" s="118"/>
      <c r="FR767" s="115"/>
      <c r="FS767" s="115"/>
      <c r="FT767" s="115"/>
      <c r="FU767" s="115"/>
      <c r="FV767" s="115"/>
      <c r="FW767" s="115">
        <f t="shared" si="11989"/>
        <v>0</v>
      </c>
      <c r="FY767" s="118"/>
      <c r="FZ767" s="118"/>
      <c r="GA767" s="115"/>
      <c r="GB767" s="115"/>
      <c r="GC767" s="115"/>
      <c r="GD767" s="115"/>
      <c r="GE767" s="115"/>
      <c r="GF767" s="115">
        <f t="shared" si="11990"/>
        <v>0</v>
      </c>
      <c r="GH767" s="118"/>
      <c r="GI767" s="118"/>
      <c r="GJ767" s="115"/>
      <c r="GK767" s="115"/>
      <c r="GL767" s="115"/>
      <c r="GM767" s="115"/>
      <c r="GN767" s="115"/>
      <c r="GO767" s="115">
        <f t="shared" si="11991"/>
        <v>0</v>
      </c>
      <c r="GQ767" s="118"/>
      <c r="GR767" s="118"/>
      <c r="GS767" s="115"/>
      <c r="GT767" s="115"/>
      <c r="GU767" s="115"/>
      <c r="GV767" s="115"/>
      <c r="GW767" s="115"/>
      <c r="GX767" s="115">
        <f t="shared" si="11992"/>
        <v>0</v>
      </c>
      <c r="GZ767" s="118"/>
      <c r="HA767" s="118"/>
      <c r="HB767" s="115"/>
      <c r="HC767" s="115"/>
      <c r="HD767" s="115"/>
      <c r="HE767" s="115"/>
      <c r="HF767" s="115"/>
      <c r="HG767" s="115">
        <f t="shared" si="11993"/>
        <v>0</v>
      </c>
      <c r="HI767" s="118"/>
      <c r="HJ767" s="118"/>
      <c r="HK767" s="115"/>
      <c r="HL767" s="115"/>
      <c r="HM767" s="115"/>
      <c r="HN767" s="115"/>
      <c r="HO767" s="115"/>
      <c r="HP767" s="115">
        <f t="shared" si="11994"/>
        <v>0</v>
      </c>
      <c r="HR767" s="118"/>
      <c r="HS767" s="118"/>
      <c r="HT767" s="115"/>
      <c r="HU767" s="115"/>
      <c r="HV767" s="115"/>
      <c r="HW767" s="115"/>
      <c r="HX767" s="115"/>
      <c r="HY767" s="115">
        <f t="shared" si="11995"/>
        <v>0</v>
      </c>
      <c r="IA767" s="118"/>
      <c r="IB767" s="118"/>
      <c r="IC767" s="115"/>
      <c r="ID767" s="115"/>
      <c r="IE767" s="115"/>
      <c r="IF767" s="115"/>
      <c r="IG767" s="115"/>
      <c r="IH767" s="115">
        <f t="shared" si="11996"/>
        <v>0</v>
      </c>
      <c r="IJ767" s="118"/>
      <c r="IK767" s="118"/>
      <c r="IL767" s="115"/>
      <c r="IM767" s="115"/>
      <c r="IN767" s="115"/>
      <c r="IO767" s="115"/>
      <c r="IP767" s="115"/>
      <c r="IQ767" s="115">
        <f t="shared" si="11997"/>
        <v>0</v>
      </c>
      <c r="IS767" s="118"/>
      <c r="IT767" s="118"/>
      <c r="IU767" s="115"/>
      <c r="IV767" s="115"/>
      <c r="IW767" s="115"/>
      <c r="IX767" s="115"/>
      <c r="IY767" s="115"/>
      <c r="IZ767" s="115">
        <f t="shared" si="11998"/>
        <v>0</v>
      </c>
      <c r="JB767" s="118"/>
      <c r="JC767" s="118"/>
      <c r="JD767" s="115"/>
      <c r="JE767" s="115"/>
      <c r="JF767" s="115"/>
      <c r="JG767" s="115"/>
      <c r="JH767" s="115"/>
      <c r="JI767" s="115">
        <f t="shared" si="11999"/>
        <v>0</v>
      </c>
      <c r="JK767" s="118"/>
      <c r="JL767" s="118"/>
      <c r="JM767" s="115"/>
      <c r="JN767" s="115"/>
      <c r="JO767" s="115"/>
      <c r="JP767" s="115"/>
      <c r="JQ767" s="115"/>
      <c r="JR767" s="115">
        <f t="shared" si="12000"/>
        <v>0</v>
      </c>
      <c r="JT767" s="118"/>
      <c r="JU767" s="118"/>
      <c r="JV767" s="115"/>
      <c r="JW767" s="115"/>
      <c r="JX767" s="115"/>
      <c r="JY767" s="115"/>
      <c r="JZ767" s="115"/>
      <c r="KA767" s="115">
        <f t="shared" si="12001"/>
        <v>0</v>
      </c>
      <c r="KC767" s="118"/>
      <c r="KD767" s="118"/>
      <c r="KE767" s="115"/>
      <c r="KF767" s="115"/>
      <c r="KG767" s="115"/>
      <c r="KH767" s="115"/>
      <c r="KI767" s="115"/>
      <c r="KJ767" s="115">
        <f t="shared" si="12002"/>
        <v>0</v>
      </c>
      <c r="KL767" s="118"/>
      <c r="KM767" s="118"/>
      <c r="KN767" s="115"/>
      <c r="KO767" s="115"/>
      <c r="KP767" s="115"/>
      <c r="KQ767" s="115"/>
      <c r="KR767" s="115"/>
      <c r="KS767" s="115">
        <f t="shared" si="12003"/>
        <v>0</v>
      </c>
      <c r="KU767" s="118"/>
      <c r="KV767" s="118"/>
      <c r="KW767" s="115"/>
      <c r="KX767" s="115"/>
      <c r="KY767" s="115"/>
      <c r="KZ767" s="115"/>
      <c r="LA767" s="115"/>
      <c r="LB767" s="115">
        <f t="shared" si="12004"/>
        <v>0</v>
      </c>
      <c r="LD767" s="118"/>
      <c r="LE767" s="118"/>
      <c r="LF767" s="115"/>
      <c r="LG767" s="115"/>
      <c r="LH767" s="115"/>
      <c r="LI767" s="115"/>
      <c r="LJ767" s="115"/>
      <c r="LK767" s="115">
        <f t="shared" si="12005"/>
        <v>0</v>
      </c>
      <c r="LM767" s="118"/>
      <c r="LN767" s="118"/>
      <c r="LO767" s="115"/>
      <c r="LP767" s="115"/>
      <c r="LQ767" s="115"/>
      <c r="LR767" s="115"/>
      <c r="LS767" s="115"/>
      <c r="LT767" s="115">
        <f t="shared" si="12006"/>
        <v>0</v>
      </c>
      <c r="LV767" s="118"/>
      <c r="LW767" s="118"/>
      <c r="LX767" s="115"/>
      <c r="LY767" s="115"/>
      <c r="LZ767" s="115"/>
      <c r="MA767" s="115"/>
      <c r="MB767" s="115"/>
      <c r="MC767" s="115">
        <f t="shared" si="12007"/>
        <v>0</v>
      </c>
      <c r="ME767" s="118"/>
      <c r="MF767" s="118"/>
      <c r="MG767" s="115"/>
      <c r="MH767" s="115"/>
      <c r="MI767" s="115"/>
      <c r="MJ767" s="115"/>
      <c r="MK767" s="115"/>
      <c r="ML767" s="115">
        <f t="shared" si="12008"/>
        <v>0</v>
      </c>
      <c r="MN767" s="118"/>
      <c r="MO767" s="118"/>
      <c r="MP767" s="115"/>
      <c r="MQ767" s="115"/>
      <c r="MR767" s="115"/>
      <c r="MS767" s="115"/>
      <c r="MT767" s="115"/>
      <c r="MU767" s="115">
        <f t="shared" si="12009"/>
        <v>0</v>
      </c>
      <c r="MW767" s="118"/>
      <c r="MX767" s="118"/>
      <c r="MY767" s="115"/>
      <c r="MZ767" s="115"/>
      <c r="NA767" s="115"/>
      <c r="NB767" s="115"/>
      <c r="NC767" s="115"/>
      <c r="ND767" s="115">
        <f t="shared" si="12010"/>
        <v>0</v>
      </c>
      <c r="NF767" s="118"/>
      <c r="NG767" s="118"/>
      <c r="NH767" s="115"/>
      <c r="NI767" s="115"/>
      <c r="NJ767" s="115"/>
      <c r="NK767" s="115"/>
      <c r="NL767" s="115"/>
      <c r="NM767" s="115">
        <f t="shared" si="12011"/>
        <v>0</v>
      </c>
      <c r="NO767" s="118"/>
      <c r="NP767" s="118"/>
      <c r="NQ767" s="115"/>
      <c r="NR767" s="115"/>
      <c r="NS767" s="115"/>
      <c r="NT767" s="115"/>
      <c r="NU767" s="115"/>
      <c r="NV767" s="115">
        <f t="shared" si="12012"/>
        <v>0</v>
      </c>
      <c r="NX767" s="118"/>
      <c r="NY767" s="118"/>
      <c r="NZ767" s="115"/>
      <c r="OA767" s="115"/>
      <c r="OB767" s="115"/>
      <c r="OC767" s="115"/>
      <c r="OD767" s="115"/>
      <c r="OE767" s="115">
        <f t="shared" si="12013"/>
        <v>0</v>
      </c>
      <c r="OG767" s="118"/>
      <c r="OH767" s="118"/>
      <c r="OI767" s="115"/>
      <c r="OJ767" s="115"/>
      <c r="OK767" s="115"/>
      <c r="OL767" s="115"/>
      <c r="OM767" s="115"/>
      <c r="ON767" s="115">
        <f t="shared" si="12014"/>
        <v>0</v>
      </c>
      <c r="OP767" s="118"/>
      <c r="OQ767" s="118"/>
      <c r="OR767" s="115"/>
      <c r="OS767" s="115"/>
      <c r="OT767" s="115"/>
      <c r="OU767" s="115"/>
      <c r="OV767" s="115"/>
      <c r="OW767" s="115">
        <f t="shared" si="12015"/>
        <v>0</v>
      </c>
      <c r="OY767" s="118"/>
      <c r="OZ767" s="118"/>
      <c r="PA767" s="115"/>
      <c r="PB767" s="115"/>
      <c r="PC767" s="115"/>
      <c r="PD767" s="115"/>
      <c r="PE767" s="115"/>
      <c r="PF767" s="115">
        <f t="shared" si="12016"/>
        <v>0</v>
      </c>
    </row>
    <row r="768" spans="1:422">
      <c r="A768" s="118"/>
      <c r="B768" s="118"/>
      <c r="C768" s="119"/>
      <c r="D768" s="119"/>
      <c r="E768" s="119"/>
      <c r="F768" s="119"/>
      <c r="G768" s="120" t="s">
        <v>44</v>
      </c>
      <c r="H768" s="132">
        <f t="shared" ref="H768" si="12017">SUM(H760:H767)</f>
        <v>0</v>
      </c>
      <c r="J768" s="118"/>
      <c r="K768" s="118"/>
      <c r="L768" s="119"/>
      <c r="M768" s="119"/>
      <c r="N768" s="119"/>
      <c r="O768" s="119"/>
      <c r="P768" s="120" t="s">
        <v>44</v>
      </c>
      <c r="Q768" s="132">
        <f t="shared" ref="Q768" si="12018">SUM(Q760:Q767)</f>
        <v>0</v>
      </c>
      <c r="S768" s="118"/>
      <c r="T768" s="118"/>
      <c r="U768" s="119"/>
      <c r="V768" s="119"/>
      <c r="W768" s="119"/>
      <c r="X768" s="119"/>
      <c r="Y768" s="120" t="s">
        <v>44</v>
      </c>
      <c r="Z768" s="132">
        <f t="shared" ref="Z768:CK768" si="12019">SUM(Z760:Z767)</f>
        <v>0</v>
      </c>
      <c r="AB768" s="118"/>
      <c r="AC768" s="118"/>
      <c r="AD768" s="119"/>
      <c r="AE768" s="119"/>
      <c r="AF768" s="119"/>
      <c r="AG768" s="119"/>
      <c r="AH768" s="120" t="s">
        <v>44</v>
      </c>
      <c r="AI768" s="132">
        <f t="shared" si="12019"/>
        <v>0</v>
      </c>
      <c r="AK768" s="118"/>
      <c r="AL768" s="118"/>
      <c r="AM768" s="119"/>
      <c r="AN768" s="119"/>
      <c r="AO768" s="119"/>
      <c r="AP768" s="119"/>
      <c r="AQ768" s="120" t="s">
        <v>44</v>
      </c>
      <c r="AR768" s="132">
        <f t="shared" si="12019"/>
        <v>0</v>
      </c>
      <c r="AT768" s="118"/>
      <c r="AU768" s="118"/>
      <c r="AV768" s="119"/>
      <c r="AW768" s="119"/>
      <c r="AX768" s="119"/>
      <c r="AY768" s="119"/>
      <c r="AZ768" s="120" t="s">
        <v>44</v>
      </c>
      <c r="BA768" s="132">
        <f t="shared" si="12019"/>
        <v>0</v>
      </c>
      <c r="BC768" s="118"/>
      <c r="BD768" s="118"/>
      <c r="BE768" s="119"/>
      <c r="BF768" s="119"/>
      <c r="BG768" s="119"/>
      <c r="BH768" s="119"/>
      <c r="BI768" s="120" t="s">
        <v>44</v>
      </c>
      <c r="BJ768" s="132">
        <f t="shared" si="12019"/>
        <v>0</v>
      </c>
      <c r="BL768" s="118"/>
      <c r="BM768" s="118"/>
      <c r="BN768" s="119"/>
      <c r="BO768" s="119"/>
      <c r="BP768" s="119"/>
      <c r="BQ768" s="119"/>
      <c r="BR768" s="120" t="s">
        <v>44</v>
      </c>
      <c r="BS768" s="132">
        <f t="shared" si="12019"/>
        <v>0</v>
      </c>
      <c r="BU768" s="118"/>
      <c r="BV768" s="118"/>
      <c r="BW768" s="119"/>
      <c r="BX768" s="119"/>
      <c r="BY768" s="119"/>
      <c r="BZ768" s="119"/>
      <c r="CA768" s="120" t="s">
        <v>44</v>
      </c>
      <c r="CB768" s="132">
        <f t="shared" si="12019"/>
        <v>0</v>
      </c>
      <c r="CD768" s="118"/>
      <c r="CE768" s="118"/>
      <c r="CF768" s="119"/>
      <c r="CG768" s="119"/>
      <c r="CH768" s="119"/>
      <c r="CI768" s="119"/>
      <c r="CJ768" s="120" t="s">
        <v>44</v>
      </c>
      <c r="CK768" s="132">
        <f t="shared" si="12019"/>
        <v>0</v>
      </c>
      <c r="CM768" s="118"/>
      <c r="CN768" s="118"/>
      <c r="CO768" s="119"/>
      <c r="CP768" s="119"/>
      <c r="CQ768" s="119"/>
      <c r="CR768" s="119"/>
      <c r="CS768" s="120" t="s">
        <v>44</v>
      </c>
      <c r="CT768" s="132">
        <f t="shared" ref="CT768:FE768" si="12020">SUM(CT760:CT767)</f>
        <v>0</v>
      </c>
      <c r="CV768" s="118"/>
      <c r="CW768" s="118"/>
      <c r="CX768" s="119"/>
      <c r="CY768" s="119"/>
      <c r="CZ768" s="119"/>
      <c r="DA768" s="119"/>
      <c r="DB768" s="120" t="s">
        <v>44</v>
      </c>
      <c r="DC768" s="132">
        <f t="shared" si="12020"/>
        <v>0</v>
      </c>
      <c r="DE768" s="118"/>
      <c r="DF768" s="118"/>
      <c r="DG768" s="119"/>
      <c r="DH768" s="119"/>
      <c r="DI768" s="119"/>
      <c r="DJ768" s="119"/>
      <c r="DK768" s="120" t="s">
        <v>44</v>
      </c>
      <c r="DL768" s="132">
        <f t="shared" si="12020"/>
        <v>0</v>
      </c>
      <c r="DN768" s="118"/>
      <c r="DO768" s="118"/>
      <c r="DP768" s="119"/>
      <c r="DQ768" s="119"/>
      <c r="DR768" s="119"/>
      <c r="DS768" s="119"/>
      <c r="DT768" s="120" t="s">
        <v>44</v>
      </c>
      <c r="DU768" s="132">
        <f t="shared" si="12020"/>
        <v>0</v>
      </c>
      <c r="DW768" s="118"/>
      <c r="DX768" s="118"/>
      <c r="DY768" s="119"/>
      <c r="DZ768" s="119"/>
      <c r="EA768" s="119"/>
      <c r="EB768" s="119"/>
      <c r="EC768" s="120" t="s">
        <v>44</v>
      </c>
      <c r="ED768" s="132">
        <f t="shared" si="12020"/>
        <v>0</v>
      </c>
      <c r="EF768" s="118"/>
      <c r="EG768" s="118"/>
      <c r="EH768" s="119"/>
      <c r="EI768" s="119"/>
      <c r="EJ768" s="119"/>
      <c r="EK768" s="119"/>
      <c r="EL768" s="120" t="s">
        <v>44</v>
      </c>
      <c r="EM768" s="132">
        <f t="shared" si="12020"/>
        <v>0</v>
      </c>
      <c r="EO768" s="118"/>
      <c r="EP768" s="118"/>
      <c r="EQ768" s="119"/>
      <c r="ER768" s="119"/>
      <c r="ES768" s="119"/>
      <c r="ET768" s="119"/>
      <c r="EU768" s="120" t="s">
        <v>44</v>
      </c>
      <c r="EV768" s="132">
        <f t="shared" si="12020"/>
        <v>0</v>
      </c>
      <c r="EX768" s="118"/>
      <c r="EY768" s="118"/>
      <c r="EZ768" s="119"/>
      <c r="FA768" s="119"/>
      <c r="FB768" s="119"/>
      <c r="FC768" s="119"/>
      <c r="FD768" s="120" t="s">
        <v>44</v>
      </c>
      <c r="FE768" s="132">
        <f t="shared" si="12020"/>
        <v>0</v>
      </c>
      <c r="FG768" s="118"/>
      <c r="FH768" s="118"/>
      <c r="FI768" s="119"/>
      <c r="FJ768" s="119"/>
      <c r="FK768" s="119"/>
      <c r="FL768" s="119"/>
      <c r="FM768" s="120" t="s">
        <v>44</v>
      </c>
      <c r="FN768" s="132">
        <f t="shared" ref="FN768:HY768" si="12021">SUM(FN760:FN767)</f>
        <v>0</v>
      </c>
      <c r="FP768" s="118"/>
      <c r="FQ768" s="118"/>
      <c r="FR768" s="119"/>
      <c r="FS768" s="119"/>
      <c r="FT768" s="119"/>
      <c r="FU768" s="119"/>
      <c r="FV768" s="120" t="s">
        <v>44</v>
      </c>
      <c r="FW768" s="132">
        <f t="shared" si="12021"/>
        <v>0</v>
      </c>
      <c r="FY768" s="118"/>
      <c r="FZ768" s="118"/>
      <c r="GA768" s="119"/>
      <c r="GB768" s="119"/>
      <c r="GC768" s="119"/>
      <c r="GD768" s="119"/>
      <c r="GE768" s="120" t="s">
        <v>44</v>
      </c>
      <c r="GF768" s="132">
        <f t="shared" si="12021"/>
        <v>0</v>
      </c>
      <c r="GH768" s="118"/>
      <c r="GI768" s="118"/>
      <c r="GJ768" s="119"/>
      <c r="GK768" s="119"/>
      <c r="GL768" s="119"/>
      <c r="GM768" s="119"/>
      <c r="GN768" s="120" t="s">
        <v>44</v>
      </c>
      <c r="GO768" s="132">
        <f t="shared" si="12021"/>
        <v>0</v>
      </c>
      <c r="GQ768" s="118"/>
      <c r="GR768" s="118"/>
      <c r="GS768" s="119"/>
      <c r="GT768" s="119"/>
      <c r="GU768" s="119"/>
      <c r="GV768" s="119"/>
      <c r="GW768" s="120" t="s">
        <v>44</v>
      </c>
      <c r="GX768" s="132">
        <f t="shared" si="12021"/>
        <v>0</v>
      </c>
      <c r="GZ768" s="118"/>
      <c r="HA768" s="118"/>
      <c r="HB768" s="119"/>
      <c r="HC768" s="119"/>
      <c r="HD768" s="119"/>
      <c r="HE768" s="119"/>
      <c r="HF768" s="120" t="s">
        <v>44</v>
      </c>
      <c r="HG768" s="132">
        <f t="shared" si="12021"/>
        <v>0</v>
      </c>
      <c r="HI768" s="118"/>
      <c r="HJ768" s="118"/>
      <c r="HK768" s="119"/>
      <c r="HL768" s="119"/>
      <c r="HM768" s="119"/>
      <c r="HN768" s="119"/>
      <c r="HO768" s="120" t="s">
        <v>44</v>
      </c>
      <c r="HP768" s="132">
        <f t="shared" si="12021"/>
        <v>0</v>
      </c>
      <c r="HR768" s="118"/>
      <c r="HS768" s="118"/>
      <c r="HT768" s="119"/>
      <c r="HU768" s="119"/>
      <c r="HV768" s="119"/>
      <c r="HW768" s="119"/>
      <c r="HX768" s="120" t="s">
        <v>44</v>
      </c>
      <c r="HY768" s="132">
        <f t="shared" si="12021"/>
        <v>0</v>
      </c>
      <c r="IA768" s="118"/>
      <c r="IB768" s="118"/>
      <c r="IC768" s="119"/>
      <c r="ID768" s="119"/>
      <c r="IE768" s="119"/>
      <c r="IF768" s="119"/>
      <c r="IG768" s="120" t="s">
        <v>44</v>
      </c>
      <c r="IH768" s="132">
        <f t="shared" ref="IH768:KS768" si="12022">SUM(IH760:IH767)</f>
        <v>0</v>
      </c>
      <c r="IJ768" s="118"/>
      <c r="IK768" s="118"/>
      <c r="IL768" s="119"/>
      <c r="IM768" s="119"/>
      <c r="IN768" s="119"/>
      <c r="IO768" s="119"/>
      <c r="IP768" s="120" t="s">
        <v>44</v>
      </c>
      <c r="IQ768" s="132">
        <f t="shared" si="12022"/>
        <v>0</v>
      </c>
      <c r="IS768" s="118"/>
      <c r="IT768" s="118"/>
      <c r="IU768" s="119"/>
      <c r="IV768" s="119"/>
      <c r="IW768" s="119"/>
      <c r="IX768" s="119"/>
      <c r="IY768" s="120" t="s">
        <v>44</v>
      </c>
      <c r="IZ768" s="132">
        <f t="shared" si="12022"/>
        <v>0</v>
      </c>
      <c r="JB768" s="118"/>
      <c r="JC768" s="118"/>
      <c r="JD768" s="119"/>
      <c r="JE768" s="119"/>
      <c r="JF768" s="119"/>
      <c r="JG768" s="119"/>
      <c r="JH768" s="120" t="s">
        <v>44</v>
      </c>
      <c r="JI768" s="132">
        <f t="shared" si="12022"/>
        <v>0</v>
      </c>
      <c r="JK768" s="118"/>
      <c r="JL768" s="118"/>
      <c r="JM768" s="119"/>
      <c r="JN768" s="119"/>
      <c r="JO768" s="119"/>
      <c r="JP768" s="119"/>
      <c r="JQ768" s="120" t="s">
        <v>44</v>
      </c>
      <c r="JR768" s="132">
        <f t="shared" si="12022"/>
        <v>0</v>
      </c>
      <c r="JT768" s="118"/>
      <c r="JU768" s="118"/>
      <c r="JV768" s="119"/>
      <c r="JW768" s="119"/>
      <c r="JX768" s="119"/>
      <c r="JY768" s="119"/>
      <c r="JZ768" s="120" t="s">
        <v>44</v>
      </c>
      <c r="KA768" s="132">
        <f t="shared" si="12022"/>
        <v>0</v>
      </c>
      <c r="KC768" s="118"/>
      <c r="KD768" s="118"/>
      <c r="KE768" s="119"/>
      <c r="KF768" s="119"/>
      <c r="KG768" s="119"/>
      <c r="KH768" s="119"/>
      <c r="KI768" s="120" t="s">
        <v>44</v>
      </c>
      <c r="KJ768" s="132">
        <f t="shared" si="12022"/>
        <v>0</v>
      </c>
      <c r="KL768" s="118"/>
      <c r="KM768" s="118"/>
      <c r="KN768" s="119"/>
      <c r="KO768" s="119"/>
      <c r="KP768" s="119"/>
      <c r="KQ768" s="119"/>
      <c r="KR768" s="120" t="s">
        <v>44</v>
      </c>
      <c r="KS768" s="132">
        <f t="shared" si="12022"/>
        <v>0</v>
      </c>
      <c r="KU768" s="118"/>
      <c r="KV768" s="118"/>
      <c r="KW768" s="119"/>
      <c r="KX768" s="119"/>
      <c r="KY768" s="119"/>
      <c r="KZ768" s="119"/>
      <c r="LA768" s="120" t="s">
        <v>44</v>
      </c>
      <c r="LB768" s="132">
        <f t="shared" ref="LB768:NM768" si="12023">SUM(LB760:LB767)</f>
        <v>0</v>
      </c>
      <c r="LD768" s="118"/>
      <c r="LE768" s="118"/>
      <c r="LF768" s="119"/>
      <c r="LG768" s="119"/>
      <c r="LH768" s="119"/>
      <c r="LI768" s="119"/>
      <c r="LJ768" s="120" t="s">
        <v>44</v>
      </c>
      <c r="LK768" s="132">
        <f t="shared" si="12023"/>
        <v>0</v>
      </c>
      <c r="LM768" s="118"/>
      <c r="LN768" s="118"/>
      <c r="LO768" s="119"/>
      <c r="LP768" s="119"/>
      <c r="LQ768" s="119"/>
      <c r="LR768" s="119"/>
      <c r="LS768" s="120" t="s">
        <v>44</v>
      </c>
      <c r="LT768" s="132">
        <f t="shared" si="12023"/>
        <v>0</v>
      </c>
      <c r="LV768" s="118"/>
      <c r="LW768" s="118"/>
      <c r="LX768" s="119"/>
      <c r="LY768" s="119"/>
      <c r="LZ768" s="119"/>
      <c r="MA768" s="119"/>
      <c r="MB768" s="120" t="s">
        <v>44</v>
      </c>
      <c r="MC768" s="132">
        <f t="shared" si="12023"/>
        <v>0</v>
      </c>
      <c r="ME768" s="118"/>
      <c r="MF768" s="118"/>
      <c r="MG768" s="119"/>
      <c r="MH768" s="119"/>
      <c r="MI768" s="119"/>
      <c r="MJ768" s="119"/>
      <c r="MK768" s="120" t="s">
        <v>44</v>
      </c>
      <c r="ML768" s="132">
        <f t="shared" si="12023"/>
        <v>0</v>
      </c>
      <c r="MN768" s="118"/>
      <c r="MO768" s="118"/>
      <c r="MP768" s="119"/>
      <c r="MQ768" s="119"/>
      <c r="MR768" s="119"/>
      <c r="MS768" s="119"/>
      <c r="MT768" s="120" t="s">
        <v>44</v>
      </c>
      <c r="MU768" s="132">
        <f t="shared" si="12023"/>
        <v>0</v>
      </c>
      <c r="MW768" s="118"/>
      <c r="MX768" s="118"/>
      <c r="MY768" s="119"/>
      <c r="MZ768" s="119"/>
      <c r="NA768" s="119"/>
      <c r="NB768" s="119"/>
      <c r="NC768" s="120" t="s">
        <v>44</v>
      </c>
      <c r="ND768" s="132">
        <f t="shared" si="12023"/>
        <v>0</v>
      </c>
      <c r="NF768" s="118"/>
      <c r="NG768" s="118"/>
      <c r="NH768" s="119"/>
      <c r="NI768" s="119"/>
      <c r="NJ768" s="119"/>
      <c r="NK768" s="119"/>
      <c r="NL768" s="120" t="s">
        <v>44</v>
      </c>
      <c r="NM768" s="132">
        <f t="shared" si="12023"/>
        <v>0</v>
      </c>
      <c r="NO768" s="118"/>
      <c r="NP768" s="118"/>
      <c r="NQ768" s="119"/>
      <c r="NR768" s="119"/>
      <c r="NS768" s="119"/>
      <c r="NT768" s="119"/>
      <c r="NU768" s="120" t="s">
        <v>44</v>
      </c>
      <c r="NV768" s="132">
        <f t="shared" ref="NV768:PF768" si="12024">SUM(NV760:NV767)</f>
        <v>0</v>
      </c>
      <c r="NX768" s="118"/>
      <c r="NY768" s="118"/>
      <c r="NZ768" s="119"/>
      <c r="OA768" s="119"/>
      <c r="OB768" s="119"/>
      <c r="OC768" s="119"/>
      <c r="OD768" s="120" t="s">
        <v>44</v>
      </c>
      <c r="OE768" s="132">
        <f t="shared" si="12024"/>
        <v>0</v>
      </c>
      <c r="OG768" s="118"/>
      <c r="OH768" s="118"/>
      <c r="OI768" s="119"/>
      <c r="OJ768" s="119"/>
      <c r="OK768" s="119"/>
      <c r="OL768" s="119"/>
      <c r="OM768" s="120" t="s">
        <v>44</v>
      </c>
      <c r="ON768" s="132">
        <f t="shared" si="12024"/>
        <v>0</v>
      </c>
      <c r="OP768" s="118"/>
      <c r="OQ768" s="118"/>
      <c r="OR768" s="119"/>
      <c r="OS768" s="119"/>
      <c r="OT768" s="119"/>
      <c r="OU768" s="119"/>
      <c r="OV768" s="120" t="s">
        <v>44</v>
      </c>
      <c r="OW768" s="132">
        <f t="shared" si="12024"/>
        <v>0</v>
      </c>
      <c r="OY768" s="118"/>
      <c r="OZ768" s="118"/>
      <c r="PA768" s="119"/>
      <c r="PB768" s="119"/>
      <c r="PC768" s="119"/>
      <c r="PD768" s="119"/>
      <c r="PE768" s="120" t="s">
        <v>44</v>
      </c>
      <c r="PF768" s="132">
        <f t="shared" si="12024"/>
        <v>0</v>
      </c>
    </row>
  </sheetData>
  <mergeCells count="5486">
    <mergeCell ref="EG517:EL518"/>
    <mergeCell ref="EP517:EU518"/>
    <mergeCell ref="EY517:FD518"/>
    <mergeCell ref="FH517:FM518"/>
    <mergeCell ref="FQ517:FV518"/>
    <mergeCell ref="FZ517:GE518"/>
    <mergeCell ref="GI517:GN518"/>
    <mergeCell ref="GR517:GW518"/>
    <mergeCell ref="HA517:HF518"/>
    <mergeCell ref="HJ517:HO518"/>
    <mergeCell ref="HS517:HX518"/>
    <mergeCell ref="IB517:IG518"/>
    <mergeCell ref="IK517:IP518"/>
    <mergeCell ref="IT517:IY518"/>
    <mergeCell ref="JC517:JH518"/>
    <mergeCell ref="JL517:JQ518"/>
    <mergeCell ref="JU517:JZ518"/>
    <mergeCell ref="KD517:KI518"/>
    <mergeCell ref="KM517:KR518"/>
    <mergeCell ref="KV517:LA518"/>
    <mergeCell ref="LE517:LJ518"/>
    <mergeCell ref="LN517:LS518"/>
    <mergeCell ref="LW517:MB518"/>
    <mergeCell ref="MF517:MK518"/>
    <mergeCell ref="MO517:MT518"/>
    <mergeCell ref="MX517:NC518"/>
    <mergeCell ref="NG517:NL518"/>
    <mergeCell ref="NP517:NU518"/>
    <mergeCell ref="NY517:OD518"/>
    <mergeCell ref="OH517:OM518"/>
    <mergeCell ref="OQ517:OV518"/>
    <mergeCell ref="OZ517:PE518"/>
    <mergeCell ref="KM515:KR516"/>
    <mergeCell ref="KV515:LA516"/>
    <mergeCell ref="LE515:LJ516"/>
    <mergeCell ref="LN515:LS516"/>
    <mergeCell ref="LW515:MB516"/>
    <mergeCell ref="MF515:MK516"/>
    <mergeCell ref="MO515:MT516"/>
    <mergeCell ref="MX515:NC516"/>
    <mergeCell ref="NG515:NL516"/>
    <mergeCell ref="NP515:NU516"/>
    <mergeCell ref="NY515:OD516"/>
    <mergeCell ref="OH515:OM516"/>
    <mergeCell ref="OQ515:OV516"/>
    <mergeCell ref="OZ515:PE516"/>
    <mergeCell ref="B515:G516"/>
    <mergeCell ref="B517:G518"/>
    <mergeCell ref="K515:P516"/>
    <mergeCell ref="K517:P518"/>
    <mergeCell ref="T515:Y516"/>
    <mergeCell ref="AC515:AH516"/>
    <mergeCell ref="AL515:AQ516"/>
    <mergeCell ref="AU515:AZ516"/>
    <mergeCell ref="BD515:BI516"/>
    <mergeCell ref="BM515:BR516"/>
    <mergeCell ref="BV515:CA516"/>
    <mergeCell ref="CE515:CJ516"/>
    <mergeCell ref="CN515:CS516"/>
    <mergeCell ref="CW515:DB516"/>
    <mergeCell ref="DF515:DK516"/>
    <mergeCell ref="DO515:DT516"/>
    <mergeCell ref="DX515:EC516"/>
    <mergeCell ref="T517:Y518"/>
    <mergeCell ref="AC517:AH518"/>
    <mergeCell ref="AL517:AQ518"/>
    <mergeCell ref="AU517:AZ518"/>
    <mergeCell ref="BD517:BI518"/>
    <mergeCell ref="BM517:BR518"/>
    <mergeCell ref="BV517:CA518"/>
    <mergeCell ref="CE517:CJ518"/>
    <mergeCell ref="CN517:CS518"/>
    <mergeCell ref="CW517:DB518"/>
    <mergeCell ref="DF517:DK518"/>
    <mergeCell ref="DO517:DT518"/>
    <mergeCell ref="DX517:EC518"/>
    <mergeCell ref="EG515:EL516"/>
    <mergeCell ref="EP515:EU516"/>
    <mergeCell ref="EY515:FD516"/>
    <mergeCell ref="FH515:FM516"/>
    <mergeCell ref="FQ515:FV516"/>
    <mergeCell ref="FZ515:GE516"/>
    <mergeCell ref="GI515:GN516"/>
    <mergeCell ref="GR515:GW516"/>
    <mergeCell ref="HA515:HF516"/>
    <mergeCell ref="HJ515:HO516"/>
    <mergeCell ref="HS515:HX516"/>
    <mergeCell ref="IB515:IG516"/>
    <mergeCell ref="IK515:IP516"/>
    <mergeCell ref="IT515:IY516"/>
    <mergeCell ref="JC515:JH516"/>
    <mergeCell ref="JL515:JQ516"/>
    <mergeCell ref="ME371:ME372"/>
    <mergeCell ref="IS371:IS372"/>
    <mergeCell ref="JB371:JB372"/>
    <mergeCell ref="JK371:JK372"/>
    <mergeCell ref="JT371:JT372"/>
    <mergeCell ref="KC371:KC372"/>
    <mergeCell ref="KL371:KL372"/>
    <mergeCell ref="KU371:KU372"/>
    <mergeCell ref="LD371:LD372"/>
    <mergeCell ref="LM371:LM372"/>
    <mergeCell ref="JU515:JZ516"/>
    <mergeCell ref="KD515:KI516"/>
    <mergeCell ref="HS500:HX501"/>
    <mergeCell ref="JU500:JZ501"/>
    <mergeCell ref="KD500:KI501"/>
    <mergeCell ref="KM500:KR501"/>
    <mergeCell ref="EG757:EL758"/>
    <mergeCell ref="EP757:EU758"/>
    <mergeCell ref="EY757:FD758"/>
    <mergeCell ref="FH757:FM758"/>
    <mergeCell ref="MN371:MN372"/>
    <mergeCell ref="MW371:MW372"/>
    <mergeCell ref="NF371:NF372"/>
    <mergeCell ref="NO371:NO372"/>
    <mergeCell ref="NX371:NX372"/>
    <mergeCell ref="OG371:OG372"/>
    <mergeCell ref="OP371:OP372"/>
    <mergeCell ref="OY371:OY372"/>
    <mergeCell ref="AK371:AK372"/>
    <mergeCell ref="AT371:AT372"/>
    <mergeCell ref="BC371:BC372"/>
    <mergeCell ref="BL371:BL372"/>
    <mergeCell ref="BU371:BU372"/>
    <mergeCell ref="CD371:CD372"/>
    <mergeCell ref="CM371:CM372"/>
    <mergeCell ref="CV371:CV372"/>
    <mergeCell ref="DE371:DE372"/>
    <mergeCell ref="DN371:DN372"/>
    <mergeCell ref="DW371:DW372"/>
    <mergeCell ref="EF371:EF372"/>
    <mergeCell ref="EO371:EO372"/>
    <mergeCell ref="EX371:EX372"/>
    <mergeCell ref="FG371:FG372"/>
    <mergeCell ref="FP371:FP372"/>
    <mergeCell ref="GH371:GH372"/>
    <mergeCell ref="GQ371:GQ372"/>
    <mergeCell ref="HI371:HI372"/>
    <mergeCell ref="HR371:HR372"/>
    <mergeCell ref="FQ757:FV758"/>
    <mergeCell ref="FZ757:GE758"/>
    <mergeCell ref="GI757:GN758"/>
    <mergeCell ref="GR757:GW758"/>
    <mergeCell ref="HA757:HF758"/>
    <mergeCell ref="HJ757:HO758"/>
    <mergeCell ref="HS757:HX758"/>
    <mergeCell ref="IB757:IG758"/>
    <mergeCell ref="IK757:IP758"/>
    <mergeCell ref="IT757:IY758"/>
    <mergeCell ref="JC757:JH758"/>
    <mergeCell ref="JL757:JQ758"/>
    <mergeCell ref="JU757:JZ758"/>
    <mergeCell ref="KD757:KI758"/>
    <mergeCell ref="KM757:KR758"/>
    <mergeCell ref="KV757:LA758"/>
    <mergeCell ref="LE757:LJ758"/>
    <mergeCell ref="LN757:LS758"/>
    <mergeCell ref="LW757:MB758"/>
    <mergeCell ref="MF757:MK758"/>
    <mergeCell ref="MO757:MT758"/>
    <mergeCell ref="MX757:NC758"/>
    <mergeCell ref="NG757:NL758"/>
    <mergeCell ref="NP757:NU758"/>
    <mergeCell ref="NY757:OD758"/>
    <mergeCell ref="OH757:OM758"/>
    <mergeCell ref="OQ757:OV758"/>
    <mergeCell ref="OZ757:PE758"/>
    <mergeCell ref="JU755:JZ756"/>
    <mergeCell ref="KD755:KI756"/>
    <mergeCell ref="KM755:KR756"/>
    <mergeCell ref="KV755:LA756"/>
    <mergeCell ref="LE755:LJ756"/>
    <mergeCell ref="LN755:LS756"/>
    <mergeCell ref="LW755:MB756"/>
    <mergeCell ref="MF755:MK756"/>
    <mergeCell ref="MO755:MT756"/>
    <mergeCell ref="MX755:NC756"/>
    <mergeCell ref="NG755:NL756"/>
    <mergeCell ref="NP755:NU756"/>
    <mergeCell ref="NY755:OD756"/>
    <mergeCell ref="OH755:OM756"/>
    <mergeCell ref="OQ755:OV756"/>
    <mergeCell ref="OZ755:PE756"/>
    <mergeCell ref="B755:G756"/>
    <mergeCell ref="B757:G758"/>
    <mergeCell ref="K755:P756"/>
    <mergeCell ref="K757:P758"/>
    <mergeCell ref="T755:Y756"/>
    <mergeCell ref="AC755:AH756"/>
    <mergeCell ref="AL755:AQ756"/>
    <mergeCell ref="AU755:AZ756"/>
    <mergeCell ref="BD755:BI756"/>
    <mergeCell ref="BM755:BR756"/>
    <mergeCell ref="BV755:CA756"/>
    <mergeCell ref="CE755:CJ756"/>
    <mergeCell ref="CN755:CS756"/>
    <mergeCell ref="CW755:DB756"/>
    <mergeCell ref="DF755:DK756"/>
    <mergeCell ref="DO755:DT756"/>
    <mergeCell ref="DX755:EC756"/>
    <mergeCell ref="T757:Y758"/>
    <mergeCell ref="AC757:AH758"/>
    <mergeCell ref="AL757:AQ758"/>
    <mergeCell ref="AU757:AZ758"/>
    <mergeCell ref="BD757:BI758"/>
    <mergeCell ref="BM757:BR758"/>
    <mergeCell ref="BV757:CA758"/>
    <mergeCell ref="CE757:CJ758"/>
    <mergeCell ref="CN757:CS758"/>
    <mergeCell ref="CW757:DB758"/>
    <mergeCell ref="DF757:DK758"/>
    <mergeCell ref="DO757:DT758"/>
    <mergeCell ref="DX757:EC758"/>
    <mergeCell ref="EG755:EL756"/>
    <mergeCell ref="EP755:EU756"/>
    <mergeCell ref="EY755:FD756"/>
    <mergeCell ref="FH755:FM756"/>
    <mergeCell ref="FQ755:FV756"/>
    <mergeCell ref="FZ755:GE756"/>
    <mergeCell ref="GI755:GN756"/>
    <mergeCell ref="GR755:GW756"/>
    <mergeCell ref="HA755:HF756"/>
    <mergeCell ref="HJ755:HO756"/>
    <mergeCell ref="HS755:HX756"/>
    <mergeCell ref="IB755:IG756"/>
    <mergeCell ref="IK755:IP756"/>
    <mergeCell ref="IT755:IY756"/>
    <mergeCell ref="JC755:JH756"/>
    <mergeCell ref="JL755:JQ756"/>
    <mergeCell ref="KM562:KR563"/>
    <mergeCell ref="GI562:GN563"/>
    <mergeCell ref="GR562:GW563"/>
    <mergeCell ref="HA562:HF563"/>
    <mergeCell ref="HJ562:HO563"/>
    <mergeCell ref="HS562:HX563"/>
    <mergeCell ref="IB562:IG563"/>
    <mergeCell ref="IK562:IP563"/>
    <mergeCell ref="IT562:IY563"/>
    <mergeCell ref="JC562:JH563"/>
    <mergeCell ref="JL562:JQ563"/>
    <mergeCell ref="JU562:JZ563"/>
    <mergeCell ref="KD562:KI563"/>
    <mergeCell ref="EG742:EL743"/>
    <mergeCell ref="EP742:EU743"/>
    <mergeCell ref="EY742:FD743"/>
    <mergeCell ref="LN562:LS563"/>
    <mergeCell ref="LW562:MB563"/>
    <mergeCell ref="MF562:MK563"/>
    <mergeCell ref="MO562:MT563"/>
    <mergeCell ref="MX562:NC563"/>
    <mergeCell ref="NG562:NL563"/>
    <mergeCell ref="NP562:NU563"/>
    <mergeCell ref="NY562:OD563"/>
    <mergeCell ref="OH562:OM563"/>
    <mergeCell ref="OQ562:OV563"/>
    <mergeCell ref="OZ562:PE563"/>
    <mergeCell ref="LE560:LJ561"/>
    <mergeCell ref="LN560:LS561"/>
    <mergeCell ref="LW560:MB561"/>
    <mergeCell ref="MF560:MK561"/>
    <mergeCell ref="MO560:MT561"/>
    <mergeCell ref="MX560:NC561"/>
    <mergeCell ref="NG560:NL561"/>
    <mergeCell ref="NP560:NU561"/>
    <mergeCell ref="NY560:OD561"/>
    <mergeCell ref="OH560:OM561"/>
    <mergeCell ref="OQ560:OV561"/>
    <mergeCell ref="OZ560:PE561"/>
    <mergeCell ref="AU560:AZ561"/>
    <mergeCell ref="BD560:BI561"/>
    <mergeCell ref="BM560:BR561"/>
    <mergeCell ref="BV560:CA561"/>
    <mergeCell ref="CE560:CJ561"/>
    <mergeCell ref="CN560:CS561"/>
    <mergeCell ref="CW560:DB561"/>
    <mergeCell ref="DF560:DK561"/>
    <mergeCell ref="DO560:DT561"/>
    <mergeCell ref="DX560:EC561"/>
    <mergeCell ref="EG560:EL561"/>
    <mergeCell ref="EP560:EU561"/>
    <mergeCell ref="EY560:FD561"/>
    <mergeCell ref="FH560:FM561"/>
    <mergeCell ref="FQ560:FV561"/>
    <mergeCell ref="KV562:LA563"/>
    <mergeCell ref="LE562:LJ563"/>
    <mergeCell ref="FZ560:GE561"/>
    <mergeCell ref="GI560:GN561"/>
    <mergeCell ref="GR560:GW561"/>
    <mergeCell ref="HA560:HF561"/>
    <mergeCell ref="HJ560:HO561"/>
    <mergeCell ref="HS560:HX561"/>
    <mergeCell ref="IB560:IG561"/>
    <mergeCell ref="IK560:IP561"/>
    <mergeCell ref="IT560:IY561"/>
    <mergeCell ref="JC560:JH561"/>
    <mergeCell ref="JL560:JQ561"/>
    <mergeCell ref="JU560:JZ561"/>
    <mergeCell ref="KD560:KI561"/>
    <mergeCell ref="FQ562:FV563"/>
    <mergeCell ref="FZ562:GE563"/>
    <mergeCell ref="T562:Y563"/>
    <mergeCell ref="AC562:AH563"/>
    <mergeCell ref="AL562:AQ563"/>
    <mergeCell ref="AU562:AZ563"/>
    <mergeCell ref="BD562:BI563"/>
    <mergeCell ref="BM562:BR563"/>
    <mergeCell ref="BV562:CA563"/>
    <mergeCell ref="CE562:CJ563"/>
    <mergeCell ref="CN562:CS563"/>
    <mergeCell ref="CW562:DB563"/>
    <mergeCell ref="DF562:DK563"/>
    <mergeCell ref="DO562:DT563"/>
    <mergeCell ref="DX562:EC563"/>
    <mergeCell ref="EG562:EL563"/>
    <mergeCell ref="EP562:EU563"/>
    <mergeCell ref="EY562:FD563"/>
    <mergeCell ref="FH562:FM563"/>
    <mergeCell ref="J1:PG1"/>
    <mergeCell ref="NY742:OD743"/>
    <mergeCell ref="OH742:OM743"/>
    <mergeCell ref="OQ742:OV743"/>
    <mergeCell ref="OZ742:PE743"/>
    <mergeCell ref="KV742:LA743"/>
    <mergeCell ref="LE742:LJ743"/>
    <mergeCell ref="LN742:LS743"/>
    <mergeCell ref="LW742:MB743"/>
    <mergeCell ref="MF742:MK743"/>
    <mergeCell ref="MO742:MT743"/>
    <mergeCell ref="MX742:NC743"/>
    <mergeCell ref="NG742:NL743"/>
    <mergeCell ref="NP742:NU743"/>
    <mergeCell ref="HS742:HX743"/>
    <mergeCell ref="IB742:IG743"/>
    <mergeCell ref="IK742:IP743"/>
    <mergeCell ref="IT742:IY743"/>
    <mergeCell ref="JC742:JH743"/>
    <mergeCell ref="JL742:JQ743"/>
    <mergeCell ref="JU742:JZ743"/>
    <mergeCell ref="KD742:KI743"/>
    <mergeCell ref="KM742:KR743"/>
    <mergeCell ref="BD742:BI743"/>
    <mergeCell ref="BM742:BR743"/>
    <mergeCell ref="BV742:CA743"/>
    <mergeCell ref="CE742:CJ743"/>
    <mergeCell ref="CN742:CS743"/>
    <mergeCell ref="CW742:DB743"/>
    <mergeCell ref="DF742:DK743"/>
    <mergeCell ref="DO742:DT743"/>
    <mergeCell ref="DX742:EC743"/>
    <mergeCell ref="GR740:GW741"/>
    <mergeCell ref="FH742:FM743"/>
    <mergeCell ref="FQ742:FV743"/>
    <mergeCell ref="FZ742:GE743"/>
    <mergeCell ref="GI742:GN743"/>
    <mergeCell ref="GR742:GW743"/>
    <mergeCell ref="HA742:HF743"/>
    <mergeCell ref="HJ742:HO743"/>
    <mergeCell ref="NY740:OD741"/>
    <mergeCell ref="OH740:OM741"/>
    <mergeCell ref="OQ740:OV741"/>
    <mergeCell ref="OZ740:PE741"/>
    <mergeCell ref="KV740:LA741"/>
    <mergeCell ref="LE740:LJ741"/>
    <mergeCell ref="LN740:LS741"/>
    <mergeCell ref="LW740:MB741"/>
    <mergeCell ref="MF740:MK741"/>
    <mergeCell ref="MO740:MT741"/>
    <mergeCell ref="MX740:NC741"/>
    <mergeCell ref="NG740:NL741"/>
    <mergeCell ref="NP740:NU741"/>
    <mergeCell ref="HS740:HX741"/>
    <mergeCell ref="IB740:IG741"/>
    <mergeCell ref="IK740:IP741"/>
    <mergeCell ref="IT740:IY741"/>
    <mergeCell ref="JC740:JH741"/>
    <mergeCell ref="JL740:JQ741"/>
    <mergeCell ref="JU740:JZ741"/>
    <mergeCell ref="KD740:KI741"/>
    <mergeCell ref="KM740:KR741"/>
    <mergeCell ref="HA740:HF741"/>
    <mergeCell ref="HJ740:HO741"/>
    <mergeCell ref="LN727:LS728"/>
    <mergeCell ref="LW727:MB728"/>
    <mergeCell ref="MF727:MK728"/>
    <mergeCell ref="MO727:MT728"/>
    <mergeCell ref="MX727:NC728"/>
    <mergeCell ref="NG727:NL728"/>
    <mergeCell ref="NP727:NU728"/>
    <mergeCell ref="HS727:HX728"/>
    <mergeCell ref="IB727:IG728"/>
    <mergeCell ref="IK727:IP728"/>
    <mergeCell ref="IT727:IY728"/>
    <mergeCell ref="JC727:JH728"/>
    <mergeCell ref="JL727:JQ728"/>
    <mergeCell ref="JU727:JZ728"/>
    <mergeCell ref="KD727:KI728"/>
    <mergeCell ref="KM727:KR728"/>
    <mergeCell ref="BD740:BI741"/>
    <mergeCell ref="BM740:BR741"/>
    <mergeCell ref="BV740:CA741"/>
    <mergeCell ref="CE740:CJ741"/>
    <mergeCell ref="CN740:CS741"/>
    <mergeCell ref="CW740:DB741"/>
    <mergeCell ref="DF740:DK741"/>
    <mergeCell ref="DO740:DT741"/>
    <mergeCell ref="DX740:EC741"/>
    <mergeCell ref="EG740:EL741"/>
    <mergeCell ref="EP740:EU741"/>
    <mergeCell ref="EY740:FD741"/>
    <mergeCell ref="FH740:FM741"/>
    <mergeCell ref="FQ740:FV741"/>
    <mergeCell ref="FZ740:GE741"/>
    <mergeCell ref="GI740:GN741"/>
    <mergeCell ref="BD727:BI728"/>
    <mergeCell ref="BM727:BR728"/>
    <mergeCell ref="BV727:CA728"/>
    <mergeCell ref="CE727:CJ728"/>
    <mergeCell ref="CN727:CS728"/>
    <mergeCell ref="CW727:DB728"/>
    <mergeCell ref="DF727:DK728"/>
    <mergeCell ref="DO727:DT728"/>
    <mergeCell ref="DX727:EC728"/>
    <mergeCell ref="EG727:EL728"/>
    <mergeCell ref="EP727:EU728"/>
    <mergeCell ref="EY727:FD728"/>
    <mergeCell ref="FH727:FM728"/>
    <mergeCell ref="FQ727:FV728"/>
    <mergeCell ref="FZ727:GE728"/>
    <mergeCell ref="GI727:GN728"/>
    <mergeCell ref="GR727:GW728"/>
    <mergeCell ref="HA727:HF728"/>
    <mergeCell ref="HJ727:HO728"/>
    <mergeCell ref="NY725:OD726"/>
    <mergeCell ref="OH725:OM726"/>
    <mergeCell ref="OQ725:OV726"/>
    <mergeCell ref="OZ725:PE726"/>
    <mergeCell ref="KV725:LA726"/>
    <mergeCell ref="LE725:LJ726"/>
    <mergeCell ref="LN725:LS726"/>
    <mergeCell ref="LW725:MB726"/>
    <mergeCell ref="MF725:MK726"/>
    <mergeCell ref="MO725:MT726"/>
    <mergeCell ref="MX725:NC726"/>
    <mergeCell ref="NG725:NL726"/>
    <mergeCell ref="NP725:NU726"/>
    <mergeCell ref="HS725:HX726"/>
    <mergeCell ref="IB725:IG726"/>
    <mergeCell ref="IK725:IP726"/>
    <mergeCell ref="IT725:IY726"/>
    <mergeCell ref="JC725:JH726"/>
    <mergeCell ref="JL725:JQ726"/>
    <mergeCell ref="JU725:JZ726"/>
    <mergeCell ref="KD725:KI726"/>
    <mergeCell ref="KM725:KR726"/>
    <mergeCell ref="HA725:HF726"/>
    <mergeCell ref="HJ725:HO726"/>
    <mergeCell ref="NY727:OD728"/>
    <mergeCell ref="OH727:OM728"/>
    <mergeCell ref="OQ727:OV728"/>
    <mergeCell ref="OZ727:PE728"/>
    <mergeCell ref="KV727:LA728"/>
    <mergeCell ref="LE727:LJ728"/>
    <mergeCell ref="BD725:BI726"/>
    <mergeCell ref="BM725:BR726"/>
    <mergeCell ref="BV725:CA726"/>
    <mergeCell ref="CE725:CJ726"/>
    <mergeCell ref="CN725:CS726"/>
    <mergeCell ref="CW725:DB726"/>
    <mergeCell ref="DF725:DK726"/>
    <mergeCell ref="DO725:DT726"/>
    <mergeCell ref="DX725:EC726"/>
    <mergeCell ref="EG725:EL726"/>
    <mergeCell ref="EP725:EU726"/>
    <mergeCell ref="EY725:FD726"/>
    <mergeCell ref="FH725:FM726"/>
    <mergeCell ref="FQ725:FV726"/>
    <mergeCell ref="FZ725:GE726"/>
    <mergeCell ref="GI725:GN726"/>
    <mergeCell ref="GR725:GW726"/>
    <mergeCell ref="BD712:BI713"/>
    <mergeCell ref="BM712:BR713"/>
    <mergeCell ref="BV712:CA713"/>
    <mergeCell ref="CE712:CJ713"/>
    <mergeCell ref="CN712:CS713"/>
    <mergeCell ref="CW712:DB713"/>
    <mergeCell ref="DF712:DK713"/>
    <mergeCell ref="DO712:DT713"/>
    <mergeCell ref="DX712:EC713"/>
    <mergeCell ref="EG712:EL713"/>
    <mergeCell ref="EP712:EU713"/>
    <mergeCell ref="EY712:FD713"/>
    <mergeCell ref="FH712:FM713"/>
    <mergeCell ref="FQ712:FV713"/>
    <mergeCell ref="FZ712:GE713"/>
    <mergeCell ref="GI712:GN713"/>
    <mergeCell ref="GR712:GW713"/>
    <mergeCell ref="NY712:OD713"/>
    <mergeCell ref="OH712:OM713"/>
    <mergeCell ref="OQ712:OV713"/>
    <mergeCell ref="OZ712:PE713"/>
    <mergeCell ref="KV712:LA713"/>
    <mergeCell ref="NY710:OD711"/>
    <mergeCell ref="OH710:OM711"/>
    <mergeCell ref="OQ710:OV711"/>
    <mergeCell ref="OZ710:PE711"/>
    <mergeCell ref="KV710:LA711"/>
    <mergeCell ref="LE710:LJ711"/>
    <mergeCell ref="LN710:LS711"/>
    <mergeCell ref="LW710:MB711"/>
    <mergeCell ref="MF710:MK711"/>
    <mergeCell ref="MO710:MT711"/>
    <mergeCell ref="MX710:NC711"/>
    <mergeCell ref="NG710:NL711"/>
    <mergeCell ref="NP710:NU711"/>
    <mergeCell ref="JU710:JZ711"/>
    <mergeCell ref="KD710:KI711"/>
    <mergeCell ref="KM710:KR711"/>
    <mergeCell ref="LE712:LJ713"/>
    <mergeCell ref="LN712:LS713"/>
    <mergeCell ref="KM712:KR713"/>
    <mergeCell ref="HA712:HF713"/>
    <mergeCell ref="HJ712:HO713"/>
    <mergeCell ref="HA710:HF711"/>
    <mergeCell ref="HJ710:HO711"/>
    <mergeCell ref="LW712:MB713"/>
    <mergeCell ref="MF712:MK713"/>
    <mergeCell ref="MO712:MT713"/>
    <mergeCell ref="MX712:NC713"/>
    <mergeCell ref="NG712:NL713"/>
    <mergeCell ref="NP712:NU713"/>
    <mergeCell ref="HS712:HX713"/>
    <mergeCell ref="IB712:IG713"/>
    <mergeCell ref="IK712:IP713"/>
    <mergeCell ref="IT712:IY713"/>
    <mergeCell ref="JC712:JH713"/>
    <mergeCell ref="JL712:JQ713"/>
    <mergeCell ref="JU712:JZ713"/>
    <mergeCell ref="KD712:KI713"/>
    <mergeCell ref="FH697:FM698"/>
    <mergeCell ref="FQ697:FV698"/>
    <mergeCell ref="FZ697:GE698"/>
    <mergeCell ref="GI697:GN698"/>
    <mergeCell ref="GR697:GW698"/>
    <mergeCell ref="EY710:FD711"/>
    <mergeCell ref="FH710:FM711"/>
    <mergeCell ref="FQ710:FV711"/>
    <mergeCell ref="FZ710:GE711"/>
    <mergeCell ref="GI710:GN711"/>
    <mergeCell ref="GR710:GW711"/>
    <mergeCell ref="HS710:HX711"/>
    <mergeCell ref="IB710:IG711"/>
    <mergeCell ref="IK710:IP711"/>
    <mergeCell ref="IT710:IY711"/>
    <mergeCell ref="JC710:JH711"/>
    <mergeCell ref="JL710:JQ711"/>
    <mergeCell ref="BD710:BI711"/>
    <mergeCell ref="BM710:BR711"/>
    <mergeCell ref="BV710:CA711"/>
    <mergeCell ref="CE710:CJ711"/>
    <mergeCell ref="CN710:CS711"/>
    <mergeCell ref="CW710:DB711"/>
    <mergeCell ref="DF710:DK711"/>
    <mergeCell ref="DO710:DT711"/>
    <mergeCell ref="DX710:EC711"/>
    <mergeCell ref="EG710:EL711"/>
    <mergeCell ref="EP710:EU711"/>
    <mergeCell ref="NY697:OD698"/>
    <mergeCell ref="OH697:OM698"/>
    <mergeCell ref="OQ697:OV698"/>
    <mergeCell ref="OZ697:PE698"/>
    <mergeCell ref="KV697:LA698"/>
    <mergeCell ref="LE697:LJ698"/>
    <mergeCell ref="LN697:LS698"/>
    <mergeCell ref="LW697:MB698"/>
    <mergeCell ref="MF697:MK698"/>
    <mergeCell ref="MO697:MT698"/>
    <mergeCell ref="MX697:NC698"/>
    <mergeCell ref="NG697:NL698"/>
    <mergeCell ref="NP697:NU698"/>
    <mergeCell ref="HS697:HX698"/>
    <mergeCell ref="IB697:IG698"/>
    <mergeCell ref="IK697:IP698"/>
    <mergeCell ref="IT697:IY698"/>
    <mergeCell ref="JC697:JH698"/>
    <mergeCell ref="JL697:JQ698"/>
    <mergeCell ref="BD697:BI698"/>
    <mergeCell ref="BM697:BR698"/>
    <mergeCell ref="NY695:OD696"/>
    <mergeCell ref="OH695:OM696"/>
    <mergeCell ref="OQ695:OV696"/>
    <mergeCell ref="OZ695:PE696"/>
    <mergeCell ref="KV695:LA696"/>
    <mergeCell ref="LE695:LJ696"/>
    <mergeCell ref="LN695:LS696"/>
    <mergeCell ref="LW695:MB696"/>
    <mergeCell ref="MF695:MK696"/>
    <mergeCell ref="MO695:MT696"/>
    <mergeCell ref="MX695:NC696"/>
    <mergeCell ref="NG695:NL696"/>
    <mergeCell ref="NP695:NU696"/>
    <mergeCell ref="JC695:JH696"/>
    <mergeCell ref="JL695:JQ696"/>
    <mergeCell ref="JU695:JZ696"/>
    <mergeCell ref="KD695:KI696"/>
    <mergeCell ref="KM695:KR696"/>
    <mergeCell ref="NY682:OD683"/>
    <mergeCell ref="OH682:OM683"/>
    <mergeCell ref="OQ682:OV683"/>
    <mergeCell ref="OZ682:PE683"/>
    <mergeCell ref="KV682:LA683"/>
    <mergeCell ref="LE682:LJ683"/>
    <mergeCell ref="LN682:LS683"/>
    <mergeCell ref="LW682:MB683"/>
    <mergeCell ref="MF682:MK683"/>
    <mergeCell ref="MO682:MT683"/>
    <mergeCell ref="MX682:NC683"/>
    <mergeCell ref="NG682:NL683"/>
    <mergeCell ref="NP682:NU683"/>
    <mergeCell ref="HS682:HX683"/>
    <mergeCell ref="IB682:IG683"/>
    <mergeCell ref="IK682:IP683"/>
    <mergeCell ref="IT682:IY683"/>
    <mergeCell ref="JC682:JH683"/>
    <mergeCell ref="JL682:JQ683"/>
    <mergeCell ref="JU682:JZ683"/>
    <mergeCell ref="KD682:KI683"/>
    <mergeCell ref="KM682:KR683"/>
    <mergeCell ref="HA682:HF683"/>
    <mergeCell ref="HJ682:HO683"/>
    <mergeCell ref="BD695:BI696"/>
    <mergeCell ref="BM695:BR696"/>
    <mergeCell ref="BV695:CA696"/>
    <mergeCell ref="CE695:CJ696"/>
    <mergeCell ref="CN695:CS696"/>
    <mergeCell ref="CW695:DB696"/>
    <mergeCell ref="DF695:DK696"/>
    <mergeCell ref="DO695:DT696"/>
    <mergeCell ref="JU697:JZ698"/>
    <mergeCell ref="KD697:KI698"/>
    <mergeCell ref="KM697:KR698"/>
    <mergeCell ref="EY695:FD696"/>
    <mergeCell ref="FH695:FM696"/>
    <mergeCell ref="FQ695:FV696"/>
    <mergeCell ref="FZ695:GE696"/>
    <mergeCell ref="GI695:GN696"/>
    <mergeCell ref="GR695:GW696"/>
    <mergeCell ref="HS695:HX696"/>
    <mergeCell ref="HA697:HF698"/>
    <mergeCell ref="HJ697:HO698"/>
    <mergeCell ref="BV697:CA698"/>
    <mergeCell ref="CE697:CJ698"/>
    <mergeCell ref="CN697:CS698"/>
    <mergeCell ref="CW697:DB698"/>
    <mergeCell ref="DF697:DK698"/>
    <mergeCell ref="DO697:DT698"/>
    <mergeCell ref="DX697:EC698"/>
    <mergeCell ref="EG697:EL698"/>
    <mergeCell ref="EP697:EU698"/>
    <mergeCell ref="EY697:FD698"/>
    <mergeCell ref="BD682:BI683"/>
    <mergeCell ref="BM682:BR683"/>
    <mergeCell ref="BV682:CA683"/>
    <mergeCell ref="CE682:CJ683"/>
    <mergeCell ref="CN682:CS683"/>
    <mergeCell ref="CW682:DB683"/>
    <mergeCell ref="DF682:DK683"/>
    <mergeCell ref="DO682:DT683"/>
    <mergeCell ref="DX682:EC683"/>
    <mergeCell ref="EG682:EL683"/>
    <mergeCell ref="EP682:EU683"/>
    <mergeCell ref="EY682:FD683"/>
    <mergeCell ref="FH682:FM683"/>
    <mergeCell ref="FQ682:FV683"/>
    <mergeCell ref="FZ682:GE683"/>
    <mergeCell ref="GI682:GN683"/>
    <mergeCell ref="GR682:GW683"/>
    <mergeCell ref="DX695:EC696"/>
    <mergeCell ref="EG695:EL696"/>
    <mergeCell ref="EP695:EU696"/>
    <mergeCell ref="KV680:LA681"/>
    <mergeCell ref="LE680:LJ681"/>
    <mergeCell ref="LN680:LS681"/>
    <mergeCell ref="LW680:MB681"/>
    <mergeCell ref="MF680:MK681"/>
    <mergeCell ref="MO680:MT681"/>
    <mergeCell ref="MX680:NC681"/>
    <mergeCell ref="NG680:NL681"/>
    <mergeCell ref="NP680:NU681"/>
    <mergeCell ref="HS680:HX681"/>
    <mergeCell ref="IB680:IG681"/>
    <mergeCell ref="IK680:IP681"/>
    <mergeCell ref="IT680:IY681"/>
    <mergeCell ref="JC680:JH681"/>
    <mergeCell ref="JL680:JQ681"/>
    <mergeCell ref="JU680:JZ681"/>
    <mergeCell ref="KD680:KI681"/>
    <mergeCell ref="KM680:KR681"/>
    <mergeCell ref="EY680:FD681"/>
    <mergeCell ref="FH680:FM681"/>
    <mergeCell ref="FQ680:FV681"/>
    <mergeCell ref="FZ680:GE681"/>
    <mergeCell ref="GI680:GN681"/>
    <mergeCell ref="GR680:GW681"/>
    <mergeCell ref="IB695:IG696"/>
    <mergeCell ref="IK695:IP696"/>
    <mergeCell ref="IT695:IY696"/>
    <mergeCell ref="HA695:HF696"/>
    <mergeCell ref="HJ695:HO696"/>
    <mergeCell ref="NY667:OD668"/>
    <mergeCell ref="OH667:OM668"/>
    <mergeCell ref="OQ667:OV668"/>
    <mergeCell ref="OZ667:PE668"/>
    <mergeCell ref="KV667:LA668"/>
    <mergeCell ref="LE667:LJ668"/>
    <mergeCell ref="LN667:LS668"/>
    <mergeCell ref="LW667:MB668"/>
    <mergeCell ref="MF667:MK668"/>
    <mergeCell ref="MO667:MT668"/>
    <mergeCell ref="MX667:NC668"/>
    <mergeCell ref="NG667:NL668"/>
    <mergeCell ref="NP667:NU668"/>
    <mergeCell ref="HS667:HX668"/>
    <mergeCell ref="IB667:IG668"/>
    <mergeCell ref="IK667:IP668"/>
    <mergeCell ref="IT667:IY668"/>
    <mergeCell ref="JC667:JH668"/>
    <mergeCell ref="JL667:JQ668"/>
    <mergeCell ref="JU667:JZ668"/>
    <mergeCell ref="KD667:KI668"/>
    <mergeCell ref="KM667:KR668"/>
    <mergeCell ref="NY680:OD681"/>
    <mergeCell ref="OH680:OM681"/>
    <mergeCell ref="OQ680:OV681"/>
    <mergeCell ref="OZ680:PE681"/>
    <mergeCell ref="HA680:HF681"/>
    <mergeCell ref="HJ680:HO681"/>
    <mergeCell ref="BD667:BI668"/>
    <mergeCell ref="BM667:BR668"/>
    <mergeCell ref="BV667:CA668"/>
    <mergeCell ref="CE667:CJ668"/>
    <mergeCell ref="CN667:CS668"/>
    <mergeCell ref="CW667:DB668"/>
    <mergeCell ref="DF667:DK668"/>
    <mergeCell ref="DO667:DT668"/>
    <mergeCell ref="DX667:EC668"/>
    <mergeCell ref="EG667:EL668"/>
    <mergeCell ref="EP667:EU668"/>
    <mergeCell ref="EY667:FD668"/>
    <mergeCell ref="FH667:FM668"/>
    <mergeCell ref="FQ667:FV668"/>
    <mergeCell ref="FZ667:GE668"/>
    <mergeCell ref="GI667:GN668"/>
    <mergeCell ref="GR667:GW668"/>
    <mergeCell ref="HA667:HF668"/>
    <mergeCell ref="HJ667:HO668"/>
    <mergeCell ref="BD680:BI681"/>
    <mergeCell ref="BM680:BR681"/>
    <mergeCell ref="BV680:CA681"/>
    <mergeCell ref="CE680:CJ681"/>
    <mergeCell ref="CN680:CS681"/>
    <mergeCell ref="CW680:DB681"/>
    <mergeCell ref="DF680:DK681"/>
    <mergeCell ref="DO680:DT681"/>
    <mergeCell ref="DX680:EC681"/>
    <mergeCell ref="EG680:EL681"/>
    <mergeCell ref="EP680:EU681"/>
    <mergeCell ref="KV665:LA666"/>
    <mergeCell ref="LE665:LJ666"/>
    <mergeCell ref="LN665:LS666"/>
    <mergeCell ref="LW665:MB666"/>
    <mergeCell ref="MF665:MK666"/>
    <mergeCell ref="MO665:MT666"/>
    <mergeCell ref="MX665:NC666"/>
    <mergeCell ref="NG665:NL666"/>
    <mergeCell ref="NP665:NU666"/>
    <mergeCell ref="HS665:HX666"/>
    <mergeCell ref="IB665:IG666"/>
    <mergeCell ref="IK665:IP666"/>
    <mergeCell ref="IT665:IY666"/>
    <mergeCell ref="JC665:JH666"/>
    <mergeCell ref="JL665:JQ666"/>
    <mergeCell ref="JU665:JZ666"/>
    <mergeCell ref="KD665:KI666"/>
    <mergeCell ref="KM665:KR666"/>
    <mergeCell ref="EY665:FD666"/>
    <mergeCell ref="FH665:FM666"/>
    <mergeCell ref="FQ665:FV666"/>
    <mergeCell ref="FZ665:GE666"/>
    <mergeCell ref="GI665:GN666"/>
    <mergeCell ref="GR665:GW666"/>
    <mergeCell ref="DO665:DT666"/>
    <mergeCell ref="DX665:EC666"/>
    <mergeCell ref="EG665:EL666"/>
    <mergeCell ref="EP665:EU666"/>
    <mergeCell ref="NY652:OD653"/>
    <mergeCell ref="OH652:OM653"/>
    <mergeCell ref="OQ652:OV653"/>
    <mergeCell ref="OZ652:PE653"/>
    <mergeCell ref="KV652:LA653"/>
    <mergeCell ref="LE652:LJ653"/>
    <mergeCell ref="LN652:LS653"/>
    <mergeCell ref="LW652:MB653"/>
    <mergeCell ref="MF652:MK653"/>
    <mergeCell ref="MO652:MT653"/>
    <mergeCell ref="MX652:NC653"/>
    <mergeCell ref="NG652:NL653"/>
    <mergeCell ref="NP652:NU653"/>
    <mergeCell ref="HS652:HX653"/>
    <mergeCell ref="IB652:IG653"/>
    <mergeCell ref="IK652:IP653"/>
    <mergeCell ref="IT652:IY653"/>
    <mergeCell ref="JC652:JH653"/>
    <mergeCell ref="JL652:JQ653"/>
    <mergeCell ref="JU652:JZ653"/>
    <mergeCell ref="KD652:KI653"/>
    <mergeCell ref="KM652:KR653"/>
    <mergeCell ref="NY665:OD666"/>
    <mergeCell ref="OH665:OM666"/>
    <mergeCell ref="OQ665:OV666"/>
    <mergeCell ref="OZ665:PE666"/>
    <mergeCell ref="HA665:HF666"/>
    <mergeCell ref="HJ665:HO666"/>
    <mergeCell ref="BD652:BI653"/>
    <mergeCell ref="BM652:BR653"/>
    <mergeCell ref="BV652:CA653"/>
    <mergeCell ref="CE652:CJ653"/>
    <mergeCell ref="CN652:CS653"/>
    <mergeCell ref="CW652:DB653"/>
    <mergeCell ref="DF652:DK653"/>
    <mergeCell ref="DO652:DT653"/>
    <mergeCell ref="DX652:EC653"/>
    <mergeCell ref="EG652:EL653"/>
    <mergeCell ref="EP652:EU653"/>
    <mergeCell ref="EY652:FD653"/>
    <mergeCell ref="FH652:FM653"/>
    <mergeCell ref="FQ652:FV653"/>
    <mergeCell ref="FZ652:GE653"/>
    <mergeCell ref="GI652:GN653"/>
    <mergeCell ref="GR652:GW653"/>
    <mergeCell ref="HA652:HF653"/>
    <mergeCell ref="HJ652:HO653"/>
    <mergeCell ref="BD665:BI666"/>
    <mergeCell ref="BM665:BR666"/>
    <mergeCell ref="BV665:CA666"/>
    <mergeCell ref="CE665:CJ666"/>
    <mergeCell ref="CN665:CS666"/>
    <mergeCell ref="CW665:DB666"/>
    <mergeCell ref="DF665:DK666"/>
    <mergeCell ref="KV650:LA651"/>
    <mergeCell ref="LE650:LJ651"/>
    <mergeCell ref="LN650:LS651"/>
    <mergeCell ref="LW650:MB651"/>
    <mergeCell ref="MF650:MK651"/>
    <mergeCell ref="MO650:MT651"/>
    <mergeCell ref="MX650:NC651"/>
    <mergeCell ref="NG650:NL651"/>
    <mergeCell ref="NP650:NU651"/>
    <mergeCell ref="HS650:HX651"/>
    <mergeCell ref="IB650:IG651"/>
    <mergeCell ref="IK650:IP651"/>
    <mergeCell ref="IT650:IY651"/>
    <mergeCell ref="JC650:JH651"/>
    <mergeCell ref="JL650:JQ651"/>
    <mergeCell ref="JU650:JZ651"/>
    <mergeCell ref="KD650:KI651"/>
    <mergeCell ref="KM650:KR651"/>
    <mergeCell ref="EY650:FD651"/>
    <mergeCell ref="FH650:FM651"/>
    <mergeCell ref="FQ650:FV651"/>
    <mergeCell ref="FZ650:GE651"/>
    <mergeCell ref="GI650:GN651"/>
    <mergeCell ref="GR650:GW651"/>
    <mergeCell ref="NY637:OD638"/>
    <mergeCell ref="OH637:OM638"/>
    <mergeCell ref="OQ637:OV638"/>
    <mergeCell ref="OZ637:PE638"/>
    <mergeCell ref="KV637:LA638"/>
    <mergeCell ref="LE637:LJ638"/>
    <mergeCell ref="LN637:LS638"/>
    <mergeCell ref="LW637:MB638"/>
    <mergeCell ref="MF637:MK638"/>
    <mergeCell ref="MO637:MT638"/>
    <mergeCell ref="MX637:NC638"/>
    <mergeCell ref="NG637:NL638"/>
    <mergeCell ref="NP637:NU638"/>
    <mergeCell ref="HS637:HX638"/>
    <mergeCell ref="IB637:IG638"/>
    <mergeCell ref="IK637:IP638"/>
    <mergeCell ref="IT637:IY638"/>
    <mergeCell ref="JC637:JH638"/>
    <mergeCell ref="JL637:JQ638"/>
    <mergeCell ref="JU637:JZ638"/>
    <mergeCell ref="KD637:KI638"/>
    <mergeCell ref="KM637:KR638"/>
    <mergeCell ref="NY650:OD651"/>
    <mergeCell ref="OH650:OM651"/>
    <mergeCell ref="OQ650:OV651"/>
    <mergeCell ref="OZ650:PE651"/>
    <mergeCell ref="HA650:HF651"/>
    <mergeCell ref="HJ650:HO651"/>
    <mergeCell ref="BD637:BI638"/>
    <mergeCell ref="BM637:BR638"/>
    <mergeCell ref="BV637:CA638"/>
    <mergeCell ref="CE637:CJ638"/>
    <mergeCell ref="CN637:CS638"/>
    <mergeCell ref="CW637:DB638"/>
    <mergeCell ref="DF637:DK638"/>
    <mergeCell ref="DO637:DT638"/>
    <mergeCell ref="DX637:EC638"/>
    <mergeCell ref="EG637:EL638"/>
    <mergeCell ref="EP637:EU638"/>
    <mergeCell ref="EY637:FD638"/>
    <mergeCell ref="FH637:FM638"/>
    <mergeCell ref="FQ637:FV638"/>
    <mergeCell ref="FZ637:GE638"/>
    <mergeCell ref="GI637:GN638"/>
    <mergeCell ref="GR637:GW638"/>
    <mergeCell ref="HA637:HF638"/>
    <mergeCell ref="HJ637:HO638"/>
    <mergeCell ref="BD650:BI651"/>
    <mergeCell ref="BM650:BR651"/>
    <mergeCell ref="BV650:CA651"/>
    <mergeCell ref="CE650:CJ651"/>
    <mergeCell ref="CN650:CS651"/>
    <mergeCell ref="CW650:DB651"/>
    <mergeCell ref="DF650:DK651"/>
    <mergeCell ref="DO650:DT651"/>
    <mergeCell ref="DX650:EC651"/>
    <mergeCell ref="EG650:EL651"/>
    <mergeCell ref="EP650:EU651"/>
    <mergeCell ref="KV635:LA636"/>
    <mergeCell ref="LE635:LJ636"/>
    <mergeCell ref="LN635:LS636"/>
    <mergeCell ref="LW635:MB636"/>
    <mergeCell ref="MF635:MK636"/>
    <mergeCell ref="MO635:MT636"/>
    <mergeCell ref="MX635:NC636"/>
    <mergeCell ref="NG635:NL636"/>
    <mergeCell ref="NP635:NU636"/>
    <mergeCell ref="HS635:HX636"/>
    <mergeCell ref="IB635:IG636"/>
    <mergeCell ref="IK635:IP636"/>
    <mergeCell ref="IT635:IY636"/>
    <mergeCell ref="JC635:JH636"/>
    <mergeCell ref="JL635:JQ636"/>
    <mergeCell ref="JU635:JZ636"/>
    <mergeCell ref="KD635:KI636"/>
    <mergeCell ref="KM635:KR636"/>
    <mergeCell ref="EY635:FD636"/>
    <mergeCell ref="FH635:FM636"/>
    <mergeCell ref="FQ635:FV636"/>
    <mergeCell ref="FZ635:GE636"/>
    <mergeCell ref="GI635:GN636"/>
    <mergeCell ref="GR635:GW636"/>
    <mergeCell ref="NY622:OD623"/>
    <mergeCell ref="OH622:OM623"/>
    <mergeCell ref="OQ622:OV623"/>
    <mergeCell ref="OZ622:PE623"/>
    <mergeCell ref="KV622:LA623"/>
    <mergeCell ref="LE622:LJ623"/>
    <mergeCell ref="LN622:LS623"/>
    <mergeCell ref="LW622:MB623"/>
    <mergeCell ref="MF622:MK623"/>
    <mergeCell ref="MO622:MT623"/>
    <mergeCell ref="MX622:NC623"/>
    <mergeCell ref="NG622:NL623"/>
    <mergeCell ref="NP622:NU623"/>
    <mergeCell ref="HS622:HX623"/>
    <mergeCell ref="IB622:IG623"/>
    <mergeCell ref="IK622:IP623"/>
    <mergeCell ref="IT622:IY623"/>
    <mergeCell ref="JC622:JH623"/>
    <mergeCell ref="JL622:JQ623"/>
    <mergeCell ref="JU622:JZ623"/>
    <mergeCell ref="KD622:KI623"/>
    <mergeCell ref="KM622:KR623"/>
    <mergeCell ref="NY635:OD636"/>
    <mergeCell ref="OH635:OM636"/>
    <mergeCell ref="OQ635:OV636"/>
    <mergeCell ref="OZ635:PE636"/>
    <mergeCell ref="HA635:HF636"/>
    <mergeCell ref="HJ635:HO636"/>
    <mergeCell ref="BD622:BI623"/>
    <mergeCell ref="BM622:BR623"/>
    <mergeCell ref="BV622:CA623"/>
    <mergeCell ref="CE622:CJ623"/>
    <mergeCell ref="CN622:CS623"/>
    <mergeCell ref="CW622:DB623"/>
    <mergeCell ref="DF622:DK623"/>
    <mergeCell ref="DO622:DT623"/>
    <mergeCell ref="DX622:EC623"/>
    <mergeCell ref="EG622:EL623"/>
    <mergeCell ref="EP622:EU623"/>
    <mergeCell ref="EY622:FD623"/>
    <mergeCell ref="FH622:FM623"/>
    <mergeCell ref="FQ622:FV623"/>
    <mergeCell ref="FZ622:GE623"/>
    <mergeCell ref="GI622:GN623"/>
    <mergeCell ref="GR622:GW623"/>
    <mergeCell ref="HA622:HF623"/>
    <mergeCell ref="HJ622:HO623"/>
    <mergeCell ref="BD635:BI636"/>
    <mergeCell ref="BM635:BR636"/>
    <mergeCell ref="BV635:CA636"/>
    <mergeCell ref="CE635:CJ636"/>
    <mergeCell ref="CN635:CS636"/>
    <mergeCell ref="CW635:DB636"/>
    <mergeCell ref="DF635:DK636"/>
    <mergeCell ref="DO635:DT636"/>
    <mergeCell ref="DX635:EC636"/>
    <mergeCell ref="EG635:EL636"/>
    <mergeCell ref="EP635:EU636"/>
    <mergeCell ref="KV620:LA621"/>
    <mergeCell ref="LE620:LJ621"/>
    <mergeCell ref="LN620:LS621"/>
    <mergeCell ref="LW620:MB621"/>
    <mergeCell ref="MF620:MK621"/>
    <mergeCell ref="MO620:MT621"/>
    <mergeCell ref="MX620:NC621"/>
    <mergeCell ref="NG620:NL621"/>
    <mergeCell ref="NP620:NU621"/>
    <mergeCell ref="HS620:HX621"/>
    <mergeCell ref="IB620:IG621"/>
    <mergeCell ref="IK620:IP621"/>
    <mergeCell ref="IT620:IY621"/>
    <mergeCell ref="JC620:JH621"/>
    <mergeCell ref="JL620:JQ621"/>
    <mergeCell ref="JU620:JZ621"/>
    <mergeCell ref="KD620:KI621"/>
    <mergeCell ref="KM620:KR621"/>
    <mergeCell ref="EY620:FD621"/>
    <mergeCell ref="FH620:FM621"/>
    <mergeCell ref="FQ620:FV621"/>
    <mergeCell ref="FZ620:GE621"/>
    <mergeCell ref="GI620:GN621"/>
    <mergeCell ref="GR620:GW621"/>
    <mergeCell ref="NY607:OD608"/>
    <mergeCell ref="OH607:OM608"/>
    <mergeCell ref="OQ607:OV608"/>
    <mergeCell ref="OZ607:PE608"/>
    <mergeCell ref="KV607:LA608"/>
    <mergeCell ref="LE607:LJ608"/>
    <mergeCell ref="LN607:LS608"/>
    <mergeCell ref="LW607:MB608"/>
    <mergeCell ref="MF607:MK608"/>
    <mergeCell ref="MO607:MT608"/>
    <mergeCell ref="MX607:NC608"/>
    <mergeCell ref="NG607:NL608"/>
    <mergeCell ref="NP607:NU608"/>
    <mergeCell ref="HS607:HX608"/>
    <mergeCell ref="IB607:IG608"/>
    <mergeCell ref="IK607:IP608"/>
    <mergeCell ref="IT607:IY608"/>
    <mergeCell ref="JC607:JH608"/>
    <mergeCell ref="JL607:JQ608"/>
    <mergeCell ref="JU607:JZ608"/>
    <mergeCell ref="KD607:KI608"/>
    <mergeCell ref="KM607:KR608"/>
    <mergeCell ref="NY620:OD621"/>
    <mergeCell ref="OH620:OM621"/>
    <mergeCell ref="OQ620:OV621"/>
    <mergeCell ref="OZ620:PE621"/>
    <mergeCell ref="HA620:HF621"/>
    <mergeCell ref="HJ620:HO621"/>
    <mergeCell ref="BD607:BI608"/>
    <mergeCell ref="BM607:BR608"/>
    <mergeCell ref="BV607:CA608"/>
    <mergeCell ref="CE607:CJ608"/>
    <mergeCell ref="CN607:CS608"/>
    <mergeCell ref="CW607:DB608"/>
    <mergeCell ref="DF607:DK608"/>
    <mergeCell ref="DO607:DT608"/>
    <mergeCell ref="DX607:EC608"/>
    <mergeCell ref="EG607:EL608"/>
    <mergeCell ref="EP607:EU608"/>
    <mergeCell ref="EY607:FD608"/>
    <mergeCell ref="FH607:FM608"/>
    <mergeCell ref="FQ607:FV608"/>
    <mergeCell ref="FZ607:GE608"/>
    <mergeCell ref="GI607:GN608"/>
    <mergeCell ref="GR607:GW608"/>
    <mergeCell ref="HA607:HF608"/>
    <mergeCell ref="HJ607:HO608"/>
    <mergeCell ref="BD620:BI621"/>
    <mergeCell ref="BM620:BR621"/>
    <mergeCell ref="BV620:CA621"/>
    <mergeCell ref="CE620:CJ621"/>
    <mergeCell ref="CN620:CS621"/>
    <mergeCell ref="CW620:DB621"/>
    <mergeCell ref="DF620:DK621"/>
    <mergeCell ref="DO620:DT621"/>
    <mergeCell ref="DX620:EC621"/>
    <mergeCell ref="EG620:EL621"/>
    <mergeCell ref="EP620:EU621"/>
    <mergeCell ref="KV605:LA606"/>
    <mergeCell ref="LE605:LJ606"/>
    <mergeCell ref="LN605:LS606"/>
    <mergeCell ref="LW605:MB606"/>
    <mergeCell ref="MF605:MK606"/>
    <mergeCell ref="MO605:MT606"/>
    <mergeCell ref="MX605:NC606"/>
    <mergeCell ref="NG605:NL606"/>
    <mergeCell ref="NP605:NU606"/>
    <mergeCell ref="HS605:HX606"/>
    <mergeCell ref="IB605:IG606"/>
    <mergeCell ref="IK605:IP606"/>
    <mergeCell ref="IT605:IY606"/>
    <mergeCell ref="JC605:JH606"/>
    <mergeCell ref="JL605:JQ606"/>
    <mergeCell ref="JU605:JZ606"/>
    <mergeCell ref="KD605:KI606"/>
    <mergeCell ref="KM605:KR606"/>
    <mergeCell ref="EY605:FD606"/>
    <mergeCell ref="FH605:FM606"/>
    <mergeCell ref="FQ605:FV606"/>
    <mergeCell ref="FZ605:GE606"/>
    <mergeCell ref="GI605:GN606"/>
    <mergeCell ref="GR605:GW606"/>
    <mergeCell ref="NY592:OD593"/>
    <mergeCell ref="OH592:OM593"/>
    <mergeCell ref="OQ592:OV593"/>
    <mergeCell ref="OZ592:PE593"/>
    <mergeCell ref="KV592:LA593"/>
    <mergeCell ref="LE592:LJ593"/>
    <mergeCell ref="LN592:LS593"/>
    <mergeCell ref="LW592:MB593"/>
    <mergeCell ref="MF592:MK593"/>
    <mergeCell ref="MO592:MT593"/>
    <mergeCell ref="MX592:NC593"/>
    <mergeCell ref="NG592:NL593"/>
    <mergeCell ref="NP592:NU593"/>
    <mergeCell ref="HS592:HX593"/>
    <mergeCell ref="IB592:IG593"/>
    <mergeCell ref="IK592:IP593"/>
    <mergeCell ref="IT592:IY593"/>
    <mergeCell ref="JC592:JH593"/>
    <mergeCell ref="JL592:JQ593"/>
    <mergeCell ref="JU592:JZ593"/>
    <mergeCell ref="KD592:KI593"/>
    <mergeCell ref="KM592:KR593"/>
    <mergeCell ref="NY605:OD606"/>
    <mergeCell ref="OH605:OM606"/>
    <mergeCell ref="OQ605:OV606"/>
    <mergeCell ref="OZ605:PE606"/>
    <mergeCell ref="HA605:HF606"/>
    <mergeCell ref="HJ605:HO606"/>
    <mergeCell ref="BD592:BI593"/>
    <mergeCell ref="BM592:BR593"/>
    <mergeCell ref="BV592:CA593"/>
    <mergeCell ref="CE592:CJ593"/>
    <mergeCell ref="CN592:CS593"/>
    <mergeCell ref="CW592:DB593"/>
    <mergeCell ref="DF592:DK593"/>
    <mergeCell ref="DO592:DT593"/>
    <mergeCell ref="DX592:EC593"/>
    <mergeCell ref="EG592:EL593"/>
    <mergeCell ref="EP592:EU593"/>
    <mergeCell ref="EY592:FD593"/>
    <mergeCell ref="FH592:FM593"/>
    <mergeCell ref="FQ592:FV593"/>
    <mergeCell ref="FZ592:GE593"/>
    <mergeCell ref="GI592:GN593"/>
    <mergeCell ref="GR592:GW593"/>
    <mergeCell ref="HA592:HF593"/>
    <mergeCell ref="HJ592:HO593"/>
    <mergeCell ref="BD605:BI606"/>
    <mergeCell ref="BM605:BR606"/>
    <mergeCell ref="BV605:CA606"/>
    <mergeCell ref="CE605:CJ606"/>
    <mergeCell ref="CN605:CS606"/>
    <mergeCell ref="CW605:DB606"/>
    <mergeCell ref="DF605:DK606"/>
    <mergeCell ref="DO605:DT606"/>
    <mergeCell ref="DX605:EC606"/>
    <mergeCell ref="EG605:EL606"/>
    <mergeCell ref="EP605:EU606"/>
    <mergeCell ref="LE590:LJ591"/>
    <mergeCell ref="LN590:LS591"/>
    <mergeCell ref="LW590:MB591"/>
    <mergeCell ref="MF590:MK591"/>
    <mergeCell ref="MO590:MT591"/>
    <mergeCell ref="MX590:NC591"/>
    <mergeCell ref="NG590:NL591"/>
    <mergeCell ref="NP590:NU591"/>
    <mergeCell ref="HS590:HX591"/>
    <mergeCell ref="IB590:IG591"/>
    <mergeCell ref="IK590:IP591"/>
    <mergeCell ref="IT590:IY591"/>
    <mergeCell ref="JC590:JH591"/>
    <mergeCell ref="JL590:JQ591"/>
    <mergeCell ref="JU590:JZ591"/>
    <mergeCell ref="KD590:KI591"/>
    <mergeCell ref="KM590:KR591"/>
    <mergeCell ref="BD590:BI591"/>
    <mergeCell ref="BM590:BR591"/>
    <mergeCell ref="BV590:CA591"/>
    <mergeCell ref="CE590:CJ591"/>
    <mergeCell ref="CN590:CS591"/>
    <mergeCell ref="CW590:DB591"/>
    <mergeCell ref="DF590:DK591"/>
    <mergeCell ref="DO590:DT591"/>
    <mergeCell ref="DX590:EC591"/>
    <mergeCell ref="EG590:EL591"/>
    <mergeCell ref="EP590:EU591"/>
    <mergeCell ref="EY590:FD591"/>
    <mergeCell ref="FH590:FM591"/>
    <mergeCell ref="FQ590:FV591"/>
    <mergeCell ref="FZ590:GE591"/>
    <mergeCell ref="GI590:GN591"/>
    <mergeCell ref="GR590:GW591"/>
    <mergeCell ref="BD577:BI578"/>
    <mergeCell ref="BM577:BR578"/>
    <mergeCell ref="BV577:CA578"/>
    <mergeCell ref="CE577:CJ578"/>
    <mergeCell ref="CN577:CS578"/>
    <mergeCell ref="CW577:DB578"/>
    <mergeCell ref="DF577:DK578"/>
    <mergeCell ref="DO577:DT578"/>
    <mergeCell ref="DX577:EC578"/>
    <mergeCell ref="EG577:EL578"/>
    <mergeCell ref="EP577:EU578"/>
    <mergeCell ref="EY577:FD578"/>
    <mergeCell ref="FH577:FM578"/>
    <mergeCell ref="FQ577:FV578"/>
    <mergeCell ref="FZ577:GE578"/>
    <mergeCell ref="GI577:GN578"/>
    <mergeCell ref="GR577:GW578"/>
    <mergeCell ref="OZ577:PE578"/>
    <mergeCell ref="KV577:LA578"/>
    <mergeCell ref="NY575:OD576"/>
    <mergeCell ref="OH575:OM576"/>
    <mergeCell ref="OQ575:OV576"/>
    <mergeCell ref="OZ575:PE576"/>
    <mergeCell ref="KV575:LA576"/>
    <mergeCell ref="LE575:LJ576"/>
    <mergeCell ref="LN575:LS576"/>
    <mergeCell ref="LW575:MB576"/>
    <mergeCell ref="MF575:MK576"/>
    <mergeCell ref="MO575:MT576"/>
    <mergeCell ref="MX575:NC576"/>
    <mergeCell ref="NG575:NL576"/>
    <mergeCell ref="NP575:NU576"/>
    <mergeCell ref="HA590:HF591"/>
    <mergeCell ref="HJ590:HO591"/>
    <mergeCell ref="IB577:IG578"/>
    <mergeCell ref="IK577:IP578"/>
    <mergeCell ref="IT577:IY578"/>
    <mergeCell ref="JC577:JH578"/>
    <mergeCell ref="JL577:JQ578"/>
    <mergeCell ref="JU577:JZ578"/>
    <mergeCell ref="KD577:KI578"/>
    <mergeCell ref="KM577:KR578"/>
    <mergeCell ref="HA577:HF578"/>
    <mergeCell ref="HJ577:HO578"/>
    <mergeCell ref="NY590:OD591"/>
    <mergeCell ref="OH590:OM591"/>
    <mergeCell ref="OQ590:OV591"/>
    <mergeCell ref="OZ590:PE591"/>
    <mergeCell ref="KV590:LA591"/>
    <mergeCell ref="JC575:JH576"/>
    <mergeCell ref="JL575:JQ576"/>
    <mergeCell ref="JU575:JZ576"/>
    <mergeCell ref="KD575:KI576"/>
    <mergeCell ref="KM575:KR576"/>
    <mergeCell ref="LE577:LJ578"/>
    <mergeCell ref="LN577:LS578"/>
    <mergeCell ref="LW577:MB578"/>
    <mergeCell ref="MF577:MK578"/>
    <mergeCell ref="MO577:MT578"/>
    <mergeCell ref="MX577:NC578"/>
    <mergeCell ref="NG577:NL578"/>
    <mergeCell ref="NP577:NU578"/>
    <mergeCell ref="HS577:HX578"/>
    <mergeCell ref="NY577:OD578"/>
    <mergeCell ref="OH577:OM578"/>
    <mergeCell ref="OQ577:OV578"/>
    <mergeCell ref="BD575:BI576"/>
    <mergeCell ref="BM575:BR576"/>
    <mergeCell ref="BV575:CA576"/>
    <mergeCell ref="CE575:CJ576"/>
    <mergeCell ref="CN575:CS576"/>
    <mergeCell ref="CW575:DB576"/>
    <mergeCell ref="DF575:DK576"/>
    <mergeCell ref="DO575:DT576"/>
    <mergeCell ref="DX575:EC576"/>
    <mergeCell ref="EG575:EL576"/>
    <mergeCell ref="EP575:EU576"/>
    <mergeCell ref="EY575:FD576"/>
    <mergeCell ref="FH575:FM576"/>
    <mergeCell ref="FQ575:FV576"/>
    <mergeCell ref="FZ575:GE576"/>
    <mergeCell ref="GI575:GN576"/>
    <mergeCell ref="GR575:GW576"/>
    <mergeCell ref="HA575:HF576"/>
    <mergeCell ref="HJ575:HO576"/>
    <mergeCell ref="NY547:OD548"/>
    <mergeCell ref="OH547:OM548"/>
    <mergeCell ref="OQ547:OV548"/>
    <mergeCell ref="OZ547:PE548"/>
    <mergeCell ref="KV547:LA548"/>
    <mergeCell ref="LE547:LJ548"/>
    <mergeCell ref="LN547:LS548"/>
    <mergeCell ref="LW547:MB548"/>
    <mergeCell ref="MF547:MK548"/>
    <mergeCell ref="MO547:MT548"/>
    <mergeCell ref="MX547:NC548"/>
    <mergeCell ref="NG547:NL548"/>
    <mergeCell ref="NP547:NU548"/>
    <mergeCell ref="HS547:HX548"/>
    <mergeCell ref="IB547:IG548"/>
    <mergeCell ref="IK547:IP548"/>
    <mergeCell ref="IT547:IY548"/>
    <mergeCell ref="JC547:JH548"/>
    <mergeCell ref="JL547:JQ548"/>
    <mergeCell ref="JU547:JZ548"/>
    <mergeCell ref="KD547:KI548"/>
    <mergeCell ref="KM547:KR548"/>
    <mergeCell ref="KM560:KR561"/>
    <mergeCell ref="KV560:LA561"/>
    <mergeCell ref="HA547:HF548"/>
    <mergeCell ref="HJ547:HO548"/>
    <mergeCell ref="HS575:HX576"/>
    <mergeCell ref="IB575:IG576"/>
    <mergeCell ref="IK575:IP576"/>
    <mergeCell ref="IT575:IY576"/>
    <mergeCell ref="BD547:BI548"/>
    <mergeCell ref="BM547:BR548"/>
    <mergeCell ref="BV547:CA548"/>
    <mergeCell ref="CE547:CJ548"/>
    <mergeCell ref="CN547:CS548"/>
    <mergeCell ref="CW547:DB548"/>
    <mergeCell ref="DF547:DK548"/>
    <mergeCell ref="DO547:DT548"/>
    <mergeCell ref="DX547:EC548"/>
    <mergeCell ref="EG547:EL548"/>
    <mergeCell ref="EP547:EU548"/>
    <mergeCell ref="EY547:FD548"/>
    <mergeCell ref="FH547:FM548"/>
    <mergeCell ref="FQ547:FV548"/>
    <mergeCell ref="FZ547:GE548"/>
    <mergeCell ref="GI547:GN548"/>
    <mergeCell ref="GR547:GW548"/>
    <mergeCell ref="KV545:LA546"/>
    <mergeCell ref="LE545:LJ546"/>
    <mergeCell ref="LN545:LS546"/>
    <mergeCell ref="LW545:MB546"/>
    <mergeCell ref="MF545:MK546"/>
    <mergeCell ref="MO545:MT546"/>
    <mergeCell ref="MX545:NC546"/>
    <mergeCell ref="NG545:NL546"/>
    <mergeCell ref="NP545:NU546"/>
    <mergeCell ref="HS545:HX546"/>
    <mergeCell ref="IB545:IG546"/>
    <mergeCell ref="IK545:IP546"/>
    <mergeCell ref="IT545:IY546"/>
    <mergeCell ref="JC545:JH546"/>
    <mergeCell ref="JL545:JQ546"/>
    <mergeCell ref="JU545:JZ546"/>
    <mergeCell ref="KD545:KI546"/>
    <mergeCell ref="KM545:KR546"/>
    <mergeCell ref="EY545:FD546"/>
    <mergeCell ref="FH545:FM546"/>
    <mergeCell ref="FQ545:FV546"/>
    <mergeCell ref="FZ545:GE546"/>
    <mergeCell ref="GI545:GN546"/>
    <mergeCell ref="GR545:GW546"/>
    <mergeCell ref="NY532:OD533"/>
    <mergeCell ref="OH532:OM533"/>
    <mergeCell ref="OQ532:OV533"/>
    <mergeCell ref="OZ532:PE533"/>
    <mergeCell ref="KV532:LA533"/>
    <mergeCell ref="LE532:LJ533"/>
    <mergeCell ref="LN532:LS533"/>
    <mergeCell ref="LW532:MB533"/>
    <mergeCell ref="MF532:MK533"/>
    <mergeCell ref="MO532:MT533"/>
    <mergeCell ref="MX532:NC533"/>
    <mergeCell ref="NG532:NL533"/>
    <mergeCell ref="NP532:NU533"/>
    <mergeCell ref="HS532:HX533"/>
    <mergeCell ref="IB532:IG533"/>
    <mergeCell ref="IK532:IP533"/>
    <mergeCell ref="IT532:IY533"/>
    <mergeCell ref="JC532:JH533"/>
    <mergeCell ref="JL532:JQ533"/>
    <mergeCell ref="JU532:JZ533"/>
    <mergeCell ref="KD532:KI533"/>
    <mergeCell ref="KM532:KR533"/>
    <mergeCell ref="NY545:OD546"/>
    <mergeCell ref="OH545:OM546"/>
    <mergeCell ref="OQ545:OV546"/>
    <mergeCell ref="OZ545:PE546"/>
    <mergeCell ref="HA545:HF546"/>
    <mergeCell ref="HJ545:HO546"/>
    <mergeCell ref="BD532:BI533"/>
    <mergeCell ref="BM532:BR533"/>
    <mergeCell ref="BV532:CA533"/>
    <mergeCell ref="CE532:CJ533"/>
    <mergeCell ref="CN532:CS533"/>
    <mergeCell ref="CW532:DB533"/>
    <mergeCell ref="DF532:DK533"/>
    <mergeCell ref="DO532:DT533"/>
    <mergeCell ref="DX532:EC533"/>
    <mergeCell ref="EG532:EL533"/>
    <mergeCell ref="EP532:EU533"/>
    <mergeCell ref="EY532:FD533"/>
    <mergeCell ref="FH532:FM533"/>
    <mergeCell ref="FQ532:FV533"/>
    <mergeCell ref="FZ532:GE533"/>
    <mergeCell ref="GI532:GN533"/>
    <mergeCell ref="GR532:GW533"/>
    <mergeCell ref="HA532:HF533"/>
    <mergeCell ref="HJ532:HO533"/>
    <mergeCell ref="BD545:BI546"/>
    <mergeCell ref="BM545:BR546"/>
    <mergeCell ref="BV545:CA546"/>
    <mergeCell ref="CE545:CJ546"/>
    <mergeCell ref="CN545:CS546"/>
    <mergeCell ref="CW545:DB546"/>
    <mergeCell ref="DF545:DK546"/>
    <mergeCell ref="DO545:DT546"/>
    <mergeCell ref="DX545:EC546"/>
    <mergeCell ref="EG545:EL546"/>
    <mergeCell ref="EP545:EU546"/>
    <mergeCell ref="KV530:LA531"/>
    <mergeCell ref="LE530:LJ531"/>
    <mergeCell ref="LN530:LS531"/>
    <mergeCell ref="LW530:MB531"/>
    <mergeCell ref="MF530:MK531"/>
    <mergeCell ref="MO530:MT531"/>
    <mergeCell ref="MX530:NC531"/>
    <mergeCell ref="NG530:NL531"/>
    <mergeCell ref="NP530:NU531"/>
    <mergeCell ref="HS530:HX531"/>
    <mergeCell ref="IB530:IG531"/>
    <mergeCell ref="IK530:IP531"/>
    <mergeCell ref="IT530:IY531"/>
    <mergeCell ref="JC530:JH531"/>
    <mergeCell ref="JL530:JQ531"/>
    <mergeCell ref="JU530:JZ531"/>
    <mergeCell ref="KD530:KI531"/>
    <mergeCell ref="KM530:KR531"/>
    <mergeCell ref="EY530:FD531"/>
    <mergeCell ref="FH530:FM531"/>
    <mergeCell ref="FQ530:FV531"/>
    <mergeCell ref="FZ530:GE531"/>
    <mergeCell ref="GI530:GN531"/>
    <mergeCell ref="GR530:GW531"/>
    <mergeCell ref="NY502:OD503"/>
    <mergeCell ref="OH502:OM503"/>
    <mergeCell ref="OQ502:OV503"/>
    <mergeCell ref="OZ502:PE503"/>
    <mergeCell ref="KV502:LA503"/>
    <mergeCell ref="LE502:LJ503"/>
    <mergeCell ref="LN502:LS503"/>
    <mergeCell ref="LW502:MB503"/>
    <mergeCell ref="MF502:MK503"/>
    <mergeCell ref="MO502:MT503"/>
    <mergeCell ref="MX502:NC503"/>
    <mergeCell ref="NG502:NL503"/>
    <mergeCell ref="NP502:NU503"/>
    <mergeCell ref="HS502:HX503"/>
    <mergeCell ref="IB502:IG503"/>
    <mergeCell ref="IK502:IP503"/>
    <mergeCell ref="IT502:IY503"/>
    <mergeCell ref="JC502:JH503"/>
    <mergeCell ref="JL502:JQ503"/>
    <mergeCell ref="JU502:JZ503"/>
    <mergeCell ref="KD502:KI503"/>
    <mergeCell ref="KM502:KR503"/>
    <mergeCell ref="NY530:OD531"/>
    <mergeCell ref="OH530:OM531"/>
    <mergeCell ref="OQ530:OV531"/>
    <mergeCell ref="OZ530:PE531"/>
    <mergeCell ref="HA530:HF531"/>
    <mergeCell ref="HJ530:HO531"/>
    <mergeCell ref="BD502:BI503"/>
    <mergeCell ref="BM502:BR503"/>
    <mergeCell ref="BV502:CA503"/>
    <mergeCell ref="CE502:CJ503"/>
    <mergeCell ref="CN502:CS503"/>
    <mergeCell ref="CW502:DB503"/>
    <mergeCell ref="DF502:DK503"/>
    <mergeCell ref="DO502:DT503"/>
    <mergeCell ref="DX502:EC503"/>
    <mergeCell ref="EG502:EL503"/>
    <mergeCell ref="EP502:EU503"/>
    <mergeCell ref="EY502:FD503"/>
    <mergeCell ref="FH502:FM503"/>
    <mergeCell ref="FQ502:FV503"/>
    <mergeCell ref="FZ502:GE503"/>
    <mergeCell ref="GI502:GN503"/>
    <mergeCell ref="GR502:GW503"/>
    <mergeCell ref="HA502:HF503"/>
    <mergeCell ref="HJ502:HO503"/>
    <mergeCell ref="BD530:BI531"/>
    <mergeCell ref="BM530:BR531"/>
    <mergeCell ref="BV530:CA531"/>
    <mergeCell ref="CE530:CJ531"/>
    <mergeCell ref="CN530:CS531"/>
    <mergeCell ref="CW530:DB531"/>
    <mergeCell ref="DF530:DK531"/>
    <mergeCell ref="DO530:DT531"/>
    <mergeCell ref="DX530:EC531"/>
    <mergeCell ref="EG530:EL531"/>
    <mergeCell ref="EP530:EU531"/>
    <mergeCell ref="BD500:BI501"/>
    <mergeCell ref="BM500:BR501"/>
    <mergeCell ref="BV500:CA501"/>
    <mergeCell ref="CE500:CJ501"/>
    <mergeCell ref="CN500:CS501"/>
    <mergeCell ref="CW500:DB501"/>
    <mergeCell ref="DF500:DK501"/>
    <mergeCell ref="DO500:DT501"/>
    <mergeCell ref="DX500:EC501"/>
    <mergeCell ref="EG500:EL501"/>
    <mergeCell ref="EP500:EU501"/>
    <mergeCell ref="EY500:FD501"/>
    <mergeCell ref="FH500:FM501"/>
    <mergeCell ref="FQ500:FV501"/>
    <mergeCell ref="FZ500:GE501"/>
    <mergeCell ref="GI500:GN501"/>
    <mergeCell ref="GR500:GW501"/>
    <mergeCell ref="HA500:HF501"/>
    <mergeCell ref="HJ500:HO501"/>
    <mergeCell ref="JC487:JH488"/>
    <mergeCell ref="JL487:JQ488"/>
    <mergeCell ref="JU487:JZ488"/>
    <mergeCell ref="KD487:KI488"/>
    <mergeCell ref="KM487:KR488"/>
    <mergeCell ref="NY500:OD501"/>
    <mergeCell ref="OH500:OM501"/>
    <mergeCell ref="OQ500:OV501"/>
    <mergeCell ref="OZ500:PE501"/>
    <mergeCell ref="KV500:LA501"/>
    <mergeCell ref="LE500:LJ501"/>
    <mergeCell ref="LN500:LS501"/>
    <mergeCell ref="LW500:MB501"/>
    <mergeCell ref="MF500:MK501"/>
    <mergeCell ref="MO500:MT501"/>
    <mergeCell ref="MX500:NC501"/>
    <mergeCell ref="NG500:NL501"/>
    <mergeCell ref="NP500:NU501"/>
    <mergeCell ref="HA487:HF488"/>
    <mergeCell ref="HJ487:HO488"/>
    <mergeCell ref="NY487:OD488"/>
    <mergeCell ref="OH487:OM488"/>
    <mergeCell ref="OQ487:OV488"/>
    <mergeCell ref="IB500:IG501"/>
    <mergeCell ref="IK500:IP501"/>
    <mergeCell ref="IT500:IY501"/>
    <mergeCell ref="JC500:JH501"/>
    <mergeCell ref="JL500:JQ501"/>
    <mergeCell ref="OZ487:PE488"/>
    <mergeCell ref="KV487:LA488"/>
    <mergeCell ref="BD487:BI488"/>
    <mergeCell ref="BM487:BR488"/>
    <mergeCell ref="BV487:CA488"/>
    <mergeCell ref="CE487:CJ488"/>
    <mergeCell ref="CN487:CS488"/>
    <mergeCell ref="CW487:DB488"/>
    <mergeCell ref="DF487:DK488"/>
    <mergeCell ref="DO487:DT488"/>
    <mergeCell ref="DX487:EC488"/>
    <mergeCell ref="EG487:EL488"/>
    <mergeCell ref="EP487:EU488"/>
    <mergeCell ref="EY487:FD488"/>
    <mergeCell ref="FH487:FM488"/>
    <mergeCell ref="FQ487:FV488"/>
    <mergeCell ref="FZ487:GE488"/>
    <mergeCell ref="GI487:GN488"/>
    <mergeCell ref="GR487:GW488"/>
    <mergeCell ref="NY485:OD486"/>
    <mergeCell ref="OH485:OM486"/>
    <mergeCell ref="OQ485:OV486"/>
    <mergeCell ref="OZ485:PE486"/>
    <mergeCell ref="KV485:LA486"/>
    <mergeCell ref="LE485:LJ486"/>
    <mergeCell ref="LN485:LS486"/>
    <mergeCell ref="LW485:MB486"/>
    <mergeCell ref="MF485:MK486"/>
    <mergeCell ref="MO485:MT486"/>
    <mergeCell ref="MX485:NC486"/>
    <mergeCell ref="NG485:NL486"/>
    <mergeCell ref="NP485:NU486"/>
    <mergeCell ref="HS485:HX486"/>
    <mergeCell ref="IB485:IG486"/>
    <mergeCell ref="IK485:IP486"/>
    <mergeCell ref="IT485:IY486"/>
    <mergeCell ref="JC485:JH486"/>
    <mergeCell ref="JL485:JQ486"/>
    <mergeCell ref="JU485:JZ486"/>
    <mergeCell ref="KD485:KI486"/>
    <mergeCell ref="KM485:KR486"/>
    <mergeCell ref="LE487:LJ488"/>
    <mergeCell ref="LN487:LS488"/>
    <mergeCell ref="LW487:MB488"/>
    <mergeCell ref="MF487:MK488"/>
    <mergeCell ref="MO487:MT488"/>
    <mergeCell ref="MX487:NC488"/>
    <mergeCell ref="NG487:NL488"/>
    <mergeCell ref="NP487:NU488"/>
    <mergeCell ref="HS487:HX488"/>
    <mergeCell ref="IB487:IG488"/>
    <mergeCell ref="IK487:IP488"/>
    <mergeCell ref="IT487:IY488"/>
    <mergeCell ref="NY472:OD473"/>
    <mergeCell ref="OH472:OM473"/>
    <mergeCell ref="OQ472:OV473"/>
    <mergeCell ref="OZ472:PE473"/>
    <mergeCell ref="KV472:LA473"/>
    <mergeCell ref="LE472:LJ473"/>
    <mergeCell ref="LN472:LS473"/>
    <mergeCell ref="LW472:MB473"/>
    <mergeCell ref="MF472:MK473"/>
    <mergeCell ref="MO472:MT473"/>
    <mergeCell ref="MX472:NC473"/>
    <mergeCell ref="NG472:NL473"/>
    <mergeCell ref="NP472:NU473"/>
    <mergeCell ref="HS472:HX473"/>
    <mergeCell ref="IB472:IG473"/>
    <mergeCell ref="IK472:IP473"/>
    <mergeCell ref="IT472:IY473"/>
    <mergeCell ref="JC472:JH473"/>
    <mergeCell ref="JL472:JQ473"/>
    <mergeCell ref="JU472:JZ473"/>
    <mergeCell ref="KD472:KI473"/>
    <mergeCell ref="KM472:KR473"/>
    <mergeCell ref="BD485:BI486"/>
    <mergeCell ref="BM485:BR486"/>
    <mergeCell ref="BV485:CA486"/>
    <mergeCell ref="CE485:CJ486"/>
    <mergeCell ref="CN485:CS486"/>
    <mergeCell ref="CW485:DB486"/>
    <mergeCell ref="DF485:DK486"/>
    <mergeCell ref="DO485:DT486"/>
    <mergeCell ref="DX485:EC486"/>
    <mergeCell ref="EG485:EL486"/>
    <mergeCell ref="EP485:EU486"/>
    <mergeCell ref="EY485:FD486"/>
    <mergeCell ref="FH485:FM486"/>
    <mergeCell ref="FQ485:FV486"/>
    <mergeCell ref="FZ485:GE486"/>
    <mergeCell ref="GI485:GN486"/>
    <mergeCell ref="GR485:GW486"/>
    <mergeCell ref="HA485:HF486"/>
    <mergeCell ref="HJ485:HO486"/>
    <mergeCell ref="BD472:BI473"/>
    <mergeCell ref="BM472:BR473"/>
    <mergeCell ref="BV472:CA473"/>
    <mergeCell ref="CE472:CJ473"/>
    <mergeCell ref="CN472:CS473"/>
    <mergeCell ref="CW472:DB473"/>
    <mergeCell ref="DF472:DK473"/>
    <mergeCell ref="DO472:DT473"/>
    <mergeCell ref="DX472:EC473"/>
    <mergeCell ref="EG472:EL473"/>
    <mergeCell ref="EP472:EU473"/>
    <mergeCell ref="EY472:FD473"/>
    <mergeCell ref="FH472:FM473"/>
    <mergeCell ref="FQ472:FV473"/>
    <mergeCell ref="FZ472:GE473"/>
    <mergeCell ref="GI472:GN473"/>
    <mergeCell ref="GR472:GW473"/>
    <mergeCell ref="HA472:HF473"/>
    <mergeCell ref="HJ472:HO473"/>
    <mergeCell ref="NY470:OD471"/>
    <mergeCell ref="OH470:OM471"/>
    <mergeCell ref="OQ470:OV471"/>
    <mergeCell ref="OZ470:PE471"/>
    <mergeCell ref="KV470:LA471"/>
    <mergeCell ref="LE470:LJ471"/>
    <mergeCell ref="LN470:LS471"/>
    <mergeCell ref="LW470:MB471"/>
    <mergeCell ref="MF470:MK471"/>
    <mergeCell ref="MO470:MT471"/>
    <mergeCell ref="MX470:NC471"/>
    <mergeCell ref="NG470:NL471"/>
    <mergeCell ref="NP470:NU471"/>
    <mergeCell ref="HS470:HX471"/>
    <mergeCell ref="IB470:IG471"/>
    <mergeCell ref="IK470:IP471"/>
    <mergeCell ref="IT470:IY471"/>
    <mergeCell ref="JC470:JH471"/>
    <mergeCell ref="JL470:JQ471"/>
    <mergeCell ref="JU470:JZ471"/>
    <mergeCell ref="KD470:KI471"/>
    <mergeCell ref="KM470:KR471"/>
    <mergeCell ref="HA470:HF471"/>
    <mergeCell ref="HJ470:HO471"/>
    <mergeCell ref="NY457:OD458"/>
    <mergeCell ref="OH457:OM458"/>
    <mergeCell ref="OQ457:OV458"/>
    <mergeCell ref="OZ457:PE458"/>
    <mergeCell ref="KV457:LA458"/>
    <mergeCell ref="LE457:LJ458"/>
    <mergeCell ref="LN457:LS458"/>
    <mergeCell ref="LW457:MB458"/>
    <mergeCell ref="MF457:MK458"/>
    <mergeCell ref="MO457:MT458"/>
    <mergeCell ref="MX457:NC458"/>
    <mergeCell ref="NG457:NL458"/>
    <mergeCell ref="NP457:NU458"/>
    <mergeCell ref="HS457:HX458"/>
    <mergeCell ref="IB457:IG458"/>
    <mergeCell ref="IK457:IP458"/>
    <mergeCell ref="IT457:IY458"/>
    <mergeCell ref="JC457:JH458"/>
    <mergeCell ref="JL457:JQ458"/>
    <mergeCell ref="JU457:JZ458"/>
    <mergeCell ref="KD457:KI458"/>
    <mergeCell ref="KM457:KR458"/>
    <mergeCell ref="BD470:BI471"/>
    <mergeCell ref="BM470:BR471"/>
    <mergeCell ref="BV470:CA471"/>
    <mergeCell ref="CE470:CJ471"/>
    <mergeCell ref="CN470:CS471"/>
    <mergeCell ref="CW470:DB471"/>
    <mergeCell ref="DF470:DK471"/>
    <mergeCell ref="DO470:DT471"/>
    <mergeCell ref="DX470:EC471"/>
    <mergeCell ref="EG470:EL471"/>
    <mergeCell ref="EP470:EU471"/>
    <mergeCell ref="EY470:FD471"/>
    <mergeCell ref="FH470:FM471"/>
    <mergeCell ref="FQ470:FV471"/>
    <mergeCell ref="FZ470:GE471"/>
    <mergeCell ref="GI470:GN471"/>
    <mergeCell ref="GR470:GW471"/>
    <mergeCell ref="BD457:BI458"/>
    <mergeCell ref="BM457:BR458"/>
    <mergeCell ref="BV457:CA458"/>
    <mergeCell ref="CE457:CJ458"/>
    <mergeCell ref="CN457:CS458"/>
    <mergeCell ref="CW457:DB458"/>
    <mergeCell ref="DF457:DK458"/>
    <mergeCell ref="DO457:DT458"/>
    <mergeCell ref="DX457:EC458"/>
    <mergeCell ref="EG457:EL458"/>
    <mergeCell ref="EP457:EU458"/>
    <mergeCell ref="EY457:FD458"/>
    <mergeCell ref="FH457:FM458"/>
    <mergeCell ref="FQ457:FV458"/>
    <mergeCell ref="FZ457:GE458"/>
    <mergeCell ref="GI457:GN458"/>
    <mergeCell ref="GR457:GW458"/>
    <mergeCell ref="NY455:OD456"/>
    <mergeCell ref="OH455:OM456"/>
    <mergeCell ref="OQ455:OV456"/>
    <mergeCell ref="OZ455:PE456"/>
    <mergeCell ref="KV455:LA456"/>
    <mergeCell ref="LE455:LJ456"/>
    <mergeCell ref="LN455:LS456"/>
    <mergeCell ref="LW455:MB456"/>
    <mergeCell ref="MF455:MK456"/>
    <mergeCell ref="MO455:MT456"/>
    <mergeCell ref="MX455:NC456"/>
    <mergeCell ref="NG455:NL456"/>
    <mergeCell ref="NP455:NU456"/>
    <mergeCell ref="HS455:HX456"/>
    <mergeCell ref="IB455:IG456"/>
    <mergeCell ref="IK455:IP456"/>
    <mergeCell ref="IT455:IY456"/>
    <mergeCell ref="JC455:JH456"/>
    <mergeCell ref="JL455:JQ456"/>
    <mergeCell ref="JU455:JZ456"/>
    <mergeCell ref="KD455:KI456"/>
    <mergeCell ref="KM455:KR456"/>
    <mergeCell ref="LN442:LS443"/>
    <mergeCell ref="LW442:MB443"/>
    <mergeCell ref="MF442:MK443"/>
    <mergeCell ref="MO442:MT443"/>
    <mergeCell ref="MX442:NC443"/>
    <mergeCell ref="NG442:NL443"/>
    <mergeCell ref="NP442:NU443"/>
    <mergeCell ref="HS442:HX443"/>
    <mergeCell ref="IB442:IG443"/>
    <mergeCell ref="IK442:IP443"/>
    <mergeCell ref="IT442:IY443"/>
    <mergeCell ref="JC442:JH443"/>
    <mergeCell ref="JL442:JQ443"/>
    <mergeCell ref="JU442:JZ443"/>
    <mergeCell ref="KD442:KI443"/>
    <mergeCell ref="KM442:KR443"/>
    <mergeCell ref="HA457:HF458"/>
    <mergeCell ref="HJ457:HO458"/>
    <mergeCell ref="HA455:HF456"/>
    <mergeCell ref="HJ455:HO456"/>
    <mergeCell ref="HA442:HF443"/>
    <mergeCell ref="HJ442:HO443"/>
    <mergeCell ref="BD455:BI456"/>
    <mergeCell ref="BM455:BR456"/>
    <mergeCell ref="BV455:CA456"/>
    <mergeCell ref="CE455:CJ456"/>
    <mergeCell ref="CN455:CS456"/>
    <mergeCell ref="CW455:DB456"/>
    <mergeCell ref="DF455:DK456"/>
    <mergeCell ref="DO455:DT456"/>
    <mergeCell ref="DX455:EC456"/>
    <mergeCell ref="EG455:EL456"/>
    <mergeCell ref="EP455:EU456"/>
    <mergeCell ref="EY455:FD456"/>
    <mergeCell ref="FH455:FM456"/>
    <mergeCell ref="FQ455:FV456"/>
    <mergeCell ref="FZ455:GE456"/>
    <mergeCell ref="GI455:GN456"/>
    <mergeCell ref="GR455:GW456"/>
    <mergeCell ref="BD442:BI443"/>
    <mergeCell ref="BM442:BR443"/>
    <mergeCell ref="BV442:CA443"/>
    <mergeCell ref="CE442:CJ443"/>
    <mergeCell ref="CN442:CS443"/>
    <mergeCell ref="CW442:DB443"/>
    <mergeCell ref="DF442:DK443"/>
    <mergeCell ref="DO442:DT443"/>
    <mergeCell ref="DX442:EC443"/>
    <mergeCell ref="EG442:EL443"/>
    <mergeCell ref="EP442:EU443"/>
    <mergeCell ref="EY442:FD443"/>
    <mergeCell ref="FH442:FM443"/>
    <mergeCell ref="FQ442:FV443"/>
    <mergeCell ref="FZ442:GE443"/>
    <mergeCell ref="GI442:GN443"/>
    <mergeCell ref="GR442:GW443"/>
    <mergeCell ref="OQ440:OV441"/>
    <mergeCell ref="OZ440:PE441"/>
    <mergeCell ref="KV440:LA441"/>
    <mergeCell ref="LE440:LJ441"/>
    <mergeCell ref="LN440:LS441"/>
    <mergeCell ref="LW440:MB441"/>
    <mergeCell ref="MF440:MK441"/>
    <mergeCell ref="MO440:MT441"/>
    <mergeCell ref="MX440:NC441"/>
    <mergeCell ref="NG440:NL441"/>
    <mergeCell ref="NP440:NU441"/>
    <mergeCell ref="HS440:HX441"/>
    <mergeCell ref="IB440:IG441"/>
    <mergeCell ref="IK440:IP441"/>
    <mergeCell ref="IT440:IY441"/>
    <mergeCell ref="JC440:JH441"/>
    <mergeCell ref="JL440:JQ441"/>
    <mergeCell ref="JU440:JZ441"/>
    <mergeCell ref="KD440:KI441"/>
    <mergeCell ref="KM440:KR441"/>
    <mergeCell ref="HA440:HF441"/>
    <mergeCell ref="HJ440:HO441"/>
    <mergeCell ref="NY442:OD443"/>
    <mergeCell ref="OH442:OM443"/>
    <mergeCell ref="OQ442:OV443"/>
    <mergeCell ref="OZ442:PE443"/>
    <mergeCell ref="KV442:LA443"/>
    <mergeCell ref="LE442:LJ443"/>
    <mergeCell ref="NY427:OD428"/>
    <mergeCell ref="OH427:OM428"/>
    <mergeCell ref="OQ427:OV428"/>
    <mergeCell ref="OZ427:PE428"/>
    <mergeCell ref="KV427:LA428"/>
    <mergeCell ref="LE427:LJ428"/>
    <mergeCell ref="LN427:LS428"/>
    <mergeCell ref="LW427:MB428"/>
    <mergeCell ref="MF427:MK428"/>
    <mergeCell ref="MO427:MT428"/>
    <mergeCell ref="MX427:NC428"/>
    <mergeCell ref="NG427:NL428"/>
    <mergeCell ref="NP427:NU428"/>
    <mergeCell ref="HS427:HX428"/>
    <mergeCell ref="IB427:IG428"/>
    <mergeCell ref="IK427:IP428"/>
    <mergeCell ref="IT427:IY428"/>
    <mergeCell ref="JC427:JH428"/>
    <mergeCell ref="JL427:JQ428"/>
    <mergeCell ref="JU427:JZ428"/>
    <mergeCell ref="KD427:KI428"/>
    <mergeCell ref="KM427:KR428"/>
    <mergeCell ref="NY440:OD441"/>
    <mergeCell ref="OH440:OM441"/>
    <mergeCell ref="BD440:BI441"/>
    <mergeCell ref="BM440:BR441"/>
    <mergeCell ref="BV440:CA441"/>
    <mergeCell ref="CE440:CJ441"/>
    <mergeCell ref="CN440:CS441"/>
    <mergeCell ref="CW440:DB441"/>
    <mergeCell ref="DF440:DK441"/>
    <mergeCell ref="DO440:DT441"/>
    <mergeCell ref="DX440:EC441"/>
    <mergeCell ref="EG440:EL441"/>
    <mergeCell ref="EP440:EU441"/>
    <mergeCell ref="EY440:FD441"/>
    <mergeCell ref="FH440:FM441"/>
    <mergeCell ref="FQ440:FV441"/>
    <mergeCell ref="FZ440:GE441"/>
    <mergeCell ref="GI440:GN441"/>
    <mergeCell ref="GR440:GW441"/>
    <mergeCell ref="BD427:BI428"/>
    <mergeCell ref="BM427:BR428"/>
    <mergeCell ref="BV427:CA428"/>
    <mergeCell ref="CE427:CJ428"/>
    <mergeCell ref="CN427:CS428"/>
    <mergeCell ref="CW427:DB428"/>
    <mergeCell ref="DF427:DK428"/>
    <mergeCell ref="DO427:DT428"/>
    <mergeCell ref="DX427:EC428"/>
    <mergeCell ref="EG427:EL428"/>
    <mergeCell ref="EP427:EU428"/>
    <mergeCell ref="EY427:FD428"/>
    <mergeCell ref="FH427:FM428"/>
    <mergeCell ref="FQ427:FV428"/>
    <mergeCell ref="FZ427:GE428"/>
    <mergeCell ref="GI427:GN428"/>
    <mergeCell ref="GR427:GW428"/>
    <mergeCell ref="NY425:OD426"/>
    <mergeCell ref="OH425:OM426"/>
    <mergeCell ref="OQ425:OV426"/>
    <mergeCell ref="OZ425:PE426"/>
    <mergeCell ref="KV425:LA426"/>
    <mergeCell ref="LE425:LJ426"/>
    <mergeCell ref="LN425:LS426"/>
    <mergeCell ref="LW425:MB426"/>
    <mergeCell ref="MF425:MK426"/>
    <mergeCell ref="MO425:MT426"/>
    <mergeCell ref="MX425:NC426"/>
    <mergeCell ref="NG425:NL426"/>
    <mergeCell ref="NP425:NU426"/>
    <mergeCell ref="HS425:HX426"/>
    <mergeCell ref="IB425:IG426"/>
    <mergeCell ref="IK425:IP426"/>
    <mergeCell ref="IT425:IY426"/>
    <mergeCell ref="JC425:JH426"/>
    <mergeCell ref="JL425:JQ426"/>
    <mergeCell ref="JU425:JZ426"/>
    <mergeCell ref="KD425:KI426"/>
    <mergeCell ref="KM425:KR426"/>
    <mergeCell ref="LN412:LS413"/>
    <mergeCell ref="LW412:MB413"/>
    <mergeCell ref="MF412:MK413"/>
    <mergeCell ref="MO412:MT413"/>
    <mergeCell ref="MX412:NC413"/>
    <mergeCell ref="NG412:NL413"/>
    <mergeCell ref="NP412:NU413"/>
    <mergeCell ref="HS412:HX413"/>
    <mergeCell ref="IB412:IG413"/>
    <mergeCell ref="IK412:IP413"/>
    <mergeCell ref="IT412:IY413"/>
    <mergeCell ref="JC412:JH413"/>
    <mergeCell ref="JL412:JQ413"/>
    <mergeCell ref="JU412:JZ413"/>
    <mergeCell ref="KD412:KI413"/>
    <mergeCell ref="KM412:KR413"/>
    <mergeCell ref="HA427:HF428"/>
    <mergeCell ref="HJ427:HO428"/>
    <mergeCell ref="HA425:HF426"/>
    <mergeCell ref="HJ425:HO426"/>
    <mergeCell ref="HA412:HF413"/>
    <mergeCell ref="HJ412:HO413"/>
    <mergeCell ref="BD425:BI426"/>
    <mergeCell ref="BM425:BR426"/>
    <mergeCell ref="BV425:CA426"/>
    <mergeCell ref="CE425:CJ426"/>
    <mergeCell ref="CN425:CS426"/>
    <mergeCell ref="CW425:DB426"/>
    <mergeCell ref="DF425:DK426"/>
    <mergeCell ref="DO425:DT426"/>
    <mergeCell ref="DX425:EC426"/>
    <mergeCell ref="EG425:EL426"/>
    <mergeCell ref="EP425:EU426"/>
    <mergeCell ref="EY425:FD426"/>
    <mergeCell ref="FH425:FM426"/>
    <mergeCell ref="FQ425:FV426"/>
    <mergeCell ref="FZ425:GE426"/>
    <mergeCell ref="GI425:GN426"/>
    <mergeCell ref="GR425:GW426"/>
    <mergeCell ref="LW410:MB411"/>
    <mergeCell ref="MF410:MK411"/>
    <mergeCell ref="MO410:MT411"/>
    <mergeCell ref="MX410:NC411"/>
    <mergeCell ref="NG410:NL411"/>
    <mergeCell ref="NP410:NU411"/>
    <mergeCell ref="HS410:HX411"/>
    <mergeCell ref="IB410:IG411"/>
    <mergeCell ref="IK410:IP411"/>
    <mergeCell ref="IT410:IY411"/>
    <mergeCell ref="JC410:JH411"/>
    <mergeCell ref="JL410:JQ411"/>
    <mergeCell ref="JU410:JZ411"/>
    <mergeCell ref="KD410:KI411"/>
    <mergeCell ref="KM410:KR411"/>
    <mergeCell ref="BD412:BI413"/>
    <mergeCell ref="BM412:BR413"/>
    <mergeCell ref="BV412:CA413"/>
    <mergeCell ref="CE412:CJ413"/>
    <mergeCell ref="CN412:CS413"/>
    <mergeCell ref="CW412:DB413"/>
    <mergeCell ref="DF412:DK413"/>
    <mergeCell ref="DO412:DT413"/>
    <mergeCell ref="DX412:EC413"/>
    <mergeCell ref="EG412:EL413"/>
    <mergeCell ref="EP412:EU413"/>
    <mergeCell ref="EY412:FD413"/>
    <mergeCell ref="FH412:FM413"/>
    <mergeCell ref="FQ412:FV413"/>
    <mergeCell ref="FZ412:GE413"/>
    <mergeCell ref="GI412:GN413"/>
    <mergeCell ref="GR412:GW413"/>
    <mergeCell ref="HA410:HF411"/>
    <mergeCell ref="HJ410:HO411"/>
    <mergeCell ref="NY412:OD413"/>
    <mergeCell ref="OH412:OM413"/>
    <mergeCell ref="OQ412:OV413"/>
    <mergeCell ref="OZ412:PE413"/>
    <mergeCell ref="KV412:LA413"/>
    <mergeCell ref="LE412:LJ413"/>
    <mergeCell ref="BD410:BI411"/>
    <mergeCell ref="BM410:BR411"/>
    <mergeCell ref="BV410:CA411"/>
    <mergeCell ref="CE410:CJ411"/>
    <mergeCell ref="CN410:CS411"/>
    <mergeCell ref="CW410:DB411"/>
    <mergeCell ref="DF410:DK411"/>
    <mergeCell ref="DO410:DT411"/>
    <mergeCell ref="DX410:EC411"/>
    <mergeCell ref="EG410:EL411"/>
    <mergeCell ref="EP410:EU411"/>
    <mergeCell ref="EY410:FD411"/>
    <mergeCell ref="FH410:FM411"/>
    <mergeCell ref="FQ410:FV411"/>
    <mergeCell ref="FZ410:GE411"/>
    <mergeCell ref="GI410:GN411"/>
    <mergeCell ref="GR410:GW411"/>
    <mergeCell ref="NY410:OD411"/>
    <mergeCell ref="OH410:OM411"/>
    <mergeCell ref="OQ410:OV411"/>
    <mergeCell ref="OZ410:PE411"/>
    <mergeCell ref="KV410:LA411"/>
    <mergeCell ref="LE410:LJ411"/>
    <mergeCell ref="LN410:LS411"/>
    <mergeCell ref="BD397:BI398"/>
    <mergeCell ref="BM397:BR398"/>
    <mergeCell ref="BV397:CA398"/>
    <mergeCell ref="CE397:CJ398"/>
    <mergeCell ref="CN397:CS398"/>
    <mergeCell ref="CW397:DB398"/>
    <mergeCell ref="DF397:DK398"/>
    <mergeCell ref="DO397:DT398"/>
    <mergeCell ref="DX397:EC398"/>
    <mergeCell ref="EG397:EL398"/>
    <mergeCell ref="EP397:EU398"/>
    <mergeCell ref="EY397:FD398"/>
    <mergeCell ref="FH397:FM398"/>
    <mergeCell ref="FQ397:FV398"/>
    <mergeCell ref="FZ397:GE398"/>
    <mergeCell ref="GI397:GN398"/>
    <mergeCell ref="GR397:GW398"/>
    <mergeCell ref="HA397:HF398"/>
    <mergeCell ref="HJ397:HO398"/>
    <mergeCell ref="NY397:OD398"/>
    <mergeCell ref="OH397:OM398"/>
    <mergeCell ref="OQ397:OV398"/>
    <mergeCell ref="OZ397:PE398"/>
    <mergeCell ref="KV397:LA398"/>
    <mergeCell ref="NY395:OD396"/>
    <mergeCell ref="OH395:OM396"/>
    <mergeCell ref="OQ395:OV396"/>
    <mergeCell ref="OZ395:PE396"/>
    <mergeCell ref="KV395:LA396"/>
    <mergeCell ref="LE395:LJ396"/>
    <mergeCell ref="LN395:LS396"/>
    <mergeCell ref="LW395:MB396"/>
    <mergeCell ref="MF395:MK396"/>
    <mergeCell ref="MO395:MT396"/>
    <mergeCell ref="MX395:NC396"/>
    <mergeCell ref="NG395:NL396"/>
    <mergeCell ref="NP395:NU396"/>
    <mergeCell ref="HS395:HX396"/>
    <mergeCell ref="IB395:IG396"/>
    <mergeCell ref="IK395:IP396"/>
    <mergeCell ref="IT395:IY396"/>
    <mergeCell ref="JC395:JH396"/>
    <mergeCell ref="JL395:JQ396"/>
    <mergeCell ref="JU395:JZ396"/>
    <mergeCell ref="KD395:KI396"/>
    <mergeCell ref="KM395:KR396"/>
    <mergeCell ref="LE397:LJ398"/>
    <mergeCell ref="LN397:LS398"/>
    <mergeCell ref="LW397:MB398"/>
    <mergeCell ref="MF397:MK398"/>
    <mergeCell ref="MO397:MT398"/>
    <mergeCell ref="MX397:NC398"/>
    <mergeCell ref="NG397:NL398"/>
    <mergeCell ref="NP397:NU398"/>
    <mergeCell ref="HS397:HX398"/>
    <mergeCell ref="IB397:IG398"/>
    <mergeCell ref="IK397:IP398"/>
    <mergeCell ref="IT397:IY398"/>
    <mergeCell ref="JC397:JH398"/>
    <mergeCell ref="JL397:JQ398"/>
    <mergeCell ref="JU397:JZ398"/>
    <mergeCell ref="KD397:KI398"/>
    <mergeCell ref="KM397:KR398"/>
    <mergeCell ref="NY382:OD383"/>
    <mergeCell ref="OH382:OM383"/>
    <mergeCell ref="OQ382:OV383"/>
    <mergeCell ref="EY395:FD396"/>
    <mergeCell ref="FH395:FM396"/>
    <mergeCell ref="FQ395:FV396"/>
    <mergeCell ref="FZ395:GE396"/>
    <mergeCell ref="GI395:GN396"/>
    <mergeCell ref="GR395:GW396"/>
    <mergeCell ref="OZ382:PE383"/>
    <mergeCell ref="KV382:LA383"/>
    <mergeCell ref="LE382:LJ383"/>
    <mergeCell ref="LN382:LS383"/>
    <mergeCell ref="LW382:MB383"/>
    <mergeCell ref="MF382:MK383"/>
    <mergeCell ref="MO382:MT383"/>
    <mergeCell ref="MX382:NC383"/>
    <mergeCell ref="NG382:NL383"/>
    <mergeCell ref="NP382:NU383"/>
    <mergeCell ref="HS382:HX383"/>
    <mergeCell ref="IB382:IG383"/>
    <mergeCell ref="IK382:IP383"/>
    <mergeCell ref="IT382:IY383"/>
    <mergeCell ref="JC382:JH383"/>
    <mergeCell ref="JL382:JQ383"/>
    <mergeCell ref="JU382:JZ383"/>
    <mergeCell ref="KD382:KI383"/>
    <mergeCell ref="KM382:KR383"/>
    <mergeCell ref="HA395:HF396"/>
    <mergeCell ref="HJ395:HO396"/>
    <mergeCell ref="HA382:HF383"/>
    <mergeCell ref="HJ382:HO383"/>
    <mergeCell ref="BD382:BI383"/>
    <mergeCell ref="BM382:BR383"/>
    <mergeCell ref="BV382:CA383"/>
    <mergeCell ref="CE382:CJ383"/>
    <mergeCell ref="CN382:CS383"/>
    <mergeCell ref="CW382:DB383"/>
    <mergeCell ref="DF382:DK383"/>
    <mergeCell ref="DO382:DT383"/>
    <mergeCell ref="DX382:EC383"/>
    <mergeCell ref="EG382:EL383"/>
    <mergeCell ref="EP382:EU383"/>
    <mergeCell ref="EY382:FD383"/>
    <mergeCell ref="FH382:FM383"/>
    <mergeCell ref="FQ382:FV383"/>
    <mergeCell ref="FZ382:GE383"/>
    <mergeCell ref="GI382:GN383"/>
    <mergeCell ref="GR382:GW383"/>
    <mergeCell ref="BD395:BI396"/>
    <mergeCell ref="BM395:BR396"/>
    <mergeCell ref="BV395:CA396"/>
    <mergeCell ref="CE395:CJ396"/>
    <mergeCell ref="CN395:CS396"/>
    <mergeCell ref="CW395:DB396"/>
    <mergeCell ref="DF395:DK396"/>
    <mergeCell ref="DO395:DT396"/>
    <mergeCell ref="DX395:EC396"/>
    <mergeCell ref="EG395:EL396"/>
    <mergeCell ref="EP395:EU396"/>
    <mergeCell ref="NY380:OD381"/>
    <mergeCell ref="OH380:OM381"/>
    <mergeCell ref="OQ380:OV381"/>
    <mergeCell ref="OZ380:PE381"/>
    <mergeCell ref="KV380:LA381"/>
    <mergeCell ref="LE380:LJ381"/>
    <mergeCell ref="LN380:LS381"/>
    <mergeCell ref="LW380:MB381"/>
    <mergeCell ref="MF380:MK381"/>
    <mergeCell ref="MO380:MT381"/>
    <mergeCell ref="MX380:NC381"/>
    <mergeCell ref="NG380:NL381"/>
    <mergeCell ref="NP380:NU381"/>
    <mergeCell ref="HS380:HX381"/>
    <mergeCell ref="IB380:IG381"/>
    <mergeCell ref="IK380:IP381"/>
    <mergeCell ref="IT380:IY381"/>
    <mergeCell ref="JC380:JH381"/>
    <mergeCell ref="JL380:JQ381"/>
    <mergeCell ref="JU380:JZ381"/>
    <mergeCell ref="KD380:KI381"/>
    <mergeCell ref="EY380:FD381"/>
    <mergeCell ref="FH380:FM381"/>
    <mergeCell ref="FQ380:FV381"/>
    <mergeCell ref="FZ380:GE381"/>
    <mergeCell ref="GI380:GN381"/>
    <mergeCell ref="GR380:GW381"/>
    <mergeCell ref="KM380:KR381"/>
    <mergeCell ref="NY367:OD368"/>
    <mergeCell ref="OH367:OM368"/>
    <mergeCell ref="OQ367:OV368"/>
    <mergeCell ref="OZ367:PE368"/>
    <mergeCell ref="KV367:LA368"/>
    <mergeCell ref="LE367:LJ368"/>
    <mergeCell ref="LN367:LS368"/>
    <mergeCell ref="LW367:MB368"/>
    <mergeCell ref="MF367:MK368"/>
    <mergeCell ref="MO367:MT368"/>
    <mergeCell ref="MX367:NC368"/>
    <mergeCell ref="NG367:NL368"/>
    <mergeCell ref="NP367:NU368"/>
    <mergeCell ref="HS367:HX368"/>
    <mergeCell ref="IB367:IG368"/>
    <mergeCell ref="IK367:IP368"/>
    <mergeCell ref="IT367:IY368"/>
    <mergeCell ref="JC367:JH368"/>
    <mergeCell ref="JL367:JQ368"/>
    <mergeCell ref="JU367:JZ368"/>
    <mergeCell ref="KD367:KI368"/>
    <mergeCell ref="KM367:KR368"/>
    <mergeCell ref="LV371:LV372"/>
    <mergeCell ref="HA380:HF381"/>
    <mergeCell ref="HJ380:HO381"/>
    <mergeCell ref="IA371:IA372"/>
    <mergeCell ref="IJ371:IJ372"/>
    <mergeCell ref="BD367:BI368"/>
    <mergeCell ref="BM367:BR368"/>
    <mergeCell ref="BV367:CA368"/>
    <mergeCell ref="CE367:CJ368"/>
    <mergeCell ref="CN367:CS368"/>
    <mergeCell ref="CW367:DB368"/>
    <mergeCell ref="DF367:DK368"/>
    <mergeCell ref="DO367:DT368"/>
    <mergeCell ref="DX367:EC368"/>
    <mergeCell ref="EG367:EL368"/>
    <mergeCell ref="EP367:EU368"/>
    <mergeCell ref="EY367:FD368"/>
    <mergeCell ref="FH367:FM368"/>
    <mergeCell ref="FQ367:FV368"/>
    <mergeCell ref="FZ367:GE368"/>
    <mergeCell ref="GI367:GN368"/>
    <mergeCell ref="GR367:GW368"/>
    <mergeCell ref="HA367:HF368"/>
    <mergeCell ref="HJ367:HO368"/>
    <mergeCell ref="BD380:BI381"/>
    <mergeCell ref="BM380:BR381"/>
    <mergeCell ref="BV380:CA381"/>
    <mergeCell ref="CE380:CJ381"/>
    <mergeCell ref="CN380:CS381"/>
    <mergeCell ref="CW380:DB381"/>
    <mergeCell ref="DF380:DK381"/>
    <mergeCell ref="DO380:DT381"/>
    <mergeCell ref="DX380:EC381"/>
    <mergeCell ref="EG380:EL381"/>
    <mergeCell ref="EP380:EU381"/>
    <mergeCell ref="NY365:OD366"/>
    <mergeCell ref="OH365:OM366"/>
    <mergeCell ref="OQ365:OV366"/>
    <mergeCell ref="OZ365:PE366"/>
    <mergeCell ref="KV365:LA366"/>
    <mergeCell ref="LE365:LJ366"/>
    <mergeCell ref="LN365:LS366"/>
    <mergeCell ref="LW365:MB366"/>
    <mergeCell ref="MF365:MK366"/>
    <mergeCell ref="MO365:MT366"/>
    <mergeCell ref="MX365:NC366"/>
    <mergeCell ref="NG365:NL366"/>
    <mergeCell ref="NP365:NU366"/>
    <mergeCell ref="HS365:HX366"/>
    <mergeCell ref="IB365:IG366"/>
    <mergeCell ref="IK365:IP366"/>
    <mergeCell ref="IT365:IY366"/>
    <mergeCell ref="JC365:JH366"/>
    <mergeCell ref="JL365:JQ366"/>
    <mergeCell ref="JU365:JZ366"/>
    <mergeCell ref="KD365:KI366"/>
    <mergeCell ref="KM365:KR366"/>
    <mergeCell ref="LN352:LS353"/>
    <mergeCell ref="LW352:MB353"/>
    <mergeCell ref="MF352:MK353"/>
    <mergeCell ref="MO352:MT353"/>
    <mergeCell ref="MX352:NC353"/>
    <mergeCell ref="NG352:NL353"/>
    <mergeCell ref="NP352:NU353"/>
    <mergeCell ref="HS352:HX353"/>
    <mergeCell ref="IB352:IG353"/>
    <mergeCell ref="IK352:IP353"/>
    <mergeCell ref="IT352:IY353"/>
    <mergeCell ref="JC352:JH353"/>
    <mergeCell ref="JL352:JQ353"/>
    <mergeCell ref="JU352:JZ353"/>
    <mergeCell ref="KD352:KI353"/>
    <mergeCell ref="KM352:KR353"/>
    <mergeCell ref="HA365:HF366"/>
    <mergeCell ref="HJ365:HO366"/>
    <mergeCell ref="HA352:HF353"/>
    <mergeCell ref="HJ352:HO353"/>
    <mergeCell ref="BD365:BI366"/>
    <mergeCell ref="BM365:BR366"/>
    <mergeCell ref="BV365:CA366"/>
    <mergeCell ref="CE365:CJ366"/>
    <mergeCell ref="CN365:CS366"/>
    <mergeCell ref="CW365:DB366"/>
    <mergeCell ref="DF365:DK366"/>
    <mergeCell ref="DO365:DT366"/>
    <mergeCell ref="DX365:EC366"/>
    <mergeCell ref="EG365:EL366"/>
    <mergeCell ref="EP365:EU366"/>
    <mergeCell ref="EY365:FD366"/>
    <mergeCell ref="FH365:FM366"/>
    <mergeCell ref="FQ365:FV366"/>
    <mergeCell ref="FZ365:GE366"/>
    <mergeCell ref="GI365:GN366"/>
    <mergeCell ref="GR365:GW366"/>
    <mergeCell ref="BD352:BI353"/>
    <mergeCell ref="BM352:BR353"/>
    <mergeCell ref="BV352:CA353"/>
    <mergeCell ref="CE352:CJ353"/>
    <mergeCell ref="CN352:CS353"/>
    <mergeCell ref="CW352:DB353"/>
    <mergeCell ref="DF352:DK353"/>
    <mergeCell ref="DO352:DT353"/>
    <mergeCell ref="DX352:EC353"/>
    <mergeCell ref="EG352:EL353"/>
    <mergeCell ref="EP352:EU353"/>
    <mergeCell ref="EY352:FD353"/>
    <mergeCell ref="FH352:FM353"/>
    <mergeCell ref="FQ352:FV353"/>
    <mergeCell ref="FZ352:GE353"/>
    <mergeCell ref="GI352:GN353"/>
    <mergeCell ref="GR352:GW353"/>
    <mergeCell ref="LE350:LJ351"/>
    <mergeCell ref="LN350:LS351"/>
    <mergeCell ref="LW350:MB351"/>
    <mergeCell ref="MF350:MK351"/>
    <mergeCell ref="MO350:MT351"/>
    <mergeCell ref="MX350:NC351"/>
    <mergeCell ref="NG350:NL351"/>
    <mergeCell ref="NP350:NU351"/>
    <mergeCell ref="HS350:HX351"/>
    <mergeCell ref="IB350:IG351"/>
    <mergeCell ref="IK350:IP351"/>
    <mergeCell ref="IT350:IY351"/>
    <mergeCell ref="JC350:JH351"/>
    <mergeCell ref="JL350:JQ351"/>
    <mergeCell ref="JU350:JZ351"/>
    <mergeCell ref="KD350:KI351"/>
    <mergeCell ref="KM350:KR351"/>
    <mergeCell ref="HA337:HF338"/>
    <mergeCell ref="HJ337:HO338"/>
    <mergeCell ref="HA350:HF351"/>
    <mergeCell ref="HJ350:HO351"/>
    <mergeCell ref="NY352:OD353"/>
    <mergeCell ref="OH352:OM353"/>
    <mergeCell ref="OQ352:OV353"/>
    <mergeCell ref="OZ352:PE353"/>
    <mergeCell ref="KV352:LA353"/>
    <mergeCell ref="LE352:LJ353"/>
    <mergeCell ref="BD350:BI351"/>
    <mergeCell ref="BM350:BR351"/>
    <mergeCell ref="BV350:CA351"/>
    <mergeCell ref="CE350:CJ351"/>
    <mergeCell ref="CN350:CS351"/>
    <mergeCell ref="CW350:DB351"/>
    <mergeCell ref="DF350:DK351"/>
    <mergeCell ref="DO350:DT351"/>
    <mergeCell ref="DX350:EC351"/>
    <mergeCell ref="EG350:EL351"/>
    <mergeCell ref="EP350:EU351"/>
    <mergeCell ref="EY350:FD351"/>
    <mergeCell ref="FH350:FM351"/>
    <mergeCell ref="FQ350:FV351"/>
    <mergeCell ref="FZ350:GE351"/>
    <mergeCell ref="GI350:GN351"/>
    <mergeCell ref="GR350:GW351"/>
    <mergeCell ref="NY350:OD351"/>
    <mergeCell ref="OH350:OM351"/>
    <mergeCell ref="OQ350:OV351"/>
    <mergeCell ref="OZ350:PE351"/>
    <mergeCell ref="KV350:LA351"/>
    <mergeCell ref="BD337:BI338"/>
    <mergeCell ref="BM337:BR338"/>
    <mergeCell ref="BV337:CA338"/>
    <mergeCell ref="CE337:CJ338"/>
    <mergeCell ref="CN337:CS338"/>
    <mergeCell ref="CW337:DB338"/>
    <mergeCell ref="DF337:DK338"/>
    <mergeCell ref="DO337:DT338"/>
    <mergeCell ref="DX337:EC338"/>
    <mergeCell ref="EG337:EL338"/>
    <mergeCell ref="EP337:EU338"/>
    <mergeCell ref="EY337:FD338"/>
    <mergeCell ref="FH337:FM338"/>
    <mergeCell ref="FQ337:FV338"/>
    <mergeCell ref="FZ337:GE338"/>
    <mergeCell ref="GI337:GN338"/>
    <mergeCell ref="GR337:GW338"/>
    <mergeCell ref="OQ337:OV338"/>
    <mergeCell ref="OZ337:PE338"/>
    <mergeCell ref="KV337:LA338"/>
    <mergeCell ref="NY335:OD336"/>
    <mergeCell ref="OH335:OM336"/>
    <mergeCell ref="OQ335:OV336"/>
    <mergeCell ref="OZ335:PE336"/>
    <mergeCell ref="KV335:LA336"/>
    <mergeCell ref="LE335:LJ336"/>
    <mergeCell ref="LN335:LS336"/>
    <mergeCell ref="LW335:MB336"/>
    <mergeCell ref="MF335:MK336"/>
    <mergeCell ref="MO335:MT336"/>
    <mergeCell ref="MX335:NC336"/>
    <mergeCell ref="NG335:NL336"/>
    <mergeCell ref="NP335:NU336"/>
    <mergeCell ref="IT337:IY338"/>
    <mergeCell ref="JC337:JH338"/>
    <mergeCell ref="JL337:JQ338"/>
    <mergeCell ref="JU337:JZ338"/>
    <mergeCell ref="KD337:KI338"/>
    <mergeCell ref="KM337:KR338"/>
    <mergeCell ref="KV322:LA323"/>
    <mergeCell ref="LE322:LJ323"/>
    <mergeCell ref="LN322:LS323"/>
    <mergeCell ref="IK320:IP321"/>
    <mergeCell ref="LE337:LJ338"/>
    <mergeCell ref="LN337:LS338"/>
    <mergeCell ref="LW337:MB338"/>
    <mergeCell ref="MF337:MK338"/>
    <mergeCell ref="MO337:MT338"/>
    <mergeCell ref="MX337:NC338"/>
    <mergeCell ref="NG337:NL338"/>
    <mergeCell ref="NP337:NU338"/>
    <mergeCell ref="HS337:HX338"/>
    <mergeCell ref="IB337:IG338"/>
    <mergeCell ref="IK337:IP338"/>
    <mergeCell ref="NY337:OD338"/>
    <mergeCell ref="OH337:OM338"/>
    <mergeCell ref="LW322:MB323"/>
    <mergeCell ref="MF322:MK323"/>
    <mergeCell ref="MO322:MT323"/>
    <mergeCell ref="MX322:NC323"/>
    <mergeCell ref="NG322:NL323"/>
    <mergeCell ref="HS307:HX308"/>
    <mergeCell ref="IB307:IG308"/>
    <mergeCell ref="IK307:IP308"/>
    <mergeCell ref="IT307:IY308"/>
    <mergeCell ref="JC307:JH308"/>
    <mergeCell ref="JL307:JQ308"/>
    <mergeCell ref="JU307:JZ308"/>
    <mergeCell ref="KD307:KI308"/>
    <mergeCell ref="KM307:KR308"/>
    <mergeCell ref="HS335:HX336"/>
    <mergeCell ref="IB335:IG336"/>
    <mergeCell ref="IK335:IP336"/>
    <mergeCell ref="IT335:IY336"/>
    <mergeCell ref="JC335:JH336"/>
    <mergeCell ref="JL335:JQ336"/>
    <mergeCell ref="JU335:JZ336"/>
    <mergeCell ref="KD335:KI336"/>
    <mergeCell ref="KM335:KR336"/>
    <mergeCell ref="JC320:JH321"/>
    <mergeCell ref="JL320:JQ321"/>
    <mergeCell ref="JU320:JZ321"/>
    <mergeCell ref="KD320:KI321"/>
    <mergeCell ref="KM320:KR321"/>
    <mergeCell ref="HS322:HX323"/>
    <mergeCell ref="IB322:IG323"/>
    <mergeCell ref="KD322:KI323"/>
    <mergeCell ref="KM322:KR323"/>
    <mergeCell ref="LN307:LS308"/>
    <mergeCell ref="LW307:MB308"/>
    <mergeCell ref="MF307:MK308"/>
    <mergeCell ref="MO307:MT308"/>
    <mergeCell ref="MX307:NC308"/>
    <mergeCell ref="NG307:NL308"/>
    <mergeCell ref="NP322:NU323"/>
    <mergeCell ref="NY322:OD323"/>
    <mergeCell ref="OH322:OM323"/>
    <mergeCell ref="OQ322:OV323"/>
    <mergeCell ref="OZ322:PE323"/>
    <mergeCell ref="NP307:NU308"/>
    <mergeCell ref="BM335:BR336"/>
    <mergeCell ref="BV335:CA336"/>
    <mergeCell ref="CE335:CJ336"/>
    <mergeCell ref="CN335:CS336"/>
    <mergeCell ref="CW335:DB336"/>
    <mergeCell ref="DF335:DK336"/>
    <mergeCell ref="DO335:DT336"/>
    <mergeCell ref="DX335:EC336"/>
    <mergeCell ref="EG335:EL336"/>
    <mergeCell ref="EP335:EU336"/>
    <mergeCell ref="EY335:FD336"/>
    <mergeCell ref="FH335:FM336"/>
    <mergeCell ref="FQ335:FV336"/>
    <mergeCell ref="FZ335:GE336"/>
    <mergeCell ref="GI335:GN336"/>
    <mergeCell ref="GR335:GW336"/>
    <mergeCell ref="IT320:IY321"/>
    <mergeCell ref="HA335:HF336"/>
    <mergeCell ref="HJ335:HO336"/>
    <mergeCell ref="GR322:GW323"/>
    <mergeCell ref="HA322:HF323"/>
    <mergeCell ref="HJ322:HO323"/>
    <mergeCell ref="IK322:IP323"/>
    <mergeCell ref="IT322:IY323"/>
    <mergeCell ref="JC322:JH323"/>
    <mergeCell ref="JL322:JQ323"/>
    <mergeCell ref="JU322:JZ323"/>
    <mergeCell ref="BD307:BI308"/>
    <mergeCell ref="BM307:BR308"/>
    <mergeCell ref="BV307:CA308"/>
    <mergeCell ref="CE307:CJ308"/>
    <mergeCell ref="CN307:CS308"/>
    <mergeCell ref="CW307:DB308"/>
    <mergeCell ref="DF307:DK308"/>
    <mergeCell ref="DO307:DT308"/>
    <mergeCell ref="DX307:EC308"/>
    <mergeCell ref="EG307:EL308"/>
    <mergeCell ref="EP307:EU308"/>
    <mergeCell ref="EY307:FD308"/>
    <mergeCell ref="FH307:FM308"/>
    <mergeCell ref="FQ307:FV308"/>
    <mergeCell ref="FZ307:GE308"/>
    <mergeCell ref="GI307:GN308"/>
    <mergeCell ref="GR307:GW308"/>
    <mergeCell ref="HA307:HF308"/>
    <mergeCell ref="HJ307:HO308"/>
    <mergeCell ref="HA320:HF321"/>
    <mergeCell ref="HJ320:HO321"/>
    <mergeCell ref="DO320:DT321"/>
    <mergeCell ref="DX320:EC321"/>
    <mergeCell ref="EG320:EL321"/>
    <mergeCell ref="EP320:EU321"/>
    <mergeCell ref="BD335:BI336"/>
    <mergeCell ref="NY305:OD306"/>
    <mergeCell ref="OH305:OM306"/>
    <mergeCell ref="OQ305:OV306"/>
    <mergeCell ref="OZ305:PE306"/>
    <mergeCell ref="KV305:LA306"/>
    <mergeCell ref="LE305:LJ306"/>
    <mergeCell ref="LN305:LS306"/>
    <mergeCell ref="LW305:MB306"/>
    <mergeCell ref="MF305:MK306"/>
    <mergeCell ref="MO305:MT306"/>
    <mergeCell ref="MX305:NC306"/>
    <mergeCell ref="NG305:NL306"/>
    <mergeCell ref="NP305:NU306"/>
    <mergeCell ref="HS305:HX306"/>
    <mergeCell ref="IB305:IG306"/>
    <mergeCell ref="IK305:IP306"/>
    <mergeCell ref="IT305:IY306"/>
    <mergeCell ref="JC305:JH306"/>
    <mergeCell ref="JL305:JQ306"/>
    <mergeCell ref="JU305:JZ306"/>
    <mergeCell ref="KD305:KI306"/>
    <mergeCell ref="KM305:KR306"/>
    <mergeCell ref="HA305:HF306"/>
    <mergeCell ref="HJ305:HO306"/>
    <mergeCell ref="NY307:OD308"/>
    <mergeCell ref="OH307:OM308"/>
    <mergeCell ref="OQ307:OV308"/>
    <mergeCell ref="OZ307:PE308"/>
    <mergeCell ref="KV307:LA308"/>
    <mergeCell ref="LE307:LJ308"/>
    <mergeCell ref="DF320:DK321"/>
    <mergeCell ref="OQ292:OV293"/>
    <mergeCell ref="OZ292:PE293"/>
    <mergeCell ref="KV292:LA293"/>
    <mergeCell ref="LE292:LJ293"/>
    <mergeCell ref="LN292:LS293"/>
    <mergeCell ref="LW292:MB293"/>
    <mergeCell ref="MF292:MK293"/>
    <mergeCell ref="MO292:MT293"/>
    <mergeCell ref="MX292:NC293"/>
    <mergeCell ref="NG292:NL293"/>
    <mergeCell ref="NP292:NU293"/>
    <mergeCell ref="HS292:HX293"/>
    <mergeCell ref="IB292:IG293"/>
    <mergeCell ref="IK292:IP293"/>
    <mergeCell ref="IT292:IY293"/>
    <mergeCell ref="JC292:JH293"/>
    <mergeCell ref="JL292:JQ293"/>
    <mergeCell ref="JU292:JZ293"/>
    <mergeCell ref="KD292:KI293"/>
    <mergeCell ref="KM292:KR293"/>
    <mergeCell ref="BM305:BR306"/>
    <mergeCell ref="BV305:CA306"/>
    <mergeCell ref="CE305:CJ306"/>
    <mergeCell ref="CN305:CS306"/>
    <mergeCell ref="CW305:DB306"/>
    <mergeCell ref="DF305:DK306"/>
    <mergeCell ref="DO305:DT306"/>
    <mergeCell ref="DX305:EC306"/>
    <mergeCell ref="EG305:EL306"/>
    <mergeCell ref="DO290:DT291"/>
    <mergeCell ref="DX290:EC291"/>
    <mergeCell ref="EG290:EL291"/>
    <mergeCell ref="HA290:HF291"/>
    <mergeCell ref="HJ290:HO291"/>
    <mergeCell ref="NY292:OD293"/>
    <mergeCell ref="OH292:OM293"/>
    <mergeCell ref="NP290:NU291"/>
    <mergeCell ref="HS290:HX291"/>
    <mergeCell ref="IB290:IG291"/>
    <mergeCell ref="IK290:IP291"/>
    <mergeCell ref="IT290:IY291"/>
    <mergeCell ref="JC290:JH291"/>
    <mergeCell ref="JL290:JQ291"/>
    <mergeCell ref="HA292:HF293"/>
    <mergeCell ref="OH290:OM291"/>
    <mergeCell ref="OQ290:OV291"/>
    <mergeCell ref="OZ290:PE291"/>
    <mergeCell ref="KV290:LA291"/>
    <mergeCell ref="EP305:EU306"/>
    <mergeCell ref="EY305:FD306"/>
    <mergeCell ref="FH305:FM306"/>
    <mergeCell ref="FQ305:FV306"/>
    <mergeCell ref="FZ305:GE306"/>
    <mergeCell ref="GI305:GN306"/>
    <mergeCell ref="GR305:GW306"/>
    <mergeCell ref="BD292:BI293"/>
    <mergeCell ref="BM292:BR293"/>
    <mergeCell ref="BV292:CA293"/>
    <mergeCell ref="CE292:CJ293"/>
    <mergeCell ref="CN292:CS293"/>
    <mergeCell ref="CW292:DB293"/>
    <mergeCell ref="DF292:DK293"/>
    <mergeCell ref="DO292:DT293"/>
    <mergeCell ref="DX292:EC293"/>
    <mergeCell ref="EG292:EL293"/>
    <mergeCell ref="EP292:EU293"/>
    <mergeCell ref="EY292:FD293"/>
    <mergeCell ref="FH292:FM293"/>
    <mergeCell ref="FQ292:FV293"/>
    <mergeCell ref="FZ292:GE293"/>
    <mergeCell ref="GI292:GN293"/>
    <mergeCell ref="BD290:BI291"/>
    <mergeCell ref="BM290:BR291"/>
    <mergeCell ref="BV290:CA291"/>
    <mergeCell ref="CE290:CJ291"/>
    <mergeCell ref="CN290:CS291"/>
    <mergeCell ref="BD305:BI306"/>
    <mergeCell ref="OH277:OM278"/>
    <mergeCell ref="OQ277:OV278"/>
    <mergeCell ref="OZ277:PE278"/>
    <mergeCell ref="IK277:IP278"/>
    <mergeCell ref="HA277:HF278"/>
    <mergeCell ref="HJ277:HO278"/>
    <mergeCell ref="IT277:IY278"/>
    <mergeCell ref="MX277:NC278"/>
    <mergeCell ref="NG277:NL278"/>
    <mergeCell ref="NP277:NU278"/>
    <mergeCell ref="HS277:HX278"/>
    <mergeCell ref="IB277:IG278"/>
    <mergeCell ref="JC277:JH278"/>
    <mergeCell ref="JL277:JQ278"/>
    <mergeCell ref="JU277:JZ278"/>
    <mergeCell ref="KD277:KI278"/>
    <mergeCell ref="KM277:KR278"/>
    <mergeCell ref="DF277:DK278"/>
    <mergeCell ref="DO277:DT278"/>
    <mergeCell ref="DX277:EC278"/>
    <mergeCell ref="EG277:EL278"/>
    <mergeCell ref="EP277:EU278"/>
    <mergeCell ref="EY277:FD278"/>
    <mergeCell ref="FH277:FM278"/>
    <mergeCell ref="FQ277:FV278"/>
    <mergeCell ref="FZ277:GE278"/>
    <mergeCell ref="GI277:GN278"/>
    <mergeCell ref="GR277:GW278"/>
    <mergeCell ref="HJ292:HO293"/>
    <mergeCell ref="NY277:OD278"/>
    <mergeCell ref="NY290:OD291"/>
    <mergeCell ref="CW290:DB291"/>
    <mergeCell ref="DF290:DK291"/>
    <mergeCell ref="GI290:GN291"/>
    <mergeCell ref="GR290:GW291"/>
    <mergeCell ref="MX275:NC276"/>
    <mergeCell ref="NG275:NL276"/>
    <mergeCell ref="NP275:NU276"/>
    <mergeCell ref="HS275:HX276"/>
    <mergeCell ref="BD322:BI323"/>
    <mergeCell ref="BM322:BR323"/>
    <mergeCell ref="BV322:CA323"/>
    <mergeCell ref="CE322:CJ323"/>
    <mergeCell ref="CN322:CS323"/>
    <mergeCell ref="CW322:DB323"/>
    <mergeCell ref="DF322:DK323"/>
    <mergeCell ref="DO322:DT323"/>
    <mergeCell ref="DX322:EC323"/>
    <mergeCell ref="EG322:EL323"/>
    <mergeCell ref="EP322:EU323"/>
    <mergeCell ref="EY322:FD323"/>
    <mergeCell ref="FH322:FM323"/>
    <mergeCell ref="FQ322:FV323"/>
    <mergeCell ref="FZ322:GE323"/>
    <mergeCell ref="GI322:GN323"/>
    <mergeCell ref="BD275:BI276"/>
    <mergeCell ref="BM275:BR276"/>
    <mergeCell ref="HA275:HF276"/>
    <mergeCell ref="HJ275:HO276"/>
    <mergeCell ref="GI275:GN276"/>
    <mergeCell ref="GR275:GW276"/>
    <mergeCell ref="BD277:BI278"/>
    <mergeCell ref="BM277:BR278"/>
    <mergeCell ref="BV277:CA278"/>
    <mergeCell ref="CE277:CJ278"/>
    <mergeCell ref="CN277:CS278"/>
    <mergeCell ref="CW277:DB278"/>
    <mergeCell ref="BD320:BI321"/>
    <mergeCell ref="BM320:BR321"/>
    <mergeCell ref="BV320:CA321"/>
    <mergeCell ref="CE320:CJ321"/>
    <mergeCell ref="CN320:CS321"/>
    <mergeCell ref="CW320:DB321"/>
    <mergeCell ref="MX290:NC291"/>
    <mergeCell ref="NG290:NL291"/>
    <mergeCell ref="EY260:FD261"/>
    <mergeCell ref="FH260:FM261"/>
    <mergeCell ref="FQ260:FV261"/>
    <mergeCell ref="FZ260:GE261"/>
    <mergeCell ref="GI260:GN261"/>
    <mergeCell ref="NY262:OD263"/>
    <mergeCell ref="OH262:OM263"/>
    <mergeCell ref="OQ262:OV263"/>
    <mergeCell ref="OZ262:PE263"/>
    <mergeCell ref="KV262:LA263"/>
    <mergeCell ref="LE262:LJ263"/>
    <mergeCell ref="LN262:LS263"/>
    <mergeCell ref="LW262:MB263"/>
    <mergeCell ref="MF262:MK263"/>
    <mergeCell ref="MO262:MT263"/>
    <mergeCell ref="MX262:NC263"/>
    <mergeCell ref="NG262:NL263"/>
    <mergeCell ref="NP262:NU263"/>
    <mergeCell ref="HS262:HX263"/>
    <mergeCell ref="IB262:IG263"/>
    <mergeCell ref="IK262:IP263"/>
    <mergeCell ref="IT262:IY263"/>
    <mergeCell ref="JC262:JH263"/>
    <mergeCell ref="JL262:JQ263"/>
    <mergeCell ref="OQ260:OV261"/>
    <mergeCell ref="OZ260:PE261"/>
    <mergeCell ref="EY320:FD321"/>
    <mergeCell ref="FH320:FM321"/>
    <mergeCell ref="FQ320:FV321"/>
    <mergeCell ref="FZ320:GE321"/>
    <mergeCell ref="GI320:GN321"/>
    <mergeCell ref="GR320:GW321"/>
    <mergeCell ref="BV275:CA276"/>
    <mergeCell ref="CE275:CJ276"/>
    <mergeCell ref="CN275:CS276"/>
    <mergeCell ref="CW275:DB276"/>
    <mergeCell ref="DF275:DK276"/>
    <mergeCell ref="DO275:DT276"/>
    <mergeCell ref="DX275:EC276"/>
    <mergeCell ref="EG275:EL276"/>
    <mergeCell ref="EP275:EU276"/>
    <mergeCell ref="EY275:FD276"/>
    <mergeCell ref="FH275:FM276"/>
    <mergeCell ref="FQ275:FV276"/>
    <mergeCell ref="FZ275:GE276"/>
    <mergeCell ref="GR292:GW293"/>
    <mergeCell ref="EP290:EU291"/>
    <mergeCell ref="EY290:FD291"/>
    <mergeCell ref="FH290:FM291"/>
    <mergeCell ref="FQ290:FV291"/>
    <mergeCell ref="FZ290:GE291"/>
    <mergeCell ref="NY275:OD276"/>
    <mergeCell ref="OH275:OM276"/>
    <mergeCell ref="OQ275:OV276"/>
    <mergeCell ref="OZ275:PE276"/>
    <mergeCell ref="KV275:LA276"/>
    <mergeCell ref="KD275:KI276"/>
    <mergeCell ref="KM275:KR276"/>
    <mergeCell ref="JU290:JZ291"/>
    <mergeCell ref="KD290:KI291"/>
    <mergeCell ref="KM290:KR291"/>
    <mergeCell ref="KV277:LA278"/>
    <mergeCell ref="LE277:LJ278"/>
    <mergeCell ref="LN277:LS278"/>
    <mergeCell ref="LW277:MB278"/>
    <mergeCell ref="MF277:MK278"/>
    <mergeCell ref="MO277:MT278"/>
    <mergeCell ref="HS260:HX261"/>
    <mergeCell ref="IB260:IG261"/>
    <mergeCell ref="IK260:IP261"/>
    <mergeCell ref="IT260:IY261"/>
    <mergeCell ref="JC260:JH261"/>
    <mergeCell ref="JL260:JQ261"/>
    <mergeCell ref="JU260:JZ261"/>
    <mergeCell ref="LE290:LJ291"/>
    <mergeCell ref="LN290:LS291"/>
    <mergeCell ref="LW290:MB291"/>
    <mergeCell ref="MF290:MK291"/>
    <mergeCell ref="MO290:MT291"/>
    <mergeCell ref="MF275:MK276"/>
    <mergeCell ref="MO275:MT276"/>
    <mergeCell ref="JU262:JZ263"/>
    <mergeCell ref="KD262:KI263"/>
    <mergeCell ref="KM262:KR263"/>
    <mergeCell ref="LE275:LJ276"/>
    <mergeCell ref="LN275:LS276"/>
    <mergeCell ref="LW275:MB276"/>
    <mergeCell ref="BD260:BI261"/>
    <mergeCell ref="BM260:BR261"/>
    <mergeCell ref="BV260:CA261"/>
    <mergeCell ref="CE260:CJ261"/>
    <mergeCell ref="CN260:CS261"/>
    <mergeCell ref="CW260:DB261"/>
    <mergeCell ref="DF260:DK261"/>
    <mergeCell ref="DO260:DT261"/>
    <mergeCell ref="DX260:EC261"/>
    <mergeCell ref="EG260:EL261"/>
    <mergeCell ref="NY320:OD321"/>
    <mergeCell ref="OH320:OM321"/>
    <mergeCell ref="OQ320:OV321"/>
    <mergeCell ref="OZ320:PE321"/>
    <mergeCell ref="KV320:LA321"/>
    <mergeCell ref="IB275:IG276"/>
    <mergeCell ref="IK275:IP276"/>
    <mergeCell ref="IT275:IY276"/>
    <mergeCell ref="LE320:LJ321"/>
    <mergeCell ref="LN320:LS321"/>
    <mergeCell ref="LW320:MB321"/>
    <mergeCell ref="MF320:MK321"/>
    <mergeCell ref="MO320:MT321"/>
    <mergeCell ref="MX320:NC321"/>
    <mergeCell ref="NG320:NL321"/>
    <mergeCell ref="NP320:NU321"/>
    <mergeCell ref="HS320:HX321"/>
    <mergeCell ref="IB320:IG321"/>
    <mergeCell ref="JC275:JH276"/>
    <mergeCell ref="JL275:JQ276"/>
    <mergeCell ref="BD262:BI263"/>
    <mergeCell ref="JU275:JZ276"/>
    <mergeCell ref="BM262:BR263"/>
    <mergeCell ref="BV262:CA263"/>
    <mergeCell ref="CE262:CJ263"/>
    <mergeCell ref="CN262:CS263"/>
    <mergeCell ref="CW262:DB263"/>
    <mergeCell ref="DF262:DK263"/>
    <mergeCell ref="DO262:DT263"/>
    <mergeCell ref="DX262:EC263"/>
    <mergeCell ref="EG262:EL263"/>
    <mergeCell ref="EP262:EU263"/>
    <mergeCell ref="EY262:FD263"/>
    <mergeCell ref="FH262:FM263"/>
    <mergeCell ref="FQ262:FV263"/>
    <mergeCell ref="FZ262:GE263"/>
    <mergeCell ref="GI262:GN263"/>
    <mergeCell ref="GR262:GW263"/>
    <mergeCell ref="NY260:OD261"/>
    <mergeCell ref="HA262:HF263"/>
    <mergeCell ref="HJ262:HO263"/>
    <mergeCell ref="OH260:OM261"/>
    <mergeCell ref="KV260:LA261"/>
    <mergeCell ref="LE260:LJ261"/>
    <mergeCell ref="LN260:LS261"/>
    <mergeCell ref="LW260:MB261"/>
    <mergeCell ref="MF260:MK261"/>
    <mergeCell ref="MO260:MT261"/>
    <mergeCell ref="MX260:NC261"/>
    <mergeCell ref="NG260:NL261"/>
    <mergeCell ref="NP260:NU261"/>
    <mergeCell ref="GR260:GW261"/>
    <mergeCell ref="HA260:HF261"/>
    <mergeCell ref="HJ260:HO261"/>
    <mergeCell ref="KD260:KI261"/>
    <mergeCell ref="KM260:KR261"/>
    <mergeCell ref="EP260:EU261"/>
    <mergeCell ref="LN245:LS246"/>
    <mergeCell ref="LW245:MB246"/>
    <mergeCell ref="MF245:MK246"/>
    <mergeCell ref="MO245:MT246"/>
    <mergeCell ref="MX245:NC246"/>
    <mergeCell ref="NG245:NL246"/>
    <mergeCell ref="NP245:NU246"/>
    <mergeCell ref="NY247:OD248"/>
    <mergeCell ref="OH247:OM248"/>
    <mergeCell ref="HS247:HX248"/>
    <mergeCell ref="IB247:IG248"/>
    <mergeCell ref="IK247:IP248"/>
    <mergeCell ref="IT247:IY248"/>
    <mergeCell ref="JC247:JH248"/>
    <mergeCell ref="JL247:JQ248"/>
    <mergeCell ref="JU247:JZ248"/>
    <mergeCell ref="GR247:GW248"/>
    <mergeCell ref="HA247:HF248"/>
    <mergeCell ref="HJ247:HO248"/>
    <mergeCell ref="BD245:BI246"/>
    <mergeCell ref="BM245:BR246"/>
    <mergeCell ref="OQ247:OV248"/>
    <mergeCell ref="OZ247:PE248"/>
    <mergeCell ref="OQ245:OV246"/>
    <mergeCell ref="OZ245:PE246"/>
    <mergeCell ref="NY245:OD246"/>
    <mergeCell ref="OH245:OM246"/>
    <mergeCell ref="KV245:LA246"/>
    <mergeCell ref="LE245:LJ246"/>
    <mergeCell ref="KV247:LA248"/>
    <mergeCell ref="LE247:LJ248"/>
    <mergeCell ref="LN247:LS248"/>
    <mergeCell ref="LW247:MB248"/>
    <mergeCell ref="MF247:MK248"/>
    <mergeCell ref="MO247:MT248"/>
    <mergeCell ref="MX247:NC248"/>
    <mergeCell ref="NG247:NL248"/>
    <mergeCell ref="NP247:NU248"/>
    <mergeCell ref="GR245:GW246"/>
    <mergeCell ref="HA245:HF246"/>
    <mergeCell ref="HJ245:HO246"/>
    <mergeCell ref="HS218:HX219"/>
    <mergeCell ref="IB218:IG219"/>
    <mergeCell ref="KD247:KI248"/>
    <mergeCell ref="KM247:KR248"/>
    <mergeCell ref="HS245:HX246"/>
    <mergeCell ref="IB245:IG246"/>
    <mergeCell ref="IK245:IP246"/>
    <mergeCell ref="IT245:IY246"/>
    <mergeCell ref="JC245:JH246"/>
    <mergeCell ref="JL245:JQ246"/>
    <mergeCell ref="JU245:JZ246"/>
    <mergeCell ref="KD245:KI246"/>
    <mergeCell ref="KM245:KR246"/>
    <mergeCell ref="BD247:BI248"/>
    <mergeCell ref="BM247:BR248"/>
    <mergeCell ref="BV247:CA248"/>
    <mergeCell ref="CE247:CJ248"/>
    <mergeCell ref="CN247:CS248"/>
    <mergeCell ref="CW247:DB248"/>
    <mergeCell ref="DF247:DK248"/>
    <mergeCell ref="DO247:DT248"/>
    <mergeCell ref="DX247:EC248"/>
    <mergeCell ref="EG247:EL248"/>
    <mergeCell ref="EP247:EU248"/>
    <mergeCell ref="EY247:FD248"/>
    <mergeCell ref="FH247:FM248"/>
    <mergeCell ref="FQ247:FV248"/>
    <mergeCell ref="FZ247:GE248"/>
    <mergeCell ref="GI247:GN248"/>
    <mergeCell ref="MO216:MT217"/>
    <mergeCell ref="MX216:NC217"/>
    <mergeCell ref="JU218:JZ219"/>
    <mergeCell ref="KD218:KI219"/>
    <mergeCell ref="KM218:KR219"/>
    <mergeCell ref="BV245:CA246"/>
    <mergeCell ref="CE245:CJ246"/>
    <mergeCell ref="NY218:OD219"/>
    <mergeCell ref="OH218:OM219"/>
    <mergeCell ref="OQ218:OV219"/>
    <mergeCell ref="OZ218:PE219"/>
    <mergeCell ref="KV218:LA219"/>
    <mergeCell ref="LE218:LJ219"/>
    <mergeCell ref="LN218:LS219"/>
    <mergeCell ref="LW218:MB219"/>
    <mergeCell ref="MF218:MK219"/>
    <mergeCell ref="MO218:MT219"/>
    <mergeCell ref="MX218:NC219"/>
    <mergeCell ref="NG218:NL219"/>
    <mergeCell ref="NP218:NU219"/>
    <mergeCell ref="CN245:CS246"/>
    <mergeCell ref="CW245:DB246"/>
    <mergeCell ref="DF245:DK246"/>
    <mergeCell ref="DO245:DT246"/>
    <mergeCell ref="DX245:EC246"/>
    <mergeCell ref="EG245:EL246"/>
    <mergeCell ref="EP245:EU246"/>
    <mergeCell ref="EY245:FD246"/>
    <mergeCell ref="FH245:FM246"/>
    <mergeCell ref="FQ245:FV246"/>
    <mergeCell ref="FZ245:GE246"/>
    <mergeCell ref="GI245:GN246"/>
    <mergeCell ref="DF218:DK219"/>
    <mergeCell ref="DO218:DT219"/>
    <mergeCell ref="DX218:EC219"/>
    <mergeCell ref="EG218:EL219"/>
    <mergeCell ref="EP218:EU219"/>
    <mergeCell ref="EY218:FD219"/>
    <mergeCell ref="FH218:FM219"/>
    <mergeCell ref="FQ218:FV219"/>
    <mergeCell ref="FZ218:GE219"/>
    <mergeCell ref="GI218:GN219"/>
    <mergeCell ref="GR218:GW219"/>
    <mergeCell ref="HR225:HR226"/>
    <mergeCell ref="HR227:HR228"/>
    <mergeCell ref="DN225:DN226"/>
    <mergeCell ref="DN227:DN228"/>
    <mergeCell ref="HA218:HF219"/>
    <mergeCell ref="HJ218:HO219"/>
    <mergeCell ref="GQ221:GQ222"/>
    <mergeCell ref="GQ223:GQ224"/>
    <mergeCell ref="GQ225:GQ226"/>
    <mergeCell ref="GQ227:GQ228"/>
    <mergeCell ref="EX237:EX238"/>
    <mergeCell ref="EX239:EX240"/>
    <mergeCell ref="EX241:EX242"/>
    <mergeCell ref="FG233:FG234"/>
    <mergeCell ref="FG235:FG236"/>
    <mergeCell ref="FH203:FM204"/>
    <mergeCell ref="FQ203:FV204"/>
    <mergeCell ref="FZ203:GE204"/>
    <mergeCell ref="GI203:GN204"/>
    <mergeCell ref="GR203:GW204"/>
    <mergeCell ref="HA203:HF204"/>
    <mergeCell ref="HJ203:HO204"/>
    <mergeCell ref="FG241:FG242"/>
    <mergeCell ref="DN241:DN242"/>
    <mergeCell ref="DW233:DW234"/>
    <mergeCell ref="DW235:DW236"/>
    <mergeCell ref="DW237:DW238"/>
    <mergeCell ref="DW239:DW240"/>
    <mergeCell ref="DW241:DW242"/>
    <mergeCell ref="EF229:EF230"/>
    <mergeCell ref="EF231:EF232"/>
    <mergeCell ref="EF233:EF234"/>
    <mergeCell ref="EF235:EF236"/>
    <mergeCell ref="EF237:EF238"/>
    <mergeCell ref="EF239:EF240"/>
    <mergeCell ref="EF241:EF242"/>
    <mergeCell ref="HJ216:HO217"/>
    <mergeCell ref="NG216:NL217"/>
    <mergeCell ref="NP216:NU217"/>
    <mergeCell ref="HS216:HX217"/>
    <mergeCell ref="IB216:IG217"/>
    <mergeCell ref="JC203:JH204"/>
    <mergeCell ref="JL203:JQ204"/>
    <mergeCell ref="JU203:JZ204"/>
    <mergeCell ref="KD203:KI204"/>
    <mergeCell ref="KM203:KR204"/>
    <mergeCell ref="LW203:MB204"/>
    <mergeCell ref="IA223:IA224"/>
    <mergeCell ref="IA225:IA226"/>
    <mergeCell ref="IA227:IA228"/>
    <mergeCell ref="DN221:DN222"/>
    <mergeCell ref="DN223:DN224"/>
    <mergeCell ref="EX235:EX236"/>
    <mergeCell ref="IK216:IP217"/>
    <mergeCell ref="IT216:IY217"/>
    <mergeCell ref="JC216:JH217"/>
    <mergeCell ref="JL216:JQ217"/>
    <mergeCell ref="JU216:JZ217"/>
    <mergeCell ref="KD216:KI217"/>
    <mergeCell ref="KM216:KR217"/>
    <mergeCell ref="IK218:IP219"/>
    <mergeCell ref="IT218:IY219"/>
    <mergeCell ref="JC218:JH219"/>
    <mergeCell ref="JL218:JQ219"/>
    <mergeCell ref="LE216:LJ217"/>
    <mergeCell ref="LN216:LS217"/>
    <mergeCell ref="LW216:MB217"/>
    <mergeCell ref="MF216:MK217"/>
    <mergeCell ref="BM216:BR217"/>
    <mergeCell ref="BV216:CA217"/>
    <mergeCell ref="CE216:CJ217"/>
    <mergeCell ref="CN216:CS217"/>
    <mergeCell ref="CW216:DB217"/>
    <mergeCell ref="DF216:DK217"/>
    <mergeCell ref="DO216:DT217"/>
    <mergeCell ref="DX216:EC217"/>
    <mergeCell ref="EG216:EL217"/>
    <mergeCell ref="EP216:EU217"/>
    <mergeCell ref="EY216:FD217"/>
    <mergeCell ref="FH216:FM217"/>
    <mergeCell ref="FQ216:FV217"/>
    <mergeCell ref="FZ216:GE217"/>
    <mergeCell ref="GI216:GN217"/>
    <mergeCell ref="GR216:GW217"/>
    <mergeCell ref="HA216:HF217"/>
    <mergeCell ref="LE188:LJ189"/>
    <mergeCell ref="BD218:BI219"/>
    <mergeCell ref="BM218:BR219"/>
    <mergeCell ref="BV218:CA219"/>
    <mergeCell ref="CE218:CJ219"/>
    <mergeCell ref="CN218:CS219"/>
    <mergeCell ref="CW218:DB219"/>
    <mergeCell ref="NY216:OD217"/>
    <mergeCell ref="OH216:OM217"/>
    <mergeCell ref="OQ216:OV217"/>
    <mergeCell ref="OZ216:PE217"/>
    <mergeCell ref="KV216:LA217"/>
    <mergeCell ref="BD203:BI204"/>
    <mergeCell ref="BM203:BR204"/>
    <mergeCell ref="BV203:CA204"/>
    <mergeCell ref="CE203:CJ204"/>
    <mergeCell ref="CN203:CS204"/>
    <mergeCell ref="CW203:DB204"/>
    <mergeCell ref="DF203:DK204"/>
    <mergeCell ref="DO203:DT204"/>
    <mergeCell ref="DX203:EC204"/>
    <mergeCell ref="EG203:EL204"/>
    <mergeCell ref="EP203:EU204"/>
    <mergeCell ref="EY203:FD204"/>
    <mergeCell ref="OQ203:OV204"/>
    <mergeCell ref="OZ203:PE204"/>
    <mergeCell ref="KV203:LA204"/>
    <mergeCell ref="LE203:LJ204"/>
    <mergeCell ref="LN203:LS204"/>
    <mergeCell ref="NY203:OD204"/>
    <mergeCell ref="OH203:OM204"/>
    <mergeCell ref="BD216:BI217"/>
    <mergeCell ref="OQ201:OV202"/>
    <mergeCell ref="OZ201:PE202"/>
    <mergeCell ref="KV201:LA202"/>
    <mergeCell ref="LE201:LJ202"/>
    <mergeCell ref="LN201:LS202"/>
    <mergeCell ref="LW201:MB202"/>
    <mergeCell ref="MF201:MK202"/>
    <mergeCell ref="MO201:MT202"/>
    <mergeCell ref="MX201:NC202"/>
    <mergeCell ref="NG201:NL202"/>
    <mergeCell ref="NP201:NU202"/>
    <mergeCell ref="NP188:NU189"/>
    <mergeCell ref="HS188:HX189"/>
    <mergeCell ref="IB188:IG189"/>
    <mergeCell ref="IK188:IP189"/>
    <mergeCell ref="IT188:IY189"/>
    <mergeCell ref="JC188:JH189"/>
    <mergeCell ref="JL188:JQ189"/>
    <mergeCell ref="JU188:JZ189"/>
    <mergeCell ref="KD188:KI189"/>
    <mergeCell ref="KM188:KR189"/>
    <mergeCell ref="NY188:OD189"/>
    <mergeCell ref="NY201:OD202"/>
    <mergeCell ref="OH201:OM202"/>
    <mergeCell ref="LW188:MB189"/>
    <mergeCell ref="MF188:MK189"/>
    <mergeCell ref="MO188:MT189"/>
    <mergeCell ref="MX188:NC189"/>
    <mergeCell ref="NG188:NL189"/>
    <mergeCell ref="OQ188:OV189"/>
    <mergeCell ref="OZ188:PE189"/>
    <mergeCell ref="KV188:LA189"/>
    <mergeCell ref="HA201:HF202"/>
    <mergeCell ref="HJ201:HO202"/>
    <mergeCell ref="HA188:HF189"/>
    <mergeCell ref="HJ188:HO189"/>
    <mergeCell ref="OH188:OM189"/>
    <mergeCell ref="GI188:GN189"/>
    <mergeCell ref="GR188:GW189"/>
    <mergeCell ref="EY201:FD202"/>
    <mergeCell ref="FH201:FM202"/>
    <mergeCell ref="FQ201:FV202"/>
    <mergeCell ref="FZ201:GE202"/>
    <mergeCell ref="GI201:GN202"/>
    <mergeCell ref="GR201:GW202"/>
    <mergeCell ref="MF203:MK204"/>
    <mergeCell ref="MO203:MT204"/>
    <mergeCell ref="MX203:NC204"/>
    <mergeCell ref="NG203:NL204"/>
    <mergeCell ref="NP203:NU204"/>
    <mergeCell ref="HS203:HX204"/>
    <mergeCell ref="IB203:IG204"/>
    <mergeCell ref="IK203:IP204"/>
    <mergeCell ref="IT203:IY204"/>
    <mergeCell ref="HS201:HX202"/>
    <mergeCell ref="IB201:IG202"/>
    <mergeCell ref="IK201:IP202"/>
    <mergeCell ref="IT201:IY202"/>
    <mergeCell ref="JC201:JH202"/>
    <mergeCell ref="JL201:JQ202"/>
    <mergeCell ref="JU201:JZ202"/>
    <mergeCell ref="KD201:KI202"/>
    <mergeCell ref="KM201:KR202"/>
    <mergeCell ref="LN188:LS189"/>
    <mergeCell ref="BD201:BI202"/>
    <mergeCell ref="BM201:BR202"/>
    <mergeCell ref="BV201:CA202"/>
    <mergeCell ref="CE201:CJ202"/>
    <mergeCell ref="CN201:CS202"/>
    <mergeCell ref="CW201:DB202"/>
    <mergeCell ref="DF201:DK202"/>
    <mergeCell ref="DO201:DT202"/>
    <mergeCell ref="DX201:EC202"/>
    <mergeCell ref="EG201:EL202"/>
    <mergeCell ref="EP201:EU202"/>
    <mergeCell ref="KV186:LA187"/>
    <mergeCell ref="LE186:LJ187"/>
    <mergeCell ref="LN186:LS187"/>
    <mergeCell ref="LW186:MB187"/>
    <mergeCell ref="MF186:MK187"/>
    <mergeCell ref="MO186:MT187"/>
    <mergeCell ref="BD188:BI189"/>
    <mergeCell ref="BM188:BR189"/>
    <mergeCell ref="BV188:CA189"/>
    <mergeCell ref="CE188:CJ189"/>
    <mergeCell ref="CN188:CS189"/>
    <mergeCell ref="CW188:DB189"/>
    <mergeCell ref="DF188:DK189"/>
    <mergeCell ref="DO188:DT189"/>
    <mergeCell ref="DX188:EC189"/>
    <mergeCell ref="EG188:EL189"/>
    <mergeCell ref="EP188:EU189"/>
    <mergeCell ref="EY188:FD189"/>
    <mergeCell ref="FH188:FM189"/>
    <mergeCell ref="FQ188:FV189"/>
    <mergeCell ref="FZ188:GE189"/>
    <mergeCell ref="NY173:OD174"/>
    <mergeCell ref="OH173:OM174"/>
    <mergeCell ref="OQ173:OV174"/>
    <mergeCell ref="OZ173:PE174"/>
    <mergeCell ref="KV173:LA174"/>
    <mergeCell ref="LE173:LJ174"/>
    <mergeCell ref="LN173:LS174"/>
    <mergeCell ref="LW173:MB174"/>
    <mergeCell ref="MF173:MK174"/>
    <mergeCell ref="MO173:MT174"/>
    <mergeCell ref="MX173:NC174"/>
    <mergeCell ref="NG173:NL174"/>
    <mergeCell ref="NP173:NU174"/>
    <mergeCell ref="HS173:HX174"/>
    <mergeCell ref="IB173:IG174"/>
    <mergeCell ref="IK173:IP174"/>
    <mergeCell ref="IT173:IY174"/>
    <mergeCell ref="JC173:JH174"/>
    <mergeCell ref="JL173:JQ174"/>
    <mergeCell ref="JU173:JZ174"/>
    <mergeCell ref="EY173:FD174"/>
    <mergeCell ref="FH173:FM174"/>
    <mergeCell ref="FQ173:FV174"/>
    <mergeCell ref="FZ173:GE174"/>
    <mergeCell ref="GI173:GN174"/>
    <mergeCell ref="GR173:GW174"/>
    <mergeCell ref="MX186:NC187"/>
    <mergeCell ref="NG186:NL187"/>
    <mergeCell ref="NP186:NU187"/>
    <mergeCell ref="HS186:HX187"/>
    <mergeCell ref="IB186:IG187"/>
    <mergeCell ref="IK186:IP187"/>
    <mergeCell ref="IT186:IY187"/>
    <mergeCell ref="JC186:JH187"/>
    <mergeCell ref="JL186:JQ187"/>
    <mergeCell ref="JU186:JZ187"/>
    <mergeCell ref="KD186:KI187"/>
    <mergeCell ref="KM186:KR187"/>
    <mergeCell ref="HA173:HF174"/>
    <mergeCell ref="NY143:OD144"/>
    <mergeCell ref="OH143:OM144"/>
    <mergeCell ref="NP143:NU144"/>
    <mergeCell ref="HA143:HF144"/>
    <mergeCell ref="HJ143:HO144"/>
    <mergeCell ref="FQ156:FV157"/>
    <mergeCell ref="FZ156:GE157"/>
    <mergeCell ref="GI156:GN157"/>
    <mergeCell ref="GR156:GW157"/>
    <mergeCell ref="HA156:HF157"/>
    <mergeCell ref="HJ156:HO157"/>
    <mergeCell ref="HS156:HX157"/>
    <mergeCell ref="IB156:IG157"/>
    <mergeCell ref="IK156:IP157"/>
    <mergeCell ref="OH156:OM157"/>
    <mergeCell ref="HJ158:HO159"/>
    <mergeCell ref="HS158:HX159"/>
    <mergeCell ref="IB158:IG159"/>
    <mergeCell ref="IK158:IP159"/>
    <mergeCell ref="JU143:JZ144"/>
    <mergeCell ref="KD143:KI144"/>
    <mergeCell ref="KM143:KR144"/>
    <mergeCell ref="LW156:MB157"/>
    <mergeCell ref="MF156:MK157"/>
    <mergeCell ref="MO156:MT157"/>
    <mergeCell ref="GR158:GW159"/>
    <mergeCell ref="HA158:HF159"/>
    <mergeCell ref="NY171:OD172"/>
    <mergeCell ref="OH171:OM172"/>
    <mergeCell ref="OQ171:OV172"/>
    <mergeCell ref="OZ171:PE172"/>
    <mergeCell ref="KV171:LA172"/>
    <mergeCell ref="LE171:LJ172"/>
    <mergeCell ref="LN171:LS172"/>
    <mergeCell ref="LW171:MB172"/>
    <mergeCell ref="MF171:MK172"/>
    <mergeCell ref="MO171:MT172"/>
    <mergeCell ref="KV143:LA144"/>
    <mergeCell ref="LE143:LJ144"/>
    <mergeCell ref="LN143:LS144"/>
    <mergeCell ref="LW143:MB144"/>
    <mergeCell ref="MF143:MK144"/>
    <mergeCell ref="MO143:MT144"/>
    <mergeCell ref="MX143:NC144"/>
    <mergeCell ref="NG143:NL144"/>
    <mergeCell ref="MX171:NC172"/>
    <mergeCell ref="NG171:NL172"/>
    <mergeCell ref="NP171:NU172"/>
    <mergeCell ref="OQ156:OV157"/>
    <mergeCell ref="OZ156:PE157"/>
    <mergeCell ref="LN158:LS159"/>
    <mergeCell ref="LW158:MB159"/>
    <mergeCell ref="MF158:MK159"/>
    <mergeCell ref="MO158:MT159"/>
    <mergeCell ref="MX158:NC159"/>
    <mergeCell ref="NG158:NL159"/>
    <mergeCell ref="NY158:OD159"/>
    <mergeCell ref="OH158:OM159"/>
    <mergeCell ref="NP158:NU159"/>
    <mergeCell ref="NY141:OD142"/>
    <mergeCell ref="OH141:OM142"/>
    <mergeCell ref="OQ141:OV142"/>
    <mergeCell ref="OZ141:PE142"/>
    <mergeCell ref="KV141:LA142"/>
    <mergeCell ref="LE141:LJ142"/>
    <mergeCell ref="LN141:LS142"/>
    <mergeCell ref="BD143:BI144"/>
    <mergeCell ref="BM143:BR144"/>
    <mergeCell ref="BV143:CA144"/>
    <mergeCell ref="CE143:CJ144"/>
    <mergeCell ref="CN143:CS144"/>
    <mergeCell ref="CW143:DB144"/>
    <mergeCell ref="DF143:DK144"/>
    <mergeCell ref="DO143:DT144"/>
    <mergeCell ref="DX143:EC144"/>
    <mergeCell ref="EG143:EL144"/>
    <mergeCell ref="EP143:EU144"/>
    <mergeCell ref="EY143:FD144"/>
    <mergeCell ref="FH143:FM144"/>
    <mergeCell ref="FQ143:FV144"/>
    <mergeCell ref="FZ143:GE144"/>
    <mergeCell ref="GI143:GN144"/>
    <mergeCell ref="GR143:GW144"/>
    <mergeCell ref="OQ143:OV144"/>
    <mergeCell ref="OZ143:PE144"/>
    <mergeCell ref="HS143:HX144"/>
    <mergeCell ref="IB143:IG144"/>
    <mergeCell ref="IK143:IP144"/>
    <mergeCell ref="IT143:IY144"/>
    <mergeCell ref="JC143:JH144"/>
    <mergeCell ref="JL143:JQ144"/>
    <mergeCell ref="NY113:OD114"/>
    <mergeCell ref="OH113:OM114"/>
    <mergeCell ref="OQ113:OV114"/>
    <mergeCell ref="OZ113:PE114"/>
    <mergeCell ref="KV113:LA114"/>
    <mergeCell ref="LE113:LJ114"/>
    <mergeCell ref="LN113:LS114"/>
    <mergeCell ref="LW113:MB114"/>
    <mergeCell ref="MF113:MK114"/>
    <mergeCell ref="MO113:MT114"/>
    <mergeCell ref="MX113:NC114"/>
    <mergeCell ref="NG113:NL114"/>
    <mergeCell ref="NP113:NU114"/>
    <mergeCell ref="HS113:HX114"/>
    <mergeCell ref="IB113:IG114"/>
    <mergeCell ref="IK113:IP114"/>
    <mergeCell ref="IT113:IY114"/>
    <mergeCell ref="JC113:JH114"/>
    <mergeCell ref="JL113:JQ114"/>
    <mergeCell ref="JU113:JZ114"/>
    <mergeCell ref="KD113:KI114"/>
    <mergeCell ref="KM113:KR114"/>
    <mergeCell ref="LW141:MB142"/>
    <mergeCell ref="MF141:MK142"/>
    <mergeCell ref="MO141:MT142"/>
    <mergeCell ref="MX141:NC142"/>
    <mergeCell ref="NG141:NL142"/>
    <mergeCell ref="NP141:NU142"/>
    <mergeCell ref="BD141:BI142"/>
    <mergeCell ref="BM141:BR142"/>
    <mergeCell ref="BV141:CA142"/>
    <mergeCell ref="CE141:CJ142"/>
    <mergeCell ref="CN141:CS142"/>
    <mergeCell ref="CW141:DB142"/>
    <mergeCell ref="DF141:DK142"/>
    <mergeCell ref="DO141:DT142"/>
    <mergeCell ref="DX141:EC142"/>
    <mergeCell ref="EG141:EL142"/>
    <mergeCell ref="EP141:EU142"/>
    <mergeCell ref="EY141:FD142"/>
    <mergeCell ref="FH141:FM142"/>
    <mergeCell ref="FQ141:FV142"/>
    <mergeCell ref="FZ141:GE142"/>
    <mergeCell ref="GI141:GN142"/>
    <mergeCell ref="GR141:GW142"/>
    <mergeCell ref="HA141:HF142"/>
    <mergeCell ref="HS141:HX142"/>
    <mergeCell ref="KD141:KI142"/>
    <mergeCell ref="KM141:KR142"/>
    <mergeCell ref="NY111:OD112"/>
    <mergeCell ref="OH111:OM112"/>
    <mergeCell ref="OQ111:OV112"/>
    <mergeCell ref="BD113:BI114"/>
    <mergeCell ref="BM113:BR114"/>
    <mergeCell ref="BV113:CA114"/>
    <mergeCell ref="CE113:CJ114"/>
    <mergeCell ref="CN113:CS114"/>
    <mergeCell ref="CW113:DB114"/>
    <mergeCell ref="DF113:DK114"/>
    <mergeCell ref="DO113:DT114"/>
    <mergeCell ref="DX113:EC114"/>
    <mergeCell ref="EG113:EL114"/>
    <mergeCell ref="EP113:EU114"/>
    <mergeCell ref="EY113:FD114"/>
    <mergeCell ref="FH113:FM114"/>
    <mergeCell ref="FQ113:FV114"/>
    <mergeCell ref="FZ113:GE114"/>
    <mergeCell ref="GI113:GN114"/>
    <mergeCell ref="GR113:GW114"/>
    <mergeCell ref="HA113:HF114"/>
    <mergeCell ref="HJ113:HO114"/>
    <mergeCell ref="BD111:BI112"/>
    <mergeCell ref="BM111:BR112"/>
    <mergeCell ref="BV111:CA112"/>
    <mergeCell ref="CE111:CJ112"/>
    <mergeCell ref="CN111:CS112"/>
    <mergeCell ref="CW111:DB112"/>
    <mergeCell ref="DF111:DK112"/>
    <mergeCell ref="DO111:DT112"/>
    <mergeCell ref="DX111:EC112"/>
    <mergeCell ref="EG111:EL112"/>
    <mergeCell ref="NG111:NL112"/>
    <mergeCell ref="EP111:EU112"/>
    <mergeCell ref="EY111:FD112"/>
    <mergeCell ref="FH111:FM112"/>
    <mergeCell ref="FQ111:FV112"/>
    <mergeCell ref="FZ111:GE112"/>
    <mergeCell ref="GI111:GN112"/>
    <mergeCell ref="GR111:GW112"/>
    <mergeCell ref="HA111:HF112"/>
    <mergeCell ref="HJ111:HO112"/>
    <mergeCell ref="HS111:HX112"/>
    <mergeCell ref="IB111:IG112"/>
    <mergeCell ref="IK111:IP112"/>
    <mergeCell ref="IT111:IY112"/>
    <mergeCell ref="JC111:JH112"/>
    <mergeCell ref="JL111:JQ112"/>
    <mergeCell ref="JU111:JZ112"/>
    <mergeCell ref="KD111:KI112"/>
    <mergeCell ref="KM98:KR99"/>
    <mergeCell ref="KM111:KR112"/>
    <mergeCell ref="KV111:LA112"/>
    <mergeCell ref="LE111:LJ112"/>
    <mergeCell ref="LN111:LS112"/>
    <mergeCell ref="LW111:MB112"/>
    <mergeCell ref="MF111:MK112"/>
    <mergeCell ref="MO111:MT112"/>
    <mergeCell ref="NY98:OD99"/>
    <mergeCell ref="OH98:OM99"/>
    <mergeCell ref="OQ98:OV99"/>
    <mergeCell ref="OZ111:PE112"/>
    <mergeCell ref="BD98:BI99"/>
    <mergeCell ref="BM98:BR99"/>
    <mergeCell ref="BV98:CA99"/>
    <mergeCell ref="CE98:CJ99"/>
    <mergeCell ref="CN98:CS99"/>
    <mergeCell ref="CW98:DB99"/>
    <mergeCell ref="DF98:DK99"/>
    <mergeCell ref="DO98:DT99"/>
    <mergeCell ref="DX98:EC99"/>
    <mergeCell ref="EG98:EL99"/>
    <mergeCell ref="EP98:EU99"/>
    <mergeCell ref="EY98:FD99"/>
    <mergeCell ref="FH98:FM99"/>
    <mergeCell ref="FQ98:FV99"/>
    <mergeCell ref="FZ98:GE99"/>
    <mergeCell ref="GI98:GN99"/>
    <mergeCell ref="GR98:GW99"/>
    <mergeCell ref="HA98:HF99"/>
    <mergeCell ref="HJ98:HO99"/>
    <mergeCell ref="MX111:NC112"/>
    <mergeCell ref="DF83:DK84"/>
    <mergeCell ref="NP111:NU112"/>
    <mergeCell ref="HS98:HX99"/>
    <mergeCell ref="IB98:IG99"/>
    <mergeCell ref="IK98:IP99"/>
    <mergeCell ref="KV83:LA84"/>
    <mergeCell ref="LE83:LJ84"/>
    <mergeCell ref="LN83:LS84"/>
    <mergeCell ref="LW83:MB84"/>
    <mergeCell ref="MF83:MK84"/>
    <mergeCell ref="MO83:MT84"/>
    <mergeCell ref="MX83:NC84"/>
    <mergeCell ref="NG83:NL84"/>
    <mergeCell ref="NP83:NU84"/>
    <mergeCell ref="OZ98:PE99"/>
    <mergeCell ref="KV98:LA99"/>
    <mergeCell ref="LE98:LJ99"/>
    <mergeCell ref="LN98:LS99"/>
    <mergeCell ref="LW98:MB99"/>
    <mergeCell ref="MF98:MK99"/>
    <mergeCell ref="MO98:MT99"/>
    <mergeCell ref="MX98:NC99"/>
    <mergeCell ref="NG98:NL99"/>
    <mergeCell ref="NP98:NU99"/>
    <mergeCell ref="MX96:NC97"/>
    <mergeCell ref="NG96:NL97"/>
    <mergeCell ref="NP96:NU97"/>
    <mergeCell ref="IT98:IY99"/>
    <mergeCell ref="JC98:JH99"/>
    <mergeCell ref="JL98:JQ99"/>
    <mergeCell ref="JU98:JZ99"/>
    <mergeCell ref="KD98:KI99"/>
    <mergeCell ref="BD96:BI97"/>
    <mergeCell ref="BM96:BR97"/>
    <mergeCell ref="BV96:CA97"/>
    <mergeCell ref="CE96:CJ97"/>
    <mergeCell ref="CN96:CS97"/>
    <mergeCell ref="CW96:DB97"/>
    <mergeCell ref="DF96:DK97"/>
    <mergeCell ref="DO96:DT97"/>
    <mergeCell ref="DX96:EC97"/>
    <mergeCell ref="EG96:EL97"/>
    <mergeCell ref="EP96:EU97"/>
    <mergeCell ref="EY96:FD97"/>
    <mergeCell ref="FH96:FM97"/>
    <mergeCell ref="FQ96:FV97"/>
    <mergeCell ref="FZ96:GE97"/>
    <mergeCell ref="GI96:GN97"/>
    <mergeCell ref="GR96:GW97"/>
    <mergeCell ref="OZ96:PE97"/>
    <mergeCell ref="KV96:LA97"/>
    <mergeCell ref="LE96:LJ97"/>
    <mergeCell ref="LN96:LS97"/>
    <mergeCell ref="HS96:HX97"/>
    <mergeCell ref="IB96:IG97"/>
    <mergeCell ref="IK96:IP97"/>
    <mergeCell ref="IT96:IY97"/>
    <mergeCell ref="JC96:JH97"/>
    <mergeCell ref="JL96:JQ97"/>
    <mergeCell ref="JU96:JZ97"/>
    <mergeCell ref="KD96:KI97"/>
    <mergeCell ref="KM96:KR97"/>
    <mergeCell ref="NY83:OD84"/>
    <mergeCell ref="OH83:OM84"/>
    <mergeCell ref="OQ83:OV84"/>
    <mergeCell ref="OZ83:PE84"/>
    <mergeCell ref="HS83:HX84"/>
    <mergeCell ref="IB83:IG84"/>
    <mergeCell ref="IK83:IP84"/>
    <mergeCell ref="IT83:IY84"/>
    <mergeCell ref="JC83:JH84"/>
    <mergeCell ref="JL83:JQ84"/>
    <mergeCell ref="JU83:JZ84"/>
    <mergeCell ref="KD83:KI84"/>
    <mergeCell ref="KM83:KR84"/>
    <mergeCell ref="LW96:MB97"/>
    <mergeCell ref="MF96:MK97"/>
    <mergeCell ref="MO96:MT97"/>
    <mergeCell ref="MX81:NC82"/>
    <mergeCell ref="HA83:HF84"/>
    <mergeCell ref="HJ83:HO84"/>
    <mergeCell ref="NG81:NL82"/>
    <mergeCell ref="NP81:NU82"/>
    <mergeCell ref="HS81:HX82"/>
    <mergeCell ref="IB81:IG82"/>
    <mergeCell ref="IK81:IP82"/>
    <mergeCell ref="IT81:IY82"/>
    <mergeCell ref="JC81:JH82"/>
    <mergeCell ref="JL81:JQ82"/>
    <mergeCell ref="JU81:JZ82"/>
    <mergeCell ref="KD81:KI82"/>
    <mergeCell ref="KM81:KR82"/>
    <mergeCell ref="NY96:OD97"/>
    <mergeCell ref="OH96:OM97"/>
    <mergeCell ref="OQ96:OV97"/>
    <mergeCell ref="HA96:HF97"/>
    <mergeCell ref="HJ96:HO97"/>
    <mergeCell ref="HA81:HF82"/>
    <mergeCell ref="HJ81:HO82"/>
    <mergeCell ref="DO83:DT84"/>
    <mergeCell ref="DX83:EC84"/>
    <mergeCell ref="EG83:EL84"/>
    <mergeCell ref="EP83:EU84"/>
    <mergeCell ref="EY83:FD84"/>
    <mergeCell ref="FH83:FM84"/>
    <mergeCell ref="FQ83:FV84"/>
    <mergeCell ref="FZ83:GE84"/>
    <mergeCell ref="GI83:GN84"/>
    <mergeCell ref="GR83:GW84"/>
    <mergeCell ref="LE81:LJ82"/>
    <mergeCell ref="LN81:LS82"/>
    <mergeCell ref="LW81:MB82"/>
    <mergeCell ref="MF81:MK82"/>
    <mergeCell ref="MO81:MT82"/>
    <mergeCell ref="BD81:BI82"/>
    <mergeCell ref="BM81:BR82"/>
    <mergeCell ref="BV81:CA82"/>
    <mergeCell ref="CE81:CJ82"/>
    <mergeCell ref="CN81:CS82"/>
    <mergeCell ref="CW81:DB82"/>
    <mergeCell ref="DF81:DK82"/>
    <mergeCell ref="DO81:DT82"/>
    <mergeCell ref="DX81:EC82"/>
    <mergeCell ref="EG81:EL82"/>
    <mergeCell ref="EP81:EU82"/>
    <mergeCell ref="EY81:FD82"/>
    <mergeCell ref="FH81:FM82"/>
    <mergeCell ref="FQ81:FV82"/>
    <mergeCell ref="FZ81:GE82"/>
    <mergeCell ref="GI81:GN82"/>
    <mergeCell ref="GR81:GW82"/>
    <mergeCell ref="BD83:BI84"/>
    <mergeCell ref="BM83:BR84"/>
    <mergeCell ref="BV83:CA84"/>
    <mergeCell ref="CE83:CJ84"/>
    <mergeCell ref="CN83:CS84"/>
    <mergeCell ref="CW83:DB84"/>
    <mergeCell ref="NY81:OD82"/>
    <mergeCell ref="OH81:OM82"/>
    <mergeCell ref="OQ81:OV82"/>
    <mergeCell ref="OZ81:PE82"/>
    <mergeCell ref="KV81:LA82"/>
    <mergeCell ref="BD68:BI69"/>
    <mergeCell ref="BM68:BR69"/>
    <mergeCell ref="BV68:CA69"/>
    <mergeCell ref="CE68:CJ69"/>
    <mergeCell ref="CN68:CS69"/>
    <mergeCell ref="CW68:DB69"/>
    <mergeCell ref="DF68:DK69"/>
    <mergeCell ref="DO68:DT69"/>
    <mergeCell ref="DX68:EC69"/>
    <mergeCell ref="EG68:EL69"/>
    <mergeCell ref="EP68:EU69"/>
    <mergeCell ref="EY68:FD69"/>
    <mergeCell ref="FH68:FM69"/>
    <mergeCell ref="FQ68:FV69"/>
    <mergeCell ref="FZ68:GE69"/>
    <mergeCell ref="GI68:GN69"/>
    <mergeCell ref="GR68:GW69"/>
    <mergeCell ref="HA68:HF69"/>
    <mergeCell ref="HJ68:HO69"/>
    <mergeCell ref="NY68:OD69"/>
    <mergeCell ref="OH68:OM69"/>
    <mergeCell ref="OQ68:OV69"/>
    <mergeCell ref="OZ68:PE69"/>
    <mergeCell ref="KV68:LA69"/>
    <mergeCell ref="LE68:LJ69"/>
    <mergeCell ref="LN68:LS69"/>
    <mergeCell ref="LW68:MB69"/>
    <mergeCell ref="OQ66:OV67"/>
    <mergeCell ref="OZ66:PE67"/>
    <mergeCell ref="KV66:LA67"/>
    <mergeCell ref="LE66:LJ67"/>
    <mergeCell ref="LN66:LS67"/>
    <mergeCell ref="LW66:MB67"/>
    <mergeCell ref="MF66:MK67"/>
    <mergeCell ref="MO66:MT67"/>
    <mergeCell ref="MX66:NC67"/>
    <mergeCell ref="NG66:NL67"/>
    <mergeCell ref="NP66:NU67"/>
    <mergeCell ref="MF68:MK69"/>
    <mergeCell ref="MO68:MT69"/>
    <mergeCell ref="MX68:NC69"/>
    <mergeCell ref="NG68:NL69"/>
    <mergeCell ref="NP68:NU69"/>
    <mergeCell ref="OQ53:OV54"/>
    <mergeCell ref="OZ53:PE54"/>
    <mergeCell ref="KV53:LA54"/>
    <mergeCell ref="LE53:LJ54"/>
    <mergeCell ref="LN53:LS54"/>
    <mergeCell ref="LW53:MB54"/>
    <mergeCell ref="MF53:MK54"/>
    <mergeCell ref="MO53:MT54"/>
    <mergeCell ref="MX53:NC54"/>
    <mergeCell ref="NG53:NL54"/>
    <mergeCell ref="NP53:NU54"/>
    <mergeCell ref="HS53:HX54"/>
    <mergeCell ref="IB53:IG54"/>
    <mergeCell ref="IK53:IP54"/>
    <mergeCell ref="IT53:IY54"/>
    <mergeCell ref="JC53:JH54"/>
    <mergeCell ref="JL53:JQ54"/>
    <mergeCell ref="JU53:JZ54"/>
    <mergeCell ref="KD53:KI54"/>
    <mergeCell ref="KM53:KR54"/>
    <mergeCell ref="HS68:HX69"/>
    <mergeCell ref="IB68:IG69"/>
    <mergeCell ref="IK68:IP69"/>
    <mergeCell ref="IT68:IY69"/>
    <mergeCell ref="NY53:OD54"/>
    <mergeCell ref="OH53:OM54"/>
    <mergeCell ref="NY66:OD67"/>
    <mergeCell ref="OH66:OM67"/>
    <mergeCell ref="HA66:HF67"/>
    <mergeCell ref="HJ66:HO67"/>
    <mergeCell ref="HA53:HF54"/>
    <mergeCell ref="HJ53:HO54"/>
    <mergeCell ref="HS66:HX67"/>
    <mergeCell ref="IB66:IG67"/>
    <mergeCell ref="IK66:IP67"/>
    <mergeCell ref="IT66:IY67"/>
    <mergeCell ref="JC66:JH67"/>
    <mergeCell ref="JL66:JQ67"/>
    <mergeCell ref="JU66:JZ67"/>
    <mergeCell ref="KD66:KI67"/>
    <mergeCell ref="KM66:KR67"/>
    <mergeCell ref="JC68:JH69"/>
    <mergeCell ref="JL68:JQ69"/>
    <mergeCell ref="JU68:JZ69"/>
    <mergeCell ref="KD68:KI69"/>
    <mergeCell ref="KM68:KR69"/>
    <mergeCell ref="BV53:CA54"/>
    <mergeCell ref="CE53:CJ54"/>
    <mergeCell ref="CN53:CS54"/>
    <mergeCell ref="CW53:DB54"/>
    <mergeCell ref="DF53:DK54"/>
    <mergeCell ref="DO53:DT54"/>
    <mergeCell ref="DX53:EC54"/>
    <mergeCell ref="EG53:EL54"/>
    <mergeCell ref="EP53:EU54"/>
    <mergeCell ref="EY53:FD54"/>
    <mergeCell ref="FH53:FM54"/>
    <mergeCell ref="FQ53:FV54"/>
    <mergeCell ref="FZ53:GE54"/>
    <mergeCell ref="GI53:GN54"/>
    <mergeCell ref="GR53:GW54"/>
    <mergeCell ref="EY66:FD67"/>
    <mergeCell ref="FH66:FM67"/>
    <mergeCell ref="FQ66:FV67"/>
    <mergeCell ref="FZ66:GE67"/>
    <mergeCell ref="GI66:GN67"/>
    <mergeCell ref="GR66:GW67"/>
    <mergeCell ref="CN66:CS67"/>
    <mergeCell ref="CW66:DB67"/>
    <mergeCell ref="DF66:DK67"/>
    <mergeCell ref="DO66:DT67"/>
    <mergeCell ref="DX66:EC67"/>
    <mergeCell ref="EG66:EL67"/>
    <mergeCell ref="EP66:EU67"/>
    <mergeCell ref="KV51:LA52"/>
    <mergeCell ref="LE51:LJ52"/>
    <mergeCell ref="LN51:LS52"/>
    <mergeCell ref="LW51:MB52"/>
    <mergeCell ref="MF51:MK52"/>
    <mergeCell ref="MO51:MT52"/>
    <mergeCell ref="DO51:DT52"/>
    <mergeCell ref="DX51:EC52"/>
    <mergeCell ref="EG51:EL52"/>
    <mergeCell ref="EP51:EU52"/>
    <mergeCell ref="MX51:NC52"/>
    <mergeCell ref="NG51:NL52"/>
    <mergeCell ref="NP51:NU52"/>
    <mergeCell ref="HS51:HX52"/>
    <mergeCell ref="IB51:IG52"/>
    <mergeCell ref="IK51:IP52"/>
    <mergeCell ref="IT51:IY52"/>
    <mergeCell ref="JC51:JH52"/>
    <mergeCell ref="JL51:JQ52"/>
    <mergeCell ref="JU51:JZ52"/>
    <mergeCell ref="KD51:KI52"/>
    <mergeCell ref="KM51:KR52"/>
    <mergeCell ref="EY51:FD52"/>
    <mergeCell ref="FH51:FM52"/>
    <mergeCell ref="FQ51:FV52"/>
    <mergeCell ref="FZ51:GE52"/>
    <mergeCell ref="GI51:GN52"/>
    <mergeCell ref="GR51:GW52"/>
    <mergeCell ref="NY38:OD39"/>
    <mergeCell ref="OH38:OM39"/>
    <mergeCell ref="OQ38:OV39"/>
    <mergeCell ref="OZ38:PE39"/>
    <mergeCell ref="KV38:LA39"/>
    <mergeCell ref="LE38:LJ39"/>
    <mergeCell ref="LN38:LS39"/>
    <mergeCell ref="LW38:MB39"/>
    <mergeCell ref="MF38:MK39"/>
    <mergeCell ref="MO38:MT39"/>
    <mergeCell ref="MX38:NC39"/>
    <mergeCell ref="NG38:NL39"/>
    <mergeCell ref="NP38:NU39"/>
    <mergeCell ref="HS38:HX39"/>
    <mergeCell ref="IB38:IG39"/>
    <mergeCell ref="IK38:IP39"/>
    <mergeCell ref="IT38:IY39"/>
    <mergeCell ref="JC38:JH39"/>
    <mergeCell ref="JL38:JQ39"/>
    <mergeCell ref="JU38:JZ39"/>
    <mergeCell ref="KD38:KI39"/>
    <mergeCell ref="KM38:KR39"/>
    <mergeCell ref="NY51:OD52"/>
    <mergeCell ref="OH51:OM52"/>
    <mergeCell ref="OQ51:OV52"/>
    <mergeCell ref="OZ51:PE52"/>
    <mergeCell ref="HA51:HF52"/>
    <mergeCell ref="HJ51:HO52"/>
    <mergeCell ref="BD38:BI39"/>
    <mergeCell ref="BM38:BR39"/>
    <mergeCell ref="BV38:CA39"/>
    <mergeCell ref="CE38:CJ39"/>
    <mergeCell ref="CN38:CS39"/>
    <mergeCell ref="CW38:DB39"/>
    <mergeCell ref="DF38:DK39"/>
    <mergeCell ref="DO38:DT39"/>
    <mergeCell ref="DX38:EC39"/>
    <mergeCell ref="EG38:EL39"/>
    <mergeCell ref="EP38:EU39"/>
    <mergeCell ref="EY38:FD39"/>
    <mergeCell ref="FH38:FM39"/>
    <mergeCell ref="FQ38:FV39"/>
    <mergeCell ref="FZ38:GE39"/>
    <mergeCell ref="GI38:GN39"/>
    <mergeCell ref="GR38:GW39"/>
    <mergeCell ref="HA38:HF39"/>
    <mergeCell ref="HJ38:HO39"/>
    <mergeCell ref="BD51:BI52"/>
    <mergeCell ref="BM51:BR52"/>
    <mergeCell ref="BV51:CA52"/>
    <mergeCell ref="CE51:CJ52"/>
    <mergeCell ref="CN51:CS52"/>
    <mergeCell ref="CW51:DB52"/>
    <mergeCell ref="DF51:DK52"/>
    <mergeCell ref="JU23:JZ24"/>
    <mergeCell ref="KD23:KI24"/>
    <mergeCell ref="KM23:KR24"/>
    <mergeCell ref="NY36:OD37"/>
    <mergeCell ref="OH36:OM37"/>
    <mergeCell ref="OQ36:OV37"/>
    <mergeCell ref="OZ36:PE37"/>
    <mergeCell ref="KV36:LA37"/>
    <mergeCell ref="LE36:LJ37"/>
    <mergeCell ref="LN36:LS37"/>
    <mergeCell ref="LW36:MB37"/>
    <mergeCell ref="MF36:MK37"/>
    <mergeCell ref="MO36:MT37"/>
    <mergeCell ref="MX36:NC37"/>
    <mergeCell ref="NG36:NL37"/>
    <mergeCell ref="NP36:NU37"/>
    <mergeCell ref="HS36:HX37"/>
    <mergeCell ref="IB36:IG37"/>
    <mergeCell ref="IK36:IP37"/>
    <mergeCell ref="IT36:IY37"/>
    <mergeCell ref="JC36:JH37"/>
    <mergeCell ref="JL36:JQ37"/>
    <mergeCell ref="JU36:JZ37"/>
    <mergeCell ref="KD36:KI37"/>
    <mergeCell ref="KM36:KR37"/>
    <mergeCell ref="CN36:CS37"/>
    <mergeCell ref="CW36:DB37"/>
    <mergeCell ref="DF36:DK37"/>
    <mergeCell ref="DO36:DT37"/>
    <mergeCell ref="DX36:EC37"/>
    <mergeCell ref="EG36:EL37"/>
    <mergeCell ref="EP36:EU37"/>
    <mergeCell ref="EY36:FD37"/>
    <mergeCell ref="FH36:FM37"/>
    <mergeCell ref="FQ36:FV37"/>
    <mergeCell ref="FZ36:GE37"/>
    <mergeCell ref="GI36:GN37"/>
    <mergeCell ref="GR36:GW37"/>
    <mergeCell ref="NY23:OD24"/>
    <mergeCell ref="OH23:OM24"/>
    <mergeCell ref="OQ23:OV24"/>
    <mergeCell ref="OZ23:PE24"/>
    <mergeCell ref="KV23:LA24"/>
    <mergeCell ref="LE23:LJ24"/>
    <mergeCell ref="LN23:LS24"/>
    <mergeCell ref="LW23:MB24"/>
    <mergeCell ref="MF23:MK24"/>
    <mergeCell ref="MO23:MT24"/>
    <mergeCell ref="MX23:NC24"/>
    <mergeCell ref="NG23:NL24"/>
    <mergeCell ref="NP23:NU24"/>
    <mergeCell ref="HS23:HX24"/>
    <mergeCell ref="IB23:IG24"/>
    <mergeCell ref="IK23:IP24"/>
    <mergeCell ref="IT23:IY24"/>
    <mergeCell ref="JC23:JH24"/>
    <mergeCell ref="JL23:JQ24"/>
    <mergeCell ref="OH21:OM22"/>
    <mergeCell ref="OQ21:OV22"/>
    <mergeCell ref="OZ21:PE22"/>
    <mergeCell ref="KV21:LA22"/>
    <mergeCell ref="LE21:LJ22"/>
    <mergeCell ref="LN21:LS22"/>
    <mergeCell ref="LW21:MB22"/>
    <mergeCell ref="MF21:MK22"/>
    <mergeCell ref="HA36:HF37"/>
    <mergeCell ref="HJ36:HO37"/>
    <mergeCell ref="BD23:BI24"/>
    <mergeCell ref="BM23:BR24"/>
    <mergeCell ref="BV23:CA24"/>
    <mergeCell ref="CE23:CJ24"/>
    <mergeCell ref="CN23:CS24"/>
    <mergeCell ref="CW23:DB24"/>
    <mergeCell ref="DF23:DK24"/>
    <mergeCell ref="DO23:DT24"/>
    <mergeCell ref="DX23:EC24"/>
    <mergeCell ref="EG23:EL24"/>
    <mergeCell ref="EP23:EU24"/>
    <mergeCell ref="EY23:FD24"/>
    <mergeCell ref="FH23:FM24"/>
    <mergeCell ref="FQ23:FV24"/>
    <mergeCell ref="FZ23:GE24"/>
    <mergeCell ref="GI23:GN24"/>
    <mergeCell ref="GR23:GW24"/>
    <mergeCell ref="HA23:HF24"/>
    <mergeCell ref="HJ23:HO24"/>
    <mergeCell ref="BD36:BI37"/>
    <mergeCell ref="BM36:BR37"/>
    <mergeCell ref="BV36:CA37"/>
    <mergeCell ref="EY21:FD22"/>
    <mergeCell ref="FH21:FM22"/>
    <mergeCell ref="FQ21:FV22"/>
    <mergeCell ref="FZ21:GE22"/>
    <mergeCell ref="GI21:GN22"/>
    <mergeCell ref="GR21:GW22"/>
    <mergeCell ref="HA21:HF22"/>
    <mergeCell ref="HJ21:HO22"/>
    <mergeCell ref="KM21:KR22"/>
    <mergeCell ref="NY8:OD9"/>
    <mergeCell ref="OH8:OM9"/>
    <mergeCell ref="OQ8:OV9"/>
    <mergeCell ref="OZ8:PE9"/>
    <mergeCell ref="KV8:LA9"/>
    <mergeCell ref="LE8:LJ9"/>
    <mergeCell ref="LN8:LS9"/>
    <mergeCell ref="LW8:MB9"/>
    <mergeCell ref="MF8:MK9"/>
    <mergeCell ref="MO8:MT9"/>
    <mergeCell ref="MX8:NC9"/>
    <mergeCell ref="NG8:NL9"/>
    <mergeCell ref="NP8:NU9"/>
    <mergeCell ref="HS8:HX9"/>
    <mergeCell ref="IB8:IG9"/>
    <mergeCell ref="IK8:IP9"/>
    <mergeCell ref="IT8:IY9"/>
    <mergeCell ref="JC8:JH9"/>
    <mergeCell ref="JL8:JQ9"/>
    <mergeCell ref="JU8:JZ9"/>
    <mergeCell ref="KD8:KI9"/>
    <mergeCell ref="KM8:KR9"/>
    <mergeCell ref="NY21:OD22"/>
    <mergeCell ref="CN8:CS9"/>
    <mergeCell ref="CW8:DB9"/>
    <mergeCell ref="DF8:DK9"/>
    <mergeCell ref="DO8:DT9"/>
    <mergeCell ref="DX8:EC9"/>
    <mergeCell ref="EG8:EL9"/>
    <mergeCell ref="EP8:EU9"/>
    <mergeCell ref="EY8:FD9"/>
    <mergeCell ref="FH8:FM9"/>
    <mergeCell ref="FQ8:FV9"/>
    <mergeCell ref="FZ8:GE9"/>
    <mergeCell ref="GI8:GN9"/>
    <mergeCell ref="GR8:GW9"/>
    <mergeCell ref="MO21:MT22"/>
    <mergeCell ref="MX21:NC22"/>
    <mergeCell ref="NG21:NL22"/>
    <mergeCell ref="NP21:NU22"/>
    <mergeCell ref="HS21:HX22"/>
    <mergeCell ref="IB21:IG22"/>
    <mergeCell ref="IK21:IP22"/>
    <mergeCell ref="IT21:IY22"/>
    <mergeCell ref="JC21:JH22"/>
    <mergeCell ref="JL21:JQ22"/>
    <mergeCell ref="JU21:JZ22"/>
    <mergeCell ref="KD21:KI22"/>
    <mergeCell ref="CN21:CS22"/>
    <mergeCell ref="CW21:DB22"/>
    <mergeCell ref="DF21:DK22"/>
    <mergeCell ref="DO21:DT22"/>
    <mergeCell ref="DX21:EC22"/>
    <mergeCell ref="EG21:EL22"/>
    <mergeCell ref="EP21:EU22"/>
    <mergeCell ref="HA8:HF9"/>
    <mergeCell ref="HJ8:HO9"/>
    <mergeCell ref="OH6:OM7"/>
    <mergeCell ref="OQ6:OV7"/>
    <mergeCell ref="OZ6:PE7"/>
    <mergeCell ref="KV6:LA7"/>
    <mergeCell ref="LE6:LJ7"/>
    <mergeCell ref="LN6:LS7"/>
    <mergeCell ref="LW6:MB7"/>
    <mergeCell ref="MF6:MK7"/>
    <mergeCell ref="MO6:MT7"/>
    <mergeCell ref="MX6:NC7"/>
    <mergeCell ref="NG6:NL7"/>
    <mergeCell ref="NP6:NU7"/>
    <mergeCell ref="HS6:HX7"/>
    <mergeCell ref="IB6:IG7"/>
    <mergeCell ref="IK6:IP7"/>
    <mergeCell ref="IT6:IY7"/>
    <mergeCell ref="JC6:JH7"/>
    <mergeCell ref="JL6:JQ7"/>
    <mergeCell ref="JU6:JZ7"/>
    <mergeCell ref="KD6:KI7"/>
    <mergeCell ref="KM6:KR7"/>
    <mergeCell ref="HA6:HF7"/>
    <mergeCell ref="HJ6:HO7"/>
    <mergeCell ref="NY6:OD7"/>
    <mergeCell ref="NY4:OE5"/>
    <mergeCell ref="LN4:LT5"/>
    <mergeCell ref="LV4:LV5"/>
    <mergeCell ref="LW4:MC5"/>
    <mergeCell ref="ME4:ME5"/>
    <mergeCell ref="MF4:ML5"/>
    <mergeCell ref="BD6:BI7"/>
    <mergeCell ref="BM6:BR7"/>
    <mergeCell ref="BV6:CA7"/>
    <mergeCell ref="CE6:CJ7"/>
    <mergeCell ref="CN6:CS7"/>
    <mergeCell ref="CW6:DB7"/>
    <mergeCell ref="DF6:DK7"/>
    <mergeCell ref="DO6:DT7"/>
    <mergeCell ref="DX6:EC7"/>
    <mergeCell ref="EG6:EL7"/>
    <mergeCell ref="EP6:EU7"/>
    <mergeCell ref="EY6:FD7"/>
    <mergeCell ref="FH6:FM7"/>
    <mergeCell ref="FQ6:FV7"/>
    <mergeCell ref="FZ6:GE7"/>
    <mergeCell ref="GI6:GN7"/>
    <mergeCell ref="GR6:GW7"/>
    <mergeCell ref="CD4:CD5"/>
    <mergeCell ref="CE4:CK5"/>
    <mergeCell ref="CM4:CM5"/>
    <mergeCell ref="CN4:CT5"/>
    <mergeCell ref="CV4:CV5"/>
    <mergeCell ref="CW4:DC5"/>
    <mergeCell ref="DE4:DE5"/>
    <mergeCell ref="DF4:DL5"/>
    <mergeCell ref="NO3:NV3"/>
    <mergeCell ref="NX3:OE3"/>
    <mergeCell ref="OG3:ON3"/>
    <mergeCell ref="OP3:OW3"/>
    <mergeCell ref="OY3:PF3"/>
    <mergeCell ref="JT3:KA3"/>
    <mergeCell ref="KC3:KJ3"/>
    <mergeCell ref="KL3:KS3"/>
    <mergeCell ref="KU3:LB3"/>
    <mergeCell ref="LD3:LK3"/>
    <mergeCell ref="LM3:LT3"/>
    <mergeCell ref="LV3:MC3"/>
    <mergeCell ref="ME3:ML3"/>
    <mergeCell ref="MN3:MU3"/>
    <mergeCell ref="GQ3:GX3"/>
    <mergeCell ref="GZ3:HG3"/>
    <mergeCell ref="HI3:HP3"/>
    <mergeCell ref="HR3:HY3"/>
    <mergeCell ref="IA3:IH3"/>
    <mergeCell ref="IJ3:IQ3"/>
    <mergeCell ref="IS3:IZ3"/>
    <mergeCell ref="JB3:JI3"/>
    <mergeCell ref="JK3:JR3"/>
    <mergeCell ref="DN4:DN5"/>
    <mergeCell ref="DO4:DU5"/>
    <mergeCell ref="GI4:GO5"/>
    <mergeCell ref="GQ4:GQ5"/>
    <mergeCell ref="GR4:GX5"/>
    <mergeCell ref="DW4:DW5"/>
    <mergeCell ref="OQ4:OW5"/>
    <mergeCell ref="OY4:OY5"/>
    <mergeCell ref="OZ4:PF5"/>
    <mergeCell ref="OP4:OP5"/>
    <mergeCell ref="EO4:EO5"/>
    <mergeCell ref="EP4:EV5"/>
    <mergeCell ref="EX4:EX5"/>
    <mergeCell ref="EY4:FE5"/>
    <mergeCell ref="FG4:FG5"/>
    <mergeCell ref="OG4:OG5"/>
    <mergeCell ref="OH4:ON5"/>
    <mergeCell ref="LM4:LM5"/>
    <mergeCell ref="IK4:IQ5"/>
    <mergeCell ref="IS4:IS5"/>
    <mergeCell ref="IT4:IZ5"/>
    <mergeCell ref="JB4:JB5"/>
    <mergeCell ref="JC4:JI5"/>
    <mergeCell ref="JK4:JK5"/>
    <mergeCell ref="DX4:ED5"/>
    <mergeCell ref="EF4:EF5"/>
    <mergeCell ref="EG4:EM5"/>
    <mergeCell ref="NF4:NF5"/>
    <mergeCell ref="NG4:NM5"/>
    <mergeCell ref="NO4:NO5"/>
    <mergeCell ref="NP4:NV5"/>
    <mergeCell ref="NX4:NX5"/>
    <mergeCell ref="EO3:EV3"/>
    <mergeCell ref="EX3:FE3"/>
    <mergeCell ref="FG3:FN3"/>
    <mergeCell ref="FP3:FW3"/>
    <mergeCell ref="FY3:GF3"/>
    <mergeCell ref="GH3:GO3"/>
    <mergeCell ref="MN4:MN5"/>
    <mergeCell ref="MO4:MU5"/>
    <mergeCell ref="MW4:MW5"/>
    <mergeCell ref="MX4:ND5"/>
    <mergeCell ref="KC4:KC5"/>
    <mergeCell ref="KD4:KJ5"/>
    <mergeCell ref="KL4:KL5"/>
    <mergeCell ref="KM4:KS5"/>
    <mergeCell ref="KU4:KU5"/>
    <mergeCell ref="KV4:LB5"/>
    <mergeCell ref="LD4:LD5"/>
    <mergeCell ref="LE4:LK5"/>
    <mergeCell ref="JL4:JR5"/>
    <mergeCell ref="JT4:JT5"/>
    <mergeCell ref="JU4:KA5"/>
    <mergeCell ref="GZ4:GZ5"/>
    <mergeCell ref="HA4:HG5"/>
    <mergeCell ref="HI4:HI5"/>
    <mergeCell ref="HJ4:HP5"/>
    <mergeCell ref="HR4:HR5"/>
    <mergeCell ref="HS4:HY5"/>
    <mergeCell ref="IA4:IA5"/>
    <mergeCell ref="IB4:IH5"/>
    <mergeCell ref="IJ4:IJ5"/>
    <mergeCell ref="AU98:AZ99"/>
    <mergeCell ref="AU111:AZ112"/>
    <mergeCell ref="AU113:AZ114"/>
    <mergeCell ref="AU141:AZ142"/>
    <mergeCell ref="AU485:AZ486"/>
    <mergeCell ref="AU487:AZ488"/>
    <mergeCell ref="AU500:AZ501"/>
    <mergeCell ref="AU502:AZ503"/>
    <mergeCell ref="MW2:ND2"/>
    <mergeCell ref="NF2:NM2"/>
    <mergeCell ref="NO2:NV2"/>
    <mergeCell ref="NX2:OE2"/>
    <mergeCell ref="OG2:ON2"/>
    <mergeCell ref="OP2:OW2"/>
    <mergeCell ref="DN2:DU2"/>
    <mergeCell ref="DW2:ED2"/>
    <mergeCell ref="EF2:EM2"/>
    <mergeCell ref="EO2:EV2"/>
    <mergeCell ref="EX2:FE2"/>
    <mergeCell ref="FG2:FN2"/>
    <mergeCell ref="FP2:FW2"/>
    <mergeCell ref="FY2:GF2"/>
    <mergeCell ref="GH2:GO2"/>
    <mergeCell ref="FH4:FN5"/>
    <mergeCell ref="FP4:FP5"/>
    <mergeCell ref="FQ4:FW5"/>
    <mergeCell ref="FY4:FY5"/>
    <mergeCell ref="FZ4:GF5"/>
    <mergeCell ref="GH4:GH5"/>
    <mergeCell ref="MW3:ND3"/>
    <mergeCell ref="NF3:NM3"/>
    <mergeCell ref="BC3:BJ3"/>
    <mergeCell ref="OY2:PF2"/>
    <mergeCell ref="JT2:KA2"/>
    <mergeCell ref="KC2:KJ2"/>
    <mergeCell ref="KL2:KS2"/>
    <mergeCell ref="KU2:LB2"/>
    <mergeCell ref="LD2:LK2"/>
    <mergeCell ref="LM2:LT2"/>
    <mergeCell ref="LV2:MC2"/>
    <mergeCell ref="ME2:ML2"/>
    <mergeCell ref="MN2:MU2"/>
    <mergeCell ref="GQ2:GX2"/>
    <mergeCell ref="GZ2:HG2"/>
    <mergeCell ref="HI2:HP2"/>
    <mergeCell ref="HR2:HY2"/>
    <mergeCell ref="IA2:IH2"/>
    <mergeCell ref="IJ2:IQ2"/>
    <mergeCell ref="IS2:IZ2"/>
    <mergeCell ref="JB2:JI2"/>
    <mergeCell ref="JK2:JR2"/>
    <mergeCell ref="AU38:AZ39"/>
    <mergeCell ref="AU51:AZ52"/>
    <mergeCell ref="AU53:AZ54"/>
    <mergeCell ref="AU66:AZ67"/>
    <mergeCell ref="AU68:AZ69"/>
    <mergeCell ref="AT2:BA2"/>
    <mergeCell ref="AT3:BA3"/>
    <mergeCell ref="AT4:AT5"/>
    <mergeCell ref="AU4:BA5"/>
    <mergeCell ref="AU6:AZ7"/>
    <mergeCell ref="AU8:AZ9"/>
    <mergeCell ref="AU21:AZ22"/>
    <mergeCell ref="AU23:AZ24"/>
    <mergeCell ref="AU36:AZ37"/>
    <mergeCell ref="BL3:BS3"/>
    <mergeCell ref="BU3:CB3"/>
    <mergeCell ref="CD3:CK3"/>
    <mergeCell ref="BD8:BI9"/>
    <mergeCell ref="BM8:BR9"/>
    <mergeCell ref="BV8:CA9"/>
    <mergeCell ref="CE8:CJ9"/>
    <mergeCell ref="BD21:BI22"/>
    <mergeCell ref="BM21:BR22"/>
    <mergeCell ref="BV21:CA22"/>
    <mergeCell ref="CE21:CJ22"/>
    <mergeCell ref="CE36:CJ37"/>
    <mergeCell ref="BD66:BI67"/>
    <mergeCell ref="BM66:BR67"/>
    <mergeCell ref="BV66:CA67"/>
    <mergeCell ref="CE66:CJ67"/>
    <mergeCell ref="BD53:BI54"/>
    <mergeCell ref="BM53:BR54"/>
    <mergeCell ref="CM3:CT3"/>
    <mergeCell ref="CV3:DC3"/>
    <mergeCell ref="DE3:DL3"/>
    <mergeCell ref="DN3:DU3"/>
    <mergeCell ref="DW3:ED3"/>
    <mergeCell ref="EF3:EM3"/>
    <mergeCell ref="BC4:BC5"/>
    <mergeCell ref="BD4:BJ5"/>
    <mergeCell ref="BL4:BL5"/>
    <mergeCell ref="BM4:BS5"/>
    <mergeCell ref="BU4:BU5"/>
    <mergeCell ref="BV4:CB5"/>
    <mergeCell ref="AU740:AZ741"/>
    <mergeCell ref="AU742:AZ743"/>
    <mergeCell ref="BC2:BJ2"/>
    <mergeCell ref="BL2:BS2"/>
    <mergeCell ref="BU2:CB2"/>
    <mergeCell ref="CD2:CK2"/>
    <mergeCell ref="CM2:CT2"/>
    <mergeCell ref="CV2:DC2"/>
    <mergeCell ref="DE2:DL2"/>
    <mergeCell ref="AU725:AZ726"/>
    <mergeCell ref="AU727:AZ728"/>
    <mergeCell ref="AU682:AZ683"/>
    <mergeCell ref="AU695:AZ696"/>
    <mergeCell ref="AU697:AZ698"/>
    <mergeCell ref="AU710:AZ711"/>
    <mergeCell ref="AU712:AZ713"/>
    <mergeCell ref="AU620:AZ621"/>
    <mergeCell ref="AU622:AZ623"/>
    <mergeCell ref="AU635:AZ636"/>
    <mergeCell ref="AU637:AZ638"/>
    <mergeCell ref="AU650:AZ651"/>
    <mergeCell ref="AU652:AZ653"/>
    <mergeCell ref="AU665:AZ666"/>
    <mergeCell ref="AU667:AZ668"/>
    <mergeCell ref="AU680:AZ681"/>
    <mergeCell ref="AU577:AZ578"/>
    <mergeCell ref="AU590:AZ591"/>
    <mergeCell ref="AU592:AZ593"/>
    <mergeCell ref="AU605:AZ606"/>
    <mergeCell ref="AU81:AZ82"/>
    <mergeCell ref="AU83:AZ84"/>
    <mergeCell ref="AU96:AZ97"/>
    <mergeCell ref="AU410:AZ411"/>
    <mergeCell ref="AU412:AZ413"/>
    <mergeCell ref="AU425:AZ426"/>
    <mergeCell ref="AU607:AZ608"/>
    <mergeCell ref="AU530:AZ531"/>
    <mergeCell ref="AU532:AZ533"/>
    <mergeCell ref="AU545:AZ546"/>
    <mergeCell ref="AU547:AZ548"/>
    <mergeCell ref="AU575:AZ576"/>
    <mergeCell ref="AU472:AZ473"/>
    <mergeCell ref="AU245:AZ246"/>
    <mergeCell ref="AU247:AZ248"/>
    <mergeCell ref="AU260:AZ261"/>
    <mergeCell ref="AU262:AZ263"/>
    <mergeCell ref="AU143:AZ144"/>
    <mergeCell ref="AU171:AZ172"/>
    <mergeCell ref="AU173:AZ174"/>
    <mergeCell ref="AU216:AZ217"/>
    <mergeCell ref="AU218:AZ219"/>
    <mergeCell ref="AU427:AZ428"/>
    <mergeCell ref="AU440:AZ441"/>
    <mergeCell ref="AU442:AZ443"/>
    <mergeCell ref="AU455:AZ456"/>
    <mergeCell ref="AU457:AZ458"/>
    <mergeCell ref="AU470:AZ471"/>
    <mergeCell ref="AU352:AZ353"/>
    <mergeCell ref="AU365:AZ366"/>
    <mergeCell ref="AU367:AZ368"/>
    <mergeCell ref="AU380:AZ381"/>
    <mergeCell ref="AU382:AZ383"/>
    <mergeCell ref="AU395:AZ396"/>
    <mergeCell ref="AU397:AZ398"/>
    <mergeCell ref="AL740:AQ741"/>
    <mergeCell ref="AL742:AQ743"/>
    <mergeCell ref="AL725:AQ726"/>
    <mergeCell ref="AL727:AQ728"/>
    <mergeCell ref="AL712:AQ713"/>
    <mergeCell ref="AL680:AQ681"/>
    <mergeCell ref="AL682:AQ683"/>
    <mergeCell ref="AL695:AQ696"/>
    <mergeCell ref="AL697:AQ698"/>
    <mergeCell ref="AL710:AQ711"/>
    <mergeCell ref="AL607:AQ608"/>
    <mergeCell ref="AL620:AQ621"/>
    <mergeCell ref="AL622:AQ623"/>
    <mergeCell ref="AL635:AQ636"/>
    <mergeCell ref="AL637:AQ638"/>
    <mergeCell ref="AL650:AQ651"/>
    <mergeCell ref="AL652:AQ653"/>
    <mergeCell ref="AL665:AQ666"/>
    <mergeCell ref="AL667:AQ668"/>
    <mergeCell ref="AL592:AQ593"/>
    <mergeCell ref="AU305:AZ306"/>
    <mergeCell ref="AU307:AZ308"/>
    <mergeCell ref="AU335:AZ336"/>
    <mergeCell ref="AU337:AZ338"/>
    <mergeCell ref="AU350:AZ351"/>
    <mergeCell ref="AL245:AQ246"/>
    <mergeCell ref="AL247:AQ248"/>
    <mergeCell ref="AL260:AQ261"/>
    <mergeCell ref="AL262:AQ263"/>
    <mergeCell ref="AL141:AQ142"/>
    <mergeCell ref="AL143:AQ144"/>
    <mergeCell ref="AL171:AQ172"/>
    <mergeCell ref="AL173:AQ174"/>
    <mergeCell ref="AL186:AQ187"/>
    <mergeCell ref="AL188:AQ189"/>
    <mergeCell ref="AL201:AQ202"/>
    <mergeCell ref="AL203:AQ204"/>
    <mergeCell ref="AL350:AQ351"/>
    <mergeCell ref="AL275:AQ276"/>
    <mergeCell ref="AL216:AQ217"/>
    <mergeCell ref="AL218:AQ219"/>
    <mergeCell ref="AU320:AZ321"/>
    <mergeCell ref="AU322:AZ323"/>
    <mergeCell ref="AU275:AZ276"/>
    <mergeCell ref="AU277:AZ278"/>
    <mergeCell ref="AL337:AQ338"/>
    <mergeCell ref="AL320:AQ321"/>
    <mergeCell ref="AU290:AZ291"/>
    <mergeCell ref="AU292:AZ293"/>
    <mergeCell ref="AT237:AT238"/>
    <mergeCell ref="AT239:AT240"/>
    <mergeCell ref="AT241:AT242"/>
    <mergeCell ref="AL605:AQ606"/>
    <mergeCell ref="AL502:AQ503"/>
    <mergeCell ref="AL530:AQ531"/>
    <mergeCell ref="AL532:AQ533"/>
    <mergeCell ref="AL545:AQ546"/>
    <mergeCell ref="AL547:AQ548"/>
    <mergeCell ref="AL470:AQ471"/>
    <mergeCell ref="AL472:AQ473"/>
    <mergeCell ref="AL485:AQ486"/>
    <mergeCell ref="AL487:AQ488"/>
    <mergeCell ref="AL500:AQ501"/>
    <mergeCell ref="AL410:AQ411"/>
    <mergeCell ref="AL412:AQ413"/>
    <mergeCell ref="AL425:AQ426"/>
    <mergeCell ref="AL427:AQ428"/>
    <mergeCell ref="AL440:AQ441"/>
    <mergeCell ref="AL442:AQ443"/>
    <mergeCell ref="AL455:AQ456"/>
    <mergeCell ref="AL457:AQ458"/>
    <mergeCell ref="AL575:AQ576"/>
    <mergeCell ref="AL577:AQ578"/>
    <mergeCell ref="AL590:AQ591"/>
    <mergeCell ref="AL560:AQ561"/>
    <mergeCell ref="AL352:AQ353"/>
    <mergeCell ref="AL365:AQ366"/>
    <mergeCell ref="AL367:AQ368"/>
    <mergeCell ref="AL380:AQ381"/>
    <mergeCell ref="AL382:AQ383"/>
    <mergeCell ref="AL395:AQ396"/>
    <mergeCell ref="AL397:AQ398"/>
    <mergeCell ref="AL81:AQ82"/>
    <mergeCell ref="AL83:AQ84"/>
    <mergeCell ref="AL96:AQ97"/>
    <mergeCell ref="AL98:AQ99"/>
    <mergeCell ref="AL111:AQ112"/>
    <mergeCell ref="AL113:AQ114"/>
    <mergeCell ref="AC725:AH726"/>
    <mergeCell ref="AC727:AH728"/>
    <mergeCell ref="AC740:AH741"/>
    <mergeCell ref="AC742:AH743"/>
    <mergeCell ref="AC680:AH681"/>
    <mergeCell ref="AC682:AH683"/>
    <mergeCell ref="AC695:AH696"/>
    <mergeCell ref="AC697:AH698"/>
    <mergeCell ref="AC590:AH591"/>
    <mergeCell ref="AC592:AH593"/>
    <mergeCell ref="AC605:AH606"/>
    <mergeCell ref="AL277:AQ278"/>
    <mergeCell ref="AL290:AQ291"/>
    <mergeCell ref="AL292:AQ293"/>
    <mergeCell ref="AL305:AQ306"/>
    <mergeCell ref="AL307:AQ308"/>
    <mergeCell ref="AL335:AQ336"/>
    <mergeCell ref="AC350:AH351"/>
    <mergeCell ref="AL322:AQ323"/>
    <mergeCell ref="AK2:AR2"/>
    <mergeCell ref="AK3:AR3"/>
    <mergeCell ref="AK4:AK5"/>
    <mergeCell ref="AL4:AR5"/>
    <mergeCell ref="AL6:AQ7"/>
    <mergeCell ref="AL8:AQ9"/>
    <mergeCell ref="AL21:AQ22"/>
    <mergeCell ref="AL23:AQ24"/>
    <mergeCell ref="AL36:AQ37"/>
    <mergeCell ref="AL38:AQ39"/>
    <mergeCell ref="AL51:AQ52"/>
    <mergeCell ref="AL53:AQ54"/>
    <mergeCell ref="AL66:AQ67"/>
    <mergeCell ref="AL68:AQ69"/>
    <mergeCell ref="AC710:AH711"/>
    <mergeCell ref="AC712:AH713"/>
    <mergeCell ref="AC650:AH651"/>
    <mergeCell ref="AC652:AH653"/>
    <mergeCell ref="AC607:AH608"/>
    <mergeCell ref="AC620:AH621"/>
    <mergeCell ref="AC622:AH623"/>
    <mergeCell ref="AC635:AH636"/>
    <mergeCell ref="AC637:AH638"/>
    <mergeCell ref="AC575:AH576"/>
    <mergeCell ref="AC577:AH578"/>
    <mergeCell ref="AC530:AH531"/>
    <mergeCell ref="AC532:AH533"/>
    <mergeCell ref="AC545:AH546"/>
    <mergeCell ref="AC547:AH548"/>
    <mergeCell ref="AK241:AK242"/>
    <mergeCell ref="AC665:AH666"/>
    <mergeCell ref="AC667:AH668"/>
    <mergeCell ref="AC113:AH114"/>
    <mergeCell ref="AC141:AH142"/>
    <mergeCell ref="AC143:AH144"/>
    <mergeCell ref="AC171:AH172"/>
    <mergeCell ref="T740:Y741"/>
    <mergeCell ref="T742:Y743"/>
    <mergeCell ref="AB2:AI2"/>
    <mergeCell ref="AB3:AI3"/>
    <mergeCell ref="AB4:AB5"/>
    <mergeCell ref="AC4:AI5"/>
    <mergeCell ref="AC6:AH7"/>
    <mergeCell ref="AC8:AH9"/>
    <mergeCell ref="AC21:AH22"/>
    <mergeCell ref="AC23:AH24"/>
    <mergeCell ref="AC36:AH37"/>
    <mergeCell ref="AC38:AH39"/>
    <mergeCell ref="AC51:AH52"/>
    <mergeCell ref="AC53:AH54"/>
    <mergeCell ref="AC66:AH67"/>
    <mergeCell ref="AC68:AH69"/>
    <mergeCell ref="AC81:AH82"/>
    <mergeCell ref="AC83:AH84"/>
    <mergeCell ref="T725:Y726"/>
    <mergeCell ref="T727:Y728"/>
    <mergeCell ref="T682:Y683"/>
    <mergeCell ref="T695:Y696"/>
    <mergeCell ref="T697:Y698"/>
    <mergeCell ref="T710:Y711"/>
    <mergeCell ref="T712:Y713"/>
    <mergeCell ref="T620:Y621"/>
    <mergeCell ref="T622:Y623"/>
    <mergeCell ref="T635:Y636"/>
    <mergeCell ref="T637:Y638"/>
    <mergeCell ref="AC335:AH336"/>
    <mergeCell ref="AC337:AH338"/>
    <mergeCell ref="AC352:AH353"/>
    <mergeCell ref="AC365:AH366"/>
    <mergeCell ref="AC367:AH368"/>
    <mergeCell ref="AC380:AH381"/>
    <mergeCell ref="AC320:AH321"/>
    <mergeCell ref="AC322:AH323"/>
    <mergeCell ref="AC275:AH276"/>
    <mergeCell ref="AC277:AH278"/>
    <mergeCell ref="AC290:AH291"/>
    <mergeCell ref="AC292:AH293"/>
    <mergeCell ref="AC305:AH306"/>
    <mergeCell ref="T650:Y651"/>
    <mergeCell ref="T652:Y653"/>
    <mergeCell ref="T665:Y666"/>
    <mergeCell ref="AC502:AH503"/>
    <mergeCell ref="T365:Y366"/>
    <mergeCell ref="T367:Y368"/>
    <mergeCell ref="T380:Y381"/>
    <mergeCell ref="T382:Y383"/>
    <mergeCell ref="T395:Y396"/>
    <mergeCell ref="T397:Y398"/>
    <mergeCell ref="T320:Y321"/>
    <mergeCell ref="T322:Y323"/>
    <mergeCell ref="T275:Y276"/>
    <mergeCell ref="T277:Y278"/>
    <mergeCell ref="T500:Y501"/>
    <mergeCell ref="T502:Y503"/>
    <mergeCell ref="T442:Y443"/>
    <mergeCell ref="AC560:AH561"/>
    <mergeCell ref="T667:Y668"/>
    <mergeCell ref="T680:Y681"/>
    <mergeCell ref="T577:Y578"/>
    <mergeCell ref="T590:Y591"/>
    <mergeCell ref="T592:Y593"/>
    <mergeCell ref="T605:Y606"/>
    <mergeCell ref="T607:Y608"/>
    <mergeCell ref="T530:Y531"/>
    <mergeCell ref="T532:Y533"/>
    <mergeCell ref="T545:Y546"/>
    <mergeCell ref="T547:Y548"/>
    <mergeCell ref="T575:Y576"/>
    <mergeCell ref="T472:Y473"/>
    <mergeCell ref="T455:Y456"/>
    <mergeCell ref="T457:Y458"/>
    <mergeCell ref="T470:Y471"/>
    <mergeCell ref="AC96:AH97"/>
    <mergeCell ref="AC98:AH99"/>
    <mergeCell ref="AC111:AH112"/>
    <mergeCell ref="AC173:AH174"/>
    <mergeCell ref="AC186:AH187"/>
    <mergeCell ref="AC307:AH308"/>
    <mergeCell ref="AC245:AH246"/>
    <mergeCell ref="AC247:AH248"/>
    <mergeCell ref="AC260:AH261"/>
    <mergeCell ref="AC262:AH263"/>
    <mergeCell ref="AC188:AH189"/>
    <mergeCell ref="AC201:AH202"/>
    <mergeCell ref="AC203:AH204"/>
    <mergeCell ref="AC216:AH217"/>
    <mergeCell ref="AC218:AH219"/>
    <mergeCell ref="AC500:AH501"/>
    <mergeCell ref="AB221:AB222"/>
    <mergeCell ref="AB223:AB224"/>
    <mergeCell ref="AB225:AB226"/>
    <mergeCell ref="AB227:AB228"/>
    <mergeCell ref="AB229:AB230"/>
    <mergeCell ref="AB231:AB232"/>
    <mergeCell ref="AB233:AB234"/>
    <mergeCell ref="AB235:AB236"/>
    <mergeCell ref="AB237:AB238"/>
    <mergeCell ref="AB239:AB240"/>
    <mergeCell ref="AB241:AB242"/>
    <mergeCell ref="AC455:AH456"/>
    <mergeCell ref="AC457:AH458"/>
    <mergeCell ref="AC470:AH471"/>
    <mergeCell ref="AC472:AH473"/>
    <mergeCell ref="AC485:AH486"/>
    <mergeCell ref="AC487:AH488"/>
    <mergeCell ref="AC382:AH383"/>
    <mergeCell ref="AC395:AH396"/>
    <mergeCell ref="AC397:AH398"/>
    <mergeCell ref="AC410:AH411"/>
    <mergeCell ref="AC412:AH413"/>
    <mergeCell ref="AC425:AH426"/>
    <mergeCell ref="AC427:AH428"/>
    <mergeCell ref="AC440:AH441"/>
    <mergeCell ref="AC442:AH443"/>
    <mergeCell ref="AB371:AB372"/>
    <mergeCell ref="T38:Y39"/>
    <mergeCell ref="T51:Y52"/>
    <mergeCell ref="T53:Y54"/>
    <mergeCell ref="T66:Y67"/>
    <mergeCell ref="T68:Y69"/>
    <mergeCell ref="S2:Z2"/>
    <mergeCell ref="S3:Z3"/>
    <mergeCell ref="S4:S5"/>
    <mergeCell ref="T4:Z5"/>
    <mergeCell ref="T6:Y7"/>
    <mergeCell ref="T8:Y9"/>
    <mergeCell ref="T21:Y22"/>
    <mergeCell ref="T23:Y24"/>
    <mergeCell ref="T36:Y37"/>
    <mergeCell ref="T126:Y127"/>
    <mergeCell ref="S140:Z140"/>
    <mergeCell ref="T352:Y353"/>
    <mergeCell ref="S227:S228"/>
    <mergeCell ref="S229:S230"/>
    <mergeCell ref="S231:S232"/>
    <mergeCell ref="S233:S234"/>
    <mergeCell ref="S235:S236"/>
    <mergeCell ref="S237:S238"/>
    <mergeCell ref="S239:S240"/>
    <mergeCell ref="S241:S242"/>
    <mergeCell ref="T290:Y291"/>
    <mergeCell ref="T292:Y293"/>
    <mergeCell ref="T305:Y306"/>
    <mergeCell ref="T307:Y308"/>
    <mergeCell ref="T335:Y336"/>
    <mergeCell ref="T337:Y338"/>
    <mergeCell ref="T350:Y351"/>
    <mergeCell ref="T216:Y217"/>
    <mergeCell ref="T218:Y219"/>
    <mergeCell ref="T245:Y246"/>
    <mergeCell ref="T247:Y248"/>
    <mergeCell ref="T260:Y261"/>
    <mergeCell ref="T262:Y263"/>
    <mergeCell ref="S221:S222"/>
    <mergeCell ref="S223:S224"/>
    <mergeCell ref="S225:S226"/>
    <mergeCell ref="S371:S372"/>
    <mergeCell ref="B487:G488"/>
    <mergeCell ref="B352:G353"/>
    <mergeCell ref="B367:G368"/>
    <mergeCell ref="B382:G383"/>
    <mergeCell ref="B397:G398"/>
    <mergeCell ref="T143:Y144"/>
    <mergeCell ref="T171:Y172"/>
    <mergeCell ref="T173:Y174"/>
    <mergeCell ref="T186:Y187"/>
    <mergeCell ref="T188:Y189"/>
    <mergeCell ref="T201:Y202"/>
    <mergeCell ref="T203:Y204"/>
    <mergeCell ref="K427:P428"/>
    <mergeCell ref="K440:P441"/>
    <mergeCell ref="K442:P443"/>
    <mergeCell ref="T485:Y486"/>
    <mergeCell ref="T487:Y488"/>
    <mergeCell ref="T410:Y411"/>
    <mergeCell ref="T412:Y413"/>
    <mergeCell ref="T425:Y426"/>
    <mergeCell ref="T427:Y428"/>
    <mergeCell ref="T440:Y441"/>
    <mergeCell ref="T81:Y82"/>
    <mergeCell ref="T83:Y84"/>
    <mergeCell ref="T96:Y97"/>
    <mergeCell ref="T98:Y99"/>
    <mergeCell ref="T111:Y112"/>
    <mergeCell ref="T113:Y114"/>
    <mergeCell ref="T141:Y142"/>
    <mergeCell ref="K560:P561"/>
    <mergeCell ref="K562:P563"/>
    <mergeCell ref="T560:Y561"/>
    <mergeCell ref="K350:P351"/>
    <mergeCell ref="K277:P278"/>
    <mergeCell ref="K290:P291"/>
    <mergeCell ref="K292:P293"/>
    <mergeCell ref="K305:P306"/>
    <mergeCell ref="K307:P308"/>
    <mergeCell ref="K395:P396"/>
    <mergeCell ref="K397:P398"/>
    <mergeCell ref="K410:P411"/>
    <mergeCell ref="K352:P353"/>
    <mergeCell ref="K365:P366"/>
    <mergeCell ref="K367:P368"/>
    <mergeCell ref="K380:P381"/>
    <mergeCell ref="K382:P383"/>
    <mergeCell ref="K455:P456"/>
    <mergeCell ref="K457:P458"/>
    <mergeCell ref="K470:P471"/>
    <mergeCell ref="K472:P473"/>
    <mergeCell ref="K485:P486"/>
    <mergeCell ref="K128:P129"/>
    <mergeCell ref="K412:P413"/>
    <mergeCell ref="K425:P426"/>
    <mergeCell ref="K500:P501"/>
    <mergeCell ref="J371:J372"/>
    <mergeCell ref="J227:J228"/>
    <mergeCell ref="J229:J230"/>
    <mergeCell ref="J231:J232"/>
    <mergeCell ref="J233:J234"/>
    <mergeCell ref="J235:J236"/>
    <mergeCell ref="A4:A5"/>
    <mergeCell ref="B4:D5"/>
    <mergeCell ref="B8:G9"/>
    <mergeCell ref="B23:G24"/>
    <mergeCell ref="B38:G39"/>
    <mergeCell ref="B68:G69"/>
    <mergeCell ref="B83:G84"/>
    <mergeCell ref="B98:G99"/>
    <mergeCell ref="B81:G82"/>
    <mergeCell ref="B96:G97"/>
    <mergeCell ref="B111:G112"/>
    <mergeCell ref="B141:G142"/>
    <mergeCell ref="B171:G172"/>
    <mergeCell ref="B186:G187"/>
    <mergeCell ref="B201:G202"/>
    <mergeCell ref="B36:G37"/>
    <mergeCell ref="B51:G52"/>
    <mergeCell ref="B66:G67"/>
    <mergeCell ref="B188:G189"/>
    <mergeCell ref="B203:G204"/>
    <mergeCell ref="B126:G127"/>
    <mergeCell ref="B128:G129"/>
    <mergeCell ref="B247:G248"/>
    <mergeCell ref="B262:G263"/>
    <mergeCell ref="K141:P142"/>
    <mergeCell ref="A2:H2"/>
    <mergeCell ref="B742:G743"/>
    <mergeCell ref="F4:G4"/>
    <mergeCell ref="A3:H3"/>
    <mergeCell ref="B6:G7"/>
    <mergeCell ref="B21:G22"/>
    <mergeCell ref="B727:G728"/>
    <mergeCell ref="B712:G713"/>
    <mergeCell ref="B622:G623"/>
    <mergeCell ref="B637:G638"/>
    <mergeCell ref="B652:G653"/>
    <mergeCell ref="B667:G668"/>
    <mergeCell ref="B682:G683"/>
    <mergeCell ref="B697:G698"/>
    <mergeCell ref="B695:G696"/>
    <mergeCell ref="B710:G711"/>
    <mergeCell ref="B412:G413"/>
    <mergeCell ref="B427:G428"/>
    <mergeCell ref="B442:G443"/>
    <mergeCell ref="B457:G458"/>
    <mergeCell ref="B472:G473"/>
    <mergeCell ref="B607:G608"/>
    <mergeCell ref="B502:G503"/>
    <mergeCell ref="B532:G533"/>
    <mergeCell ref="B547:G548"/>
    <mergeCell ref="B575:G576"/>
    <mergeCell ref="B590:G591"/>
    <mergeCell ref="B605:G606"/>
    <mergeCell ref="B577:G578"/>
    <mergeCell ref="B592:G593"/>
    <mergeCell ref="B337:G338"/>
    <mergeCell ref="B218:G219"/>
    <mergeCell ref="K68:P69"/>
    <mergeCell ref="K740:P741"/>
    <mergeCell ref="K171:P172"/>
    <mergeCell ref="K173:P174"/>
    <mergeCell ref="K186:P187"/>
    <mergeCell ref="K188:P189"/>
    <mergeCell ref="K201:P202"/>
    <mergeCell ref="K98:P99"/>
    <mergeCell ref="K111:P112"/>
    <mergeCell ref="K113:P114"/>
    <mergeCell ref="B560:G561"/>
    <mergeCell ref="B562:G563"/>
    <mergeCell ref="B545:G546"/>
    <mergeCell ref="B53:G54"/>
    <mergeCell ref="B277:G278"/>
    <mergeCell ref="B292:G293"/>
    <mergeCell ref="B307:G308"/>
    <mergeCell ref="B350:G351"/>
    <mergeCell ref="J237:J238"/>
    <mergeCell ref="J239:J240"/>
    <mergeCell ref="J241:J242"/>
    <mergeCell ref="B410:G411"/>
    <mergeCell ref="B425:G426"/>
    <mergeCell ref="B440:G441"/>
    <mergeCell ref="B455:G456"/>
    <mergeCell ref="B470:G471"/>
    <mergeCell ref="B320:G321"/>
    <mergeCell ref="B275:G276"/>
    <mergeCell ref="B290:G291"/>
    <mergeCell ref="B305:G306"/>
    <mergeCell ref="B335:G336"/>
    <mergeCell ref="B322:G323"/>
    <mergeCell ref="B113:G114"/>
    <mergeCell ref="B143:G144"/>
    <mergeCell ref="B173:G174"/>
    <mergeCell ref="B216:G217"/>
    <mergeCell ref="B245:G246"/>
    <mergeCell ref="B260:G261"/>
    <mergeCell ref="B485:G486"/>
    <mergeCell ref="J221:J222"/>
    <mergeCell ref="J223:J224"/>
    <mergeCell ref="J225:J226"/>
    <mergeCell ref="B740:G741"/>
    <mergeCell ref="J2:Q2"/>
    <mergeCell ref="J3:Q3"/>
    <mergeCell ref="J4:J5"/>
    <mergeCell ref="K6:P7"/>
    <mergeCell ref="K8:P9"/>
    <mergeCell ref="K21:P22"/>
    <mergeCell ref="K23:P24"/>
    <mergeCell ref="K36:P37"/>
    <mergeCell ref="K38:P39"/>
    <mergeCell ref="K51:P52"/>
    <mergeCell ref="K53:P54"/>
    <mergeCell ref="K66:P67"/>
    <mergeCell ref="B725:G726"/>
    <mergeCell ref="B620:G621"/>
    <mergeCell ref="B635:G636"/>
    <mergeCell ref="B650:G651"/>
    <mergeCell ref="B665:G666"/>
    <mergeCell ref="B680:G681"/>
    <mergeCell ref="K81:P82"/>
    <mergeCell ref="K83:P84"/>
    <mergeCell ref="K96:P97"/>
    <mergeCell ref="K742:P743"/>
    <mergeCell ref="K4:Q5"/>
    <mergeCell ref="K725:P726"/>
    <mergeCell ref="K727:P728"/>
    <mergeCell ref="K710:P711"/>
    <mergeCell ref="K712:P713"/>
    <mergeCell ref="K532:P533"/>
    <mergeCell ref="K545:P546"/>
    <mergeCell ref="K487:P488"/>
    <mergeCell ref="K575:P576"/>
    <mergeCell ref="K577:P578"/>
    <mergeCell ref="K547:P548"/>
    <mergeCell ref="K620:P621"/>
    <mergeCell ref="K622:P623"/>
    <mergeCell ref="K635:P636"/>
    <mergeCell ref="K637:P638"/>
    <mergeCell ref="K650:P651"/>
    <mergeCell ref="K590:P591"/>
    <mergeCell ref="K592:P593"/>
    <mergeCell ref="K605:P606"/>
    <mergeCell ref="K607:P608"/>
    <mergeCell ref="K695:P696"/>
    <mergeCell ref="K697:P698"/>
    <mergeCell ref="K652:P653"/>
    <mergeCell ref="K665:P666"/>
    <mergeCell ref="K667:P668"/>
    <mergeCell ref="K680:P681"/>
    <mergeCell ref="K682:P683"/>
    <mergeCell ref="K335:P336"/>
    <mergeCell ref="K337:P338"/>
    <mergeCell ref="K126:P127"/>
    <mergeCell ref="K143:P144"/>
    <mergeCell ref="B530:G531"/>
    <mergeCell ref="K502:P503"/>
    <mergeCell ref="K530:P531"/>
    <mergeCell ref="T158:Y159"/>
    <mergeCell ref="AC158:AH159"/>
    <mergeCell ref="AL158:AQ159"/>
    <mergeCell ref="AU158:AZ159"/>
    <mergeCell ref="BD158:BI159"/>
    <mergeCell ref="JK140:JR140"/>
    <mergeCell ref="JT140:KA140"/>
    <mergeCell ref="KC140:KJ140"/>
    <mergeCell ref="KL140:KS140"/>
    <mergeCell ref="KU140:LB140"/>
    <mergeCell ref="B156:G157"/>
    <mergeCell ref="B158:G159"/>
    <mergeCell ref="K156:P157"/>
    <mergeCell ref="K158:P159"/>
    <mergeCell ref="K245:P246"/>
    <mergeCell ref="K247:P248"/>
    <mergeCell ref="K260:P261"/>
    <mergeCell ref="K203:P204"/>
    <mergeCell ref="K216:P217"/>
    <mergeCell ref="J140:Q140"/>
    <mergeCell ref="K218:P219"/>
    <mergeCell ref="K320:P321"/>
    <mergeCell ref="B365:G366"/>
    <mergeCell ref="B380:G381"/>
    <mergeCell ref="B395:G396"/>
    <mergeCell ref="K322:P323"/>
    <mergeCell ref="K275:P276"/>
    <mergeCell ref="K262:P263"/>
    <mergeCell ref="B500:G501"/>
    <mergeCell ref="FZ126:GE127"/>
    <mergeCell ref="GI126:GN127"/>
    <mergeCell ref="GR126:GW127"/>
    <mergeCell ref="HA126:HF127"/>
    <mergeCell ref="HJ126:HO127"/>
    <mergeCell ref="HS126:HX127"/>
    <mergeCell ref="IB126:IG127"/>
    <mergeCell ref="LD140:LK140"/>
    <mergeCell ref="AK237:AK238"/>
    <mergeCell ref="AK239:AK240"/>
    <mergeCell ref="KV158:LA159"/>
    <mergeCell ref="LE158:LJ159"/>
    <mergeCell ref="AK229:AK230"/>
    <mergeCell ref="AK231:AK232"/>
    <mergeCell ref="AK233:AK234"/>
    <mergeCell ref="AK235:AK236"/>
    <mergeCell ref="AT225:AT226"/>
    <mergeCell ref="AT227:AT228"/>
    <mergeCell ref="AT229:AT230"/>
    <mergeCell ref="AT231:AT232"/>
    <mergeCell ref="AT233:AT234"/>
    <mergeCell ref="AT235:AT236"/>
    <mergeCell ref="LE126:LJ127"/>
    <mergeCell ref="BD171:BI172"/>
    <mergeCell ref="BC221:BC222"/>
    <mergeCell ref="HJ141:HO142"/>
    <mergeCell ref="IB141:IG142"/>
    <mergeCell ref="IK141:IP142"/>
    <mergeCell ref="IT141:IY142"/>
    <mergeCell ref="JC141:JH142"/>
    <mergeCell ref="JL141:JQ142"/>
    <mergeCell ref="JU141:JZ142"/>
    <mergeCell ref="FQ128:FV129"/>
    <mergeCell ref="FZ128:GE129"/>
    <mergeCell ref="GI128:GN129"/>
    <mergeCell ref="GR128:GW129"/>
    <mergeCell ref="HA128:HF129"/>
    <mergeCell ref="HJ128:HO129"/>
    <mergeCell ref="HS128:HX129"/>
    <mergeCell ref="MO126:MT127"/>
    <mergeCell ref="MX126:NC127"/>
    <mergeCell ref="NG126:NL127"/>
    <mergeCell ref="NP126:NU127"/>
    <mergeCell ref="NY126:OD127"/>
    <mergeCell ref="OH126:OM127"/>
    <mergeCell ref="OQ126:OV127"/>
    <mergeCell ref="OZ126:PE127"/>
    <mergeCell ref="AC126:AH127"/>
    <mergeCell ref="AL126:AQ127"/>
    <mergeCell ref="AU126:AZ127"/>
    <mergeCell ref="BD126:BI127"/>
    <mergeCell ref="BM126:BR127"/>
    <mergeCell ref="BV126:CA127"/>
    <mergeCell ref="CE126:CJ127"/>
    <mergeCell ref="CN126:CS127"/>
    <mergeCell ref="CW126:DB127"/>
    <mergeCell ref="DF126:DK127"/>
    <mergeCell ref="DO126:DT127"/>
    <mergeCell ref="DX126:EC127"/>
    <mergeCell ref="EG126:EL127"/>
    <mergeCell ref="EP126:EU127"/>
    <mergeCell ref="EY126:FD127"/>
    <mergeCell ref="FH126:FM127"/>
    <mergeCell ref="FQ126:FV127"/>
    <mergeCell ref="T128:Y129"/>
    <mergeCell ref="AC128:AH129"/>
    <mergeCell ref="AL128:AQ129"/>
    <mergeCell ref="AU128:AZ129"/>
    <mergeCell ref="BD128:BI129"/>
    <mergeCell ref="BM128:BR129"/>
    <mergeCell ref="BV128:CA129"/>
    <mergeCell ref="CE128:CJ129"/>
    <mergeCell ref="CN128:CS129"/>
    <mergeCell ref="CW128:DB129"/>
    <mergeCell ref="DF128:DK129"/>
    <mergeCell ref="DO128:DT129"/>
    <mergeCell ref="DX128:EC129"/>
    <mergeCell ref="EG128:EL129"/>
    <mergeCell ref="EP128:EU129"/>
    <mergeCell ref="EY128:FD129"/>
    <mergeCell ref="FH128:FM129"/>
    <mergeCell ref="IB128:IG129"/>
    <mergeCell ref="IK128:IP129"/>
    <mergeCell ref="IT128:IY129"/>
    <mergeCell ref="JC128:JH129"/>
    <mergeCell ref="JL128:JQ129"/>
    <mergeCell ref="JU128:JZ129"/>
    <mergeCell ref="KD128:KI129"/>
    <mergeCell ref="KM128:KR129"/>
    <mergeCell ref="KV128:LA129"/>
    <mergeCell ref="MF126:MK127"/>
    <mergeCell ref="LE128:LJ129"/>
    <mergeCell ref="LN128:LS129"/>
    <mergeCell ref="LW128:MB129"/>
    <mergeCell ref="MF128:MK129"/>
    <mergeCell ref="MO128:MT129"/>
    <mergeCell ref="MX128:NC129"/>
    <mergeCell ref="NG128:NL129"/>
    <mergeCell ref="IK126:IP127"/>
    <mergeCell ref="IT126:IY127"/>
    <mergeCell ref="JC126:JH127"/>
    <mergeCell ref="JL126:JQ127"/>
    <mergeCell ref="JU126:JZ127"/>
    <mergeCell ref="KD126:KI127"/>
    <mergeCell ref="KM126:KR127"/>
    <mergeCell ref="KV126:LA127"/>
    <mergeCell ref="LW126:MB127"/>
    <mergeCell ref="LN126:LS127"/>
    <mergeCell ref="NP128:NU129"/>
    <mergeCell ref="NY128:OD129"/>
    <mergeCell ref="OH128:OM129"/>
    <mergeCell ref="OQ128:OV129"/>
    <mergeCell ref="OZ128:PE129"/>
    <mergeCell ref="AB140:AI140"/>
    <mergeCell ref="AK140:AR140"/>
    <mergeCell ref="AT140:BA140"/>
    <mergeCell ref="BC140:BJ140"/>
    <mergeCell ref="BL140:BS140"/>
    <mergeCell ref="BU140:CB140"/>
    <mergeCell ref="CD140:CK140"/>
    <mergeCell ref="CM140:CT140"/>
    <mergeCell ref="CV140:DC140"/>
    <mergeCell ref="DE140:DL140"/>
    <mergeCell ref="DN140:DU140"/>
    <mergeCell ref="DW140:ED140"/>
    <mergeCell ref="EF140:EM140"/>
    <mergeCell ref="EO140:EV140"/>
    <mergeCell ref="EX140:FE140"/>
    <mergeCell ref="FG140:FN140"/>
    <mergeCell ref="FP140:FW140"/>
    <mergeCell ref="FY140:GF140"/>
    <mergeCell ref="GH140:GO140"/>
    <mergeCell ref="GQ140:GX140"/>
    <mergeCell ref="GZ140:HG140"/>
    <mergeCell ref="HI140:HP140"/>
    <mergeCell ref="HR140:HY140"/>
    <mergeCell ref="IA140:IH140"/>
    <mergeCell ref="IJ140:IQ140"/>
    <mergeCell ref="IS140:IZ140"/>
    <mergeCell ref="JB140:JI140"/>
    <mergeCell ref="LM140:LT140"/>
    <mergeCell ref="LV140:MC140"/>
    <mergeCell ref="ME140:ML140"/>
    <mergeCell ref="MN140:MU140"/>
    <mergeCell ref="MW140:ND140"/>
    <mergeCell ref="NF140:NM140"/>
    <mergeCell ref="NO140:NV140"/>
    <mergeCell ref="NX140:OE140"/>
    <mergeCell ref="OG140:ON140"/>
    <mergeCell ref="OP140:OW140"/>
    <mergeCell ref="OY140:PF140"/>
    <mergeCell ref="IT158:IY159"/>
    <mergeCell ref="JC158:JH159"/>
    <mergeCell ref="JL158:JQ159"/>
    <mergeCell ref="JU158:JZ159"/>
    <mergeCell ref="KD158:KI159"/>
    <mergeCell ref="KM158:KR159"/>
    <mergeCell ref="OQ158:OV159"/>
    <mergeCell ref="OZ158:PE159"/>
    <mergeCell ref="IT156:IY157"/>
    <mergeCell ref="JC156:JH157"/>
    <mergeCell ref="JL156:JQ157"/>
    <mergeCell ref="JU156:JZ157"/>
    <mergeCell ref="KD156:KI157"/>
    <mergeCell ref="KM156:KR157"/>
    <mergeCell ref="KV156:LA157"/>
    <mergeCell ref="LE156:LJ157"/>
    <mergeCell ref="LN156:LS157"/>
    <mergeCell ref="MX156:NC157"/>
    <mergeCell ref="NG156:NL157"/>
    <mergeCell ref="NP156:NU157"/>
    <mergeCell ref="NY156:OD157"/>
    <mergeCell ref="T156:Y157"/>
    <mergeCell ref="AC156:AH157"/>
    <mergeCell ref="AL156:AQ157"/>
    <mergeCell ref="AU156:AZ157"/>
    <mergeCell ref="BD156:BI157"/>
    <mergeCell ref="BM156:BR157"/>
    <mergeCell ref="BV156:CA157"/>
    <mergeCell ref="CE156:CJ157"/>
    <mergeCell ref="CN156:CS157"/>
    <mergeCell ref="CW156:DB157"/>
    <mergeCell ref="DF156:DK157"/>
    <mergeCell ref="DO156:DT157"/>
    <mergeCell ref="DX156:EC157"/>
    <mergeCell ref="EG156:EL157"/>
    <mergeCell ref="EP156:EU157"/>
    <mergeCell ref="EY156:FD157"/>
    <mergeCell ref="FH156:FM157"/>
    <mergeCell ref="AU203:AZ204"/>
    <mergeCell ref="CE171:CJ172"/>
    <mergeCell ref="CN171:CS172"/>
    <mergeCell ref="CW171:DB172"/>
    <mergeCell ref="DF171:DK172"/>
    <mergeCell ref="BD186:BI187"/>
    <mergeCell ref="GR171:GW172"/>
    <mergeCell ref="HA171:HF172"/>
    <mergeCell ref="HJ171:HO172"/>
    <mergeCell ref="DO186:DT187"/>
    <mergeCell ref="DX186:EC187"/>
    <mergeCell ref="EG186:EL187"/>
    <mergeCell ref="EP186:EU187"/>
    <mergeCell ref="EY186:FD187"/>
    <mergeCell ref="FH186:FM187"/>
    <mergeCell ref="FQ186:FV187"/>
    <mergeCell ref="FZ186:GE187"/>
    <mergeCell ref="GI186:GN187"/>
    <mergeCell ref="GR186:GW187"/>
    <mergeCell ref="HA186:HF187"/>
    <mergeCell ref="HJ186:HO187"/>
    <mergeCell ref="HJ173:HO174"/>
    <mergeCell ref="BM171:BR172"/>
    <mergeCell ref="BV171:CA172"/>
    <mergeCell ref="DO171:DT172"/>
    <mergeCell ref="BD173:BI174"/>
    <mergeCell ref="BM173:BR174"/>
    <mergeCell ref="BV173:CA174"/>
    <mergeCell ref="CE173:CJ174"/>
    <mergeCell ref="CN173:CS174"/>
    <mergeCell ref="CW173:DB174"/>
    <mergeCell ref="DF173:DK174"/>
    <mergeCell ref="OZ186:PE187"/>
    <mergeCell ref="BM186:BR187"/>
    <mergeCell ref="BM158:BR159"/>
    <mergeCell ref="BV158:CA159"/>
    <mergeCell ref="CE158:CJ159"/>
    <mergeCell ref="CN158:CS159"/>
    <mergeCell ref="CW158:DB159"/>
    <mergeCell ref="DF158:DK159"/>
    <mergeCell ref="DO158:DT159"/>
    <mergeCell ref="DX158:EC159"/>
    <mergeCell ref="AK221:AK222"/>
    <mergeCell ref="AK223:AK224"/>
    <mergeCell ref="AK225:AK226"/>
    <mergeCell ref="AK227:AK228"/>
    <mergeCell ref="FY221:FY222"/>
    <mergeCell ref="FY223:FY224"/>
    <mergeCell ref="FY225:FY226"/>
    <mergeCell ref="FY227:FY228"/>
    <mergeCell ref="HI221:HI222"/>
    <mergeCell ref="HI223:HI224"/>
    <mergeCell ref="HI225:HI226"/>
    <mergeCell ref="HI227:HI228"/>
    <mergeCell ref="EG158:EL159"/>
    <mergeCell ref="EP158:EU159"/>
    <mergeCell ref="EY158:FD159"/>
    <mergeCell ref="FH158:FM159"/>
    <mergeCell ref="FQ158:FV159"/>
    <mergeCell ref="FZ158:GE159"/>
    <mergeCell ref="GI158:GN159"/>
    <mergeCell ref="AU186:AZ187"/>
    <mergeCell ref="AU188:AZ189"/>
    <mergeCell ref="AU201:AZ202"/>
    <mergeCell ref="BV186:CA187"/>
    <mergeCell ref="CE186:CJ187"/>
    <mergeCell ref="CN186:CS187"/>
    <mergeCell ref="CW186:DB187"/>
    <mergeCell ref="DF186:DK187"/>
    <mergeCell ref="DX171:EC172"/>
    <mergeCell ref="EG171:EL172"/>
    <mergeCell ref="EP171:EU172"/>
    <mergeCell ref="EY171:FD172"/>
    <mergeCell ref="FH171:FM172"/>
    <mergeCell ref="FQ171:FV172"/>
    <mergeCell ref="FZ171:GE172"/>
    <mergeCell ref="GI171:GN172"/>
    <mergeCell ref="IA221:IA222"/>
    <mergeCell ref="NY186:OD187"/>
    <mergeCell ref="OH186:OM187"/>
    <mergeCell ref="OQ186:OV187"/>
    <mergeCell ref="HS171:HX172"/>
    <mergeCell ref="IB171:IG172"/>
    <mergeCell ref="IK171:IP172"/>
    <mergeCell ref="IT171:IY172"/>
    <mergeCell ref="JC171:JH172"/>
    <mergeCell ref="JL171:JQ172"/>
    <mergeCell ref="JU171:JZ172"/>
    <mergeCell ref="KD171:KI172"/>
    <mergeCell ref="KM171:KR172"/>
    <mergeCell ref="KD173:KI174"/>
    <mergeCell ref="KM173:KR174"/>
    <mergeCell ref="DO173:DT174"/>
    <mergeCell ref="DX173:EC174"/>
    <mergeCell ref="EG173:EL174"/>
    <mergeCell ref="EP173:EU174"/>
    <mergeCell ref="HR221:HR222"/>
    <mergeCell ref="HR223:HR224"/>
    <mergeCell ref="JB221:JB222"/>
    <mergeCell ref="JB223:JB224"/>
    <mergeCell ref="JB225:JB226"/>
    <mergeCell ref="JB227:JB228"/>
    <mergeCell ref="FP221:FP222"/>
    <mergeCell ref="FP223:FP224"/>
    <mergeCell ref="FP225:FP226"/>
    <mergeCell ref="FP227:FP228"/>
    <mergeCell ref="GZ221:GZ222"/>
    <mergeCell ref="GZ223:GZ224"/>
    <mergeCell ref="GZ225:GZ226"/>
    <mergeCell ref="GZ227:GZ228"/>
    <mergeCell ref="BC223:BC224"/>
    <mergeCell ref="BC225:BC226"/>
    <mergeCell ref="BC227:BC228"/>
    <mergeCell ref="CM227:CM228"/>
    <mergeCell ref="BC231:BC232"/>
    <mergeCell ref="BC233:BC234"/>
    <mergeCell ref="BC235:BC236"/>
    <mergeCell ref="AT221:AT222"/>
    <mergeCell ref="AT223:AT224"/>
    <mergeCell ref="EF221:EF222"/>
    <mergeCell ref="EF223:EF224"/>
    <mergeCell ref="EF225:EF226"/>
    <mergeCell ref="EF227:EF228"/>
    <mergeCell ref="FG221:FG222"/>
    <mergeCell ref="FG223:FG224"/>
    <mergeCell ref="FG225:FG226"/>
    <mergeCell ref="FG227:FG228"/>
    <mergeCell ref="GH221:GH222"/>
    <mergeCell ref="GH223:GH224"/>
    <mergeCell ref="GH225:GH226"/>
    <mergeCell ref="GH227:GH228"/>
    <mergeCell ref="DW227:DW228"/>
    <mergeCell ref="DW229:DW230"/>
    <mergeCell ref="DW231:DW232"/>
    <mergeCell ref="CV241:CV242"/>
    <mergeCell ref="DE221:DE222"/>
    <mergeCell ref="DE223:DE224"/>
    <mergeCell ref="DE225:DE226"/>
    <mergeCell ref="DE227:DE228"/>
    <mergeCell ref="DE229:DE230"/>
    <mergeCell ref="BC237:BC238"/>
    <mergeCell ref="BC239:BC240"/>
    <mergeCell ref="BC241:BC242"/>
    <mergeCell ref="BL221:BL222"/>
    <mergeCell ref="BL223:BL224"/>
    <mergeCell ref="BL225:BL226"/>
    <mergeCell ref="BL227:BL228"/>
    <mergeCell ref="BL229:BL230"/>
    <mergeCell ref="BL231:BL232"/>
    <mergeCell ref="BL233:BL234"/>
    <mergeCell ref="BL235:BL236"/>
    <mergeCell ref="BL237:BL238"/>
    <mergeCell ref="BL239:BL240"/>
    <mergeCell ref="BL241:BL242"/>
    <mergeCell ref="BU221:BU222"/>
    <mergeCell ref="BU223:BU224"/>
    <mergeCell ref="BU225:BU226"/>
    <mergeCell ref="BU227:BU228"/>
    <mergeCell ref="BU229:BU230"/>
    <mergeCell ref="BU233:BU234"/>
    <mergeCell ref="BU235:BU236"/>
    <mergeCell ref="BU237:BU238"/>
    <mergeCell ref="BC229:BC230"/>
    <mergeCell ref="CM239:CM240"/>
    <mergeCell ref="CM241:CM242"/>
    <mergeCell ref="CD221:CD222"/>
    <mergeCell ref="CD223:CD224"/>
    <mergeCell ref="CD225:CD226"/>
    <mergeCell ref="CD227:CD228"/>
    <mergeCell ref="CD229:CD230"/>
    <mergeCell ref="CD231:CD232"/>
    <mergeCell ref="CD233:CD234"/>
    <mergeCell ref="CD235:CD236"/>
    <mergeCell ref="DN229:DN230"/>
    <mergeCell ref="DN231:DN232"/>
    <mergeCell ref="DN233:DN234"/>
    <mergeCell ref="DN235:DN236"/>
    <mergeCell ref="KC221:KC222"/>
    <mergeCell ref="KC223:KC224"/>
    <mergeCell ref="KC225:KC226"/>
    <mergeCell ref="KC227:KC228"/>
    <mergeCell ref="CV237:CV238"/>
    <mergeCell ref="CV239:CV240"/>
    <mergeCell ref="DE231:DE232"/>
    <mergeCell ref="DE233:DE234"/>
    <mergeCell ref="DE235:DE236"/>
    <mergeCell ref="DE237:DE238"/>
    <mergeCell ref="DE239:DE240"/>
    <mergeCell ref="FG237:FG238"/>
    <mergeCell ref="FG239:FG240"/>
    <mergeCell ref="DN237:DN238"/>
    <mergeCell ref="DN239:DN240"/>
    <mergeCell ref="DW221:DW222"/>
    <mergeCell ref="DW223:DW224"/>
    <mergeCell ref="DW225:DW226"/>
    <mergeCell ref="EX221:EX222"/>
    <mergeCell ref="EO221:EO222"/>
    <mergeCell ref="EO223:EO224"/>
    <mergeCell ref="EO225:EO226"/>
    <mergeCell ref="EO227:EO228"/>
    <mergeCell ref="EO229:EO230"/>
    <mergeCell ref="EO231:EO232"/>
    <mergeCell ref="EO233:EO234"/>
    <mergeCell ref="EO235:EO236"/>
    <mergeCell ref="DE241:DE242"/>
    <mergeCell ref="CV221:CV222"/>
    <mergeCell ref="CV223:CV224"/>
    <mergeCell ref="CV225:CV226"/>
    <mergeCell ref="CV227:CV228"/>
    <mergeCell ref="CV229:CV230"/>
    <mergeCell ref="CV231:CV232"/>
    <mergeCell ref="BU231:BU232"/>
    <mergeCell ref="CV233:CV234"/>
    <mergeCell ref="CV235:CV236"/>
    <mergeCell ref="BU239:BU240"/>
    <mergeCell ref="BU241:BU242"/>
    <mergeCell ref="CD237:CD238"/>
    <mergeCell ref="CD239:CD240"/>
    <mergeCell ref="CD241:CD242"/>
    <mergeCell ref="CM229:CM230"/>
    <mergeCell ref="CM231:CM232"/>
    <mergeCell ref="CM233:CM234"/>
    <mergeCell ref="CM221:CM222"/>
    <mergeCell ref="CM223:CM224"/>
    <mergeCell ref="CM225:CM226"/>
    <mergeCell ref="CM235:CM236"/>
    <mergeCell ref="CM237:CM238"/>
    <mergeCell ref="FY229:FY230"/>
    <mergeCell ref="FY231:FY232"/>
    <mergeCell ref="FY233:FY234"/>
    <mergeCell ref="FY235:FY236"/>
    <mergeCell ref="FY237:FY238"/>
    <mergeCell ref="FY239:FY240"/>
    <mergeCell ref="FY241:FY242"/>
    <mergeCell ref="EO237:EO238"/>
    <mergeCell ref="EO239:EO240"/>
    <mergeCell ref="EO241:EO242"/>
    <mergeCell ref="EX223:EX224"/>
    <mergeCell ref="EX225:EX226"/>
    <mergeCell ref="EX227:EX228"/>
    <mergeCell ref="EX229:EX230"/>
    <mergeCell ref="EX231:EX232"/>
    <mergeCell ref="EX233:EX234"/>
    <mergeCell ref="GH229:GH230"/>
    <mergeCell ref="GH231:GH232"/>
    <mergeCell ref="GH233:GH234"/>
    <mergeCell ref="GH235:GH236"/>
    <mergeCell ref="GH237:GH238"/>
    <mergeCell ref="GH239:GH240"/>
    <mergeCell ref="GH241:GH242"/>
    <mergeCell ref="FG229:FG230"/>
    <mergeCell ref="FG231:FG232"/>
    <mergeCell ref="FP229:FP230"/>
    <mergeCell ref="FP231:FP232"/>
    <mergeCell ref="FP233:FP234"/>
    <mergeCell ref="FP235:FP236"/>
    <mergeCell ref="FP237:FP238"/>
    <mergeCell ref="FP239:FP240"/>
    <mergeCell ref="FP241:FP242"/>
    <mergeCell ref="GQ229:GQ230"/>
    <mergeCell ref="GQ231:GQ232"/>
    <mergeCell ref="GQ233:GQ234"/>
    <mergeCell ref="GQ235:GQ236"/>
    <mergeCell ref="GQ237:GQ238"/>
    <mergeCell ref="GQ239:GQ240"/>
    <mergeCell ref="GQ241:GQ242"/>
    <mergeCell ref="IJ241:IJ242"/>
    <mergeCell ref="GZ229:GZ230"/>
    <mergeCell ref="GZ231:GZ232"/>
    <mergeCell ref="GZ233:GZ234"/>
    <mergeCell ref="GZ235:GZ236"/>
    <mergeCell ref="GZ237:GZ238"/>
    <mergeCell ref="GZ239:GZ240"/>
    <mergeCell ref="GZ241:GZ242"/>
    <mergeCell ref="HI229:HI230"/>
    <mergeCell ref="HI231:HI232"/>
    <mergeCell ref="HI233:HI234"/>
    <mergeCell ref="HI235:HI236"/>
    <mergeCell ref="HI237:HI238"/>
    <mergeCell ref="HI239:HI240"/>
    <mergeCell ref="HI241:HI242"/>
    <mergeCell ref="HR229:HR230"/>
    <mergeCell ref="HR231:HR232"/>
    <mergeCell ref="HR233:HR234"/>
    <mergeCell ref="HR235:HR236"/>
    <mergeCell ref="HR237:HR238"/>
    <mergeCell ref="HR239:HR240"/>
    <mergeCell ref="HR241:HR242"/>
    <mergeCell ref="JB235:JB236"/>
    <mergeCell ref="JB237:JB238"/>
    <mergeCell ref="JB239:JB240"/>
    <mergeCell ref="JB241:JB242"/>
    <mergeCell ref="JK221:JK222"/>
    <mergeCell ref="JK223:JK224"/>
    <mergeCell ref="JK225:JK226"/>
    <mergeCell ref="JK227:JK228"/>
    <mergeCell ref="JK229:JK230"/>
    <mergeCell ref="JK231:JK232"/>
    <mergeCell ref="JK233:JK234"/>
    <mergeCell ref="JK235:JK236"/>
    <mergeCell ref="JK237:JK238"/>
    <mergeCell ref="JK239:JK240"/>
    <mergeCell ref="JK241:JK242"/>
    <mergeCell ref="IA229:IA230"/>
    <mergeCell ref="IA231:IA232"/>
    <mergeCell ref="IA233:IA234"/>
    <mergeCell ref="IA235:IA236"/>
    <mergeCell ref="IA237:IA238"/>
    <mergeCell ref="IA239:IA240"/>
    <mergeCell ref="IA241:IA242"/>
    <mergeCell ref="IJ221:IJ222"/>
    <mergeCell ref="IJ223:IJ224"/>
    <mergeCell ref="IJ225:IJ226"/>
    <mergeCell ref="IJ227:IJ228"/>
    <mergeCell ref="IJ229:IJ230"/>
    <mergeCell ref="IJ231:IJ232"/>
    <mergeCell ref="IJ233:IJ234"/>
    <mergeCell ref="IJ235:IJ236"/>
    <mergeCell ref="IJ237:IJ238"/>
    <mergeCell ref="IJ239:IJ240"/>
    <mergeCell ref="JT221:JT222"/>
    <mergeCell ref="JT223:JT224"/>
    <mergeCell ref="JT225:JT226"/>
    <mergeCell ref="JT227:JT228"/>
    <mergeCell ref="JT229:JT230"/>
    <mergeCell ref="JT231:JT232"/>
    <mergeCell ref="JT233:JT234"/>
    <mergeCell ref="JT235:JT236"/>
    <mergeCell ref="JT237:JT238"/>
    <mergeCell ref="JT239:JT240"/>
    <mergeCell ref="JT241:JT242"/>
    <mergeCell ref="IS221:IS222"/>
    <mergeCell ref="IS223:IS224"/>
    <mergeCell ref="IS225:IS226"/>
    <mergeCell ref="IS227:IS228"/>
    <mergeCell ref="KC229:KC230"/>
    <mergeCell ref="KC231:KC232"/>
    <mergeCell ref="KC233:KC234"/>
    <mergeCell ref="KC235:KC236"/>
    <mergeCell ref="KC237:KC238"/>
    <mergeCell ref="KC239:KC240"/>
    <mergeCell ref="KC241:KC242"/>
    <mergeCell ref="IS229:IS230"/>
    <mergeCell ref="IS231:IS232"/>
    <mergeCell ref="IS233:IS234"/>
    <mergeCell ref="IS235:IS236"/>
    <mergeCell ref="IS237:IS238"/>
    <mergeCell ref="IS239:IS240"/>
    <mergeCell ref="IS241:IS242"/>
    <mergeCell ref="JB229:JB230"/>
    <mergeCell ref="JB231:JB232"/>
    <mergeCell ref="JB233:JB234"/>
    <mergeCell ref="KL221:KL222"/>
    <mergeCell ref="KL223:KL224"/>
    <mergeCell ref="KL225:KL226"/>
    <mergeCell ref="KL227:KL228"/>
    <mergeCell ref="KL229:KL230"/>
    <mergeCell ref="KL231:KL232"/>
    <mergeCell ref="KL233:KL234"/>
    <mergeCell ref="KL235:KL236"/>
    <mergeCell ref="KL237:KL238"/>
    <mergeCell ref="KL239:KL240"/>
    <mergeCell ref="KL241:KL242"/>
    <mergeCell ref="KU221:KU222"/>
    <mergeCell ref="KU223:KU224"/>
    <mergeCell ref="KU225:KU226"/>
    <mergeCell ref="KU227:KU228"/>
    <mergeCell ref="KU229:KU230"/>
    <mergeCell ref="KU231:KU232"/>
    <mergeCell ref="KU233:KU234"/>
    <mergeCell ref="KU235:KU236"/>
    <mergeCell ref="KU237:KU238"/>
    <mergeCell ref="KU239:KU240"/>
    <mergeCell ref="KU241:KU242"/>
    <mergeCell ref="LD221:LD222"/>
    <mergeCell ref="LD223:LD224"/>
    <mergeCell ref="LD225:LD226"/>
    <mergeCell ref="LD227:LD228"/>
    <mergeCell ref="LD229:LD230"/>
    <mergeCell ref="LD231:LD232"/>
    <mergeCell ref="LD233:LD234"/>
    <mergeCell ref="LD235:LD236"/>
    <mergeCell ref="LD237:LD238"/>
    <mergeCell ref="LD239:LD240"/>
    <mergeCell ref="LD241:LD242"/>
    <mergeCell ref="LM229:LM230"/>
    <mergeCell ref="LM231:LM232"/>
    <mergeCell ref="LM233:LM234"/>
    <mergeCell ref="LM235:LM236"/>
    <mergeCell ref="LM237:LM238"/>
    <mergeCell ref="LM239:LM240"/>
    <mergeCell ref="LM241:LM242"/>
    <mergeCell ref="LM223:LM224"/>
    <mergeCell ref="LM225:LM226"/>
    <mergeCell ref="LM227:LM228"/>
    <mergeCell ref="LM221:LM222"/>
    <mergeCell ref="LV221:LV222"/>
    <mergeCell ref="LV223:LV224"/>
    <mergeCell ref="LV225:LV226"/>
    <mergeCell ref="LV227:LV228"/>
    <mergeCell ref="LV229:LV230"/>
    <mergeCell ref="LV231:LV232"/>
    <mergeCell ref="LV233:LV234"/>
    <mergeCell ref="LV235:LV236"/>
    <mergeCell ref="LV237:LV238"/>
    <mergeCell ref="LV239:LV240"/>
    <mergeCell ref="LV241:LV242"/>
    <mergeCell ref="ME221:ME222"/>
    <mergeCell ref="ME223:ME224"/>
    <mergeCell ref="ME225:ME226"/>
    <mergeCell ref="ME227:ME228"/>
    <mergeCell ref="ME229:ME230"/>
    <mergeCell ref="ME231:ME232"/>
    <mergeCell ref="ME233:ME234"/>
    <mergeCell ref="ME235:ME236"/>
    <mergeCell ref="ME237:ME238"/>
    <mergeCell ref="ME239:ME240"/>
    <mergeCell ref="ME241:ME242"/>
    <mergeCell ref="MN221:MN222"/>
    <mergeCell ref="MN223:MN224"/>
    <mergeCell ref="MN225:MN226"/>
    <mergeCell ref="MN227:MN228"/>
    <mergeCell ref="MN229:MN230"/>
    <mergeCell ref="MN231:MN232"/>
    <mergeCell ref="MN233:MN234"/>
    <mergeCell ref="MN235:MN236"/>
    <mergeCell ref="MN237:MN238"/>
    <mergeCell ref="MN239:MN240"/>
    <mergeCell ref="MN241:MN242"/>
    <mergeCell ref="MW229:MW230"/>
    <mergeCell ref="MW231:MW232"/>
    <mergeCell ref="MW233:MW234"/>
    <mergeCell ref="MW235:MW236"/>
    <mergeCell ref="MW237:MW238"/>
    <mergeCell ref="MW239:MW240"/>
    <mergeCell ref="MW241:MW242"/>
    <mergeCell ref="MW221:MW222"/>
    <mergeCell ref="MW223:MW224"/>
    <mergeCell ref="MW225:MW226"/>
    <mergeCell ref="MW227:MW228"/>
    <mergeCell ref="NF221:NF222"/>
    <mergeCell ref="NF223:NF224"/>
    <mergeCell ref="NF225:NF226"/>
    <mergeCell ref="NF227:NF228"/>
    <mergeCell ref="NF229:NF230"/>
    <mergeCell ref="NF231:NF232"/>
    <mergeCell ref="NF233:NF234"/>
    <mergeCell ref="NF235:NF236"/>
    <mergeCell ref="NF237:NF238"/>
    <mergeCell ref="NF239:NF240"/>
    <mergeCell ref="NF241:NF242"/>
    <mergeCell ref="NO221:NO222"/>
    <mergeCell ref="NO223:NO224"/>
    <mergeCell ref="NO225:NO226"/>
    <mergeCell ref="NO227:NO228"/>
    <mergeCell ref="NO229:NO230"/>
    <mergeCell ref="NO231:NO232"/>
    <mergeCell ref="NO233:NO234"/>
    <mergeCell ref="NO235:NO236"/>
    <mergeCell ref="NO237:NO238"/>
    <mergeCell ref="NO239:NO240"/>
    <mergeCell ref="NO241:NO242"/>
    <mergeCell ref="NX221:NX222"/>
    <mergeCell ref="NX223:NX224"/>
    <mergeCell ref="NX225:NX226"/>
    <mergeCell ref="NX227:NX228"/>
    <mergeCell ref="NX229:NX230"/>
    <mergeCell ref="NX231:NX232"/>
    <mergeCell ref="NX233:NX234"/>
    <mergeCell ref="NX235:NX236"/>
    <mergeCell ref="NX237:NX238"/>
    <mergeCell ref="NX239:NX240"/>
    <mergeCell ref="NX241:NX242"/>
    <mergeCell ref="OG229:OG230"/>
    <mergeCell ref="OG231:OG232"/>
    <mergeCell ref="OG233:OG234"/>
    <mergeCell ref="OG235:OG236"/>
    <mergeCell ref="OG237:OG238"/>
    <mergeCell ref="OG239:OG240"/>
    <mergeCell ref="OG241:OG242"/>
    <mergeCell ref="OG223:OG224"/>
    <mergeCell ref="OG225:OG226"/>
    <mergeCell ref="OG227:OG228"/>
    <mergeCell ref="OG221:OG222"/>
    <mergeCell ref="OP221:OP222"/>
    <mergeCell ref="OP223:OP224"/>
    <mergeCell ref="OP225:OP226"/>
    <mergeCell ref="OP227:OP228"/>
    <mergeCell ref="OP229:OP230"/>
    <mergeCell ref="OP231:OP232"/>
    <mergeCell ref="OP233:OP234"/>
    <mergeCell ref="OP235:OP236"/>
    <mergeCell ref="OP237:OP238"/>
    <mergeCell ref="OP239:OP240"/>
    <mergeCell ref="OP241:OP242"/>
    <mergeCell ref="OY221:OY222"/>
    <mergeCell ref="OY223:OY224"/>
    <mergeCell ref="OY225:OY226"/>
    <mergeCell ref="OY227:OY228"/>
    <mergeCell ref="OY229:OY230"/>
    <mergeCell ref="OY231:OY232"/>
    <mergeCell ref="OY233:OY234"/>
    <mergeCell ref="OY235:OY236"/>
    <mergeCell ref="OY237:OY238"/>
    <mergeCell ref="OY239:OY240"/>
    <mergeCell ref="OY241:OY24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49"/>
  <sheetViews>
    <sheetView workbookViewId="0">
      <selection activeCell="I9" sqref="I9"/>
    </sheetView>
  </sheetViews>
  <sheetFormatPr baseColWidth="10" defaultRowHeight="14.4"/>
  <cols>
    <col min="1" max="1" width="4" bestFit="1" customWidth="1"/>
    <col min="2" max="2" width="40.44140625" bestFit="1" customWidth="1"/>
    <col min="3" max="3" width="10.6640625" bestFit="1" customWidth="1"/>
    <col min="4" max="4" width="23" bestFit="1" customWidth="1"/>
    <col min="5" max="5" width="21.6640625" hidden="1" customWidth="1"/>
    <col min="6" max="6" width="16.6640625" bestFit="1" customWidth="1"/>
  </cols>
  <sheetData>
    <row r="2" spans="1:5">
      <c r="A2" s="603" t="s">
        <v>947</v>
      </c>
      <c r="B2" s="603"/>
      <c r="C2" s="603"/>
      <c r="D2" s="603"/>
      <c r="E2" s="603"/>
    </row>
    <row r="3" spans="1:5" ht="28.8">
      <c r="A3" s="142"/>
      <c r="B3" s="478" t="s">
        <v>828</v>
      </c>
      <c r="C3" s="478" t="s">
        <v>831</v>
      </c>
      <c r="D3" s="478" t="s">
        <v>829</v>
      </c>
      <c r="E3" s="479" t="s">
        <v>830</v>
      </c>
    </row>
    <row r="4" spans="1:5">
      <c r="A4" s="5">
        <v>1</v>
      </c>
      <c r="B4" s="5" t="str">
        <f>+PRESUPUESTO!E2</f>
        <v>LILIAN ADRIANA GIRALDO SOSA</v>
      </c>
      <c r="C4" s="5" t="s">
        <v>832</v>
      </c>
      <c r="D4" s="5" t="str">
        <f>+PRESUPUESTO!E1</f>
        <v>PISOS-LOCATIVO</v>
      </c>
      <c r="E4" s="12" t="e">
        <f>+PRESUPUESTO!#REF!</f>
        <v>#REF!</v>
      </c>
    </row>
    <row r="5" spans="1:5">
      <c r="A5" s="5">
        <v>2</v>
      </c>
      <c r="B5" s="5" t="str">
        <f>+PRESUPUESTO!G2</f>
        <v>ELIANA MARIA MORENO</v>
      </c>
      <c r="C5" s="5" t="s">
        <v>832</v>
      </c>
      <c r="D5" s="5" t="str">
        <f>+D4</f>
        <v>PISOS-LOCATIVO</v>
      </c>
      <c r="E5" s="12" t="e">
        <f>+PRESUPUESTO!#REF!</f>
        <v>#REF!</v>
      </c>
    </row>
    <row r="6" spans="1:5">
      <c r="A6" s="5">
        <v>3</v>
      </c>
      <c r="B6" s="5" t="str">
        <f>+PRESUPUESTO!I2</f>
        <v>JOSE IVAN MARTINEZ</v>
      </c>
      <c r="C6" s="5" t="s">
        <v>832</v>
      </c>
      <c r="D6" s="5" t="str">
        <f t="shared" ref="D6:D24" si="0">+D5</f>
        <v>PISOS-LOCATIVO</v>
      </c>
      <c r="E6" s="12">
        <f>+PRESUPUESTO!J94</f>
        <v>4203782.5084306691</v>
      </c>
    </row>
    <row r="7" spans="1:5">
      <c r="A7" s="5">
        <v>4</v>
      </c>
      <c r="B7" s="5" t="str">
        <f>+PRESUPUESTO!K2</f>
        <v>MARIA EUGENIA MARTINEZ</v>
      </c>
      <c r="C7" s="5" t="s">
        <v>832</v>
      </c>
      <c r="D7" s="5" t="str">
        <f t="shared" si="0"/>
        <v>PISOS-LOCATIVO</v>
      </c>
      <c r="E7" s="12">
        <f>+PRESUPUESTO!L94</f>
        <v>3176069.0430658618</v>
      </c>
    </row>
    <row r="8" spans="1:5">
      <c r="A8" s="5">
        <v>5</v>
      </c>
      <c r="B8" s="5" t="str">
        <f>+PRESUPUESTO!M2</f>
        <v>MARIA GLADIS COLORADO</v>
      </c>
      <c r="C8" s="5" t="s">
        <v>832</v>
      </c>
      <c r="D8" s="5" t="str">
        <f t="shared" si="0"/>
        <v>PISOS-LOCATIVO</v>
      </c>
      <c r="E8" s="12">
        <f>+PRESUPUESTO!N94</f>
        <v>4850710.3013954386</v>
      </c>
    </row>
    <row r="9" spans="1:5">
      <c r="A9" s="5">
        <v>6</v>
      </c>
      <c r="B9" s="5" t="str">
        <f>+PRESUPUESTO!O2</f>
        <v>MARTHA IRENE BARRIENTOS</v>
      </c>
      <c r="C9" s="5" t="s">
        <v>832</v>
      </c>
      <c r="D9" s="5" t="str">
        <f t="shared" si="0"/>
        <v>PISOS-LOCATIVO</v>
      </c>
      <c r="E9" s="12">
        <f>+PRESUPUESTO!P94</f>
        <v>5015549.9203664977</v>
      </c>
    </row>
    <row r="10" spans="1:5">
      <c r="A10" s="5">
        <v>7</v>
      </c>
      <c r="B10" s="5" t="str">
        <f>+PRESUPUESTO!Q2</f>
        <v>NESTOR WILLIAM VEGA GUERRA</v>
      </c>
      <c r="C10" s="5" t="s">
        <v>832</v>
      </c>
      <c r="D10" s="5" t="str">
        <f t="shared" si="0"/>
        <v>PISOS-LOCATIVO</v>
      </c>
      <c r="E10" s="12">
        <f>+PRESUPUESTO!R94</f>
        <v>5014143.7711259509</v>
      </c>
    </row>
    <row r="11" spans="1:5">
      <c r="A11" s="5">
        <v>8</v>
      </c>
      <c r="B11" s="5" t="str">
        <f>+PRESUPUESTO!S2</f>
        <v>NUBIA ELENA ZAPATA</v>
      </c>
      <c r="C11" s="5" t="s">
        <v>832</v>
      </c>
      <c r="D11" s="5" t="str">
        <f t="shared" si="0"/>
        <v>PISOS-LOCATIVO</v>
      </c>
      <c r="E11" s="12">
        <f>+E10</f>
        <v>5014143.7711259509</v>
      </c>
    </row>
    <row r="12" spans="1:5">
      <c r="A12" s="5">
        <v>9</v>
      </c>
      <c r="B12" s="5" t="str">
        <f>+PRESUPUESTO!U2</f>
        <v>PATRICIA HERMINIA BARRIENTOS</v>
      </c>
      <c r="C12" s="5" t="s">
        <v>832</v>
      </c>
      <c r="D12" s="5" t="str">
        <f t="shared" si="0"/>
        <v>PISOS-LOCATIVO</v>
      </c>
      <c r="E12" s="12">
        <f t="shared" ref="E12:E24" si="1">+E11</f>
        <v>5014143.7711259509</v>
      </c>
    </row>
    <row r="13" spans="1:5">
      <c r="A13" s="5">
        <v>10</v>
      </c>
      <c r="B13" s="5" t="str">
        <f>+PRESUPUESTO!W2</f>
        <v>PIEDAD YAMILE AGUDELO</v>
      </c>
      <c r="C13" s="5" t="s">
        <v>832</v>
      </c>
      <c r="D13" s="5" t="str">
        <f t="shared" si="0"/>
        <v>PISOS-LOCATIVO</v>
      </c>
      <c r="E13" s="12">
        <f t="shared" si="1"/>
        <v>5014143.7711259509</v>
      </c>
    </row>
    <row r="14" spans="1:5">
      <c r="A14" s="5">
        <v>11</v>
      </c>
      <c r="B14" s="5" t="str">
        <f>+PRESUPUESTO!Y2</f>
        <v>SONIA MARIA LOPEZ MESA</v>
      </c>
      <c r="C14" s="5" t="s">
        <v>832</v>
      </c>
      <c r="D14" s="5" t="str">
        <f t="shared" si="0"/>
        <v>PISOS-LOCATIVO</v>
      </c>
      <c r="E14" s="12">
        <f t="shared" si="1"/>
        <v>5014143.7711259509</v>
      </c>
    </row>
    <row r="15" spans="1:5">
      <c r="A15" s="5">
        <v>12</v>
      </c>
      <c r="B15" s="5" t="str">
        <f>+PRESUPUESTO!AA2</f>
        <v>ELIZABETH RUIZ ARBOLEDA</v>
      </c>
      <c r="C15" s="5" t="s">
        <v>832</v>
      </c>
      <c r="D15" s="5" t="str">
        <f t="shared" si="0"/>
        <v>PISOS-LOCATIVO</v>
      </c>
      <c r="E15" s="12">
        <f t="shared" si="1"/>
        <v>5014143.7711259509</v>
      </c>
    </row>
    <row r="16" spans="1:5">
      <c r="A16" s="5">
        <v>13</v>
      </c>
      <c r="B16" s="5" t="str">
        <f>+PRESUPUESTO!AC2</f>
        <v>FABIO NELSON ALVAREZ</v>
      </c>
      <c r="C16" s="5" t="s">
        <v>832</v>
      </c>
      <c r="D16" s="5" t="str">
        <f t="shared" si="0"/>
        <v>PISOS-LOCATIVO</v>
      </c>
      <c r="E16" s="12">
        <f t="shared" si="1"/>
        <v>5014143.7711259509</v>
      </c>
    </row>
    <row r="17" spans="1:5">
      <c r="A17" s="5">
        <v>14</v>
      </c>
      <c r="B17" s="5" t="str">
        <f>+PRESUPUESTO!AE2</f>
        <v>JOSE LUIS MOLINA JARAMILLO</v>
      </c>
      <c r="C17" s="5" t="s">
        <v>832</v>
      </c>
      <c r="D17" s="5" t="str">
        <f t="shared" si="0"/>
        <v>PISOS-LOCATIVO</v>
      </c>
      <c r="E17" s="12">
        <f t="shared" si="1"/>
        <v>5014143.7711259509</v>
      </c>
    </row>
    <row r="18" spans="1:5">
      <c r="A18" s="5">
        <v>15</v>
      </c>
      <c r="B18" s="5" t="str">
        <f>+PRESUPUESTO!AG2</f>
        <v>LILIANA YANETH SANCHEZ</v>
      </c>
      <c r="C18" s="5" t="s">
        <v>832</v>
      </c>
      <c r="D18" s="5" t="str">
        <f t="shared" si="0"/>
        <v>PISOS-LOCATIVO</v>
      </c>
      <c r="E18" s="12">
        <f t="shared" si="1"/>
        <v>5014143.7711259509</v>
      </c>
    </row>
    <row r="19" spans="1:5">
      <c r="A19" s="5">
        <v>16</v>
      </c>
      <c r="B19" s="5" t="str">
        <f>+PRESUPUESTO!AI2</f>
        <v>LUZ ADIELA BEDOYA</v>
      </c>
      <c r="C19" s="5" t="s">
        <v>832</v>
      </c>
      <c r="D19" s="5" t="str">
        <f t="shared" si="0"/>
        <v>PISOS-LOCATIVO</v>
      </c>
      <c r="E19" s="12">
        <f t="shared" si="1"/>
        <v>5014143.7711259509</v>
      </c>
    </row>
    <row r="20" spans="1:5">
      <c r="A20" s="5">
        <v>17</v>
      </c>
      <c r="B20" s="5" t="str">
        <f>+PRESUPUESTO!AK2</f>
        <v>MARGARITA MARIA POSADA</v>
      </c>
      <c r="C20" s="5" t="s">
        <v>832</v>
      </c>
      <c r="D20" s="5" t="str">
        <f t="shared" si="0"/>
        <v>PISOS-LOCATIVO</v>
      </c>
      <c r="E20" s="12">
        <f t="shared" si="1"/>
        <v>5014143.7711259509</v>
      </c>
    </row>
    <row r="21" spans="1:5">
      <c r="A21" s="5">
        <v>18</v>
      </c>
      <c r="B21" s="5" t="str">
        <f>+PRESUPUESTO!AM2</f>
        <v>MARIA INEZ CALLE MONTOYA</v>
      </c>
      <c r="C21" s="5" t="s">
        <v>832</v>
      </c>
      <c r="D21" s="5" t="str">
        <f t="shared" si="0"/>
        <v>PISOS-LOCATIVO</v>
      </c>
      <c r="E21" s="12">
        <f t="shared" si="1"/>
        <v>5014143.7711259509</v>
      </c>
    </row>
    <row r="22" spans="1:5">
      <c r="A22" s="5">
        <v>19</v>
      </c>
      <c r="B22" s="5" t="str">
        <f>+PRESUPUESTO!AO2</f>
        <v>CARMEN ALICIA CALLE</v>
      </c>
      <c r="C22" s="5" t="s">
        <v>832</v>
      </c>
      <c r="D22" s="5" t="str">
        <f t="shared" si="0"/>
        <v>PISOS-LOCATIVO</v>
      </c>
      <c r="E22" s="12">
        <f t="shared" si="1"/>
        <v>5014143.7711259509</v>
      </c>
    </row>
    <row r="23" spans="1:5">
      <c r="A23" s="5">
        <v>20</v>
      </c>
      <c r="B23" s="5" t="str">
        <f>+PRESUPUESTO!AQ2</f>
        <v>HECTOR ALBEIRO ALVAREZ</v>
      </c>
      <c r="C23" s="5" t="s">
        <v>832</v>
      </c>
      <c r="D23" s="5" t="str">
        <f t="shared" si="0"/>
        <v>PISOS-LOCATIVO</v>
      </c>
      <c r="E23" s="12">
        <f t="shared" si="1"/>
        <v>5014143.7711259509</v>
      </c>
    </row>
    <row r="24" spans="1:5">
      <c r="A24" s="5">
        <v>21</v>
      </c>
      <c r="B24" s="5" t="str">
        <f>+PRESUPUESTO!AS2</f>
        <v>MARIA ERNESTINA ZAPATA</v>
      </c>
      <c r="C24" s="5" t="s">
        <v>832</v>
      </c>
      <c r="D24" s="5" t="str">
        <f t="shared" si="0"/>
        <v>PISOS-LOCATIVO</v>
      </c>
      <c r="E24" s="12">
        <f t="shared" si="1"/>
        <v>5014143.7711259509</v>
      </c>
    </row>
    <row r="25" spans="1:5">
      <c r="A25" s="5">
        <v>22</v>
      </c>
      <c r="B25" s="5" t="str">
        <f>+PRESUPUESTO!AU2</f>
        <v>JAIRO ALFONSO GIRALDO</v>
      </c>
      <c r="C25" s="5" t="s">
        <v>832</v>
      </c>
      <c r="D25" s="5" t="str">
        <f t="shared" ref="D25:D49" si="2">+D24</f>
        <v>PISOS-LOCATIVO</v>
      </c>
      <c r="E25" s="12">
        <f t="shared" ref="E25:E49" si="3">+E24</f>
        <v>5014143.7711259509</v>
      </c>
    </row>
    <row r="26" spans="1:5">
      <c r="A26" s="5">
        <v>23</v>
      </c>
      <c r="B26" s="5" t="str">
        <f>+PRESUPUESTO!AW2</f>
        <v>JORGE MARIO PALACIO</v>
      </c>
      <c r="C26" s="5" t="s">
        <v>832</v>
      </c>
      <c r="D26" s="5" t="str">
        <f t="shared" si="2"/>
        <v>PISOS-LOCATIVO</v>
      </c>
      <c r="E26" s="12">
        <f t="shared" si="3"/>
        <v>5014143.7711259509</v>
      </c>
    </row>
    <row r="27" spans="1:5">
      <c r="A27" s="5">
        <v>24</v>
      </c>
      <c r="B27" s="5" t="str">
        <f>+PRESUPUESTO!AY2</f>
        <v>YOLANDA ENITH MARTINEZ</v>
      </c>
      <c r="C27" s="5" t="s">
        <v>832</v>
      </c>
      <c r="D27" s="5" t="str">
        <f t="shared" si="2"/>
        <v>PISOS-LOCATIVO</v>
      </c>
      <c r="E27" s="12">
        <f t="shared" si="3"/>
        <v>5014143.7711259509</v>
      </c>
    </row>
    <row r="28" spans="1:5">
      <c r="A28" s="5">
        <v>25</v>
      </c>
      <c r="B28" s="5" t="str">
        <f>+PRESUPUESTO!BA2</f>
        <v>MARIA DE JESUS RIVERA</v>
      </c>
      <c r="C28" s="5" t="s">
        <v>832</v>
      </c>
      <c r="D28" s="5" t="str">
        <f t="shared" si="2"/>
        <v>PISOS-LOCATIVO</v>
      </c>
      <c r="E28" s="12">
        <f t="shared" si="3"/>
        <v>5014143.7711259509</v>
      </c>
    </row>
    <row r="29" spans="1:5">
      <c r="A29" s="5">
        <v>26</v>
      </c>
      <c r="B29" s="5" t="str">
        <f>+PRESUPUESTO!BC2</f>
        <v>ANA LUCIA MONSALVE DUQUE</v>
      </c>
      <c r="C29" s="5" t="s">
        <v>832</v>
      </c>
      <c r="D29" s="5" t="str">
        <f t="shared" si="2"/>
        <v>PISOS-LOCATIVO</v>
      </c>
      <c r="E29" s="12">
        <f t="shared" si="3"/>
        <v>5014143.7711259509</v>
      </c>
    </row>
    <row r="30" spans="1:5">
      <c r="A30" s="5">
        <v>27</v>
      </c>
      <c r="B30" s="5" t="str">
        <f>+PRESUPUESTO!BE2</f>
        <v>SALIO</v>
      </c>
      <c r="C30" s="5" t="s">
        <v>832</v>
      </c>
      <c r="D30" s="5" t="str">
        <f t="shared" si="2"/>
        <v>PISOS-LOCATIVO</v>
      </c>
      <c r="E30" s="12">
        <f t="shared" si="3"/>
        <v>5014143.7711259509</v>
      </c>
    </row>
    <row r="31" spans="1:5">
      <c r="A31" s="5">
        <v>28</v>
      </c>
      <c r="B31" s="5" t="str">
        <f>+PRESUPUESTO!BG2</f>
        <v>LILIA CASTAÑO DIAS</v>
      </c>
      <c r="C31" s="5" t="s">
        <v>832</v>
      </c>
      <c r="D31" s="5" t="str">
        <f t="shared" si="2"/>
        <v>PISOS-LOCATIVO</v>
      </c>
      <c r="E31" s="12">
        <f t="shared" si="3"/>
        <v>5014143.7711259509</v>
      </c>
    </row>
    <row r="32" spans="1:5">
      <c r="A32" s="5">
        <v>29</v>
      </c>
      <c r="B32" s="5" t="str">
        <f>+PRESUPUESTO!BI2</f>
        <v>LUZ ADIELA MACIAS</v>
      </c>
      <c r="C32" s="5" t="s">
        <v>832</v>
      </c>
      <c r="D32" s="5" t="str">
        <f t="shared" si="2"/>
        <v>PISOS-LOCATIVO</v>
      </c>
      <c r="E32" s="12">
        <f t="shared" si="3"/>
        <v>5014143.7711259509</v>
      </c>
    </row>
    <row r="33" spans="1:5">
      <c r="A33" s="5">
        <v>30</v>
      </c>
      <c r="B33" s="5" t="str">
        <f>+PRESUPUESTO!BK2</f>
        <v>SALIO</v>
      </c>
      <c r="C33" s="5" t="s">
        <v>832</v>
      </c>
      <c r="D33" s="5" t="str">
        <f t="shared" si="2"/>
        <v>PISOS-LOCATIVO</v>
      </c>
      <c r="E33" s="12">
        <f t="shared" si="3"/>
        <v>5014143.7711259509</v>
      </c>
    </row>
    <row r="34" spans="1:5">
      <c r="A34" s="5">
        <v>31</v>
      </c>
      <c r="B34" s="5" t="str">
        <f>+PRESUPUESTO!BM2</f>
        <v>CARLOS ARTURO TOBON GALLEGO</v>
      </c>
      <c r="C34" s="5" t="s">
        <v>832</v>
      </c>
      <c r="D34" s="5" t="str">
        <f t="shared" si="2"/>
        <v>PISOS-LOCATIVO</v>
      </c>
      <c r="E34" s="12">
        <f t="shared" si="3"/>
        <v>5014143.7711259509</v>
      </c>
    </row>
    <row r="35" spans="1:5">
      <c r="A35" s="5">
        <v>32</v>
      </c>
      <c r="B35" s="5" t="str">
        <f>+PRESUPUESTO!BO2</f>
        <v>CAMILO ANTONIO PEREZ</v>
      </c>
      <c r="C35" s="5" t="s">
        <v>832</v>
      </c>
      <c r="D35" s="5" t="str">
        <f t="shared" si="2"/>
        <v>PISOS-LOCATIVO</v>
      </c>
      <c r="E35" s="12">
        <f t="shared" si="3"/>
        <v>5014143.7711259509</v>
      </c>
    </row>
    <row r="36" spans="1:5">
      <c r="A36" s="5">
        <v>33</v>
      </c>
      <c r="B36" s="5" t="str">
        <f>+PRESUPUESTO!BQ2</f>
        <v>JESUS YOANY PEREZ MACIAS</v>
      </c>
      <c r="C36" s="5" t="s">
        <v>832</v>
      </c>
      <c r="D36" s="5" t="str">
        <f t="shared" si="2"/>
        <v>PISOS-LOCATIVO</v>
      </c>
      <c r="E36" s="12">
        <f t="shared" si="3"/>
        <v>5014143.7711259509</v>
      </c>
    </row>
    <row r="37" spans="1:5">
      <c r="A37" s="5">
        <v>34</v>
      </c>
      <c r="B37" s="5" t="str">
        <f>+PRESUPUESTO!BS2</f>
        <v>RUTH MARINA CALLE</v>
      </c>
      <c r="C37" s="5" t="s">
        <v>832</v>
      </c>
      <c r="D37" s="5" t="str">
        <f t="shared" si="2"/>
        <v>PISOS-LOCATIVO</v>
      </c>
      <c r="E37" s="12">
        <f t="shared" si="3"/>
        <v>5014143.7711259509</v>
      </c>
    </row>
    <row r="38" spans="1:5">
      <c r="A38" s="5">
        <v>35</v>
      </c>
      <c r="B38" s="5" t="str">
        <f>+PRESUPUESTO!BU2</f>
        <v>DORA ISABEL SOSA RUIZ</v>
      </c>
      <c r="C38" s="5" t="s">
        <v>832</v>
      </c>
      <c r="D38" s="5" t="str">
        <f t="shared" si="2"/>
        <v>PISOS-LOCATIVO</v>
      </c>
      <c r="E38" s="12">
        <f t="shared" si="3"/>
        <v>5014143.7711259509</v>
      </c>
    </row>
    <row r="39" spans="1:5">
      <c r="A39" s="5">
        <v>36</v>
      </c>
      <c r="B39" s="5" t="str">
        <f>+PRESUPUESTO!BW2</f>
        <v>LILIAN DE JESUS RUIZ</v>
      </c>
      <c r="C39" s="5" t="s">
        <v>832</v>
      </c>
      <c r="D39" s="5" t="str">
        <f t="shared" si="2"/>
        <v>PISOS-LOCATIVO</v>
      </c>
      <c r="E39" s="12">
        <f t="shared" si="3"/>
        <v>5014143.7711259509</v>
      </c>
    </row>
    <row r="40" spans="1:5">
      <c r="A40" s="5">
        <v>37</v>
      </c>
      <c r="B40" s="5" t="str">
        <f>+PRESUPUESTO!BY2</f>
        <v>MONICA MARIA CASTAÑO</v>
      </c>
      <c r="C40" s="5" t="s">
        <v>832</v>
      </c>
      <c r="D40" s="5" t="str">
        <f t="shared" si="2"/>
        <v>PISOS-LOCATIVO</v>
      </c>
      <c r="E40" s="12">
        <f t="shared" si="3"/>
        <v>5014143.7711259509</v>
      </c>
    </row>
    <row r="41" spans="1:5">
      <c r="A41" s="5">
        <v>38</v>
      </c>
      <c r="B41" s="5" t="str">
        <f>+PRESUPUESTO!CA2</f>
        <v>FROILAN ALEXIS GALLEGO</v>
      </c>
      <c r="C41" s="5" t="s">
        <v>832</v>
      </c>
      <c r="D41" s="5" t="str">
        <f t="shared" si="2"/>
        <v>PISOS-LOCATIVO</v>
      </c>
      <c r="E41" s="12">
        <f t="shared" si="3"/>
        <v>5014143.7711259509</v>
      </c>
    </row>
    <row r="42" spans="1:5">
      <c r="A42" s="5">
        <v>39</v>
      </c>
      <c r="B42" s="5" t="str">
        <f>+PRESUPUESTO!CC2</f>
        <v>LUZ ANGELA MARTINEZ</v>
      </c>
      <c r="C42" s="5" t="s">
        <v>832</v>
      </c>
      <c r="D42" s="5" t="str">
        <f t="shared" si="2"/>
        <v>PISOS-LOCATIVO</v>
      </c>
      <c r="E42" s="12">
        <f>+PRESUPUESTO!CD94</f>
        <v>2850563.5438465183</v>
      </c>
    </row>
    <row r="43" spans="1:5">
      <c r="A43" s="5">
        <v>40</v>
      </c>
      <c r="B43" s="5" t="str">
        <f>+PRESUPUESTO!CE2</f>
        <v>NATALIA ANDREA RUA LOPEZ</v>
      </c>
      <c r="C43" s="5" t="s">
        <v>832</v>
      </c>
      <c r="D43" s="5" t="str">
        <f t="shared" si="2"/>
        <v>PISOS-LOCATIVO</v>
      </c>
      <c r="E43" s="12">
        <f>+PRESUPUESTO!CF94</f>
        <v>2916605.9579564673</v>
      </c>
    </row>
    <row r="44" spans="1:5">
      <c r="A44" s="5">
        <v>41</v>
      </c>
      <c r="B44" s="5" t="str">
        <f>+PRESUPUESTO!CG2</f>
        <v>JESUS ALBEIRO HENAO</v>
      </c>
      <c r="C44" s="5" t="s">
        <v>832</v>
      </c>
      <c r="D44" s="5" t="str">
        <f t="shared" si="2"/>
        <v>PISOS-LOCATIVO</v>
      </c>
      <c r="E44" s="12">
        <f t="shared" si="3"/>
        <v>2916605.9579564673</v>
      </c>
    </row>
    <row r="45" spans="1:5">
      <c r="A45" s="5">
        <v>42</v>
      </c>
      <c r="B45" s="5" t="str">
        <f>+PRESUPUESTO!CI2</f>
        <v>JUAN MANUEL CALLE LOPERA</v>
      </c>
      <c r="C45" s="5" t="s">
        <v>832</v>
      </c>
      <c r="D45" s="5" t="str">
        <f t="shared" si="2"/>
        <v>PISOS-LOCATIVO</v>
      </c>
      <c r="E45" s="12">
        <f t="shared" si="3"/>
        <v>2916605.9579564673</v>
      </c>
    </row>
    <row r="46" spans="1:5">
      <c r="A46" s="5">
        <v>43</v>
      </c>
      <c r="B46" s="5" t="str">
        <f>+PRESUPUESTO!CK2</f>
        <v xml:space="preserve">JESUS ARCADIO VALENCIA </v>
      </c>
      <c r="C46" s="5" t="s">
        <v>832</v>
      </c>
      <c r="D46" s="5" t="str">
        <f t="shared" si="2"/>
        <v>PISOS-LOCATIVO</v>
      </c>
      <c r="E46" s="12">
        <f t="shared" si="3"/>
        <v>2916605.9579564673</v>
      </c>
    </row>
    <row r="47" spans="1:5">
      <c r="A47" s="5">
        <v>44</v>
      </c>
      <c r="B47" s="5" t="str">
        <f>+PRESUPUESTO!CM2</f>
        <v>MARIA ARACELY RODRIGUEZ</v>
      </c>
      <c r="C47" s="5" t="s">
        <v>832</v>
      </c>
      <c r="D47" s="5" t="str">
        <f t="shared" si="2"/>
        <v>PISOS-LOCATIVO</v>
      </c>
      <c r="E47" s="12">
        <f t="shared" si="3"/>
        <v>2916605.9579564673</v>
      </c>
    </row>
    <row r="48" spans="1:5">
      <c r="A48" s="5">
        <v>45</v>
      </c>
      <c r="B48" s="5" t="str">
        <f>+PRESUPUESTO!CO2</f>
        <v>MARIA TRINIDAD SALAZAR</v>
      </c>
      <c r="C48" s="5" t="s">
        <v>832</v>
      </c>
      <c r="D48" s="5" t="str">
        <f t="shared" si="2"/>
        <v>PISOS-LOCATIVO</v>
      </c>
      <c r="E48" s="12">
        <f t="shared" si="3"/>
        <v>2916605.9579564673</v>
      </c>
    </row>
    <row r="49" spans="1:5">
      <c r="A49" s="5">
        <v>46</v>
      </c>
      <c r="B49" s="5">
        <f>+PRESUPUESTO!CQ2</f>
        <v>0</v>
      </c>
      <c r="C49" s="5" t="s">
        <v>832</v>
      </c>
      <c r="D49" s="5" t="str">
        <f t="shared" si="2"/>
        <v>PISOS-LOCATIVO</v>
      </c>
      <c r="E49" s="12">
        <f t="shared" si="3"/>
        <v>2916605.9579564673</v>
      </c>
    </row>
  </sheetData>
  <mergeCells count="1">
    <mergeCell ref="A2:E2"/>
  </mergeCells>
  <printOptions horizontalCentered="1"/>
  <pageMargins left="0.70866141732283472" right="0.70866141732283472" top="0.74803149606299213" bottom="0.74803149606299213" header="0.31496062992125984" footer="0.31496062992125984"/>
  <pageSetup scale="95" fitToHeight="3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50"/>
  <sheetViews>
    <sheetView topLeftCell="C31" zoomScaleNormal="100" workbookViewId="0">
      <selection activeCell="K47" sqref="K47"/>
    </sheetView>
  </sheetViews>
  <sheetFormatPr baseColWidth="10" defaultRowHeight="14.4"/>
  <cols>
    <col min="1" max="1" width="2.44140625" customWidth="1"/>
    <col min="2" max="2" width="2" customWidth="1"/>
    <col min="3" max="3" width="5.44140625" bestFit="1" customWidth="1"/>
    <col min="4" max="4" width="34.33203125" customWidth="1"/>
    <col min="5" max="5" width="8" bestFit="1" customWidth="1"/>
    <col min="6" max="6" width="10.44140625" bestFit="1" customWidth="1"/>
    <col min="7" max="7" width="18" customWidth="1"/>
    <col min="8" max="8" width="15.109375" customWidth="1"/>
    <col min="9" max="9" width="12.5546875" customWidth="1"/>
    <col min="11" max="11" width="18.6640625" customWidth="1"/>
    <col min="12" max="12" width="27.88671875" bestFit="1" customWidth="1"/>
  </cols>
  <sheetData>
    <row r="2" spans="2:12" ht="36" customHeight="1">
      <c r="B2" s="607" t="s">
        <v>945</v>
      </c>
      <c r="C2" s="607"/>
      <c r="D2" s="607"/>
      <c r="E2" s="607"/>
      <c r="F2" s="607"/>
      <c r="G2" s="607"/>
      <c r="H2" s="607"/>
      <c r="I2" s="607"/>
      <c r="J2" s="607"/>
      <c r="K2" s="607"/>
      <c r="L2" s="466"/>
    </row>
    <row r="3" spans="2:12" ht="18">
      <c r="B3" s="608" t="s">
        <v>725</v>
      </c>
      <c r="C3" s="608"/>
      <c r="D3" s="608"/>
      <c r="E3" s="608"/>
      <c r="F3" s="608"/>
      <c r="G3" s="608"/>
      <c r="H3" s="608"/>
      <c r="I3" s="608"/>
      <c r="J3" s="401" t="s">
        <v>726</v>
      </c>
      <c r="K3" s="402">
        <v>44386</v>
      </c>
      <c r="L3" s="467"/>
    </row>
    <row r="4" spans="2:12" ht="18">
      <c r="B4" s="607" t="s">
        <v>946</v>
      </c>
      <c r="C4" s="607"/>
      <c r="D4" s="607"/>
      <c r="E4" s="607"/>
      <c r="F4" s="607"/>
      <c r="G4" s="607"/>
      <c r="H4" s="607"/>
      <c r="I4" s="607"/>
      <c r="J4" s="607"/>
      <c r="K4" s="607"/>
      <c r="L4" s="468"/>
    </row>
    <row r="5" spans="2:12">
      <c r="B5" s="404"/>
      <c r="C5" s="405"/>
      <c r="D5" s="406"/>
      <c r="E5" s="406"/>
      <c r="F5" s="407"/>
      <c r="G5" s="406"/>
      <c r="H5" s="406"/>
      <c r="I5" s="407"/>
      <c r="J5" s="408"/>
      <c r="K5" s="408"/>
      <c r="L5" s="404"/>
    </row>
    <row r="6" spans="2:12" ht="39.6">
      <c r="B6" s="404"/>
      <c r="C6" s="409" t="s">
        <v>1</v>
      </c>
      <c r="D6" s="409" t="s">
        <v>2</v>
      </c>
      <c r="E6" s="409" t="s">
        <v>3</v>
      </c>
      <c r="F6" s="409" t="s">
        <v>727</v>
      </c>
      <c r="G6" s="410" t="s">
        <v>728</v>
      </c>
      <c r="H6" s="409" t="s">
        <v>729</v>
      </c>
      <c r="I6" s="409" t="s">
        <v>730</v>
      </c>
      <c r="J6" s="409" t="s">
        <v>731</v>
      </c>
      <c r="K6" s="409" t="s">
        <v>732</v>
      </c>
      <c r="L6" s="404"/>
    </row>
    <row r="7" spans="2:12">
      <c r="B7" s="403"/>
      <c r="C7" s="411">
        <v>1</v>
      </c>
      <c r="D7" s="412" t="s">
        <v>733</v>
      </c>
      <c r="E7" s="413"/>
      <c r="F7" s="413"/>
      <c r="G7" s="413"/>
      <c r="H7" s="413"/>
      <c r="I7" s="413"/>
      <c r="J7" s="413"/>
      <c r="K7" s="414"/>
      <c r="L7" s="403"/>
    </row>
    <row r="8" spans="2:12">
      <c r="B8" s="403"/>
      <c r="C8" s="415">
        <v>1.1000000000000001</v>
      </c>
      <c r="D8" s="416" t="s">
        <v>792</v>
      </c>
      <c r="E8" s="415" t="s">
        <v>283</v>
      </c>
      <c r="F8" s="415">
        <v>1</v>
      </c>
      <c r="G8" s="417">
        <v>2205425.2623955207</v>
      </c>
      <c r="H8" s="418">
        <v>1.6162000000000001</v>
      </c>
      <c r="I8" s="419">
        <v>0.15</v>
      </c>
      <c r="J8" s="420">
        <v>3</v>
      </c>
      <c r="K8" s="460">
        <f t="shared" ref="K8" si="0">PRODUCT(E8:J8)</f>
        <v>1603983.7390876384</v>
      </c>
      <c r="L8" s="421">
        <f>K8/6</f>
        <v>267330.62318127305</v>
      </c>
    </row>
    <row r="9" spans="2:12">
      <c r="B9" s="403"/>
      <c r="C9" s="415">
        <v>1.2</v>
      </c>
      <c r="D9" s="416" t="s">
        <v>793</v>
      </c>
      <c r="E9" s="415" t="s">
        <v>283</v>
      </c>
      <c r="F9" s="415">
        <v>1</v>
      </c>
      <c r="G9" s="417">
        <v>1650000</v>
      </c>
      <c r="H9" s="418">
        <v>1.6162000000000001</v>
      </c>
      <c r="I9" s="419">
        <v>1</v>
      </c>
      <c r="J9" s="420">
        <v>3</v>
      </c>
      <c r="K9" s="460">
        <f>PRODUCT(E9:J9)</f>
        <v>8000190</v>
      </c>
      <c r="L9" s="421">
        <f>K9/6</f>
        <v>1333365</v>
      </c>
    </row>
    <row r="10" spans="2:12">
      <c r="B10" s="403"/>
      <c r="C10" s="411">
        <v>2</v>
      </c>
      <c r="D10" s="412" t="s">
        <v>734</v>
      </c>
      <c r="E10" s="413"/>
      <c r="F10" s="413"/>
      <c r="G10" s="422"/>
      <c r="H10" s="413"/>
      <c r="I10" s="423"/>
      <c r="J10" s="413"/>
      <c r="K10" s="463"/>
      <c r="L10" s="403"/>
    </row>
    <row r="11" spans="2:12">
      <c r="B11" s="403"/>
      <c r="C11" s="415">
        <v>2.1</v>
      </c>
      <c r="D11" s="416" t="s">
        <v>735</v>
      </c>
      <c r="E11" s="415" t="s">
        <v>283</v>
      </c>
      <c r="F11" s="415">
        <v>0</v>
      </c>
      <c r="G11" s="417">
        <v>1736000</v>
      </c>
      <c r="H11" s="418">
        <v>1.6627000000000001</v>
      </c>
      <c r="I11" s="419">
        <v>1</v>
      </c>
      <c r="J11" s="420">
        <v>3</v>
      </c>
      <c r="K11" s="460">
        <f t="shared" ref="K11:K13" si="1">PRODUCT(E11:J11)</f>
        <v>0</v>
      </c>
      <c r="L11" s="403"/>
    </row>
    <row r="12" spans="2:12">
      <c r="B12" s="403"/>
      <c r="C12" s="415">
        <v>2.2000000000000002</v>
      </c>
      <c r="D12" s="416" t="s">
        <v>736</v>
      </c>
      <c r="E12" s="415" t="s">
        <v>283</v>
      </c>
      <c r="F12" s="415">
        <v>0</v>
      </c>
      <c r="G12" s="417">
        <v>1585000</v>
      </c>
      <c r="H12" s="418">
        <v>1.6627000000000001</v>
      </c>
      <c r="I12" s="419">
        <v>1</v>
      </c>
      <c r="J12" s="420">
        <v>3</v>
      </c>
      <c r="K12" s="460">
        <f t="shared" si="1"/>
        <v>0</v>
      </c>
      <c r="L12" s="403"/>
    </row>
    <row r="13" spans="2:12">
      <c r="B13" s="403"/>
      <c r="C13" s="415">
        <v>2.2999999999999998</v>
      </c>
      <c r="D13" s="416" t="s">
        <v>737</v>
      </c>
      <c r="E13" s="415" t="s">
        <v>283</v>
      </c>
      <c r="F13" s="415">
        <v>0</v>
      </c>
      <c r="G13" s="417">
        <v>17928983.072000001</v>
      </c>
      <c r="H13" s="418">
        <v>1.6848999999999998</v>
      </c>
      <c r="I13" s="419">
        <v>0.5</v>
      </c>
      <c r="J13" s="420">
        <v>3</v>
      </c>
      <c r="K13" s="460">
        <f t="shared" si="1"/>
        <v>0</v>
      </c>
      <c r="L13" s="403"/>
    </row>
    <row r="14" spans="2:12">
      <c r="B14" s="403"/>
      <c r="C14" s="411">
        <v>4</v>
      </c>
      <c r="D14" s="412" t="s">
        <v>738</v>
      </c>
      <c r="E14" s="413"/>
      <c r="F14" s="413"/>
      <c r="G14" s="413"/>
      <c r="H14" s="413"/>
      <c r="I14" s="413"/>
      <c r="J14" s="413"/>
      <c r="K14" s="463"/>
      <c r="L14" s="403"/>
    </row>
    <row r="15" spans="2:12">
      <c r="B15" s="403"/>
      <c r="C15" s="424">
        <v>4.2</v>
      </c>
      <c r="D15" s="425" t="s">
        <v>739</v>
      </c>
      <c r="E15" s="426" t="s">
        <v>740</v>
      </c>
      <c r="F15" s="426">
        <v>3</v>
      </c>
      <c r="G15" s="427">
        <v>45000</v>
      </c>
      <c r="H15" s="420">
        <v>1</v>
      </c>
      <c r="I15" s="403"/>
      <c r="J15" s="403"/>
      <c r="K15" s="460">
        <f t="shared" ref="K15:K21" si="2">PRODUCT(E15:J15)</f>
        <v>135000</v>
      </c>
      <c r="L15" s="403"/>
    </row>
    <row r="16" spans="2:12">
      <c r="B16" s="403"/>
      <c r="C16" s="411">
        <v>5</v>
      </c>
      <c r="D16" s="412" t="s">
        <v>741</v>
      </c>
      <c r="E16" s="413"/>
      <c r="F16" s="413"/>
      <c r="G16" s="428"/>
      <c r="H16" s="429"/>
      <c r="I16" s="429"/>
      <c r="J16" s="429"/>
      <c r="K16" s="463"/>
      <c r="L16" s="403"/>
    </row>
    <row r="17" spans="2:12">
      <c r="B17" s="403"/>
      <c r="C17" s="424">
        <v>5.0999999999999996</v>
      </c>
      <c r="D17" s="425" t="s">
        <v>742</v>
      </c>
      <c r="E17" s="426" t="s">
        <v>740</v>
      </c>
      <c r="F17" s="415">
        <v>3</v>
      </c>
      <c r="G17" s="427">
        <v>75000</v>
      </c>
      <c r="H17" s="420">
        <v>1</v>
      </c>
      <c r="I17" s="429"/>
      <c r="J17" s="429"/>
      <c r="K17" s="460">
        <f t="shared" si="2"/>
        <v>225000</v>
      </c>
      <c r="L17" s="403"/>
    </row>
    <row r="18" spans="2:12">
      <c r="B18" s="403"/>
      <c r="C18" s="424">
        <v>5.2</v>
      </c>
      <c r="D18" s="425" t="s">
        <v>743</v>
      </c>
      <c r="E18" s="426" t="s">
        <v>740</v>
      </c>
      <c r="F18" s="415">
        <v>3</v>
      </c>
      <c r="G18" s="427">
        <v>25000</v>
      </c>
      <c r="H18" s="420">
        <v>1</v>
      </c>
      <c r="I18" s="429"/>
      <c r="J18" s="429"/>
      <c r="K18" s="460">
        <f t="shared" si="2"/>
        <v>75000</v>
      </c>
      <c r="L18" s="403"/>
    </row>
    <row r="19" spans="2:12">
      <c r="B19" s="403"/>
      <c r="C19" s="424">
        <v>5.3</v>
      </c>
      <c r="D19" s="425" t="s">
        <v>744</v>
      </c>
      <c r="E19" s="426" t="s">
        <v>740</v>
      </c>
      <c r="F19" s="415">
        <v>3</v>
      </c>
      <c r="G19" s="427">
        <v>55000</v>
      </c>
      <c r="H19" s="420">
        <v>1</v>
      </c>
      <c r="I19" s="429"/>
      <c r="J19" s="429"/>
      <c r="K19" s="460">
        <f t="shared" si="2"/>
        <v>165000</v>
      </c>
      <c r="L19" s="403"/>
    </row>
    <row r="20" spans="2:12">
      <c r="B20" s="403"/>
      <c r="C20" s="424">
        <v>5.4</v>
      </c>
      <c r="D20" s="425" t="s">
        <v>745</v>
      </c>
      <c r="E20" s="426" t="s">
        <v>740</v>
      </c>
      <c r="F20" s="415">
        <v>3</v>
      </c>
      <c r="G20" s="427">
        <v>45000</v>
      </c>
      <c r="H20" s="420">
        <v>1</v>
      </c>
      <c r="I20" s="429"/>
      <c r="J20" s="429"/>
      <c r="K20" s="460">
        <f t="shared" si="2"/>
        <v>135000</v>
      </c>
      <c r="L20" s="403"/>
    </row>
    <row r="21" spans="2:12" ht="39" customHeight="1">
      <c r="B21" s="403"/>
      <c r="C21" s="424">
        <v>5.5</v>
      </c>
      <c r="D21" s="425" t="s">
        <v>746</v>
      </c>
      <c r="E21" s="415" t="s">
        <v>747</v>
      </c>
      <c r="F21" s="415">
        <v>1</v>
      </c>
      <c r="G21" s="427">
        <v>200000</v>
      </c>
      <c r="H21" s="420">
        <v>1</v>
      </c>
      <c r="I21" s="429"/>
      <c r="J21" s="429"/>
      <c r="K21" s="460">
        <f t="shared" si="2"/>
        <v>200000</v>
      </c>
      <c r="L21" s="403"/>
    </row>
    <row r="22" spans="2:12">
      <c r="B22" s="403"/>
      <c r="C22" s="411">
        <v>7</v>
      </c>
      <c r="D22" s="412" t="s">
        <v>748</v>
      </c>
      <c r="E22" s="413"/>
      <c r="F22" s="413"/>
      <c r="G22" s="428"/>
      <c r="H22" s="429"/>
      <c r="I22" s="429"/>
      <c r="J22" s="429"/>
      <c r="K22" s="463">
        <f>SUM(K17:K21)</f>
        <v>800000</v>
      </c>
      <c r="L22" s="421">
        <f>K22/6</f>
        <v>133333.33333333334</v>
      </c>
    </row>
    <row r="23" spans="2:12" ht="81.599999999999994">
      <c r="B23" s="403"/>
      <c r="C23" s="424">
        <v>7.1</v>
      </c>
      <c r="D23" s="430" t="s">
        <v>749</v>
      </c>
      <c r="E23" s="426" t="s">
        <v>747</v>
      </c>
      <c r="F23" s="426">
        <v>1</v>
      </c>
      <c r="G23" s="427">
        <v>200000</v>
      </c>
      <c r="H23" s="420">
        <v>1</v>
      </c>
      <c r="I23" s="429"/>
      <c r="J23" s="429"/>
      <c r="K23" s="460">
        <f t="shared" ref="K23:K26" si="3">PRODUCT(E23:J23)</f>
        <v>200000</v>
      </c>
      <c r="L23" s="421">
        <f>K23/6</f>
        <v>33333.333333333336</v>
      </c>
    </row>
    <row r="24" spans="2:12">
      <c r="B24" s="403"/>
      <c r="C24" s="411">
        <v>9</v>
      </c>
      <c r="D24" s="412" t="s">
        <v>750</v>
      </c>
      <c r="E24" s="413"/>
      <c r="F24" s="413"/>
      <c r="G24" s="428"/>
      <c r="H24" s="429"/>
      <c r="I24" s="429"/>
      <c r="J24" s="429"/>
      <c r="K24" s="463"/>
      <c r="L24" s="403"/>
    </row>
    <row r="25" spans="2:12">
      <c r="B25" s="403"/>
      <c r="C25" s="424">
        <v>9.1</v>
      </c>
      <c r="D25" s="430" t="s">
        <v>751</v>
      </c>
      <c r="E25" s="415" t="s">
        <v>747</v>
      </c>
      <c r="F25" s="431">
        <v>4.0000000000000001E-3</v>
      </c>
      <c r="G25" s="461">
        <v>163649848</v>
      </c>
      <c r="H25" s="420">
        <v>1</v>
      </c>
      <c r="I25" s="429"/>
      <c r="J25" s="429"/>
      <c r="K25" s="460">
        <f t="shared" si="3"/>
        <v>654599.39199999999</v>
      </c>
      <c r="L25" s="403"/>
    </row>
    <row r="26" spans="2:12">
      <c r="B26" s="403"/>
      <c r="C26" s="424">
        <v>9.1999999999999993</v>
      </c>
      <c r="D26" s="430" t="s">
        <v>752</v>
      </c>
      <c r="E26" s="424" t="s">
        <v>283</v>
      </c>
      <c r="F26" s="431">
        <v>3.57414828980889E-4</v>
      </c>
      <c r="G26" s="461">
        <v>163649848</v>
      </c>
      <c r="H26" s="420">
        <v>1</v>
      </c>
      <c r="I26" s="429"/>
      <c r="J26" s="429"/>
      <c r="K26" s="460">
        <f t="shared" si="3"/>
        <v>58490.882435668478</v>
      </c>
      <c r="L26" s="403"/>
    </row>
    <row r="27" spans="2:12">
      <c r="B27" s="403"/>
      <c r="C27" s="411">
        <v>10</v>
      </c>
      <c r="D27" s="412" t="s">
        <v>753</v>
      </c>
      <c r="E27" s="413"/>
      <c r="F27" s="413"/>
      <c r="G27" s="428"/>
      <c r="H27" s="433" t="s">
        <v>754</v>
      </c>
      <c r="I27" s="429"/>
      <c r="J27" s="429"/>
      <c r="K27" s="463">
        <f>SUM(K25:K26)</f>
        <v>713090.27443566849</v>
      </c>
      <c r="L27" s="421">
        <f>K27/6</f>
        <v>118848.37907261141</v>
      </c>
    </row>
    <row r="28" spans="2:12" ht="30.6">
      <c r="B28" s="403"/>
      <c r="C28" s="424" t="s">
        <v>755</v>
      </c>
      <c r="D28" s="430" t="s">
        <v>756</v>
      </c>
      <c r="E28" s="424" t="s">
        <v>283</v>
      </c>
      <c r="F28" s="424">
        <v>0</v>
      </c>
      <c r="G28" s="427">
        <v>2500000</v>
      </c>
      <c r="H28" s="432"/>
      <c r="I28" s="429"/>
      <c r="J28" s="429"/>
      <c r="K28" s="460">
        <f t="shared" ref="K28:K42" si="4">PRODUCT(E28:J28)</f>
        <v>0</v>
      </c>
      <c r="L28" s="403"/>
    </row>
    <row r="29" spans="2:12">
      <c r="B29" s="403"/>
      <c r="C29" s="424" t="s">
        <v>757</v>
      </c>
      <c r="D29" s="416" t="s">
        <v>758</v>
      </c>
      <c r="E29" s="424" t="s">
        <v>283</v>
      </c>
      <c r="F29" s="424">
        <v>0</v>
      </c>
      <c r="G29" s="461"/>
      <c r="H29" s="431">
        <f>0.035%*(1+RC_IVA)</f>
        <v>4.1650000000000004E-4</v>
      </c>
      <c r="I29" s="429"/>
      <c r="J29" s="429"/>
      <c r="K29" s="460">
        <f t="shared" si="4"/>
        <v>0</v>
      </c>
      <c r="L29" s="403"/>
    </row>
    <row r="30" spans="2:12">
      <c r="B30" s="403"/>
      <c r="C30" s="424" t="s">
        <v>759</v>
      </c>
      <c r="D30" s="416" t="s">
        <v>760</v>
      </c>
      <c r="E30" s="424" t="s">
        <v>283</v>
      </c>
      <c r="F30" s="424">
        <v>1</v>
      </c>
      <c r="G30" s="461">
        <v>212628078.38999999</v>
      </c>
      <c r="H30" s="431">
        <f>0.025%*(1+RC_IVA)</f>
        <v>2.9749999999999997E-4</v>
      </c>
      <c r="I30" s="429"/>
      <c r="J30" s="429"/>
      <c r="K30" s="460">
        <f t="shared" si="4"/>
        <v>63256.853321024988</v>
      </c>
      <c r="L30" s="403"/>
    </row>
    <row r="31" spans="2:12">
      <c r="B31" s="403"/>
      <c r="C31" s="424" t="s">
        <v>761</v>
      </c>
      <c r="D31" s="416" t="s">
        <v>762</v>
      </c>
      <c r="E31" s="424" t="s">
        <v>283</v>
      </c>
      <c r="F31" s="424">
        <v>1</v>
      </c>
      <c r="G31" s="461">
        <v>212628078.38999999</v>
      </c>
      <c r="H31" s="431">
        <f>0.0125%*(1+RC_IVA)</f>
        <v>1.4874999999999998E-4</v>
      </c>
      <c r="I31" s="429"/>
      <c r="J31" s="429"/>
      <c r="K31" s="460">
        <f t="shared" si="4"/>
        <v>31628.426660512494</v>
      </c>
      <c r="L31" s="403"/>
    </row>
    <row r="32" spans="2:12">
      <c r="B32" s="403"/>
      <c r="C32" s="424" t="s">
        <v>763</v>
      </c>
      <c r="D32" s="416" t="s">
        <v>764</v>
      </c>
      <c r="E32" s="424" t="s">
        <v>283</v>
      </c>
      <c r="F32" s="424">
        <v>1</v>
      </c>
      <c r="G32" s="461">
        <v>212628078.38999999</v>
      </c>
      <c r="H32" s="431">
        <f>0.0167%*(1+RC_IVA)</f>
        <v>1.9872999999999999E-4</v>
      </c>
      <c r="I32" s="429"/>
      <c r="J32" s="429"/>
      <c r="K32" s="460">
        <f t="shared" si="4"/>
        <v>42255.578018444692</v>
      </c>
      <c r="L32" s="403"/>
    </row>
    <row r="33" spans="2:12">
      <c r="B33" s="403"/>
      <c r="C33" s="424" t="s">
        <v>765</v>
      </c>
      <c r="D33" s="416" t="s">
        <v>766</v>
      </c>
      <c r="E33" s="424" t="s">
        <v>283</v>
      </c>
      <c r="F33" s="424">
        <v>1</v>
      </c>
      <c r="G33" s="461">
        <v>212628078.38999999</v>
      </c>
      <c r="H33" s="431">
        <f>0.01%*(1+RC_IVA)</f>
        <v>1.1900000000000001E-4</v>
      </c>
      <c r="I33" s="429"/>
      <c r="J33" s="429"/>
      <c r="K33" s="460">
        <f t="shared" si="4"/>
        <v>25302.74132841</v>
      </c>
      <c r="L33" s="403"/>
    </row>
    <row r="34" spans="2:12">
      <c r="B34" s="403"/>
      <c r="C34" s="424" t="s">
        <v>767</v>
      </c>
      <c r="D34" s="416" t="s">
        <v>768</v>
      </c>
      <c r="E34" s="424" t="s">
        <v>283</v>
      </c>
      <c r="F34" s="424">
        <v>1</v>
      </c>
      <c r="G34" s="461">
        <v>212628078.38999999</v>
      </c>
      <c r="H34" s="431">
        <f>0.03%*(1+RC_IVA)</f>
        <v>3.5699999999999995E-4</v>
      </c>
      <c r="I34" s="429"/>
      <c r="J34" s="429"/>
      <c r="K34" s="460">
        <f t="shared" si="4"/>
        <v>75908.223985229983</v>
      </c>
      <c r="L34" s="403"/>
    </row>
    <row r="35" spans="2:12">
      <c r="B35" s="403"/>
      <c r="C35" s="434">
        <v>12</v>
      </c>
      <c r="D35" s="435" t="s">
        <v>769</v>
      </c>
      <c r="E35" s="436"/>
      <c r="F35" s="436"/>
      <c r="G35" s="461"/>
      <c r="H35" s="436"/>
      <c r="I35" s="429"/>
      <c r="J35" s="437"/>
      <c r="K35" s="464"/>
      <c r="L35" s="438"/>
    </row>
    <row r="36" spans="2:12">
      <c r="B36" s="403"/>
      <c r="C36" s="424" t="s">
        <v>770</v>
      </c>
      <c r="D36" s="439" t="s">
        <v>771</v>
      </c>
      <c r="E36" s="440" t="s">
        <v>283</v>
      </c>
      <c r="F36" s="441">
        <v>1</v>
      </c>
      <c r="G36" s="461">
        <v>212628078.38999999</v>
      </c>
      <c r="H36" s="440">
        <v>0.02</v>
      </c>
      <c r="I36" s="429"/>
      <c r="J36" s="429"/>
      <c r="K36" s="460">
        <f>PRODUCT(E36:J36)</f>
        <v>4252561.5677999994</v>
      </c>
      <c r="L36" s="403"/>
    </row>
    <row r="37" spans="2:12">
      <c r="B37" s="403"/>
      <c r="C37" s="424" t="s">
        <v>772</v>
      </c>
      <c r="D37" s="439" t="s">
        <v>787</v>
      </c>
      <c r="E37" s="440" t="s">
        <v>283</v>
      </c>
      <c r="F37" s="441">
        <v>1</v>
      </c>
      <c r="G37" s="461">
        <v>212628078.38999999</v>
      </c>
      <c r="H37" s="440">
        <v>0.04</v>
      </c>
      <c r="I37" s="429"/>
      <c r="J37" s="429"/>
      <c r="K37" s="460">
        <f t="shared" si="4"/>
        <v>8505123.1355999988</v>
      </c>
      <c r="L37" s="403"/>
    </row>
    <row r="38" spans="2:12">
      <c r="B38" s="403"/>
      <c r="C38" s="424" t="s">
        <v>773</v>
      </c>
      <c r="D38" s="439" t="s">
        <v>774</v>
      </c>
      <c r="E38" s="440" t="s">
        <v>283</v>
      </c>
      <c r="F38" s="441">
        <v>1</v>
      </c>
      <c r="G38" s="461">
        <v>212628078.38999999</v>
      </c>
      <c r="H38" s="440">
        <v>0.01</v>
      </c>
      <c r="I38" s="429"/>
      <c r="J38" s="429"/>
      <c r="K38" s="460">
        <f t="shared" si="4"/>
        <v>2126280.7838999997</v>
      </c>
      <c r="L38" s="403"/>
    </row>
    <row r="39" spans="2:12">
      <c r="B39" s="403"/>
      <c r="C39" s="424" t="s">
        <v>775</v>
      </c>
      <c r="D39" s="439" t="s">
        <v>788</v>
      </c>
      <c r="E39" s="440" t="s">
        <v>283</v>
      </c>
      <c r="F39" s="441">
        <v>1</v>
      </c>
      <c r="G39" s="461">
        <v>212628078.38999999</v>
      </c>
      <c r="H39" s="440">
        <v>0.02</v>
      </c>
      <c r="I39" s="429"/>
      <c r="J39" s="429"/>
      <c r="K39" s="460">
        <f t="shared" si="4"/>
        <v>4252561.5677999994</v>
      </c>
      <c r="L39" s="442"/>
    </row>
    <row r="40" spans="2:12">
      <c r="B40" s="403"/>
      <c r="C40" s="424" t="s">
        <v>776</v>
      </c>
      <c r="D40" s="439" t="s">
        <v>950</v>
      </c>
      <c r="E40" s="440" t="s">
        <v>283</v>
      </c>
      <c r="F40" s="441">
        <v>1</v>
      </c>
      <c r="G40" s="461">
        <v>212628078.38999999</v>
      </c>
      <c r="H40" s="440">
        <v>5.9999999999999995E-4</v>
      </c>
      <c r="I40" s="429"/>
      <c r="J40" s="429"/>
      <c r="K40" s="460">
        <f t="shared" si="4"/>
        <v>127576.84703399998</v>
      </c>
      <c r="L40" s="442"/>
    </row>
    <row r="41" spans="2:12">
      <c r="B41" s="403"/>
      <c r="C41" s="424" t="s">
        <v>785</v>
      </c>
      <c r="D41" s="451" t="s">
        <v>949</v>
      </c>
      <c r="E41" s="440" t="s">
        <v>283</v>
      </c>
      <c r="F41" s="441">
        <v>1</v>
      </c>
      <c r="G41" s="461">
        <v>212628078.38999999</v>
      </c>
      <c r="H41" s="440">
        <v>0.02</v>
      </c>
      <c r="I41" s="429"/>
      <c r="J41" s="429"/>
      <c r="K41" s="460">
        <f t="shared" si="4"/>
        <v>4252561.5677999994</v>
      </c>
      <c r="L41" s="442"/>
    </row>
    <row r="42" spans="2:12">
      <c r="B42" s="403"/>
      <c r="C42" s="424" t="s">
        <v>786</v>
      </c>
      <c r="D42" s="451" t="s">
        <v>791</v>
      </c>
      <c r="E42" s="440" t="s">
        <v>283</v>
      </c>
      <c r="F42" s="441">
        <v>1</v>
      </c>
      <c r="G42" s="461">
        <v>212628078.38999999</v>
      </c>
      <c r="H42" s="440">
        <v>0.05</v>
      </c>
      <c r="I42" s="429"/>
      <c r="J42" s="429"/>
      <c r="K42" s="460">
        <f t="shared" si="4"/>
        <v>10631403.919500001</v>
      </c>
      <c r="L42" s="442"/>
    </row>
    <row r="43" spans="2:12">
      <c r="B43" s="403"/>
      <c r="C43" s="604" t="s">
        <v>474</v>
      </c>
      <c r="D43" s="605"/>
      <c r="E43" s="443" t="s">
        <v>16</v>
      </c>
      <c r="F43" s="443"/>
      <c r="G43" s="443"/>
      <c r="H43" s="444">
        <f>K43/K46</f>
        <v>0.28010221693741461</v>
      </c>
      <c r="I43" s="429"/>
      <c r="J43" s="429"/>
      <c r="K43" s="475">
        <f>K8+K9+K11+K12+K13+K15+K17+K18+K19+K20+K21+K23+K25+K26+K28+K29+K30+K31+K32+K33+K34+K36+K37+K38+K39+K40+K41+K42</f>
        <v>45838685.226270929</v>
      </c>
      <c r="L43" s="3"/>
    </row>
    <row r="44" spans="2:12">
      <c r="B44" s="403"/>
      <c r="C44" s="604" t="s">
        <v>777</v>
      </c>
      <c r="D44" s="605"/>
      <c r="E44" s="443" t="s">
        <v>16</v>
      </c>
      <c r="F44" s="443"/>
      <c r="G44" s="443"/>
      <c r="H44" s="444">
        <f>PRESUPUESTO!CV118</f>
        <v>4.9918369143043151E-2</v>
      </c>
      <c r="I44" s="429"/>
      <c r="J44" s="429"/>
      <c r="K44" s="476">
        <f>K46*H44</f>
        <v>8169133.5226669023</v>
      </c>
    </row>
    <row r="45" spans="2:12">
      <c r="B45" s="403"/>
      <c r="C45" s="604" t="s">
        <v>778</v>
      </c>
      <c r="D45" s="605"/>
      <c r="E45" s="443" t="s">
        <v>16</v>
      </c>
      <c r="F45" s="443"/>
      <c r="G45" s="443"/>
      <c r="H45" s="445">
        <f>SUM(H43:H44)</f>
        <v>0.33002058608045776</v>
      </c>
      <c r="I45" s="429"/>
      <c r="J45" s="429"/>
      <c r="K45" s="476">
        <f>SUM(K43:K44)</f>
        <v>54007818.74893783</v>
      </c>
    </row>
    <row r="46" spans="2:12">
      <c r="B46" s="403"/>
      <c r="C46" s="604" t="s">
        <v>779</v>
      </c>
      <c r="D46" s="606"/>
      <c r="E46" s="446"/>
      <c r="F46" s="446"/>
      <c r="G46" s="446"/>
      <c r="H46" s="446"/>
      <c r="I46" s="446"/>
      <c r="J46" s="446"/>
      <c r="K46" s="476">
        <f>PRESUPUESTO!CU94</f>
        <v>163649848</v>
      </c>
    </row>
    <row r="47" spans="2:12">
      <c r="B47" s="403"/>
      <c r="C47" s="604" t="s">
        <v>780</v>
      </c>
      <c r="D47" s="606"/>
      <c r="E47" s="446"/>
      <c r="F47" s="446"/>
      <c r="G47" s="446"/>
      <c r="H47" s="446"/>
      <c r="I47" s="446"/>
      <c r="J47" s="446"/>
      <c r="K47" s="476">
        <f>K45+K46</f>
        <v>217657666.74893785</v>
      </c>
      <c r="L47" s="472"/>
    </row>
    <row r="49" spans="12:12">
      <c r="L49" s="473"/>
    </row>
    <row r="50" spans="12:12">
      <c r="L50" s="469"/>
    </row>
  </sheetData>
  <mergeCells count="8">
    <mergeCell ref="C45:D45"/>
    <mergeCell ref="C46:D46"/>
    <mergeCell ref="C47:D47"/>
    <mergeCell ref="B2:K2"/>
    <mergeCell ref="B3:I3"/>
    <mergeCell ref="B4:K4"/>
    <mergeCell ref="C43:D43"/>
    <mergeCell ref="C44:D4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6"/>
  <sheetViews>
    <sheetView zoomScale="85" zoomScaleNormal="85" workbookViewId="0">
      <selection activeCell="J8" sqref="J8"/>
    </sheetView>
  </sheetViews>
  <sheetFormatPr baseColWidth="10" defaultRowHeight="14.4"/>
  <cols>
    <col min="1" max="1" width="9.5546875" bestFit="1" customWidth="1"/>
    <col min="2" max="2" width="53.109375" customWidth="1"/>
    <col min="3" max="3" width="14.5546875" bestFit="1" customWidth="1"/>
    <col min="4" max="4" width="14.6640625" bestFit="1" customWidth="1"/>
    <col min="5" max="5" width="7.109375" bestFit="1" customWidth="1"/>
    <col min="6" max="6" width="13.109375" bestFit="1" customWidth="1"/>
    <col min="7" max="7" width="18.33203125" bestFit="1" customWidth="1"/>
    <col min="8" max="8" width="15.88671875" bestFit="1" customWidth="1"/>
    <col min="9" max="10" width="15.5546875" bestFit="1" customWidth="1"/>
    <col min="11" max="11" width="14.5546875" bestFit="1" customWidth="1"/>
    <col min="12" max="12" width="14.6640625" bestFit="1" customWidth="1"/>
  </cols>
  <sheetData>
    <row r="1" spans="1:15">
      <c r="A1" s="609" t="s">
        <v>944</v>
      </c>
      <c r="B1" s="609"/>
      <c r="C1" s="609"/>
      <c r="D1" s="609"/>
      <c r="E1" s="609"/>
      <c r="F1" s="609"/>
      <c r="G1" s="609"/>
      <c r="H1" s="609"/>
      <c r="I1" s="609"/>
      <c r="J1" s="609"/>
      <c r="K1" s="609"/>
    </row>
    <row r="2" spans="1:15">
      <c r="B2" s="52"/>
      <c r="C2" s="52"/>
      <c r="D2" s="53"/>
      <c r="E2" s="54"/>
      <c r="F2" s="55"/>
      <c r="G2" s="55"/>
      <c r="H2" s="52"/>
    </row>
    <row r="3" spans="1:15" ht="28.8">
      <c r="A3" s="56" t="s">
        <v>249</v>
      </c>
      <c r="B3" s="56" t="s">
        <v>243</v>
      </c>
      <c r="C3" s="57" t="s">
        <v>84</v>
      </c>
      <c r="D3" s="58" t="s">
        <v>18</v>
      </c>
      <c r="E3" s="59" t="s">
        <v>16</v>
      </c>
      <c r="F3" s="60" t="s">
        <v>244</v>
      </c>
      <c r="G3" s="60" t="s">
        <v>5</v>
      </c>
      <c r="H3" s="61" t="s">
        <v>245</v>
      </c>
      <c r="I3" s="63" t="s">
        <v>246</v>
      </c>
      <c r="J3" s="63" t="s">
        <v>247</v>
      </c>
      <c r="K3" s="64" t="s">
        <v>248</v>
      </c>
      <c r="L3" s="65">
        <f>I4+J4+K4</f>
        <v>8076774.7274264749</v>
      </c>
      <c r="O3">
        <v>1</v>
      </c>
    </row>
    <row r="4" spans="1:15">
      <c r="A4" s="96" t="s">
        <v>250</v>
      </c>
      <c r="B4" s="97" t="s">
        <v>333</v>
      </c>
      <c r="C4" s="98"/>
      <c r="D4" s="99"/>
      <c r="E4" s="100"/>
      <c r="F4" s="101"/>
      <c r="G4" s="101"/>
      <c r="H4" s="97"/>
      <c r="I4" s="102">
        <f>SUM(I5:I44)</f>
        <v>7646980.1547232103</v>
      </c>
      <c r="J4" s="102">
        <f>SUM(J5:J44)</f>
        <v>47445.564967104001</v>
      </c>
      <c r="K4" s="103">
        <f>SUM(K5:K44)</f>
        <v>382349.00773616054</v>
      </c>
      <c r="L4" s="104">
        <f>I4/4</f>
        <v>1911745.0386808026</v>
      </c>
      <c r="M4" s="104">
        <f t="shared" ref="M4:N4" si="0">J4/4</f>
        <v>11861.391241776</v>
      </c>
      <c r="N4" s="104">
        <f t="shared" si="0"/>
        <v>95587.251934040134</v>
      </c>
    </row>
    <row r="5" spans="1:15" ht="43.2">
      <c r="A5" s="105" t="s">
        <v>256</v>
      </c>
      <c r="B5" s="106" t="s">
        <v>321</v>
      </c>
      <c r="C5" s="107" t="s">
        <v>266</v>
      </c>
      <c r="D5" s="95">
        <f>PRESUPUESTO!CS7</f>
        <v>0</v>
      </c>
      <c r="E5" s="108"/>
      <c r="F5" s="109"/>
      <c r="G5" s="109">
        <f>SUM(G6:G11)</f>
        <v>7457.8310691080005</v>
      </c>
      <c r="H5" s="110"/>
      <c r="I5" s="66"/>
      <c r="J5" s="66"/>
      <c r="K5" s="62"/>
      <c r="L5" s="67"/>
      <c r="M5" s="68"/>
      <c r="N5" s="69"/>
    </row>
    <row r="6" spans="1:15">
      <c r="A6" s="111">
        <f>+MATERIALES!A50</f>
        <v>6.02</v>
      </c>
      <c r="B6" s="70" t="s">
        <v>257</v>
      </c>
      <c r="C6" s="71" t="s">
        <v>106</v>
      </c>
      <c r="D6" s="72">
        <f>1/6</f>
        <v>0.16666666666666666</v>
      </c>
      <c r="E6" s="73"/>
      <c r="F6" s="74">
        <f>MATERIALES!D50</f>
        <v>5281.25</v>
      </c>
      <c r="G6" s="74">
        <f>D6*F6</f>
        <v>880.20833333333326</v>
      </c>
      <c r="H6" s="70"/>
      <c r="I6" s="75"/>
      <c r="J6" s="75"/>
      <c r="L6" s="76"/>
      <c r="M6" s="77"/>
      <c r="N6" s="78"/>
    </row>
    <row r="7" spans="1:15">
      <c r="A7" s="111">
        <f>+MATERIALES!A18</f>
        <v>3.03</v>
      </c>
      <c r="B7" s="70" t="s">
        <v>114</v>
      </c>
      <c r="C7" s="71" t="s">
        <v>115</v>
      </c>
      <c r="D7" s="72">
        <v>0.35</v>
      </c>
      <c r="E7" s="73"/>
      <c r="F7" s="74">
        <f>MATERIALES!D18</f>
        <v>3900</v>
      </c>
      <c r="G7" s="74">
        <f t="shared" ref="G7:G11" si="1">D7*F7</f>
        <v>1365</v>
      </c>
      <c r="H7" s="70"/>
      <c r="I7" s="75"/>
      <c r="J7" s="75"/>
      <c r="L7" s="76"/>
      <c r="M7" s="77"/>
      <c r="N7" s="78"/>
    </row>
    <row r="8" spans="1:15">
      <c r="A8" s="111">
        <f>+MATERIALES!A172</f>
        <v>11.12</v>
      </c>
      <c r="B8" s="70" t="s">
        <v>128</v>
      </c>
      <c r="C8" s="71" t="s">
        <v>106</v>
      </c>
      <c r="D8" s="72">
        <v>1</v>
      </c>
      <c r="E8" s="73"/>
      <c r="F8" s="74">
        <f>MATERIALES!D172</f>
        <v>3800</v>
      </c>
      <c r="G8" s="74">
        <f t="shared" si="1"/>
        <v>3800</v>
      </c>
      <c r="H8" s="70"/>
      <c r="I8" s="75"/>
      <c r="J8" s="75"/>
      <c r="L8" s="76"/>
      <c r="M8" s="77"/>
      <c r="N8" s="78"/>
    </row>
    <row r="9" spans="1:15">
      <c r="A9" s="111">
        <f>+MATERIALES!A183</f>
        <v>12.02</v>
      </c>
      <c r="B9" s="70" t="s">
        <v>212</v>
      </c>
      <c r="C9" s="71" t="s">
        <v>14</v>
      </c>
      <c r="D9" s="72">
        <f>O3*1/100</f>
        <v>0.01</v>
      </c>
      <c r="E9" s="73"/>
      <c r="F9" s="74">
        <f>+MATERIALES!G183</f>
        <v>105748.792296</v>
      </c>
      <c r="G9" s="74">
        <f t="shared" si="1"/>
        <v>1057.4879229600001</v>
      </c>
      <c r="H9" s="70"/>
      <c r="I9" s="79">
        <f>G9*D5</f>
        <v>0</v>
      </c>
      <c r="J9" s="75"/>
      <c r="L9" s="76"/>
      <c r="M9" s="77"/>
      <c r="N9" s="78"/>
    </row>
    <row r="10" spans="1:15">
      <c r="A10" s="111">
        <f>+MATERIALES!A190</f>
        <v>12.09</v>
      </c>
      <c r="B10" s="70" t="s">
        <v>221</v>
      </c>
      <c r="C10" s="71" t="s">
        <v>16</v>
      </c>
      <c r="D10" s="72">
        <f>SUM(G6:G8)</f>
        <v>6045.208333333333</v>
      </c>
      <c r="E10" s="73"/>
      <c r="F10" s="80">
        <v>0.05</v>
      </c>
      <c r="G10" s="74">
        <f t="shared" si="1"/>
        <v>302.26041666666669</v>
      </c>
      <c r="H10" s="70"/>
      <c r="I10" s="79"/>
      <c r="J10" s="94">
        <f>G10*D5</f>
        <v>0</v>
      </c>
      <c r="L10" s="76"/>
      <c r="M10" s="77"/>
      <c r="N10" s="78"/>
    </row>
    <row r="11" spans="1:15">
      <c r="A11" s="111">
        <f>+MATERIALES!A188</f>
        <v>12.07</v>
      </c>
      <c r="B11" s="70" t="s">
        <v>218</v>
      </c>
      <c r="C11" s="71" t="s">
        <v>16</v>
      </c>
      <c r="D11" s="72">
        <f>G9</f>
        <v>1057.4879229600001</v>
      </c>
      <c r="E11" s="73"/>
      <c r="F11" s="80">
        <f>MATERIALES!D188</f>
        <v>0.05</v>
      </c>
      <c r="G11" s="74">
        <f t="shared" si="1"/>
        <v>52.87439614800001</v>
      </c>
      <c r="H11" s="70"/>
      <c r="I11" s="75"/>
      <c r="J11" s="75"/>
      <c r="K11" s="94">
        <f>G11*D5</f>
        <v>0</v>
      </c>
      <c r="L11" s="76"/>
      <c r="M11" s="77"/>
      <c r="N11" s="78"/>
    </row>
    <row r="12" spans="1:15">
      <c r="A12" s="93"/>
      <c r="B12" s="82" t="s">
        <v>435</v>
      </c>
      <c r="C12" s="170">
        <f>G5</f>
        <v>7457.8310691080005</v>
      </c>
      <c r="D12" s="83"/>
      <c r="E12" s="84"/>
      <c r="F12" s="85"/>
      <c r="G12" s="85"/>
      <c r="H12" s="82"/>
      <c r="I12" s="66"/>
      <c r="J12" s="66"/>
      <c r="K12" s="62"/>
      <c r="L12" s="67"/>
      <c r="M12" s="68"/>
      <c r="N12" s="69"/>
    </row>
    <row r="13" spans="1:15" ht="28.8">
      <c r="A13" s="105" t="s">
        <v>351</v>
      </c>
      <c r="B13" s="106" t="s">
        <v>445</v>
      </c>
      <c r="C13" s="107" t="s">
        <v>266</v>
      </c>
      <c r="D13" s="95">
        <f>PRESUPUESTO!CS9</f>
        <v>8.7839999999999989</v>
      </c>
      <c r="E13" s="108"/>
      <c r="F13" s="109"/>
      <c r="G13" s="109">
        <f>SUM(G14:G16)</f>
        <v>14399.34323368261</v>
      </c>
      <c r="H13" s="110"/>
      <c r="I13" s="66"/>
      <c r="J13" s="66"/>
      <c r="K13" s="62"/>
      <c r="L13" s="67"/>
      <c r="M13" s="68"/>
      <c r="N13" s="69"/>
    </row>
    <row r="14" spans="1:15">
      <c r="A14" s="111">
        <f>+MATERIALES!A184</f>
        <v>12.03</v>
      </c>
      <c r="B14" s="70" t="s">
        <v>213</v>
      </c>
      <c r="C14" s="71" t="s">
        <v>14</v>
      </c>
      <c r="D14" s="72">
        <f>O3*1/11.5</f>
        <v>8.6956521739130432E-2</v>
      </c>
      <c r="E14" s="73"/>
      <c r="F14" s="74">
        <f>+MATERIALES!G184</f>
        <v>157142.74532700001</v>
      </c>
      <c r="G14" s="74">
        <f>D14*F14</f>
        <v>13664.586550173914</v>
      </c>
      <c r="H14" s="70"/>
      <c r="I14" s="79">
        <f>D13*G14</f>
        <v>120029.72825672764</v>
      </c>
      <c r="J14" s="75"/>
      <c r="L14" s="76"/>
      <c r="M14" s="77"/>
      <c r="N14" s="78"/>
    </row>
    <row r="15" spans="1:15">
      <c r="A15" s="111">
        <f>+A10</f>
        <v>12.09</v>
      </c>
      <c r="B15" s="70" t="s">
        <v>221</v>
      </c>
      <c r="C15" s="71" t="s">
        <v>16</v>
      </c>
      <c r="D15" s="72">
        <f>515.27356*2</f>
        <v>1030.5471199999999</v>
      </c>
      <c r="E15" s="73"/>
      <c r="F15" s="80">
        <f>F10</f>
        <v>0.05</v>
      </c>
      <c r="G15" s="74">
        <f t="shared" ref="G15:G16" si="2">D15*F15</f>
        <v>51.527355999999997</v>
      </c>
      <c r="H15" s="70"/>
      <c r="I15" s="75"/>
      <c r="J15" s="94">
        <f>G15*D13</f>
        <v>452.6162951039999</v>
      </c>
      <c r="L15" s="76"/>
      <c r="M15" s="77"/>
      <c r="N15" s="78"/>
    </row>
    <row r="16" spans="1:15">
      <c r="A16" s="111">
        <f>+A11</f>
        <v>12.07</v>
      </c>
      <c r="B16" s="70" t="s">
        <v>218</v>
      </c>
      <c r="C16" s="71" t="s">
        <v>16</v>
      </c>
      <c r="D16" s="72">
        <f>G14</f>
        <v>13664.586550173914</v>
      </c>
      <c r="E16" s="73"/>
      <c r="F16" s="80">
        <f>F11</f>
        <v>0.05</v>
      </c>
      <c r="G16" s="74">
        <f t="shared" si="2"/>
        <v>683.22932750869575</v>
      </c>
      <c r="H16" s="70"/>
      <c r="I16" s="75"/>
      <c r="J16" s="75"/>
      <c r="K16" s="94">
        <f>G16*D13</f>
        <v>6001.4864128363824</v>
      </c>
      <c r="L16" s="76"/>
      <c r="M16" s="77"/>
      <c r="N16" s="78"/>
    </row>
    <row r="17" spans="1:14">
      <c r="A17" s="93"/>
      <c r="B17" s="82" t="s">
        <v>435</v>
      </c>
      <c r="C17" s="170">
        <f>G13</f>
        <v>14399.34323368261</v>
      </c>
      <c r="D17" s="83"/>
      <c r="E17" s="84"/>
      <c r="F17" s="85"/>
      <c r="G17" s="85"/>
      <c r="H17" s="82"/>
      <c r="I17" s="66"/>
      <c r="J17" s="66"/>
      <c r="K17" s="62"/>
      <c r="L17" s="67"/>
      <c r="M17" s="68"/>
      <c r="N17" s="69"/>
    </row>
    <row r="18" spans="1:14">
      <c r="A18" s="105" t="s">
        <v>348</v>
      </c>
      <c r="B18" s="106" t="s">
        <v>322</v>
      </c>
      <c r="C18" s="107" t="s">
        <v>266</v>
      </c>
      <c r="D18" s="95">
        <f>+PRESUPUESTO!CS10</f>
        <v>691.17</v>
      </c>
      <c r="E18" s="108"/>
      <c r="F18" s="109"/>
      <c r="G18" s="109">
        <f>SUM(G19:G21)</f>
        <v>9218.1875000750006</v>
      </c>
      <c r="H18" s="110"/>
      <c r="I18" s="66"/>
      <c r="J18" s="66"/>
      <c r="K18" s="62"/>
      <c r="L18" s="67"/>
      <c r="M18" s="68"/>
      <c r="N18" s="69"/>
    </row>
    <row r="19" spans="1:14">
      <c r="A19" s="111">
        <f>+A14</f>
        <v>12.03</v>
      </c>
      <c r="B19" s="70" t="s">
        <v>213</v>
      </c>
      <c r="C19" s="71" t="s">
        <v>14</v>
      </c>
      <c r="D19" s="72">
        <f>1*1/18</f>
        <v>5.5555555555555552E-2</v>
      </c>
      <c r="E19" s="73"/>
      <c r="F19" s="74">
        <f>F14</f>
        <v>157142.74532700001</v>
      </c>
      <c r="G19" s="74">
        <f>D19*F19</f>
        <v>8730.1525181666675</v>
      </c>
      <c r="H19" s="70"/>
      <c r="I19" s="79">
        <f>G19*D18</f>
        <v>6034019.5159812551</v>
      </c>
      <c r="J19" s="75"/>
      <c r="L19" s="76"/>
      <c r="M19" s="77"/>
      <c r="N19" s="78"/>
    </row>
    <row r="20" spans="1:14">
      <c r="A20" s="111">
        <f>+A15</f>
        <v>12.09</v>
      </c>
      <c r="B20" s="70" t="s">
        <v>221</v>
      </c>
      <c r="C20" s="71" t="s">
        <v>16</v>
      </c>
      <c r="D20" s="72">
        <f>D15</f>
        <v>1030.5471199999999</v>
      </c>
      <c r="E20" s="73"/>
      <c r="F20" s="80">
        <f>F15</f>
        <v>0.05</v>
      </c>
      <c r="G20" s="74">
        <f t="shared" ref="G20:G21" si="3">D20*F20</f>
        <v>51.527355999999997</v>
      </c>
      <c r="H20" s="70"/>
      <c r="I20" s="75"/>
      <c r="J20" s="79">
        <f>G20*D18</f>
        <v>35614.162646519995</v>
      </c>
      <c r="L20" s="76"/>
      <c r="M20" s="77"/>
      <c r="N20" s="78"/>
    </row>
    <row r="21" spans="1:14">
      <c r="A21" s="111">
        <f>+A16</f>
        <v>12.07</v>
      </c>
      <c r="B21" s="70" t="s">
        <v>218</v>
      </c>
      <c r="C21" s="71" t="s">
        <v>16</v>
      </c>
      <c r="D21" s="72">
        <f>G19</f>
        <v>8730.1525181666675</v>
      </c>
      <c r="E21" s="73"/>
      <c r="F21" s="80">
        <f>F16</f>
        <v>0.05</v>
      </c>
      <c r="G21" s="74">
        <f t="shared" si="3"/>
        <v>436.50762590833341</v>
      </c>
      <c r="H21" s="70"/>
      <c r="I21" s="75"/>
      <c r="J21" s="75"/>
      <c r="K21" s="81">
        <f>G21*D18</f>
        <v>301700.97579906281</v>
      </c>
      <c r="L21" s="76"/>
      <c r="M21" s="77"/>
      <c r="N21" s="78"/>
    </row>
    <row r="22" spans="1:14">
      <c r="A22" s="93"/>
      <c r="B22" s="82" t="s">
        <v>435</v>
      </c>
      <c r="C22" s="170">
        <f>G18</f>
        <v>9218.1875000750006</v>
      </c>
      <c r="D22" s="83"/>
      <c r="E22" s="84"/>
      <c r="F22" s="85"/>
      <c r="G22" s="85"/>
      <c r="H22" s="82"/>
      <c r="I22" s="66"/>
      <c r="J22" s="66"/>
      <c r="K22" s="62"/>
      <c r="L22" s="67"/>
      <c r="M22" s="68"/>
      <c r="N22" s="69"/>
    </row>
    <row r="23" spans="1:14">
      <c r="A23" s="105" t="s">
        <v>349</v>
      </c>
      <c r="B23" s="106" t="s">
        <v>323</v>
      </c>
      <c r="C23" s="107" t="s">
        <v>266</v>
      </c>
      <c r="D23" s="95">
        <f>+PRESUPUESTO!CS11</f>
        <v>50.33</v>
      </c>
      <c r="E23" s="108"/>
      <c r="F23" s="109"/>
      <c r="G23" s="109">
        <f>SUM(G24:G26)</f>
        <v>9218.1875000750006</v>
      </c>
      <c r="H23" s="110"/>
      <c r="I23" s="66"/>
      <c r="J23" s="66"/>
      <c r="K23" s="62"/>
      <c r="L23" s="67"/>
      <c r="M23" s="68"/>
      <c r="N23" s="69"/>
    </row>
    <row r="24" spans="1:14">
      <c r="A24" s="111">
        <f>+A19</f>
        <v>12.03</v>
      </c>
      <c r="B24" s="70" t="str">
        <f ca="1">RC_DESC_APU</f>
        <v>cuadrilla 1 oficial + 1 ayudante</v>
      </c>
      <c r="C24" s="71" t="s">
        <v>14</v>
      </c>
      <c r="D24" s="72">
        <f>1*1/18</f>
        <v>5.5555555555555552E-2</v>
      </c>
      <c r="E24" s="73"/>
      <c r="F24" s="74">
        <f>+F19</f>
        <v>157142.74532700001</v>
      </c>
      <c r="G24" s="74">
        <f>D24*F24</f>
        <v>8730.1525181666675</v>
      </c>
      <c r="H24" s="70"/>
      <c r="I24" s="79">
        <f>G24*D23</f>
        <v>439388.57623932837</v>
      </c>
      <c r="J24" s="75"/>
      <c r="L24" s="76"/>
      <c r="M24" s="77"/>
      <c r="N24" s="78"/>
    </row>
    <row r="25" spans="1:14">
      <c r="A25" s="111">
        <f>+A20</f>
        <v>12.09</v>
      </c>
      <c r="B25" s="70" t="str">
        <f ca="1">RC_DESC_APU</f>
        <v>transporte de materiales varios y botada de escombros</v>
      </c>
      <c r="C25" s="71" t="s">
        <v>16</v>
      </c>
      <c r="D25" s="72">
        <f>D20</f>
        <v>1030.5471199999999</v>
      </c>
      <c r="E25" s="73"/>
      <c r="F25" s="80">
        <f>+F20</f>
        <v>0.05</v>
      </c>
      <c r="G25" s="74">
        <f t="shared" ref="G25:G26" si="4">D25*F25</f>
        <v>51.527355999999997</v>
      </c>
      <c r="H25" s="70"/>
      <c r="I25" s="75"/>
      <c r="J25" s="79">
        <f>G25*D23</f>
        <v>2593.3718274799999</v>
      </c>
      <c r="L25" s="76"/>
      <c r="M25" s="77"/>
      <c r="N25" s="78"/>
    </row>
    <row r="26" spans="1:14">
      <c r="A26" s="111">
        <f>+A16</f>
        <v>12.07</v>
      </c>
      <c r="B26" s="70" t="str">
        <f ca="1">RC_DESC_APU</f>
        <v>herramienta y equipo menor</v>
      </c>
      <c r="C26" s="71" t="s">
        <v>16</v>
      </c>
      <c r="D26" s="72">
        <f>G24</f>
        <v>8730.1525181666675</v>
      </c>
      <c r="E26" s="73"/>
      <c r="F26" s="80">
        <f>+F21</f>
        <v>0.05</v>
      </c>
      <c r="G26" s="74">
        <f t="shared" si="4"/>
        <v>436.50762590833341</v>
      </c>
      <c r="H26" s="70"/>
      <c r="I26" s="75"/>
      <c r="J26" s="75"/>
      <c r="K26" s="81">
        <f>G26*D23</f>
        <v>21969.42881196642</v>
      </c>
      <c r="L26" s="76"/>
      <c r="M26" s="77"/>
      <c r="N26" s="78"/>
    </row>
    <row r="27" spans="1:14">
      <c r="A27" s="93"/>
      <c r="B27" s="82" t="s">
        <v>435</v>
      </c>
      <c r="C27" s="170">
        <f>G23</f>
        <v>9218.1875000750006</v>
      </c>
      <c r="D27" s="83"/>
      <c r="E27" s="84"/>
      <c r="F27" s="85" t="str">
        <f ca="1">RC_VR_UN_APU</f>
        <v/>
      </c>
      <c r="G27" s="85"/>
      <c r="H27" s="82"/>
      <c r="I27" s="66"/>
      <c r="J27" s="66"/>
      <c r="K27" s="62"/>
      <c r="L27" s="67"/>
      <c r="M27" s="68"/>
      <c r="N27" s="69"/>
    </row>
    <row r="28" spans="1:14" ht="43.2">
      <c r="A28" s="105" t="s">
        <v>350</v>
      </c>
      <c r="B28" s="106" t="s">
        <v>324</v>
      </c>
      <c r="C28" s="107" t="s">
        <v>283</v>
      </c>
      <c r="D28" s="95">
        <f>+PRESUPUESTO!CS12</f>
        <v>31</v>
      </c>
      <c r="E28" s="108"/>
      <c r="F28" s="109"/>
      <c r="G28" s="109">
        <f>SUM(G29:G31)</f>
        <v>9218.1875000750006</v>
      </c>
      <c r="H28" s="110"/>
      <c r="I28" s="66"/>
      <c r="J28" s="66"/>
      <c r="K28" s="62"/>
      <c r="L28" s="67"/>
      <c r="M28" s="68"/>
      <c r="N28" s="69"/>
    </row>
    <row r="29" spans="1:14">
      <c r="A29" s="111">
        <f>+A24</f>
        <v>12.03</v>
      </c>
      <c r="B29" s="70" t="s">
        <v>213</v>
      </c>
      <c r="C29" s="71" t="s">
        <v>14</v>
      </c>
      <c r="D29" s="72">
        <f>1*1/18</f>
        <v>5.5555555555555552E-2</v>
      </c>
      <c r="E29" s="73"/>
      <c r="F29" s="74">
        <f>+F24</f>
        <v>157142.74532700001</v>
      </c>
      <c r="G29" s="74">
        <f>D29*F29</f>
        <v>8730.1525181666675</v>
      </c>
      <c r="H29" s="70"/>
      <c r="I29" s="79">
        <f>G29*D28</f>
        <v>270634.72806316667</v>
      </c>
      <c r="J29" s="75"/>
      <c r="L29" s="76"/>
      <c r="M29" s="77"/>
      <c r="N29" s="78"/>
    </row>
    <row r="30" spans="1:14">
      <c r="A30" s="111">
        <f>+A25</f>
        <v>12.09</v>
      </c>
      <c r="B30" s="70" t="s">
        <v>221</v>
      </c>
      <c r="C30" s="71" t="s">
        <v>16</v>
      </c>
      <c r="D30" s="72">
        <f>D15</f>
        <v>1030.5471199999999</v>
      </c>
      <c r="E30" s="73"/>
      <c r="F30" s="80">
        <f>+F25</f>
        <v>0.05</v>
      </c>
      <c r="G30" s="74">
        <f t="shared" ref="G30:G31" si="5">D30*F30</f>
        <v>51.527355999999997</v>
      </c>
      <c r="H30" s="70"/>
      <c r="I30" s="75"/>
      <c r="J30" s="79">
        <f>G30*D28</f>
        <v>1597.3480359999999</v>
      </c>
      <c r="L30" s="76"/>
      <c r="M30" s="77"/>
      <c r="N30" s="78"/>
    </row>
    <row r="31" spans="1:14">
      <c r="A31" s="111">
        <f>+A26</f>
        <v>12.07</v>
      </c>
      <c r="B31" s="70" t="s">
        <v>218</v>
      </c>
      <c r="C31" s="71" t="s">
        <v>16</v>
      </c>
      <c r="D31" s="72">
        <f>G29</f>
        <v>8730.1525181666675</v>
      </c>
      <c r="E31" s="73"/>
      <c r="F31" s="80">
        <f>+F26</f>
        <v>0.05</v>
      </c>
      <c r="G31" s="74">
        <f t="shared" si="5"/>
        <v>436.50762590833341</v>
      </c>
      <c r="H31" s="70"/>
      <c r="I31" s="75"/>
      <c r="J31" s="75"/>
      <c r="K31" s="81">
        <f>G31*D28</f>
        <v>13531.736403158337</v>
      </c>
      <c r="L31" s="76"/>
      <c r="M31" s="77"/>
      <c r="N31" s="78"/>
    </row>
    <row r="32" spans="1:14">
      <c r="A32" s="93"/>
      <c r="B32" s="82" t="s">
        <v>436</v>
      </c>
      <c r="C32" s="170">
        <f>G28</f>
        <v>9218.1875000750006</v>
      </c>
      <c r="D32" s="83"/>
      <c r="E32" s="84"/>
      <c r="F32" s="85"/>
      <c r="G32" s="85"/>
      <c r="H32" s="82"/>
      <c r="I32" s="66"/>
      <c r="J32" s="66"/>
      <c r="K32" s="62"/>
      <c r="L32" s="67"/>
      <c r="M32" s="68"/>
      <c r="N32" s="69"/>
    </row>
    <row r="33" spans="1:14" ht="28.8">
      <c r="A33" s="105" t="s">
        <v>352</v>
      </c>
      <c r="B33" s="106" t="s">
        <v>325</v>
      </c>
      <c r="C33" s="107" t="s">
        <v>266</v>
      </c>
      <c r="D33" s="95">
        <f>+PRESUPUESTO!CS13</f>
        <v>0</v>
      </c>
      <c r="E33" s="108"/>
      <c r="F33" s="109"/>
      <c r="G33" s="109">
        <f>SUM(G34:G38)</f>
        <v>11420.542172498645</v>
      </c>
      <c r="H33" s="110"/>
      <c r="I33" s="66"/>
      <c r="J33" s="66"/>
      <c r="K33" s="62"/>
      <c r="L33" s="67"/>
      <c r="M33" s="68"/>
      <c r="N33" s="69"/>
    </row>
    <row r="34" spans="1:14">
      <c r="A34" s="111">
        <f>+MATERIALES!A186</f>
        <v>12.05</v>
      </c>
      <c r="B34" s="70" t="s">
        <v>215</v>
      </c>
      <c r="C34" s="71" t="s">
        <v>216</v>
      </c>
      <c r="D34" s="72">
        <v>0.2</v>
      </c>
      <c r="E34" s="73"/>
      <c r="F34" s="74">
        <f>+MATERIALES!D186</f>
        <v>1500</v>
      </c>
      <c r="G34" s="74">
        <f>D34*F34</f>
        <v>300</v>
      </c>
      <c r="H34" s="70"/>
      <c r="I34" s="75"/>
      <c r="J34" s="75"/>
      <c r="L34" s="76"/>
      <c r="M34" s="77"/>
      <c r="N34" s="78"/>
    </row>
    <row r="35" spans="1:14">
      <c r="A35" s="111">
        <f>+MATERIALES!A55</f>
        <v>6.07</v>
      </c>
      <c r="B35" s="70" t="s">
        <v>220</v>
      </c>
      <c r="C35" s="71" t="s">
        <v>216</v>
      </c>
      <c r="D35" s="72">
        <v>0.2</v>
      </c>
      <c r="E35" s="73"/>
      <c r="F35" s="74">
        <f>+MATERIALES!D55</f>
        <v>500</v>
      </c>
      <c r="G35" s="74">
        <f t="shared" ref="G35:G38" si="6">D35*F35</f>
        <v>100</v>
      </c>
      <c r="H35" s="70"/>
      <c r="I35" s="75"/>
      <c r="J35" s="75"/>
      <c r="L35" s="76"/>
      <c r="M35" s="77"/>
      <c r="N35" s="78"/>
    </row>
    <row r="36" spans="1:14">
      <c r="A36" s="111">
        <f>+A29</f>
        <v>12.03</v>
      </c>
      <c r="B36" s="70" t="s">
        <v>213</v>
      </c>
      <c r="C36" s="71" t="s">
        <v>14</v>
      </c>
      <c r="D36" s="72">
        <v>6.6669999999999993E-2</v>
      </c>
      <c r="E36" s="73"/>
      <c r="F36" s="74">
        <f>+F29</f>
        <v>157142.74532700001</v>
      </c>
      <c r="G36" s="74">
        <f t="shared" si="6"/>
        <v>10476.706830951091</v>
      </c>
      <c r="H36" s="70"/>
      <c r="I36" s="79">
        <f>G36*D33</f>
        <v>0</v>
      </c>
      <c r="J36" s="75"/>
      <c r="L36" s="76"/>
      <c r="M36" s="77"/>
      <c r="N36" s="78"/>
    </row>
    <row r="37" spans="1:14">
      <c r="A37" s="111">
        <f>+A30</f>
        <v>12.09</v>
      </c>
      <c r="B37" s="70" t="s">
        <v>221</v>
      </c>
      <c r="C37" s="71" t="s">
        <v>16</v>
      </c>
      <c r="D37" s="72">
        <f>SUM(G34:G35)</f>
        <v>400</v>
      </c>
      <c r="E37" s="73"/>
      <c r="F37" s="80">
        <f>+F30</f>
        <v>0.05</v>
      </c>
      <c r="G37" s="74">
        <f t="shared" si="6"/>
        <v>20</v>
      </c>
      <c r="H37" s="70"/>
      <c r="I37" s="75"/>
      <c r="J37" s="79">
        <f>G37*D33</f>
        <v>0</v>
      </c>
      <c r="L37" s="76"/>
      <c r="M37" s="77"/>
      <c r="N37" s="78"/>
    </row>
    <row r="38" spans="1:14">
      <c r="A38" s="111">
        <f>+A31</f>
        <v>12.07</v>
      </c>
      <c r="B38" s="70" t="s">
        <v>218</v>
      </c>
      <c r="C38" s="71" t="s">
        <v>16</v>
      </c>
      <c r="D38" s="72">
        <f>G36</f>
        <v>10476.706830951091</v>
      </c>
      <c r="E38" s="73"/>
      <c r="F38" s="80">
        <f>+F31</f>
        <v>0.05</v>
      </c>
      <c r="G38" s="74">
        <f t="shared" si="6"/>
        <v>523.83534154755455</v>
      </c>
      <c r="H38" s="70"/>
      <c r="I38" s="75"/>
      <c r="J38" s="75"/>
      <c r="K38" s="81">
        <f>G38*D33</f>
        <v>0</v>
      </c>
      <c r="L38" s="76"/>
      <c r="M38" s="77"/>
      <c r="N38" s="78"/>
    </row>
    <row r="39" spans="1:14">
      <c r="A39" s="93"/>
      <c r="B39" s="82" t="s">
        <v>435</v>
      </c>
      <c r="C39" s="170">
        <f>G33</f>
        <v>11420.542172498645</v>
      </c>
      <c r="D39" s="83"/>
      <c r="E39" s="84"/>
      <c r="F39" s="85"/>
      <c r="G39" s="85"/>
      <c r="H39" s="82"/>
      <c r="I39" s="66"/>
      <c r="J39" s="66"/>
      <c r="K39" s="62"/>
      <c r="L39" s="67"/>
      <c r="M39" s="68"/>
      <c r="N39" s="69"/>
    </row>
    <row r="40" spans="1:14">
      <c r="A40" s="105" t="s">
        <v>353</v>
      </c>
      <c r="B40" s="106" t="s">
        <v>326</v>
      </c>
      <c r="C40" s="107" t="s">
        <v>266</v>
      </c>
      <c r="D40" s="95">
        <f>+PRESUPUESTO!CS14</f>
        <v>139.50000000000003</v>
      </c>
      <c r="E40" s="108"/>
      <c r="F40" s="109"/>
      <c r="G40" s="109">
        <f>SUM(G41:G43)</f>
        <v>5944.3803057625</v>
      </c>
      <c r="H40" s="110"/>
      <c r="I40" s="66"/>
      <c r="J40" s="66"/>
      <c r="K40" s="62"/>
      <c r="L40" s="67"/>
      <c r="M40" s="68"/>
      <c r="N40" s="69"/>
    </row>
    <row r="41" spans="1:14">
      <c r="A41" s="111">
        <f>+A36</f>
        <v>12.03</v>
      </c>
      <c r="B41" s="70" t="s">
        <v>213</v>
      </c>
      <c r="C41" s="71" t="s">
        <v>14</v>
      </c>
      <c r="D41" s="72">
        <f>1*1/28</f>
        <v>3.5714285714285712E-2</v>
      </c>
      <c r="E41" s="73"/>
      <c r="F41" s="74">
        <f>+F36</f>
        <v>157142.74532700001</v>
      </c>
      <c r="G41" s="74">
        <f>D41*F41</f>
        <v>5612.2409045357144</v>
      </c>
      <c r="H41" s="70"/>
      <c r="I41" s="79">
        <f>G41*D40</f>
        <v>782907.60618273227</v>
      </c>
      <c r="J41" s="75"/>
      <c r="L41" s="76"/>
      <c r="M41" s="77"/>
      <c r="N41" s="78"/>
    </row>
    <row r="42" spans="1:14">
      <c r="A42" s="111">
        <f>+A37</f>
        <v>12.09</v>
      </c>
      <c r="B42" s="70" t="s">
        <v>221</v>
      </c>
      <c r="C42" s="71" t="s">
        <v>16</v>
      </c>
      <c r="D42" s="72">
        <f>D15</f>
        <v>1030.5471199999999</v>
      </c>
      <c r="E42" s="73"/>
      <c r="F42" s="80">
        <f>+F37</f>
        <v>0.05</v>
      </c>
      <c r="G42" s="74">
        <f t="shared" ref="G42:G43" si="7">D42*F42</f>
        <v>51.527355999999997</v>
      </c>
      <c r="H42" s="70"/>
      <c r="I42" s="75"/>
      <c r="J42" s="79">
        <f>G42*D40</f>
        <v>7188.066162000001</v>
      </c>
      <c r="L42" s="76"/>
      <c r="M42" s="77"/>
      <c r="N42" s="78"/>
    </row>
    <row r="43" spans="1:14">
      <c r="A43" s="111">
        <f>+A38</f>
        <v>12.07</v>
      </c>
      <c r="B43" s="70" t="s">
        <v>218</v>
      </c>
      <c r="C43" s="71" t="s">
        <v>16</v>
      </c>
      <c r="D43" s="72">
        <f>G41</f>
        <v>5612.2409045357144</v>
      </c>
      <c r="E43" s="73"/>
      <c r="F43" s="80">
        <f>+F38</f>
        <v>0.05</v>
      </c>
      <c r="G43" s="74">
        <f t="shared" si="7"/>
        <v>280.61204522678571</v>
      </c>
      <c r="H43" s="70"/>
      <c r="I43" s="75"/>
      <c r="J43" s="75"/>
      <c r="K43" s="81">
        <f>G43*D40</f>
        <v>39145.380309136614</v>
      </c>
      <c r="L43" s="76"/>
      <c r="M43" s="77"/>
      <c r="N43" s="78"/>
    </row>
    <row r="44" spans="1:14">
      <c r="A44" s="93"/>
      <c r="B44" s="82" t="s">
        <v>435</v>
      </c>
      <c r="C44" s="170">
        <f>G40</f>
        <v>5944.3803057625</v>
      </c>
      <c r="D44" s="83"/>
      <c r="E44" s="84"/>
      <c r="F44" s="85"/>
      <c r="G44" s="85"/>
      <c r="H44" s="82"/>
      <c r="I44" s="66"/>
      <c r="J44" s="66"/>
      <c r="K44" s="62"/>
      <c r="L44" s="86">
        <f>I45+J45+K45</f>
        <v>71474.086739880004</v>
      </c>
      <c r="M44" s="77"/>
      <c r="N44" s="78"/>
    </row>
    <row r="45" spans="1:14">
      <c r="A45" s="96" t="s">
        <v>259</v>
      </c>
      <c r="B45" s="97" t="s">
        <v>334</v>
      </c>
      <c r="C45" s="98" t="s">
        <v>258</v>
      </c>
      <c r="D45" s="99"/>
      <c r="E45" s="100"/>
      <c r="F45" s="101"/>
      <c r="G45" s="101"/>
      <c r="H45" s="97"/>
      <c r="I45" s="102">
        <f>SUM(I46:I63)</f>
        <v>67354.120125600006</v>
      </c>
      <c r="J45" s="102">
        <f t="shared" ref="J45:K45" si="8">SUM(J46:J63)</f>
        <v>752.26060800000027</v>
      </c>
      <c r="K45" s="103">
        <f t="shared" si="8"/>
        <v>3367.706006280001</v>
      </c>
      <c r="L45" s="102">
        <f>I45/4</f>
        <v>16838.530031400001</v>
      </c>
      <c r="M45" s="102">
        <f t="shared" ref="M45:N45" si="9">J45/4</f>
        <v>188.06515200000007</v>
      </c>
      <c r="N45" s="102">
        <f t="shared" si="9"/>
        <v>841.92650157000026</v>
      </c>
    </row>
    <row r="46" spans="1:14" ht="91.5" customHeight="1">
      <c r="A46" s="105" t="s">
        <v>260</v>
      </c>
      <c r="B46" s="106" t="s">
        <v>327</v>
      </c>
      <c r="C46" s="107" t="s">
        <v>328</v>
      </c>
      <c r="D46" s="95">
        <f>+PRESUPUESTO!CS17</f>
        <v>2.6400000000000006</v>
      </c>
      <c r="E46" s="108"/>
      <c r="F46" s="109"/>
      <c r="G46" s="109">
        <f>SUM(G47:G50)</f>
        <v>14633.28525225</v>
      </c>
      <c r="H46" s="110"/>
      <c r="I46" s="66"/>
      <c r="J46" s="66"/>
      <c r="K46" s="62"/>
      <c r="L46" s="67"/>
      <c r="M46" s="68"/>
      <c r="N46" s="69"/>
    </row>
    <row r="47" spans="1:14">
      <c r="A47" s="111">
        <f>+MATERIALES!A173</f>
        <v>11.13</v>
      </c>
      <c r="B47" s="70" t="s">
        <v>129</v>
      </c>
      <c r="C47" s="71" t="s">
        <v>106</v>
      </c>
      <c r="D47" s="72">
        <v>1</v>
      </c>
      <c r="E47" s="73"/>
      <c r="F47" s="74">
        <f>+MATERIALES!D173</f>
        <v>1180</v>
      </c>
      <c r="G47" s="74">
        <f>D47*F47</f>
        <v>1180</v>
      </c>
      <c r="H47" s="70"/>
      <c r="I47" s="75"/>
      <c r="J47" s="75"/>
      <c r="L47" s="76"/>
      <c r="M47" s="77"/>
      <c r="N47" s="78"/>
    </row>
    <row r="48" spans="1:14">
      <c r="A48" s="111">
        <f>+MATERIALES!A182</f>
        <v>12.01</v>
      </c>
      <c r="B48" s="70" t="s">
        <v>210</v>
      </c>
      <c r="C48" s="71" t="s">
        <v>211</v>
      </c>
      <c r="D48" s="72">
        <f>1*1/4</f>
        <v>0.25</v>
      </c>
      <c r="E48" s="73"/>
      <c r="F48" s="74">
        <f>+MATERIALES!G182</f>
        <v>51025.848579999998</v>
      </c>
      <c r="G48" s="74">
        <f t="shared" ref="G48:G50" si="10">D48*F48</f>
        <v>12756.462145</v>
      </c>
      <c r="H48" s="70"/>
      <c r="I48" s="79">
        <f>G48*D46</f>
        <v>33677.060062800003</v>
      </c>
      <c r="J48" s="75"/>
      <c r="L48" s="76"/>
      <c r="M48" s="77"/>
      <c r="N48" s="78"/>
    </row>
    <row r="49" spans="1:14">
      <c r="A49" s="111">
        <f>+A42</f>
        <v>12.09</v>
      </c>
      <c r="B49" s="70" t="s">
        <v>221</v>
      </c>
      <c r="C49" s="71" t="s">
        <v>16</v>
      </c>
      <c r="D49" s="72">
        <f>G47</f>
        <v>1180</v>
      </c>
      <c r="E49" s="73"/>
      <c r="F49" s="80">
        <f>+F42</f>
        <v>0.05</v>
      </c>
      <c r="G49" s="74">
        <f t="shared" si="10"/>
        <v>59</v>
      </c>
      <c r="H49" s="70"/>
      <c r="I49" s="75"/>
      <c r="J49" s="79">
        <f>G49*D46</f>
        <v>155.76000000000005</v>
      </c>
      <c r="L49" s="76"/>
      <c r="M49" s="77"/>
      <c r="N49" s="78"/>
    </row>
    <row r="50" spans="1:14">
      <c r="A50" s="111">
        <f>+A43</f>
        <v>12.07</v>
      </c>
      <c r="B50" s="70" t="s">
        <v>218</v>
      </c>
      <c r="C50" s="71" t="s">
        <v>16</v>
      </c>
      <c r="D50" s="72">
        <f>G48</f>
        <v>12756.462145</v>
      </c>
      <c r="E50" s="73"/>
      <c r="F50" s="80">
        <f>+F43</f>
        <v>0.05</v>
      </c>
      <c r="G50" s="74">
        <f t="shared" si="10"/>
        <v>637.82310725000002</v>
      </c>
      <c r="H50" s="70"/>
      <c r="I50" s="75"/>
      <c r="J50" s="75"/>
      <c r="K50" s="81">
        <f>G50*D46</f>
        <v>1683.8530031400005</v>
      </c>
      <c r="L50" s="76"/>
      <c r="M50" s="77"/>
      <c r="N50" s="78"/>
    </row>
    <row r="51" spans="1:14">
      <c r="A51" s="93"/>
      <c r="B51" s="82" t="s">
        <v>437</v>
      </c>
      <c r="C51" s="170">
        <f>G46</f>
        <v>14633.28525225</v>
      </c>
      <c r="D51" s="83"/>
      <c r="E51" s="84"/>
      <c r="F51" s="85"/>
      <c r="G51" s="85"/>
      <c r="H51" s="82"/>
      <c r="I51" s="66"/>
      <c r="J51" s="66"/>
      <c r="K51" s="62"/>
      <c r="L51" s="67"/>
      <c r="M51" s="68"/>
      <c r="N51" s="69"/>
    </row>
    <row r="52" spans="1:14" ht="80.25" customHeight="1">
      <c r="A52" s="105" t="s">
        <v>430</v>
      </c>
      <c r="B52" s="155" t="s">
        <v>431</v>
      </c>
      <c r="C52" s="107" t="s">
        <v>328</v>
      </c>
      <c r="D52" s="95">
        <f>+PRESUPUESTO!CS19</f>
        <v>2.6400000000000006</v>
      </c>
      <c r="E52" s="108"/>
      <c r="F52" s="109"/>
      <c r="G52" s="109">
        <f>SUM(G53:G56)</f>
        <v>18139.176452249998</v>
      </c>
      <c r="H52" s="110"/>
      <c r="I52" s="66"/>
      <c r="J52" s="66"/>
      <c r="K52" s="62"/>
      <c r="L52" s="67"/>
      <c r="M52" s="68"/>
      <c r="N52" s="69"/>
    </row>
    <row r="53" spans="1:14">
      <c r="A53" s="111">
        <f>+MATERIALES!A195</f>
        <v>12.14</v>
      </c>
      <c r="B53" s="70" t="str">
        <f>+MATERIALES!B195</f>
        <v>Compactador tipo Canguro</v>
      </c>
      <c r="C53" s="71" t="s">
        <v>216</v>
      </c>
      <c r="D53" s="72">
        <v>9.0560000000000002E-2</v>
      </c>
      <c r="E53" s="73"/>
      <c r="F53" s="74">
        <f>+MATERIALES!D195</f>
        <v>49900</v>
      </c>
      <c r="G53" s="74">
        <f>D53*F53</f>
        <v>4518.9440000000004</v>
      </c>
      <c r="H53" s="70"/>
      <c r="I53" s="75"/>
      <c r="J53" s="75"/>
      <c r="L53" s="67"/>
      <c r="M53" s="68"/>
      <c r="N53" s="69"/>
    </row>
    <row r="54" spans="1:14">
      <c r="A54" s="111">
        <f>+MATERIALES!A188</f>
        <v>12.07</v>
      </c>
      <c r="B54" s="70" t="s">
        <v>210</v>
      </c>
      <c r="C54" s="71" t="s">
        <v>211</v>
      </c>
      <c r="D54" s="72">
        <f>1*1/4</f>
        <v>0.25</v>
      </c>
      <c r="E54" s="73"/>
      <c r="F54" s="74">
        <f>+F48</f>
        <v>51025.848579999998</v>
      </c>
      <c r="G54" s="74">
        <f t="shared" ref="G54:G56" si="11">D54*F54</f>
        <v>12756.462145</v>
      </c>
      <c r="H54" s="70"/>
      <c r="I54" s="79">
        <f>G54*D52</f>
        <v>33677.060062800003</v>
      </c>
      <c r="J54" s="75"/>
      <c r="L54" s="67"/>
      <c r="M54" s="68"/>
      <c r="N54" s="69"/>
    </row>
    <row r="55" spans="1:14">
      <c r="A55" s="111">
        <f>+A48</f>
        <v>12.01</v>
      </c>
      <c r="B55" s="70" t="s">
        <v>221</v>
      </c>
      <c r="C55" s="71" t="s">
        <v>16</v>
      </c>
      <c r="D55" s="72">
        <f>G53</f>
        <v>4518.9440000000004</v>
      </c>
      <c r="E55" s="73"/>
      <c r="F55" s="80">
        <f>+F49</f>
        <v>0.05</v>
      </c>
      <c r="G55" s="74">
        <f t="shared" si="11"/>
        <v>225.94720000000004</v>
      </c>
      <c r="H55" s="70"/>
      <c r="I55" s="75"/>
      <c r="J55" s="79">
        <f>G55*D52</f>
        <v>596.50060800000028</v>
      </c>
      <c r="L55" s="67"/>
      <c r="M55" s="68"/>
      <c r="N55" s="69"/>
    </row>
    <row r="56" spans="1:14">
      <c r="A56" s="111">
        <f>+A49</f>
        <v>12.09</v>
      </c>
      <c r="B56" s="70" t="s">
        <v>218</v>
      </c>
      <c r="C56" s="71" t="s">
        <v>16</v>
      </c>
      <c r="D56" s="72">
        <f>G54</f>
        <v>12756.462145</v>
      </c>
      <c r="E56" s="73"/>
      <c r="F56" s="80">
        <f>+F50</f>
        <v>0.05</v>
      </c>
      <c r="G56" s="74">
        <f t="shared" si="11"/>
        <v>637.82310725000002</v>
      </c>
      <c r="H56" s="70"/>
      <c r="I56" s="75"/>
      <c r="J56" s="75"/>
      <c r="K56" s="81">
        <f>G56*D52</f>
        <v>1683.8530031400005</v>
      </c>
      <c r="L56" s="67"/>
      <c r="M56" s="68"/>
      <c r="N56" s="69"/>
    </row>
    <row r="57" spans="1:14">
      <c r="A57" s="93"/>
      <c r="B57" s="82" t="s">
        <v>437</v>
      </c>
      <c r="C57" s="170">
        <f>G52</f>
        <v>18139.176452249998</v>
      </c>
      <c r="D57" s="83"/>
      <c r="E57" s="84"/>
      <c r="F57" s="85"/>
      <c r="G57" s="85"/>
      <c r="H57" s="82"/>
      <c r="I57" s="66"/>
      <c r="J57" s="66"/>
      <c r="K57" s="62"/>
      <c r="L57" s="67"/>
      <c r="M57" s="68"/>
      <c r="N57" s="69"/>
    </row>
    <row r="58" spans="1:14" ht="59.25" customHeight="1">
      <c r="A58" s="105" t="s">
        <v>429</v>
      </c>
      <c r="B58" s="106" t="s">
        <v>329</v>
      </c>
      <c r="C58" s="107" t="s">
        <v>328</v>
      </c>
      <c r="D58" s="95">
        <f>+PRESUPUESTO!CS21</f>
        <v>0</v>
      </c>
      <c r="E58" s="108"/>
      <c r="F58" s="109"/>
      <c r="G58" s="109">
        <f>SUM(G59:G62)</f>
        <v>25825.184299360975</v>
      </c>
      <c r="H58" s="110"/>
      <c r="I58" s="66"/>
      <c r="J58" s="66"/>
      <c r="K58" s="62"/>
      <c r="L58" s="67"/>
      <c r="M58" s="68"/>
      <c r="N58" s="69"/>
    </row>
    <row r="59" spans="1:14">
      <c r="A59" s="111">
        <f>+A47</f>
        <v>11.13</v>
      </c>
      <c r="B59" s="70" t="s">
        <v>129</v>
      </c>
      <c r="C59" s="71" t="s">
        <v>106</v>
      </c>
      <c r="D59" s="72">
        <f>1/(0.41*0.21)</f>
        <v>11.614401858304298</v>
      </c>
      <c r="E59" s="73">
        <v>0.05</v>
      </c>
      <c r="F59" s="74">
        <f>+F47</f>
        <v>1180</v>
      </c>
      <c r="G59" s="74">
        <f>(D59*F59)+H59</f>
        <v>14390.243902439024</v>
      </c>
      <c r="H59" s="112">
        <f>(D59*F59)*E59</f>
        <v>685.24970963995361</v>
      </c>
      <c r="I59" s="75"/>
      <c r="J59" s="75"/>
      <c r="L59" s="76"/>
      <c r="M59" s="77"/>
      <c r="N59" s="78"/>
    </row>
    <row r="60" spans="1:14">
      <c r="A60" s="111">
        <f>+A48</f>
        <v>12.01</v>
      </c>
      <c r="B60" s="70" t="s">
        <v>210</v>
      </c>
      <c r="C60" s="71" t="s">
        <v>211</v>
      </c>
      <c r="D60" s="72">
        <v>0.2</v>
      </c>
      <c r="E60" s="73"/>
      <c r="F60" s="74">
        <f>+F48</f>
        <v>51025.848579999998</v>
      </c>
      <c r="G60" s="74">
        <f>D60*F60</f>
        <v>10205.169716</v>
      </c>
      <c r="H60" s="70"/>
      <c r="I60" s="79">
        <f>G60*D58</f>
        <v>0</v>
      </c>
      <c r="J60" s="75"/>
      <c r="L60" s="76"/>
      <c r="M60" s="77"/>
      <c r="N60" s="78"/>
    </row>
    <row r="61" spans="1:14">
      <c r="A61" s="111">
        <f>+A49</f>
        <v>12.09</v>
      </c>
      <c r="B61" s="70" t="s">
        <v>221</v>
      </c>
      <c r="C61" s="71" t="s">
        <v>16</v>
      </c>
      <c r="D61" s="72">
        <f>G59</f>
        <v>14390.243902439024</v>
      </c>
      <c r="E61" s="73"/>
      <c r="F61" s="80">
        <f>+F49</f>
        <v>0.05</v>
      </c>
      <c r="G61" s="74">
        <f t="shared" ref="G61:G62" si="12">D61*F61</f>
        <v>719.51219512195121</v>
      </c>
      <c r="H61" s="70"/>
      <c r="I61" s="75"/>
      <c r="J61" s="79">
        <f>G61*D58</f>
        <v>0</v>
      </c>
      <c r="L61" s="76"/>
      <c r="M61" s="77"/>
      <c r="N61" s="78"/>
    </row>
    <row r="62" spans="1:14">
      <c r="A62" s="111">
        <f>+A50</f>
        <v>12.07</v>
      </c>
      <c r="B62" s="70" t="s">
        <v>218</v>
      </c>
      <c r="C62" s="71" t="s">
        <v>16</v>
      </c>
      <c r="D62" s="72">
        <f>G60</f>
        <v>10205.169716</v>
      </c>
      <c r="E62" s="73"/>
      <c r="F62" s="80">
        <f>+F50</f>
        <v>0.05</v>
      </c>
      <c r="G62" s="74">
        <f t="shared" si="12"/>
        <v>510.25848580000002</v>
      </c>
      <c r="H62" s="70"/>
      <c r="I62" s="75"/>
      <c r="J62" s="75"/>
      <c r="K62" s="81">
        <f>G62*D58</f>
        <v>0</v>
      </c>
      <c r="L62" s="76"/>
      <c r="M62" s="77"/>
      <c r="N62" s="78"/>
    </row>
    <row r="63" spans="1:14">
      <c r="A63" s="93"/>
      <c r="B63" s="82" t="s">
        <v>437</v>
      </c>
      <c r="C63" s="170">
        <f>G58</f>
        <v>25825.184299360975</v>
      </c>
      <c r="D63" s="83"/>
      <c r="E63" s="84"/>
      <c r="F63" s="85"/>
      <c r="G63" s="85"/>
      <c r="H63" s="82"/>
      <c r="I63" s="66"/>
      <c r="J63" s="66"/>
      <c r="K63" s="62"/>
      <c r="L63" s="86">
        <f>I64+J64+K64</f>
        <v>0</v>
      </c>
      <c r="M63" s="77"/>
      <c r="N63" s="78"/>
    </row>
    <row r="64" spans="1:14">
      <c r="A64" s="96" t="s">
        <v>251</v>
      </c>
      <c r="B64" s="97" t="s">
        <v>336</v>
      </c>
      <c r="C64" s="98" t="s">
        <v>258</v>
      </c>
      <c r="D64" s="99"/>
      <c r="E64" s="100"/>
      <c r="F64" s="101"/>
      <c r="G64" s="101"/>
      <c r="H64" s="97"/>
      <c r="I64" s="102">
        <f>SUM(I65:I108)</f>
        <v>0</v>
      </c>
      <c r="J64" s="102">
        <f>SUM(J65:J108)</f>
        <v>0</v>
      </c>
      <c r="K64" s="103">
        <f>SUM(K65:K108)</f>
        <v>0</v>
      </c>
      <c r="L64" s="102">
        <f>I64/4</f>
        <v>0</v>
      </c>
      <c r="M64" s="102">
        <f t="shared" ref="M64:N64" si="13">J64/4</f>
        <v>0</v>
      </c>
      <c r="N64" s="102">
        <f t="shared" si="13"/>
        <v>0</v>
      </c>
    </row>
    <row r="65" spans="1:14" s="161" customFormat="1" ht="72">
      <c r="A65" s="105" t="s">
        <v>261</v>
      </c>
      <c r="B65" s="155" t="s">
        <v>433</v>
      </c>
      <c r="C65" s="107" t="s">
        <v>266</v>
      </c>
      <c r="D65" s="95">
        <f>+PRESUPUESTO!CS24</f>
        <v>0</v>
      </c>
      <c r="E65" s="108"/>
      <c r="F65" s="109"/>
      <c r="G65" s="109">
        <f>SUM(G66:G69)</f>
        <v>15910.506992362501</v>
      </c>
      <c r="H65" s="110"/>
      <c r="I65" s="157"/>
      <c r="J65" s="157"/>
      <c r="K65" s="158"/>
      <c r="L65" s="159"/>
      <c r="M65" s="158"/>
      <c r="N65" s="160"/>
    </row>
    <row r="66" spans="1:14" s="161" customFormat="1">
      <c r="A66" s="169">
        <f>+MATERIALES!A196</f>
        <v>12.15</v>
      </c>
      <c r="B66" s="163" t="str">
        <f>+MATERIALES!B196</f>
        <v>CONCRETO 200 psi (14 mpA) - obra - 3/4"</v>
      </c>
      <c r="C66" s="164" t="s">
        <v>12</v>
      </c>
      <c r="D66" s="72">
        <f>0.1*0.15</f>
        <v>1.4999999999999999E-2</v>
      </c>
      <c r="E66" s="73">
        <v>0.05</v>
      </c>
      <c r="F66" s="167">
        <f>+MATERIALES!D196</f>
        <v>413334.14662000001</v>
      </c>
      <c r="G66" s="74">
        <f>(D66*F66)+H66</f>
        <v>6510.0128092650002</v>
      </c>
      <c r="H66" s="112">
        <f>(D66*F66)*E66</f>
        <v>310.00060996500002</v>
      </c>
      <c r="I66" s="157"/>
      <c r="J66" s="157"/>
      <c r="K66" s="158"/>
      <c r="L66" s="159"/>
      <c r="M66" s="158"/>
      <c r="N66" s="160"/>
    </row>
    <row r="67" spans="1:14" s="161" customFormat="1">
      <c r="A67" s="111" t="e">
        <f>+#REF!</f>
        <v>#REF!</v>
      </c>
      <c r="B67" s="70" t="s">
        <v>213</v>
      </c>
      <c r="C67" s="71" t="s">
        <v>14</v>
      </c>
      <c r="D67" s="72">
        <f>1*0.055</f>
        <v>5.5E-2</v>
      </c>
      <c r="E67" s="73"/>
      <c r="F67" s="74">
        <f>+F81</f>
        <v>157142.74532700001</v>
      </c>
      <c r="G67" s="74">
        <f t="shared" ref="G67:G69" si="14">D67*F67</f>
        <v>8642.8509929850006</v>
      </c>
      <c r="H67" s="70"/>
      <c r="I67" s="79">
        <f>G67*D65</f>
        <v>0</v>
      </c>
      <c r="J67" s="75"/>
      <c r="K67"/>
      <c r="L67" s="159"/>
      <c r="M67" s="158"/>
      <c r="N67" s="160"/>
    </row>
    <row r="68" spans="1:14" s="161" customFormat="1">
      <c r="A68" s="111" t="e">
        <f>+#REF!</f>
        <v>#REF!</v>
      </c>
      <c r="B68" s="70" t="s">
        <v>221</v>
      </c>
      <c r="C68" s="71" t="s">
        <v>16</v>
      </c>
      <c r="D68" s="72">
        <f>G66</f>
        <v>6510.0128092650002</v>
      </c>
      <c r="E68" s="73"/>
      <c r="F68" s="80">
        <v>0.05</v>
      </c>
      <c r="G68" s="74">
        <f t="shared" si="14"/>
        <v>325.50064046325002</v>
      </c>
      <c r="H68" s="70"/>
      <c r="I68" s="75"/>
      <c r="J68" s="79">
        <f>G68*D65</f>
        <v>0</v>
      </c>
      <c r="K68"/>
      <c r="L68" s="159"/>
      <c r="M68" s="158"/>
      <c r="N68" s="160"/>
    </row>
    <row r="69" spans="1:14" s="161" customFormat="1">
      <c r="A69" s="111" t="str">
        <f>+A40</f>
        <v>01-02-006</v>
      </c>
      <c r="B69" s="70" t="s">
        <v>218</v>
      </c>
      <c r="C69" s="71" t="s">
        <v>16</v>
      </c>
      <c r="D69" s="72">
        <f>G67</f>
        <v>8642.8509929850006</v>
      </c>
      <c r="E69" s="73"/>
      <c r="F69" s="80">
        <v>0.05</v>
      </c>
      <c r="G69" s="74">
        <f t="shared" si="14"/>
        <v>432.14254964925004</v>
      </c>
      <c r="H69" s="70"/>
      <c r="I69" s="75"/>
      <c r="J69" s="75"/>
      <c r="K69" s="81">
        <f>G69*D65</f>
        <v>0</v>
      </c>
      <c r="L69" s="159"/>
      <c r="M69" s="158"/>
      <c r="N69" s="160"/>
    </row>
    <row r="70" spans="1:14" s="161" customFormat="1">
      <c r="A70" s="162"/>
      <c r="B70" s="82" t="s">
        <v>435</v>
      </c>
      <c r="C70" s="168">
        <f>G65</f>
        <v>15910.506992362501</v>
      </c>
      <c r="D70" s="165"/>
      <c r="E70" s="166"/>
      <c r="F70" s="167"/>
      <c r="G70" s="167"/>
      <c r="H70" s="163"/>
      <c r="I70" s="157"/>
      <c r="J70" s="157"/>
      <c r="K70" s="158"/>
      <c r="L70" s="159"/>
      <c r="M70" s="158"/>
      <c r="N70" s="160"/>
    </row>
    <row r="71" spans="1:14" ht="57.6">
      <c r="A71" s="105" t="s">
        <v>450</v>
      </c>
      <c r="B71" s="106" t="s">
        <v>457</v>
      </c>
      <c r="C71" s="107" t="s">
        <v>265</v>
      </c>
      <c r="D71" s="95">
        <f>+PRESUPUESTO!CS25</f>
        <v>0</v>
      </c>
      <c r="E71" s="108"/>
      <c r="F71" s="109"/>
      <c r="G71" s="109">
        <f>SUM(G72:G83)</f>
        <v>64113.127228489488</v>
      </c>
      <c r="H71" s="110"/>
      <c r="I71" s="66"/>
      <c r="J71" s="66"/>
      <c r="K71" s="62"/>
      <c r="L71" s="67"/>
      <c r="M71" s="68"/>
      <c r="N71" s="69"/>
    </row>
    <row r="72" spans="1:14">
      <c r="A72" s="111">
        <f>+MATERIALES!A194</f>
        <v>12.13</v>
      </c>
      <c r="B72" s="70" t="s">
        <v>225</v>
      </c>
      <c r="C72" s="71" t="s">
        <v>12</v>
      </c>
      <c r="D72" s="72">
        <f>0.25*0.2</f>
        <v>0.05</v>
      </c>
      <c r="E72" s="73">
        <v>0.05</v>
      </c>
      <c r="F72" s="74">
        <f>+MATERIALES!D194</f>
        <v>471543.36629999994</v>
      </c>
      <c r="G72" s="74">
        <f>(D72*F72)+H72</f>
        <v>24756.02673075</v>
      </c>
      <c r="H72" s="112">
        <f>(D72*F72)*E72</f>
        <v>1178.8584157499999</v>
      </c>
      <c r="I72" s="75"/>
      <c r="J72" s="75"/>
      <c r="L72" s="76"/>
      <c r="M72" s="77"/>
      <c r="N72" s="78"/>
    </row>
    <row r="73" spans="1:14">
      <c r="A73" s="111">
        <f>+MATERIALES!A17</f>
        <v>3.02</v>
      </c>
      <c r="B73" s="70" t="s">
        <v>113</v>
      </c>
      <c r="C73" s="71" t="s">
        <v>13</v>
      </c>
      <c r="D73" s="72">
        <f>1/50</f>
        <v>0.02</v>
      </c>
      <c r="E73" s="73"/>
      <c r="F73" s="74">
        <f>+MATERIALES!D17</f>
        <v>8697</v>
      </c>
      <c r="G73" s="74">
        <f>D73*F73</f>
        <v>173.94</v>
      </c>
      <c r="H73" s="70"/>
      <c r="I73" s="75"/>
      <c r="J73" s="75"/>
      <c r="L73" s="76"/>
      <c r="M73" s="77"/>
      <c r="N73" s="78"/>
    </row>
    <row r="74" spans="1:14">
      <c r="A74" s="111">
        <f>+MATERIALES!A18</f>
        <v>3.03</v>
      </c>
      <c r="B74" s="70" t="s">
        <v>114</v>
      </c>
      <c r="C74" s="71" t="s">
        <v>115</v>
      </c>
      <c r="D74" s="72">
        <f>1/20</f>
        <v>0.05</v>
      </c>
      <c r="E74" s="73"/>
      <c r="F74" s="74">
        <f>+MATERIALES!D18</f>
        <v>3900</v>
      </c>
      <c r="G74" s="74">
        <f t="shared" ref="G74:G83" si="15">D74*F74</f>
        <v>195</v>
      </c>
      <c r="H74" s="70"/>
      <c r="I74" s="75"/>
      <c r="J74" s="75"/>
      <c r="L74" s="76"/>
      <c r="M74" s="77"/>
      <c r="N74" s="78"/>
    </row>
    <row r="75" spans="1:14">
      <c r="A75" s="111">
        <f>+MATERIALES!A54</f>
        <v>6.06</v>
      </c>
      <c r="B75" s="70" t="s">
        <v>220</v>
      </c>
      <c r="C75" s="71" t="s">
        <v>106</v>
      </c>
      <c r="D75" s="72">
        <v>0.47</v>
      </c>
      <c r="E75" s="73"/>
      <c r="F75" s="74">
        <f>+MATERIALES!D54</f>
        <v>7500</v>
      </c>
      <c r="G75" s="74">
        <f t="shared" si="15"/>
        <v>3525</v>
      </c>
      <c r="H75" s="70"/>
      <c r="I75" s="75"/>
      <c r="J75" s="75"/>
      <c r="L75" s="76"/>
      <c r="M75" s="77"/>
      <c r="N75" s="78"/>
    </row>
    <row r="76" spans="1:14">
      <c r="A76" s="111">
        <f>+MATERIALES!A49</f>
        <v>6.01</v>
      </c>
      <c r="B76" s="70" t="str">
        <f>+MATERIALES!B49</f>
        <v>tabla madera comun 1x8" 3.962 m</v>
      </c>
      <c r="C76" s="71" t="s">
        <v>106</v>
      </c>
      <c r="D76" s="72">
        <v>0.47</v>
      </c>
      <c r="E76" s="73"/>
      <c r="F76" s="74">
        <f>+MATERIALES!D49</f>
        <v>11585</v>
      </c>
      <c r="G76" s="74">
        <f t="shared" si="15"/>
        <v>5444.95</v>
      </c>
      <c r="H76" s="70"/>
      <c r="I76" s="75"/>
      <c r="J76" s="75"/>
      <c r="L76" s="76"/>
      <c r="M76" s="77"/>
      <c r="N76" s="78"/>
    </row>
    <row r="77" spans="1:14">
      <c r="A77" s="111">
        <f>+MATERIALES!A50</f>
        <v>6.02</v>
      </c>
      <c r="B77" s="70" t="str">
        <f>+MATERIALES!B50</f>
        <v>liston 2" x 2" x 3.2 m</v>
      </c>
      <c r="C77" s="71" t="s">
        <v>106</v>
      </c>
      <c r="D77" s="72">
        <f>1/4</f>
        <v>0.25</v>
      </c>
      <c r="E77" s="73"/>
      <c r="F77" s="74">
        <f>(MATERIALES!D50*3.2)</f>
        <v>16900</v>
      </c>
      <c r="G77" s="74">
        <f t="shared" si="15"/>
        <v>4225</v>
      </c>
      <c r="H77" s="70"/>
      <c r="I77" s="75"/>
      <c r="J77" s="75"/>
      <c r="L77" s="76"/>
      <c r="M77" s="77"/>
      <c r="N77" s="78"/>
    </row>
    <row r="78" spans="1:14">
      <c r="A78" s="111">
        <f>+MATERIALES!A56</f>
        <v>6.08</v>
      </c>
      <c r="B78" s="70" t="s">
        <v>103</v>
      </c>
      <c r="C78" s="71" t="s">
        <v>102</v>
      </c>
      <c r="D78" s="72">
        <v>0.71499999999999997</v>
      </c>
      <c r="E78" s="73"/>
      <c r="F78" s="74">
        <f>+MATERIALES!D56</f>
        <v>2875</v>
      </c>
      <c r="G78" s="74">
        <f t="shared" si="15"/>
        <v>2055.625</v>
      </c>
      <c r="H78" s="70"/>
      <c r="I78" s="75"/>
      <c r="J78" s="75"/>
      <c r="L78" s="76"/>
      <c r="M78" s="77"/>
      <c r="N78" s="78"/>
    </row>
    <row r="79" spans="1:14">
      <c r="A79" s="111">
        <f>+MATERIALES!A162</f>
        <v>11.02</v>
      </c>
      <c r="B79" s="70" t="s">
        <v>204</v>
      </c>
      <c r="C79" s="71" t="s">
        <v>13</v>
      </c>
      <c r="D79" s="72">
        <v>0.03</v>
      </c>
      <c r="E79" s="73"/>
      <c r="F79" s="74">
        <f>+MATERIALES!D162</f>
        <v>10915</v>
      </c>
      <c r="G79" s="74">
        <f t="shared" si="15"/>
        <v>327.45</v>
      </c>
      <c r="H79" s="70"/>
      <c r="I79" s="75"/>
      <c r="J79" s="75"/>
      <c r="L79" s="76"/>
      <c r="M79" s="77"/>
      <c r="N79" s="78"/>
    </row>
    <row r="80" spans="1:14">
      <c r="A80" s="111">
        <f>+MATERIALES!A186</f>
        <v>12.05</v>
      </c>
      <c r="B80" s="70" t="s">
        <v>215</v>
      </c>
      <c r="C80" s="71" t="s">
        <v>216</v>
      </c>
      <c r="D80" s="72">
        <v>1</v>
      </c>
      <c r="E80" s="73"/>
      <c r="F80" s="74">
        <f>+MATERIALES!D186</f>
        <v>1500</v>
      </c>
      <c r="G80" s="74">
        <f t="shared" si="15"/>
        <v>1500</v>
      </c>
      <c r="H80" s="70"/>
      <c r="I80" s="75"/>
      <c r="J80" s="75"/>
      <c r="L80" s="76"/>
      <c r="M80" s="77"/>
      <c r="N80" s="78"/>
    </row>
    <row r="81" spans="1:14">
      <c r="A81" s="111">
        <f>+A41</f>
        <v>12.03</v>
      </c>
      <c r="B81" s="70" t="s">
        <v>213</v>
      </c>
      <c r="C81" s="71" t="s">
        <v>14</v>
      </c>
      <c r="D81" s="72">
        <f>1*0.12</f>
        <v>0.12</v>
      </c>
      <c r="E81" s="73"/>
      <c r="F81" s="74">
        <f>+F41</f>
        <v>157142.74532700001</v>
      </c>
      <c r="G81" s="74">
        <f t="shared" si="15"/>
        <v>18857.129439240001</v>
      </c>
      <c r="H81" s="70"/>
      <c r="I81" s="79">
        <f>G81*D71</f>
        <v>0</v>
      </c>
      <c r="J81" s="75"/>
      <c r="L81" s="76"/>
      <c r="M81" s="77"/>
      <c r="N81" s="78"/>
    </row>
    <row r="82" spans="1:14">
      <c r="A82" s="111">
        <f>+A61</f>
        <v>12.09</v>
      </c>
      <c r="B82" s="70" t="s">
        <v>221</v>
      </c>
      <c r="C82" s="71" t="s">
        <v>16</v>
      </c>
      <c r="D82" s="72">
        <f>SUM(G72:G80)</f>
        <v>42202.991730749993</v>
      </c>
      <c r="E82" s="73"/>
      <c r="F82" s="80">
        <f>+F61</f>
        <v>0.05</v>
      </c>
      <c r="G82" s="74">
        <f t="shared" si="15"/>
        <v>2110.1495865374995</v>
      </c>
      <c r="H82" s="70"/>
      <c r="I82" s="75"/>
      <c r="J82" s="79">
        <f>G82*D71</f>
        <v>0</v>
      </c>
      <c r="L82" s="76"/>
      <c r="M82" s="77"/>
      <c r="N82" s="78"/>
    </row>
    <row r="83" spans="1:14">
      <c r="A83" s="111">
        <f>+A62</f>
        <v>12.07</v>
      </c>
      <c r="B83" s="70" t="s">
        <v>218</v>
      </c>
      <c r="C83" s="71" t="s">
        <v>16</v>
      </c>
      <c r="D83" s="72">
        <f>G81</f>
        <v>18857.129439240001</v>
      </c>
      <c r="E83" s="73"/>
      <c r="F83" s="80">
        <f>+F62</f>
        <v>0.05</v>
      </c>
      <c r="G83" s="74">
        <f t="shared" si="15"/>
        <v>942.85647196200011</v>
      </c>
      <c r="H83" s="70"/>
      <c r="I83" s="75"/>
      <c r="J83" s="75"/>
      <c r="K83" s="81">
        <f>G83*D71</f>
        <v>0</v>
      </c>
      <c r="L83" s="76"/>
      <c r="M83" s="77"/>
      <c r="N83" s="78"/>
    </row>
    <row r="84" spans="1:14">
      <c r="A84" s="93"/>
      <c r="B84" s="82" t="s">
        <v>438</v>
      </c>
      <c r="C84" s="170">
        <f>G71</f>
        <v>64113.127228489488</v>
      </c>
      <c r="D84" s="83"/>
      <c r="E84" s="84"/>
      <c r="F84" s="85"/>
      <c r="G84" s="85"/>
      <c r="H84" s="82"/>
      <c r="I84" s="66"/>
      <c r="J84" s="66"/>
      <c r="K84" s="62"/>
      <c r="L84" s="67"/>
      <c r="M84" s="68"/>
      <c r="N84" s="69"/>
    </row>
    <row r="85" spans="1:14" ht="57.6">
      <c r="A85" s="105" t="s">
        <v>363</v>
      </c>
      <c r="B85" s="106" t="s">
        <v>458</v>
      </c>
      <c r="C85" s="107" t="s">
        <v>265</v>
      </c>
      <c r="D85" s="95">
        <f>+PRESUPUESTO!CS27</f>
        <v>0</v>
      </c>
      <c r="E85" s="108"/>
      <c r="F85" s="109"/>
      <c r="G85" s="109">
        <f>SUM(G86:G95)</f>
        <v>38486.542505454745</v>
      </c>
      <c r="H85" s="110"/>
      <c r="I85" s="66"/>
      <c r="J85" s="66"/>
      <c r="K85" s="62"/>
      <c r="L85" s="67"/>
      <c r="M85" s="68"/>
      <c r="N85" s="69"/>
    </row>
    <row r="86" spans="1:14">
      <c r="A86" s="111">
        <f>+A72</f>
        <v>12.13</v>
      </c>
      <c r="B86" s="70" t="s">
        <v>225</v>
      </c>
      <c r="C86" s="71" t="s">
        <v>12</v>
      </c>
      <c r="D86" s="72">
        <f>0.1*0.15</f>
        <v>1.4999999999999999E-2</v>
      </c>
      <c r="E86" s="73">
        <v>0.05</v>
      </c>
      <c r="F86" s="74">
        <f>+F72</f>
        <v>471543.36629999994</v>
      </c>
      <c r="G86" s="74">
        <f>(D86*F86)+H86</f>
        <v>7426.808019224999</v>
      </c>
      <c r="H86" s="112">
        <f>(D86*F86)*E86</f>
        <v>353.65752472499997</v>
      </c>
      <c r="I86" s="75"/>
      <c r="J86" s="75"/>
      <c r="L86" s="76"/>
      <c r="M86" s="77"/>
      <c r="N86" s="78"/>
    </row>
    <row r="87" spans="1:14">
      <c r="A87" s="111">
        <f>+A73</f>
        <v>3.02</v>
      </c>
      <c r="B87" s="70" t="s">
        <v>113</v>
      </c>
      <c r="C87" s="71" t="s">
        <v>13</v>
      </c>
      <c r="D87" s="72">
        <f>1/50</f>
        <v>0.02</v>
      </c>
      <c r="E87" s="73"/>
      <c r="F87" s="74">
        <f>+F73</f>
        <v>8697</v>
      </c>
      <c r="G87" s="74">
        <f>D87*F87</f>
        <v>173.94</v>
      </c>
      <c r="H87" s="70"/>
      <c r="I87" s="75"/>
      <c r="J87" s="75"/>
      <c r="L87" s="76"/>
      <c r="M87" s="77"/>
      <c r="N87" s="78"/>
    </row>
    <row r="88" spans="1:14">
      <c r="A88" s="111">
        <f>+A74</f>
        <v>3.03</v>
      </c>
      <c r="B88" s="70" t="s">
        <v>114</v>
      </c>
      <c r="C88" s="71" t="s">
        <v>115</v>
      </c>
      <c r="D88" s="72">
        <f>1/20</f>
        <v>0.05</v>
      </c>
      <c r="E88" s="73"/>
      <c r="F88" s="74">
        <f>+F74</f>
        <v>3900</v>
      </c>
      <c r="G88" s="74">
        <f t="shared" ref="G88:G95" si="16">D88*F88</f>
        <v>195</v>
      </c>
      <c r="H88" s="70"/>
      <c r="I88" s="75"/>
      <c r="J88" s="75"/>
      <c r="L88" s="76"/>
      <c r="M88" s="77"/>
      <c r="N88" s="78"/>
    </row>
    <row r="89" spans="1:14">
      <c r="A89" s="111">
        <f>+A76</f>
        <v>6.01</v>
      </c>
      <c r="B89" s="70" t="str">
        <f>+B76</f>
        <v>tabla madera comun 1x8" 3.962 m</v>
      </c>
      <c r="C89" s="71" t="s">
        <v>106</v>
      </c>
      <c r="D89" s="72">
        <v>0.47</v>
      </c>
      <c r="E89" s="73"/>
      <c r="F89" s="74">
        <f>+F76</f>
        <v>11585</v>
      </c>
      <c r="G89" s="74">
        <f t="shared" si="16"/>
        <v>5444.95</v>
      </c>
      <c r="H89" s="70"/>
      <c r="I89" s="75"/>
      <c r="J89" s="75"/>
      <c r="L89" s="76"/>
      <c r="M89" s="77"/>
      <c r="N89" s="78"/>
    </row>
    <row r="90" spans="1:14">
      <c r="A90" s="111">
        <f>+A77</f>
        <v>6.02</v>
      </c>
      <c r="B90" s="70" t="str">
        <f>+B77</f>
        <v>liston 2" x 2" x 3.2 m</v>
      </c>
      <c r="C90" s="71" t="s">
        <v>106</v>
      </c>
      <c r="D90" s="72">
        <f>1/4</f>
        <v>0.25</v>
      </c>
      <c r="E90" s="73"/>
      <c r="F90" s="74">
        <f>+F77</f>
        <v>16900</v>
      </c>
      <c r="G90" s="74">
        <f t="shared" si="16"/>
        <v>4225</v>
      </c>
      <c r="H90" s="70"/>
      <c r="I90" s="75"/>
      <c r="J90" s="75"/>
      <c r="L90" s="76"/>
      <c r="M90" s="77"/>
      <c r="N90" s="78"/>
    </row>
    <row r="91" spans="1:14">
      <c r="A91" s="111">
        <f>+A79</f>
        <v>11.02</v>
      </c>
      <c r="B91" s="70" t="s">
        <v>204</v>
      </c>
      <c r="C91" s="71" t="s">
        <v>13</v>
      </c>
      <c r="D91" s="72">
        <v>0.03</v>
      </c>
      <c r="E91" s="73"/>
      <c r="F91" s="74">
        <f>+F79</f>
        <v>10915</v>
      </c>
      <c r="G91" s="74">
        <f t="shared" si="16"/>
        <v>327.45</v>
      </c>
      <c r="H91" s="70"/>
      <c r="I91" s="75"/>
      <c r="J91" s="75"/>
      <c r="L91" s="76"/>
      <c r="M91" s="77"/>
      <c r="N91" s="78"/>
    </row>
    <row r="92" spans="1:14">
      <c r="A92" s="111">
        <f>+A80</f>
        <v>12.05</v>
      </c>
      <c r="B92" s="70" t="str">
        <f ca="1">RC_DESC_APU</f>
        <v>seccion completa andamio 1.20x1.50m</v>
      </c>
      <c r="C92" s="71" t="s">
        <v>216</v>
      </c>
      <c r="D92" s="72">
        <v>1</v>
      </c>
      <c r="E92" s="73">
        <v>0.05</v>
      </c>
      <c r="F92" s="74">
        <f>+F80</f>
        <v>1500</v>
      </c>
      <c r="G92" s="74">
        <f>(D92*F92)+H92</f>
        <v>1575</v>
      </c>
      <c r="H92" s="112">
        <f>(D92*F92)*E92</f>
        <v>75</v>
      </c>
      <c r="I92" s="75"/>
      <c r="J92" s="75"/>
      <c r="L92" s="76"/>
      <c r="M92" s="77"/>
      <c r="N92" s="78"/>
    </row>
    <row r="93" spans="1:14">
      <c r="A93" s="111">
        <f>+A81</f>
        <v>12.03</v>
      </c>
      <c r="B93" s="70" t="str">
        <f ca="1">RC_DESC_APU</f>
        <v>cuadrilla 1 oficial + 1 ayudante</v>
      </c>
      <c r="C93" s="71" t="s">
        <v>14</v>
      </c>
      <c r="D93" s="72">
        <f>1*0.11</f>
        <v>0.11</v>
      </c>
      <c r="E93" s="73"/>
      <c r="F93" s="74">
        <f>+F81</f>
        <v>157142.74532700001</v>
      </c>
      <c r="G93" s="74">
        <f t="shared" si="16"/>
        <v>17285.701985970001</v>
      </c>
      <c r="H93" s="70"/>
      <c r="I93" s="79">
        <f>G93*D85</f>
        <v>0</v>
      </c>
      <c r="J93" s="75"/>
      <c r="L93" s="76"/>
      <c r="M93" s="77"/>
      <c r="N93" s="78"/>
    </row>
    <row r="94" spans="1:14">
      <c r="A94" s="111">
        <f>+A82</f>
        <v>12.09</v>
      </c>
      <c r="B94" s="70" t="str">
        <f ca="1">RC_DESC_APU</f>
        <v>transporte de materiales varios y botada de escombros</v>
      </c>
      <c r="C94" s="71" t="s">
        <v>16</v>
      </c>
      <c r="D94" s="72">
        <f>SUM(G86:G92)</f>
        <v>19368.148019224998</v>
      </c>
      <c r="E94" s="73"/>
      <c r="F94" s="80">
        <f>+F82</f>
        <v>0.05</v>
      </c>
      <c r="G94" s="74">
        <f t="shared" si="16"/>
        <v>968.40740096125</v>
      </c>
      <c r="H94" s="70"/>
      <c r="I94" s="75"/>
      <c r="J94" s="79">
        <f>G94*D85</f>
        <v>0</v>
      </c>
      <c r="L94" s="76"/>
      <c r="M94" s="77"/>
      <c r="N94" s="78"/>
    </row>
    <row r="95" spans="1:14">
      <c r="A95" s="111">
        <f>+A83</f>
        <v>12.07</v>
      </c>
      <c r="B95" s="70" t="str">
        <f ca="1">RC_DESC_APU</f>
        <v>herramienta y equipo menor</v>
      </c>
      <c r="C95" s="71" t="s">
        <v>16</v>
      </c>
      <c r="D95" s="72">
        <f>G93</f>
        <v>17285.701985970001</v>
      </c>
      <c r="E95" s="73"/>
      <c r="F95" s="80">
        <f>+F83</f>
        <v>0.05</v>
      </c>
      <c r="G95" s="74">
        <f t="shared" si="16"/>
        <v>864.28509929850009</v>
      </c>
      <c r="H95" s="70"/>
      <c r="I95" s="75"/>
      <c r="J95" s="75"/>
      <c r="K95" s="81">
        <f>G95*D85</f>
        <v>0</v>
      </c>
      <c r="L95" s="76"/>
      <c r="M95" s="77"/>
      <c r="N95" s="78"/>
    </row>
    <row r="96" spans="1:14">
      <c r="A96" s="93"/>
      <c r="B96" s="82" t="s">
        <v>438</v>
      </c>
      <c r="C96" s="170">
        <f>G85</f>
        <v>38486.542505454745</v>
      </c>
      <c r="D96" s="83"/>
      <c r="E96" s="84"/>
      <c r="F96" s="85"/>
      <c r="G96" s="85"/>
      <c r="H96" s="82"/>
      <c r="I96" s="66"/>
      <c r="J96" s="66"/>
      <c r="K96" s="62"/>
      <c r="L96" s="67"/>
      <c r="M96" s="68"/>
      <c r="N96" s="69"/>
    </row>
    <row r="97" spans="1:14" ht="57.6">
      <c r="A97" s="105" t="s">
        <v>451</v>
      </c>
      <c r="B97" s="106" t="s">
        <v>459</v>
      </c>
      <c r="C97" s="107" t="s">
        <v>265</v>
      </c>
      <c r="D97" s="95">
        <f>+PRESUPUESTO!CS28</f>
        <v>0</v>
      </c>
      <c r="E97" s="108"/>
      <c r="F97" s="109"/>
      <c r="G97" s="109">
        <f>SUM(G98:G107)</f>
        <v>27094.579356116999</v>
      </c>
      <c r="H97" s="110"/>
      <c r="I97" s="66"/>
      <c r="J97" s="66"/>
      <c r="K97" s="62"/>
      <c r="L97" s="67"/>
      <c r="M97" s="68"/>
      <c r="N97" s="69"/>
    </row>
    <row r="98" spans="1:14">
      <c r="A98" s="111">
        <f t="shared" ref="A98:A107" si="17">+A86</f>
        <v>12.13</v>
      </c>
      <c r="B98" s="70" t="s">
        <v>225</v>
      </c>
      <c r="C98" s="71" t="s">
        <v>12</v>
      </c>
      <c r="D98" s="72">
        <f>0.1*0.12</f>
        <v>1.2E-2</v>
      </c>
      <c r="E98" s="73">
        <v>0.05</v>
      </c>
      <c r="F98" s="74">
        <f t="shared" ref="F98:F107" si="18">+F86</f>
        <v>471543.36629999994</v>
      </c>
      <c r="G98" s="74">
        <f>(D98*F98)+H98</f>
        <v>5941.44641538</v>
      </c>
      <c r="H98" s="112">
        <f>(D98*F98)*E98</f>
        <v>282.92601977999999</v>
      </c>
      <c r="I98" s="75"/>
      <c r="J98" s="75"/>
      <c r="L98" s="76"/>
      <c r="M98" s="77"/>
      <c r="N98" s="78"/>
    </row>
    <row r="99" spans="1:14">
      <c r="A99" s="111">
        <f t="shared" si="17"/>
        <v>3.02</v>
      </c>
      <c r="B99" s="70" t="s">
        <v>113</v>
      </c>
      <c r="C99" s="71" t="s">
        <v>13</v>
      </c>
      <c r="D99" s="72">
        <f>1/100</f>
        <v>0.01</v>
      </c>
      <c r="E99" s="73"/>
      <c r="F99" s="74">
        <f t="shared" si="18"/>
        <v>8697</v>
      </c>
      <c r="G99" s="74">
        <f>D99*F99</f>
        <v>86.97</v>
      </c>
      <c r="H99" s="70"/>
      <c r="I99" s="75"/>
      <c r="J99" s="75"/>
      <c r="L99" s="76"/>
      <c r="M99" s="77"/>
      <c r="N99" s="78"/>
    </row>
    <row r="100" spans="1:14">
      <c r="A100" s="111">
        <f t="shared" si="17"/>
        <v>3.03</v>
      </c>
      <c r="B100" s="70" t="s">
        <v>114</v>
      </c>
      <c r="C100" s="71" t="s">
        <v>115</v>
      </c>
      <c r="D100" s="72">
        <f>1/40</f>
        <v>2.5000000000000001E-2</v>
      </c>
      <c r="E100" s="73"/>
      <c r="F100" s="74">
        <f t="shared" si="18"/>
        <v>3900</v>
      </c>
      <c r="G100" s="74">
        <f t="shared" ref="G100:G107" si="19">D100*F100</f>
        <v>97.5</v>
      </c>
      <c r="H100" s="70"/>
      <c r="I100" s="75"/>
      <c r="J100" s="75"/>
      <c r="L100" s="76"/>
      <c r="M100" s="77"/>
      <c r="N100" s="78"/>
    </row>
    <row r="101" spans="1:14">
      <c r="A101" s="111">
        <f t="shared" si="17"/>
        <v>6.01</v>
      </c>
      <c r="B101" s="70" t="str">
        <f>+B89</f>
        <v>tabla madera comun 1x8" 3.962 m</v>
      </c>
      <c r="C101" s="71" t="s">
        <v>102</v>
      </c>
      <c r="D101" s="72">
        <v>0.40639999999999998</v>
      </c>
      <c r="E101" s="73"/>
      <c r="F101" s="74">
        <f t="shared" si="18"/>
        <v>11585</v>
      </c>
      <c r="G101" s="74">
        <f t="shared" si="19"/>
        <v>4708.1440000000002</v>
      </c>
      <c r="H101" s="70"/>
      <c r="I101" s="75"/>
      <c r="J101" s="75"/>
      <c r="L101" s="76"/>
      <c r="M101" s="77"/>
      <c r="N101" s="78"/>
    </row>
    <row r="102" spans="1:14">
      <c r="A102" s="111">
        <f t="shared" si="17"/>
        <v>6.02</v>
      </c>
      <c r="B102" s="70" t="str">
        <f>+B90</f>
        <v>liston 2" x 2" x 3.2 m</v>
      </c>
      <c r="C102" s="71" t="s">
        <v>102</v>
      </c>
      <c r="D102" s="72">
        <f>1/8</f>
        <v>0.125</v>
      </c>
      <c r="E102" s="73"/>
      <c r="F102" s="74">
        <f>+MATERIALES!G50</f>
        <v>5281.25</v>
      </c>
      <c r="G102" s="74">
        <f t="shared" si="19"/>
        <v>660.15625</v>
      </c>
      <c r="H102" s="70"/>
      <c r="I102" s="75"/>
      <c r="J102" s="75"/>
      <c r="L102" s="76"/>
      <c r="M102" s="77"/>
      <c r="N102" s="78"/>
    </row>
    <row r="103" spans="1:14">
      <c r="A103" s="111">
        <f t="shared" si="17"/>
        <v>11.02</v>
      </c>
      <c r="B103" s="70" t="s">
        <v>204</v>
      </c>
      <c r="C103" s="71" t="s">
        <v>13</v>
      </c>
      <c r="D103" s="72">
        <v>1.4999999999999999E-2</v>
      </c>
      <c r="E103" s="73"/>
      <c r="F103" s="74">
        <f t="shared" si="18"/>
        <v>10915</v>
      </c>
      <c r="G103" s="74">
        <f t="shared" si="19"/>
        <v>163.72499999999999</v>
      </c>
      <c r="H103" s="70"/>
      <c r="I103" s="75"/>
      <c r="J103" s="75"/>
      <c r="L103" s="76"/>
      <c r="M103" s="77"/>
      <c r="N103" s="78"/>
    </row>
    <row r="104" spans="1:14">
      <c r="A104" s="111">
        <f t="shared" si="17"/>
        <v>12.05</v>
      </c>
      <c r="B104" s="70" t="str">
        <f ca="1">RC_DESC_APU</f>
        <v>seccion completa andamio 1.20x1.50m</v>
      </c>
      <c r="C104" s="71" t="s">
        <v>216</v>
      </c>
      <c r="D104" s="72">
        <v>1</v>
      </c>
      <c r="E104" s="73">
        <v>0.05</v>
      </c>
      <c r="F104" s="74">
        <f t="shared" si="18"/>
        <v>1500</v>
      </c>
      <c r="G104" s="74">
        <f>(D104*F104)+H104</f>
        <v>1575</v>
      </c>
      <c r="H104" s="112">
        <f>(D104*F104)*E104</f>
        <v>75</v>
      </c>
      <c r="I104" s="75"/>
      <c r="J104" s="75"/>
      <c r="L104" s="76"/>
      <c r="M104" s="77"/>
      <c r="N104" s="78"/>
    </row>
    <row r="105" spans="1:14">
      <c r="A105" s="111">
        <f t="shared" si="17"/>
        <v>12.03</v>
      </c>
      <c r="B105" s="70" t="str">
        <f ca="1">RC_DESC_APU</f>
        <v>cuadrilla 1 oficial + 1 ayudante</v>
      </c>
      <c r="C105" s="71" t="s">
        <v>14</v>
      </c>
      <c r="D105" s="72">
        <f>1*0.08</f>
        <v>0.08</v>
      </c>
      <c r="E105" s="73"/>
      <c r="F105" s="74">
        <f t="shared" si="18"/>
        <v>157142.74532700001</v>
      </c>
      <c r="G105" s="74">
        <f t="shared" si="19"/>
        <v>12571.419626160001</v>
      </c>
      <c r="H105" s="70"/>
      <c r="I105" s="79">
        <f>G105*D97</f>
        <v>0</v>
      </c>
      <c r="J105" s="75"/>
      <c r="L105" s="76"/>
      <c r="M105" s="77"/>
      <c r="N105" s="78"/>
    </row>
    <row r="106" spans="1:14">
      <c r="A106" s="111">
        <f t="shared" si="17"/>
        <v>12.09</v>
      </c>
      <c r="B106" s="70" t="str">
        <f ca="1">RC_DESC_APU</f>
        <v>transporte de materiales varios y botada de escombros</v>
      </c>
      <c r="C106" s="71" t="s">
        <v>16</v>
      </c>
      <c r="D106" s="72">
        <f>SUM(G98:G104)</f>
        <v>13232.941665380002</v>
      </c>
      <c r="E106" s="73"/>
      <c r="F106" s="80">
        <f t="shared" si="18"/>
        <v>0.05</v>
      </c>
      <c r="G106" s="74">
        <f t="shared" si="19"/>
        <v>661.64708326900018</v>
      </c>
      <c r="H106" s="70"/>
      <c r="I106" s="75"/>
      <c r="J106" s="79">
        <f>G106*D97</f>
        <v>0</v>
      </c>
      <c r="L106" s="76"/>
      <c r="M106" s="77"/>
      <c r="N106" s="78"/>
    </row>
    <row r="107" spans="1:14">
      <c r="A107" s="111">
        <f t="shared" si="17"/>
        <v>12.07</v>
      </c>
      <c r="B107" s="70" t="str">
        <f ca="1">RC_DESC_APU</f>
        <v>herramienta y equipo menor</v>
      </c>
      <c r="C107" s="71" t="s">
        <v>16</v>
      </c>
      <c r="D107" s="72">
        <f>G105</f>
        <v>12571.419626160001</v>
      </c>
      <c r="E107" s="73"/>
      <c r="F107" s="80">
        <f t="shared" si="18"/>
        <v>0.05</v>
      </c>
      <c r="G107" s="74">
        <f t="shared" si="19"/>
        <v>628.57098130800011</v>
      </c>
      <c r="H107" s="70"/>
      <c r="I107" s="75"/>
      <c r="J107" s="75"/>
      <c r="K107" s="81">
        <f>G107*D97</f>
        <v>0</v>
      </c>
      <c r="L107" s="76"/>
      <c r="M107" s="77"/>
      <c r="N107" s="78"/>
    </row>
    <row r="108" spans="1:14">
      <c r="A108" s="93"/>
      <c r="B108" s="82" t="s">
        <v>438</v>
      </c>
      <c r="C108" s="170">
        <f>G97</f>
        <v>27094.579356116999</v>
      </c>
      <c r="D108" s="83"/>
      <c r="E108" s="84"/>
      <c r="F108" s="85"/>
      <c r="G108" s="85"/>
      <c r="H108" s="82"/>
      <c r="I108" s="66"/>
      <c r="J108" s="66"/>
      <c r="K108" s="62"/>
      <c r="L108" s="86">
        <f>I109+J109+K109</f>
        <v>0</v>
      </c>
      <c r="M108" s="68"/>
      <c r="N108" s="69"/>
    </row>
    <row r="109" spans="1:14">
      <c r="A109" s="96" t="s">
        <v>252</v>
      </c>
      <c r="B109" s="97" t="s">
        <v>337</v>
      </c>
      <c r="C109" s="98" t="s">
        <v>258</v>
      </c>
      <c r="D109" s="99"/>
      <c r="E109" s="100"/>
      <c r="F109" s="101"/>
      <c r="G109" s="101"/>
      <c r="H109" s="97"/>
      <c r="I109" s="102">
        <f>SUM(I110:I116)</f>
        <v>0</v>
      </c>
      <c r="J109" s="102">
        <f>SUM(J110:J116)</f>
        <v>0</v>
      </c>
      <c r="K109" s="103">
        <f>SUM(K110:K116)</f>
        <v>0</v>
      </c>
      <c r="L109" s="102">
        <f>I109/4</f>
        <v>0</v>
      </c>
      <c r="M109" s="102">
        <f t="shared" ref="M109:N109" si="20">J109/4</f>
        <v>0</v>
      </c>
      <c r="N109" s="102">
        <f t="shared" si="20"/>
        <v>0</v>
      </c>
    </row>
    <row r="110" spans="1:14" ht="72">
      <c r="A110" s="105" t="s">
        <v>262</v>
      </c>
      <c r="B110" s="106" t="s">
        <v>330</v>
      </c>
      <c r="C110" s="107" t="s">
        <v>331</v>
      </c>
      <c r="D110" s="95">
        <f>+PRESUPUESTO!CS31</f>
        <v>0</v>
      </c>
      <c r="E110" s="108"/>
      <c r="F110" s="109"/>
      <c r="G110" s="109">
        <f>SUM(G111:G115)</f>
        <v>8863.5571009335017</v>
      </c>
      <c r="H110" s="110"/>
      <c r="I110" s="66"/>
      <c r="J110" s="66"/>
      <c r="K110" s="62"/>
      <c r="L110" s="67"/>
      <c r="M110" s="68"/>
      <c r="N110" s="69"/>
    </row>
    <row r="111" spans="1:14">
      <c r="A111" s="111">
        <f>+MATERIALES!A16</f>
        <v>3.01</v>
      </c>
      <c r="B111" s="70" t="s">
        <v>112</v>
      </c>
      <c r="C111" s="71" t="s">
        <v>13</v>
      </c>
      <c r="D111" s="72">
        <v>1</v>
      </c>
      <c r="E111" s="80">
        <v>0.05</v>
      </c>
      <c r="F111" s="74">
        <f>+MATERIALES!D16</f>
        <v>6282</v>
      </c>
      <c r="G111" s="74">
        <f>((D111*F111)*E111)+F111</f>
        <v>6596.1</v>
      </c>
      <c r="H111" s="70"/>
      <c r="I111" s="75"/>
      <c r="J111" s="75"/>
      <c r="L111" s="76"/>
      <c r="M111" s="77"/>
      <c r="N111" s="78"/>
    </row>
    <row r="112" spans="1:14">
      <c r="A112" s="111">
        <f>+A99</f>
        <v>3.02</v>
      </c>
      <c r="B112" s="70" t="s">
        <v>113</v>
      </c>
      <c r="C112" s="71" t="s">
        <v>13</v>
      </c>
      <c r="D112" s="72">
        <v>0.03</v>
      </c>
      <c r="E112" s="80">
        <v>0.05</v>
      </c>
      <c r="F112" s="74">
        <f>+F99</f>
        <v>8697</v>
      </c>
      <c r="G112" s="74">
        <f>(D112*F112)+H112</f>
        <v>273.95549999999997</v>
      </c>
      <c r="H112" s="112">
        <f>(D112*F112)*E112</f>
        <v>13.045499999999999</v>
      </c>
      <c r="I112" s="75"/>
      <c r="J112" s="75"/>
      <c r="L112" s="76"/>
      <c r="M112" s="77"/>
      <c r="N112" s="78"/>
    </row>
    <row r="113" spans="1:14">
      <c r="A113" s="111">
        <f>+A105</f>
        <v>12.03</v>
      </c>
      <c r="B113" s="70" t="s">
        <v>213</v>
      </c>
      <c r="C113" s="71" t="s">
        <v>14</v>
      </c>
      <c r="D113" s="72">
        <f>1*1/100</f>
        <v>0.01</v>
      </c>
      <c r="E113" s="73"/>
      <c r="F113" s="74">
        <f>+F105</f>
        <v>157142.74532700001</v>
      </c>
      <c r="G113" s="74">
        <f>D113*F113</f>
        <v>1571.4274532700001</v>
      </c>
      <c r="H113" s="70"/>
      <c r="I113" s="79">
        <f>G113*D110</f>
        <v>0</v>
      </c>
      <c r="J113" s="75"/>
      <c r="L113" s="76"/>
      <c r="M113" s="77"/>
      <c r="N113" s="78"/>
    </row>
    <row r="114" spans="1:14">
      <c r="A114" s="111">
        <f>+A106</f>
        <v>12.09</v>
      </c>
      <c r="B114" s="70" t="s">
        <v>221</v>
      </c>
      <c r="C114" s="71" t="s">
        <v>16</v>
      </c>
      <c r="D114" s="72">
        <f>SUM(G111:G112)</f>
        <v>6870.0555000000004</v>
      </c>
      <c r="E114" s="73"/>
      <c r="F114" s="80">
        <f>+F106</f>
        <v>0.05</v>
      </c>
      <c r="G114" s="74">
        <f t="shared" ref="G114:G115" si="21">D114*F114</f>
        <v>343.50277500000004</v>
      </c>
      <c r="H114" s="70"/>
      <c r="I114" s="75"/>
      <c r="J114" s="79">
        <f>G114*D110</f>
        <v>0</v>
      </c>
      <c r="L114" s="76"/>
      <c r="M114" s="77"/>
      <c r="N114" s="78"/>
    </row>
    <row r="115" spans="1:14">
      <c r="A115" s="111">
        <f>+A107</f>
        <v>12.07</v>
      </c>
      <c r="B115" s="70" t="s">
        <v>218</v>
      </c>
      <c r="C115" s="71" t="s">
        <v>16</v>
      </c>
      <c r="D115" s="72">
        <f>G113</f>
        <v>1571.4274532700001</v>
      </c>
      <c r="E115" s="73"/>
      <c r="F115" s="80">
        <f>+F107</f>
        <v>0.05</v>
      </c>
      <c r="G115" s="74">
        <f t="shared" si="21"/>
        <v>78.571372663500014</v>
      </c>
      <c r="H115" s="70"/>
      <c r="I115" s="75"/>
      <c r="J115" s="75"/>
      <c r="K115" s="81">
        <f>G115*D110</f>
        <v>0</v>
      </c>
      <c r="L115" s="76"/>
      <c r="M115" s="77"/>
      <c r="N115" s="78"/>
    </row>
    <row r="116" spans="1:14">
      <c r="A116" s="93"/>
      <c r="B116" s="82" t="s">
        <v>439</v>
      </c>
      <c r="C116" s="170">
        <f>G110</f>
        <v>8863.5571009335017</v>
      </c>
      <c r="D116" s="83"/>
      <c r="E116" s="84"/>
      <c r="F116" s="85"/>
      <c r="G116" s="85"/>
      <c r="H116" s="82"/>
      <c r="I116" s="66"/>
      <c r="J116" s="66"/>
      <c r="K116" s="62"/>
      <c r="L116" s="86">
        <f>I117+J117+K117</f>
        <v>158611.90556935262</v>
      </c>
      <c r="M116" s="68"/>
      <c r="N116" s="69"/>
    </row>
    <row r="117" spans="1:14">
      <c r="A117" s="96" t="s">
        <v>253</v>
      </c>
      <c r="B117" s="97" t="s">
        <v>338</v>
      </c>
      <c r="C117" s="98" t="s">
        <v>258</v>
      </c>
      <c r="D117" s="99"/>
      <c r="E117" s="100"/>
      <c r="F117" s="101"/>
      <c r="G117" s="101"/>
      <c r="H117" s="97"/>
      <c r="I117" s="102">
        <f>SUM(I118:I136)</f>
        <v>132037.84</v>
      </c>
      <c r="J117" s="102">
        <f>SUM(J118:J136)</f>
        <v>19972.173569352643</v>
      </c>
      <c r="K117" s="103">
        <f>SUM(K118:K136)</f>
        <v>6601.8919999999998</v>
      </c>
      <c r="L117" s="102">
        <f>I117/4</f>
        <v>33009.46</v>
      </c>
      <c r="M117" s="102">
        <f t="shared" ref="M117:N117" si="22">J117/4</f>
        <v>4993.0433923381606</v>
      </c>
      <c r="N117" s="102">
        <f t="shared" si="22"/>
        <v>1650.473</v>
      </c>
    </row>
    <row r="118" spans="1:14" ht="81" customHeight="1">
      <c r="A118" s="105" t="s">
        <v>263</v>
      </c>
      <c r="B118" s="106" t="s">
        <v>264</v>
      </c>
      <c r="C118" s="107" t="s">
        <v>265</v>
      </c>
      <c r="D118" s="95">
        <f>+PRESUPUESTO!CS34</f>
        <v>0</v>
      </c>
      <c r="E118" s="108"/>
      <c r="F118" s="109"/>
      <c r="G118" s="109">
        <f>SUM(G119:G125)</f>
        <v>16085.707614865394</v>
      </c>
      <c r="H118" s="110"/>
      <c r="I118" s="66"/>
      <c r="J118" s="66"/>
      <c r="K118" s="62"/>
      <c r="L118" s="67"/>
      <c r="M118" s="68"/>
      <c r="N118" s="69"/>
    </row>
    <row r="119" spans="1:14">
      <c r="A119" s="111">
        <f>+A98</f>
        <v>12.13</v>
      </c>
      <c r="B119" s="70" t="s">
        <v>225</v>
      </c>
      <c r="C119" s="71" t="s">
        <v>12</v>
      </c>
      <c r="D119" s="72">
        <f>0.046*0.143*1.03</f>
        <v>6.7753399999999995E-3</v>
      </c>
      <c r="E119" s="73"/>
      <c r="F119" s="74">
        <f>+F98</f>
        <v>471543.36629999994</v>
      </c>
      <c r="G119" s="74">
        <f>D119*F119</f>
        <v>3194.8666314270413</v>
      </c>
      <c r="H119" s="70"/>
      <c r="I119" s="75"/>
      <c r="J119" s="75"/>
      <c r="L119" s="76"/>
      <c r="M119" s="77"/>
      <c r="N119" s="78"/>
    </row>
    <row r="120" spans="1:14">
      <c r="A120" s="111">
        <f>+A111</f>
        <v>3.01</v>
      </c>
      <c r="B120" s="70" t="s">
        <v>112</v>
      </c>
      <c r="C120" s="71" t="s">
        <v>13</v>
      </c>
      <c r="D120" s="72">
        <v>1</v>
      </c>
      <c r="E120" s="73"/>
      <c r="F120" s="74">
        <f>+F111</f>
        <v>6282</v>
      </c>
      <c r="G120" s="74">
        <f t="shared" ref="G120:G125" si="23">D120*F120</f>
        <v>6282</v>
      </c>
      <c r="H120" s="70"/>
      <c r="I120" s="75"/>
      <c r="J120" s="75"/>
      <c r="L120" s="76"/>
      <c r="M120" s="77"/>
      <c r="N120" s="78"/>
    </row>
    <row r="121" spans="1:14">
      <c r="A121" s="111">
        <f>+A104</f>
        <v>12.05</v>
      </c>
      <c r="B121" s="70" t="s">
        <v>215</v>
      </c>
      <c r="C121" s="71" t="s">
        <v>216</v>
      </c>
      <c r="D121" s="72">
        <v>0.3</v>
      </c>
      <c r="E121" s="73"/>
      <c r="F121" s="74">
        <f>+F104</f>
        <v>1500</v>
      </c>
      <c r="G121" s="74">
        <f t="shared" si="23"/>
        <v>450</v>
      </c>
      <c r="H121" s="70"/>
      <c r="I121" s="75"/>
      <c r="J121" s="75"/>
      <c r="L121" s="76"/>
      <c r="M121" s="77"/>
      <c r="N121" s="78"/>
    </row>
    <row r="122" spans="1:14">
      <c r="A122" s="111">
        <f>+A75</f>
        <v>6.06</v>
      </c>
      <c r="B122" s="70" t="s">
        <v>220</v>
      </c>
      <c r="C122" s="71" t="s">
        <v>106</v>
      </c>
      <c r="D122" s="72">
        <v>0.3</v>
      </c>
      <c r="E122" s="73"/>
      <c r="F122" s="74">
        <f>+F75</f>
        <v>7500</v>
      </c>
      <c r="G122" s="74">
        <f t="shared" si="23"/>
        <v>2250</v>
      </c>
      <c r="H122" s="70"/>
      <c r="I122" s="75"/>
      <c r="J122" s="75"/>
      <c r="L122" s="76"/>
      <c r="M122" s="77"/>
      <c r="N122" s="78"/>
    </row>
    <row r="123" spans="1:14">
      <c r="A123" s="111">
        <f>+A113</f>
        <v>12.03</v>
      </c>
      <c r="B123" s="70" t="s">
        <v>213</v>
      </c>
      <c r="C123" s="71" t="s">
        <v>14</v>
      </c>
      <c r="D123" s="72">
        <f>1*0.02</f>
        <v>0.02</v>
      </c>
      <c r="E123" s="73"/>
      <c r="F123" s="74">
        <f>+F113</f>
        <v>157142.74532700001</v>
      </c>
      <c r="G123" s="74">
        <f t="shared" si="23"/>
        <v>3142.8549065400002</v>
      </c>
      <c r="H123" s="70"/>
      <c r="I123" s="79">
        <f>G123*D118</f>
        <v>0</v>
      </c>
      <c r="J123" s="75"/>
      <c r="L123" s="76"/>
      <c r="M123" s="77"/>
      <c r="N123" s="78"/>
    </row>
    <row r="124" spans="1:14">
      <c r="A124" s="111">
        <f>+A114</f>
        <v>12.09</v>
      </c>
      <c r="B124" s="70" t="s">
        <v>221</v>
      </c>
      <c r="C124" s="71" t="s">
        <v>16</v>
      </c>
      <c r="D124" s="72">
        <f>SUM(G119:G122)</f>
        <v>12176.866631427041</v>
      </c>
      <c r="E124" s="73"/>
      <c r="F124" s="80">
        <f>+F114</f>
        <v>0.05</v>
      </c>
      <c r="G124" s="74">
        <f t="shared" si="23"/>
        <v>608.84333157135211</v>
      </c>
      <c r="H124" s="70"/>
      <c r="I124" s="75"/>
      <c r="J124" s="79">
        <f>G124*D118</f>
        <v>0</v>
      </c>
      <c r="L124" s="76"/>
      <c r="M124" s="77"/>
      <c r="N124" s="78"/>
    </row>
    <row r="125" spans="1:14">
      <c r="A125" s="111">
        <f>+A115</f>
        <v>12.07</v>
      </c>
      <c r="B125" s="70" t="s">
        <v>218</v>
      </c>
      <c r="C125" s="71" t="s">
        <v>16</v>
      </c>
      <c r="D125" s="72">
        <f>G123</f>
        <v>3142.8549065400002</v>
      </c>
      <c r="E125" s="73"/>
      <c r="F125" s="80">
        <f>+F115</f>
        <v>0.05</v>
      </c>
      <c r="G125" s="74">
        <f t="shared" si="23"/>
        <v>157.14274532700003</v>
      </c>
      <c r="H125" s="70"/>
      <c r="I125" s="75"/>
      <c r="J125" s="75"/>
      <c r="K125" s="81">
        <f>G125*D118</f>
        <v>0</v>
      </c>
      <c r="L125" s="76"/>
      <c r="M125" s="77"/>
      <c r="N125" s="78"/>
    </row>
    <row r="126" spans="1:14">
      <c r="A126" s="93"/>
      <c r="B126" s="82" t="s">
        <v>438</v>
      </c>
      <c r="C126" s="170">
        <f>G118</f>
        <v>16085.707614865394</v>
      </c>
      <c r="D126" s="83"/>
      <c r="E126" s="84"/>
      <c r="F126" s="85"/>
      <c r="G126" s="85"/>
      <c r="H126" s="82"/>
      <c r="I126" s="66"/>
      <c r="J126" s="66"/>
      <c r="K126" s="62"/>
      <c r="L126" s="67"/>
      <c r="M126" s="68"/>
      <c r="N126" s="69"/>
    </row>
    <row r="127" spans="1:14" ht="115.2">
      <c r="A127" s="105" t="s">
        <v>370</v>
      </c>
      <c r="B127" s="106" t="s">
        <v>464</v>
      </c>
      <c r="C127" s="107" t="s">
        <v>266</v>
      </c>
      <c r="D127" s="95">
        <f>+PRESUPUESTO!CS36</f>
        <v>11.92</v>
      </c>
      <c r="E127" s="108"/>
      <c r="F127" s="109"/>
      <c r="G127" s="109">
        <f>SUM(G128:G135)</f>
        <v>46816.726254731999</v>
      </c>
      <c r="H127" s="110"/>
      <c r="I127" s="66"/>
      <c r="J127" s="66"/>
      <c r="K127" s="62"/>
      <c r="L127" s="67"/>
      <c r="M127" s="68"/>
      <c r="N127" s="69"/>
    </row>
    <row r="128" spans="1:14">
      <c r="A128" s="111">
        <f>+A121</f>
        <v>12.05</v>
      </c>
      <c r="B128" s="70" t="s">
        <v>215</v>
      </c>
      <c r="C128" s="71" t="s">
        <v>216</v>
      </c>
      <c r="D128" s="72">
        <v>0.35</v>
      </c>
      <c r="E128" s="73"/>
      <c r="F128" s="74">
        <f>+F121</f>
        <v>1500</v>
      </c>
      <c r="G128" s="74">
        <f>D128*F128</f>
        <v>525</v>
      </c>
      <c r="H128" s="70"/>
      <c r="I128" s="75"/>
      <c r="J128" s="75"/>
      <c r="L128" s="76"/>
      <c r="M128" s="77"/>
      <c r="N128" s="78"/>
    </row>
    <row r="129" spans="1:14">
      <c r="A129" s="111">
        <f>+MATERIALES!A161</f>
        <v>11.01</v>
      </c>
      <c r="B129" s="70" t="s">
        <v>202</v>
      </c>
      <c r="C129" s="71" t="s">
        <v>203</v>
      </c>
      <c r="D129" s="72">
        <v>0.1</v>
      </c>
      <c r="E129" s="73"/>
      <c r="F129" s="74">
        <f>+MATERIALES!D161</f>
        <v>6072</v>
      </c>
      <c r="G129" s="74">
        <f t="shared" ref="G129:G135" si="24">D129*F129</f>
        <v>607.20000000000005</v>
      </c>
      <c r="H129" s="70"/>
      <c r="I129" s="75"/>
      <c r="J129" s="75"/>
      <c r="L129" s="76"/>
      <c r="M129" s="77"/>
      <c r="N129" s="78"/>
    </row>
    <row r="130" spans="1:14">
      <c r="A130" s="111">
        <f>+MATERIALES!A174</f>
        <v>11.14</v>
      </c>
      <c r="B130" s="70" t="s">
        <v>97</v>
      </c>
      <c r="C130" s="71" t="s">
        <v>98</v>
      </c>
      <c r="D130" s="72">
        <v>3.5000000000000003E-2</v>
      </c>
      <c r="E130" s="73"/>
      <c r="F130" s="74">
        <f>+MATERIALES!D174</f>
        <v>16660</v>
      </c>
      <c r="G130" s="74">
        <f t="shared" si="24"/>
        <v>583.1</v>
      </c>
      <c r="H130" s="70"/>
      <c r="I130" s="75"/>
      <c r="J130" s="75"/>
      <c r="L130" s="76"/>
      <c r="M130" s="77"/>
      <c r="N130" s="78"/>
    </row>
    <row r="131" spans="1:14">
      <c r="A131" s="111">
        <f>+MATERIALES!A40</f>
        <v>5.01</v>
      </c>
      <c r="B131" s="70" t="str">
        <f>+MATERIALES!B40</f>
        <v>bloque de concreto 10x20x40</v>
      </c>
      <c r="C131" s="71" t="s">
        <v>106</v>
      </c>
      <c r="D131" s="72">
        <v>12.195119999999999</v>
      </c>
      <c r="E131" s="73"/>
      <c r="F131" s="74">
        <f>+MATERIALES!D40</f>
        <v>1800</v>
      </c>
      <c r="G131" s="74">
        <f>(D131*F131)+H131</f>
        <v>21951.216</v>
      </c>
      <c r="H131" s="112"/>
      <c r="I131" s="75"/>
      <c r="J131" s="75"/>
      <c r="L131" s="76"/>
      <c r="M131" s="77"/>
      <c r="N131" s="78"/>
    </row>
    <row r="132" spans="1:14">
      <c r="A132" s="111">
        <f>+MATERIALES!A192</f>
        <v>12.11</v>
      </c>
      <c r="B132" s="70" t="s">
        <v>223</v>
      </c>
      <c r="C132" s="71" t="s">
        <v>12</v>
      </c>
      <c r="D132" s="72">
        <v>2.52E-2</v>
      </c>
      <c r="E132" s="73"/>
      <c r="F132" s="74">
        <f>+MATERIALES!D192</f>
        <v>390628.66420000006</v>
      </c>
      <c r="G132" s="74">
        <f>(D132*F132)+H132</f>
        <v>9843.8423378400021</v>
      </c>
      <c r="H132" s="112"/>
      <c r="I132" s="75"/>
      <c r="J132" s="75"/>
      <c r="L132" s="76"/>
      <c r="M132" s="77"/>
      <c r="N132" s="78"/>
    </row>
    <row r="133" spans="1:14">
      <c r="A133" s="111">
        <f>+A123</f>
        <v>12.03</v>
      </c>
      <c r="B133" s="70" t="s">
        <v>213</v>
      </c>
      <c r="C133" s="71" t="s">
        <v>14</v>
      </c>
      <c r="D133" s="72">
        <v>7.049005015757967E-2</v>
      </c>
      <c r="E133" s="73"/>
      <c r="F133" s="74">
        <f>+F123</f>
        <v>157142.74532700001</v>
      </c>
      <c r="G133" s="74">
        <f t="shared" si="24"/>
        <v>11077</v>
      </c>
      <c r="H133" s="70"/>
      <c r="I133" s="79">
        <f>G133*D127</f>
        <v>132037.84</v>
      </c>
      <c r="J133" s="75"/>
      <c r="L133" s="76"/>
      <c r="M133" s="77"/>
      <c r="N133" s="78"/>
    </row>
    <row r="134" spans="1:14">
      <c r="A134" s="111">
        <f>+A124</f>
        <v>12.09</v>
      </c>
      <c r="B134" s="70" t="s">
        <v>221</v>
      </c>
      <c r="C134" s="71" t="s">
        <v>16</v>
      </c>
      <c r="D134" s="72">
        <f>SUM(G128:G132)</f>
        <v>33510.35833784</v>
      </c>
      <c r="E134" s="73"/>
      <c r="F134" s="80">
        <f>+F124</f>
        <v>0.05</v>
      </c>
      <c r="G134" s="74">
        <f t="shared" si="24"/>
        <v>1675.5179168920001</v>
      </c>
      <c r="H134" s="70"/>
      <c r="I134" s="75"/>
      <c r="J134" s="79">
        <f>G134*D127</f>
        <v>19972.173569352643</v>
      </c>
      <c r="L134" s="76"/>
      <c r="M134" s="77"/>
      <c r="N134" s="78"/>
    </row>
    <row r="135" spans="1:14">
      <c r="A135" s="111">
        <f>+A125</f>
        <v>12.07</v>
      </c>
      <c r="B135" s="70" t="s">
        <v>218</v>
      </c>
      <c r="C135" s="71" t="s">
        <v>16</v>
      </c>
      <c r="D135" s="72">
        <f>G133</f>
        <v>11077</v>
      </c>
      <c r="E135" s="73"/>
      <c r="F135" s="80">
        <f>+F125</f>
        <v>0.05</v>
      </c>
      <c r="G135" s="74">
        <f t="shared" si="24"/>
        <v>553.85</v>
      </c>
      <c r="H135" s="70"/>
      <c r="I135" s="75"/>
      <c r="J135" s="75"/>
      <c r="K135" s="81">
        <f>G135*D127</f>
        <v>6601.8919999999998</v>
      </c>
      <c r="L135" s="76"/>
      <c r="M135" s="77"/>
      <c r="N135" s="78"/>
    </row>
    <row r="136" spans="1:14">
      <c r="A136" s="93"/>
      <c r="B136" s="82" t="s">
        <v>435</v>
      </c>
      <c r="C136" s="170">
        <f>G127</f>
        <v>46816.726254731999</v>
      </c>
      <c r="D136" s="83"/>
      <c r="E136" s="84"/>
      <c r="F136" s="85"/>
      <c r="G136" s="85"/>
      <c r="H136" s="82"/>
      <c r="I136" s="66"/>
      <c r="J136" s="66"/>
      <c r="K136" s="62"/>
      <c r="L136" s="86">
        <f>I137+J137+K137</f>
        <v>0</v>
      </c>
      <c r="M136" s="68"/>
      <c r="N136" s="69"/>
    </row>
    <row r="137" spans="1:14">
      <c r="A137" s="96" t="s">
        <v>267</v>
      </c>
      <c r="B137" s="97" t="s">
        <v>339</v>
      </c>
      <c r="C137" s="98" t="s">
        <v>258</v>
      </c>
      <c r="D137" s="99"/>
      <c r="E137" s="100"/>
      <c r="F137" s="101"/>
      <c r="G137" s="101"/>
      <c r="H137" s="97"/>
      <c r="I137" s="102">
        <f>SUM(I138:I163)</f>
        <v>0</v>
      </c>
      <c r="J137" s="102">
        <f>SUM(J138:J163)</f>
        <v>0</v>
      </c>
      <c r="K137" s="103">
        <f>SUM(K138:K163)</f>
        <v>0</v>
      </c>
      <c r="L137" s="102">
        <f>I137/4</f>
        <v>0</v>
      </c>
      <c r="M137" s="102">
        <f>J137/4</f>
        <v>0</v>
      </c>
      <c r="N137" s="102">
        <f t="shared" ref="N137" si="25">K137/4</f>
        <v>0</v>
      </c>
    </row>
    <row r="138" spans="1:14" ht="86.4">
      <c r="A138" s="105" t="s">
        <v>268</v>
      </c>
      <c r="B138" s="106" t="s">
        <v>826</v>
      </c>
      <c r="C138" s="107" t="s">
        <v>266</v>
      </c>
      <c r="D138" s="95">
        <f>+PRESUPUESTO!CS39</f>
        <v>0</v>
      </c>
      <c r="E138" s="108"/>
      <c r="F138" s="109"/>
      <c r="G138" s="109">
        <f>SUM(G139:G144)</f>
        <v>39545.346437517786</v>
      </c>
      <c r="H138" s="110"/>
      <c r="I138" s="66"/>
      <c r="J138" s="66"/>
      <c r="K138" s="62"/>
      <c r="L138" s="67"/>
      <c r="M138" s="68"/>
      <c r="N138" s="69"/>
    </row>
    <row r="139" spans="1:14">
      <c r="A139" s="111">
        <f>+MATERIALES!A76</f>
        <v>7.17</v>
      </c>
      <c r="B139" s="70" t="str">
        <f>+MATERIALES!B76</f>
        <v>teja fibrocemento gris #8 2,44 x 0,92</v>
      </c>
      <c r="C139" s="71" t="s">
        <v>106</v>
      </c>
      <c r="D139" s="72">
        <f>1/(2*0.95)</f>
        <v>0.52631578947368418</v>
      </c>
      <c r="E139" s="73"/>
      <c r="F139" s="74">
        <f>+MATERIALES!G76</f>
        <v>33900</v>
      </c>
      <c r="G139" s="74">
        <f>(D139*F139)+H139</f>
        <v>17842.105263157893</v>
      </c>
      <c r="H139" s="112"/>
      <c r="I139" s="75"/>
      <c r="J139" s="75"/>
      <c r="L139" s="76"/>
      <c r="M139" s="77"/>
      <c r="N139" s="78"/>
    </row>
    <row r="140" spans="1:14">
      <c r="A140" s="111">
        <f>+A149</f>
        <v>12.05</v>
      </c>
      <c r="B140" s="70" t="str">
        <f>+B149</f>
        <v>seccion completa andamio 1.20x1.50m</v>
      </c>
      <c r="C140" s="71" t="s">
        <v>216</v>
      </c>
      <c r="D140" s="72">
        <v>0.35</v>
      </c>
      <c r="E140" s="73"/>
      <c r="F140" s="74">
        <f>+F149</f>
        <v>1500</v>
      </c>
      <c r="G140" s="74">
        <f>(D140*F140)+H140</f>
        <v>525</v>
      </c>
      <c r="H140" s="112"/>
      <c r="I140" s="75"/>
      <c r="J140" s="75"/>
      <c r="L140" s="76"/>
      <c r="M140" s="77"/>
      <c r="N140" s="78"/>
    </row>
    <row r="141" spans="1:14">
      <c r="A141" s="111">
        <f>+MATERIALES!A62</f>
        <v>7.03</v>
      </c>
      <c r="B141" s="70" t="str">
        <f>+MATERIALES!B62</f>
        <v>Amarre teja tapa metálica 26 cm cal. 18</v>
      </c>
      <c r="C141" s="71" t="s">
        <v>106</v>
      </c>
      <c r="D141" s="72">
        <v>2</v>
      </c>
      <c r="E141" s="73"/>
      <c r="F141" s="74">
        <f>+MATERIALES!G62</f>
        <v>219</v>
      </c>
      <c r="G141" s="74">
        <f t="shared" ref="G141:G144" si="26">D141*F141</f>
        <v>438</v>
      </c>
      <c r="H141" s="70"/>
      <c r="I141" s="75"/>
      <c r="J141" s="75"/>
      <c r="L141" s="76"/>
      <c r="M141" s="77"/>
      <c r="N141" s="78"/>
    </row>
    <row r="142" spans="1:14">
      <c r="A142" s="111">
        <f>+A134</f>
        <v>12.09</v>
      </c>
      <c r="B142" s="70" t="s">
        <v>221</v>
      </c>
      <c r="C142" s="71" t="s">
        <v>16</v>
      </c>
      <c r="D142" s="72">
        <f>SUM(G139:G141)</f>
        <v>18805.105263157893</v>
      </c>
      <c r="E142" s="73"/>
      <c r="F142" s="80">
        <f>+F134</f>
        <v>0.05</v>
      </c>
      <c r="G142" s="74">
        <f t="shared" si="26"/>
        <v>940.25526315789466</v>
      </c>
      <c r="H142" s="70"/>
      <c r="I142" s="79"/>
      <c r="J142" s="79">
        <f>G142*D138</f>
        <v>0</v>
      </c>
      <c r="L142" s="76"/>
      <c r="M142" s="77"/>
      <c r="N142" s="78"/>
    </row>
    <row r="143" spans="1:14">
      <c r="A143" s="111">
        <f>+A133</f>
        <v>12.03</v>
      </c>
      <c r="B143" s="70" t="s">
        <v>213</v>
      </c>
      <c r="C143" s="71" t="s">
        <v>14</v>
      </c>
      <c r="D143" s="72">
        <f>1*0.12</f>
        <v>0.12</v>
      </c>
      <c r="E143" s="73"/>
      <c r="F143" s="74">
        <f>+F133</f>
        <v>157142.74532700001</v>
      </c>
      <c r="G143" s="74">
        <f t="shared" si="26"/>
        <v>18857.129439240001</v>
      </c>
      <c r="H143" s="70"/>
      <c r="I143" s="79">
        <f>G143*D138</f>
        <v>0</v>
      </c>
      <c r="J143" s="79"/>
      <c r="L143" s="76"/>
      <c r="M143" s="77"/>
      <c r="N143" s="78"/>
    </row>
    <row r="144" spans="1:14">
      <c r="A144" s="111">
        <f>+A135</f>
        <v>12.07</v>
      </c>
      <c r="B144" s="70" t="s">
        <v>218</v>
      </c>
      <c r="C144" s="71" t="s">
        <v>16</v>
      </c>
      <c r="D144" s="72">
        <f>G143</f>
        <v>18857.129439240001</v>
      </c>
      <c r="E144" s="73"/>
      <c r="F144" s="80">
        <f>+F135</f>
        <v>0.05</v>
      </c>
      <c r="G144" s="74">
        <f t="shared" si="26"/>
        <v>942.85647196200011</v>
      </c>
      <c r="H144" s="70"/>
      <c r="I144" s="75"/>
      <c r="J144" s="75"/>
      <c r="K144" s="81">
        <f>G144*D138</f>
        <v>0</v>
      </c>
      <c r="L144" s="76"/>
      <c r="M144" s="77"/>
      <c r="N144" s="78"/>
    </row>
    <row r="145" spans="1:14">
      <c r="A145" s="93"/>
      <c r="B145" s="82" t="s">
        <v>435</v>
      </c>
      <c r="C145" s="170">
        <f>G138</f>
        <v>39545.346437517786</v>
      </c>
      <c r="D145" s="83"/>
      <c r="E145" s="84"/>
      <c r="F145" s="85"/>
      <c r="G145" s="85"/>
      <c r="H145" s="82"/>
      <c r="I145" s="66"/>
      <c r="J145" s="66"/>
      <c r="K145" s="62"/>
      <c r="L145" s="67"/>
      <c r="M145" s="68"/>
      <c r="N145" s="69"/>
    </row>
    <row r="146" spans="1:14" ht="57.6">
      <c r="A146" s="105" t="s">
        <v>269</v>
      </c>
      <c r="B146" s="106" t="s">
        <v>823</v>
      </c>
      <c r="C146" s="107" t="s">
        <v>265</v>
      </c>
      <c r="D146" s="95">
        <f>+PRESUPUESTO!CS40</f>
        <v>0</v>
      </c>
      <c r="E146" s="108"/>
      <c r="F146" s="109"/>
      <c r="G146" s="109">
        <f>SUM(G147:G153)</f>
        <v>18247.170129667502</v>
      </c>
      <c r="H146" s="110"/>
      <c r="I146" s="66"/>
      <c r="J146" s="66"/>
      <c r="K146" s="62"/>
      <c r="L146" s="67"/>
      <c r="M146" s="68"/>
      <c r="N146" s="69"/>
    </row>
    <row r="147" spans="1:14">
      <c r="A147" s="111">
        <f>MATERIALES!A57</f>
        <v>6.09</v>
      </c>
      <c r="B147" s="70" t="str">
        <f>MATERIALES!B57</f>
        <v>liston 4" x 3" X 3 m</v>
      </c>
      <c r="C147" s="71" t="s">
        <v>102</v>
      </c>
      <c r="D147" s="72">
        <v>1</v>
      </c>
      <c r="E147" s="73"/>
      <c r="F147" s="74">
        <f>MATERIALES!G57</f>
        <v>8633.33</v>
      </c>
      <c r="G147" s="74">
        <f t="shared" ref="G147:G153" si="27">D147*F147</f>
        <v>8633.33</v>
      </c>
      <c r="H147" s="70"/>
      <c r="I147" s="75"/>
      <c r="J147" s="75"/>
      <c r="L147" s="76"/>
      <c r="M147" s="77"/>
      <c r="N147" s="78"/>
    </row>
    <row r="148" spans="1:14">
      <c r="A148" s="111">
        <f>+MATERIALES!A18</f>
        <v>3.03</v>
      </c>
      <c r="B148" s="70" t="s">
        <v>114</v>
      </c>
      <c r="C148" s="71" t="s">
        <v>115</v>
      </c>
      <c r="D148" s="72">
        <v>2.5000000000000001E-2</v>
      </c>
      <c r="E148" s="73"/>
      <c r="F148" s="74">
        <f>+MATERIALES!D18</f>
        <v>3900</v>
      </c>
      <c r="G148" s="74">
        <f t="shared" si="27"/>
        <v>97.5</v>
      </c>
      <c r="H148" s="70"/>
      <c r="I148" s="75"/>
      <c r="J148" s="75"/>
      <c r="L148" s="76"/>
      <c r="M148" s="77"/>
      <c r="N148" s="78"/>
    </row>
    <row r="149" spans="1:14">
      <c r="A149" s="111">
        <f>+A128</f>
        <v>12.05</v>
      </c>
      <c r="B149" s="70" t="s">
        <v>215</v>
      </c>
      <c r="C149" s="71" t="s">
        <v>216</v>
      </c>
      <c r="D149" s="72">
        <v>0.35</v>
      </c>
      <c r="E149" s="73"/>
      <c r="F149" s="74">
        <f>+F128</f>
        <v>1500</v>
      </c>
      <c r="G149" s="74">
        <f t="shared" si="27"/>
        <v>525</v>
      </c>
      <c r="H149" s="70"/>
      <c r="I149" s="75"/>
      <c r="J149" s="75"/>
      <c r="L149" s="76"/>
      <c r="M149" s="77"/>
      <c r="N149" s="78"/>
    </row>
    <row r="150" spans="1:14">
      <c r="A150" s="111">
        <f>+MATERIALES!A187</f>
        <v>12.06</v>
      </c>
      <c r="B150" s="70" t="s">
        <v>217</v>
      </c>
      <c r="C150" s="71" t="s">
        <v>216</v>
      </c>
      <c r="D150" s="72">
        <v>1.11E-2</v>
      </c>
      <c r="E150" s="73"/>
      <c r="F150" s="74">
        <f>+MATERIALES!D187</f>
        <v>23900</v>
      </c>
      <c r="G150" s="74">
        <f t="shared" si="27"/>
        <v>265.29000000000002</v>
      </c>
      <c r="H150" s="70"/>
      <c r="I150" s="75"/>
      <c r="J150" s="75"/>
      <c r="L150" s="76"/>
      <c r="M150" s="77"/>
      <c r="N150" s="78"/>
    </row>
    <row r="151" spans="1:14">
      <c r="A151" s="111">
        <f>+A142</f>
        <v>12.09</v>
      </c>
      <c r="B151" s="70" t="s">
        <v>221</v>
      </c>
      <c r="C151" s="71" t="s">
        <v>16</v>
      </c>
      <c r="D151" s="72">
        <f>SUM(G147:G150)</f>
        <v>9521.1200000000008</v>
      </c>
      <c r="E151" s="73"/>
      <c r="F151" s="80">
        <f>+F142</f>
        <v>0.05</v>
      </c>
      <c r="G151" s="74">
        <f t="shared" si="27"/>
        <v>476.05600000000004</v>
      </c>
      <c r="H151" s="70"/>
      <c r="I151" s="79"/>
      <c r="J151" s="79">
        <f>G151*D146</f>
        <v>0</v>
      </c>
      <c r="L151" s="76"/>
      <c r="M151" s="77"/>
      <c r="N151" s="78"/>
    </row>
    <row r="152" spans="1:14">
      <c r="A152" s="111">
        <f>+A143</f>
        <v>12.03</v>
      </c>
      <c r="B152" s="70" t="s">
        <v>213</v>
      </c>
      <c r="C152" s="71" t="s">
        <v>14</v>
      </c>
      <c r="D152" s="72">
        <f>1*0.05</f>
        <v>0.05</v>
      </c>
      <c r="E152" s="73"/>
      <c r="F152" s="74">
        <f t="shared" ref="F152:F153" si="28">+F143</f>
        <v>157142.74532700001</v>
      </c>
      <c r="G152" s="74">
        <f t="shared" si="27"/>
        <v>7857.1372663500006</v>
      </c>
      <c r="H152" s="70"/>
      <c r="I152" s="79">
        <f>G152*D146</f>
        <v>0</v>
      </c>
      <c r="J152" s="79"/>
      <c r="L152" s="76"/>
      <c r="M152" s="77"/>
      <c r="N152" s="78"/>
    </row>
    <row r="153" spans="1:14">
      <c r="A153" s="111">
        <f>+A144</f>
        <v>12.07</v>
      </c>
      <c r="B153" s="70" t="s">
        <v>218</v>
      </c>
      <c r="C153" s="71" t="s">
        <v>16</v>
      </c>
      <c r="D153" s="72">
        <f>G152</f>
        <v>7857.1372663500006</v>
      </c>
      <c r="E153" s="73"/>
      <c r="F153" s="80">
        <f t="shared" si="28"/>
        <v>0.05</v>
      </c>
      <c r="G153" s="74">
        <f t="shared" si="27"/>
        <v>392.85686331750003</v>
      </c>
      <c r="H153" s="70"/>
      <c r="I153" s="75"/>
      <c r="J153" s="75"/>
      <c r="K153" s="81">
        <f>G153*D146</f>
        <v>0</v>
      </c>
      <c r="L153" s="76"/>
      <c r="M153" s="77"/>
      <c r="N153" s="78"/>
    </row>
    <row r="154" spans="1:14">
      <c r="A154" s="93"/>
      <c r="B154" s="82" t="s">
        <v>435</v>
      </c>
      <c r="C154" s="170">
        <f>G146</f>
        <v>18247.170129667502</v>
      </c>
      <c r="D154" s="83"/>
      <c r="E154" s="84"/>
      <c r="F154" s="85"/>
      <c r="G154" s="85"/>
      <c r="H154" s="82"/>
      <c r="I154" s="66"/>
      <c r="J154" s="66"/>
      <c r="K154" s="62"/>
      <c r="L154" s="67"/>
      <c r="M154" s="68"/>
      <c r="N154" s="69"/>
    </row>
    <row r="155" spans="1:14" ht="72">
      <c r="A155" s="105" t="s">
        <v>270</v>
      </c>
      <c r="B155" s="155" t="s">
        <v>461</v>
      </c>
      <c r="C155" s="107" t="s">
        <v>265</v>
      </c>
      <c r="D155" s="95">
        <f>+PRESUPUESTO!CS41</f>
        <v>0</v>
      </c>
      <c r="E155" s="108"/>
      <c r="F155" s="109"/>
      <c r="G155" s="109">
        <f>SUM(G156:G162)</f>
        <v>16696.236129667501</v>
      </c>
      <c r="H155" s="110"/>
      <c r="I155" s="66"/>
      <c r="J155" s="66"/>
      <c r="K155" s="62"/>
      <c r="L155" s="67"/>
      <c r="M155" s="68"/>
      <c r="N155" s="69"/>
    </row>
    <row r="156" spans="1:14">
      <c r="A156" s="111">
        <f>MATERIALES!A51</f>
        <v>6.03</v>
      </c>
      <c r="B156" s="70" t="str">
        <f>MATERIALES!B51</f>
        <v xml:space="preserve">liston 2" x 3" x 3.2 m </v>
      </c>
      <c r="C156" s="71" t="s">
        <v>106</v>
      </c>
      <c r="D156" s="72">
        <v>1</v>
      </c>
      <c r="E156" s="73"/>
      <c r="F156" s="74">
        <f>MATERIALES!D51</f>
        <v>7156.25</v>
      </c>
      <c r="G156" s="74">
        <f t="shared" ref="G156:G162" si="29">D156*F156</f>
        <v>7156.25</v>
      </c>
      <c r="H156" s="70"/>
      <c r="I156" s="75"/>
      <c r="J156" s="75"/>
      <c r="L156" s="76"/>
      <c r="M156" s="77"/>
      <c r="N156" s="78"/>
    </row>
    <row r="157" spans="1:14">
      <c r="A157" s="111">
        <f>+A148</f>
        <v>3.03</v>
      </c>
      <c r="B157" s="70" t="str">
        <f>+B148</f>
        <v>clavos</v>
      </c>
      <c r="C157" s="71" t="s">
        <v>115</v>
      </c>
      <c r="D157" s="72">
        <v>2.5000000000000001E-2</v>
      </c>
      <c r="E157" s="73"/>
      <c r="F157" s="74">
        <f>+F148</f>
        <v>3900</v>
      </c>
      <c r="G157" s="74">
        <f t="shared" si="29"/>
        <v>97.5</v>
      </c>
      <c r="H157" s="70"/>
      <c r="I157" s="75"/>
      <c r="J157" s="75"/>
      <c r="L157" s="76"/>
      <c r="M157" s="77"/>
      <c r="N157" s="78"/>
    </row>
    <row r="158" spans="1:14">
      <c r="A158" s="111">
        <f>+A149</f>
        <v>12.05</v>
      </c>
      <c r="B158" s="70" t="s">
        <v>215</v>
      </c>
      <c r="C158" s="71" t="s">
        <v>216</v>
      </c>
      <c r="D158" s="72">
        <v>0.35</v>
      </c>
      <c r="E158" s="73"/>
      <c r="F158" s="74">
        <f>+F149</f>
        <v>1500</v>
      </c>
      <c r="G158" s="74">
        <f t="shared" si="29"/>
        <v>525</v>
      </c>
      <c r="H158" s="70"/>
      <c r="I158" s="75"/>
      <c r="J158" s="75"/>
      <c r="L158" s="76"/>
      <c r="M158" s="77"/>
      <c r="N158" s="78"/>
    </row>
    <row r="159" spans="1:14">
      <c r="A159" s="111">
        <f>+A150</f>
        <v>12.06</v>
      </c>
      <c r="B159" s="70" t="s">
        <v>217</v>
      </c>
      <c r="C159" s="71" t="s">
        <v>216</v>
      </c>
      <c r="D159" s="72">
        <f>D150</f>
        <v>1.11E-2</v>
      </c>
      <c r="E159" s="73"/>
      <c r="F159" s="74">
        <f>+F150</f>
        <v>23900</v>
      </c>
      <c r="G159" s="74">
        <f t="shared" si="29"/>
        <v>265.29000000000002</v>
      </c>
      <c r="H159" s="70"/>
      <c r="I159" s="75"/>
      <c r="J159" s="75"/>
      <c r="L159" s="76"/>
      <c r="M159" s="77"/>
      <c r="N159" s="78"/>
    </row>
    <row r="160" spans="1:14">
      <c r="A160" s="111">
        <f>+A152</f>
        <v>12.03</v>
      </c>
      <c r="B160" s="70" t="s">
        <v>213</v>
      </c>
      <c r="C160" s="71" t="s">
        <v>14</v>
      </c>
      <c r="D160" s="72">
        <f>+D152</f>
        <v>0.05</v>
      </c>
      <c r="E160" s="73"/>
      <c r="F160" s="74">
        <f>+F152</f>
        <v>157142.74532700001</v>
      </c>
      <c r="G160" s="74">
        <f t="shared" si="29"/>
        <v>7857.1372663500006</v>
      </c>
      <c r="H160" s="70"/>
      <c r="I160" s="79">
        <f>G160*D155</f>
        <v>0</v>
      </c>
      <c r="J160" s="75"/>
      <c r="L160" s="76"/>
      <c r="M160" s="77"/>
      <c r="N160" s="78"/>
    </row>
    <row r="161" spans="1:14">
      <c r="A161" s="111">
        <f>+A151</f>
        <v>12.09</v>
      </c>
      <c r="B161" s="70" t="s">
        <v>221</v>
      </c>
      <c r="C161" s="71" t="s">
        <v>16</v>
      </c>
      <c r="D161" s="72">
        <f>SUM(G156:G159)</f>
        <v>8044.04</v>
      </c>
      <c r="E161" s="73"/>
      <c r="F161" s="80">
        <f>+F151</f>
        <v>0.05</v>
      </c>
      <c r="G161" s="74">
        <f t="shared" si="29"/>
        <v>402.202</v>
      </c>
      <c r="H161" s="70"/>
      <c r="I161" s="75"/>
      <c r="J161" s="79">
        <f>G161*D155</f>
        <v>0</v>
      </c>
      <c r="L161" s="76"/>
      <c r="M161" s="77"/>
      <c r="N161" s="78"/>
    </row>
    <row r="162" spans="1:14">
      <c r="A162" s="111">
        <f>+A153</f>
        <v>12.07</v>
      </c>
      <c r="B162" s="70" t="s">
        <v>218</v>
      </c>
      <c r="C162" s="71" t="s">
        <v>16</v>
      </c>
      <c r="D162" s="72">
        <f>G160</f>
        <v>7857.1372663500006</v>
      </c>
      <c r="E162" s="73"/>
      <c r="F162" s="80">
        <f>+F153</f>
        <v>0.05</v>
      </c>
      <c r="G162" s="74">
        <f t="shared" si="29"/>
        <v>392.85686331750003</v>
      </c>
      <c r="H162" s="70"/>
      <c r="I162" s="75"/>
      <c r="J162" s="75"/>
      <c r="K162" s="81">
        <f>G162*D155</f>
        <v>0</v>
      </c>
      <c r="L162" s="76"/>
      <c r="M162" s="77"/>
      <c r="N162" s="78"/>
    </row>
    <row r="163" spans="1:14">
      <c r="A163" s="93"/>
      <c r="B163" s="82" t="s">
        <v>438</v>
      </c>
      <c r="C163" s="170">
        <f>G155</f>
        <v>16696.236129667501</v>
      </c>
      <c r="D163" s="83"/>
      <c r="E163" s="84"/>
      <c r="F163" s="85"/>
      <c r="G163" s="85"/>
      <c r="H163" s="82"/>
      <c r="I163" s="66"/>
      <c r="J163" s="66"/>
      <c r="K163" s="62"/>
      <c r="L163" s="86"/>
      <c r="M163" s="77"/>
      <c r="N163" s="78"/>
    </row>
    <row r="164" spans="1:14" ht="100.8">
      <c r="A164" s="105" t="s">
        <v>422</v>
      </c>
      <c r="B164" s="155" t="s">
        <v>423</v>
      </c>
      <c r="C164" s="107" t="s">
        <v>265</v>
      </c>
      <c r="D164" s="95">
        <f>+PRESUPUESTO!CS42</f>
        <v>0</v>
      </c>
      <c r="E164" s="108"/>
      <c r="F164" s="109"/>
      <c r="G164" s="109">
        <f>SUM(G165:G173)</f>
        <v>28157.257990193852</v>
      </c>
      <c r="H164" s="110"/>
      <c r="I164" s="66"/>
      <c r="J164" s="66"/>
      <c r="K164" s="62"/>
      <c r="L164" s="86"/>
      <c r="M164" s="77"/>
      <c r="N164" s="78"/>
    </row>
    <row r="165" spans="1:14">
      <c r="A165" s="111">
        <f>+MATERIALES!A70</f>
        <v>7.11</v>
      </c>
      <c r="B165" s="70" t="str">
        <f>+MATERIALES!B70</f>
        <v>Ruana galvanizada C24 L=0.40 m</v>
      </c>
      <c r="C165" s="71" t="s">
        <v>102</v>
      </c>
      <c r="D165" s="72">
        <v>1</v>
      </c>
      <c r="E165" s="73"/>
      <c r="F165" s="74">
        <f>+MATERIALES!D70</f>
        <v>8350</v>
      </c>
      <c r="G165" s="74">
        <f t="shared" ref="G165:G173" si="30">D165*F165</f>
        <v>8350</v>
      </c>
      <c r="H165" s="70"/>
      <c r="I165" s="66"/>
      <c r="J165" s="66"/>
      <c r="K165" s="62"/>
      <c r="L165" s="86"/>
      <c r="M165" s="77"/>
      <c r="N165" s="78"/>
    </row>
    <row r="166" spans="1:14">
      <c r="A166" s="111">
        <f>+MATERIALES!A176</f>
        <v>11.16</v>
      </c>
      <c r="B166" s="70" t="str">
        <f>+MATERIALES!B176</f>
        <v>sika 1 - Impermeabilizante 4 kg</v>
      </c>
      <c r="C166" s="71" t="s">
        <v>13</v>
      </c>
      <c r="D166" s="72">
        <v>0.5</v>
      </c>
      <c r="E166" s="73"/>
      <c r="F166" s="74">
        <f>+MATERIALES!D176</f>
        <v>13475</v>
      </c>
      <c r="G166" s="74">
        <f t="shared" si="30"/>
        <v>6737.5</v>
      </c>
      <c r="H166" s="70"/>
      <c r="I166" s="66"/>
      <c r="J166" s="66"/>
      <c r="K166" s="62"/>
      <c r="L166" s="86"/>
      <c r="M166" s="77"/>
      <c r="N166" s="78"/>
    </row>
    <row r="167" spans="1:14">
      <c r="A167" s="111">
        <f>+MATERIALES!A177</f>
        <v>11.17</v>
      </c>
      <c r="B167" s="70" t="str">
        <f>+MATERIALES!B177</f>
        <v>Pintura anticorrosivo</v>
      </c>
      <c r="C167" s="71" t="s">
        <v>98</v>
      </c>
      <c r="D167" s="72">
        <v>2.1999999999999999E-2</v>
      </c>
      <c r="E167" s="73"/>
      <c r="F167" s="74">
        <f>+MATERIALES!D177</f>
        <v>43900</v>
      </c>
      <c r="G167" s="74">
        <f t="shared" si="30"/>
        <v>965.8</v>
      </c>
      <c r="H167" s="70"/>
      <c r="I167" s="66"/>
      <c r="J167" s="66"/>
      <c r="K167" s="62"/>
      <c r="L167" s="86"/>
      <c r="M167" s="77"/>
      <c r="N167" s="78"/>
    </row>
    <row r="168" spans="1:14">
      <c r="A168" s="111">
        <f>+MATERIALES!A169</f>
        <v>11.09</v>
      </c>
      <c r="B168" s="70" t="str">
        <f>+MATERIALES!B169</f>
        <v>brocha</v>
      </c>
      <c r="C168" s="71" t="s">
        <v>106</v>
      </c>
      <c r="D168" s="72">
        <f>1/10</f>
        <v>0.1</v>
      </c>
      <c r="E168" s="73"/>
      <c r="F168" s="74">
        <f>+MATERIALES!D169</f>
        <v>9900</v>
      </c>
      <c r="G168" s="74">
        <f t="shared" si="30"/>
        <v>990</v>
      </c>
      <c r="H168" s="70"/>
      <c r="I168" s="66"/>
      <c r="J168" s="66"/>
      <c r="K168" s="62"/>
      <c r="L168" s="86"/>
      <c r="M168" s="77"/>
      <c r="N168" s="78"/>
    </row>
    <row r="169" spans="1:14">
      <c r="A169" s="111">
        <f>+MATERIALES!A193</f>
        <v>12.12</v>
      </c>
      <c r="B169" s="70" t="str">
        <f>+MATERIALES!B193</f>
        <v>aux mortero de revoque 1:4:1/4</v>
      </c>
      <c r="C169" s="71" t="s">
        <v>12</v>
      </c>
      <c r="D169" s="72">
        <v>1.026E-2</v>
      </c>
      <c r="E169" s="73"/>
      <c r="F169" s="74">
        <f>+MATERIALES!D193</f>
        <v>390628.66420000006</v>
      </c>
      <c r="G169" s="74">
        <f t="shared" si="30"/>
        <v>4007.8500946920008</v>
      </c>
      <c r="H169" s="70"/>
      <c r="I169" s="66"/>
      <c r="J169" s="66"/>
      <c r="K169" s="62"/>
      <c r="L169" s="86"/>
      <c r="M169" s="77"/>
      <c r="N169" s="78"/>
    </row>
    <row r="170" spans="1:14">
      <c r="A170" s="111">
        <f>+A159</f>
        <v>12.06</v>
      </c>
      <c r="B170" s="70" t="s">
        <v>217</v>
      </c>
      <c r="C170" s="71" t="s">
        <v>216</v>
      </c>
      <c r="D170" s="72">
        <f>+D159</f>
        <v>1.11E-2</v>
      </c>
      <c r="E170" s="73"/>
      <c r="F170" s="74">
        <f>+F159</f>
        <v>23900</v>
      </c>
      <c r="G170" s="74">
        <f t="shared" si="30"/>
        <v>265.29000000000002</v>
      </c>
      <c r="H170" s="70"/>
      <c r="I170" s="66"/>
      <c r="J170" s="66"/>
      <c r="K170" s="62"/>
      <c r="L170" s="86"/>
      <c r="M170" s="77"/>
      <c r="N170" s="78"/>
    </row>
    <row r="171" spans="1:14">
      <c r="A171" s="111">
        <f>+A161</f>
        <v>12.09</v>
      </c>
      <c r="B171" s="70" t="s">
        <v>213</v>
      </c>
      <c r="C171" s="71" t="s">
        <v>14</v>
      </c>
      <c r="D171" s="72">
        <v>3.5000000000000003E-2</v>
      </c>
      <c r="E171" s="73"/>
      <c r="F171" s="156">
        <f>F160</f>
        <v>157142.74532700001</v>
      </c>
      <c r="G171" s="74">
        <f t="shared" si="30"/>
        <v>5499.9960864450013</v>
      </c>
      <c r="H171" s="70"/>
      <c r="I171" s="79">
        <f>G171*D164</f>
        <v>0</v>
      </c>
      <c r="J171" s="75"/>
      <c r="L171" s="86"/>
      <c r="M171" s="77"/>
      <c r="N171" s="78"/>
    </row>
    <row r="172" spans="1:14">
      <c r="A172" s="111">
        <f>+A160</f>
        <v>12.03</v>
      </c>
      <c r="B172" s="70" t="s">
        <v>221</v>
      </c>
      <c r="C172" s="71" t="s">
        <v>16</v>
      </c>
      <c r="D172" s="72">
        <f>SUM(G165:G170)</f>
        <v>21316.440094692</v>
      </c>
      <c r="E172" s="73"/>
      <c r="F172" s="80">
        <v>0.05</v>
      </c>
      <c r="G172" s="74">
        <f t="shared" si="30"/>
        <v>1065.8220047346001</v>
      </c>
      <c r="H172" s="70"/>
      <c r="I172" s="75"/>
      <c r="J172" s="79">
        <f>G172*D164</f>
        <v>0</v>
      </c>
      <c r="L172" s="86"/>
      <c r="M172" s="77"/>
      <c r="N172" s="78"/>
    </row>
    <row r="173" spans="1:14">
      <c r="A173" s="111">
        <f>+A162</f>
        <v>12.07</v>
      </c>
      <c r="B173" s="70" t="s">
        <v>218</v>
      </c>
      <c r="C173" s="71" t="s">
        <v>16</v>
      </c>
      <c r="D173" s="72">
        <f>G171</f>
        <v>5499.9960864450013</v>
      </c>
      <c r="E173" s="73"/>
      <c r="F173" s="80">
        <f>+F162</f>
        <v>0.05</v>
      </c>
      <c r="G173" s="74">
        <f t="shared" si="30"/>
        <v>274.9998043222501</v>
      </c>
      <c r="H173" s="70"/>
      <c r="I173" s="75"/>
      <c r="J173" s="75"/>
      <c r="K173" s="81">
        <f>G173*D164</f>
        <v>0</v>
      </c>
      <c r="L173" s="86"/>
      <c r="M173" s="77"/>
      <c r="N173" s="78"/>
    </row>
    <row r="174" spans="1:14">
      <c r="A174" s="93"/>
      <c r="B174" s="82" t="s">
        <v>438</v>
      </c>
      <c r="C174" s="170">
        <f>G164</f>
        <v>28157.257990193852</v>
      </c>
      <c r="D174" s="83"/>
      <c r="E174" s="84"/>
      <c r="F174" s="85"/>
      <c r="G174" s="85"/>
      <c r="H174" s="82"/>
      <c r="I174" s="66"/>
      <c r="J174" s="66"/>
      <c r="K174" s="62"/>
      <c r="L174" s="86">
        <f>I175+J175+K175</f>
        <v>4919540.0938276146</v>
      </c>
      <c r="M174" s="77"/>
      <c r="N174" s="78"/>
    </row>
    <row r="175" spans="1:14">
      <c r="A175" s="96" t="s">
        <v>271</v>
      </c>
      <c r="B175" s="97" t="s">
        <v>340</v>
      </c>
      <c r="C175" s="98" t="s">
        <v>258</v>
      </c>
      <c r="D175" s="99"/>
      <c r="E175" s="100"/>
      <c r="F175" s="101"/>
      <c r="G175" s="101"/>
      <c r="H175" s="97"/>
      <c r="I175" s="102">
        <f>SUM(I176:I222)</f>
        <v>4199781.3429677701</v>
      </c>
      <c r="J175" s="102">
        <f>SUM(J176:J222)</f>
        <v>509769.68371145602</v>
      </c>
      <c r="K175" s="103">
        <f>SUM(K176:K222)</f>
        <v>209989.06714838848</v>
      </c>
      <c r="L175" s="102">
        <f>I175/4</f>
        <v>1049945.3357419425</v>
      </c>
      <c r="M175" s="102">
        <f t="shared" ref="M175:N175" si="31">J175/4</f>
        <v>127442.420927864</v>
      </c>
      <c r="N175" s="102">
        <f t="shared" si="31"/>
        <v>52497.26678709712</v>
      </c>
    </row>
    <row r="176" spans="1:14" ht="73.5" customHeight="1">
      <c r="A176" s="105" t="s">
        <v>272</v>
      </c>
      <c r="B176" s="106" t="s">
        <v>273</v>
      </c>
      <c r="C176" s="107" t="s">
        <v>266</v>
      </c>
      <c r="D176" s="95">
        <f>+PRESUPUESTO!CS45</f>
        <v>159.12000000000003</v>
      </c>
      <c r="E176" s="108"/>
      <c r="F176" s="109"/>
      <c r="G176" s="109">
        <f>SUM(G177:G183)</f>
        <v>23046.893542545004</v>
      </c>
      <c r="H176" s="110"/>
      <c r="I176" s="66"/>
      <c r="J176" s="66"/>
      <c r="K176" s="62"/>
      <c r="L176" s="67"/>
      <c r="M176" s="68"/>
      <c r="N176" s="69"/>
    </row>
    <row r="177" spans="1:14">
      <c r="A177" s="111">
        <f>+MATERIALES!A193</f>
        <v>12.12</v>
      </c>
      <c r="B177" s="70" t="s">
        <v>224</v>
      </c>
      <c r="C177" s="71" t="s">
        <v>12</v>
      </c>
      <c r="D177" s="72">
        <v>0.02</v>
      </c>
      <c r="E177" s="73">
        <v>0.1</v>
      </c>
      <c r="F177" s="74">
        <f>+MATERIALES!D193</f>
        <v>390628.66420000006</v>
      </c>
      <c r="G177" s="74">
        <f>(D177*F177)+H177</f>
        <v>8593.830612400001</v>
      </c>
      <c r="H177" s="112">
        <f>(D177*F177)*E177</f>
        <v>781.25732840000012</v>
      </c>
      <c r="I177" s="75"/>
      <c r="J177" s="75"/>
      <c r="L177" s="76"/>
      <c r="M177" s="77"/>
      <c r="N177" s="78"/>
    </row>
    <row r="178" spans="1:14">
      <c r="A178" s="111">
        <f>+MATERIALES!A175</f>
        <v>11.15</v>
      </c>
      <c r="B178" s="70" t="s">
        <v>100</v>
      </c>
      <c r="C178" s="71" t="s">
        <v>98</v>
      </c>
      <c r="D178" s="72">
        <v>0.11111103979460847</v>
      </c>
      <c r="E178" s="73"/>
      <c r="F178" s="74">
        <f>+MATERIALES!D175</f>
        <v>15580</v>
      </c>
      <c r="G178" s="74">
        <f t="shared" ref="G178:G183" si="32">D178*F178</f>
        <v>1731.11</v>
      </c>
      <c r="H178" s="70"/>
      <c r="I178" s="75"/>
      <c r="J178" s="75"/>
      <c r="L178" s="76"/>
      <c r="M178" s="77"/>
      <c r="N178" s="78"/>
    </row>
    <row r="179" spans="1:14">
      <c r="A179" s="111">
        <f>+A149</f>
        <v>12.05</v>
      </c>
      <c r="B179" s="70" t="s">
        <v>215</v>
      </c>
      <c r="C179" s="71" t="s">
        <v>216</v>
      </c>
      <c r="D179" s="72">
        <v>0.2</v>
      </c>
      <c r="E179" s="73"/>
      <c r="F179" s="74">
        <f>+F149</f>
        <v>1500</v>
      </c>
      <c r="G179" s="74">
        <f t="shared" si="32"/>
        <v>300</v>
      </c>
      <c r="H179" s="70"/>
      <c r="I179" s="75"/>
      <c r="J179" s="75"/>
      <c r="L179" s="76"/>
      <c r="M179" s="77"/>
      <c r="N179" s="78"/>
    </row>
    <row r="180" spans="1:14">
      <c r="A180" s="111">
        <f>+MATERIALES!A55</f>
        <v>6.07</v>
      </c>
      <c r="B180" s="70" t="s">
        <v>220</v>
      </c>
      <c r="C180" s="71" t="s">
        <v>216</v>
      </c>
      <c r="D180" s="72">
        <v>0.2</v>
      </c>
      <c r="E180" s="73"/>
      <c r="F180" s="74">
        <f>+MATERIALES!D55</f>
        <v>500</v>
      </c>
      <c r="G180" s="74">
        <f t="shared" si="32"/>
        <v>100</v>
      </c>
      <c r="H180" s="70"/>
      <c r="I180" s="75"/>
      <c r="J180" s="75"/>
      <c r="L180" s="76"/>
      <c r="M180" s="77"/>
      <c r="N180" s="78"/>
    </row>
    <row r="181" spans="1:14">
      <c r="A181" s="111">
        <f>+A161</f>
        <v>12.09</v>
      </c>
      <c r="B181" s="70" t="s">
        <v>221</v>
      </c>
      <c r="C181" s="71" t="s">
        <v>16</v>
      </c>
      <c r="D181" s="72">
        <f>SUM(G177:G180)</f>
        <v>10724.940612400002</v>
      </c>
      <c r="E181" s="73"/>
      <c r="F181" s="80">
        <f>+F161</f>
        <v>0.05</v>
      </c>
      <c r="G181" s="74">
        <f t="shared" si="32"/>
        <v>536.24703062000015</v>
      </c>
      <c r="H181" s="70"/>
      <c r="I181" s="79"/>
      <c r="J181" s="79">
        <f>G181*D176</f>
        <v>85327.627512254447</v>
      </c>
      <c r="L181" s="76"/>
      <c r="M181" s="77"/>
      <c r="N181" s="78"/>
    </row>
    <row r="182" spans="1:14">
      <c r="A182" s="111">
        <f>+A160</f>
        <v>12.03</v>
      </c>
      <c r="B182" s="70" t="s">
        <v>213</v>
      </c>
      <c r="C182" s="71" t="s">
        <v>14</v>
      </c>
      <c r="D182" s="72">
        <f>1*1/14</f>
        <v>7.1428571428571425E-2</v>
      </c>
      <c r="E182" s="73"/>
      <c r="F182" s="74">
        <f>+F160</f>
        <v>157142.74532700001</v>
      </c>
      <c r="G182" s="74">
        <f t="shared" si="32"/>
        <v>11224.481809071429</v>
      </c>
      <c r="H182" s="70"/>
      <c r="I182" s="79">
        <f>G182*D176</f>
        <v>1786039.545459446</v>
      </c>
      <c r="J182" s="79"/>
      <c r="L182" s="76"/>
      <c r="M182" s="77"/>
      <c r="N182" s="78"/>
    </row>
    <row r="183" spans="1:14">
      <c r="A183" s="111">
        <f>+A162</f>
        <v>12.07</v>
      </c>
      <c r="B183" s="70" t="s">
        <v>218</v>
      </c>
      <c r="C183" s="71" t="s">
        <v>16</v>
      </c>
      <c r="D183" s="72">
        <f>G182</f>
        <v>11224.481809071429</v>
      </c>
      <c r="E183" s="73"/>
      <c r="F183" s="80">
        <f>+F162</f>
        <v>0.05</v>
      </c>
      <c r="G183" s="74">
        <f t="shared" si="32"/>
        <v>561.22409045357142</v>
      </c>
      <c r="H183" s="70"/>
      <c r="I183" s="75"/>
      <c r="J183" s="75"/>
      <c r="K183" s="81">
        <f>G183*D176</f>
        <v>89301.977272972304</v>
      </c>
      <c r="L183" s="76"/>
      <c r="M183" s="77"/>
      <c r="N183" s="78"/>
    </row>
    <row r="184" spans="1:14">
      <c r="A184" s="93"/>
      <c r="B184" s="82" t="s">
        <v>435</v>
      </c>
      <c r="C184" s="170">
        <f>G176</f>
        <v>23046.893542545004</v>
      </c>
      <c r="D184" s="83"/>
      <c r="E184" s="84"/>
      <c r="F184" s="85"/>
      <c r="G184" s="85"/>
      <c r="H184" s="82"/>
      <c r="I184" s="66"/>
      <c r="J184" s="66"/>
      <c r="K184" s="62"/>
      <c r="L184" s="67"/>
      <c r="M184" s="68"/>
      <c r="N184" s="69"/>
    </row>
    <row r="185" spans="1:14" ht="73.5" customHeight="1">
      <c r="A185" s="105" t="s">
        <v>819</v>
      </c>
      <c r="B185" s="106" t="s">
        <v>274</v>
      </c>
      <c r="C185" s="107" t="s">
        <v>266</v>
      </c>
      <c r="D185" s="95">
        <f>+PRESUPUESTO!CS47</f>
        <v>5.76</v>
      </c>
      <c r="E185" s="108"/>
      <c r="F185" s="109"/>
      <c r="G185" s="109">
        <f>SUM(G186:G193)</f>
        <v>8914.5640576300084</v>
      </c>
      <c r="H185" s="110"/>
      <c r="I185" s="66"/>
      <c r="J185" s="66"/>
      <c r="K185" s="62"/>
      <c r="L185" s="67"/>
      <c r="M185" s="68"/>
      <c r="N185" s="69"/>
    </row>
    <row r="186" spans="1:14">
      <c r="A186" s="111">
        <f>+MATERIALES!A166</f>
        <v>11.06</v>
      </c>
      <c r="B186" s="70" t="str">
        <f>+MATERIALES!B166</f>
        <v>Pintura viniltex pro 650 o similar 5 gl</v>
      </c>
      <c r="C186" s="71" t="s">
        <v>98</v>
      </c>
      <c r="D186" s="72">
        <v>2.5000000000000133E-2</v>
      </c>
      <c r="E186" s="73"/>
      <c r="F186" s="74">
        <f>+MATERIALES!D166</f>
        <v>51000</v>
      </c>
      <c r="G186" s="74">
        <f t="shared" ref="G186:G193" si="33">D186*F186</f>
        <v>1275.0000000000068</v>
      </c>
      <c r="H186" s="70"/>
      <c r="I186" s="75"/>
      <c r="J186" s="75"/>
      <c r="L186" s="76"/>
      <c r="M186" s="77"/>
      <c r="N186" s="78"/>
    </row>
    <row r="187" spans="1:14">
      <c r="A187" s="111">
        <f>+MATERIALES!A165</f>
        <v>11.05</v>
      </c>
      <c r="B187" s="70" t="s">
        <v>205</v>
      </c>
      <c r="C187" s="71" t="s">
        <v>13</v>
      </c>
      <c r="D187" s="72">
        <v>1</v>
      </c>
      <c r="E187" s="73"/>
      <c r="F187" s="74">
        <f>+MATERIALES!D165</f>
        <v>1378</v>
      </c>
      <c r="G187" s="74">
        <f t="shared" si="33"/>
        <v>1378</v>
      </c>
      <c r="H187" s="70"/>
      <c r="I187" s="75"/>
      <c r="J187" s="75"/>
      <c r="L187" s="76"/>
      <c r="M187" s="77"/>
      <c r="N187" s="78"/>
    </row>
    <row r="188" spans="1:14">
      <c r="A188" s="111">
        <f>+MATERIALES!A169</f>
        <v>11.09</v>
      </c>
      <c r="B188" s="70" t="s">
        <v>208</v>
      </c>
      <c r="C188" s="71" t="s">
        <v>106</v>
      </c>
      <c r="D188" s="72">
        <f>1/10</f>
        <v>0.1</v>
      </c>
      <c r="E188" s="73"/>
      <c r="F188" s="74">
        <f>+MATERIALES!D169</f>
        <v>9900</v>
      </c>
      <c r="G188" s="74">
        <f t="shared" si="33"/>
        <v>990</v>
      </c>
      <c r="H188" s="70"/>
      <c r="I188" s="75"/>
      <c r="J188" s="75"/>
      <c r="L188" s="76"/>
      <c r="M188" s="77"/>
      <c r="N188" s="78"/>
    </row>
    <row r="189" spans="1:14">
      <c r="A189" s="111">
        <f>+MATERIALES!A170</f>
        <v>11.1</v>
      </c>
      <c r="B189" s="70" t="s">
        <v>209</v>
      </c>
      <c r="C189" s="71" t="s">
        <v>106</v>
      </c>
      <c r="D189" s="72">
        <v>0.25</v>
      </c>
      <c r="E189" s="73"/>
      <c r="F189" s="74">
        <f>+MATERIALES!D170</f>
        <v>1700</v>
      </c>
      <c r="G189" s="74">
        <f t="shared" si="33"/>
        <v>425</v>
      </c>
      <c r="H189" s="70"/>
      <c r="I189" s="75"/>
      <c r="J189" s="75"/>
      <c r="L189" s="76"/>
      <c r="M189" s="77"/>
      <c r="N189" s="78"/>
    </row>
    <row r="190" spans="1:14">
      <c r="A190" s="111">
        <f>+MATERIALES!A171</f>
        <v>11.11</v>
      </c>
      <c r="B190" s="70" t="s">
        <v>127</v>
      </c>
      <c r="C190" s="71" t="s">
        <v>115</v>
      </c>
      <c r="D190" s="72">
        <v>0.1</v>
      </c>
      <c r="E190" s="73"/>
      <c r="F190" s="74">
        <f>+MATERIALES!G171</f>
        <v>9300</v>
      </c>
      <c r="G190" s="74">
        <f t="shared" si="33"/>
        <v>930</v>
      </c>
      <c r="H190" s="70"/>
      <c r="I190" s="75"/>
      <c r="J190" s="75"/>
      <c r="L190" s="76"/>
      <c r="M190" s="77"/>
      <c r="N190" s="78"/>
    </row>
    <row r="191" spans="1:14">
      <c r="A191" s="111">
        <f>+A181</f>
        <v>12.09</v>
      </c>
      <c r="B191" s="70" t="s">
        <v>221</v>
      </c>
      <c r="C191" s="71" t="s">
        <v>16</v>
      </c>
      <c r="D191" s="72">
        <f>SUM(G186:G190)</f>
        <v>4998.0000000000073</v>
      </c>
      <c r="E191" s="73"/>
      <c r="F191" s="80">
        <f>+F181</f>
        <v>0.05</v>
      </c>
      <c r="G191" s="74">
        <f t="shared" si="33"/>
        <v>249.90000000000038</v>
      </c>
      <c r="H191" s="70"/>
      <c r="I191" s="79"/>
      <c r="J191" s="79">
        <f>G191*D185</f>
        <v>1439.424000000002</v>
      </c>
      <c r="L191" s="76"/>
      <c r="M191" s="77"/>
      <c r="N191" s="78"/>
    </row>
    <row r="192" spans="1:14">
      <c r="A192" s="111">
        <f>+A182</f>
        <v>12.03</v>
      </c>
      <c r="B192" s="70" t="s">
        <v>213</v>
      </c>
      <c r="C192" s="71" t="s">
        <v>14</v>
      </c>
      <c r="D192" s="72">
        <f>1*1/45</f>
        <v>2.2222222222222223E-2</v>
      </c>
      <c r="E192" s="73"/>
      <c r="F192" s="74">
        <f>+F182</f>
        <v>157142.74532700001</v>
      </c>
      <c r="G192" s="74">
        <f t="shared" si="33"/>
        <v>3492.0610072666673</v>
      </c>
      <c r="H192" s="70"/>
      <c r="I192" s="79">
        <f>G192*D185</f>
        <v>20114.271401856004</v>
      </c>
      <c r="J192" s="79"/>
      <c r="L192" s="76"/>
      <c r="M192" s="77"/>
      <c r="N192" s="78"/>
    </row>
    <row r="193" spans="1:14">
      <c r="A193" s="111">
        <f>+A183</f>
        <v>12.07</v>
      </c>
      <c r="B193" s="70" t="s">
        <v>218</v>
      </c>
      <c r="C193" s="71" t="s">
        <v>16</v>
      </c>
      <c r="D193" s="72">
        <f>G192</f>
        <v>3492.0610072666673</v>
      </c>
      <c r="E193" s="73"/>
      <c r="F193" s="80">
        <f>+F183</f>
        <v>0.05</v>
      </c>
      <c r="G193" s="74">
        <f t="shared" si="33"/>
        <v>174.60305036333338</v>
      </c>
      <c r="H193" s="70"/>
      <c r="I193" s="75"/>
      <c r="J193" s="75"/>
      <c r="K193" s="81">
        <f>G193*D185</f>
        <v>1005.7135700928002</v>
      </c>
      <c r="L193" s="76"/>
      <c r="M193" s="77"/>
      <c r="N193" s="78"/>
    </row>
    <row r="194" spans="1:14">
      <c r="A194" s="93"/>
      <c r="B194" s="82" t="s">
        <v>435</v>
      </c>
      <c r="C194" s="170">
        <f>G185</f>
        <v>8914.5640576300084</v>
      </c>
      <c r="D194" s="83"/>
      <c r="E194" s="84"/>
      <c r="F194" s="85"/>
      <c r="G194" s="85"/>
      <c r="H194" s="82"/>
      <c r="I194" s="66"/>
      <c r="J194" s="66"/>
      <c r="K194" s="62"/>
      <c r="L194" s="67"/>
      <c r="M194" s="68"/>
      <c r="N194" s="69"/>
    </row>
    <row r="195" spans="1:14" ht="72">
      <c r="A195" s="105" t="s">
        <v>820</v>
      </c>
      <c r="B195" s="106" t="s">
        <v>275</v>
      </c>
      <c r="C195" s="107" t="s">
        <v>266</v>
      </c>
      <c r="D195" s="95">
        <f>+PRESUPUESTO!CS48</f>
        <v>41.6</v>
      </c>
      <c r="E195" s="108"/>
      <c r="F195" s="109"/>
      <c r="G195" s="109">
        <f>SUM(G196:G202)</f>
        <v>12509.295108056251</v>
      </c>
      <c r="H195" s="110"/>
      <c r="I195" s="66"/>
      <c r="J195" s="66"/>
      <c r="K195" s="62"/>
      <c r="L195" s="67"/>
      <c r="M195" s="68"/>
      <c r="N195" s="69"/>
    </row>
    <row r="196" spans="1:14">
      <c r="A196" s="111">
        <f>+MATERIALES!A167</f>
        <v>11.07</v>
      </c>
      <c r="B196" s="70" t="str">
        <f>+MATERIALES!B167</f>
        <v>Esmalte blanco superlavable para exterior 1 gl kolor o similar</v>
      </c>
      <c r="C196" s="71" t="s">
        <v>98</v>
      </c>
      <c r="D196" s="72">
        <f>1/25</f>
        <v>0.04</v>
      </c>
      <c r="E196" s="73"/>
      <c r="F196" s="74">
        <f>+MATERIALES!D167</f>
        <v>63900</v>
      </c>
      <c r="G196" s="74">
        <f t="shared" ref="G196:G202" si="34">D196*F196</f>
        <v>2556</v>
      </c>
      <c r="H196" s="70"/>
      <c r="I196" s="75"/>
      <c r="J196" s="75"/>
      <c r="L196" s="76"/>
      <c r="M196" s="77"/>
      <c r="N196" s="78"/>
    </row>
    <row r="197" spans="1:14">
      <c r="A197" s="111">
        <f>+A188</f>
        <v>11.09</v>
      </c>
      <c r="B197" s="70" t="s">
        <v>208</v>
      </c>
      <c r="C197" s="71" t="s">
        <v>106</v>
      </c>
      <c r="D197" s="72">
        <f>1/10</f>
        <v>0.1</v>
      </c>
      <c r="E197" s="73"/>
      <c r="F197" s="74">
        <f t="shared" ref="F197:F202" si="35">+F188</f>
        <v>9900</v>
      </c>
      <c r="G197" s="74">
        <f t="shared" si="34"/>
        <v>990</v>
      </c>
      <c r="H197" s="70"/>
      <c r="I197" s="75"/>
      <c r="J197" s="75"/>
      <c r="L197" s="76"/>
      <c r="M197" s="77"/>
      <c r="N197" s="78"/>
    </row>
    <row r="198" spans="1:14">
      <c r="A198" s="111">
        <f>+A189</f>
        <v>11.1</v>
      </c>
      <c r="B198" s="70" t="s">
        <v>209</v>
      </c>
      <c r="C198" s="71" t="s">
        <v>106</v>
      </c>
      <c r="D198" s="72">
        <v>0.25</v>
      </c>
      <c r="E198" s="73"/>
      <c r="F198" s="74">
        <f t="shared" si="35"/>
        <v>1700</v>
      </c>
      <c r="G198" s="74">
        <f t="shared" si="34"/>
        <v>425</v>
      </c>
      <c r="H198" s="70"/>
      <c r="I198" s="75"/>
      <c r="J198" s="75"/>
      <c r="L198" s="76"/>
      <c r="M198" s="77"/>
      <c r="N198" s="78"/>
    </row>
    <row r="199" spans="1:14">
      <c r="A199" s="111">
        <f>+A190</f>
        <v>11.11</v>
      </c>
      <c r="B199" s="70" t="s">
        <v>127</v>
      </c>
      <c r="C199" s="71" t="s">
        <v>115</v>
      </c>
      <c r="D199" s="72">
        <v>0.15</v>
      </c>
      <c r="E199" s="73"/>
      <c r="F199" s="74">
        <f t="shared" si="35"/>
        <v>9300</v>
      </c>
      <c r="G199" s="74">
        <f t="shared" si="34"/>
        <v>1395</v>
      </c>
      <c r="H199" s="70"/>
      <c r="I199" s="75"/>
      <c r="J199" s="75"/>
      <c r="L199" s="76"/>
      <c r="M199" s="77"/>
      <c r="N199" s="78"/>
    </row>
    <row r="200" spans="1:14">
      <c r="A200" s="111">
        <f>+A191</f>
        <v>12.09</v>
      </c>
      <c r="B200" s="70" t="s">
        <v>221</v>
      </c>
      <c r="C200" s="71" t="s">
        <v>16</v>
      </c>
      <c r="D200" s="72">
        <f>SUM(G196:G199)</f>
        <v>5366</v>
      </c>
      <c r="E200" s="73"/>
      <c r="F200" s="80">
        <f t="shared" si="35"/>
        <v>0.05</v>
      </c>
      <c r="G200" s="74">
        <f t="shared" si="34"/>
        <v>268.3</v>
      </c>
      <c r="H200" s="70"/>
      <c r="I200" s="79"/>
      <c r="J200" s="79">
        <f>G200*D195</f>
        <v>11161.28</v>
      </c>
      <c r="L200" s="76"/>
      <c r="M200" s="77"/>
      <c r="N200" s="78"/>
    </row>
    <row r="201" spans="1:14">
      <c r="A201" s="111">
        <f t="shared" ref="A201:A202" si="36">+A192</f>
        <v>12.03</v>
      </c>
      <c r="B201" s="70" t="s">
        <v>213</v>
      </c>
      <c r="C201" s="71" t="s">
        <v>14</v>
      </c>
      <c r="D201" s="72">
        <f>1*1/24</f>
        <v>4.1666666666666664E-2</v>
      </c>
      <c r="E201" s="73"/>
      <c r="F201" s="74">
        <f t="shared" si="35"/>
        <v>157142.74532700001</v>
      </c>
      <c r="G201" s="74">
        <f t="shared" si="34"/>
        <v>6547.6143886250002</v>
      </c>
      <c r="H201" s="70"/>
      <c r="I201" s="79">
        <f>G201*D195</f>
        <v>272380.75856680004</v>
      </c>
      <c r="J201" s="79"/>
      <c r="L201" s="76"/>
      <c r="M201" s="77"/>
      <c r="N201" s="78"/>
    </row>
    <row r="202" spans="1:14">
      <c r="A202" s="111">
        <f t="shared" si="36"/>
        <v>12.07</v>
      </c>
      <c r="B202" s="70" t="s">
        <v>218</v>
      </c>
      <c r="C202" s="71" t="s">
        <v>16</v>
      </c>
      <c r="D202" s="72">
        <f>G201</f>
        <v>6547.6143886250002</v>
      </c>
      <c r="E202" s="73"/>
      <c r="F202" s="80">
        <f t="shared" si="35"/>
        <v>0.05</v>
      </c>
      <c r="G202" s="74">
        <f t="shared" si="34"/>
        <v>327.38071943125004</v>
      </c>
      <c r="H202" s="70"/>
      <c r="I202" s="75"/>
      <c r="J202" s="75"/>
      <c r="K202" s="81">
        <f>G202*D195</f>
        <v>13619.037928340002</v>
      </c>
      <c r="L202" s="76"/>
      <c r="M202" s="77"/>
      <c r="N202" s="78"/>
    </row>
    <row r="203" spans="1:14">
      <c r="A203" s="93"/>
      <c r="B203" s="82" t="s">
        <v>435</v>
      </c>
      <c r="C203" s="170">
        <f>G195</f>
        <v>12509.295108056251</v>
      </c>
      <c r="D203" s="83"/>
      <c r="E203" s="84"/>
      <c r="F203" s="85"/>
      <c r="G203" s="85"/>
      <c r="H203" s="82"/>
      <c r="I203" s="66"/>
      <c r="J203" s="66"/>
      <c r="K203" s="62"/>
      <c r="L203" s="67"/>
      <c r="M203" s="68"/>
      <c r="N203" s="69"/>
    </row>
    <row r="204" spans="1:14" ht="90" customHeight="1">
      <c r="A204" s="105" t="s">
        <v>378</v>
      </c>
      <c r="B204" s="106" t="s">
        <v>467</v>
      </c>
      <c r="C204" s="107" t="s">
        <v>266</v>
      </c>
      <c r="D204" s="95">
        <f>+PRESUPUESTO!CS50</f>
        <v>159.32000000000002</v>
      </c>
      <c r="E204" s="108"/>
      <c r="F204" s="109"/>
      <c r="G204" s="109">
        <f>SUM(G205:G212)</f>
        <v>58433.146865347058</v>
      </c>
      <c r="H204" s="110"/>
      <c r="I204" s="66"/>
      <c r="J204" s="66"/>
      <c r="K204" s="62"/>
      <c r="L204" s="67"/>
      <c r="M204" s="68"/>
      <c r="N204" s="69"/>
    </row>
    <row r="205" spans="1:14">
      <c r="A205" s="111">
        <f>+MATERIALES!A30</f>
        <v>4.01</v>
      </c>
      <c r="B205" s="70" t="s">
        <v>119</v>
      </c>
      <c r="C205" s="71" t="s">
        <v>120</v>
      </c>
      <c r="D205" s="72">
        <v>1</v>
      </c>
      <c r="E205" s="73">
        <v>0.05</v>
      </c>
      <c r="F205" s="74">
        <f>+MATERIALES!G30</f>
        <v>25400</v>
      </c>
      <c r="G205" s="74">
        <f>(D205*F205)+H205</f>
        <v>26670</v>
      </c>
      <c r="H205" s="112">
        <f>(D205*F205)*E205</f>
        <v>1270</v>
      </c>
      <c r="I205" s="75"/>
      <c r="J205" s="75"/>
      <c r="L205" s="76"/>
      <c r="M205" s="77"/>
      <c r="N205" s="78"/>
    </row>
    <row r="206" spans="1:14">
      <c r="A206" s="111">
        <f>+MATERIALES!A192</f>
        <v>12.11</v>
      </c>
      <c r="B206" s="70" t="s">
        <v>223</v>
      </c>
      <c r="C206" s="71" t="s">
        <v>12</v>
      </c>
      <c r="D206" s="72">
        <v>2.5000000000000001E-2</v>
      </c>
      <c r="E206" s="73">
        <v>0.05</v>
      </c>
      <c r="F206" s="74">
        <f>+MATERIALES!D192</f>
        <v>390628.66420000006</v>
      </c>
      <c r="G206" s="74">
        <f>(D206*F206)+H206</f>
        <v>10254.002435250002</v>
      </c>
      <c r="H206" s="112">
        <f>(D206*F206)*E206</f>
        <v>488.28583025000012</v>
      </c>
      <c r="I206" s="75"/>
      <c r="J206" s="75"/>
      <c r="L206" s="76"/>
      <c r="M206" s="77"/>
      <c r="N206" s="78"/>
    </row>
    <row r="207" spans="1:14">
      <c r="A207" s="111">
        <f>+MATERIALES!A36</f>
        <v>4.07</v>
      </c>
      <c r="B207" s="70" t="s">
        <v>91</v>
      </c>
      <c r="C207" s="71" t="s">
        <v>13</v>
      </c>
      <c r="D207" s="72">
        <v>4</v>
      </c>
      <c r="E207" s="73"/>
      <c r="F207" s="74">
        <f>+MATERIALES!G36</f>
        <v>1268</v>
      </c>
      <c r="G207" s="74">
        <f t="shared" ref="G207:G212" si="37">D207*F207</f>
        <v>5072</v>
      </c>
      <c r="H207" s="70"/>
      <c r="I207" s="75"/>
      <c r="J207" s="75"/>
      <c r="L207" s="76"/>
      <c r="M207" s="77"/>
      <c r="N207" s="78"/>
    </row>
    <row r="208" spans="1:14">
      <c r="A208" s="111">
        <f>+MATERIALES!A164</f>
        <v>11.04</v>
      </c>
      <c r="B208" s="70" t="str">
        <f>+B217</f>
        <v>Boquilla color blanco/beige x 5k</v>
      </c>
      <c r="C208" s="71" t="s">
        <v>13</v>
      </c>
      <c r="D208" s="72">
        <v>0.25</v>
      </c>
      <c r="E208" s="73"/>
      <c r="F208" s="74">
        <f>+MATERIALES!D164</f>
        <v>4680</v>
      </c>
      <c r="G208" s="74">
        <f t="shared" si="37"/>
        <v>1170</v>
      </c>
      <c r="H208" s="70"/>
      <c r="I208" s="75"/>
      <c r="J208" s="75"/>
      <c r="L208" s="76"/>
      <c r="M208" s="77"/>
      <c r="N208" s="78"/>
    </row>
    <row r="209" spans="1:14">
      <c r="A209" s="111">
        <f>+A199</f>
        <v>11.11</v>
      </c>
      <c r="B209" s="70" t="s">
        <v>127</v>
      </c>
      <c r="C209" s="71" t="s">
        <v>115</v>
      </c>
      <c r="D209" s="72">
        <v>0.1</v>
      </c>
      <c r="E209" s="73"/>
      <c r="F209" s="74">
        <f>+F199</f>
        <v>9300</v>
      </c>
      <c r="G209" s="74">
        <f t="shared" si="37"/>
        <v>930</v>
      </c>
      <c r="H209" s="70"/>
      <c r="I209" s="75"/>
      <c r="J209" s="75"/>
      <c r="L209" s="76"/>
      <c r="M209" s="77"/>
      <c r="N209" s="78"/>
    </row>
    <row r="210" spans="1:14">
      <c r="A210" s="111">
        <f>+A200</f>
        <v>12.09</v>
      </c>
      <c r="B210" s="70" t="s">
        <v>221</v>
      </c>
      <c r="C210" s="71" t="s">
        <v>16</v>
      </c>
      <c r="D210" s="72">
        <f>SUM(G205:G209)</f>
        <v>44096.002435250004</v>
      </c>
      <c r="E210" s="73"/>
      <c r="F210" s="80">
        <f>+F200</f>
        <v>0.05</v>
      </c>
      <c r="G210" s="74">
        <f t="shared" si="37"/>
        <v>2204.8001217625001</v>
      </c>
      <c r="H210" s="70"/>
      <c r="I210" s="79"/>
      <c r="J210" s="79">
        <f>G210*D204</f>
        <v>351268.75539920159</v>
      </c>
      <c r="L210" s="76"/>
      <c r="M210" s="77"/>
      <c r="N210" s="78"/>
    </row>
    <row r="211" spans="1:14">
      <c r="A211" s="111">
        <f t="shared" ref="A211:A212" si="38">+A201</f>
        <v>12.03</v>
      </c>
      <c r="B211" s="70" t="s">
        <v>213</v>
      </c>
      <c r="C211" s="71" t="s">
        <v>14</v>
      </c>
      <c r="D211" s="72">
        <f>1*1/13.6</f>
        <v>7.3529411764705885E-2</v>
      </c>
      <c r="E211" s="73"/>
      <c r="F211" s="74">
        <f t="shared" ref="F211:F212" si="39">+F201</f>
        <v>157142.74532700001</v>
      </c>
      <c r="G211" s="74">
        <f t="shared" si="37"/>
        <v>11554.613626985296</v>
      </c>
      <c r="H211" s="70"/>
      <c r="I211" s="79">
        <f>G211*D204</f>
        <v>1840881.0430512975</v>
      </c>
      <c r="J211" s="79"/>
      <c r="L211" s="76"/>
      <c r="M211" s="77"/>
      <c r="N211" s="78"/>
    </row>
    <row r="212" spans="1:14">
      <c r="A212" s="111">
        <f t="shared" si="38"/>
        <v>12.07</v>
      </c>
      <c r="B212" s="70" t="s">
        <v>218</v>
      </c>
      <c r="C212" s="71" t="s">
        <v>16</v>
      </c>
      <c r="D212" s="72">
        <f>G211</f>
        <v>11554.613626985296</v>
      </c>
      <c r="E212" s="73"/>
      <c r="F212" s="80">
        <f t="shared" si="39"/>
        <v>0.05</v>
      </c>
      <c r="G212" s="74">
        <f t="shared" si="37"/>
        <v>577.73068134926484</v>
      </c>
      <c r="H212" s="70"/>
      <c r="I212" s="75"/>
      <c r="J212" s="75"/>
      <c r="K212" s="81">
        <f>G212*D204</f>
        <v>92044.05215256488</v>
      </c>
      <c r="L212" s="76"/>
      <c r="M212" s="77"/>
      <c r="N212" s="78"/>
    </row>
    <row r="213" spans="1:14">
      <c r="A213" s="93"/>
      <c r="B213" s="82" t="s">
        <v>435</v>
      </c>
      <c r="C213" s="170">
        <f>G204</f>
        <v>58433.146865347058</v>
      </c>
      <c r="D213" s="83"/>
      <c r="E213" s="84"/>
      <c r="F213" s="85"/>
      <c r="G213" s="85"/>
      <c r="H213" s="82"/>
      <c r="I213" s="66"/>
      <c r="J213" s="66"/>
      <c r="K213" s="62"/>
      <c r="L213" s="67"/>
      <c r="M213" s="68"/>
      <c r="N213" s="69"/>
    </row>
    <row r="214" spans="1:14" ht="33" customHeight="1">
      <c r="A214" s="105" t="s">
        <v>379</v>
      </c>
      <c r="B214" s="106" t="s">
        <v>276</v>
      </c>
      <c r="C214" s="107" t="s">
        <v>265</v>
      </c>
      <c r="D214" s="95">
        <f>+PRESUPUESTO!CS51</f>
        <v>87.600000000000009</v>
      </c>
      <c r="E214" s="108"/>
      <c r="F214" s="109"/>
      <c r="G214" s="109">
        <f>SUM(G215:G221)</f>
        <v>17881.376067497586</v>
      </c>
      <c r="H214" s="110"/>
      <c r="I214" s="66"/>
      <c r="J214" s="66"/>
      <c r="K214" s="62"/>
      <c r="L214" s="67"/>
      <c r="M214" s="68"/>
      <c r="N214" s="69"/>
    </row>
    <row r="215" spans="1:14">
      <c r="A215" s="111">
        <f>+MATERIALES!A34</f>
        <v>4.05</v>
      </c>
      <c r="B215" s="70" t="str">
        <f>+MATERIALES!B34</f>
        <v>Cenefa decorado pared listello autumn beige cara unica 8 x 25 cm</v>
      </c>
      <c r="C215" s="71" t="s">
        <v>106</v>
      </c>
      <c r="D215" s="72">
        <v>4</v>
      </c>
      <c r="E215" s="73"/>
      <c r="F215" s="74">
        <f>+MATERIALES!G34</f>
        <v>3100</v>
      </c>
      <c r="G215" s="74">
        <f t="shared" ref="G215:G221" si="40">D215*F215</f>
        <v>12400</v>
      </c>
      <c r="H215" s="112"/>
      <c r="I215" s="75"/>
      <c r="J215" s="75"/>
      <c r="L215" s="76"/>
      <c r="M215" s="77"/>
      <c r="N215" s="78"/>
    </row>
    <row r="216" spans="1:14">
      <c r="A216" s="111">
        <f t="shared" ref="A216:A221" si="41">+A207</f>
        <v>4.07</v>
      </c>
      <c r="B216" s="70" t="s">
        <v>91</v>
      </c>
      <c r="C216" s="71" t="s">
        <v>13</v>
      </c>
      <c r="D216" s="72">
        <f>4*0.08</f>
        <v>0.32</v>
      </c>
      <c r="E216" s="73"/>
      <c r="F216" s="74">
        <f t="shared" ref="F216:F221" si="42">+F207</f>
        <v>1268</v>
      </c>
      <c r="G216" s="74">
        <f t="shared" si="40"/>
        <v>405.76</v>
      </c>
      <c r="H216" s="70"/>
      <c r="I216" s="75"/>
      <c r="J216" s="75"/>
      <c r="L216" s="76"/>
      <c r="M216" s="77"/>
      <c r="N216" s="78"/>
    </row>
    <row r="217" spans="1:14">
      <c r="A217" s="111">
        <f t="shared" si="41"/>
        <v>11.04</v>
      </c>
      <c r="B217" s="70" t="str">
        <f>+B255</f>
        <v>Boquilla color blanco/beige x 5k</v>
      </c>
      <c r="C217" s="71" t="s">
        <v>13</v>
      </c>
      <c r="D217" s="72">
        <v>0.02</v>
      </c>
      <c r="E217" s="73"/>
      <c r="F217" s="74">
        <f t="shared" si="42"/>
        <v>4680</v>
      </c>
      <c r="G217" s="74">
        <f t="shared" si="40"/>
        <v>93.600000000000009</v>
      </c>
      <c r="H217" s="70"/>
      <c r="I217" s="75"/>
      <c r="J217" s="75"/>
      <c r="L217" s="76"/>
      <c r="M217" s="77"/>
      <c r="N217" s="78"/>
    </row>
    <row r="218" spans="1:14">
      <c r="A218" s="111">
        <f t="shared" si="41"/>
        <v>11.11</v>
      </c>
      <c r="B218" s="70" t="s">
        <v>127</v>
      </c>
      <c r="C218" s="71" t="s">
        <v>115</v>
      </c>
      <c r="D218" s="72">
        <f>0.5*0.2</f>
        <v>0.1</v>
      </c>
      <c r="E218" s="73"/>
      <c r="F218" s="74">
        <f t="shared" si="42"/>
        <v>9300</v>
      </c>
      <c r="G218" s="74">
        <f>D218*F218</f>
        <v>930</v>
      </c>
      <c r="H218" s="70"/>
      <c r="I218" s="75"/>
      <c r="J218" s="75"/>
      <c r="L218" s="76"/>
      <c r="M218" s="77"/>
      <c r="N218" s="78"/>
    </row>
    <row r="219" spans="1:14">
      <c r="A219" s="111">
        <f t="shared" si="41"/>
        <v>12.09</v>
      </c>
      <c r="B219" s="70" t="s">
        <v>221</v>
      </c>
      <c r="C219" s="71" t="s">
        <v>16</v>
      </c>
      <c r="D219" s="72">
        <f>SUM(G215:G218)</f>
        <v>13829.36</v>
      </c>
      <c r="E219" s="73"/>
      <c r="F219" s="80">
        <f t="shared" si="42"/>
        <v>0.05</v>
      </c>
      <c r="G219" s="74">
        <f t="shared" si="40"/>
        <v>691.46800000000007</v>
      </c>
      <c r="H219" s="70"/>
      <c r="I219" s="79"/>
      <c r="J219" s="79">
        <f>G219*D214</f>
        <v>60572.596800000014</v>
      </c>
      <c r="L219" s="76"/>
      <c r="M219" s="77"/>
      <c r="N219" s="78"/>
    </row>
    <row r="220" spans="1:14">
      <c r="A220" s="111">
        <f t="shared" si="41"/>
        <v>12.03</v>
      </c>
      <c r="B220" s="70" t="s">
        <v>213</v>
      </c>
      <c r="C220" s="71" t="s">
        <v>14</v>
      </c>
      <c r="D220" s="72">
        <f>1*1/10.9*0.222</f>
        <v>2.0366972477064219E-2</v>
      </c>
      <c r="E220" s="73"/>
      <c r="F220" s="74">
        <f t="shared" si="42"/>
        <v>157142.74532700001</v>
      </c>
      <c r="G220" s="74">
        <f t="shared" si="40"/>
        <v>3200.5219690453209</v>
      </c>
      <c r="H220" s="70"/>
      <c r="I220" s="79">
        <f>G220*D214</f>
        <v>280365.72448837012</v>
      </c>
      <c r="J220" s="79"/>
      <c r="L220" s="76"/>
      <c r="M220" s="77"/>
      <c r="N220" s="78"/>
    </row>
    <row r="221" spans="1:14">
      <c r="A221" s="111">
        <f t="shared" si="41"/>
        <v>12.07</v>
      </c>
      <c r="B221" s="70" t="s">
        <v>218</v>
      </c>
      <c r="C221" s="71" t="s">
        <v>16</v>
      </c>
      <c r="D221" s="72">
        <f>G220</f>
        <v>3200.5219690453209</v>
      </c>
      <c r="E221" s="73"/>
      <c r="F221" s="80">
        <f t="shared" si="42"/>
        <v>0.05</v>
      </c>
      <c r="G221" s="74">
        <f t="shared" si="40"/>
        <v>160.02609845226607</v>
      </c>
      <c r="H221" s="70"/>
      <c r="I221" s="75"/>
      <c r="J221" s="75"/>
      <c r="K221" s="81">
        <f>G221*D214</f>
        <v>14018.286224418509</v>
      </c>
      <c r="L221" s="76"/>
      <c r="M221" s="77"/>
      <c r="N221" s="78"/>
    </row>
    <row r="222" spans="1:14">
      <c r="A222" s="93"/>
      <c r="B222" s="82" t="s">
        <v>438</v>
      </c>
      <c r="C222" s="170">
        <f>G214</f>
        <v>17881.376067497586</v>
      </c>
      <c r="D222" s="83"/>
      <c r="E222" s="84"/>
      <c r="F222" s="85"/>
      <c r="G222" s="85"/>
      <c r="H222" s="82"/>
      <c r="I222" s="66"/>
      <c r="J222" s="66"/>
      <c r="K222" s="62"/>
      <c r="L222" s="86">
        <f>I223+J223+K223</f>
        <v>28846288.445012011</v>
      </c>
      <c r="M222" s="77"/>
      <c r="N222" s="78"/>
    </row>
    <row r="223" spans="1:14">
      <c r="A223" s="96" t="s">
        <v>277</v>
      </c>
      <c r="B223" s="97" t="s">
        <v>341</v>
      </c>
      <c r="C223" s="98" t="s">
        <v>258</v>
      </c>
      <c r="D223" s="99"/>
      <c r="E223" s="100"/>
      <c r="F223" s="101"/>
      <c r="G223" s="101"/>
      <c r="H223" s="97"/>
      <c r="I223" s="102">
        <f>SUM(I224:I278)</f>
        <v>23676553.85858928</v>
      </c>
      <c r="J223" s="102">
        <f>SUM(J224:J278)</f>
        <v>3985906.8934932658</v>
      </c>
      <c r="K223" s="103">
        <f>SUM(K224:K278)</f>
        <v>1183827.6929294639</v>
      </c>
      <c r="L223" s="102">
        <f>I223/4</f>
        <v>5919138.4646473201</v>
      </c>
      <c r="M223" s="102">
        <f t="shared" ref="M223:N223" si="43">J223/4</f>
        <v>996476.72337331646</v>
      </c>
      <c r="N223" s="102">
        <f t="shared" si="43"/>
        <v>295956.92323236598</v>
      </c>
    </row>
    <row r="224" spans="1:14">
      <c r="A224" s="105" t="s">
        <v>278</v>
      </c>
      <c r="B224" s="106" t="s">
        <v>279</v>
      </c>
      <c r="C224" s="107" t="s">
        <v>266</v>
      </c>
      <c r="D224" s="95">
        <f>+PRESUPUESTO!CS54</f>
        <v>712.26999999999987</v>
      </c>
      <c r="E224" s="108"/>
      <c r="F224" s="109"/>
      <c r="G224" s="109">
        <f>SUM(G225:G228)</f>
        <v>29783.399243692504</v>
      </c>
      <c r="H224" s="110"/>
      <c r="I224" s="66"/>
      <c r="J224" s="66"/>
      <c r="K224" s="62"/>
      <c r="L224" s="67"/>
      <c r="M224" s="68"/>
      <c r="N224" s="69"/>
    </row>
    <row r="225" spans="1:14">
      <c r="A225" s="111">
        <f>+A206</f>
        <v>12.11</v>
      </c>
      <c r="B225" s="70" t="s">
        <v>223</v>
      </c>
      <c r="C225" s="71" t="s">
        <v>12</v>
      </c>
      <c r="D225" s="72">
        <v>0.05</v>
      </c>
      <c r="E225" s="73">
        <v>0.05</v>
      </c>
      <c r="F225" s="74">
        <f>+F206</f>
        <v>390628.66420000006</v>
      </c>
      <c r="G225" s="74">
        <f>(D225*F225)+H225</f>
        <v>20508.004870500004</v>
      </c>
      <c r="H225" s="112">
        <f>(D225*F225)*E225</f>
        <v>976.57166050000023</v>
      </c>
      <c r="I225" s="75"/>
      <c r="J225" s="75"/>
      <c r="L225" s="76"/>
      <c r="M225" s="77"/>
      <c r="N225" s="78"/>
    </row>
    <row r="226" spans="1:14">
      <c r="A226" s="111">
        <f>+A220</f>
        <v>12.03</v>
      </c>
      <c r="B226" s="70" t="s">
        <v>213</v>
      </c>
      <c r="C226" s="71" t="s">
        <v>14</v>
      </c>
      <c r="D226" s="72">
        <f>1*1/20</f>
        <v>0.05</v>
      </c>
      <c r="E226" s="73"/>
      <c r="F226" s="74">
        <f>+F220</f>
        <v>157142.74532700001</v>
      </c>
      <c r="G226" s="74">
        <f t="shared" ref="G226:G228" si="44">D226*F226</f>
        <v>7857.1372663500006</v>
      </c>
      <c r="H226" s="70"/>
      <c r="I226" s="79">
        <f>G226*D224</f>
        <v>5596403.1607031142</v>
      </c>
      <c r="J226" s="75"/>
      <c r="L226" s="76"/>
      <c r="M226" s="77"/>
      <c r="N226" s="78"/>
    </row>
    <row r="227" spans="1:14">
      <c r="A227" s="111">
        <f>+A219</f>
        <v>12.09</v>
      </c>
      <c r="B227" s="70" t="s">
        <v>221</v>
      </c>
      <c r="C227" s="71" t="s">
        <v>16</v>
      </c>
      <c r="D227" s="72">
        <f>G225</f>
        <v>20508.004870500004</v>
      </c>
      <c r="E227" s="73"/>
      <c r="F227" s="80">
        <f>+F219</f>
        <v>0.05</v>
      </c>
      <c r="G227" s="74">
        <f t="shared" si="44"/>
        <v>1025.4002435250002</v>
      </c>
      <c r="H227" s="70"/>
      <c r="I227" s="75"/>
      <c r="J227" s="79">
        <f>G227*D224</f>
        <v>730361.83145555179</v>
      </c>
      <c r="L227" s="76"/>
      <c r="M227" s="77"/>
      <c r="N227" s="78"/>
    </row>
    <row r="228" spans="1:14">
      <c r="A228" s="111">
        <f>+A221</f>
        <v>12.07</v>
      </c>
      <c r="B228" s="70" t="s">
        <v>218</v>
      </c>
      <c r="C228" s="71" t="s">
        <v>16</v>
      </c>
      <c r="D228" s="72">
        <f>G226</f>
        <v>7857.1372663500006</v>
      </c>
      <c r="E228" s="73"/>
      <c r="F228" s="80">
        <f>+F221</f>
        <v>0.05</v>
      </c>
      <c r="G228" s="74">
        <f t="shared" si="44"/>
        <v>392.85686331750003</v>
      </c>
      <c r="H228" s="70"/>
      <c r="I228" s="75"/>
      <c r="J228" s="75"/>
      <c r="K228" s="81">
        <f>G228*D224</f>
        <v>279820.15803515568</v>
      </c>
      <c r="L228" s="76"/>
      <c r="M228" s="77"/>
      <c r="N228" s="78"/>
    </row>
    <row r="229" spans="1:14">
      <c r="A229" s="93"/>
      <c r="B229" s="82" t="s">
        <v>435</v>
      </c>
      <c r="C229" s="170">
        <f>G224</f>
        <v>29783.399243692504</v>
      </c>
      <c r="D229" s="83"/>
      <c r="E229" s="84"/>
      <c r="F229" s="85"/>
      <c r="G229" s="85"/>
      <c r="H229" s="82"/>
      <c r="I229" s="66"/>
      <c r="J229" s="66"/>
      <c r="K229" s="62"/>
      <c r="L229" s="67"/>
      <c r="M229" s="68"/>
      <c r="N229" s="69"/>
    </row>
    <row r="230" spans="1:14" ht="86.4">
      <c r="A230" s="105" t="s">
        <v>382</v>
      </c>
      <c r="B230" s="106" t="s">
        <v>456</v>
      </c>
      <c r="C230" s="107" t="s">
        <v>266</v>
      </c>
      <c r="D230" s="95">
        <f>+PRESUPUESTO!CS56</f>
        <v>44.489999999999995</v>
      </c>
      <c r="E230" s="108"/>
      <c r="F230" s="109"/>
      <c r="G230" s="109">
        <f>SUM(G231:G239)</f>
        <v>87351.460502231304</v>
      </c>
      <c r="H230" s="110"/>
      <c r="I230" s="66"/>
      <c r="J230" s="66"/>
      <c r="K230" s="62"/>
      <c r="L230" s="67"/>
      <c r="M230" s="68"/>
      <c r="N230" s="69"/>
    </row>
    <row r="231" spans="1:14">
      <c r="A231" s="111">
        <f>+MATERIALES!A194</f>
        <v>12.13</v>
      </c>
      <c r="B231" s="70" t="s">
        <v>225</v>
      </c>
      <c r="C231" s="71" t="s">
        <v>12</v>
      </c>
      <c r="D231" s="72">
        <v>0.1</v>
      </c>
      <c r="E231" s="73">
        <v>0.05</v>
      </c>
      <c r="F231" s="74">
        <f>+MATERIALES!D194</f>
        <v>471543.36629999994</v>
      </c>
      <c r="G231" s="74">
        <f t="shared" ref="G231:G236" si="45">(D231*F231)+H231</f>
        <v>49512.0534615</v>
      </c>
      <c r="H231" s="112">
        <f t="shared" ref="H231:H236" si="46">(D231*F231)*E231</f>
        <v>2357.7168314999999</v>
      </c>
      <c r="I231" s="75"/>
      <c r="J231" s="75"/>
      <c r="L231" s="76"/>
      <c r="M231" s="77"/>
      <c r="N231" s="78"/>
    </row>
    <row r="232" spans="1:14">
      <c r="A232" s="111">
        <f>+MATERIALES!A23</f>
        <v>3.08</v>
      </c>
      <c r="B232" s="70" t="s">
        <v>124</v>
      </c>
      <c r="C232" s="71" t="s">
        <v>106</v>
      </c>
      <c r="D232" s="72">
        <v>6.7001674879347231E-2</v>
      </c>
      <c r="E232" s="73">
        <f>(2.35+5.9)*0.1/(2.35*6)</f>
        <v>5.8510638297872342E-2</v>
      </c>
      <c r="F232" s="74">
        <f>+MATERIALES!D23</f>
        <v>202000</v>
      </c>
      <c r="G232" s="74">
        <f t="shared" si="45"/>
        <v>14326.241100000001</v>
      </c>
      <c r="H232" s="112">
        <f t="shared" si="46"/>
        <v>791.90277437185932</v>
      </c>
      <c r="I232" s="75"/>
      <c r="J232" s="75"/>
      <c r="L232" s="76"/>
      <c r="M232" s="77"/>
      <c r="N232" s="78"/>
    </row>
    <row r="233" spans="1:14">
      <c r="A233" s="111">
        <f>+MATERIALES!A49</f>
        <v>6.01</v>
      </c>
      <c r="B233" s="70" t="s">
        <v>284</v>
      </c>
      <c r="C233" s="71" t="s">
        <v>106</v>
      </c>
      <c r="D233" s="72">
        <f>(3.08*2+1.8*2)/(3.08*1.8)/3/3</f>
        <v>0.19560686227352894</v>
      </c>
      <c r="E233" s="73">
        <v>0.05</v>
      </c>
      <c r="F233" s="74">
        <f>+MATERIALES!D49</f>
        <v>11585</v>
      </c>
      <c r="G233" s="74">
        <f t="shared" si="45"/>
        <v>2379.4107744107746</v>
      </c>
      <c r="H233" s="112">
        <f t="shared" si="46"/>
        <v>113.30527497194164</v>
      </c>
      <c r="I233" s="75"/>
      <c r="J233" s="75"/>
      <c r="L233" s="76"/>
      <c r="M233" s="77"/>
      <c r="N233" s="78"/>
    </row>
    <row r="234" spans="1:14">
      <c r="A234" s="111">
        <f>+MATERIALES!A10</f>
        <v>2.02</v>
      </c>
      <c r="B234" s="70" t="s">
        <v>94</v>
      </c>
      <c r="C234" s="71" t="s">
        <v>12</v>
      </c>
      <c r="D234" s="72">
        <v>0.05</v>
      </c>
      <c r="E234" s="73">
        <v>0.2</v>
      </c>
      <c r="F234" s="74">
        <f>+MATERIALES!G10</f>
        <v>68213</v>
      </c>
      <c r="G234" s="74">
        <f t="shared" si="45"/>
        <v>4092.78</v>
      </c>
      <c r="H234" s="112">
        <f t="shared" si="46"/>
        <v>682.13000000000011</v>
      </c>
      <c r="I234" s="75"/>
      <c r="J234" s="75"/>
      <c r="L234" s="76"/>
      <c r="M234" s="77"/>
      <c r="N234" s="78"/>
    </row>
    <row r="235" spans="1:14">
      <c r="A235" s="111">
        <f>+MATERIALES!A33</f>
        <v>4.04</v>
      </c>
      <c r="B235" s="70" t="s">
        <v>122</v>
      </c>
      <c r="C235" s="71" t="s">
        <v>106</v>
      </c>
      <c r="D235" s="72">
        <v>1</v>
      </c>
      <c r="E235" s="73">
        <v>0.05</v>
      </c>
      <c r="F235" s="74">
        <f>+MATERIALES!D33</f>
        <v>1266</v>
      </c>
      <c r="G235" s="74">
        <f t="shared" si="45"/>
        <v>1329.3</v>
      </c>
      <c r="H235" s="112">
        <f t="shared" si="46"/>
        <v>63.300000000000004</v>
      </c>
      <c r="I235" s="75"/>
      <c r="J235" s="75"/>
      <c r="L235" s="76"/>
      <c r="M235" s="77"/>
      <c r="N235" s="78"/>
    </row>
    <row r="236" spans="1:14">
      <c r="A236" s="111">
        <f>+MATERIALES!A18</f>
        <v>3.03</v>
      </c>
      <c r="B236" s="70" t="s">
        <v>114</v>
      </c>
      <c r="C236" s="71" t="s">
        <v>115</v>
      </c>
      <c r="D236" s="72">
        <v>0.08</v>
      </c>
      <c r="E236" s="73">
        <v>0.05</v>
      </c>
      <c r="F236" s="74">
        <f>+MATERIALES!D18</f>
        <v>3900</v>
      </c>
      <c r="G236" s="74">
        <f t="shared" si="45"/>
        <v>327.60000000000002</v>
      </c>
      <c r="H236" s="112">
        <f t="shared" si="46"/>
        <v>15.600000000000001</v>
      </c>
      <c r="I236" s="75"/>
      <c r="J236" s="75"/>
      <c r="L236" s="76"/>
      <c r="M236" s="77"/>
      <c r="N236" s="78"/>
    </row>
    <row r="237" spans="1:14">
      <c r="A237" s="111">
        <f>+A226</f>
        <v>12.03</v>
      </c>
      <c r="B237" s="70" t="s">
        <v>213</v>
      </c>
      <c r="C237" s="71" t="s">
        <v>14</v>
      </c>
      <c r="D237" s="72">
        <f>1*1/14</f>
        <v>7.1428571428571425E-2</v>
      </c>
      <c r="E237" s="73"/>
      <c r="F237" s="74">
        <f>+F226</f>
        <v>157142.74532700001</v>
      </c>
      <c r="G237" s="74">
        <f t="shared" ref="G237:G239" si="47">D237*F237</f>
        <v>11224.481809071429</v>
      </c>
      <c r="H237" s="70"/>
      <c r="I237" s="79">
        <f>G237*D230</f>
        <v>499377.19568558782</v>
      </c>
      <c r="J237" s="75"/>
      <c r="L237" s="76"/>
      <c r="M237" s="77"/>
      <c r="N237" s="78"/>
    </row>
    <row r="238" spans="1:14">
      <c r="A238" s="111">
        <f t="shared" ref="A238:A239" si="48">+A227</f>
        <v>12.09</v>
      </c>
      <c r="B238" s="70" t="s">
        <v>221</v>
      </c>
      <c r="C238" s="71" t="s">
        <v>16</v>
      </c>
      <c r="D238" s="72">
        <f>SUM(G231:G236)</f>
        <v>71967.385335910774</v>
      </c>
      <c r="E238" s="73"/>
      <c r="F238" s="80">
        <f t="shared" ref="F238:F239" si="49">+F227</f>
        <v>0.05</v>
      </c>
      <c r="G238" s="74">
        <f t="shared" si="47"/>
        <v>3598.3692667955388</v>
      </c>
      <c r="H238" s="70"/>
      <c r="I238" s="75"/>
      <c r="J238" s="79">
        <f>G238*D230</f>
        <v>160091.4486797335</v>
      </c>
      <c r="L238" s="76"/>
      <c r="M238" s="77"/>
      <c r="N238" s="78"/>
    </row>
    <row r="239" spans="1:14">
      <c r="A239" s="111">
        <f t="shared" si="48"/>
        <v>12.07</v>
      </c>
      <c r="B239" s="70" t="s">
        <v>218</v>
      </c>
      <c r="C239" s="71" t="s">
        <v>16</v>
      </c>
      <c r="D239" s="72">
        <f>G237</f>
        <v>11224.481809071429</v>
      </c>
      <c r="E239" s="73"/>
      <c r="F239" s="80">
        <f t="shared" si="49"/>
        <v>0.05</v>
      </c>
      <c r="G239" s="74">
        <f t="shared" si="47"/>
        <v>561.22409045357142</v>
      </c>
      <c r="H239" s="70"/>
      <c r="I239" s="75"/>
      <c r="J239" s="75"/>
      <c r="K239" s="81">
        <f>G239*D230</f>
        <v>24968.85978427939</v>
      </c>
      <c r="L239" s="76"/>
      <c r="M239" s="77"/>
      <c r="N239" s="78"/>
    </row>
    <row r="240" spans="1:14">
      <c r="A240" s="93"/>
      <c r="B240" s="82" t="s">
        <v>435</v>
      </c>
      <c r="C240" s="170">
        <f>G230</f>
        <v>87351.460502231304</v>
      </c>
      <c r="D240" s="83"/>
      <c r="E240" s="84"/>
      <c r="F240" s="85"/>
      <c r="G240" s="85"/>
      <c r="H240" s="82"/>
      <c r="I240" s="66"/>
      <c r="J240" s="66"/>
      <c r="K240" s="62"/>
      <c r="L240" s="67"/>
      <c r="M240" s="68"/>
      <c r="N240" s="69"/>
    </row>
    <row r="241" spans="1:14">
      <c r="A241" s="105" t="s">
        <v>387</v>
      </c>
      <c r="B241" s="106" t="s">
        <v>280</v>
      </c>
      <c r="C241" s="107" t="s">
        <v>266</v>
      </c>
      <c r="D241" s="95">
        <f>+PRESUPUESTO!CS58</f>
        <v>140.80000000000001</v>
      </c>
      <c r="E241" s="108"/>
      <c r="F241" s="109"/>
      <c r="G241" s="109">
        <f>SUM(G242:G249)</f>
        <v>10027.462303734001</v>
      </c>
      <c r="H241" s="110"/>
      <c r="I241" s="66"/>
      <c r="J241" s="66"/>
      <c r="K241" s="62"/>
      <c r="L241" s="67"/>
      <c r="M241" s="68"/>
      <c r="N241" s="69"/>
    </row>
    <row r="242" spans="1:14">
      <c r="A242" s="111">
        <f>+A252</f>
        <v>4.03</v>
      </c>
      <c r="B242" s="70" t="str">
        <f>+B252</f>
        <v>piso goran beige corona 45.8 x 45.8 ref. 458084031 o similar</v>
      </c>
      <c r="C242" s="71" t="s">
        <v>120</v>
      </c>
      <c r="D242" s="72">
        <v>0.1</v>
      </c>
      <c r="E242" s="73">
        <v>0.05</v>
      </c>
      <c r="F242" s="74">
        <f>+F252</f>
        <v>19500</v>
      </c>
      <c r="G242" s="74">
        <f>(D242*F242)+H242</f>
        <v>2047.5</v>
      </c>
      <c r="H242" s="112">
        <f>(D242*F242)*E242</f>
        <v>97.5</v>
      </c>
      <c r="I242" s="75"/>
      <c r="J242" s="75"/>
      <c r="L242" s="76"/>
      <c r="M242" s="77"/>
      <c r="N242" s="78"/>
    </row>
    <row r="243" spans="1:14">
      <c r="A243" s="111">
        <f>+A216</f>
        <v>4.07</v>
      </c>
      <c r="B243" s="70" t="s">
        <v>91</v>
      </c>
      <c r="C243" s="71" t="s">
        <v>13</v>
      </c>
      <c r="D243" s="72">
        <f>0.4*0.1</f>
        <v>4.0000000000000008E-2</v>
      </c>
      <c r="E243" s="73"/>
      <c r="F243" s="74">
        <f>+F216</f>
        <v>1268</v>
      </c>
      <c r="G243" s="74">
        <f t="shared" ref="G243:G249" si="50">D243*F243</f>
        <v>50.720000000000013</v>
      </c>
      <c r="H243" s="70"/>
      <c r="I243" s="75"/>
      <c r="J243" s="75"/>
      <c r="L243" s="76"/>
      <c r="M243" s="77"/>
      <c r="N243" s="78"/>
    </row>
    <row r="244" spans="1:14">
      <c r="A244" s="111">
        <f>+A217</f>
        <v>11.04</v>
      </c>
      <c r="B244" s="70" t="str">
        <f>+B255</f>
        <v>Boquilla color blanco/beige x 5k</v>
      </c>
      <c r="C244" s="71" t="s">
        <v>13</v>
      </c>
      <c r="D244" s="72">
        <f>0.24*0.1</f>
        <v>2.4E-2</v>
      </c>
      <c r="E244" s="73"/>
      <c r="F244" s="74">
        <f>+F217</f>
        <v>4680</v>
      </c>
      <c r="G244" s="74">
        <f t="shared" si="50"/>
        <v>112.32000000000001</v>
      </c>
      <c r="H244" s="70"/>
      <c r="I244" s="75"/>
      <c r="J244" s="75"/>
      <c r="L244" s="76"/>
      <c r="M244" s="77"/>
      <c r="N244" s="78"/>
    </row>
    <row r="245" spans="1:14">
      <c r="A245" s="111">
        <f>+A218</f>
        <v>11.11</v>
      </c>
      <c r="B245" s="70" t="s">
        <v>127</v>
      </c>
      <c r="C245" s="71" t="s">
        <v>115</v>
      </c>
      <c r="D245" s="72">
        <f>0.1*0.1</f>
        <v>1.0000000000000002E-2</v>
      </c>
      <c r="E245" s="73"/>
      <c r="F245" s="74">
        <f>+F218</f>
        <v>9300</v>
      </c>
      <c r="G245" s="74">
        <f t="shared" si="50"/>
        <v>93.000000000000014</v>
      </c>
      <c r="H245" s="70"/>
      <c r="I245" s="75"/>
      <c r="J245" s="75"/>
      <c r="L245" s="76"/>
      <c r="M245" s="77"/>
      <c r="N245" s="78"/>
    </row>
    <row r="246" spans="1:14">
      <c r="A246" s="111">
        <f>+MATERIALES!A189</f>
        <v>12.08</v>
      </c>
      <c r="B246" s="70" t="s">
        <v>219</v>
      </c>
      <c r="C246" s="71" t="s">
        <v>216</v>
      </c>
      <c r="D246" s="72">
        <f>1/28</f>
        <v>3.5714285714285712E-2</v>
      </c>
      <c r="E246" s="73"/>
      <c r="F246" s="74">
        <f>+MATERIALES!D189</f>
        <v>26900</v>
      </c>
      <c r="G246" s="74">
        <f t="shared" si="50"/>
        <v>960.71428571428567</v>
      </c>
      <c r="H246" s="70"/>
      <c r="I246" s="75"/>
      <c r="J246" s="75"/>
      <c r="L246" s="76"/>
      <c r="M246" s="77"/>
      <c r="N246" s="78"/>
    </row>
    <row r="247" spans="1:14">
      <c r="A247" s="111">
        <f>+A238</f>
        <v>12.09</v>
      </c>
      <c r="B247" s="70" t="s">
        <v>221</v>
      </c>
      <c r="C247" s="71" t="s">
        <v>16</v>
      </c>
      <c r="D247" s="72">
        <f>SUM(G242:G246)</f>
        <v>3264.2542857142857</v>
      </c>
      <c r="E247" s="73"/>
      <c r="F247" s="80">
        <f>+F238</f>
        <v>0.05</v>
      </c>
      <c r="G247" s="74">
        <f t="shared" si="50"/>
        <v>163.2127142857143</v>
      </c>
      <c r="H247" s="70"/>
      <c r="I247" s="75"/>
      <c r="J247" s="79">
        <f>G247*D241</f>
        <v>22980.350171428574</v>
      </c>
      <c r="L247" s="76"/>
      <c r="M247" s="77"/>
      <c r="N247" s="78"/>
    </row>
    <row r="248" spans="1:14">
      <c r="A248" s="111">
        <f>+A237</f>
        <v>12.03</v>
      </c>
      <c r="B248" s="70" t="s">
        <v>213</v>
      </c>
      <c r="C248" s="71" t="s">
        <v>14</v>
      </c>
      <c r="D248" s="72">
        <f>1*1/10*0.4</f>
        <v>4.0000000000000008E-2</v>
      </c>
      <c r="E248" s="73"/>
      <c r="F248" s="74">
        <f>F237</f>
        <v>157142.74532700001</v>
      </c>
      <c r="G248" s="74">
        <f t="shared" si="50"/>
        <v>6285.7098130800014</v>
      </c>
      <c r="H248" s="70"/>
      <c r="I248" s="79">
        <f>G248*D241</f>
        <v>885027.94168166432</v>
      </c>
      <c r="J248" s="75"/>
      <c r="L248" s="76"/>
      <c r="M248" s="77"/>
      <c r="N248" s="78"/>
    </row>
    <row r="249" spans="1:14">
      <c r="A249" s="111">
        <f>+A239</f>
        <v>12.07</v>
      </c>
      <c r="B249" s="70" t="s">
        <v>218</v>
      </c>
      <c r="C249" s="71" t="s">
        <v>16</v>
      </c>
      <c r="D249" s="72">
        <f>G248</f>
        <v>6285.7098130800014</v>
      </c>
      <c r="E249" s="73"/>
      <c r="F249" s="80">
        <f>F239</f>
        <v>0.05</v>
      </c>
      <c r="G249" s="74">
        <f t="shared" si="50"/>
        <v>314.28549065400011</v>
      </c>
      <c r="H249" s="70"/>
      <c r="I249" s="75"/>
      <c r="J249" s="75"/>
      <c r="K249" s="81">
        <f>G249*D241</f>
        <v>44251.397084083219</v>
      </c>
      <c r="L249" s="76"/>
      <c r="M249" s="77"/>
      <c r="N249" s="78"/>
    </row>
    <row r="250" spans="1:14">
      <c r="A250" s="93"/>
      <c r="B250" s="82" t="s">
        <v>435</v>
      </c>
      <c r="C250" s="170">
        <f>G241</f>
        <v>10027.462303734001</v>
      </c>
      <c r="D250" s="83"/>
      <c r="E250" s="84"/>
      <c r="F250" s="85"/>
      <c r="G250" s="85"/>
      <c r="H250" s="82"/>
      <c r="I250" s="66"/>
      <c r="J250" s="66"/>
      <c r="K250" s="62"/>
      <c r="L250" s="67"/>
      <c r="M250" s="68"/>
      <c r="N250" s="69"/>
    </row>
    <row r="251" spans="1:14">
      <c r="A251" s="105" t="s">
        <v>388</v>
      </c>
      <c r="B251" s="106" t="s">
        <v>281</v>
      </c>
      <c r="C251" s="107" t="s">
        <v>266</v>
      </c>
      <c r="D251" s="95">
        <f>+PRESUPUESTO!CS59</f>
        <v>1216.3349999999998</v>
      </c>
      <c r="E251" s="108"/>
      <c r="F251" s="109"/>
      <c r="G251" s="109">
        <f>SUM(G252:G260)</f>
        <v>65272.3553301375</v>
      </c>
      <c r="H251" s="110"/>
      <c r="I251" s="66"/>
      <c r="J251" s="66"/>
      <c r="K251" s="62"/>
      <c r="L251" s="67"/>
      <c r="M251" s="68"/>
      <c r="N251" s="69"/>
    </row>
    <row r="252" spans="1:14">
      <c r="A252" s="111">
        <f>+MATERIALES!A32</f>
        <v>4.03</v>
      </c>
      <c r="B252" s="70" t="str">
        <f>+MATERIALES!B32</f>
        <v>piso goran beige corona 45.8 x 45.8 ref. 458084031 o similar</v>
      </c>
      <c r="C252" s="71" t="s">
        <v>120</v>
      </c>
      <c r="D252" s="72">
        <v>1</v>
      </c>
      <c r="E252" s="73">
        <v>0.05</v>
      </c>
      <c r="F252" s="74">
        <f>+MATERIALES!D32</f>
        <v>19500</v>
      </c>
      <c r="G252" s="74">
        <f>(D252*F252)+H252</f>
        <v>20475</v>
      </c>
      <c r="H252" s="112">
        <f>(D252*F252)*E252</f>
        <v>975</v>
      </c>
      <c r="I252" s="75"/>
      <c r="J252" s="75"/>
      <c r="L252" s="76"/>
      <c r="M252" s="77"/>
      <c r="N252" s="78"/>
    </row>
    <row r="253" spans="1:14">
      <c r="A253" s="111">
        <f>+A206</f>
        <v>12.11</v>
      </c>
      <c r="B253" s="70" t="s">
        <v>223</v>
      </c>
      <c r="C253" s="71" t="s">
        <v>12</v>
      </c>
      <c r="D253" s="72">
        <v>0.05</v>
      </c>
      <c r="E253" s="73">
        <v>0.05</v>
      </c>
      <c r="F253" s="74">
        <f>+F206</f>
        <v>390628.66420000006</v>
      </c>
      <c r="G253" s="74">
        <f>(D253*F253)+H253</f>
        <v>20508.004870500004</v>
      </c>
      <c r="H253" s="112">
        <f>(D253*F253)*E253</f>
        <v>976.57166050000023</v>
      </c>
      <c r="I253" s="75"/>
      <c r="J253" s="75"/>
      <c r="L253" s="76"/>
      <c r="M253" s="77"/>
      <c r="N253" s="78"/>
    </row>
    <row r="254" spans="1:14">
      <c r="A254" s="111">
        <f>+A243</f>
        <v>4.07</v>
      </c>
      <c r="B254" s="70" t="s">
        <v>91</v>
      </c>
      <c r="C254" s="71" t="s">
        <v>13</v>
      </c>
      <c r="D254" s="72">
        <v>4</v>
      </c>
      <c r="E254" s="73"/>
      <c r="F254" s="74">
        <f t="shared" ref="F254:F260" si="51">+F243</f>
        <v>1268</v>
      </c>
      <c r="G254" s="74">
        <f t="shared" ref="G254:G260" si="52">D254*F254</f>
        <v>5072</v>
      </c>
      <c r="H254" s="70"/>
      <c r="I254" s="75"/>
      <c r="J254" s="75"/>
      <c r="L254" s="76"/>
      <c r="M254" s="77"/>
      <c r="N254" s="78"/>
    </row>
    <row r="255" spans="1:14">
      <c r="A255" s="111">
        <f>+A244</f>
        <v>11.04</v>
      </c>
      <c r="B255" s="70" t="str">
        <f>+MATERIALES!B164</f>
        <v>Boquilla color blanco/beige x 5k</v>
      </c>
      <c r="C255" s="71" t="s">
        <v>13</v>
      </c>
      <c r="D255" s="72">
        <v>0.24</v>
      </c>
      <c r="E255" s="73"/>
      <c r="F255" s="74">
        <f t="shared" si="51"/>
        <v>4680</v>
      </c>
      <c r="G255" s="74">
        <f t="shared" si="52"/>
        <v>1123.2</v>
      </c>
      <c r="H255" s="70"/>
      <c r="I255" s="75"/>
      <c r="J255" s="75"/>
      <c r="L255" s="76"/>
      <c r="M255" s="77"/>
      <c r="N255" s="78"/>
    </row>
    <row r="256" spans="1:14">
      <c r="A256" s="111">
        <f>+A245</f>
        <v>11.11</v>
      </c>
      <c r="B256" s="70" t="s">
        <v>127</v>
      </c>
      <c r="C256" s="71" t="s">
        <v>115</v>
      </c>
      <c r="D256" s="72">
        <v>0.1</v>
      </c>
      <c r="E256" s="73"/>
      <c r="F256" s="74">
        <f t="shared" si="51"/>
        <v>9300</v>
      </c>
      <c r="G256" s="74">
        <f t="shared" si="52"/>
        <v>930</v>
      </c>
      <c r="H256" s="70"/>
      <c r="I256" s="75"/>
      <c r="J256" s="75"/>
      <c r="L256" s="76"/>
      <c r="M256" s="77"/>
      <c r="N256" s="78"/>
    </row>
    <row r="257" spans="1:14">
      <c r="A257" s="111">
        <f>+A246</f>
        <v>12.08</v>
      </c>
      <c r="B257" s="70" t="s">
        <v>219</v>
      </c>
      <c r="C257" s="71" t="s">
        <v>216</v>
      </c>
      <c r="D257" s="72">
        <f>1/28</f>
        <v>3.5714285714285712E-2</v>
      </c>
      <c r="E257" s="73"/>
      <c r="F257" s="74">
        <f t="shared" si="51"/>
        <v>26900</v>
      </c>
      <c r="G257" s="74">
        <f t="shared" si="52"/>
        <v>960.71428571428567</v>
      </c>
      <c r="H257" s="70"/>
      <c r="I257" s="75"/>
      <c r="J257" s="75"/>
      <c r="L257" s="76"/>
      <c r="M257" s="77"/>
      <c r="N257" s="78"/>
    </row>
    <row r="258" spans="1:14">
      <c r="A258" s="111">
        <f>+A247</f>
        <v>12.09</v>
      </c>
      <c r="B258" s="70" t="s">
        <v>221</v>
      </c>
      <c r="C258" s="71" t="s">
        <v>16</v>
      </c>
      <c r="D258" s="72">
        <f>SUM(G252:G257)</f>
        <v>49068.919156214288</v>
      </c>
      <c r="E258" s="73"/>
      <c r="F258" s="80">
        <f t="shared" si="51"/>
        <v>0.05</v>
      </c>
      <c r="G258" s="74">
        <f t="shared" si="52"/>
        <v>2453.4459578107144</v>
      </c>
      <c r="H258" s="70"/>
      <c r="I258" s="79"/>
      <c r="J258" s="79">
        <f>G258*D251</f>
        <v>2984212.189093695</v>
      </c>
      <c r="L258" s="76"/>
      <c r="M258" s="77"/>
      <c r="N258" s="78"/>
    </row>
    <row r="259" spans="1:14">
      <c r="A259" s="111">
        <f t="shared" ref="A259:A260" si="53">+A248</f>
        <v>12.03</v>
      </c>
      <c r="B259" s="70" t="s">
        <v>213</v>
      </c>
      <c r="C259" s="71" t="s">
        <v>14</v>
      </c>
      <c r="D259" s="72">
        <f>1*1/12</f>
        <v>8.3333333333333329E-2</v>
      </c>
      <c r="E259" s="73"/>
      <c r="F259" s="74">
        <f t="shared" si="51"/>
        <v>157142.74532700001</v>
      </c>
      <c r="G259" s="74">
        <f t="shared" si="52"/>
        <v>13095.22877725</v>
      </c>
      <c r="H259" s="70"/>
      <c r="I259" s="79">
        <f>G259*D251</f>
        <v>15928185.094776377</v>
      </c>
      <c r="J259" s="79"/>
      <c r="L259" s="76"/>
      <c r="M259" s="77"/>
      <c r="N259" s="78"/>
    </row>
    <row r="260" spans="1:14">
      <c r="A260" s="111">
        <f t="shared" si="53"/>
        <v>12.07</v>
      </c>
      <c r="B260" s="70" t="s">
        <v>218</v>
      </c>
      <c r="C260" s="71" t="s">
        <v>16</v>
      </c>
      <c r="D260" s="72">
        <f>G259</f>
        <v>13095.22877725</v>
      </c>
      <c r="E260" s="73"/>
      <c r="F260" s="80">
        <f t="shared" si="51"/>
        <v>0.05</v>
      </c>
      <c r="G260" s="74">
        <f t="shared" si="52"/>
        <v>654.76143886250009</v>
      </c>
      <c r="H260" s="70"/>
      <c r="I260" s="75"/>
      <c r="J260" s="75"/>
      <c r="K260" s="81">
        <f>G260*D251</f>
        <v>796409.25473881897</v>
      </c>
      <c r="L260" s="76"/>
      <c r="M260" s="77"/>
      <c r="N260" s="78"/>
    </row>
    <row r="261" spans="1:14">
      <c r="A261" s="93"/>
      <c r="B261" s="82" t="s">
        <v>435</v>
      </c>
      <c r="C261" s="170">
        <f>G251</f>
        <v>65272.3553301375</v>
      </c>
      <c r="D261" s="83"/>
      <c r="E261" s="84"/>
      <c r="F261" s="85"/>
      <c r="G261" s="85"/>
      <c r="H261" s="82"/>
      <c r="I261" s="66"/>
      <c r="J261" s="66"/>
      <c r="K261" s="62"/>
      <c r="L261" s="67"/>
      <c r="M261" s="68"/>
      <c r="N261" s="69"/>
    </row>
    <row r="262" spans="1:14" ht="57.6">
      <c r="A262" s="105" t="s">
        <v>389</v>
      </c>
      <c r="B262" s="106" t="s">
        <v>941</v>
      </c>
      <c r="C262" s="107" t="s">
        <v>266</v>
      </c>
      <c r="D262" s="95">
        <f>+PRESUPUESTO!CS60</f>
        <v>32.924999999999997</v>
      </c>
      <c r="E262" s="108"/>
      <c r="F262" s="109"/>
      <c r="G262" s="109">
        <f>SUM(G263:G270)</f>
        <v>41808.370662084373</v>
      </c>
      <c r="H262" s="110"/>
      <c r="I262" s="66"/>
      <c r="J262" s="66"/>
      <c r="K262" s="62"/>
      <c r="L262" s="67"/>
      <c r="M262" s="68"/>
      <c r="N262" s="69"/>
    </row>
    <row r="263" spans="1:14">
      <c r="A263" s="111">
        <f>+MATERIALES!A30</f>
        <v>4.01</v>
      </c>
      <c r="B263" s="70" t="str">
        <f>+MATERIALES!B30</f>
        <v>ceramica egeo blanco 20.5x20.5 ref. 202204001 o similar</v>
      </c>
      <c r="C263" s="71" t="s">
        <v>120</v>
      </c>
      <c r="D263" s="72">
        <v>1</v>
      </c>
      <c r="E263" s="73">
        <v>0.05</v>
      </c>
      <c r="F263" s="74">
        <f>+MATERIALES!D30</f>
        <v>25400</v>
      </c>
      <c r="G263" s="74">
        <f>(D263*F263)+H263</f>
        <v>26670</v>
      </c>
      <c r="H263" s="112">
        <f>(D263*F263)*E263</f>
        <v>1270</v>
      </c>
      <c r="I263" s="75"/>
      <c r="J263" s="75"/>
      <c r="L263" s="76"/>
      <c r="M263" s="77"/>
      <c r="N263" s="78"/>
    </row>
    <row r="264" spans="1:14">
      <c r="A264" s="111">
        <f>+A254</f>
        <v>4.07</v>
      </c>
      <c r="B264" s="70" t="s">
        <v>91</v>
      </c>
      <c r="C264" s="71" t="s">
        <v>13</v>
      </c>
      <c r="D264" s="72">
        <v>0.32</v>
      </c>
      <c r="E264" s="73"/>
      <c r="F264" s="74">
        <f>+F254</f>
        <v>1268</v>
      </c>
      <c r="G264" s="74">
        <f t="shared" ref="G264:G270" si="54">D264*F264</f>
        <v>405.76</v>
      </c>
      <c r="H264" s="70"/>
      <c r="I264" s="75"/>
      <c r="J264" s="75"/>
      <c r="L264" s="76"/>
      <c r="M264" s="77"/>
      <c r="N264" s="78"/>
    </row>
    <row r="265" spans="1:14">
      <c r="A265" s="111">
        <f>+A255</f>
        <v>11.04</v>
      </c>
      <c r="B265" s="70" t="str">
        <f>+MATERIALES!B164</f>
        <v>Boquilla color blanco/beige x 5k</v>
      </c>
      <c r="C265" s="71" t="s">
        <v>13</v>
      </c>
      <c r="D265" s="72">
        <v>0.22</v>
      </c>
      <c r="E265" s="73"/>
      <c r="F265" s="74">
        <f>+F255</f>
        <v>4680</v>
      </c>
      <c r="G265" s="74">
        <f t="shared" si="54"/>
        <v>1029.5999999999999</v>
      </c>
      <c r="H265" s="70"/>
      <c r="I265" s="75"/>
      <c r="J265" s="75"/>
      <c r="L265" s="76"/>
      <c r="M265" s="77"/>
      <c r="N265" s="78"/>
    </row>
    <row r="266" spans="1:14">
      <c r="A266" s="111">
        <f>+A256</f>
        <v>11.11</v>
      </c>
      <c r="B266" s="70" t="s">
        <v>127</v>
      </c>
      <c r="C266" s="71" t="s">
        <v>115</v>
      </c>
      <c r="D266" s="72">
        <v>0.1</v>
      </c>
      <c r="E266" s="73"/>
      <c r="F266" s="74">
        <f>+F256</f>
        <v>9300</v>
      </c>
      <c r="G266" s="74">
        <f t="shared" si="54"/>
        <v>930</v>
      </c>
      <c r="H266" s="70"/>
      <c r="I266" s="75"/>
      <c r="J266" s="75"/>
      <c r="L266" s="76"/>
      <c r="M266" s="77"/>
      <c r="N266" s="78"/>
    </row>
    <row r="267" spans="1:14">
      <c r="A267" s="111">
        <f>+A257</f>
        <v>12.08</v>
      </c>
      <c r="B267" s="70" t="s">
        <v>219</v>
      </c>
      <c r="C267" s="71" t="s">
        <v>216</v>
      </c>
      <c r="D267" s="72">
        <f>1/28</f>
        <v>3.5714285714285712E-2</v>
      </c>
      <c r="E267" s="73"/>
      <c r="F267" s="74">
        <f>+F257</f>
        <v>26900</v>
      </c>
      <c r="G267" s="74">
        <f t="shared" si="54"/>
        <v>960.71428571428567</v>
      </c>
      <c r="H267" s="70"/>
      <c r="I267" s="75"/>
      <c r="J267" s="75"/>
      <c r="L267" s="76"/>
      <c r="M267" s="77"/>
      <c r="N267" s="78"/>
    </row>
    <row r="268" spans="1:14">
      <c r="A268" s="111">
        <f>+A258</f>
        <v>12.09</v>
      </c>
      <c r="B268" s="70" t="s">
        <v>221</v>
      </c>
      <c r="C268" s="71" t="s">
        <v>16</v>
      </c>
      <c r="D268" s="72">
        <f>SUM(G263:G267)</f>
        <v>29996.074285714283</v>
      </c>
      <c r="E268" s="73"/>
      <c r="F268" s="80">
        <f>+F258</f>
        <v>0.05</v>
      </c>
      <c r="G268" s="74">
        <f t="shared" si="54"/>
        <v>1499.8037142857142</v>
      </c>
      <c r="H268" s="70"/>
      <c r="I268" s="79"/>
      <c r="J268" s="79">
        <f>G268*D262</f>
        <v>49381.037292857138</v>
      </c>
      <c r="L268" s="76"/>
      <c r="M268" s="77"/>
      <c r="N268" s="78"/>
    </row>
    <row r="269" spans="1:14">
      <c r="A269" s="111">
        <f t="shared" ref="A269:A270" si="55">+A259</f>
        <v>12.03</v>
      </c>
      <c r="B269" s="70" t="s">
        <v>213</v>
      </c>
      <c r="C269" s="71" t="s">
        <v>14</v>
      </c>
      <c r="D269" s="72">
        <f>1*1/16</f>
        <v>6.25E-2</v>
      </c>
      <c r="E269" s="73"/>
      <c r="F269" s="74">
        <f t="shared" ref="F269:F270" si="56">+F259</f>
        <v>157142.74532700001</v>
      </c>
      <c r="G269" s="74">
        <f t="shared" si="54"/>
        <v>9821.4215829375007</v>
      </c>
      <c r="H269" s="70"/>
      <c r="I269" s="79">
        <f>G269*D262</f>
        <v>323370.30561821716</v>
      </c>
      <c r="J269" s="79"/>
      <c r="L269" s="76"/>
      <c r="M269" s="77"/>
      <c r="N269" s="78"/>
    </row>
    <row r="270" spans="1:14">
      <c r="A270" s="111">
        <f t="shared" si="55"/>
        <v>12.07</v>
      </c>
      <c r="B270" s="70" t="s">
        <v>218</v>
      </c>
      <c r="C270" s="71" t="s">
        <v>16</v>
      </c>
      <c r="D270" s="72">
        <f>G269</f>
        <v>9821.4215829375007</v>
      </c>
      <c r="E270" s="73"/>
      <c r="F270" s="80">
        <f t="shared" si="56"/>
        <v>0.05</v>
      </c>
      <c r="G270" s="74">
        <f t="shared" si="54"/>
        <v>491.07107914687504</v>
      </c>
      <c r="H270" s="70"/>
      <c r="I270" s="75"/>
      <c r="J270" s="75"/>
      <c r="K270" s="81">
        <f>G270*D262</f>
        <v>16168.515280910859</v>
      </c>
      <c r="L270" s="76"/>
      <c r="M270" s="77"/>
      <c r="N270" s="78"/>
    </row>
    <row r="271" spans="1:14">
      <c r="A271" s="93"/>
      <c r="B271" s="82" t="s">
        <v>435</v>
      </c>
      <c r="C271" s="170">
        <f>G262</f>
        <v>41808.370662084373</v>
      </c>
      <c r="D271" s="83"/>
      <c r="E271" s="84"/>
      <c r="F271" s="85"/>
      <c r="G271" s="85"/>
      <c r="H271" s="82"/>
      <c r="I271" s="66"/>
      <c r="J271" s="66"/>
      <c r="K271" s="62"/>
      <c r="L271" s="67"/>
      <c r="M271" s="68"/>
      <c r="N271" s="69"/>
    </row>
    <row r="272" spans="1:14">
      <c r="A272" s="105" t="s">
        <v>392</v>
      </c>
      <c r="B272" s="106" t="s">
        <v>282</v>
      </c>
      <c r="C272" s="107" t="s">
        <v>265</v>
      </c>
      <c r="D272" s="95">
        <f>+PRESUPUESTO!CS62</f>
        <v>84.79999999999994</v>
      </c>
      <c r="E272" s="108"/>
      <c r="F272" s="109"/>
      <c r="G272" s="109">
        <f>SUM(G273:G277)</f>
        <v>15128.307086445</v>
      </c>
      <c r="H272" s="110"/>
      <c r="I272" s="66"/>
      <c r="J272" s="66"/>
      <c r="K272" s="62"/>
      <c r="L272" s="67"/>
      <c r="M272" s="68"/>
      <c r="N272" s="69"/>
    </row>
    <row r="273" spans="1:14">
      <c r="A273" s="111">
        <f>+MATERIALES!A26</f>
        <v>3.11</v>
      </c>
      <c r="B273" s="70" t="s">
        <v>104</v>
      </c>
      <c r="C273" s="71" t="s">
        <v>102</v>
      </c>
      <c r="D273" s="72">
        <v>1</v>
      </c>
      <c r="E273" s="73">
        <v>0.02</v>
      </c>
      <c r="F273" s="74">
        <f>+MATERIALES!D26</f>
        <v>8466</v>
      </c>
      <c r="G273" s="74">
        <f>(D273*F273)+H273</f>
        <v>8635.32</v>
      </c>
      <c r="H273" s="112">
        <f>(D273*F273)*E273</f>
        <v>169.32</v>
      </c>
      <c r="I273" s="75"/>
      <c r="J273" s="75"/>
      <c r="L273" s="76"/>
      <c r="M273" s="77"/>
      <c r="N273" s="78"/>
    </row>
    <row r="274" spans="1:14">
      <c r="A274" s="111">
        <f>+MATERIALES!A4</f>
        <v>1.01</v>
      </c>
      <c r="B274" s="70" t="s">
        <v>89</v>
      </c>
      <c r="C274" s="71" t="s">
        <v>13</v>
      </c>
      <c r="D274" s="72">
        <v>0.5</v>
      </c>
      <c r="E274" s="73"/>
      <c r="F274" s="74">
        <f>+MATERIALES!D4</f>
        <v>1069</v>
      </c>
      <c r="G274" s="74">
        <f t="shared" ref="G274:G277" si="57">D274*F274</f>
        <v>534.5</v>
      </c>
      <c r="H274" s="70"/>
      <c r="I274" s="75"/>
      <c r="J274" s="75"/>
      <c r="L274" s="76"/>
      <c r="M274" s="77"/>
      <c r="N274" s="78"/>
    </row>
    <row r="275" spans="1:14">
      <c r="A275" s="111">
        <f>+A268</f>
        <v>12.09</v>
      </c>
      <c r="B275" s="70" t="s">
        <v>221</v>
      </c>
      <c r="C275" s="71" t="s">
        <v>16</v>
      </c>
      <c r="D275" s="72">
        <f>SUM(G273:G274)</f>
        <v>9169.82</v>
      </c>
      <c r="E275" s="73"/>
      <c r="F275" s="80">
        <f>+F268</f>
        <v>0.05</v>
      </c>
      <c r="G275" s="74">
        <f t="shared" si="57"/>
        <v>458.49099999999999</v>
      </c>
      <c r="H275" s="70"/>
      <c r="I275" s="79"/>
      <c r="J275" s="79">
        <f>G275*D272</f>
        <v>38880.036799999973</v>
      </c>
      <c r="L275" s="76"/>
      <c r="M275" s="77"/>
      <c r="N275" s="78"/>
    </row>
    <row r="276" spans="1:14">
      <c r="A276" s="111">
        <f t="shared" ref="A276:A277" si="58">+A269</f>
        <v>12.03</v>
      </c>
      <c r="B276" s="70" t="s">
        <v>213</v>
      </c>
      <c r="C276" s="71" t="s">
        <v>14</v>
      </c>
      <c r="D276" s="72">
        <f>1*1/30</f>
        <v>3.3333333333333333E-2</v>
      </c>
      <c r="E276" s="73"/>
      <c r="F276" s="74">
        <f>+F269</f>
        <v>157142.74532700001</v>
      </c>
      <c r="G276" s="74">
        <f t="shared" si="57"/>
        <v>5238.0915109000007</v>
      </c>
      <c r="H276" s="70"/>
      <c r="I276" s="79">
        <f>G276*D272</f>
        <v>444190.16012431972</v>
      </c>
      <c r="J276" s="79"/>
      <c r="L276" s="76"/>
      <c r="M276" s="77"/>
      <c r="N276" s="78"/>
    </row>
    <row r="277" spans="1:14">
      <c r="A277" s="111">
        <f t="shared" si="58"/>
        <v>12.07</v>
      </c>
      <c r="B277" s="70" t="s">
        <v>218</v>
      </c>
      <c r="C277" s="71" t="s">
        <v>16</v>
      </c>
      <c r="D277" s="72">
        <f>G276</f>
        <v>5238.0915109000007</v>
      </c>
      <c r="E277" s="73"/>
      <c r="F277" s="80">
        <f>+F270</f>
        <v>0.05</v>
      </c>
      <c r="G277" s="74">
        <f t="shared" si="57"/>
        <v>261.90457554500006</v>
      </c>
      <c r="H277" s="70"/>
      <c r="I277" s="75"/>
      <c r="J277" s="75"/>
      <c r="K277" s="81">
        <f>G277*D272</f>
        <v>22209.50800621599</v>
      </c>
      <c r="L277" s="76"/>
      <c r="M277" s="77"/>
      <c r="N277" s="78"/>
    </row>
    <row r="278" spans="1:14">
      <c r="A278" s="93"/>
      <c r="B278" s="82" t="s">
        <v>438</v>
      </c>
      <c r="C278" s="170">
        <f>G272</f>
        <v>15128.307086445</v>
      </c>
      <c r="D278" s="83"/>
      <c r="E278" s="84"/>
      <c r="F278" s="85"/>
      <c r="G278" s="85"/>
      <c r="H278" s="82"/>
      <c r="I278" s="66"/>
      <c r="J278" s="66"/>
      <c r="K278" s="62"/>
      <c r="L278" s="86">
        <f>I279+J279+K279</f>
        <v>1292752.1797801887</v>
      </c>
      <c r="M278" s="68"/>
      <c r="N278" s="69"/>
    </row>
    <row r="279" spans="1:14">
      <c r="A279" s="96" t="s">
        <v>285</v>
      </c>
      <c r="B279" s="97" t="s">
        <v>342</v>
      </c>
      <c r="C279" s="98" t="s">
        <v>258</v>
      </c>
      <c r="D279" s="99"/>
      <c r="E279" s="100"/>
      <c r="F279" s="101"/>
      <c r="G279" s="101"/>
      <c r="H279" s="97"/>
      <c r="I279" s="102">
        <f>SUM(I280:I312)</f>
        <v>1094835.9556568272</v>
      </c>
      <c r="J279" s="102">
        <f>SUM(J280:J312)</f>
        <v>143174.42634052003</v>
      </c>
      <c r="K279" s="103">
        <f>SUM(K280:K312)</f>
        <v>54741.797782841357</v>
      </c>
      <c r="L279" s="102">
        <f>I279/4</f>
        <v>273708.9889142068</v>
      </c>
      <c r="M279" s="102">
        <f t="shared" ref="M279:N279" si="59">J279/4</f>
        <v>35793.606585130008</v>
      </c>
      <c r="N279" s="102">
        <f t="shared" si="59"/>
        <v>13685.449445710339</v>
      </c>
    </row>
    <row r="280" spans="1:14" ht="57.6">
      <c r="A280" s="105" t="s">
        <v>286</v>
      </c>
      <c r="B280" s="106" t="s">
        <v>452</v>
      </c>
      <c r="C280" s="107" t="s">
        <v>283</v>
      </c>
      <c r="D280" s="95">
        <f>+PRESUPUESTO!CS65</f>
        <v>13</v>
      </c>
      <c r="E280" s="108"/>
      <c r="F280" s="109"/>
      <c r="G280" s="109">
        <f>SUM(G281:G285)</f>
        <v>257922.82481572503</v>
      </c>
      <c r="H280" s="110"/>
      <c r="I280" s="66"/>
      <c r="J280" s="66"/>
      <c r="K280" s="66"/>
      <c r="M280" s="68"/>
      <c r="N280" s="69"/>
    </row>
    <row r="281" spans="1:14">
      <c r="A281" s="111">
        <f>+MATERIALES!A158</f>
        <v>10.130000000000001</v>
      </c>
      <c r="B281" s="70" t="s">
        <v>812</v>
      </c>
      <c r="C281" s="71" t="s">
        <v>106</v>
      </c>
      <c r="D281" s="72">
        <v>1</v>
      </c>
      <c r="E281" s="73"/>
      <c r="F281" s="74">
        <f>+MATERIALES!D158</f>
        <v>195860</v>
      </c>
      <c r="G281" s="74">
        <f t="shared" ref="G281:G285" si="60">D281*F281</f>
        <v>195860</v>
      </c>
      <c r="H281" s="70"/>
      <c r="I281" s="75"/>
      <c r="J281" s="75"/>
      <c r="L281" s="76"/>
      <c r="M281" s="77"/>
      <c r="N281" s="78"/>
    </row>
    <row r="282" spans="1:14">
      <c r="A282" s="111">
        <f>+A253</f>
        <v>12.11</v>
      </c>
      <c r="B282" s="70" t="s">
        <v>223</v>
      </c>
      <c r="C282" s="71" t="s">
        <v>12</v>
      </c>
      <c r="D282" s="72">
        <f>(2.1*2+0.8)*0.1*0.025</f>
        <v>1.2500000000000001E-2</v>
      </c>
      <c r="E282" s="73"/>
      <c r="F282" s="74">
        <f>+F253</f>
        <v>390628.66420000006</v>
      </c>
      <c r="G282" s="74">
        <f t="shared" si="60"/>
        <v>4882.8583025000007</v>
      </c>
      <c r="H282" s="70"/>
      <c r="I282" s="75"/>
      <c r="J282" s="75"/>
      <c r="L282" s="76"/>
      <c r="M282" s="77"/>
      <c r="N282" s="78"/>
    </row>
    <row r="283" spans="1:14">
      <c r="A283" s="111">
        <f>+A275</f>
        <v>12.09</v>
      </c>
      <c r="B283" s="70" t="s">
        <v>221</v>
      </c>
      <c r="C283" s="71" t="s">
        <v>16</v>
      </c>
      <c r="D283" s="72">
        <f>SUM(G281:G282)</f>
        <v>200742.85830250001</v>
      </c>
      <c r="E283" s="73"/>
      <c r="F283" s="80">
        <f>+F275</f>
        <v>0.05</v>
      </c>
      <c r="G283" s="74">
        <f t="shared" si="60"/>
        <v>10037.142915125001</v>
      </c>
      <c r="H283" s="70"/>
      <c r="I283" s="79"/>
      <c r="J283" s="79">
        <f>G283*D280</f>
        <v>130482.85789662502</v>
      </c>
      <c r="L283" s="76"/>
      <c r="M283" s="77"/>
      <c r="N283" s="78"/>
    </row>
    <row r="284" spans="1:14">
      <c r="A284" s="111">
        <f>+A276</f>
        <v>12.03</v>
      </c>
      <c r="B284" s="70" t="s">
        <v>213</v>
      </c>
      <c r="C284" s="71" t="s">
        <v>14</v>
      </c>
      <c r="D284" s="72">
        <f>1*1/3.5</f>
        <v>0.2857142857142857</v>
      </c>
      <c r="E284" s="73"/>
      <c r="F284" s="74">
        <f>+F276</f>
        <v>157142.74532700001</v>
      </c>
      <c r="G284" s="74">
        <f t="shared" si="60"/>
        <v>44897.927236285715</v>
      </c>
      <c r="H284" s="70"/>
      <c r="I284" s="79">
        <f>G284*D280</f>
        <v>583673.05407171429</v>
      </c>
      <c r="J284" s="79"/>
      <c r="L284" s="76"/>
      <c r="M284" s="77"/>
      <c r="N284" s="78"/>
    </row>
    <row r="285" spans="1:14">
      <c r="A285" s="111">
        <f>+A277</f>
        <v>12.07</v>
      </c>
      <c r="B285" s="70" t="s">
        <v>218</v>
      </c>
      <c r="C285" s="71" t="s">
        <v>16</v>
      </c>
      <c r="D285" s="72">
        <f>G284</f>
        <v>44897.927236285715</v>
      </c>
      <c r="E285" s="73"/>
      <c r="F285" s="80">
        <f>+F277</f>
        <v>0.05</v>
      </c>
      <c r="G285" s="74">
        <f t="shared" si="60"/>
        <v>2244.8963618142857</v>
      </c>
      <c r="H285" s="70"/>
      <c r="I285" s="75"/>
      <c r="J285" s="75"/>
      <c r="K285" s="81">
        <f>G285*D280</f>
        <v>29183.652703585714</v>
      </c>
      <c r="L285" s="76"/>
      <c r="M285" s="77"/>
      <c r="N285" s="78"/>
    </row>
    <row r="286" spans="1:14">
      <c r="A286" s="93"/>
      <c r="B286" s="82" t="s">
        <v>436</v>
      </c>
      <c r="C286" s="170">
        <f>G280</f>
        <v>257922.82481572503</v>
      </c>
      <c r="D286" s="83"/>
      <c r="E286" s="84"/>
      <c r="F286" s="85"/>
      <c r="G286" s="85"/>
      <c r="H286" s="82"/>
      <c r="I286" s="66"/>
      <c r="J286" s="66"/>
      <c r="K286" s="62"/>
      <c r="L286" s="67"/>
      <c r="M286" s="68"/>
      <c r="N286" s="69"/>
    </row>
    <row r="287" spans="1:14" ht="49.5" customHeight="1">
      <c r="A287" s="105" t="s">
        <v>834</v>
      </c>
      <c r="B287" s="106" t="s">
        <v>836</v>
      </c>
      <c r="C287" s="107" t="s">
        <v>283</v>
      </c>
      <c r="D287" s="95">
        <f>+PRESUPUESTO!CS61</f>
        <v>0</v>
      </c>
      <c r="E287" s="108"/>
      <c r="F287" s="109"/>
      <c r="G287" s="109">
        <f>SUM(G288:G291)</f>
        <v>121244.99882593351</v>
      </c>
      <c r="H287" s="110"/>
      <c r="I287" s="66"/>
      <c r="J287" s="66"/>
      <c r="K287" s="62"/>
      <c r="L287" s="67"/>
      <c r="M287" s="68"/>
      <c r="N287" s="69"/>
    </row>
    <row r="288" spans="1:14">
      <c r="A288" s="111">
        <f>+MATERIALES!A159</f>
        <v>10.14</v>
      </c>
      <c r="B288" s="480" t="str">
        <f>+MATERIALES!B159</f>
        <v>Barra de seguridad para baño 32x400 SSD 304 o similar</v>
      </c>
      <c r="C288" s="71" t="s">
        <v>106</v>
      </c>
      <c r="D288" s="72">
        <v>1</v>
      </c>
      <c r="E288" s="73"/>
      <c r="F288" s="74">
        <f>+MATERIALES!G159</f>
        <v>113900</v>
      </c>
      <c r="G288" s="74">
        <f t="shared" ref="G288:G291" si="61">D288*F288</f>
        <v>113900</v>
      </c>
      <c r="H288" s="70"/>
      <c r="I288" s="75"/>
      <c r="J288" s="75"/>
      <c r="L288" s="76"/>
      <c r="M288" s="77"/>
      <c r="N288" s="78"/>
    </row>
    <row r="289" spans="1:14">
      <c r="A289" s="111">
        <f>+A283</f>
        <v>12.09</v>
      </c>
      <c r="B289" s="70" t="s">
        <v>221</v>
      </c>
      <c r="C289" s="71" t="s">
        <v>16</v>
      </c>
      <c r="D289" s="72">
        <f>G288</f>
        <v>113900</v>
      </c>
      <c r="E289" s="73"/>
      <c r="F289" s="80">
        <f>+F283</f>
        <v>0.05</v>
      </c>
      <c r="G289" s="74">
        <f t="shared" si="61"/>
        <v>5695</v>
      </c>
      <c r="H289" s="70"/>
      <c r="I289" s="79"/>
      <c r="J289" s="79">
        <f>G289*D287</f>
        <v>0</v>
      </c>
      <c r="L289" s="76"/>
      <c r="M289" s="77"/>
      <c r="N289" s="78"/>
    </row>
    <row r="290" spans="1:14">
      <c r="A290" s="111">
        <f>+A284</f>
        <v>12.03</v>
      </c>
      <c r="B290" s="70" t="s">
        <v>213</v>
      </c>
      <c r="C290" s="71" t="s">
        <v>14</v>
      </c>
      <c r="D290" s="72">
        <f>1*0.01</f>
        <v>0.01</v>
      </c>
      <c r="E290" s="73"/>
      <c r="F290" s="74">
        <f>+F284</f>
        <v>157142.74532700001</v>
      </c>
      <c r="G290" s="74">
        <f t="shared" si="61"/>
        <v>1571.4274532700001</v>
      </c>
      <c r="H290" s="70"/>
      <c r="I290" s="79">
        <f>G290*D287</f>
        <v>0</v>
      </c>
      <c r="J290" s="79"/>
      <c r="L290" s="76"/>
      <c r="M290" s="77"/>
      <c r="N290" s="78"/>
    </row>
    <row r="291" spans="1:14">
      <c r="A291" s="111">
        <f>+A285</f>
        <v>12.07</v>
      </c>
      <c r="B291" s="70" t="s">
        <v>218</v>
      </c>
      <c r="C291" s="71" t="s">
        <v>16</v>
      </c>
      <c r="D291" s="72">
        <f>G290</f>
        <v>1571.4274532700001</v>
      </c>
      <c r="E291" s="73"/>
      <c r="F291" s="80">
        <f>+F285</f>
        <v>0.05</v>
      </c>
      <c r="G291" s="74">
        <f t="shared" si="61"/>
        <v>78.571372663500014</v>
      </c>
      <c r="H291" s="70"/>
      <c r="I291" s="75"/>
      <c r="J291" s="75"/>
      <c r="K291" s="81">
        <f>G291*D287</f>
        <v>0</v>
      </c>
      <c r="L291" s="76"/>
      <c r="M291" s="77"/>
      <c r="N291" s="78"/>
    </row>
    <row r="292" spans="1:14">
      <c r="A292" s="93"/>
      <c r="B292" s="82" t="s">
        <v>436</v>
      </c>
      <c r="C292" s="170">
        <f>G287</f>
        <v>121244.99882593351</v>
      </c>
      <c r="D292" s="83"/>
      <c r="E292" s="84"/>
      <c r="F292" s="85"/>
      <c r="G292" s="85"/>
      <c r="H292" s="82"/>
      <c r="I292" s="66"/>
      <c r="J292" s="66"/>
      <c r="K292" s="62"/>
      <c r="L292" s="67"/>
      <c r="M292" s="68"/>
      <c r="N292" s="69"/>
    </row>
    <row r="293" spans="1:14" ht="28.8">
      <c r="A293" s="105" t="s">
        <v>396</v>
      </c>
      <c r="B293" s="106" t="s">
        <v>287</v>
      </c>
      <c r="C293" s="107" t="s">
        <v>283</v>
      </c>
      <c r="D293" s="95">
        <f>+PRESUPUESTO!CS67</f>
        <v>11</v>
      </c>
      <c r="E293" s="108"/>
      <c r="F293" s="109"/>
      <c r="G293" s="109">
        <f>SUM(G294:G297)</f>
        <v>15503.698825933501</v>
      </c>
      <c r="H293" s="110"/>
      <c r="I293" s="66"/>
      <c r="J293" s="66"/>
      <c r="K293" s="62"/>
      <c r="L293" s="67"/>
      <c r="M293" s="68"/>
      <c r="N293" s="69"/>
    </row>
    <row r="294" spans="1:14">
      <c r="A294" s="111">
        <f>+MATERIALES!A155</f>
        <v>10.1</v>
      </c>
      <c r="B294" s="70" t="s">
        <v>790</v>
      </c>
      <c r="C294" s="71" t="s">
        <v>106</v>
      </c>
      <c r="D294" s="72">
        <v>1</v>
      </c>
      <c r="E294" s="73"/>
      <c r="F294" s="74">
        <f>+MATERIALES!D155</f>
        <v>13194</v>
      </c>
      <c r="G294" s="74">
        <f t="shared" ref="G294:G297" si="62">D294*F294</f>
        <v>13194</v>
      </c>
      <c r="H294" s="70"/>
      <c r="I294" s="75"/>
      <c r="J294" s="75"/>
      <c r="L294" s="76"/>
      <c r="M294" s="77"/>
      <c r="N294" s="78"/>
    </row>
    <row r="295" spans="1:14">
      <c r="A295" s="111">
        <f>+A283</f>
        <v>12.09</v>
      </c>
      <c r="B295" s="70" t="s">
        <v>221</v>
      </c>
      <c r="C295" s="71" t="s">
        <v>16</v>
      </c>
      <c r="D295" s="72">
        <f>G294</f>
        <v>13194</v>
      </c>
      <c r="E295" s="73"/>
      <c r="F295" s="80">
        <f>+F283</f>
        <v>0.05</v>
      </c>
      <c r="G295" s="74">
        <f t="shared" si="62"/>
        <v>659.7</v>
      </c>
      <c r="H295" s="70"/>
      <c r="I295" s="79"/>
      <c r="J295" s="79">
        <f>G295*D293</f>
        <v>7256.7000000000007</v>
      </c>
      <c r="L295" s="76"/>
      <c r="M295" s="77"/>
      <c r="N295" s="78"/>
    </row>
    <row r="296" spans="1:14">
      <c r="A296" s="111">
        <f>+A284</f>
        <v>12.03</v>
      </c>
      <c r="B296" s="70" t="s">
        <v>213</v>
      </c>
      <c r="C296" s="71" t="s">
        <v>14</v>
      </c>
      <c r="D296" s="72">
        <f>1*0.01</f>
        <v>0.01</v>
      </c>
      <c r="E296" s="73"/>
      <c r="F296" s="74">
        <f>+F284</f>
        <v>157142.74532700001</v>
      </c>
      <c r="G296" s="74">
        <f t="shared" si="62"/>
        <v>1571.4274532700001</v>
      </c>
      <c r="H296" s="70"/>
      <c r="I296" s="79">
        <f>G296*D293</f>
        <v>17285.701985970001</v>
      </c>
      <c r="J296" s="79"/>
      <c r="L296" s="76"/>
      <c r="M296" s="77"/>
      <c r="N296" s="78"/>
    </row>
    <row r="297" spans="1:14">
      <c r="A297" s="111">
        <f>+A285</f>
        <v>12.07</v>
      </c>
      <c r="B297" s="70" t="s">
        <v>218</v>
      </c>
      <c r="C297" s="71" t="s">
        <v>16</v>
      </c>
      <c r="D297" s="72">
        <f>G296</f>
        <v>1571.4274532700001</v>
      </c>
      <c r="E297" s="73"/>
      <c r="F297" s="80">
        <f>+F285</f>
        <v>0.05</v>
      </c>
      <c r="G297" s="74">
        <f t="shared" si="62"/>
        <v>78.571372663500014</v>
      </c>
      <c r="H297" s="70"/>
      <c r="I297" s="75"/>
      <c r="J297" s="75"/>
      <c r="K297" s="81">
        <f>G297*D293</f>
        <v>864.2850992985002</v>
      </c>
      <c r="L297" s="76"/>
      <c r="M297" s="77"/>
      <c r="N297" s="78"/>
    </row>
    <row r="298" spans="1:14">
      <c r="A298" s="93"/>
      <c r="B298" s="82" t="s">
        <v>436</v>
      </c>
      <c r="C298" s="170">
        <f>G293</f>
        <v>15503.698825933501</v>
      </c>
      <c r="D298" s="83"/>
      <c r="E298" s="84"/>
      <c r="F298" s="85"/>
      <c r="G298" s="85"/>
      <c r="H298" s="82"/>
      <c r="I298" s="66"/>
      <c r="J298" s="66"/>
      <c r="K298" s="62"/>
      <c r="L298" s="67"/>
      <c r="M298" s="68"/>
      <c r="N298" s="69"/>
    </row>
    <row r="299" spans="1:14" ht="28.8">
      <c r="A299" s="105" t="s">
        <v>398</v>
      </c>
      <c r="B299" s="106" t="s">
        <v>288</v>
      </c>
      <c r="C299" s="107" t="s">
        <v>283</v>
      </c>
      <c r="D299" s="95">
        <f>+PRESUPUESTO!CS70</f>
        <v>11</v>
      </c>
      <c r="E299" s="108"/>
      <c r="F299" s="109"/>
      <c r="G299" s="109">
        <f>SUM(G300:G304)</f>
        <v>57518.481536445004</v>
      </c>
      <c r="H299" s="110"/>
      <c r="I299" s="66"/>
      <c r="J299" s="66"/>
      <c r="K299" s="62"/>
      <c r="L299" s="67"/>
      <c r="M299" s="68"/>
      <c r="N299" s="69"/>
    </row>
    <row r="300" spans="1:14">
      <c r="A300" s="111">
        <f>+MATERIALES!A157</f>
        <v>10.119999999999999</v>
      </c>
      <c r="B300" s="70" t="s">
        <v>207</v>
      </c>
      <c r="C300" s="71" t="s">
        <v>120</v>
      </c>
      <c r="D300" s="72">
        <f>0.6*0.3</f>
        <v>0.18</v>
      </c>
      <c r="E300" s="73"/>
      <c r="F300" s="74">
        <f>+MATERIALES!D157</f>
        <v>45131.944444444445</v>
      </c>
      <c r="G300" s="74">
        <f t="shared" ref="G300:G304" si="63">D300*F300</f>
        <v>8123.75</v>
      </c>
      <c r="H300" s="70"/>
      <c r="I300" s="75"/>
      <c r="J300" s="75"/>
      <c r="L300" s="76"/>
      <c r="M300" s="77"/>
      <c r="N300" s="78"/>
    </row>
    <row r="301" spans="1:14">
      <c r="A301" s="111">
        <f>+A282</f>
        <v>12.11</v>
      </c>
      <c r="B301" s="70" t="s">
        <v>223</v>
      </c>
      <c r="C301" s="71" t="s">
        <v>12</v>
      </c>
      <c r="D301" s="72">
        <f>(0.6*2+0.3*2)*0.1*0.025</f>
        <v>4.4999999999999997E-3</v>
      </c>
      <c r="E301" s="73"/>
      <c r="F301" s="74">
        <f>+F282</f>
        <v>390628.66420000006</v>
      </c>
      <c r="G301" s="74">
        <f t="shared" si="63"/>
        <v>1757.8289889</v>
      </c>
      <c r="H301" s="70"/>
      <c r="I301" s="75"/>
      <c r="J301" s="75"/>
      <c r="L301" s="76"/>
      <c r="M301" s="77"/>
      <c r="N301" s="78"/>
    </row>
    <row r="302" spans="1:14">
      <c r="A302" s="111">
        <f>+A295</f>
        <v>12.09</v>
      </c>
      <c r="B302" s="70" t="s">
        <v>221</v>
      </c>
      <c r="C302" s="71" t="s">
        <v>16</v>
      </c>
      <c r="D302" s="72">
        <f>SUM(G300:G301)</f>
        <v>9881.5789889000007</v>
      </c>
      <c r="E302" s="73"/>
      <c r="F302" s="80">
        <f>+F295</f>
        <v>0.05</v>
      </c>
      <c r="G302" s="74">
        <f t="shared" si="63"/>
        <v>494.07894944500003</v>
      </c>
      <c r="H302" s="70"/>
      <c r="I302" s="75"/>
      <c r="J302" s="79">
        <f>G302*D299</f>
        <v>5434.8684438950004</v>
      </c>
      <c r="L302" s="76"/>
      <c r="M302" s="77"/>
      <c r="N302" s="78"/>
    </row>
    <row r="303" spans="1:14">
      <c r="A303" s="111">
        <f t="shared" ref="A303:A304" si="64">+A296</f>
        <v>12.03</v>
      </c>
      <c r="B303" s="70" t="s">
        <v>213</v>
      </c>
      <c r="C303" s="71" t="s">
        <v>14</v>
      </c>
      <c r="D303" s="72">
        <f>1*1/3.5</f>
        <v>0.2857142857142857</v>
      </c>
      <c r="E303" s="73"/>
      <c r="F303" s="74">
        <f>+F296</f>
        <v>157142.74532700001</v>
      </c>
      <c r="G303" s="74">
        <f t="shared" si="63"/>
        <v>44897.927236285715</v>
      </c>
      <c r="H303" s="70"/>
      <c r="I303" s="79">
        <f>G303*D299</f>
        <v>493877.19959914288</v>
      </c>
      <c r="J303" s="75"/>
      <c r="L303" s="76"/>
      <c r="M303" s="77"/>
      <c r="N303" s="78"/>
    </row>
    <row r="304" spans="1:14">
      <c r="A304" s="111">
        <f t="shared" si="64"/>
        <v>12.07</v>
      </c>
      <c r="B304" s="70" t="s">
        <v>218</v>
      </c>
      <c r="C304" s="71" t="s">
        <v>16</v>
      </c>
      <c r="D304" s="72">
        <f>G303</f>
        <v>44897.927236285715</v>
      </c>
      <c r="E304" s="73"/>
      <c r="F304" s="80">
        <f>+F297</f>
        <v>0.05</v>
      </c>
      <c r="G304" s="74">
        <f t="shared" si="63"/>
        <v>2244.8963618142857</v>
      </c>
      <c r="H304" s="70"/>
      <c r="I304" s="75"/>
      <c r="J304" s="75"/>
      <c r="K304" s="81">
        <f>G304*D299</f>
        <v>24693.859979957142</v>
      </c>
      <c r="L304" s="76"/>
      <c r="M304" s="77"/>
      <c r="N304" s="78"/>
    </row>
    <row r="305" spans="1:14">
      <c r="A305" s="93"/>
      <c r="B305" s="82" t="s">
        <v>436</v>
      </c>
      <c r="C305" s="170">
        <f>G299</f>
        <v>57518.481536445004</v>
      </c>
      <c r="D305" s="83"/>
      <c r="E305" s="84"/>
      <c r="F305" s="85"/>
      <c r="G305" s="85"/>
      <c r="H305" s="82"/>
      <c r="I305" s="66"/>
      <c r="J305" s="66"/>
      <c r="K305" s="62"/>
      <c r="L305" s="86"/>
      <c r="M305" s="77"/>
      <c r="N305" s="78"/>
    </row>
    <row r="306" spans="1:14" ht="28.8">
      <c r="A306" s="105" t="s">
        <v>454</v>
      </c>
      <c r="B306" s="155" t="s">
        <v>453</v>
      </c>
      <c r="C306" s="107" t="s">
        <v>283</v>
      </c>
      <c r="D306" s="95">
        <f>+PRESUPUESTO!CS71</f>
        <v>0</v>
      </c>
      <c r="E306" s="108"/>
      <c r="F306" s="109"/>
      <c r="G306" s="109">
        <f>SUM(G307:G311)</f>
        <v>120304.24476702001</v>
      </c>
      <c r="H306" s="110"/>
      <c r="I306" s="66"/>
      <c r="J306" s="66"/>
      <c r="K306" s="62"/>
      <c r="L306" s="86"/>
      <c r="M306" s="77"/>
      <c r="N306" s="78"/>
    </row>
    <row r="307" spans="1:14">
      <c r="A307" s="111">
        <f>+A300</f>
        <v>10.119999999999999</v>
      </c>
      <c r="B307" s="70" t="s">
        <v>207</v>
      </c>
      <c r="C307" s="71" t="s">
        <v>120</v>
      </c>
      <c r="D307" s="72">
        <f>1.2*1.2</f>
        <v>1.44</v>
      </c>
      <c r="E307" s="73"/>
      <c r="F307" s="74">
        <f>F300</f>
        <v>45131.944444444445</v>
      </c>
      <c r="G307" s="74">
        <f t="shared" ref="G307:G311" si="65">D307*F307</f>
        <v>64990</v>
      </c>
      <c r="H307" s="70"/>
      <c r="I307" s="75"/>
      <c r="J307" s="75"/>
      <c r="L307" s="86"/>
      <c r="M307" s="77"/>
      <c r="N307" s="78"/>
    </row>
    <row r="308" spans="1:14">
      <c r="A308" s="111">
        <f>+A295</f>
        <v>12.09</v>
      </c>
      <c r="B308" s="70" t="s">
        <v>223</v>
      </c>
      <c r="C308" s="71" t="s">
        <v>12</v>
      </c>
      <c r="D308" s="72">
        <f>(1.2*2+1.2*2)*0.1*0.025</f>
        <v>1.2E-2</v>
      </c>
      <c r="E308" s="73"/>
      <c r="F308" s="74">
        <f>F301</f>
        <v>390628.66420000006</v>
      </c>
      <c r="G308" s="74">
        <f t="shared" si="65"/>
        <v>4687.5439704000009</v>
      </c>
      <c r="H308" s="70"/>
      <c r="I308" s="75"/>
      <c r="J308" s="75"/>
      <c r="L308" s="86"/>
      <c r="M308" s="77"/>
      <c r="N308" s="78"/>
    </row>
    <row r="309" spans="1:14">
      <c r="A309" s="111">
        <f>+A302</f>
        <v>12.09</v>
      </c>
      <c r="B309" s="70" t="s">
        <v>221</v>
      </c>
      <c r="C309" s="71" t="s">
        <v>16</v>
      </c>
      <c r="D309" s="72">
        <f>SUM(G307:G308)</f>
        <v>69677.543970400002</v>
      </c>
      <c r="E309" s="73"/>
      <c r="F309" s="80">
        <f>+F302</f>
        <v>0.05</v>
      </c>
      <c r="G309" s="74">
        <f t="shared" si="65"/>
        <v>3483.8771985200001</v>
      </c>
      <c r="H309" s="70"/>
      <c r="I309" s="75"/>
      <c r="J309" s="79">
        <f>G309*D306</f>
        <v>0</v>
      </c>
      <c r="L309" s="86"/>
      <c r="M309" s="77"/>
      <c r="N309" s="78"/>
    </row>
    <row r="310" spans="1:14">
      <c r="A310" s="111">
        <f t="shared" ref="A310:A311" si="66">+A303</f>
        <v>12.03</v>
      </c>
      <c r="B310" s="70" t="s">
        <v>213</v>
      </c>
      <c r="C310" s="71" t="s">
        <v>14</v>
      </c>
      <c r="D310" s="72">
        <f>1*1/3.5</f>
        <v>0.2857142857142857</v>
      </c>
      <c r="E310" s="73"/>
      <c r="F310" s="74">
        <f>+F303</f>
        <v>157142.74532700001</v>
      </c>
      <c r="G310" s="74">
        <f t="shared" si="65"/>
        <v>44897.927236285715</v>
      </c>
      <c r="H310" s="70"/>
      <c r="I310" s="79">
        <f>G310*D306</f>
        <v>0</v>
      </c>
      <c r="J310" s="75"/>
      <c r="L310" s="86"/>
      <c r="M310" s="77"/>
      <c r="N310" s="78"/>
    </row>
    <row r="311" spans="1:14">
      <c r="A311" s="111">
        <f t="shared" si="66"/>
        <v>12.07</v>
      </c>
      <c r="B311" s="70" t="s">
        <v>218</v>
      </c>
      <c r="C311" s="71" t="s">
        <v>16</v>
      </c>
      <c r="D311" s="72">
        <f>G310</f>
        <v>44897.927236285715</v>
      </c>
      <c r="E311" s="73"/>
      <c r="F311" s="80">
        <f>+F304</f>
        <v>0.05</v>
      </c>
      <c r="G311" s="74">
        <f t="shared" si="65"/>
        <v>2244.8963618142857</v>
      </c>
      <c r="H311" s="70"/>
      <c r="I311" s="75"/>
      <c r="J311" s="75"/>
      <c r="K311" s="81">
        <f>G311*D306</f>
        <v>0</v>
      </c>
      <c r="L311" s="86"/>
      <c r="M311" s="77"/>
      <c r="N311" s="78"/>
    </row>
    <row r="312" spans="1:14">
      <c r="A312" s="180"/>
      <c r="B312" s="82" t="s">
        <v>436</v>
      </c>
      <c r="C312" s="170">
        <f>G306</f>
        <v>120304.24476702001</v>
      </c>
      <c r="D312" s="181"/>
      <c r="E312" s="182"/>
      <c r="F312" s="183"/>
      <c r="G312" s="183"/>
      <c r="H312" s="68"/>
      <c r="I312" s="66"/>
      <c r="J312" s="66"/>
      <c r="K312" s="62"/>
      <c r="L312" s="86">
        <f>I313+J313+K313</f>
        <v>2084782.3433917896</v>
      </c>
      <c r="M312" s="77"/>
      <c r="N312" s="78"/>
    </row>
    <row r="313" spans="1:14">
      <c r="A313" s="96" t="s">
        <v>254</v>
      </c>
      <c r="B313" s="97" t="s">
        <v>343</v>
      </c>
      <c r="C313" s="98" t="s">
        <v>258</v>
      </c>
      <c r="D313" s="99"/>
      <c r="E313" s="100"/>
      <c r="F313" s="101"/>
      <c r="G313" s="101"/>
      <c r="H313" s="97"/>
      <c r="I313" s="102">
        <f>SUM(I314:I338)</f>
        <v>1657642.7022778948</v>
      </c>
      <c r="J313" s="102">
        <f>SUM(J314:J338)</f>
        <v>344257.50599999999</v>
      </c>
      <c r="K313" s="103">
        <f>SUM(K314:K338)</f>
        <v>82882.135113894765</v>
      </c>
      <c r="L313" s="102">
        <f>I313/4</f>
        <v>414410.67556947371</v>
      </c>
      <c r="M313" s="102">
        <f t="shared" ref="M313:N313" si="67">J313/4</f>
        <v>86064.376499999998</v>
      </c>
      <c r="N313" s="102">
        <f t="shared" si="67"/>
        <v>20720.533778473691</v>
      </c>
    </row>
    <row r="314" spans="1:14" ht="57.6">
      <c r="A314" s="105" t="s">
        <v>291</v>
      </c>
      <c r="B314" s="106" t="s">
        <v>289</v>
      </c>
      <c r="C314" s="107" t="s">
        <v>283</v>
      </c>
      <c r="D314" s="95">
        <f>+PRESUPUESTO!CS74</f>
        <v>12</v>
      </c>
      <c r="E314" s="108"/>
      <c r="F314" s="109"/>
      <c r="G314" s="109">
        <f>SUM(G315:G323)</f>
        <v>579665.30299999996</v>
      </c>
      <c r="H314" s="110"/>
      <c r="I314" s="66"/>
      <c r="J314" s="66"/>
      <c r="K314" s="62"/>
      <c r="L314" s="67"/>
      <c r="M314" s="68"/>
      <c r="N314" s="69"/>
    </row>
    <row r="315" spans="1:14">
      <c r="A315" s="111">
        <f>+MATERIALES!A149</f>
        <v>10.039999999999999</v>
      </c>
      <c r="B315" s="474" t="str">
        <f>+MATERIALES!B149</f>
        <v>combo de baño Manantial Blanco: sanitario + lavamanos + 3 accesorios blanco - corona</v>
      </c>
      <c r="C315" s="71" t="s">
        <v>106</v>
      </c>
      <c r="D315" s="72">
        <v>1</v>
      </c>
      <c r="E315" s="73"/>
      <c r="F315" s="74">
        <f>+MATERIALES!D149</f>
        <v>349900</v>
      </c>
      <c r="G315" s="74">
        <f t="shared" ref="G315:G323" si="68">D315*F315</f>
        <v>349900</v>
      </c>
      <c r="H315" s="70"/>
      <c r="I315" s="75"/>
      <c r="J315" s="75"/>
      <c r="L315" s="76"/>
      <c r="M315" s="77"/>
      <c r="N315" s="78"/>
    </row>
    <row r="316" spans="1:14">
      <c r="A316" s="111">
        <f>+MATERIALES!A148</f>
        <v>10.029999999999999</v>
      </c>
      <c r="B316" s="70" t="str">
        <f>+MATERIALES!B148</f>
        <v>Acople con valvula de regulación 1/2 x 1/2 plástica 40 cm- abasto plástica</v>
      </c>
      <c r="C316" s="71" t="s">
        <v>106</v>
      </c>
      <c r="D316" s="72">
        <v>2</v>
      </c>
      <c r="E316" s="73"/>
      <c r="F316" s="74">
        <f>+MATERIALES!D148</f>
        <v>20900</v>
      </c>
      <c r="G316" s="74">
        <f t="shared" si="68"/>
        <v>41800</v>
      </c>
      <c r="H316" s="70"/>
      <c r="I316" s="75"/>
      <c r="J316" s="75"/>
      <c r="L316" s="76"/>
      <c r="M316" s="77"/>
      <c r="N316" s="78"/>
    </row>
    <row r="317" spans="1:14">
      <c r="A317" s="111">
        <f>+MATERIALES!A4</f>
        <v>1.01</v>
      </c>
      <c r="B317" s="70" t="s">
        <v>89</v>
      </c>
      <c r="C317" s="71" t="s">
        <v>13</v>
      </c>
      <c r="D317" s="72">
        <v>6.94</v>
      </c>
      <c r="E317" s="73"/>
      <c r="F317" s="74">
        <f>+MATERIALES!G4</f>
        <v>1069</v>
      </c>
      <c r="G317" s="74">
        <f t="shared" si="68"/>
        <v>7418.8600000000006</v>
      </c>
      <c r="H317" s="70"/>
      <c r="I317" s="75"/>
      <c r="J317" s="75"/>
      <c r="L317" s="76"/>
      <c r="M317" s="77"/>
      <c r="N317" s="78"/>
    </row>
    <row r="318" spans="1:14">
      <c r="A318" s="111">
        <f>+MATERIALES!A163</f>
        <v>11.03</v>
      </c>
      <c r="B318" s="70" t="str">
        <f>+MATERIALES!B163</f>
        <v>Silicona transparente anti-hongos 300 ml</v>
      </c>
      <c r="C318" s="71" t="s">
        <v>106</v>
      </c>
      <c r="D318" s="72">
        <f>1/3</f>
        <v>0.33333333333333331</v>
      </c>
      <c r="E318" s="73"/>
      <c r="F318" s="74">
        <f>+MATERIALES!D163</f>
        <v>8800</v>
      </c>
      <c r="G318" s="74">
        <f t="shared" si="68"/>
        <v>2933.333333333333</v>
      </c>
      <c r="H318" s="70"/>
      <c r="I318" s="75"/>
      <c r="J318" s="75"/>
      <c r="L318" s="76"/>
      <c r="M318" s="77"/>
      <c r="N318" s="78"/>
    </row>
    <row r="319" spans="1:14">
      <c r="A319" s="111">
        <f>+MATERIALES!A140</f>
        <v>9.4299999999999908</v>
      </c>
      <c r="B319" s="70" t="str">
        <f>+MATERIALES!B140</f>
        <v>cinta sellante teflon 1/2"x10m</v>
      </c>
      <c r="C319" s="71" t="s">
        <v>106</v>
      </c>
      <c r="D319" s="72">
        <v>0.1</v>
      </c>
      <c r="E319" s="73"/>
      <c r="F319" s="74">
        <f>+MATERIALES!D140</f>
        <v>1100</v>
      </c>
      <c r="G319" s="74">
        <f t="shared" si="68"/>
        <v>110</v>
      </c>
      <c r="H319" s="70"/>
      <c r="I319" s="75"/>
      <c r="J319" s="75"/>
      <c r="L319" s="76"/>
      <c r="M319" s="77"/>
      <c r="N319" s="78"/>
    </row>
    <row r="320" spans="1:14">
      <c r="A320" s="111">
        <f>+MATERIALES!A151</f>
        <v>10.06</v>
      </c>
      <c r="B320" s="70" t="s">
        <v>789</v>
      </c>
      <c r="C320" s="71" t="s">
        <v>106</v>
      </c>
      <c r="D320" s="72">
        <v>1</v>
      </c>
      <c r="E320" s="73"/>
      <c r="F320" s="74">
        <f>+MATERIALES!D151</f>
        <v>29900</v>
      </c>
      <c r="G320" s="74">
        <f t="shared" si="68"/>
        <v>29900</v>
      </c>
      <c r="H320" s="70"/>
      <c r="I320" s="75"/>
      <c r="J320" s="75"/>
      <c r="L320" s="76"/>
      <c r="M320" s="77"/>
      <c r="N320" s="78"/>
    </row>
    <row r="321" spans="1:14">
      <c r="A321" s="111">
        <f>+A309</f>
        <v>12.09</v>
      </c>
      <c r="B321" s="70" t="s">
        <v>221</v>
      </c>
      <c r="C321" s="71" t="s">
        <v>16</v>
      </c>
      <c r="D321" s="72">
        <f>SUM(G315:G320)</f>
        <v>432062.1933333333</v>
      </c>
      <c r="E321" s="73"/>
      <c r="F321" s="80">
        <f>+F309</f>
        <v>0.05</v>
      </c>
      <c r="G321" s="74">
        <f t="shared" si="68"/>
        <v>21603.109666666667</v>
      </c>
      <c r="H321" s="70"/>
      <c r="I321" s="79"/>
      <c r="J321" s="79">
        <f>G321*D314</f>
        <v>259237.31599999999</v>
      </c>
      <c r="L321" s="76"/>
      <c r="M321" s="77"/>
      <c r="N321" s="78"/>
    </row>
    <row r="322" spans="1:14">
      <c r="A322" s="111">
        <f>+A310</f>
        <v>12.03</v>
      </c>
      <c r="B322" s="70" t="s">
        <v>213</v>
      </c>
      <c r="C322" s="71" t="s">
        <v>14</v>
      </c>
      <c r="D322" s="72">
        <v>0.76363690700636999</v>
      </c>
      <c r="E322" s="73"/>
      <c r="F322" s="74">
        <f>+F310</f>
        <v>157142.74532700001</v>
      </c>
      <c r="G322" s="74">
        <f t="shared" si="68"/>
        <v>119999.99999999999</v>
      </c>
      <c r="H322" s="70"/>
      <c r="I322" s="79">
        <f>G322*D314</f>
        <v>1439999.9999999998</v>
      </c>
      <c r="J322" s="79"/>
      <c r="L322" s="76"/>
      <c r="M322" s="77"/>
      <c r="N322" s="78"/>
    </row>
    <row r="323" spans="1:14">
      <c r="A323" s="111">
        <f>+A311</f>
        <v>12.07</v>
      </c>
      <c r="B323" s="70" t="s">
        <v>218</v>
      </c>
      <c r="C323" s="71" t="s">
        <v>16</v>
      </c>
      <c r="D323" s="72">
        <f>G322</f>
        <v>119999.99999999999</v>
      </c>
      <c r="E323" s="73"/>
      <c r="F323" s="80">
        <f>+F311</f>
        <v>0.05</v>
      </c>
      <c r="G323" s="74">
        <f t="shared" si="68"/>
        <v>6000</v>
      </c>
      <c r="H323" s="70"/>
      <c r="I323" s="75"/>
      <c r="J323" s="75"/>
      <c r="K323" s="81">
        <f>G323*D314</f>
        <v>72000</v>
      </c>
      <c r="L323" s="76"/>
      <c r="M323" s="77"/>
      <c r="N323" s="78"/>
    </row>
    <row r="324" spans="1:14">
      <c r="A324" s="93"/>
      <c r="B324" s="82" t="s">
        <v>436</v>
      </c>
      <c r="C324" s="170">
        <f>G314</f>
        <v>579665.30299999996</v>
      </c>
      <c r="D324" s="83"/>
      <c r="E324" s="84"/>
      <c r="F324" s="85"/>
      <c r="G324" s="85"/>
      <c r="H324" s="82"/>
      <c r="I324" s="66"/>
      <c r="J324" s="66"/>
      <c r="K324" s="62"/>
      <c r="L324" s="67"/>
      <c r="M324" s="68"/>
      <c r="N324" s="69"/>
    </row>
    <row r="325" spans="1:14" ht="43.2">
      <c r="A325" s="105" t="s">
        <v>292</v>
      </c>
      <c r="B325" s="106" t="s">
        <v>290</v>
      </c>
      <c r="C325" s="107" t="s">
        <v>283</v>
      </c>
      <c r="D325" s="95">
        <f>+PRESUPUESTO!CS75</f>
        <v>11</v>
      </c>
      <c r="E325" s="108"/>
      <c r="F325" s="109"/>
      <c r="G325" s="109">
        <f>SUM(G326:G330)</f>
        <v>11144.485890767251</v>
      </c>
      <c r="H325" s="110"/>
      <c r="I325" s="66"/>
      <c r="J325" s="66"/>
      <c r="K325" s="62"/>
      <c r="L325" s="67"/>
      <c r="M325" s="68"/>
      <c r="N325" s="69"/>
    </row>
    <row r="326" spans="1:14">
      <c r="A326" s="111">
        <f>+MATERIALES!A107</f>
        <v>9.1</v>
      </c>
      <c r="B326" s="70" t="s">
        <v>161</v>
      </c>
      <c r="C326" s="71" t="s">
        <v>106</v>
      </c>
      <c r="D326" s="72">
        <v>1</v>
      </c>
      <c r="E326" s="73"/>
      <c r="F326" s="74">
        <f>+MATERIALES!D107</f>
        <v>4900</v>
      </c>
      <c r="G326" s="74">
        <f t="shared" ref="G326:G330" si="69">D326*F326</f>
        <v>4900</v>
      </c>
      <c r="H326" s="70"/>
      <c r="I326" s="75"/>
      <c r="J326" s="75"/>
      <c r="L326" s="76"/>
      <c r="M326" s="77"/>
      <c r="N326" s="78"/>
    </row>
    <row r="327" spans="1:14">
      <c r="A327" s="111">
        <f>+A317</f>
        <v>1.01</v>
      </c>
      <c r="B327" s="70" t="s">
        <v>89</v>
      </c>
      <c r="C327" s="71" t="s">
        <v>13</v>
      </c>
      <c r="D327" s="72">
        <v>0.2</v>
      </c>
      <c r="E327" s="73"/>
      <c r="F327" s="74">
        <f>+F317</f>
        <v>1069</v>
      </c>
      <c r="G327" s="74">
        <f t="shared" si="69"/>
        <v>213.8</v>
      </c>
      <c r="H327" s="70"/>
      <c r="I327" s="75"/>
      <c r="J327" s="75"/>
      <c r="L327" s="76"/>
      <c r="M327" s="77"/>
      <c r="N327" s="78"/>
    </row>
    <row r="328" spans="1:14">
      <c r="A328" s="111">
        <f>+A321</f>
        <v>12.09</v>
      </c>
      <c r="B328" s="70" t="s">
        <v>221</v>
      </c>
      <c r="C328" s="71" t="s">
        <v>16</v>
      </c>
      <c r="D328" s="72">
        <f>SUM(G326:G327)</f>
        <v>5113.8</v>
      </c>
      <c r="E328" s="73"/>
      <c r="F328" s="80">
        <f>+F321</f>
        <v>0.05</v>
      </c>
      <c r="G328" s="74">
        <f t="shared" si="69"/>
        <v>255.69000000000003</v>
      </c>
      <c r="H328" s="70"/>
      <c r="I328" s="79"/>
      <c r="J328" s="79">
        <f>G328*D325</f>
        <v>2812.59</v>
      </c>
      <c r="L328" s="76"/>
      <c r="M328" s="77"/>
      <c r="N328" s="78"/>
    </row>
    <row r="329" spans="1:14">
      <c r="A329" s="111">
        <f>+A322</f>
        <v>12.03</v>
      </c>
      <c r="B329" s="70" t="s">
        <v>213</v>
      </c>
      <c r="C329" s="71" t="s">
        <v>14</v>
      </c>
      <c r="D329" s="72">
        <v>3.5000000000000003E-2</v>
      </c>
      <c r="E329" s="73"/>
      <c r="F329" s="74">
        <f>+F322</f>
        <v>157142.74532700001</v>
      </c>
      <c r="G329" s="74">
        <f t="shared" si="69"/>
        <v>5499.9960864450013</v>
      </c>
      <c r="H329" s="70"/>
      <c r="I329" s="79">
        <f>G329*D325</f>
        <v>60499.956950895015</v>
      </c>
      <c r="J329" s="79"/>
      <c r="L329" s="76"/>
      <c r="M329" s="77"/>
      <c r="N329" s="78"/>
    </row>
    <row r="330" spans="1:14">
      <c r="A330" s="111">
        <f>+A323</f>
        <v>12.07</v>
      </c>
      <c r="B330" s="70" t="s">
        <v>218</v>
      </c>
      <c r="C330" s="71" t="s">
        <v>16</v>
      </c>
      <c r="D330" s="72">
        <f>G329</f>
        <v>5499.9960864450013</v>
      </c>
      <c r="E330" s="73"/>
      <c r="F330" s="80">
        <f>+F323</f>
        <v>0.05</v>
      </c>
      <c r="G330" s="74">
        <f t="shared" si="69"/>
        <v>274.9998043222501</v>
      </c>
      <c r="H330" s="70"/>
      <c r="I330" s="75"/>
      <c r="J330" s="75"/>
      <c r="K330" s="81">
        <f>G330*D325</f>
        <v>3024.997847544751</v>
      </c>
      <c r="L330" s="76"/>
      <c r="M330" s="77"/>
      <c r="N330" s="78"/>
    </row>
    <row r="331" spans="1:14">
      <c r="A331" s="93"/>
      <c r="B331" s="82" t="s">
        <v>436</v>
      </c>
      <c r="C331" s="170">
        <f>G325</f>
        <v>11144.485890767251</v>
      </c>
      <c r="D331" s="83"/>
      <c r="E331" s="84"/>
      <c r="F331" s="85"/>
      <c r="G331" s="85"/>
      <c r="H331" s="82"/>
      <c r="I331" s="66"/>
      <c r="J331" s="66"/>
      <c r="K331" s="62"/>
      <c r="L331" s="67"/>
      <c r="M331" s="68"/>
      <c r="N331" s="69"/>
    </row>
    <row r="332" spans="1:14" ht="28.8">
      <c r="A332" s="105" t="s">
        <v>401</v>
      </c>
      <c r="B332" s="106" t="s">
        <v>942</v>
      </c>
      <c r="C332" s="107" t="s">
        <v>283</v>
      </c>
      <c r="D332" s="95">
        <f>+PRESUPUESTO!CS77</f>
        <v>4</v>
      </c>
      <c r="E332" s="108"/>
      <c r="F332" s="109"/>
      <c r="G332" s="109">
        <f>SUM(G333:G337)</f>
        <v>472839.87064833753</v>
      </c>
      <c r="H332" s="110"/>
      <c r="I332" s="66"/>
      <c r="J332" s="66"/>
      <c r="K332" s="62"/>
      <c r="L332" s="67"/>
      <c r="M332" s="68"/>
      <c r="N332" s="69"/>
    </row>
    <row r="333" spans="1:14">
      <c r="A333" s="111">
        <f>+MATERIALES!A146</f>
        <v>10.01</v>
      </c>
      <c r="B333" s="70" t="str">
        <f>+MATERIALES!B146</f>
        <v>meson clasico liso 200x60 cm tipo socoda</v>
      </c>
      <c r="C333" s="71" t="s">
        <v>106</v>
      </c>
      <c r="D333" s="72">
        <v>1</v>
      </c>
      <c r="E333" s="73"/>
      <c r="F333" s="74">
        <f>+MATERIALES!D146</f>
        <v>408900</v>
      </c>
      <c r="G333" s="74">
        <f t="shared" ref="G333:G337" si="70">D333*F333</f>
        <v>408900</v>
      </c>
      <c r="H333" s="70"/>
      <c r="I333" s="75"/>
      <c r="J333" s="75"/>
      <c r="L333" s="76"/>
      <c r="M333" s="77"/>
      <c r="N333" s="78"/>
    </row>
    <row r="334" spans="1:14">
      <c r="A334" s="111">
        <f>+A327</f>
        <v>1.01</v>
      </c>
      <c r="B334" s="70" t="s">
        <v>89</v>
      </c>
      <c r="C334" s="71" t="s">
        <v>13</v>
      </c>
      <c r="D334" s="72">
        <v>2</v>
      </c>
      <c r="E334" s="73"/>
      <c r="F334" s="74">
        <f>+F327</f>
        <v>1069</v>
      </c>
      <c r="G334" s="74">
        <f t="shared" si="70"/>
        <v>2138</v>
      </c>
      <c r="H334" s="70"/>
      <c r="I334" s="75"/>
      <c r="J334" s="75"/>
      <c r="L334" s="76"/>
      <c r="M334" s="77"/>
      <c r="N334" s="78"/>
    </row>
    <row r="335" spans="1:14">
      <c r="A335" s="111">
        <f>+A328</f>
        <v>12.09</v>
      </c>
      <c r="B335" s="70" t="s">
        <v>221</v>
      </c>
      <c r="C335" s="71" t="s">
        <v>16</v>
      </c>
      <c r="D335" s="72">
        <f>SUM(G333:G334)</f>
        <v>411038</v>
      </c>
      <c r="E335" s="73"/>
      <c r="F335" s="80">
        <f>+F328</f>
        <v>0.05</v>
      </c>
      <c r="G335" s="74">
        <f t="shared" si="70"/>
        <v>20551.900000000001</v>
      </c>
      <c r="H335" s="70"/>
      <c r="I335" s="79"/>
      <c r="J335" s="79">
        <f>G335*D332</f>
        <v>82207.600000000006</v>
      </c>
      <c r="L335" s="76"/>
      <c r="M335" s="77"/>
      <c r="N335" s="78"/>
    </row>
    <row r="336" spans="1:14">
      <c r="A336" s="111">
        <f>+A322</f>
        <v>12.03</v>
      </c>
      <c r="B336" s="70" t="s">
        <v>213</v>
      </c>
      <c r="C336" s="71" t="s">
        <v>14</v>
      </c>
      <c r="D336" s="72">
        <f>1*0.25</f>
        <v>0.25</v>
      </c>
      <c r="E336" s="73"/>
      <c r="F336" s="74">
        <f>+F329</f>
        <v>157142.74532700001</v>
      </c>
      <c r="G336" s="74">
        <f t="shared" si="70"/>
        <v>39285.686331750003</v>
      </c>
      <c r="H336" s="70"/>
      <c r="I336" s="79">
        <f>G336*D332</f>
        <v>157142.74532700001</v>
      </c>
      <c r="J336" s="79"/>
      <c r="L336" s="76"/>
      <c r="M336" s="77"/>
      <c r="N336" s="78"/>
    </row>
    <row r="337" spans="1:14">
      <c r="A337" s="111">
        <f>+A330</f>
        <v>12.07</v>
      </c>
      <c r="B337" s="70" t="s">
        <v>218</v>
      </c>
      <c r="C337" s="71" t="s">
        <v>16</v>
      </c>
      <c r="D337" s="72">
        <f>G336</f>
        <v>39285.686331750003</v>
      </c>
      <c r="E337" s="73"/>
      <c r="F337" s="80">
        <f>+F330</f>
        <v>0.05</v>
      </c>
      <c r="G337" s="74">
        <f t="shared" si="70"/>
        <v>1964.2843165875001</v>
      </c>
      <c r="H337" s="70"/>
      <c r="I337" s="75"/>
      <c r="J337" s="75"/>
      <c r="K337" s="81">
        <f>G337*D332</f>
        <v>7857.1372663500006</v>
      </c>
      <c r="L337" s="76"/>
      <c r="M337" s="77"/>
      <c r="N337" s="78"/>
    </row>
    <row r="338" spans="1:14">
      <c r="A338" s="93"/>
      <c r="B338" s="82" t="s">
        <v>438</v>
      </c>
      <c r="C338" s="170">
        <f>G332</f>
        <v>472839.87064833753</v>
      </c>
      <c r="D338" s="83"/>
      <c r="E338" s="84"/>
      <c r="F338" s="85"/>
      <c r="G338" s="85"/>
      <c r="H338" s="82"/>
      <c r="I338" s="66"/>
      <c r="J338" s="66"/>
      <c r="K338" s="62"/>
      <c r="L338" s="86">
        <f>I339+J339+K339</f>
        <v>4033661.3092149054</v>
      </c>
      <c r="M338" s="77"/>
      <c r="N338" s="78"/>
    </row>
    <row r="339" spans="1:14">
      <c r="A339" s="96" t="s">
        <v>255</v>
      </c>
      <c r="B339" s="97" t="s">
        <v>344</v>
      </c>
      <c r="C339" s="98" t="s">
        <v>258</v>
      </c>
      <c r="D339" s="99"/>
      <c r="E339" s="100"/>
      <c r="F339" s="101"/>
      <c r="G339" s="101"/>
      <c r="H339" s="97"/>
      <c r="I339" s="102">
        <f>SUM(I340:I424)</f>
        <v>3424819.9568713387</v>
      </c>
      <c r="J339" s="102">
        <f>SUM(J340:J424)</f>
        <v>437600.35450000002</v>
      </c>
      <c r="K339" s="103">
        <f>SUM(K340:K424)</f>
        <v>171240.99784356696</v>
      </c>
      <c r="L339" s="102">
        <f>I339/4</f>
        <v>856204.98921783466</v>
      </c>
      <c r="M339" s="102">
        <f t="shared" ref="M339:N339" si="71">J339/4</f>
        <v>109400.088625</v>
      </c>
      <c r="N339" s="102">
        <f t="shared" si="71"/>
        <v>42810.24946089174</v>
      </c>
    </row>
    <row r="340" spans="1:14">
      <c r="A340" s="105" t="s">
        <v>293</v>
      </c>
      <c r="B340" s="106" t="s">
        <v>296</v>
      </c>
      <c r="C340" s="107" t="s">
        <v>283</v>
      </c>
      <c r="D340" s="95">
        <f>+PRESUPUESTO!CS80</f>
        <v>37</v>
      </c>
      <c r="E340" s="108"/>
      <c r="F340" s="109"/>
      <c r="G340" s="109">
        <f>SUM(G341:G351)</f>
        <v>31568.876933401501</v>
      </c>
      <c r="H340" s="110"/>
      <c r="I340" s="66"/>
      <c r="J340" s="66"/>
      <c r="K340" s="62"/>
      <c r="L340" s="67"/>
      <c r="M340" s="68"/>
      <c r="N340" s="69"/>
    </row>
    <row r="341" spans="1:14">
      <c r="A341" s="111">
        <f>+MATERIALES!A117</f>
        <v>9.1999999999999993</v>
      </c>
      <c r="B341" s="70" t="s">
        <v>171</v>
      </c>
      <c r="C341" s="71" t="s">
        <v>102</v>
      </c>
      <c r="D341" s="72">
        <v>1.5</v>
      </c>
      <c r="E341" s="73"/>
      <c r="F341" s="74">
        <f>+MATERIALES!D117</f>
        <v>3817</v>
      </c>
      <c r="G341" s="74">
        <f t="shared" ref="G341:G351" si="72">D341*F341</f>
        <v>5725.5</v>
      </c>
      <c r="H341" s="70"/>
      <c r="I341" s="75"/>
      <c r="J341" s="75"/>
      <c r="L341" s="76"/>
      <c r="M341" s="77"/>
      <c r="N341" s="78"/>
    </row>
    <row r="342" spans="1:14">
      <c r="A342" s="111">
        <f>+MATERIALES!A134</f>
        <v>9.3699999999999903</v>
      </c>
      <c r="B342" s="70" t="s">
        <v>188</v>
      </c>
      <c r="C342" s="71" t="s">
        <v>106</v>
      </c>
      <c r="D342" s="72">
        <v>1</v>
      </c>
      <c r="E342" s="73"/>
      <c r="F342" s="74">
        <f>+MATERIALES!D134</f>
        <v>320</v>
      </c>
      <c r="G342" s="74">
        <f t="shared" si="72"/>
        <v>320</v>
      </c>
      <c r="H342" s="70"/>
      <c r="I342" s="75"/>
      <c r="J342" s="75"/>
      <c r="L342" s="76"/>
      <c r="M342" s="77"/>
      <c r="N342" s="78"/>
    </row>
    <row r="343" spans="1:14">
      <c r="A343" s="111">
        <f>+MATERIALES!A106</f>
        <v>9.09</v>
      </c>
      <c r="B343" s="70" t="s">
        <v>160</v>
      </c>
      <c r="C343" s="71" t="s">
        <v>106</v>
      </c>
      <c r="D343" s="72">
        <f>1/20</f>
        <v>0.05</v>
      </c>
      <c r="E343" s="73"/>
      <c r="F343" s="74">
        <f>+MATERIALES!D106</f>
        <v>50901</v>
      </c>
      <c r="G343" s="74">
        <f t="shared" si="72"/>
        <v>2545.0500000000002</v>
      </c>
      <c r="H343" s="70"/>
      <c r="I343" s="75"/>
      <c r="J343" s="75"/>
      <c r="L343" s="76"/>
      <c r="M343" s="77"/>
      <c r="N343" s="78"/>
    </row>
    <row r="344" spans="1:14">
      <c r="A344" s="111">
        <f>+MATERIALES!A98</f>
        <v>9.01</v>
      </c>
      <c r="B344" s="70" t="s">
        <v>153</v>
      </c>
      <c r="C344" s="71" t="s">
        <v>106</v>
      </c>
      <c r="D344" s="72">
        <f>1/20</f>
        <v>0.05</v>
      </c>
      <c r="E344" s="73"/>
      <c r="F344" s="74">
        <f>+MATERIALES!D98</f>
        <v>105524</v>
      </c>
      <c r="G344" s="74">
        <f t="shared" si="72"/>
        <v>5276.2000000000007</v>
      </c>
      <c r="H344" s="70"/>
      <c r="I344" s="75"/>
      <c r="J344" s="75"/>
      <c r="L344" s="76"/>
      <c r="M344" s="77"/>
      <c r="N344" s="78"/>
    </row>
    <row r="345" spans="1:14">
      <c r="A345" s="111">
        <f>+MATERIALES!A135</f>
        <v>9.3799999999999901</v>
      </c>
      <c r="B345" s="70" t="s">
        <v>189</v>
      </c>
      <c r="C345" s="71" t="s">
        <v>106</v>
      </c>
      <c r="D345" s="72">
        <v>1</v>
      </c>
      <c r="E345" s="73"/>
      <c r="F345" s="74">
        <f>+MATERIALES!D135</f>
        <v>520</v>
      </c>
      <c r="G345" s="74">
        <f t="shared" si="72"/>
        <v>520</v>
      </c>
      <c r="H345" s="70"/>
      <c r="I345" s="75"/>
      <c r="J345" s="75"/>
      <c r="L345" s="76"/>
      <c r="M345" s="77"/>
      <c r="N345" s="78"/>
    </row>
    <row r="346" spans="1:14">
      <c r="A346" s="111">
        <f>+MATERIALES!A102</f>
        <v>9.0500000000000007</v>
      </c>
      <c r="B346" s="70" t="s">
        <v>156</v>
      </c>
      <c r="C346" s="71" t="s">
        <v>106</v>
      </c>
      <c r="D346" s="72">
        <v>1</v>
      </c>
      <c r="E346" s="73"/>
      <c r="F346" s="74">
        <f>+MATERIALES!D102</f>
        <v>426</v>
      </c>
      <c r="G346" s="74">
        <f t="shared" si="72"/>
        <v>426</v>
      </c>
      <c r="H346" s="70"/>
      <c r="I346" s="75"/>
      <c r="J346" s="75"/>
      <c r="L346" s="76"/>
      <c r="M346" s="77"/>
      <c r="N346" s="78"/>
    </row>
    <row r="347" spans="1:14">
      <c r="A347" s="111">
        <f>+MATERIALES!A115</f>
        <v>9.18</v>
      </c>
      <c r="B347" s="70" t="s">
        <v>169</v>
      </c>
      <c r="C347" s="71" t="s">
        <v>106</v>
      </c>
      <c r="D347" s="72">
        <v>1</v>
      </c>
      <c r="E347" s="73"/>
      <c r="F347" s="74">
        <f>+MATERIALES!D115</f>
        <v>660</v>
      </c>
      <c r="G347" s="74">
        <f t="shared" si="72"/>
        <v>660</v>
      </c>
      <c r="H347" s="70"/>
      <c r="I347" s="75"/>
      <c r="J347" s="75"/>
      <c r="L347" s="76"/>
      <c r="M347" s="77"/>
      <c r="N347" s="78"/>
    </row>
    <row r="348" spans="1:14">
      <c r="A348" s="111">
        <f>+MATERIALES!A124</f>
        <v>9.2699999999999907</v>
      </c>
      <c r="B348" s="70" t="s">
        <v>178</v>
      </c>
      <c r="C348" s="71" t="s">
        <v>106</v>
      </c>
      <c r="D348" s="72">
        <v>1</v>
      </c>
      <c r="E348" s="73"/>
      <c r="F348" s="74">
        <f>+MATERIALES!D124</f>
        <v>450</v>
      </c>
      <c r="G348" s="74">
        <f t="shared" si="72"/>
        <v>450</v>
      </c>
      <c r="H348" s="70"/>
      <c r="I348" s="75"/>
      <c r="J348" s="75"/>
      <c r="L348" s="76"/>
      <c r="M348" s="77"/>
      <c r="N348" s="78"/>
    </row>
    <row r="349" spans="1:14">
      <c r="A349" s="111">
        <f>+A336</f>
        <v>12.03</v>
      </c>
      <c r="B349" s="70" t="s">
        <v>213</v>
      </c>
      <c r="C349" s="71" t="s">
        <v>14</v>
      </c>
      <c r="D349" s="72">
        <v>0.09</v>
      </c>
      <c r="E349" s="73"/>
      <c r="F349" s="74">
        <f>+F336</f>
        <v>157142.74532700001</v>
      </c>
      <c r="G349" s="74">
        <f t="shared" si="72"/>
        <v>14142.847079430001</v>
      </c>
      <c r="H349" s="70"/>
      <c r="I349" s="79">
        <f>G349*D340</f>
        <v>523285.34193891002</v>
      </c>
      <c r="J349" s="75"/>
      <c r="L349" s="76"/>
      <c r="M349" s="77"/>
      <c r="N349" s="78"/>
    </row>
    <row r="350" spans="1:14">
      <c r="A350" s="111">
        <f>+A335</f>
        <v>12.09</v>
      </c>
      <c r="B350" s="70" t="s">
        <v>221</v>
      </c>
      <c r="C350" s="71" t="s">
        <v>16</v>
      </c>
      <c r="D350" s="72">
        <f>SUM(G341:G348)</f>
        <v>15922.75</v>
      </c>
      <c r="E350" s="73"/>
      <c r="F350" s="80">
        <f>+F335</f>
        <v>0.05</v>
      </c>
      <c r="G350" s="74">
        <f t="shared" si="72"/>
        <v>796.13750000000005</v>
      </c>
      <c r="H350" s="70"/>
      <c r="I350" s="75"/>
      <c r="J350" s="79">
        <f>G350*D340</f>
        <v>29457.087500000001</v>
      </c>
      <c r="L350" s="76"/>
      <c r="M350" s="77"/>
      <c r="N350" s="78"/>
    </row>
    <row r="351" spans="1:14">
      <c r="A351" s="111">
        <f>+A337</f>
        <v>12.07</v>
      </c>
      <c r="B351" s="70" t="s">
        <v>218</v>
      </c>
      <c r="C351" s="71" t="s">
        <v>16</v>
      </c>
      <c r="D351" s="72">
        <f>G349</f>
        <v>14142.847079430001</v>
      </c>
      <c r="E351" s="73"/>
      <c r="F351" s="80">
        <f>+F337</f>
        <v>0.05</v>
      </c>
      <c r="G351" s="74">
        <f t="shared" si="72"/>
        <v>707.14235397150014</v>
      </c>
      <c r="H351" s="70"/>
      <c r="I351" s="75"/>
      <c r="J351" s="75"/>
      <c r="K351" s="81">
        <f>G351*D340</f>
        <v>26164.267096945507</v>
      </c>
      <c r="L351" s="76"/>
      <c r="M351" s="77"/>
      <c r="N351" s="78"/>
    </row>
    <row r="352" spans="1:14">
      <c r="A352" s="93"/>
      <c r="B352" s="82" t="s">
        <v>436</v>
      </c>
      <c r="C352" s="170">
        <f>G340</f>
        <v>31568.876933401501</v>
      </c>
      <c r="D352" s="83"/>
      <c r="E352" s="84"/>
      <c r="F352" s="85"/>
      <c r="G352" s="85"/>
      <c r="H352" s="82"/>
      <c r="I352" s="66"/>
      <c r="J352" s="66"/>
      <c r="K352" s="62"/>
      <c r="L352" s="67"/>
      <c r="M352" s="68"/>
      <c r="N352" s="69"/>
    </row>
    <row r="353" spans="1:14" ht="28.8">
      <c r="A353" s="105" t="s">
        <v>294</v>
      </c>
      <c r="B353" s="106" t="s">
        <v>297</v>
      </c>
      <c r="C353" s="107" t="s">
        <v>265</v>
      </c>
      <c r="D353" s="95">
        <f>+PRESUPUESTO!CS81</f>
        <v>96</v>
      </c>
      <c r="E353" s="108"/>
      <c r="F353" s="109"/>
      <c r="G353" s="109">
        <f>SUM(G354:G362)</f>
        <v>18226.418629667503</v>
      </c>
      <c r="H353" s="110"/>
      <c r="I353" s="66"/>
      <c r="J353" s="66"/>
      <c r="K353" s="62"/>
      <c r="L353" s="67"/>
      <c r="M353" s="68"/>
      <c r="N353" s="69"/>
    </row>
    <row r="354" spans="1:14">
      <c r="A354" s="111">
        <f>+A341</f>
        <v>9.1999999999999993</v>
      </c>
      <c r="B354" s="70" t="s">
        <v>171</v>
      </c>
      <c r="C354" s="71" t="s">
        <v>102</v>
      </c>
      <c r="D354" s="72">
        <v>1</v>
      </c>
      <c r="E354" s="73">
        <v>0.05</v>
      </c>
      <c r="F354" s="74">
        <f>+F341</f>
        <v>3817</v>
      </c>
      <c r="G354" s="74">
        <f>(D354*F354)+H354</f>
        <v>4007.85</v>
      </c>
      <c r="H354" s="112">
        <f>(D354*F354)*E354</f>
        <v>190.85000000000002</v>
      </c>
      <c r="I354" s="75"/>
      <c r="J354" s="75"/>
      <c r="L354" s="76"/>
      <c r="M354" s="77"/>
      <c r="N354" s="78"/>
    </row>
    <row r="355" spans="1:14">
      <c r="A355" s="111">
        <f>+A342</f>
        <v>9.3699999999999903</v>
      </c>
      <c r="B355" s="70" t="s">
        <v>188</v>
      </c>
      <c r="C355" s="71" t="s">
        <v>106</v>
      </c>
      <c r="D355" s="72">
        <v>9.5000000000000001E-2</v>
      </c>
      <c r="E355" s="73"/>
      <c r="F355" s="74">
        <f>+F342</f>
        <v>320</v>
      </c>
      <c r="G355" s="74">
        <f t="shared" ref="G355:G362" si="73">D355*F355</f>
        <v>30.4</v>
      </c>
      <c r="H355" s="70"/>
      <c r="I355" s="75"/>
      <c r="J355" s="75"/>
      <c r="L355" s="76"/>
      <c r="M355" s="77"/>
      <c r="N355" s="78"/>
    </row>
    <row r="356" spans="1:14">
      <c r="A356" s="111">
        <f>+A346</f>
        <v>9.0500000000000007</v>
      </c>
      <c r="B356" s="70" t="s">
        <v>156</v>
      </c>
      <c r="C356" s="71" t="s">
        <v>106</v>
      </c>
      <c r="D356" s="72">
        <v>0.28999999999999998</v>
      </c>
      <c r="E356" s="73"/>
      <c r="F356" s="74">
        <f>+F346</f>
        <v>426</v>
      </c>
      <c r="G356" s="74">
        <f t="shared" si="73"/>
        <v>123.53999999999999</v>
      </c>
      <c r="H356" s="70"/>
      <c r="I356" s="75"/>
      <c r="J356" s="75"/>
      <c r="L356" s="76"/>
      <c r="M356" s="77"/>
      <c r="N356" s="78"/>
    </row>
    <row r="357" spans="1:14">
      <c r="A357" s="111">
        <f>+A347</f>
        <v>9.18</v>
      </c>
      <c r="B357" s="70" t="s">
        <v>169</v>
      </c>
      <c r="C357" s="71" t="s">
        <v>106</v>
      </c>
      <c r="D357" s="72">
        <v>0.19</v>
      </c>
      <c r="E357" s="73"/>
      <c r="F357" s="74">
        <f>+F347</f>
        <v>660</v>
      </c>
      <c r="G357" s="74">
        <f t="shared" si="73"/>
        <v>125.4</v>
      </c>
      <c r="H357" s="70"/>
      <c r="I357" s="75"/>
      <c r="J357" s="75"/>
      <c r="L357" s="76"/>
      <c r="M357" s="77"/>
      <c r="N357" s="78"/>
    </row>
    <row r="358" spans="1:14">
      <c r="A358" s="111">
        <f>+A343</f>
        <v>9.09</v>
      </c>
      <c r="B358" s="70" t="s">
        <v>160</v>
      </c>
      <c r="C358" s="71" t="s">
        <v>106</v>
      </c>
      <c r="D358" s="72">
        <f>1/30</f>
        <v>3.3333333333333333E-2</v>
      </c>
      <c r="E358" s="73"/>
      <c r="F358" s="74">
        <f>+F343</f>
        <v>50901</v>
      </c>
      <c r="G358" s="74">
        <f t="shared" si="73"/>
        <v>1696.7</v>
      </c>
      <c r="H358" s="70"/>
      <c r="I358" s="75"/>
      <c r="J358" s="75"/>
      <c r="L358" s="76"/>
      <c r="M358" s="77"/>
      <c r="N358" s="78"/>
    </row>
    <row r="359" spans="1:14">
      <c r="A359" s="111">
        <f>+A344</f>
        <v>9.01</v>
      </c>
      <c r="B359" s="70" t="s">
        <v>153</v>
      </c>
      <c r="C359" s="71" t="s">
        <v>106</v>
      </c>
      <c r="D359" s="72">
        <f>1/30</f>
        <v>3.3333333333333333E-2</v>
      </c>
      <c r="E359" s="73"/>
      <c r="F359" s="74">
        <f>+F344</f>
        <v>105524</v>
      </c>
      <c r="G359" s="74">
        <f t="shared" si="73"/>
        <v>3517.4666666666667</v>
      </c>
      <c r="H359" s="70"/>
      <c r="I359" s="75"/>
      <c r="J359" s="75"/>
      <c r="L359" s="76"/>
      <c r="M359" s="77"/>
      <c r="N359" s="78"/>
    </row>
    <row r="360" spans="1:14">
      <c r="A360" s="111">
        <f>+A349</f>
        <v>12.03</v>
      </c>
      <c r="B360" s="70" t="s">
        <v>213</v>
      </c>
      <c r="C360" s="71" t="s">
        <v>14</v>
      </c>
      <c r="D360" s="72">
        <f>1*1/20</f>
        <v>0.05</v>
      </c>
      <c r="E360" s="73"/>
      <c r="F360" s="74">
        <f>+F349</f>
        <v>157142.74532700001</v>
      </c>
      <c r="G360" s="74">
        <f t="shared" si="73"/>
        <v>7857.1372663500006</v>
      </c>
      <c r="H360" s="70"/>
      <c r="I360" s="79">
        <f>G360*D353</f>
        <v>754285.17756960005</v>
      </c>
      <c r="J360" s="75"/>
      <c r="L360" s="76"/>
      <c r="M360" s="77"/>
      <c r="N360" s="78"/>
    </row>
    <row r="361" spans="1:14">
      <c r="A361" s="111">
        <f t="shared" ref="A361:A362" si="74">+A350</f>
        <v>12.09</v>
      </c>
      <c r="B361" s="70" t="s">
        <v>221</v>
      </c>
      <c r="C361" s="71" t="s">
        <v>16</v>
      </c>
      <c r="D361" s="72">
        <f>SUM(G354:G359)</f>
        <v>9501.3566666666666</v>
      </c>
      <c r="E361" s="73"/>
      <c r="F361" s="80">
        <f>+F350</f>
        <v>0.05</v>
      </c>
      <c r="G361" s="74">
        <f t="shared" si="73"/>
        <v>475.06783333333334</v>
      </c>
      <c r="H361" s="70"/>
      <c r="I361" s="75"/>
      <c r="J361" s="79">
        <f>G361*D353</f>
        <v>45606.512000000002</v>
      </c>
      <c r="L361" s="76"/>
      <c r="M361" s="77"/>
      <c r="N361" s="78"/>
    </row>
    <row r="362" spans="1:14">
      <c r="A362" s="111">
        <f t="shared" si="74"/>
        <v>12.07</v>
      </c>
      <c r="B362" s="70" t="s">
        <v>218</v>
      </c>
      <c r="C362" s="71" t="s">
        <v>16</v>
      </c>
      <c r="D362" s="72">
        <f>G360</f>
        <v>7857.1372663500006</v>
      </c>
      <c r="E362" s="73"/>
      <c r="F362" s="80">
        <f>+F351</f>
        <v>0.05</v>
      </c>
      <c r="G362" s="74">
        <f t="shared" si="73"/>
        <v>392.85686331750003</v>
      </c>
      <c r="H362" s="70"/>
      <c r="I362" s="75"/>
      <c r="J362" s="75"/>
      <c r="K362" s="81">
        <f>G362*D353</f>
        <v>37714.258878480003</v>
      </c>
      <c r="L362" s="76"/>
      <c r="M362" s="77"/>
      <c r="N362" s="78"/>
    </row>
    <row r="363" spans="1:14">
      <c r="A363" s="93"/>
      <c r="B363" s="82" t="s">
        <v>438</v>
      </c>
      <c r="C363" s="170">
        <f>G353</f>
        <v>18226.418629667503</v>
      </c>
      <c r="D363" s="83"/>
      <c r="E363" s="84"/>
      <c r="F363" s="85"/>
      <c r="G363" s="85"/>
      <c r="H363" s="82"/>
      <c r="I363" s="66"/>
      <c r="J363" s="66"/>
      <c r="K363" s="62"/>
      <c r="L363" s="67"/>
      <c r="M363" s="68"/>
      <c r="N363" s="69"/>
    </row>
    <row r="364" spans="1:14" ht="43.2">
      <c r="A364" s="105" t="s">
        <v>408</v>
      </c>
      <c r="B364" s="106" t="s">
        <v>298</v>
      </c>
      <c r="C364" s="107" t="s">
        <v>283</v>
      </c>
      <c r="D364" s="95">
        <f>+PRESUPUESTO!CS83</f>
        <v>28</v>
      </c>
      <c r="E364" s="108"/>
      <c r="F364" s="109"/>
      <c r="G364" s="109">
        <f>SUM(G365:G373)</f>
        <v>54899.538259335008</v>
      </c>
      <c r="H364" s="110"/>
      <c r="I364" s="66"/>
      <c r="J364" s="66"/>
      <c r="K364" s="62"/>
      <c r="L364" s="67"/>
      <c r="M364" s="68"/>
      <c r="N364" s="69"/>
    </row>
    <row r="365" spans="1:14">
      <c r="A365" s="111">
        <f>+MATERIALES!A118</f>
        <v>9.2100000000000009</v>
      </c>
      <c r="B365" s="70" t="s">
        <v>172</v>
      </c>
      <c r="C365" s="71" t="s">
        <v>102</v>
      </c>
      <c r="D365" s="72">
        <v>2.5</v>
      </c>
      <c r="E365" s="73"/>
      <c r="F365" s="74">
        <f>+MATERIALES!D118</f>
        <v>8817</v>
      </c>
      <c r="G365" s="74">
        <f t="shared" ref="G365:G373" si="75">D365*F365</f>
        <v>22042.5</v>
      </c>
      <c r="H365" s="70"/>
      <c r="I365" s="75"/>
      <c r="J365" s="75"/>
      <c r="L365" s="76"/>
      <c r="M365" s="77"/>
      <c r="N365" s="78"/>
    </row>
    <row r="366" spans="1:14">
      <c r="A366" s="111">
        <f>+MATERIALES!A101</f>
        <v>9.0399999999999991</v>
      </c>
      <c r="B366" s="70" t="s">
        <v>155</v>
      </c>
      <c r="C366" s="71" t="s">
        <v>106</v>
      </c>
      <c r="D366" s="72">
        <v>2</v>
      </c>
      <c r="E366" s="73"/>
      <c r="F366" s="74">
        <f>+MATERIALES!D101</f>
        <v>3300</v>
      </c>
      <c r="G366" s="74">
        <f t="shared" si="75"/>
        <v>6600</v>
      </c>
      <c r="H366" s="70"/>
      <c r="I366" s="75"/>
      <c r="J366" s="75"/>
      <c r="L366" s="76"/>
      <c r="M366" s="77"/>
      <c r="N366" s="78"/>
    </row>
    <row r="367" spans="1:14">
      <c r="A367" s="111">
        <f>+A359</f>
        <v>9.01</v>
      </c>
      <c r="B367" s="70" t="s">
        <v>153</v>
      </c>
      <c r="C367" s="71" t="s">
        <v>106</v>
      </c>
      <c r="D367" s="72">
        <v>0.02</v>
      </c>
      <c r="E367" s="73"/>
      <c r="F367" s="74">
        <f>+F359</f>
        <v>105524</v>
      </c>
      <c r="G367" s="74">
        <f t="shared" si="75"/>
        <v>2110.48</v>
      </c>
      <c r="H367" s="70"/>
      <c r="I367" s="75"/>
      <c r="J367" s="75"/>
      <c r="L367" s="76"/>
      <c r="M367" s="77"/>
      <c r="N367" s="78"/>
    </row>
    <row r="368" spans="1:14">
      <c r="A368" s="111">
        <f>+A358</f>
        <v>9.09</v>
      </c>
      <c r="B368" s="70" t="s">
        <v>160</v>
      </c>
      <c r="C368" s="71" t="s">
        <v>106</v>
      </c>
      <c r="D368" s="72">
        <v>0.02</v>
      </c>
      <c r="E368" s="73"/>
      <c r="F368" s="74">
        <f>+F358</f>
        <v>50901</v>
      </c>
      <c r="G368" s="74">
        <f t="shared" si="75"/>
        <v>1018.02</v>
      </c>
      <c r="H368" s="70"/>
      <c r="I368" s="75"/>
      <c r="J368" s="75"/>
      <c r="L368" s="76"/>
      <c r="M368" s="77"/>
      <c r="N368" s="78"/>
    </row>
    <row r="369" spans="1:14">
      <c r="A369" s="92">
        <f>+MATERIALES!A108</f>
        <v>9.11</v>
      </c>
      <c r="B369" s="70" t="s">
        <v>162</v>
      </c>
      <c r="C369" s="71" t="s">
        <v>106</v>
      </c>
      <c r="D369" s="72">
        <v>1</v>
      </c>
      <c r="E369" s="73"/>
      <c r="F369" s="74">
        <f>+MATERIALES!D108</f>
        <v>3750</v>
      </c>
      <c r="G369" s="74">
        <f t="shared" si="75"/>
        <v>3750</v>
      </c>
      <c r="H369" s="70"/>
      <c r="I369" s="75"/>
      <c r="J369" s="75"/>
      <c r="L369" s="76"/>
      <c r="M369" s="77"/>
      <c r="N369" s="78"/>
    </row>
    <row r="370" spans="1:14">
      <c r="A370" s="111">
        <f>+MATERIALES!A112</f>
        <v>9.15</v>
      </c>
      <c r="B370" s="70" t="s">
        <v>166</v>
      </c>
      <c r="C370" s="71" t="s">
        <v>106</v>
      </c>
      <c r="D370" s="72">
        <v>1</v>
      </c>
      <c r="E370" s="73"/>
      <c r="F370" s="74">
        <f>+MATERIALES!D112</f>
        <v>1050</v>
      </c>
      <c r="G370" s="74">
        <f t="shared" si="75"/>
        <v>1050</v>
      </c>
      <c r="H370" s="70"/>
      <c r="I370" s="75"/>
      <c r="J370" s="75"/>
      <c r="L370" s="76"/>
      <c r="M370" s="77"/>
      <c r="N370" s="78"/>
    </row>
    <row r="371" spans="1:14">
      <c r="A371" s="111">
        <f>+A360</f>
        <v>12.03</v>
      </c>
      <c r="B371" s="70" t="s">
        <v>213</v>
      </c>
      <c r="C371" s="71" t="s">
        <v>14</v>
      </c>
      <c r="D371" s="72">
        <f>1*1/10</f>
        <v>0.1</v>
      </c>
      <c r="E371" s="73"/>
      <c r="F371" s="74">
        <f>+F360</f>
        <v>157142.74532700001</v>
      </c>
      <c r="G371" s="74">
        <f t="shared" si="75"/>
        <v>15714.274532700001</v>
      </c>
      <c r="H371" s="70"/>
      <c r="I371" s="79">
        <f>G371*D364</f>
        <v>439999.68691560003</v>
      </c>
      <c r="J371" s="75"/>
      <c r="L371" s="76"/>
      <c r="M371" s="77"/>
      <c r="N371" s="78"/>
    </row>
    <row r="372" spans="1:14">
      <c r="A372" s="111">
        <f t="shared" ref="A372:A373" si="76">+A361</f>
        <v>12.09</v>
      </c>
      <c r="B372" s="70" t="s">
        <v>221</v>
      </c>
      <c r="C372" s="71" t="s">
        <v>16</v>
      </c>
      <c r="D372" s="72">
        <f>SUM(G365:G370)</f>
        <v>36571</v>
      </c>
      <c r="E372" s="73"/>
      <c r="F372" s="80">
        <f>+F361</f>
        <v>0.05</v>
      </c>
      <c r="G372" s="74">
        <f t="shared" si="75"/>
        <v>1828.5500000000002</v>
      </c>
      <c r="H372" s="70"/>
      <c r="I372" s="75"/>
      <c r="J372" s="79">
        <f>G372*D364</f>
        <v>51199.400000000009</v>
      </c>
      <c r="L372" s="76"/>
      <c r="M372" s="77"/>
      <c r="N372" s="78"/>
    </row>
    <row r="373" spans="1:14">
      <c r="A373" s="111">
        <f t="shared" si="76"/>
        <v>12.07</v>
      </c>
      <c r="B373" s="70" t="s">
        <v>218</v>
      </c>
      <c r="C373" s="71" t="s">
        <v>16</v>
      </c>
      <c r="D373" s="72">
        <f>G371</f>
        <v>15714.274532700001</v>
      </c>
      <c r="E373" s="73"/>
      <c r="F373" s="80">
        <f>+F362</f>
        <v>0.05</v>
      </c>
      <c r="G373" s="74">
        <f t="shared" si="75"/>
        <v>785.71372663500006</v>
      </c>
      <c r="H373" s="70"/>
      <c r="I373" s="75"/>
      <c r="J373" s="75"/>
      <c r="K373" s="81">
        <f>G373*D364</f>
        <v>21999.984345780002</v>
      </c>
      <c r="L373" s="76"/>
      <c r="M373" s="77"/>
      <c r="N373" s="78"/>
    </row>
    <row r="374" spans="1:14">
      <c r="A374" s="93"/>
      <c r="B374" s="82" t="s">
        <v>436</v>
      </c>
      <c r="C374" s="170">
        <f>G364</f>
        <v>54899.538259335008</v>
      </c>
      <c r="D374" s="83"/>
      <c r="E374" s="84"/>
      <c r="F374" s="85"/>
      <c r="G374" s="85"/>
      <c r="H374" s="82"/>
      <c r="I374" s="75"/>
      <c r="J374" s="75"/>
      <c r="K374" s="81"/>
      <c r="L374" s="67"/>
      <c r="M374" s="68"/>
      <c r="N374" s="69"/>
    </row>
    <row r="375" spans="1:14">
      <c r="A375" s="105" t="s">
        <v>409</v>
      </c>
      <c r="B375" s="106" t="s">
        <v>299</v>
      </c>
      <c r="C375" s="107" t="s">
        <v>265</v>
      </c>
      <c r="D375" s="95">
        <f>+PRESUPUESTO!CS84</f>
        <v>96</v>
      </c>
      <c r="E375" s="108"/>
      <c r="F375" s="109"/>
      <c r="G375" s="109">
        <f>SUM(G376:G385)</f>
        <v>32460.036393844592</v>
      </c>
      <c r="H375" s="110"/>
      <c r="I375" s="66"/>
      <c r="J375" s="66"/>
      <c r="K375" s="62"/>
      <c r="L375" s="67"/>
      <c r="M375" s="68"/>
      <c r="N375" s="69"/>
    </row>
    <row r="376" spans="1:14">
      <c r="A376" s="111">
        <f>+A365</f>
        <v>9.2100000000000009</v>
      </c>
      <c r="B376" s="70" t="s">
        <v>172</v>
      </c>
      <c r="C376" s="71" t="s">
        <v>102</v>
      </c>
      <c r="D376" s="72">
        <v>1</v>
      </c>
      <c r="E376" s="73">
        <v>0.05</v>
      </c>
      <c r="F376" s="74">
        <f>+F365</f>
        <v>8817</v>
      </c>
      <c r="G376" s="74">
        <f>(D376*F376)+H376</f>
        <v>9257.85</v>
      </c>
      <c r="H376" s="112">
        <f>(D376*F376)*E376</f>
        <v>440.85</v>
      </c>
      <c r="I376" s="75"/>
      <c r="J376" s="75"/>
      <c r="L376" s="76"/>
      <c r="M376" s="77"/>
      <c r="N376" s="78"/>
    </row>
    <row r="377" spans="1:14">
      <c r="A377" s="111">
        <f>+MATERIALES!A109</f>
        <v>9.1199999999999992</v>
      </c>
      <c r="B377" s="70" t="s">
        <v>163</v>
      </c>
      <c r="C377" s="71" t="s">
        <v>106</v>
      </c>
      <c r="D377" s="72">
        <v>0.26</v>
      </c>
      <c r="E377" s="73"/>
      <c r="F377" s="74">
        <f>+MATERIALES!D109</f>
        <v>2000</v>
      </c>
      <c r="G377" s="74">
        <f t="shared" ref="G377:G385" si="77">D377*F377</f>
        <v>520</v>
      </c>
      <c r="H377" s="70"/>
      <c r="I377" s="75"/>
      <c r="J377" s="75"/>
      <c r="L377" s="76"/>
      <c r="M377" s="77"/>
      <c r="N377" s="78"/>
    </row>
    <row r="378" spans="1:14">
      <c r="A378" s="111">
        <f>+MATERIALES!A110</f>
        <v>9.1300000000000008</v>
      </c>
      <c r="B378" s="70" t="s">
        <v>164</v>
      </c>
      <c r="C378" s="71" t="s">
        <v>106</v>
      </c>
      <c r="D378" s="72">
        <v>0.52</v>
      </c>
      <c r="E378" s="73"/>
      <c r="F378" s="74">
        <f>+MATERIALES!D110</f>
        <v>2500</v>
      </c>
      <c r="G378" s="74">
        <f t="shared" si="77"/>
        <v>1300</v>
      </c>
      <c r="H378" s="70"/>
      <c r="I378" s="75"/>
      <c r="J378" s="75"/>
      <c r="L378" s="76"/>
      <c r="M378" s="77"/>
      <c r="N378" s="78"/>
    </row>
    <row r="379" spans="1:14">
      <c r="A379" s="111">
        <f>+MATERIALES!A123</f>
        <v>9.2599999999999891</v>
      </c>
      <c r="B379" s="70" t="s">
        <v>177</v>
      </c>
      <c r="C379" s="71" t="s">
        <v>106</v>
      </c>
      <c r="D379" s="72">
        <v>0.26</v>
      </c>
      <c r="E379" s="73"/>
      <c r="F379" s="74">
        <f>+MATERIALES!D123</f>
        <v>5900</v>
      </c>
      <c r="G379" s="74">
        <f t="shared" si="77"/>
        <v>1534</v>
      </c>
      <c r="H379" s="70"/>
      <c r="I379" s="75"/>
      <c r="J379" s="75"/>
      <c r="L379" s="76"/>
      <c r="M379" s="77"/>
      <c r="N379" s="78"/>
    </row>
    <row r="380" spans="1:14">
      <c r="A380" s="111">
        <f>+MATERIALES!A122</f>
        <v>9.2499999999999893</v>
      </c>
      <c r="B380" s="70" t="s">
        <v>176</v>
      </c>
      <c r="C380" s="71" t="s">
        <v>106</v>
      </c>
      <c r="D380" s="72">
        <v>0.26</v>
      </c>
      <c r="E380" s="73"/>
      <c r="F380" s="74">
        <f>+MATERIALES!D122</f>
        <v>18101</v>
      </c>
      <c r="G380" s="74">
        <f t="shared" si="77"/>
        <v>4706.26</v>
      </c>
      <c r="H380" s="70"/>
      <c r="I380" s="75"/>
      <c r="J380" s="75"/>
      <c r="L380" s="76"/>
      <c r="M380" s="77"/>
      <c r="N380" s="78"/>
    </row>
    <row r="381" spans="1:14">
      <c r="A381" s="111">
        <f>+A368</f>
        <v>9.09</v>
      </c>
      <c r="B381" s="70" t="s">
        <v>160</v>
      </c>
      <c r="C381" s="71" t="s">
        <v>106</v>
      </c>
      <c r="D381" s="72">
        <f>1/24</f>
        <v>4.1666666666666664E-2</v>
      </c>
      <c r="E381" s="73"/>
      <c r="F381" s="74">
        <f>+F368</f>
        <v>50901</v>
      </c>
      <c r="G381" s="74">
        <f t="shared" si="77"/>
        <v>2120.875</v>
      </c>
      <c r="H381" s="70"/>
      <c r="I381" s="75"/>
      <c r="J381" s="75"/>
      <c r="L381" s="76"/>
      <c r="M381" s="77"/>
      <c r="N381" s="78"/>
    </row>
    <row r="382" spans="1:14">
      <c r="A382" s="111">
        <f>+A367</f>
        <v>9.01</v>
      </c>
      <c r="B382" s="70" t="s">
        <v>153</v>
      </c>
      <c r="C382" s="71" t="s">
        <v>106</v>
      </c>
      <c r="D382" s="72">
        <f>1/24</f>
        <v>4.1666666666666664E-2</v>
      </c>
      <c r="E382" s="73"/>
      <c r="F382" s="74">
        <f>+F367</f>
        <v>105524</v>
      </c>
      <c r="G382" s="74">
        <f t="shared" si="77"/>
        <v>4396.833333333333</v>
      </c>
      <c r="H382" s="70"/>
      <c r="I382" s="75"/>
      <c r="J382" s="75"/>
      <c r="L382" s="76"/>
      <c r="M382" s="77"/>
      <c r="N382" s="78"/>
    </row>
    <row r="383" spans="1:14">
      <c r="A383" s="111">
        <f>+A371</f>
        <v>12.03</v>
      </c>
      <c r="B383" s="70" t="s">
        <v>213</v>
      </c>
      <c r="C383" s="71" t="s">
        <v>14</v>
      </c>
      <c r="D383" s="72">
        <f>1*1/22.2</f>
        <v>4.504504504504505E-2</v>
      </c>
      <c r="E383" s="73"/>
      <c r="F383" s="74">
        <f>+F371</f>
        <v>157142.74532700001</v>
      </c>
      <c r="G383" s="74">
        <f t="shared" si="77"/>
        <v>7078.5020417567584</v>
      </c>
      <c r="H383" s="70"/>
      <c r="I383" s="79">
        <f>G383*D375</f>
        <v>679536.19600864884</v>
      </c>
      <c r="J383" s="75"/>
      <c r="L383" s="76"/>
      <c r="M383" s="77"/>
      <c r="N383" s="78"/>
    </row>
    <row r="384" spans="1:14">
      <c r="A384" s="111">
        <f t="shared" ref="A384:A385" si="78">+A372</f>
        <v>12.09</v>
      </c>
      <c r="B384" s="70" t="s">
        <v>221</v>
      </c>
      <c r="C384" s="71" t="s">
        <v>16</v>
      </c>
      <c r="D384" s="72">
        <f>SUM(G376:G382)</f>
        <v>23835.818333333333</v>
      </c>
      <c r="E384" s="73"/>
      <c r="F384" s="80">
        <f>+F372</f>
        <v>0.05</v>
      </c>
      <c r="G384" s="74">
        <f t="shared" si="77"/>
        <v>1191.7909166666666</v>
      </c>
      <c r="H384" s="70"/>
      <c r="I384" s="75"/>
      <c r="J384" s="79">
        <f>G384*D375</f>
        <v>114411.92799999999</v>
      </c>
      <c r="L384" s="76"/>
      <c r="M384" s="77"/>
      <c r="N384" s="78"/>
    </row>
    <row r="385" spans="1:14">
      <c r="A385" s="111">
        <f t="shared" si="78"/>
        <v>12.07</v>
      </c>
      <c r="B385" s="70" t="s">
        <v>218</v>
      </c>
      <c r="C385" s="71" t="s">
        <v>16</v>
      </c>
      <c r="D385" s="72">
        <f>G383</f>
        <v>7078.5020417567584</v>
      </c>
      <c r="E385" s="73"/>
      <c r="F385" s="80">
        <f>+F373</f>
        <v>0.05</v>
      </c>
      <c r="G385" s="74">
        <f t="shared" si="77"/>
        <v>353.92510208783796</v>
      </c>
      <c r="H385" s="70"/>
      <c r="I385" s="75"/>
      <c r="J385" s="75"/>
      <c r="K385" s="81">
        <f>G385*D375</f>
        <v>33976.809800432442</v>
      </c>
      <c r="L385" s="76"/>
      <c r="M385" s="77"/>
      <c r="N385" s="78"/>
    </row>
    <row r="386" spans="1:14">
      <c r="A386" s="93"/>
      <c r="B386" s="82" t="s">
        <v>438</v>
      </c>
      <c r="C386" s="170">
        <f>G375</f>
        <v>32460.036393844592</v>
      </c>
      <c r="D386" s="83"/>
      <c r="E386" s="84"/>
      <c r="F386" s="85"/>
      <c r="G386" s="85"/>
      <c r="H386" s="82"/>
      <c r="I386" s="75"/>
      <c r="J386" s="75"/>
      <c r="K386" s="87"/>
      <c r="L386" s="67"/>
      <c r="M386" s="68"/>
      <c r="N386" s="69"/>
    </row>
    <row r="387" spans="1:14" ht="43.2">
      <c r="A387" s="105" t="s">
        <v>410</v>
      </c>
      <c r="B387" s="106" t="s">
        <v>300</v>
      </c>
      <c r="C387" s="107" t="s">
        <v>283</v>
      </c>
      <c r="D387" s="95">
        <f>+PRESUPUESTO!CS85</f>
        <v>12</v>
      </c>
      <c r="E387" s="108"/>
      <c r="F387" s="109"/>
      <c r="G387" s="109">
        <f>SUM(G388:G395)</f>
        <v>71588.295911202003</v>
      </c>
      <c r="H387" s="110"/>
      <c r="I387" s="66"/>
      <c r="J387" s="66"/>
      <c r="K387" s="62"/>
      <c r="L387" s="67"/>
      <c r="M387" s="68"/>
      <c r="N387" s="69"/>
    </row>
    <row r="388" spans="1:14">
      <c r="A388" s="111">
        <f>+MATERIALES!A119</f>
        <v>9.2200000000000006</v>
      </c>
      <c r="B388" s="70" t="s">
        <v>173</v>
      </c>
      <c r="C388" s="71" t="s">
        <v>102</v>
      </c>
      <c r="D388" s="72">
        <v>1.5</v>
      </c>
      <c r="E388" s="73"/>
      <c r="F388" s="74">
        <f>+MATERIALES!D119</f>
        <v>18167</v>
      </c>
      <c r="G388" s="74">
        <f t="shared" ref="G388:G395" si="79">D388*F388</f>
        <v>27250.5</v>
      </c>
      <c r="H388" s="70"/>
      <c r="I388" s="75"/>
      <c r="J388" s="75"/>
      <c r="L388" s="76"/>
      <c r="M388" s="77"/>
      <c r="N388" s="78"/>
    </row>
    <row r="389" spans="1:14">
      <c r="A389" s="111">
        <f>+MATERIALES!A103</f>
        <v>9.06</v>
      </c>
      <c r="B389" s="70" t="s">
        <v>157</v>
      </c>
      <c r="C389" s="71" t="s">
        <v>106</v>
      </c>
      <c r="D389" s="72">
        <v>1</v>
      </c>
      <c r="E389" s="73"/>
      <c r="F389" s="74">
        <f>+MATERIALES!D103</f>
        <v>13667</v>
      </c>
      <c r="G389" s="74">
        <f t="shared" si="79"/>
        <v>13667</v>
      </c>
      <c r="H389" s="70"/>
      <c r="I389" s="75"/>
      <c r="J389" s="75"/>
      <c r="L389" s="76"/>
      <c r="M389" s="77"/>
      <c r="N389" s="78"/>
    </row>
    <row r="390" spans="1:14">
      <c r="A390" s="111">
        <f>+A382</f>
        <v>9.01</v>
      </c>
      <c r="B390" s="70" t="s">
        <v>153</v>
      </c>
      <c r="C390" s="71" t="s">
        <v>106</v>
      </c>
      <c r="D390" s="72">
        <v>0.02</v>
      </c>
      <c r="E390" s="73"/>
      <c r="F390" s="74">
        <f>+F382</f>
        <v>105524</v>
      </c>
      <c r="G390" s="74">
        <f t="shared" si="79"/>
        <v>2110.48</v>
      </c>
      <c r="H390" s="70"/>
      <c r="I390" s="75"/>
      <c r="J390" s="75"/>
      <c r="L390" s="76"/>
      <c r="M390" s="77"/>
      <c r="N390" s="78"/>
    </row>
    <row r="391" spans="1:14">
      <c r="A391" s="111">
        <f>+A381</f>
        <v>9.09</v>
      </c>
      <c r="B391" s="70" t="s">
        <v>160</v>
      </c>
      <c r="C391" s="71" t="s">
        <v>106</v>
      </c>
      <c r="D391" s="72">
        <v>0.02</v>
      </c>
      <c r="E391" s="73"/>
      <c r="F391" s="74">
        <f>+F381</f>
        <v>50901</v>
      </c>
      <c r="G391" s="74">
        <f t="shared" si="79"/>
        <v>1018.02</v>
      </c>
      <c r="H391" s="70"/>
      <c r="I391" s="75"/>
      <c r="J391" s="75"/>
      <c r="L391" s="76"/>
      <c r="M391" s="77"/>
      <c r="N391" s="78"/>
    </row>
    <row r="392" spans="1:14">
      <c r="A392" s="111">
        <f>+A390</f>
        <v>9.01</v>
      </c>
      <c r="B392" s="70" t="s">
        <v>153</v>
      </c>
      <c r="C392" s="71" t="s">
        <v>106</v>
      </c>
      <c r="D392" s="72">
        <f>1/20</f>
        <v>0.05</v>
      </c>
      <c r="E392" s="73"/>
      <c r="F392" s="74">
        <f>+F390</f>
        <v>105524</v>
      </c>
      <c r="G392" s="74">
        <f t="shared" si="79"/>
        <v>5276.2000000000007</v>
      </c>
      <c r="H392" s="70"/>
      <c r="I392" s="75"/>
      <c r="J392" s="75"/>
      <c r="L392" s="76"/>
      <c r="M392" s="77"/>
      <c r="N392" s="78"/>
    </row>
    <row r="393" spans="1:14">
      <c r="A393" s="111">
        <f>+A383</f>
        <v>12.03</v>
      </c>
      <c r="B393" s="70" t="s">
        <v>213</v>
      </c>
      <c r="C393" s="71" t="s">
        <v>14</v>
      </c>
      <c r="D393" s="72">
        <v>0.12</v>
      </c>
      <c r="E393" s="73"/>
      <c r="F393" s="74">
        <f>+F383</f>
        <v>157142.74532700001</v>
      </c>
      <c r="G393" s="74">
        <f t="shared" si="79"/>
        <v>18857.129439240001</v>
      </c>
      <c r="H393" s="70"/>
      <c r="I393" s="79">
        <f>G393*D387</f>
        <v>226285.55327088002</v>
      </c>
      <c r="J393" s="75"/>
      <c r="L393" s="76"/>
      <c r="M393" s="77"/>
      <c r="N393" s="78"/>
    </row>
    <row r="394" spans="1:14">
      <c r="A394" s="111">
        <f t="shared" ref="A394:A395" si="80">+A384</f>
        <v>12.09</v>
      </c>
      <c r="B394" s="70" t="s">
        <v>221</v>
      </c>
      <c r="C394" s="71" t="s">
        <v>16</v>
      </c>
      <c r="D394" s="72">
        <f>SUM(G388:G392)</f>
        <v>49322.2</v>
      </c>
      <c r="E394" s="73"/>
      <c r="F394" s="80">
        <f>+F384</f>
        <v>0.05</v>
      </c>
      <c r="G394" s="74">
        <f t="shared" si="79"/>
        <v>2466.11</v>
      </c>
      <c r="H394" s="70"/>
      <c r="I394" s="75"/>
      <c r="J394" s="79">
        <f>G394*D387</f>
        <v>29593.32</v>
      </c>
      <c r="L394" s="76"/>
      <c r="M394" s="77"/>
      <c r="N394" s="78"/>
    </row>
    <row r="395" spans="1:14">
      <c r="A395" s="111">
        <f t="shared" si="80"/>
        <v>12.07</v>
      </c>
      <c r="B395" s="70" t="s">
        <v>218</v>
      </c>
      <c r="C395" s="71" t="s">
        <v>16</v>
      </c>
      <c r="D395" s="72">
        <f>G393</f>
        <v>18857.129439240001</v>
      </c>
      <c r="E395" s="73"/>
      <c r="F395" s="80">
        <f>+F385</f>
        <v>0.05</v>
      </c>
      <c r="G395" s="74">
        <f t="shared" si="79"/>
        <v>942.85647196200011</v>
      </c>
      <c r="H395" s="70"/>
      <c r="I395" s="75"/>
      <c r="J395" s="75"/>
      <c r="K395" s="81">
        <f>G395*D387</f>
        <v>11314.277663544002</v>
      </c>
      <c r="L395" s="76"/>
      <c r="M395" s="77"/>
      <c r="N395" s="78"/>
    </row>
    <row r="396" spans="1:14">
      <c r="A396" s="93"/>
      <c r="B396" s="82" t="s">
        <v>436</v>
      </c>
      <c r="C396" s="170">
        <f>G387</f>
        <v>71588.295911202003</v>
      </c>
      <c r="D396" s="83"/>
      <c r="E396" s="84"/>
      <c r="F396" s="85"/>
      <c r="G396" s="85"/>
      <c r="H396" s="82"/>
      <c r="I396" s="66"/>
      <c r="J396" s="66"/>
      <c r="K396" s="62"/>
      <c r="L396" s="67"/>
      <c r="M396" s="68"/>
      <c r="N396" s="69"/>
    </row>
    <row r="397" spans="1:14">
      <c r="A397" s="105" t="s">
        <v>411</v>
      </c>
      <c r="B397" s="106" t="s">
        <v>301</v>
      </c>
      <c r="C397" s="107" t="s">
        <v>265</v>
      </c>
      <c r="D397" s="95">
        <f>+PRESUPUESTO!CS86</f>
        <v>72</v>
      </c>
      <c r="E397" s="108"/>
      <c r="F397" s="109"/>
      <c r="G397" s="109">
        <f>SUM(G398:G408)</f>
        <v>48458.613629667503</v>
      </c>
      <c r="H397" s="110"/>
      <c r="I397" s="66"/>
      <c r="J397" s="66"/>
      <c r="K397" s="62"/>
      <c r="L397" s="67"/>
      <c r="M397" s="68"/>
      <c r="N397" s="69"/>
    </row>
    <row r="398" spans="1:14">
      <c r="A398" s="111">
        <f>+A388</f>
        <v>9.2200000000000006</v>
      </c>
      <c r="B398" s="70" t="s">
        <v>173</v>
      </c>
      <c r="C398" s="71" t="s">
        <v>102</v>
      </c>
      <c r="D398" s="72">
        <v>1</v>
      </c>
      <c r="E398" s="73">
        <v>0.05</v>
      </c>
      <c r="F398" s="74">
        <f>+F388</f>
        <v>18167</v>
      </c>
      <c r="G398" s="74">
        <f>(D398*F398)+H398</f>
        <v>19075.349999999999</v>
      </c>
      <c r="H398" s="112">
        <f>(D398*F398)*E398</f>
        <v>908.35</v>
      </c>
      <c r="I398" s="75"/>
      <c r="J398" s="75"/>
      <c r="L398" s="76"/>
      <c r="M398" s="77"/>
      <c r="N398" s="78"/>
    </row>
    <row r="399" spans="1:14">
      <c r="A399" s="111">
        <f>+MATERIALES!A100</f>
        <v>9.0299999999999994</v>
      </c>
      <c r="B399" s="70" t="s">
        <v>154</v>
      </c>
      <c r="C399" s="71" t="s">
        <v>106</v>
      </c>
      <c r="D399" s="72">
        <v>0.12</v>
      </c>
      <c r="E399" s="73"/>
      <c r="F399" s="74">
        <f>+MATERIALES!D100</f>
        <v>6000</v>
      </c>
      <c r="G399" s="74">
        <f t="shared" ref="G399:G408" si="81">D399*F399</f>
        <v>720</v>
      </c>
      <c r="H399" s="70"/>
      <c r="I399" s="75"/>
      <c r="J399" s="75"/>
      <c r="L399" s="76"/>
      <c r="M399" s="77"/>
      <c r="N399" s="78"/>
    </row>
    <row r="400" spans="1:14">
      <c r="A400" s="111">
        <f>+MATERIALES!A105</f>
        <v>9.08</v>
      </c>
      <c r="B400" s="70" t="s">
        <v>159</v>
      </c>
      <c r="C400" s="71" t="s">
        <v>106</v>
      </c>
      <c r="D400" s="72">
        <v>0.24</v>
      </c>
      <c r="E400" s="73"/>
      <c r="F400" s="74">
        <f>+MATERIALES!D105</f>
        <v>9900</v>
      </c>
      <c r="G400" s="74">
        <f t="shared" si="81"/>
        <v>2376</v>
      </c>
      <c r="H400" s="70"/>
      <c r="I400" s="75"/>
      <c r="J400" s="75"/>
      <c r="L400" s="76"/>
      <c r="M400" s="77"/>
      <c r="N400" s="78"/>
    </row>
    <row r="401" spans="1:14">
      <c r="A401" s="111">
        <f>+A380</f>
        <v>9.2499999999999893</v>
      </c>
      <c r="B401" s="70" t="s">
        <v>176</v>
      </c>
      <c r="C401" s="71" t="s">
        <v>106</v>
      </c>
      <c r="D401" s="72">
        <v>0.24</v>
      </c>
      <c r="E401" s="73"/>
      <c r="F401" s="74">
        <f>+F380</f>
        <v>18101</v>
      </c>
      <c r="G401" s="74">
        <f t="shared" si="81"/>
        <v>4344.24</v>
      </c>
      <c r="H401" s="70"/>
      <c r="I401" s="75"/>
      <c r="J401" s="75"/>
      <c r="L401" s="76"/>
      <c r="M401" s="77"/>
      <c r="N401" s="78"/>
    </row>
    <row r="402" spans="1:14">
      <c r="A402" s="111">
        <f>+MATERIALES!A127</f>
        <v>9.2999999999999901</v>
      </c>
      <c r="B402" s="70" t="s">
        <v>181</v>
      </c>
      <c r="C402" s="71" t="s">
        <v>106</v>
      </c>
      <c r="D402" s="72">
        <v>0.12</v>
      </c>
      <c r="E402" s="73"/>
      <c r="F402" s="74">
        <f>+MATERIALES!D127</f>
        <v>8600</v>
      </c>
      <c r="G402" s="74">
        <f t="shared" si="81"/>
        <v>1032</v>
      </c>
      <c r="H402" s="70"/>
      <c r="I402" s="75"/>
      <c r="J402" s="75"/>
      <c r="L402" s="76"/>
      <c r="M402" s="77"/>
      <c r="N402" s="78"/>
    </row>
    <row r="403" spans="1:14">
      <c r="A403" s="111">
        <f>+MATERIALES!A137</f>
        <v>9.3999999999999897</v>
      </c>
      <c r="B403" s="70" t="s">
        <v>191</v>
      </c>
      <c r="C403" s="71" t="s">
        <v>106</v>
      </c>
      <c r="D403" s="72">
        <v>0.12</v>
      </c>
      <c r="E403" s="73"/>
      <c r="F403" s="74">
        <f>+MATERIALES!D137</f>
        <v>2650</v>
      </c>
      <c r="G403" s="74">
        <f t="shared" si="81"/>
        <v>318</v>
      </c>
      <c r="H403" s="70"/>
      <c r="I403" s="75"/>
      <c r="J403" s="75"/>
      <c r="L403" s="76"/>
      <c r="M403" s="77"/>
      <c r="N403" s="78"/>
    </row>
    <row r="404" spans="1:14">
      <c r="A404" s="111">
        <f>+A391</f>
        <v>9.09</v>
      </c>
      <c r="B404" s="70" t="s">
        <v>160</v>
      </c>
      <c r="C404" s="71" t="s">
        <v>106</v>
      </c>
      <c r="D404" s="72">
        <f>1/15</f>
        <v>6.6666666666666666E-2</v>
      </c>
      <c r="E404" s="73"/>
      <c r="F404" s="74">
        <f>+F391</f>
        <v>50901</v>
      </c>
      <c r="G404" s="74">
        <f t="shared" si="81"/>
        <v>3393.4</v>
      </c>
      <c r="H404" s="70"/>
      <c r="I404" s="75"/>
      <c r="J404" s="75"/>
      <c r="L404" s="76"/>
      <c r="M404" s="77"/>
      <c r="N404" s="78"/>
    </row>
    <row r="405" spans="1:14">
      <c r="A405" s="111">
        <f>+A390</f>
        <v>9.01</v>
      </c>
      <c r="B405" s="70" t="s">
        <v>153</v>
      </c>
      <c r="C405" s="71" t="s">
        <v>106</v>
      </c>
      <c r="D405" s="72">
        <f>1/15</f>
        <v>6.6666666666666666E-2</v>
      </c>
      <c r="E405" s="73"/>
      <c r="F405" s="74">
        <f>+F390</f>
        <v>105524</v>
      </c>
      <c r="G405" s="74">
        <f t="shared" si="81"/>
        <v>7034.9333333333334</v>
      </c>
      <c r="H405" s="70"/>
      <c r="I405" s="75"/>
      <c r="J405" s="75"/>
      <c r="L405" s="76"/>
      <c r="M405" s="77"/>
      <c r="N405" s="78"/>
    </row>
    <row r="406" spans="1:14">
      <c r="A406" s="111">
        <f>+A393</f>
        <v>12.03</v>
      </c>
      <c r="B406" s="70" t="s">
        <v>213</v>
      </c>
      <c r="C406" s="71" t="s">
        <v>14</v>
      </c>
      <c r="D406" s="72">
        <f>1*1/20</f>
        <v>0.05</v>
      </c>
      <c r="E406" s="73"/>
      <c r="F406" s="74">
        <f>+F393</f>
        <v>157142.74532700001</v>
      </c>
      <c r="G406" s="74">
        <f t="shared" si="81"/>
        <v>7857.1372663500006</v>
      </c>
      <c r="H406" s="70"/>
      <c r="I406" s="79">
        <f>G406*D397</f>
        <v>565713.8831772001</v>
      </c>
      <c r="J406" s="75"/>
      <c r="L406" s="76"/>
      <c r="M406" s="77"/>
      <c r="N406" s="78"/>
    </row>
    <row r="407" spans="1:14">
      <c r="A407" s="111">
        <f t="shared" ref="A407:A408" si="82">+A394</f>
        <v>12.09</v>
      </c>
      <c r="B407" s="70" t="s">
        <v>221</v>
      </c>
      <c r="C407" s="71" t="s">
        <v>16</v>
      </c>
      <c r="D407" s="72">
        <f>SUM(G398:G405)</f>
        <v>38293.923333333332</v>
      </c>
      <c r="E407" s="73"/>
      <c r="F407" s="80">
        <f>+F394</f>
        <v>0.05</v>
      </c>
      <c r="G407" s="74">
        <f t="shared" si="81"/>
        <v>1914.6961666666666</v>
      </c>
      <c r="H407" s="70"/>
      <c r="I407" s="75"/>
      <c r="J407" s="79">
        <f>G407*D397</f>
        <v>137858.12400000001</v>
      </c>
      <c r="L407" s="76"/>
      <c r="M407" s="77"/>
      <c r="N407" s="78"/>
    </row>
    <row r="408" spans="1:14">
      <c r="A408" s="111">
        <f t="shared" si="82"/>
        <v>12.07</v>
      </c>
      <c r="B408" s="70" t="s">
        <v>218</v>
      </c>
      <c r="C408" s="71" t="s">
        <v>16</v>
      </c>
      <c r="D408" s="72">
        <f>G406</f>
        <v>7857.1372663500006</v>
      </c>
      <c r="E408" s="73"/>
      <c r="F408" s="80">
        <f>+F395</f>
        <v>0.05</v>
      </c>
      <c r="G408" s="74">
        <f t="shared" si="81"/>
        <v>392.85686331750003</v>
      </c>
      <c r="H408" s="70"/>
      <c r="I408" s="75"/>
      <c r="J408" s="75"/>
      <c r="K408" s="81">
        <f>G408*D397</f>
        <v>28285.694158860002</v>
      </c>
      <c r="L408" s="76"/>
      <c r="M408" s="77"/>
      <c r="N408" s="78"/>
    </row>
    <row r="409" spans="1:14">
      <c r="A409" s="93"/>
      <c r="B409" s="82" t="s">
        <v>438</v>
      </c>
      <c r="C409" s="170">
        <f>G397</f>
        <v>48458.613629667503</v>
      </c>
      <c r="D409" s="83"/>
      <c r="E409" s="84"/>
      <c r="F409" s="85"/>
      <c r="G409" s="85"/>
      <c r="H409" s="82"/>
      <c r="I409" s="66"/>
      <c r="J409" s="66"/>
      <c r="K409" s="62"/>
      <c r="L409" s="67"/>
      <c r="M409" s="68"/>
      <c r="N409" s="69"/>
    </row>
    <row r="410" spans="1:14" ht="72">
      <c r="A410" s="105" t="s">
        <v>413</v>
      </c>
      <c r="B410" s="106" t="s">
        <v>303</v>
      </c>
      <c r="C410" s="107" t="s">
        <v>302</v>
      </c>
      <c r="D410" s="95">
        <f>+PRESUPUESTO!CS88</f>
        <v>3</v>
      </c>
      <c r="E410" s="108"/>
      <c r="F410" s="109"/>
      <c r="G410" s="109">
        <f>SUM(G411:G423)</f>
        <v>288817.822296675</v>
      </c>
      <c r="H410" s="110"/>
      <c r="I410" s="66"/>
      <c r="J410" s="66"/>
      <c r="K410" s="62"/>
      <c r="L410" s="67"/>
      <c r="M410" s="68"/>
      <c r="N410" s="69"/>
    </row>
    <row r="411" spans="1:14">
      <c r="A411" s="111">
        <f>+MATERIALES!A63</f>
        <v>7.04</v>
      </c>
      <c r="B411" s="70" t="s">
        <v>105</v>
      </c>
      <c r="C411" s="71" t="s">
        <v>102</v>
      </c>
      <c r="D411" s="72">
        <v>4.16</v>
      </c>
      <c r="E411" s="73"/>
      <c r="F411" s="74">
        <f>+MATERIALES!D63</f>
        <v>20517</v>
      </c>
      <c r="G411" s="74">
        <f t="shared" ref="G411:G423" si="83">D411*F411</f>
        <v>85350.720000000001</v>
      </c>
      <c r="H411" s="70"/>
      <c r="I411" s="75"/>
      <c r="J411" s="75"/>
      <c r="L411" s="76"/>
      <c r="M411" s="77"/>
      <c r="N411" s="78"/>
    </row>
    <row r="412" spans="1:14">
      <c r="A412" s="111">
        <f>+MATERIALES!A64</f>
        <v>7.05</v>
      </c>
      <c r="B412" s="70" t="s">
        <v>107</v>
      </c>
      <c r="C412" s="71" t="s">
        <v>106</v>
      </c>
      <c r="D412" s="72">
        <v>1</v>
      </c>
      <c r="E412" s="73"/>
      <c r="F412" s="74">
        <f>+MATERIALES!D64</f>
        <v>10033</v>
      </c>
      <c r="G412" s="74">
        <f t="shared" si="83"/>
        <v>10033</v>
      </c>
      <c r="H412" s="70"/>
      <c r="I412" s="75"/>
      <c r="J412" s="75"/>
      <c r="L412" s="76"/>
      <c r="M412" s="77"/>
      <c r="N412" s="78"/>
    </row>
    <row r="413" spans="1:14">
      <c r="A413" s="111">
        <f>+MATERIALES!A65</f>
        <v>7.06</v>
      </c>
      <c r="B413" s="70" t="s">
        <v>794</v>
      </c>
      <c r="C413" s="71" t="s">
        <v>106</v>
      </c>
      <c r="D413" s="72">
        <v>4</v>
      </c>
      <c r="E413" s="73"/>
      <c r="F413" s="74">
        <f>+MATERIALES!D65</f>
        <v>2782</v>
      </c>
      <c r="G413" s="74">
        <f t="shared" si="83"/>
        <v>11128</v>
      </c>
      <c r="H413" s="70"/>
      <c r="I413" s="75"/>
      <c r="J413" s="75"/>
      <c r="L413" s="76"/>
      <c r="M413" s="77"/>
      <c r="N413" s="78"/>
    </row>
    <row r="414" spans="1:14">
      <c r="A414" s="111">
        <f>+MATERIALES!A66</f>
        <v>7.07</v>
      </c>
      <c r="B414" s="70" t="s">
        <v>108</v>
      </c>
      <c r="C414" s="71" t="s">
        <v>106</v>
      </c>
      <c r="D414" s="72">
        <v>2</v>
      </c>
      <c r="E414" s="73"/>
      <c r="F414" s="74">
        <f>+MATERIALES!D66</f>
        <v>2100</v>
      </c>
      <c r="G414" s="74">
        <f t="shared" si="83"/>
        <v>4200</v>
      </c>
      <c r="H414" s="70"/>
      <c r="I414" s="75"/>
      <c r="J414" s="75"/>
      <c r="L414" s="76"/>
      <c r="M414" s="77"/>
      <c r="N414" s="78"/>
    </row>
    <row r="415" spans="1:14">
      <c r="A415" s="111">
        <f>+MATERIALES!A67</f>
        <v>7.08</v>
      </c>
      <c r="B415" s="70" t="s">
        <v>109</v>
      </c>
      <c r="C415" s="71" t="s">
        <v>106</v>
      </c>
      <c r="D415" s="72">
        <v>2</v>
      </c>
      <c r="E415" s="73"/>
      <c r="F415" s="74">
        <f>+MATERIALES!D67</f>
        <v>6211</v>
      </c>
      <c r="G415" s="74">
        <f t="shared" si="83"/>
        <v>12422</v>
      </c>
      <c r="H415" s="70"/>
      <c r="I415" s="75"/>
      <c r="J415" s="75"/>
      <c r="L415" s="76"/>
      <c r="M415" s="77"/>
      <c r="N415" s="78"/>
    </row>
    <row r="416" spans="1:14">
      <c r="A416" s="111">
        <f>+MATERIALES!A68</f>
        <v>7.09</v>
      </c>
      <c r="B416" s="70" t="s">
        <v>796</v>
      </c>
      <c r="C416" s="71" t="s">
        <v>102</v>
      </c>
      <c r="D416" s="72">
        <v>2.5</v>
      </c>
      <c r="E416" s="73"/>
      <c r="F416" s="74">
        <f>+MATERIALES!D68</f>
        <v>13317</v>
      </c>
      <c r="G416" s="74">
        <f t="shared" si="83"/>
        <v>33292.5</v>
      </c>
      <c r="H416" s="70"/>
      <c r="I416" s="75"/>
      <c r="J416" s="75"/>
      <c r="L416" s="76"/>
      <c r="M416" s="77"/>
      <c r="N416" s="78"/>
    </row>
    <row r="417" spans="1:14">
      <c r="A417" s="111">
        <f>+MATERIALES!A69</f>
        <v>7.1</v>
      </c>
      <c r="B417" s="70" t="s">
        <v>110</v>
      </c>
      <c r="C417" s="71" t="s">
        <v>106</v>
      </c>
      <c r="D417" s="72">
        <v>1</v>
      </c>
      <c r="E417" s="73"/>
      <c r="F417" s="74">
        <f>+MATERIALES!D69</f>
        <v>16623</v>
      </c>
      <c r="G417" s="74">
        <f t="shared" si="83"/>
        <v>16623</v>
      </c>
      <c r="H417" s="70"/>
      <c r="I417" s="75"/>
      <c r="J417" s="75"/>
      <c r="L417" s="76"/>
      <c r="M417" s="77"/>
      <c r="N417" s="78"/>
    </row>
    <row r="418" spans="1:14">
      <c r="A418" s="111">
        <f>+MATERIALES!A138</f>
        <v>9.4099999999999895</v>
      </c>
      <c r="B418" s="70" t="str">
        <f>+MATERIALES!B138</f>
        <v>codo 45º pvc-s cxc, ø= 3".</v>
      </c>
      <c r="C418" s="71" t="s">
        <v>106</v>
      </c>
      <c r="D418" s="72">
        <v>1</v>
      </c>
      <c r="E418" s="73"/>
      <c r="F418" s="74">
        <f>+MATERIALES!G138</f>
        <v>7400</v>
      </c>
      <c r="G418" s="74">
        <f t="shared" si="83"/>
        <v>7400</v>
      </c>
      <c r="H418" s="70"/>
      <c r="I418" s="75"/>
      <c r="J418" s="75"/>
      <c r="L418" s="76"/>
      <c r="M418" s="77"/>
      <c r="N418" s="78"/>
    </row>
    <row r="419" spans="1:14">
      <c r="A419" s="111">
        <f>+MATERIALES!A104</f>
        <v>9.07</v>
      </c>
      <c r="B419" s="70" t="str">
        <f>+MATERIALES!B104</f>
        <v>codo 90º pvc-s cxc, ø= 3".</v>
      </c>
      <c r="C419" s="71" t="s">
        <v>106</v>
      </c>
      <c r="D419" s="72">
        <v>1</v>
      </c>
      <c r="E419" s="73"/>
      <c r="F419" s="74">
        <f>+MATERIALES!G104</f>
        <v>7931</v>
      </c>
      <c r="G419" s="74">
        <f t="shared" si="83"/>
        <v>7931</v>
      </c>
      <c r="H419" s="70"/>
      <c r="I419" s="75"/>
      <c r="J419" s="75"/>
      <c r="L419" s="76"/>
      <c r="M419" s="77"/>
      <c r="N419" s="78"/>
    </row>
    <row r="420" spans="1:14">
      <c r="A420" s="111">
        <f>+MATERIALES!A75</f>
        <v>7.16</v>
      </c>
      <c r="B420" s="70" t="str">
        <f>+MATERIALES!B75</f>
        <v>adaptador bajante redondo</v>
      </c>
      <c r="C420" s="71" t="s">
        <v>106</v>
      </c>
      <c r="D420" s="72">
        <v>1</v>
      </c>
      <c r="E420" s="73"/>
      <c r="F420" s="74">
        <f>+MATERIALES!G75</f>
        <v>8113</v>
      </c>
      <c r="G420" s="74">
        <f t="shared" si="83"/>
        <v>8113</v>
      </c>
      <c r="H420" s="70"/>
      <c r="I420" s="75"/>
      <c r="J420" s="75"/>
      <c r="L420" s="76"/>
      <c r="M420" s="77"/>
      <c r="N420" s="78"/>
    </row>
    <row r="421" spans="1:14">
      <c r="A421" s="111">
        <f>+A406</f>
        <v>12.03</v>
      </c>
      <c r="B421" s="70" t="s">
        <v>213</v>
      </c>
      <c r="C421" s="71" t="s">
        <v>14</v>
      </c>
      <c r="D421" s="72">
        <f>1*0.5</f>
        <v>0.5</v>
      </c>
      <c r="E421" s="73"/>
      <c r="F421" s="74">
        <f>+F406</f>
        <v>157142.74532700001</v>
      </c>
      <c r="G421" s="74">
        <f t="shared" si="83"/>
        <v>78571.372663500006</v>
      </c>
      <c r="H421" s="70"/>
      <c r="I421" s="79">
        <f>G421*D410</f>
        <v>235714.1179905</v>
      </c>
      <c r="J421" s="75"/>
      <c r="L421" s="76"/>
      <c r="M421" s="77"/>
      <c r="N421" s="78"/>
    </row>
    <row r="422" spans="1:14">
      <c r="A422" s="111">
        <f>+A407</f>
        <v>12.09</v>
      </c>
      <c r="B422" s="70" t="s">
        <v>221</v>
      </c>
      <c r="C422" s="71" t="s">
        <v>16</v>
      </c>
      <c r="D422" s="72">
        <f>SUM(G411:G420)</f>
        <v>196493.22</v>
      </c>
      <c r="E422" s="73"/>
      <c r="F422" s="80">
        <f>+F407</f>
        <v>0.05</v>
      </c>
      <c r="G422" s="74">
        <f t="shared" si="83"/>
        <v>9824.6610000000001</v>
      </c>
      <c r="H422" s="70"/>
      <c r="I422" s="75"/>
      <c r="J422" s="79">
        <f>G422*D410</f>
        <v>29473.983</v>
      </c>
      <c r="L422" s="76"/>
      <c r="M422" s="77"/>
      <c r="N422" s="78"/>
    </row>
    <row r="423" spans="1:14">
      <c r="A423" s="111">
        <f>+A408</f>
        <v>12.07</v>
      </c>
      <c r="B423" s="70" t="s">
        <v>218</v>
      </c>
      <c r="C423" s="71" t="s">
        <v>16</v>
      </c>
      <c r="D423" s="72">
        <f>G421</f>
        <v>78571.372663500006</v>
      </c>
      <c r="E423" s="73"/>
      <c r="F423" s="80">
        <f>+F408</f>
        <v>0.05</v>
      </c>
      <c r="G423" s="74">
        <f t="shared" si="83"/>
        <v>3928.5686331750003</v>
      </c>
      <c r="H423" s="70"/>
      <c r="I423" s="75"/>
      <c r="J423" s="75"/>
      <c r="K423" s="81">
        <f>G423*D410</f>
        <v>11785.705899525001</v>
      </c>
      <c r="L423" s="76"/>
      <c r="M423" s="77"/>
      <c r="N423" s="78"/>
    </row>
    <row r="424" spans="1:14">
      <c r="A424" s="93"/>
      <c r="B424" s="82" t="s">
        <v>440</v>
      </c>
      <c r="C424" s="170">
        <f>G410</f>
        <v>288817.822296675</v>
      </c>
      <c r="D424" s="83"/>
      <c r="E424" s="84"/>
      <c r="F424" s="85"/>
      <c r="G424" s="85"/>
      <c r="H424" s="82"/>
      <c r="I424" s="66"/>
      <c r="J424" s="66"/>
      <c r="K424" s="62"/>
      <c r="L424" s="67"/>
      <c r="M424" s="68"/>
      <c r="N424" s="69"/>
    </row>
    <row r="425" spans="1:14">
      <c r="A425" s="96" t="s">
        <v>295</v>
      </c>
      <c r="B425" s="97" t="s">
        <v>345</v>
      </c>
      <c r="C425" s="98" t="s">
        <v>258</v>
      </c>
      <c r="D425" s="99"/>
      <c r="E425" s="100"/>
      <c r="F425" s="101"/>
      <c r="G425" s="101"/>
      <c r="H425" s="97"/>
      <c r="I425" s="102">
        <f>SUM(I426:I474)</f>
        <v>238856.97289704002</v>
      </c>
      <c r="J425" s="102">
        <f>SUM(J426:J474)</f>
        <v>85951.361039039999</v>
      </c>
      <c r="K425" s="103">
        <f>SUM(K426:K474)</f>
        <v>11942.848644852002</v>
      </c>
      <c r="L425" s="102">
        <f>I425/4</f>
        <v>59714.243224260004</v>
      </c>
      <c r="M425" s="102">
        <f t="shared" ref="M425:N425" si="84">J425/4</f>
        <v>21487.84025976</v>
      </c>
      <c r="N425" s="102">
        <f t="shared" si="84"/>
        <v>2985.7121612130004</v>
      </c>
    </row>
    <row r="426" spans="1:14" ht="148.5" customHeight="1">
      <c r="A426" s="105" t="s">
        <v>304</v>
      </c>
      <c r="B426" s="106" t="s">
        <v>307</v>
      </c>
      <c r="C426" s="107" t="s">
        <v>283</v>
      </c>
      <c r="D426" s="95">
        <f>+PRESUPUESTO!CS91</f>
        <v>12</v>
      </c>
      <c r="E426" s="108"/>
      <c r="F426" s="109"/>
      <c r="G426" s="109">
        <f>SUM(G427:G440)</f>
        <v>129531.31864382852</v>
      </c>
      <c r="H426" s="110"/>
      <c r="I426" s="66"/>
      <c r="J426" s="66"/>
      <c r="K426" s="62"/>
      <c r="L426" s="67"/>
      <c r="M426" s="68"/>
      <c r="N426" s="69"/>
    </row>
    <row r="427" spans="1:14">
      <c r="A427" s="111">
        <f>+MATERIALES!A80</f>
        <v>8.01</v>
      </c>
      <c r="B427" s="70" t="s">
        <v>137</v>
      </c>
      <c r="C427" s="71" t="s">
        <v>138</v>
      </c>
      <c r="D427" s="72">
        <v>1</v>
      </c>
      <c r="E427" s="73"/>
      <c r="F427" s="74">
        <f>+MATERIALES!G80</f>
        <v>23990</v>
      </c>
      <c r="G427" s="74">
        <f t="shared" ref="G427:G440" si="85">D427*F427</f>
        <v>23990</v>
      </c>
      <c r="H427" s="70"/>
      <c r="I427" s="75"/>
      <c r="J427" s="75"/>
      <c r="L427" s="76"/>
      <c r="M427" s="77"/>
      <c r="N427" s="78"/>
    </row>
    <row r="428" spans="1:14">
      <c r="A428" s="111">
        <f>+MATERIALES!A92</f>
        <v>8.1300000000000008</v>
      </c>
      <c r="B428" s="70" t="s">
        <v>150</v>
      </c>
      <c r="C428" s="71" t="s">
        <v>138</v>
      </c>
      <c r="D428" s="72">
        <v>1</v>
      </c>
      <c r="E428" s="73"/>
      <c r="F428" s="74">
        <f>+MATERIALES!G92</f>
        <v>4500</v>
      </c>
      <c r="G428" s="74">
        <f t="shared" si="85"/>
        <v>4500</v>
      </c>
      <c r="H428" s="70"/>
      <c r="I428" s="75"/>
      <c r="J428" s="75"/>
      <c r="L428" s="76"/>
      <c r="M428" s="77"/>
      <c r="N428" s="78"/>
    </row>
    <row r="429" spans="1:14">
      <c r="A429" s="111">
        <f>+MATERIALES!A82</f>
        <v>8.0299999999999994</v>
      </c>
      <c r="B429" s="70" t="s">
        <v>140</v>
      </c>
      <c r="C429" s="71" t="s">
        <v>138</v>
      </c>
      <c r="D429" s="72">
        <v>1</v>
      </c>
      <c r="E429" s="73"/>
      <c r="F429" s="74">
        <f>+MATERIALES!G82</f>
        <v>3000</v>
      </c>
      <c r="G429" s="74">
        <f t="shared" si="85"/>
        <v>3000</v>
      </c>
      <c r="H429" s="70"/>
      <c r="I429" s="75"/>
      <c r="J429" s="75"/>
      <c r="L429" s="76"/>
      <c r="M429" s="77"/>
      <c r="N429" s="78"/>
    </row>
    <row r="430" spans="1:14">
      <c r="A430" s="111">
        <f>+MATERIALES!A83</f>
        <v>8.0399999999999991</v>
      </c>
      <c r="B430" s="70" t="s">
        <v>141</v>
      </c>
      <c r="C430" s="71" t="s">
        <v>138</v>
      </c>
      <c r="D430" s="72">
        <v>1</v>
      </c>
      <c r="E430" s="73"/>
      <c r="F430" s="74">
        <f>+MATERIALES!G83</f>
        <v>10900</v>
      </c>
      <c r="G430" s="74">
        <f t="shared" si="85"/>
        <v>10900</v>
      </c>
      <c r="H430" s="70"/>
      <c r="I430" s="75"/>
      <c r="J430" s="75"/>
      <c r="L430" s="76"/>
      <c r="M430" s="77"/>
      <c r="N430" s="78"/>
    </row>
    <row r="431" spans="1:14">
      <c r="A431" s="111">
        <f>+MATERIALES!A84</f>
        <v>8.0500000000000007</v>
      </c>
      <c r="B431" s="70" t="s">
        <v>142</v>
      </c>
      <c r="C431" s="71" t="s">
        <v>102</v>
      </c>
      <c r="D431" s="72">
        <v>6</v>
      </c>
      <c r="E431" s="73"/>
      <c r="F431" s="74">
        <f>+MATERIALES!G84</f>
        <v>2060</v>
      </c>
      <c r="G431" s="74">
        <f t="shared" si="85"/>
        <v>12360</v>
      </c>
      <c r="H431" s="70"/>
      <c r="I431" s="75"/>
      <c r="J431" s="75"/>
      <c r="L431" s="76"/>
      <c r="M431" s="77"/>
      <c r="N431" s="78"/>
    </row>
    <row r="432" spans="1:14">
      <c r="A432" s="111">
        <f>+MATERIALES!A85</f>
        <v>8.06</v>
      </c>
      <c r="B432" s="70" t="s">
        <v>143</v>
      </c>
      <c r="C432" s="71" t="s">
        <v>102</v>
      </c>
      <c r="D432" s="72">
        <v>21</v>
      </c>
      <c r="E432" s="73"/>
      <c r="F432" s="74">
        <f>+MATERIALES!G85</f>
        <v>1679</v>
      </c>
      <c r="G432" s="74">
        <f t="shared" si="85"/>
        <v>35259</v>
      </c>
      <c r="H432" s="70"/>
      <c r="I432" s="75"/>
      <c r="J432" s="75"/>
      <c r="L432" s="76"/>
      <c r="M432" s="77"/>
      <c r="N432" s="78"/>
    </row>
    <row r="433" spans="1:14">
      <c r="A433" s="111">
        <f>+MATERIALES!A192</f>
        <v>12.11</v>
      </c>
      <c r="B433" s="70" t="s">
        <v>223</v>
      </c>
      <c r="C433" s="71" t="s">
        <v>12</v>
      </c>
      <c r="D433" s="72">
        <v>1.6E-2</v>
      </c>
      <c r="E433" s="73"/>
      <c r="F433" s="74">
        <f>+MATERIALES!G192</f>
        <v>390628.66420000006</v>
      </c>
      <c r="G433" s="74">
        <f t="shared" si="85"/>
        <v>6250.058627200001</v>
      </c>
      <c r="H433" s="70"/>
      <c r="I433" s="75"/>
      <c r="J433" s="75"/>
      <c r="L433" s="76"/>
      <c r="M433" s="77"/>
      <c r="N433" s="78"/>
    </row>
    <row r="434" spans="1:14">
      <c r="A434" s="111">
        <f>+MATERIALES!A87</f>
        <v>8.08</v>
      </c>
      <c r="B434" s="70" t="s">
        <v>145</v>
      </c>
      <c r="C434" s="71" t="s">
        <v>106</v>
      </c>
      <c r="D434" s="72">
        <v>3</v>
      </c>
      <c r="E434" s="73"/>
      <c r="F434" s="74">
        <f>+MATERIALES!G87</f>
        <v>2160</v>
      </c>
      <c r="G434" s="74">
        <f t="shared" si="85"/>
        <v>6480</v>
      </c>
      <c r="H434" s="70"/>
      <c r="I434" s="75"/>
      <c r="J434" s="75"/>
      <c r="L434" s="76"/>
      <c r="M434" s="77"/>
      <c r="N434" s="78"/>
    </row>
    <row r="435" spans="1:14">
      <c r="A435" s="111">
        <f>+MATERIALES!A88</f>
        <v>8.09</v>
      </c>
      <c r="B435" s="70" t="s">
        <v>146</v>
      </c>
      <c r="C435" s="71" t="s">
        <v>102</v>
      </c>
      <c r="D435" s="72">
        <v>3</v>
      </c>
      <c r="E435" s="73"/>
      <c r="F435" s="74">
        <f>+MATERIALES!G88</f>
        <v>476</v>
      </c>
      <c r="G435" s="74">
        <f t="shared" si="85"/>
        <v>1428</v>
      </c>
      <c r="H435" s="70"/>
      <c r="I435" s="75"/>
      <c r="J435" s="75"/>
      <c r="L435" s="76"/>
      <c r="M435" s="77"/>
      <c r="N435" s="78"/>
    </row>
    <row r="436" spans="1:14">
      <c r="A436" s="111">
        <f>+MATERIALES!A89</f>
        <v>8.1</v>
      </c>
      <c r="B436" s="70" t="s">
        <v>147</v>
      </c>
      <c r="C436" s="71" t="s">
        <v>138</v>
      </c>
      <c r="D436" s="72">
        <v>1</v>
      </c>
      <c r="E436" s="73"/>
      <c r="F436" s="74">
        <f>+MATERIALES!G89</f>
        <v>1236</v>
      </c>
      <c r="G436" s="74">
        <f t="shared" si="85"/>
        <v>1236</v>
      </c>
      <c r="H436" s="70"/>
      <c r="I436" s="75"/>
      <c r="J436" s="75"/>
      <c r="L436" s="76"/>
      <c r="M436" s="77"/>
      <c r="N436" s="78"/>
    </row>
    <row r="437" spans="1:14">
      <c r="A437" s="111">
        <f>+MATERIALES!A90</f>
        <v>8.11</v>
      </c>
      <c r="B437" s="70" t="s">
        <v>148</v>
      </c>
      <c r="C437" s="71" t="s">
        <v>138</v>
      </c>
      <c r="D437" s="72">
        <v>0.02</v>
      </c>
      <c r="E437" s="73"/>
      <c r="F437" s="74">
        <f>+MATERIALES!G90</f>
        <v>33720</v>
      </c>
      <c r="G437" s="74">
        <f t="shared" si="85"/>
        <v>674.4</v>
      </c>
      <c r="H437" s="70"/>
      <c r="I437" s="75"/>
      <c r="J437" s="75"/>
      <c r="L437" s="76"/>
      <c r="M437" s="77"/>
      <c r="N437" s="78"/>
    </row>
    <row r="438" spans="1:14">
      <c r="A438" s="111">
        <f>+A422</f>
        <v>12.09</v>
      </c>
      <c r="B438" s="70" t="s">
        <v>221</v>
      </c>
      <c r="C438" s="71" t="s">
        <v>16</v>
      </c>
      <c r="D438" s="72">
        <f>SUM(G427:G437)</f>
        <v>106077.4586272</v>
      </c>
      <c r="E438" s="73"/>
      <c r="F438" s="80">
        <f>+F422</f>
        <v>0.05</v>
      </c>
      <c r="G438" s="74">
        <f t="shared" si="85"/>
        <v>5303.8729313600006</v>
      </c>
      <c r="H438" s="70"/>
      <c r="I438" s="79"/>
      <c r="J438" s="79">
        <f>G438*D426</f>
        <v>63646.475176320004</v>
      </c>
      <c r="L438" s="76"/>
      <c r="M438" s="77"/>
      <c r="N438" s="78"/>
    </row>
    <row r="439" spans="1:14">
      <c r="A439" s="111">
        <f>+A421</f>
        <v>12.03</v>
      </c>
      <c r="B439" s="70" t="s">
        <v>213</v>
      </c>
      <c r="C439" s="71" t="s">
        <v>14</v>
      </c>
      <c r="D439" s="72">
        <f>1*0.11</f>
        <v>0.11</v>
      </c>
      <c r="E439" s="73"/>
      <c r="F439" s="74">
        <f>+F421</f>
        <v>157142.74532700001</v>
      </c>
      <c r="G439" s="74">
        <f t="shared" si="85"/>
        <v>17285.701985970001</v>
      </c>
      <c r="H439" s="70"/>
      <c r="I439" s="79">
        <f>G439*D426</f>
        <v>207428.42383164002</v>
      </c>
      <c r="J439" s="79"/>
      <c r="L439" s="76"/>
      <c r="M439" s="77"/>
      <c r="N439" s="78"/>
    </row>
    <row r="440" spans="1:14">
      <c r="A440" s="111">
        <f>+A423</f>
        <v>12.07</v>
      </c>
      <c r="B440" s="70" t="s">
        <v>218</v>
      </c>
      <c r="C440" s="71" t="s">
        <v>16</v>
      </c>
      <c r="D440" s="72">
        <f>G439</f>
        <v>17285.701985970001</v>
      </c>
      <c r="E440" s="73"/>
      <c r="F440" s="80">
        <f>+F423</f>
        <v>0.05</v>
      </c>
      <c r="G440" s="74">
        <f t="shared" si="85"/>
        <v>864.28509929850009</v>
      </c>
      <c r="H440" s="70"/>
      <c r="I440" s="75"/>
      <c r="J440" s="75"/>
      <c r="K440" s="81">
        <f>G440*D426</f>
        <v>10371.421191582001</v>
      </c>
      <c r="L440" s="76"/>
      <c r="M440" s="77"/>
      <c r="N440" s="78"/>
    </row>
    <row r="441" spans="1:14">
      <c r="A441" s="93"/>
      <c r="B441" s="82" t="s">
        <v>436</v>
      </c>
      <c r="C441" s="170">
        <f>G426</f>
        <v>129531.31864382852</v>
      </c>
      <c r="D441" s="83"/>
      <c r="E441" s="84"/>
      <c r="F441" s="85"/>
      <c r="G441" s="85"/>
      <c r="H441" s="82"/>
      <c r="I441" s="66"/>
      <c r="J441" s="66"/>
      <c r="K441" s="62"/>
      <c r="L441" s="67"/>
      <c r="M441" s="68"/>
      <c r="N441" s="69"/>
    </row>
    <row r="442" spans="1:14" ht="180.75" customHeight="1">
      <c r="A442" s="105" t="s">
        <v>305</v>
      </c>
      <c r="B442" s="106" t="s">
        <v>308</v>
      </c>
      <c r="C442" s="107" t="s">
        <v>283</v>
      </c>
      <c r="D442" s="95">
        <f>+PRESUPUESTO!CS92</f>
        <v>4</v>
      </c>
      <c r="E442" s="108"/>
      <c r="F442" s="109"/>
      <c r="G442" s="109">
        <f>SUM(G443:G457)</f>
        <v>125350.64490894751</v>
      </c>
      <c r="H442" s="110"/>
      <c r="I442" s="66"/>
      <c r="J442" s="66"/>
      <c r="K442" s="62"/>
      <c r="L442" s="67"/>
      <c r="M442" s="68"/>
      <c r="N442" s="69"/>
    </row>
    <row r="443" spans="1:14">
      <c r="A443" s="111">
        <f>+A427</f>
        <v>8.01</v>
      </c>
      <c r="B443" s="70" t="s">
        <v>137</v>
      </c>
      <c r="C443" s="71" t="s">
        <v>138</v>
      </c>
      <c r="D443" s="72">
        <v>1</v>
      </c>
      <c r="E443" s="73"/>
      <c r="F443" s="74">
        <f>+F427</f>
        <v>23990</v>
      </c>
      <c r="G443" s="74">
        <f t="shared" ref="G443:G457" si="86">D443*F443</f>
        <v>23990</v>
      </c>
      <c r="H443" s="70"/>
      <c r="I443" s="75"/>
      <c r="J443" s="75"/>
      <c r="L443" s="76"/>
      <c r="M443" s="77"/>
      <c r="N443" s="78"/>
    </row>
    <row r="444" spans="1:14">
      <c r="A444" s="111">
        <f>+MATERIALES!A94</f>
        <v>8.15</v>
      </c>
      <c r="B444" s="70" t="s">
        <v>152</v>
      </c>
      <c r="C444" s="71" t="s">
        <v>138</v>
      </c>
      <c r="D444" s="72">
        <v>1</v>
      </c>
      <c r="E444" s="73"/>
      <c r="F444" s="74">
        <f>+MATERIALES!D94</f>
        <v>4700</v>
      </c>
      <c r="G444" s="74">
        <f t="shared" si="86"/>
        <v>4700</v>
      </c>
      <c r="H444" s="70"/>
      <c r="I444" s="75"/>
      <c r="J444" s="75"/>
      <c r="L444" s="76"/>
      <c r="M444" s="77"/>
      <c r="N444" s="78"/>
    </row>
    <row r="445" spans="1:14">
      <c r="A445" s="111">
        <f t="shared" ref="A445:A457" si="87">+A428</f>
        <v>8.1300000000000008</v>
      </c>
      <c r="B445" s="70" t="s">
        <v>150</v>
      </c>
      <c r="C445" s="71" t="s">
        <v>138</v>
      </c>
      <c r="D445" s="72">
        <v>1</v>
      </c>
      <c r="E445" s="73"/>
      <c r="F445" s="74">
        <f t="shared" ref="F445:F457" si="88">+F428</f>
        <v>4500</v>
      </c>
      <c r="G445" s="74">
        <f t="shared" si="86"/>
        <v>4500</v>
      </c>
      <c r="H445" s="70"/>
      <c r="I445" s="75"/>
      <c r="J445" s="75"/>
      <c r="L445" s="76"/>
      <c r="M445" s="77"/>
      <c r="N445" s="78"/>
    </row>
    <row r="446" spans="1:14">
      <c r="A446" s="111">
        <f t="shared" si="87"/>
        <v>8.0299999999999994</v>
      </c>
      <c r="B446" s="70" t="s">
        <v>140</v>
      </c>
      <c r="C446" s="71" t="s">
        <v>138</v>
      </c>
      <c r="D446" s="72">
        <v>1</v>
      </c>
      <c r="E446" s="73"/>
      <c r="F446" s="74">
        <f t="shared" si="88"/>
        <v>3000</v>
      </c>
      <c r="G446" s="74">
        <f t="shared" si="86"/>
        <v>3000</v>
      </c>
      <c r="H446" s="70"/>
      <c r="I446" s="75"/>
      <c r="J446" s="75"/>
      <c r="L446" s="76"/>
      <c r="M446" s="77"/>
      <c r="N446" s="78"/>
    </row>
    <row r="447" spans="1:14">
      <c r="A447" s="111">
        <f t="shared" si="87"/>
        <v>8.0399999999999991</v>
      </c>
      <c r="B447" s="70" t="s">
        <v>141</v>
      </c>
      <c r="C447" s="71" t="s">
        <v>138</v>
      </c>
      <c r="D447" s="72">
        <v>1</v>
      </c>
      <c r="E447" s="73"/>
      <c r="F447" s="74">
        <f t="shared" si="88"/>
        <v>10900</v>
      </c>
      <c r="G447" s="74">
        <f t="shared" si="86"/>
        <v>10900</v>
      </c>
      <c r="H447" s="70"/>
      <c r="I447" s="75"/>
      <c r="J447" s="75"/>
      <c r="L447" s="76"/>
      <c r="M447" s="77"/>
      <c r="N447" s="78"/>
    </row>
    <row r="448" spans="1:14">
      <c r="A448" s="111">
        <f t="shared" si="87"/>
        <v>8.0500000000000007</v>
      </c>
      <c r="B448" s="70" t="s">
        <v>142</v>
      </c>
      <c r="C448" s="71" t="s">
        <v>102</v>
      </c>
      <c r="D448" s="72">
        <v>6</v>
      </c>
      <c r="E448" s="73"/>
      <c r="F448" s="74">
        <f t="shared" si="88"/>
        <v>2060</v>
      </c>
      <c r="G448" s="74">
        <f t="shared" si="86"/>
        <v>12360</v>
      </c>
      <c r="H448" s="70"/>
      <c r="I448" s="75"/>
      <c r="J448" s="75"/>
      <c r="L448" s="76"/>
      <c r="M448" s="77"/>
      <c r="N448" s="78"/>
    </row>
    <row r="449" spans="1:14">
      <c r="A449" s="111">
        <f t="shared" si="87"/>
        <v>8.06</v>
      </c>
      <c r="B449" s="70" t="s">
        <v>143</v>
      </c>
      <c r="C449" s="71" t="s">
        <v>102</v>
      </c>
      <c r="D449" s="72">
        <v>21</v>
      </c>
      <c r="E449" s="73"/>
      <c r="F449" s="74">
        <f t="shared" si="88"/>
        <v>1679</v>
      </c>
      <c r="G449" s="74">
        <f t="shared" si="86"/>
        <v>35259</v>
      </c>
      <c r="H449" s="70"/>
      <c r="I449" s="75"/>
      <c r="J449" s="75"/>
      <c r="L449" s="76"/>
      <c r="M449" s="77"/>
      <c r="N449" s="78"/>
    </row>
    <row r="450" spans="1:14">
      <c r="A450" s="111">
        <f t="shared" si="87"/>
        <v>12.11</v>
      </c>
      <c r="B450" s="70" t="s">
        <v>223</v>
      </c>
      <c r="C450" s="71" t="s">
        <v>12</v>
      </c>
      <c r="D450" s="72">
        <v>8.0000000000000002E-3</v>
      </c>
      <c r="E450" s="73"/>
      <c r="F450" s="74">
        <f t="shared" si="88"/>
        <v>390628.66420000006</v>
      </c>
      <c r="G450" s="74">
        <f t="shared" si="86"/>
        <v>3125.0293136000005</v>
      </c>
      <c r="H450" s="70"/>
      <c r="I450" s="75"/>
      <c r="J450" s="75"/>
      <c r="L450" s="76"/>
      <c r="M450" s="77"/>
      <c r="N450" s="78"/>
    </row>
    <row r="451" spans="1:14">
      <c r="A451" s="111">
        <f t="shared" si="87"/>
        <v>8.08</v>
      </c>
      <c r="B451" s="70" t="s">
        <v>145</v>
      </c>
      <c r="C451" s="71" t="s">
        <v>106</v>
      </c>
      <c r="D451" s="72">
        <v>4</v>
      </c>
      <c r="E451" s="73"/>
      <c r="F451" s="74">
        <f t="shared" si="88"/>
        <v>2160</v>
      </c>
      <c r="G451" s="74">
        <f t="shared" si="86"/>
        <v>8640</v>
      </c>
      <c r="H451" s="70"/>
      <c r="I451" s="75"/>
      <c r="J451" s="75"/>
      <c r="L451" s="76"/>
      <c r="M451" s="77"/>
      <c r="N451" s="78"/>
    </row>
    <row r="452" spans="1:14">
      <c r="A452" s="111">
        <f t="shared" si="87"/>
        <v>8.09</v>
      </c>
      <c r="B452" s="70" t="s">
        <v>146</v>
      </c>
      <c r="C452" s="71" t="s">
        <v>106</v>
      </c>
      <c r="D452" s="72">
        <v>4</v>
      </c>
      <c r="E452" s="73"/>
      <c r="F452" s="74">
        <f t="shared" si="88"/>
        <v>476</v>
      </c>
      <c r="G452" s="74">
        <f t="shared" si="86"/>
        <v>1904</v>
      </c>
      <c r="H452" s="70"/>
      <c r="I452" s="75"/>
      <c r="J452" s="75"/>
      <c r="L452" s="76"/>
      <c r="M452" s="77"/>
      <c r="N452" s="78"/>
    </row>
    <row r="453" spans="1:14">
      <c r="A453" s="111">
        <f t="shared" si="87"/>
        <v>8.1</v>
      </c>
      <c r="B453" s="70" t="s">
        <v>147</v>
      </c>
      <c r="C453" s="71" t="s">
        <v>138</v>
      </c>
      <c r="D453" s="72">
        <v>2</v>
      </c>
      <c r="E453" s="73"/>
      <c r="F453" s="74">
        <f t="shared" si="88"/>
        <v>1236</v>
      </c>
      <c r="G453" s="74">
        <f t="shared" si="86"/>
        <v>2472</v>
      </c>
      <c r="H453" s="70"/>
      <c r="I453" s="75"/>
      <c r="J453" s="75"/>
      <c r="L453" s="76"/>
      <c r="M453" s="77"/>
      <c r="N453" s="78"/>
    </row>
    <row r="454" spans="1:14">
      <c r="A454" s="111">
        <f t="shared" si="87"/>
        <v>8.11</v>
      </c>
      <c r="B454" s="70" t="s">
        <v>148</v>
      </c>
      <c r="C454" s="71" t="s">
        <v>138</v>
      </c>
      <c r="D454" s="72">
        <v>0.02</v>
      </c>
      <c r="E454" s="73"/>
      <c r="F454" s="74">
        <f t="shared" si="88"/>
        <v>33720</v>
      </c>
      <c r="G454" s="74">
        <f t="shared" si="86"/>
        <v>674.4</v>
      </c>
      <c r="H454" s="70"/>
      <c r="I454" s="75"/>
      <c r="J454" s="75"/>
      <c r="L454" s="76"/>
      <c r="M454" s="77"/>
      <c r="N454" s="78"/>
    </row>
    <row r="455" spans="1:14">
      <c r="A455" s="111">
        <f t="shared" si="87"/>
        <v>12.09</v>
      </c>
      <c r="B455" s="70" t="s">
        <v>221</v>
      </c>
      <c r="C455" s="71" t="s">
        <v>16</v>
      </c>
      <c r="D455" s="72">
        <f>SUM(G443:G454)</f>
        <v>111524.42931359999</v>
      </c>
      <c r="E455" s="73"/>
      <c r="F455" s="80">
        <f t="shared" si="88"/>
        <v>0.05</v>
      </c>
      <c r="G455" s="74">
        <f t="shared" si="86"/>
        <v>5576.2214656799997</v>
      </c>
      <c r="H455" s="70"/>
      <c r="I455" s="79"/>
      <c r="J455" s="79">
        <f>G455*D442</f>
        <v>22304.885862719999</v>
      </c>
      <c r="L455" s="76"/>
      <c r="M455" s="77"/>
      <c r="N455" s="78"/>
    </row>
    <row r="456" spans="1:14">
      <c r="A456" s="111">
        <f t="shared" si="87"/>
        <v>12.03</v>
      </c>
      <c r="B456" s="70" t="s">
        <v>213</v>
      </c>
      <c r="C456" s="71" t="s">
        <v>14</v>
      </c>
      <c r="D456" s="72">
        <f>1*0.05</f>
        <v>0.05</v>
      </c>
      <c r="E456" s="73"/>
      <c r="F456" s="74">
        <f t="shared" si="88"/>
        <v>157142.74532700001</v>
      </c>
      <c r="G456" s="74">
        <f t="shared" si="86"/>
        <v>7857.1372663500006</v>
      </c>
      <c r="H456" s="70"/>
      <c r="I456" s="79">
        <f>G456*D442</f>
        <v>31428.549065400002</v>
      </c>
      <c r="J456" s="79"/>
      <c r="L456" s="76"/>
      <c r="M456" s="77"/>
      <c r="N456" s="78"/>
    </row>
    <row r="457" spans="1:14">
      <c r="A457" s="111">
        <f t="shared" si="87"/>
        <v>12.07</v>
      </c>
      <c r="B457" s="70" t="s">
        <v>218</v>
      </c>
      <c r="C457" s="71" t="s">
        <v>16</v>
      </c>
      <c r="D457" s="72">
        <f>G456</f>
        <v>7857.1372663500006</v>
      </c>
      <c r="E457" s="73"/>
      <c r="F457" s="80">
        <f t="shared" si="88"/>
        <v>0.05</v>
      </c>
      <c r="G457" s="74">
        <f t="shared" si="86"/>
        <v>392.85686331750003</v>
      </c>
      <c r="H457" s="70"/>
      <c r="I457" s="75"/>
      <c r="J457" s="75"/>
      <c r="K457" s="81">
        <f>G457*D442</f>
        <v>1571.4274532700001</v>
      </c>
      <c r="L457" s="76"/>
      <c r="M457" s="77"/>
      <c r="N457" s="78"/>
    </row>
    <row r="458" spans="1:14">
      <c r="B458" s="82" t="s">
        <v>436</v>
      </c>
      <c r="C458" s="170">
        <f>G442</f>
        <v>125350.64490894751</v>
      </c>
      <c r="D458" s="83"/>
      <c r="E458" s="84"/>
      <c r="F458" s="85"/>
      <c r="G458" s="85"/>
      <c r="H458" s="82"/>
      <c r="I458" s="66"/>
      <c r="J458" s="66"/>
      <c r="K458" s="62"/>
      <c r="L458" s="67"/>
      <c r="M458" s="68"/>
      <c r="N458" s="69"/>
    </row>
    <row r="459" spans="1:14" ht="163.5" customHeight="1">
      <c r="A459" s="105" t="s">
        <v>306</v>
      </c>
      <c r="B459" s="155" t="s">
        <v>421</v>
      </c>
      <c r="C459" s="107" t="s">
        <v>283</v>
      </c>
      <c r="D459" s="95">
        <f>+PRESUPUESTO!CS93</f>
        <v>0</v>
      </c>
      <c r="E459" s="108"/>
      <c r="F459" s="109"/>
      <c r="G459" s="109">
        <f>SUM(G460:G473)</f>
        <v>96095.544908947501</v>
      </c>
      <c r="H459" s="110"/>
      <c r="I459" s="66"/>
      <c r="J459" s="66"/>
      <c r="K459" s="62"/>
      <c r="L459" s="67"/>
      <c r="M459" s="68"/>
      <c r="N459" s="69"/>
    </row>
    <row r="460" spans="1:14">
      <c r="A460" s="111">
        <f t="shared" ref="A460:A473" si="89">+A444</f>
        <v>8.15</v>
      </c>
      <c r="B460" s="70" t="s">
        <v>152</v>
      </c>
      <c r="C460" s="71" t="s">
        <v>106</v>
      </c>
      <c r="D460" s="72">
        <v>1</v>
      </c>
      <c r="E460" s="73"/>
      <c r="F460" s="74">
        <f t="shared" ref="F460:F473" si="90">+F444</f>
        <v>4700</v>
      </c>
      <c r="G460" s="74">
        <f t="shared" ref="G460:G473" si="91">D460*F460</f>
        <v>4700</v>
      </c>
      <c r="H460" s="70"/>
      <c r="I460" s="66"/>
      <c r="J460" s="66"/>
      <c r="K460" s="62"/>
      <c r="L460" s="67"/>
      <c r="M460" s="68"/>
      <c r="N460" s="69"/>
    </row>
    <row r="461" spans="1:14">
      <c r="A461" s="111">
        <f t="shared" si="89"/>
        <v>8.1300000000000008</v>
      </c>
      <c r="B461" s="70" t="s">
        <v>150</v>
      </c>
      <c r="C461" s="71" t="s">
        <v>106</v>
      </c>
      <c r="D461" s="72">
        <v>1</v>
      </c>
      <c r="E461" s="73"/>
      <c r="F461" s="74">
        <f t="shared" si="90"/>
        <v>4500</v>
      </c>
      <c r="G461" s="74">
        <f t="shared" si="91"/>
        <v>4500</v>
      </c>
      <c r="H461" s="70"/>
      <c r="I461" s="66"/>
      <c r="J461" s="66"/>
      <c r="K461" s="62"/>
      <c r="L461" s="67"/>
      <c r="M461" s="68"/>
      <c r="N461" s="69"/>
    </row>
    <row r="462" spans="1:14">
      <c r="A462" s="111">
        <f t="shared" si="89"/>
        <v>8.0299999999999994</v>
      </c>
      <c r="B462" s="70" t="s">
        <v>140</v>
      </c>
      <c r="C462" s="71" t="s">
        <v>106</v>
      </c>
      <c r="D462" s="72">
        <v>1</v>
      </c>
      <c r="E462" s="73"/>
      <c r="F462" s="74">
        <f t="shared" si="90"/>
        <v>3000</v>
      </c>
      <c r="G462" s="74">
        <f t="shared" si="91"/>
        <v>3000</v>
      </c>
      <c r="H462" s="70"/>
      <c r="I462" s="66"/>
      <c r="J462" s="66"/>
      <c r="K462" s="62"/>
      <c r="L462" s="67"/>
      <c r="M462" s="68"/>
      <c r="N462" s="69"/>
    </row>
    <row r="463" spans="1:14">
      <c r="A463" s="111">
        <f t="shared" si="89"/>
        <v>8.0399999999999991</v>
      </c>
      <c r="B463" s="70" t="s">
        <v>141</v>
      </c>
      <c r="C463" s="71" t="s">
        <v>106</v>
      </c>
      <c r="D463" s="72">
        <v>1</v>
      </c>
      <c r="E463" s="73"/>
      <c r="F463" s="74">
        <f t="shared" si="90"/>
        <v>10900</v>
      </c>
      <c r="G463" s="74">
        <f t="shared" si="91"/>
        <v>10900</v>
      </c>
      <c r="H463" s="70"/>
      <c r="I463" s="66"/>
      <c r="J463" s="66"/>
      <c r="K463" s="62"/>
      <c r="L463" s="67"/>
      <c r="M463" s="68"/>
      <c r="N463" s="69"/>
    </row>
    <row r="464" spans="1:14">
      <c r="A464" s="111">
        <f t="shared" si="89"/>
        <v>8.0500000000000007</v>
      </c>
      <c r="B464" s="70" t="s">
        <v>142</v>
      </c>
      <c r="C464" s="71" t="s">
        <v>102</v>
      </c>
      <c r="D464" s="72">
        <v>6</v>
      </c>
      <c r="E464" s="73"/>
      <c r="F464" s="74">
        <f t="shared" si="90"/>
        <v>2060</v>
      </c>
      <c r="G464" s="74">
        <f t="shared" si="91"/>
        <v>12360</v>
      </c>
      <c r="H464" s="70"/>
      <c r="I464" s="66"/>
      <c r="J464" s="66"/>
      <c r="K464" s="62"/>
      <c r="L464" s="67"/>
      <c r="M464" s="68"/>
      <c r="N464" s="69"/>
    </row>
    <row r="465" spans="1:14">
      <c r="A465" s="111">
        <f t="shared" si="89"/>
        <v>8.06</v>
      </c>
      <c r="B465" s="70" t="s">
        <v>143</v>
      </c>
      <c r="C465" s="71" t="s">
        <v>102</v>
      </c>
      <c r="D465" s="72">
        <v>21</v>
      </c>
      <c r="E465" s="73"/>
      <c r="F465" s="74">
        <f t="shared" si="90"/>
        <v>1679</v>
      </c>
      <c r="G465" s="74">
        <f t="shared" si="91"/>
        <v>35259</v>
      </c>
      <c r="H465" s="70"/>
      <c r="I465" s="66"/>
      <c r="J465" s="66"/>
      <c r="K465" s="62"/>
      <c r="L465" s="67"/>
      <c r="M465" s="68"/>
      <c r="N465" s="69"/>
    </row>
    <row r="466" spans="1:14">
      <c r="A466" s="111">
        <f t="shared" si="89"/>
        <v>12.11</v>
      </c>
      <c r="B466" s="70" t="s">
        <v>223</v>
      </c>
      <c r="C466" s="71" t="s">
        <v>12</v>
      </c>
      <c r="D466" s="72">
        <v>8.0000000000000002E-3</v>
      </c>
      <c r="E466" s="73"/>
      <c r="F466" s="74">
        <f t="shared" si="90"/>
        <v>390628.66420000006</v>
      </c>
      <c r="G466" s="74">
        <f t="shared" si="91"/>
        <v>3125.0293136000005</v>
      </c>
      <c r="H466" s="70"/>
      <c r="I466" s="66"/>
      <c r="J466" s="66"/>
      <c r="K466" s="62"/>
      <c r="L466" s="67"/>
      <c r="M466" s="68"/>
      <c r="N466" s="69"/>
    </row>
    <row r="467" spans="1:14">
      <c r="A467" s="111">
        <f t="shared" si="89"/>
        <v>8.08</v>
      </c>
      <c r="B467" s="70" t="s">
        <v>145</v>
      </c>
      <c r="C467" s="71" t="s">
        <v>106</v>
      </c>
      <c r="D467" s="72">
        <v>3</v>
      </c>
      <c r="E467" s="73"/>
      <c r="F467" s="74">
        <f t="shared" si="90"/>
        <v>2160</v>
      </c>
      <c r="G467" s="74">
        <f t="shared" si="91"/>
        <v>6480</v>
      </c>
      <c r="H467" s="70"/>
      <c r="I467" s="66"/>
      <c r="J467" s="66"/>
      <c r="K467" s="62"/>
      <c r="L467" s="67"/>
      <c r="M467" s="68"/>
      <c r="N467" s="69"/>
    </row>
    <row r="468" spans="1:14">
      <c r="A468" s="111">
        <f t="shared" si="89"/>
        <v>8.09</v>
      </c>
      <c r="B468" s="70" t="s">
        <v>146</v>
      </c>
      <c r="C468" s="71" t="s">
        <v>106</v>
      </c>
      <c r="D468" s="72">
        <v>3</v>
      </c>
      <c r="E468" s="73"/>
      <c r="F468" s="74">
        <f t="shared" si="90"/>
        <v>476</v>
      </c>
      <c r="G468" s="74">
        <f t="shared" si="91"/>
        <v>1428</v>
      </c>
      <c r="H468" s="70"/>
      <c r="I468" s="66"/>
      <c r="J468" s="66"/>
      <c r="K468" s="62"/>
      <c r="L468" s="67"/>
      <c r="M468" s="68"/>
      <c r="N468" s="69"/>
    </row>
    <row r="469" spans="1:14">
      <c r="A469" s="111">
        <f t="shared" si="89"/>
        <v>8.1</v>
      </c>
      <c r="B469" s="70" t="s">
        <v>147</v>
      </c>
      <c r="C469" s="71" t="s">
        <v>106</v>
      </c>
      <c r="D469" s="72">
        <v>1</v>
      </c>
      <c r="E469" s="73"/>
      <c r="F469" s="74">
        <f t="shared" si="90"/>
        <v>1236</v>
      </c>
      <c r="G469" s="74">
        <f t="shared" si="91"/>
        <v>1236</v>
      </c>
      <c r="H469" s="70"/>
      <c r="I469" s="66"/>
      <c r="J469" s="66"/>
      <c r="K469" s="62"/>
      <c r="L469" s="67"/>
      <c r="M469" s="68"/>
      <c r="N469" s="69"/>
    </row>
    <row r="470" spans="1:14">
      <c r="A470" s="111">
        <f t="shared" si="89"/>
        <v>8.11</v>
      </c>
      <c r="B470" s="70" t="s">
        <v>148</v>
      </c>
      <c r="C470" s="71" t="s">
        <v>106</v>
      </c>
      <c r="D470" s="72">
        <v>0.02</v>
      </c>
      <c r="E470" s="73"/>
      <c r="F470" s="74">
        <f t="shared" si="90"/>
        <v>33720</v>
      </c>
      <c r="G470" s="74">
        <f t="shared" si="91"/>
        <v>674.4</v>
      </c>
      <c r="H470" s="70"/>
      <c r="I470" s="66"/>
      <c r="J470" s="66"/>
      <c r="K470" s="62"/>
      <c r="L470" s="67"/>
      <c r="M470" s="68"/>
      <c r="N470" s="69"/>
    </row>
    <row r="471" spans="1:14">
      <c r="A471" s="111">
        <f t="shared" si="89"/>
        <v>12.09</v>
      </c>
      <c r="B471" s="70" t="s">
        <v>221</v>
      </c>
      <c r="C471" s="71" t="s">
        <v>16</v>
      </c>
      <c r="D471" s="72">
        <f>SUM(G460:G470)</f>
        <v>83662.429313599991</v>
      </c>
      <c r="E471" s="73"/>
      <c r="F471" s="80">
        <f t="shared" si="90"/>
        <v>0.05</v>
      </c>
      <c r="G471" s="74">
        <f t="shared" si="91"/>
        <v>4183.1214656799993</v>
      </c>
      <c r="H471" s="70"/>
      <c r="I471" s="66"/>
      <c r="J471" s="79">
        <f>G471*D459</f>
        <v>0</v>
      </c>
      <c r="K471" s="62"/>
      <c r="L471" s="67"/>
      <c r="M471" s="68"/>
      <c r="N471" s="69"/>
    </row>
    <row r="472" spans="1:14">
      <c r="A472" s="111">
        <f t="shared" si="89"/>
        <v>12.03</v>
      </c>
      <c r="B472" s="70" t="s">
        <v>213</v>
      </c>
      <c r="C472" s="71" t="s">
        <v>14</v>
      </c>
      <c r="D472" s="72">
        <f>1*0.05</f>
        <v>0.05</v>
      </c>
      <c r="E472" s="73"/>
      <c r="F472" s="74">
        <f t="shared" si="90"/>
        <v>157142.74532700001</v>
      </c>
      <c r="G472" s="74">
        <f t="shared" si="91"/>
        <v>7857.1372663500006</v>
      </c>
      <c r="H472" s="70"/>
      <c r="I472" s="79">
        <f>G472*D459</f>
        <v>0</v>
      </c>
      <c r="J472" s="66"/>
      <c r="K472" s="62"/>
      <c r="L472" s="67"/>
      <c r="M472" s="68"/>
      <c r="N472" s="69"/>
    </row>
    <row r="473" spans="1:14">
      <c r="A473" s="111">
        <f t="shared" si="89"/>
        <v>12.07</v>
      </c>
      <c r="B473" s="70" t="s">
        <v>218</v>
      </c>
      <c r="C473" s="71" t="s">
        <v>16</v>
      </c>
      <c r="D473" s="72">
        <f>G472</f>
        <v>7857.1372663500006</v>
      </c>
      <c r="E473" s="73"/>
      <c r="F473" s="80">
        <f t="shared" si="90"/>
        <v>0.05</v>
      </c>
      <c r="G473" s="74">
        <f t="shared" si="91"/>
        <v>392.85686331750003</v>
      </c>
      <c r="H473" s="70"/>
      <c r="I473" s="66"/>
      <c r="J473" s="66"/>
      <c r="K473" s="81">
        <f>G473*D459</f>
        <v>0</v>
      </c>
      <c r="L473" s="67"/>
      <c r="M473" s="68"/>
      <c r="N473" s="69"/>
    </row>
    <row r="474" spans="1:14">
      <c r="B474" s="82" t="s">
        <v>436</v>
      </c>
      <c r="C474" s="170">
        <f>G459</f>
        <v>96095.544908947501</v>
      </c>
      <c r="D474" s="83"/>
      <c r="E474" s="84"/>
      <c r="F474" s="85"/>
      <c r="G474" s="85"/>
      <c r="H474" s="82"/>
      <c r="I474" s="91"/>
      <c r="J474" s="91"/>
      <c r="L474" s="86">
        <f>I475+J475+K475</f>
        <v>49820636.273543142</v>
      </c>
      <c r="M474" s="77"/>
      <c r="N474" s="78"/>
    </row>
    <row r="475" spans="1:14">
      <c r="C475" s="88"/>
      <c r="D475" s="89"/>
      <c r="E475" s="90"/>
      <c r="F475" s="81"/>
      <c r="G475" s="81"/>
      <c r="I475" s="113">
        <f>I4+I45+I64+I109+I117+I137+I175+I223+I279+I313+I339+I425</f>
        <v>42138862.904108956</v>
      </c>
      <c r="J475" s="113">
        <f>J4+J45+J64+J109+J117+J137+J175+J223+J279+J313+J339+J425</f>
        <v>5574830.2242287388</v>
      </c>
      <c r="K475" s="113">
        <f>K4+K45+K64+K109+K117+K137+K175+K223+K279+K313+K339+K425</f>
        <v>2106943.1452054479</v>
      </c>
      <c r="L475" s="114">
        <f>I475/4</f>
        <v>10534715.726027239</v>
      </c>
      <c r="M475" s="114">
        <f t="shared" ref="M475:N475" si="92">J475/4</f>
        <v>1393707.5560571847</v>
      </c>
      <c r="N475" s="114">
        <f t="shared" si="92"/>
        <v>526735.78630136198</v>
      </c>
    </row>
    <row r="476" spans="1:14">
      <c r="C476" s="88"/>
      <c r="D476" s="89"/>
      <c r="E476" s="90"/>
      <c r="F476" s="81"/>
      <c r="G476" s="81"/>
      <c r="I476" s="65">
        <f>I475/4</f>
        <v>10534715.726027239</v>
      </c>
      <c r="J476" s="65">
        <f t="shared" ref="J476:K476" si="93">J475/4</f>
        <v>1393707.5560571847</v>
      </c>
      <c r="K476" s="65">
        <f t="shared" si="93"/>
        <v>526735.78630136198</v>
      </c>
    </row>
  </sheetData>
  <mergeCells count="1">
    <mergeCell ref="A1:K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workbookViewId="0">
      <selection activeCell="I14" sqref="I14"/>
    </sheetView>
  </sheetViews>
  <sheetFormatPr baseColWidth="10" defaultRowHeight="14.4"/>
  <cols>
    <col min="1" max="1" width="5.5546875" bestFit="1" customWidth="1"/>
    <col min="2" max="2" width="31.5546875" bestFit="1" customWidth="1"/>
    <col min="3" max="3" width="8.109375" bestFit="1" customWidth="1"/>
    <col min="4" max="4" width="12" bestFit="1" customWidth="1"/>
    <col min="5" max="5" width="13.109375" bestFit="1" customWidth="1"/>
    <col min="6" max="6" width="13" bestFit="1" customWidth="1"/>
  </cols>
  <sheetData>
    <row r="1" spans="1:6">
      <c r="A1" s="612" t="s">
        <v>0</v>
      </c>
      <c r="B1" s="612"/>
      <c r="C1" s="612"/>
      <c r="D1" s="612"/>
      <c r="E1" s="612"/>
      <c r="F1" s="612"/>
    </row>
    <row r="2" spans="1:6">
      <c r="A2" s="611" t="s">
        <v>17</v>
      </c>
      <c r="B2" s="611"/>
      <c r="C2" s="611"/>
      <c r="D2" s="611"/>
      <c r="E2" s="611"/>
      <c r="F2" s="611"/>
    </row>
    <row r="3" spans="1:6">
      <c r="A3" s="1" t="s">
        <v>1</v>
      </c>
      <c r="B3" s="1" t="s">
        <v>2</v>
      </c>
      <c r="C3" s="1" t="s">
        <v>3</v>
      </c>
      <c r="D3" s="1" t="s">
        <v>18</v>
      </c>
      <c r="E3" s="1" t="s">
        <v>4</v>
      </c>
      <c r="F3" s="1" t="s">
        <v>5</v>
      </c>
    </row>
    <row r="4" spans="1:6">
      <c r="A4" s="51">
        <f>MATERIALES!A5</f>
        <v>1.02</v>
      </c>
      <c r="B4" t="s">
        <v>6</v>
      </c>
      <c r="C4" s="4" t="s">
        <v>11</v>
      </c>
      <c r="D4" s="39">
        <v>7.25</v>
      </c>
      <c r="E4" s="3">
        <f>+MATERIALES!D5</f>
        <v>29500</v>
      </c>
      <c r="F4" s="2">
        <f>D4*E4</f>
        <v>213875</v>
      </c>
    </row>
    <row r="5" spans="1:6">
      <c r="A5" s="51">
        <f>+MATERIALES!A11</f>
        <v>2.0299999999999998</v>
      </c>
      <c r="B5" t="s">
        <v>7</v>
      </c>
      <c r="C5" s="4" t="s">
        <v>12</v>
      </c>
      <c r="D5" s="39">
        <v>1.1599999999999999</v>
      </c>
      <c r="E5" s="3">
        <f>+MATERIALES!D11</f>
        <v>95015</v>
      </c>
      <c r="F5" s="2">
        <f t="shared" ref="F5:F9" si="0">D5*E5</f>
        <v>110217.4</v>
      </c>
    </row>
    <row r="6" spans="1:6">
      <c r="A6" s="51">
        <f>+MATERIALES!A6</f>
        <v>1.03</v>
      </c>
      <c r="B6" t="s">
        <v>8</v>
      </c>
      <c r="C6" s="4" t="s">
        <v>13</v>
      </c>
      <c r="D6" s="39">
        <v>36.25</v>
      </c>
      <c r="E6" s="3">
        <f>+MATERIALES!D6</f>
        <v>754.6</v>
      </c>
      <c r="F6" s="2">
        <f t="shared" si="0"/>
        <v>27354.25</v>
      </c>
    </row>
    <row r="7" spans="1:6">
      <c r="A7" s="51">
        <f>+MATERIALES!A184</f>
        <v>12.03</v>
      </c>
      <c r="B7" t="str">
        <f>MATERIALES!B184</f>
        <v>cuadrilla 1 oficial + 1 ayudante</v>
      </c>
      <c r="C7" s="4" t="s">
        <v>14</v>
      </c>
      <c r="D7" s="39">
        <v>0.2</v>
      </c>
      <c r="E7" s="3">
        <f>+MATERIALES!D184</f>
        <v>93881.02</v>
      </c>
      <c r="F7" s="2">
        <f t="shared" si="0"/>
        <v>18776.204000000002</v>
      </c>
    </row>
    <row r="8" spans="1:6">
      <c r="A8" s="51">
        <f>+MATERIALES!A191</f>
        <v>12.1</v>
      </c>
      <c r="B8" t="s">
        <v>9</v>
      </c>
      <c r="C8" s="4" t="s">
        <v>15</v>
      </c>
      <c r="D8" s="39">
        <v>1.03</v>
      </c>
      <c r="E8" s="3">
        <f>+MATERIALES!D191</f>
        <v>18900</v>
      </c>
      <c r="F8" s="2">
        <f t="shared" si="0"/>
        <v>19467</v>
      </c>
    </row>
    <row r="9" spans="1:6">
      <c r="A9" s="51">
        <f>+MATERIALES!A188</f>
        <v>12.07</v>
      </c>
      <c r="B9" t="s">
        <v>10</v>
      </c>
      <c r="C9" s="4" t="s">
        <v>16</v>
      </c>
      <c r="D9" s="34">
        <f>F7</f>
        <v>18776.204000000002</v>
      </c>
      <c r="E9" s="33">
        <v>0.05</v>
      </c>
      <c r="F9" s="2">
        <f t="shared" si="0"/>
        <v>938.81020000000012</v>
      </c>
    </row>
    <row r="10" spans="1:6">
      <c r="D10" s="610" t="s">
        <v>81</v>
      </c>
      <c r="E10" s="610"/>
      <c r="F10" s="35">
        <f>SUM(F4:F9)</f>
        <v>390628.66420000006</v>
      </c>
    </row>
    <row r="12" spans="1:6">
      <c r="A12" s="611" t="s">
        <v>229</v>
      </c>
      <c r="B12" s="611"/>
      <c r="C12" s="611"/>
      <c r="D12" s="611"/>
      <c r="E12" s="611"/>
      <c r="F12" s="611"/>
    </row>
    <row r="13" spans="1:6">
      <c r="A13" s="1" t="s">
        <v>1</v>
      </c>
      <c r="B13" s="1" t="s">
        <v>2</v>
      </c>
      <c r="C13" s="1" t="s">
        <v>3</v>
      </c>
      <c r="D13" s="1" t="s">
        <v>18</v>
      </c>
      <c r="E13" s="1" t="s">
        <v>4</v>
      </c>
      <c r="F13" s="1" t="s">
        <v>5</v>
      </c>
    </row>
    <row r="14" spans="1:6">
      <c r="A14" s="51">
        <f t="shared" ref="A14:A19" si="1">+A4</f>
        <v>1.02</v>
      </c>
      <c r="B14" t="s">
        <v>6</v>
      </c>
      <c r="C14" s="4" t="s">
        <v>11</v>
      </c>
      <c r="D14" s="39">
        <v>7.25</v>
      </c>
      <c r="E14" s="3">
        <f>+E4</f>
        <v>29500</v>
      </c>
      <c r="F14" s="2">
        <f>D14*E14</f>
        <v>213875</v>
      </c>
    </row>
    <row r="15" spans="1:6">
      <c r="A15" s="51">
        <f t="shared" si="1"/>
        <v>2.0299999999999998</v>
      </c>
      <c r="B15" t="s">
        <v>7</v>
      </c>
      <c r="C15" s="4" t="s">
        <v>12</v>
      </c>
      <c r="D15" s="39">
        <v>1.1599999999999999</v>
      </c>
      <c r="E15" s="3">
        <f>+E5</f>
        <v>95015</v>
      </c>
      <c r="F15" s="2">
        <f t="shared" ref="F15:F19" si="2">D15*E15</f>
        <v>110217.4</v>
      </c>
    </row>
    <row r="16" spans="1:6">
      <c r="A16" s="51">
        <f t="shared" si="1"/>
        <v>1.03</v>
      </c>
      <c r="B16" t="s">
        <v>8</v>
      </c>
      <c r="C16" s="4" t="s">
        <v>13</v>
      </c>
      <c r="D16" s="39">
        <v>36.25</v>
      </c>
      <c r="E16" s="3">
        <f>+E6</f>
        <v>754.6</v>
      </c>
      <c r="F16" s="2">
        <f t="shared" si="2"/>
        <v>27354.25</v>
      </c>
    </row>
    <row r="17" spans="1:6">
      <c r="A17" s="51">
        <f t="shared" si="1"/>
        <v>12.03</v>
      </c>
      <c r="B17" t="str">
        <f>B7</f>
        <v>cuadrilla 1 oficial + 1 ayudante</v>
      </c>
      <c r="C17" s="4" t="s">
        <v>14</v>
      </c>
      <c r="D17" s="39">
        <v>0.2</v>
      </c>
      <c r="E17" s="3">
        <f>+E7</f>
        <v>93881.02</v>
      </c>
      <c r="F17" s="2">
        <f t="shared" si="2"/>
        <v>18776.204000000002</v>
      </c>
    </row>
    <row r="18" spans="1:6">
      <c r="A18" s="51">
        <f t="shared" si="1"/>
        <v>12.1</v>
      </c>
      <c r="B18" t="s">
        <v>9</v>
      </c>
      <c r="C18" s="4" t="s">
        <v>15</v>
      </c>
      <c r="D18" s="39">
        <v>1.03</v>
      </c>
      <c r="E18" s="3">
        <f>+E8</f>
        <v>18900</v>
      </c>
      <c r="F18" s="2">
        <f t="shared" si="2"/>
        <v>19467</v>
      </c>
    </row>
    <row r="19" spans="1:6">
      <c r="A19" s="51">
        <f t="shared" si="1"/>
        <v>12.07</v>
      </c>
      <c r="B19" t="s">
        <v>10</v>
      </c>
      <c r="C19" s="4" t="s">
        <v>16</v>
      </c>
      <c r="D19" s="34">
        <f>F17</f>
        <v>18776.204000000002</v>
      </c>
      <c r="E19" s="33">
        <v>0.05</v>
      </c>
      <c r="F19" s="2">
        <f t="shared" si="2"/>
        <v>938.81020000000012</v>
      </c>
    </row>
    <row r="20" spans="1:6">
      <c r="D20" s="610" t="s">
        <v>81</v>
      </c>
      <c r="E20" s="610"/>
      <c r="F20" s="35">
        <f>SUM(F14:F19)</f>
        <v>390628.66420000006</v>
      </c>
    </row>
    <row r="22" spans="1:6">
      <c r="A22" s="611" t="s">
        <v>230</v>
      </c>
      <c r="B22" s="611"/>
      <c r="C22" s="611"/>
      <c r="D22" s="611"/>
      <c r="E22" s="611"/>
      <c r="F22" s="611"/>
    </row>
    <row r="23" spans="1:6">
      <c r="A23" s="1" t="s">
        <v>1</v>
      </c>
      <c r="B23" s="1" t="s">
        <v>2</v>
      </c>
      <c r="C23" s="1" t="s">
        <v>3</v>
      </c>
      <c r="D23" s="1" t="s">
        <v>18</v>
      </c>
      <c r="E23" s="1" t="s">
        <v>4</v>
      </c>
      <c r="F23" s="1" t="s">
        <v>5</v>
      </c>
    </row>
    <row r="24" spans="1:6">
      <c r="A24" s="51">
        <f>+A14</f>
        <v>1.02</v>
      </c>
      <c r="B24" t="s">
        <v>6</v>
      </c>
      <c r="C24" s="4" t="s">
        <v>11</v>
      </c>
      <c r="D24" s="39">
        <v>7.8</v>
      </c>
      <c r="E24" s="3">
        <f>+E14</f>
        <v>29500</v>
      </c>
      <c r="F24" s="2">
        <f>D24*E24</f>
        <v>230100</v>
      </c>
    </row>
    <row r="25" spans="1:6">
      <c r="A25" s="51">
        <f>+MATERIALES!A9</f>
        <v>2.0099999999999998</v>
      </c>
      <c r="B25" t="str">
        <f>MATERIALES!B9</f>
        <v>arena triturada para concreto</v>
      </c>
      <c r="C25" s="4" t="s">
        <v>12</v>
      </c>
      <c r="D25" s="39">
        <v>0.55500000000000005</v>
      </c>
      <c r="E25" s="3">
        <f>MATERIALES!D9</f>
        <v>95019</v>
      </c>
      <c r="F25" s="2">
        <f t="shared" ref="F25:F29" si="3">D25*E25</f>
        <v>52735.545000000006</v>
      </c>
    </row>
    <row r="26" spans="1:6">
      <c r="A26" s="51">
        <f>+MATERIALES!A12</f>
        <v>2.04</v>
      </c>
      <c r="B26" t="str">
        <f>MATERIALES!B12</f>
        <v>triturado 3/4"</v>
      </c>
      <c r="C26" s="4" t="str">
        <f>MATERIALES!C12</f>
        <v>m3</v>
      </c>
      <c r="D26" s="39">
        <v>0.83499999999999996</v>
      </c>
      <c r="E26" s="3">
        <f>MATERIALES!D12</f>
        <v>178200</v>
      </c>
      <c r="F26" s="2">
        <f t="shared" si="3"/>
        <v>148797</v>
      </c>
    </row>
    <row r="27" spans="1:6">
      <c r="A27" s="51">
        <f>+A17</f>
        <v>12.03</v>
      </c>
      <c r="B27" t="str">
        <f>B17</f>
        <v>cuadrilla 1 oficial + 1 ayudante</v>
      </c>
      <c r="C27" s="4" t="s">
        <v>14</v>
      </c>
      <c r="D27" s="39">
        <v>0.3</v>
      </c>
      <c r="E27" s="3">
        <f>E17</f>
        <v>93881.02</v>
      </c>
      <c r="F27" s="2">
        <f t="shared" si="3"/>
        <v>28164.306</v>
      </c>
    </row>
    <row r="28" spans="1:6">
      <c r="A28" s="51">
        <f>+A18</f>
        <v>12.1</v>
      </c>
      <c r="B28" t="s">
        <v>9</v>
      </c>
      <c r="C28" s="4" t="s">
        <v>15</v>
      </c>
      <c r="D28" s="39">
        <v>0.54700000000000004</v>
      </c>
      <c r="E28" s="3">
        <f>+E18</f>
        <v>18900</v>
      </c>
      <c r="F28" s="2">
        <f t="shared" si="3"/>
        <v>10338.300000000001</v>
      </c>
    </row>
    <row r="29" spans="1:6">
      <c r="A29" s="51">
        <f>+A19</f>
        <v>12.07</v>
      </c>
      <c r="B29" t="s">
        <v>10</v>
      </c>
      <c r="C29" s="4" t="s">
        <v>16</v>
      </c>
      <c r="D29" s="34">
        <f>F27</f>
        <v>28164.306</v>
      </c>
      <c r="E29" s="33">
        <v>0.05</v>
      </c>
      <c r="F29" s="2">
        <f t="shared" si="3"/>
        <v>1408.2153000000001</v>
      </c>
    </row>
    <row r="30" spans="1:6">
      <c r="D30" s="610" t="s">
        <v>81</v>
      </c>
      <c r="E30" s="610"/>
      <c r="F30" s="35">
        <f>SUM(F24:F29)</f>
        <v>471543.36629999994</v>
      </c>
    </row>
    <row r="32" spans="1:6">
      <c r="A32" s="611" t="s">
        <v>434</v>
      </c>
      <c r="B32" s="611"/>
      <c r="C32" s="611"/>
      <c r="D32" s="611"/>
      <c r="E32" s="611"/>
      <c r="F32" s="611"/>
    </row>
    <row r="33" spans="1:6">
      <c r="A33" s="1" t="s">
        <v>1</v>
      </c>
      <c r="B33" s="1" t="s">
        <v>2</v>
      </c>
      <c r="C33" s="1" t="s">
        <v>3</v>
      </c>
      <c r="D33" s="1" t="s">
        <v>18</v>
      </c>
      <c r="E33" s="1" t="s">
        <v>4</v>
      </c>
      <c r="F33" s="1" t="s">
        <v>5</v>
      </c>
    </row>
    <row r="34" spans="1:6">
      <c r="A34" s="51">
        <f>+A24</f>
        <v>1.02</v>
      </c>
      <c r="B34" t="s">
        <v>6</v>
      </c>
      <c r="C34" s="4" t="s">
        <v>11</v>
      </c>
      <c r="D34" s="39">
        <v>6.1</v>
      </c>
      <c r="E34" s="3">
        <f>+E24</f>
        <v>29500</v>
      </c>
      <c r="F34" s="2">
        <f>D34*E34</f>
        <v>179950</v>
      </c>
    </row>
    <row r="35" spans="1:6">
      <c r="A35" s="51">
        <f>+MATERIALES!A19</f>
        <v>3.04</v>
      </c>
      <c r="B35" t="str">
        <f>B25</f>
        <v>arena triturada para concreto</v>
      </c>
      <c r="C35" s="4" t="s">
        <v>12</v>
      </c>
      <c r="D35" s="39">
        <v>0.54900000000000004</v>
      </c>
      <c r="E35" s="3">
        <f>E25</f>
        <v>95019</v>
      </c>
      <c r="F35" s="2">
        <f t="shared" ref="F35:F39" si="4">D35*E35</f>
        <v>52165.431000000004</v>
      </c>
    </row>
    <row r="36" spans="1:6">
      <c r="A36" s="51">
        <f>+MATERIALES!A22</f>
        <v>3.07</v>
      </c>
      <c r="B36" t="str">
        <f>B26</f>
        <v>triturado 3/4"</v>
      </c>
      <c r="C36" s="4" t="str">
        <f>C26</f>
        <v>m3</v>
      </c>
      <c r="D36" s="39">
        <v>0.78600000000000003</v>
      </c>
      <c r="E36" s="3">
        <f>E26</f>
        <v>178200</v>
      </c>
      <c r="F36" s="2">
        <f t="shared" si="4"/>
        <v>140065.20000000001</v>
      </c>
    </row>
    <row r="37" spans="1:6">
      <c r="A37" s="51">
        <f>+A27</f>
        <v>12.03</v>
      </c>
      <c r="B37" t="str">
        <f>B27</f>
        <v>cuadrilla 1 oficial + 1 ayudante</v>
      </c>
      <c r="C37" s="4" t="s">
        <v>14</v>
      </c>
      <c r="D37" s="39">
        <v>0.22</v>
      </c>
      <c r="E37" s="3">
        <f>E27</f>
        <v>93881.02</v>
      </c>
      <c r="F37" s="2">
        <f t="shared" si="4"/>
        <v>20653.824400000001</v>
      </c>
    </row>
    <row r="38" spans="1:6">
      <c r="A38" s="51">
        <f>+A28</f>
        <v>12.1</v>
      </c>
      <c r="B38" t="s">
        <v>9</v>
      </c>
      <c r="C38" s="4" t="s">
        <v>15</v>
      </c>
      <c r="D38" s="39">
        <v>1.03</v>
      </c>
      <c r="E38" s="3">
        <f>+E28</f>
        <v>18900</v>
      </c>
      <c r="F38" s="2">
        <f t="shared" si="4"/>
        <v>19467</v>
      </c>
    </row>
    <row r="39" spans="1:6">
      <c r="A39" s="51">
        <f>+A29</f>
        <v>12.07</v>
      </c>
      <c r="B39" t="s">
        <v>10</v>
      </c>
      <c r="C39" s="4" t="s">
        <v>16</v>
      </c>
      <c r="D39" s="34">
        <f>F37</f>
        <v>20653.824400000001</v>
      </c>
      <c r="E39" s="33">
        <v>0.05</v>
      </c>
      <c r="F39" s="2">
        <f t="shared" si="4"/>
        <v>1032.6912200000002</v>
      </c>
    </row>
    <row r="40" spans="1:6">
      <c r="D40" s="610" t="s">
        <v>81</v>
      </c>
      <c r="E40" s="610"/>
      <c r="F40" s="35">
        <f>SUM(F34:F39)</f>
        <v>413334.14662000001</v>
      </c>
    </row>
  </sheetData>
  <mergeCells count="9">
    <mergeCell ref="D40:E40"/>
    <mergeCell ref="A22:F22"/>
    <mergeCell ref="D30:E30"/>
    <mergeCell ref="A2:F2"/>
    <mergeCell ref="A1:F1"/>
    <mergeCell ref="D10:E10"/>
    <mergeCell ref="A12:F12"/>
    <mergeCell ref="D20:E20"/>
    <mergeCell ref="A32:F3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96"/>
  <sheetViews>
    <sheetView topLeftCell="A64" workbookViewId="0">
      <selection activeCell="H43" sqref="H43"/>
    </sheetView>
  </sheetViews>
  <sheetFormatPr baseColWidth="10" defaultRowHeight="14.4"/>
  <cols>
    <col min="1" max="1" width="5.5546875" bestFit="1" customWidth="1"/>
    <col min="2" max="2" width="37.6640625" customWidth="1"/>
    <col min="3" max="3" width="5.5546875" bestFit="1" customWidth="1"/>
    <col min="4" max="4" width="14.44140625" style="37" customWidth="1"/>
    <col min="6" max="6" width="7.88671875" bestFit="1" customWidth="1"/>
    <col min="7" max="7" width="16.44140625" customWidth="1"/>
  </cols>
  <sheetData>
    <row r="2" spans="1:7" ht="43.2">
      <c r="A2" s="42" t="s">
        <v>82</v>
      </c>
      <c r="B2" s="42" t="s">
        <v>83</v>
      </c>
      <c r="C2" s="42" t="s">
        <v>84</v>
      </c>
      <c r="D2" s="42" t="s">
        <v>85</v>
      </c>
      <c r="E2" s="42" t="s">
        <v>86</v>
      </c>
      <c r="F2" s="42" t="s">
        <v>87</v>
      </c>
      <c r="G2" s="43" t="s">
        <v>88</v>
      </c>
    </row>
    <row r="3" spans="1:7">
      <c r="A3" s="49">
        <v>1</v>
      </c>
      <c r="B3" s="40" t="s">
        <v>231</v>
      </c>
      <c r="C3" s="40"/>
      <c r="D3" s="40"/>
      <c r="E3" s="40"/>
      <c r="F3" s="40"/>
      <c r="G3" s="41"/>
    </row>
    <row r="4" spans="1:7">
      <c r="A4" s="50">
        <v>1.01</v>
      </c>
      <c r="B4" s="5" t="s">
        <v>89</v>
      </c>
      <c r="C4" s="5" t="s">
        <v>13</v>
      </c>
      <c r="D4" s="6">
        <v>1069</v>
      </c>
      <c r="E4" s="5"/>
      <c r="F4" s="11">
        <v>0</v>
      </c>
      <c r="G4" s="12">
        <f>D4+F4</f>
        <v>1069</v>
      </c>
    </row>
    <row r="5" spans="1:7">
      <c r="A5" s="50">
        <v>1.02</v>
      </c>
      <c r="B5" s="5" t="s">
        <v>90</v>
      </c>
      <c r="C5" s="5" t="s">
        <v>11</v>
      </c>
      <c r="D5" s="6">
        <v>29500</v>
      </c>
      <c r="E5" s="5"/>
      <c r="F5" s="11">
        <v>0</v>
      </c>
      <c r="G5" s="12">
        <f>D5+F5</f>
        <v>29500</v>
      </c>
    </row>
    <row r="6" spans="1:7">
      <c r="A6" s="50">
        <v>1.03</v>
      </c>
      <c r="B6" s="5" t="s">
        <v>92</v>
      </c>
      <c r="C6" s="5" t="s">
        <v>13</v>
      </c>
      <c r="D6" s="6">
        <v>754.6</v>
      </c>
      <c r="E6" s="5"/>
      <c r="F6" s="11">
        <v>0</v>
      </c>
      <c r="G6" s="12">
        <f>D6+F6</f>
        <v>754.6</v>
      </c>
    </row>
    <row r="7" spans="1:7">
      <c r="A7" s="50">
        <v>1.04</v>
      </c>
    </row>
    <row r="8" spans="1:7">
      <c r="A8" s="49">
        <v>2</v>
      </c>
      <c r="B8" s="48" t="s">
        <v>232</v>
      </c>
      <c r="C8" s="44"/>
      <c r="D8" s="45"/>
      <c r="E8" s="44"/>
      <c r="F8" s="46"/>
      <c r="G8" s="47"/>
    </row>
    <row r="9" spans="1:7">
      <c r="A9" s="50">
        <v>2.0099999999999998</v>
      </c>
      <c r="B9" s="5" t="s">
        <v>93</v>
      </c>
      <c r="C9" s="5" t="s">
        <v>12</v>
      </c>
      <c r="D9" s="6">
        <v>95019</v>
      </c>
      <c r="E9" s="5"/>
      <c r="F9" s="11">
        <v>0</v>
      </c>
      <c r="G9" s="12">
        <f>D9+F9</f>
        <v>95019</v>
      </c>
    </row>
    <row r="10" spans="1:7">
      <c r="A10" s="50">
        <v>2.02</v>
      </c>
      <c r="B10" s="5" t="s">
        <v>94</v>
      </c>
      <c r="C10" s="5" t="s">
        <v>12</v>
      </c>
      <c r="D10" s="6">
        <v>68213</v>
      </c>
      <c r="E10" s="5"/>
      <c r="F10" s="11">
        <v>0</v>
      </c>
      <c r="G10" s="12">
        <f>D10+F10</f>
        <v>68213</v>
      </c>
    </row>
    <row r="11" spans="1:7">
      <c r="A11" s="50">
        <v>2.0299999999999998</v>
      </c>
      <c r="B11" s="5" t="s">
        <v>95</v>
      </c>
      <c r="C11" s="5" t="s">
        <v>12</v>
      </c>
      <c r="D11" s="6">
        <v>95015</v>
      </c>
      <c r="E11" s="5"/>
      <c r="F11" s="11">
        <v>0</v>
      </c>
      <c r="G11" s="12">
        <f>D11+F11</f>
        <v>95015</v>
      </c>
    </row>
    <row r="12" spans="1:7">
      <c r="A12" s="50">
        <v>2.04</v>
      </c>
      <c r="B12" s="5" t="s">
        <v>96</v>
      </c>
      <c r="C12" s="5" t="s">
        <v>12</v>
      </c>
      <c r="D12" s="6">
        <v>178200</v>
      </c>
      <c r="E12" s="5"/>
      <c r="F12" s="11">
        <v>0</v>
      </c>
      <c r="G12" s="12">
        <f>D12+F12</f>
        <v>178200</v>
      </c>
    </row>
    <row r="13" spans="1:7">
      <c r="A13" s="50">
        <v>2.0499999999999998</v>
      </c>
    </row>
    <row r="14" spans="1:7">
      <c r="A14" s="50">
        <v>2.06</v>
      </c>
    </row>
    <row r="15" spans="1:7">
      <c r="A15" s="49">
        <v>3</v>
      </c>
      <c r="B15" s="48" t="s">
        <v>234</v>
      </c>
      <c r="C15" s="44"/>
      <c r="D15" s="45"/>
      <c r="E15" s="44"/>
      <c r="F15" s="46"/>
      <c r="G15" s="47"/>
    </row>
    <row r="16" spans="1:7">
      <c r="A16" s="50">
        <v>3.01</v>
      </c>
      <c r="B16" s="5" t="s">
        <v>112</v>
      </c>
      <c r="C16" s="5" t="s">
        <v>13</v>
      </c>
      <c r="D16" s="6">
        <v>6282</v>
      </c>
      <c r="E16" s="5"/>
      <c r="F16" s="11">
        <v>0</v>
      </c>
      <c r="G16" s="12">
        <f>D16+F16</f>
        <v>6282</v>
      </c>
    </row>
    <row r="17" spans="1:7">
      <c r="A17" s="50">
        <v>3.02</v>
      </c>
      <c r="B17" s="5" t="s">
        <v>113</v>
      </c>
      <c r="C17" s="5" t="s">
        <v>13</v>
      </c>
      <c r="D17" s="6">
        <v>8697</v>
      </c>
      <c r="E17" s="5"/>
      <c r="F17" s="11">
        <v>0</v>
      </c>
      <c r="G17" s="12">
        <f>D17+F17</f>
        <v>8697</v>
      </c>
    </row>
    <row r="18" spans="1:7">
      <c r="A18" s="50">
        <v>3.03</v>
      </c>
      <c r="B18" s="5" t="s">
        <v>114</v>
      </c>
      <c r="C18" s="5" t="s">
        <v>115</v>
      </c>
      <c r="D18" s="6">
        <v>3900</v>
      </c>
      <c r="E18" s="5"/>
      <c r="F18" s="11">
        <v>0</v>
      </c>
      <c r="G18" s="12">
        <f>D18+F18</f>
        <v>3900</v>
      </c>
    </row>
    <row r="19" spans="1:7">
      <c r="A19" s="50">
        <v>3.04</v>
      </c>
      <c r="B19" s="5" t="s">
        <v>101</v>
      </c>
      <c r="C19" s="5" t="s">
        <v>102</v>
      </c>
      <c r="D19" s="6">
        <v>11008</v>
      </c>
      <c r="E19" s="5"/>
      <c r="F19" s="11">
        <v>0</v>
      </c>
      <c r="G19" s="12">
        <f>D19+F19</f>
        <v>11008</v>
      </c>
    </row>
    <row r="20" spans="1:7">
      <c r="A20" s="50">
        <v>3.05</v>
      </c>
      <c r="B20" s="5" t="s">
        <v>192</v>
      </c>
      <c r="C20" s="5" t="s">
        <v>106</v>
      </c>
      <c r="D20" s="6">
        <v>25900</v>
      </c>
      <c r="E20" s="5"/>
      <c r="F20" s="11">
        <v>0</v>
      </c>
      <c r="G20" s="12">
        <f>D20+F20</f>
        <v>25900</v>
      </c>
    </row>
    <row r="21" spans="1:7">
      <c r="A21" s="50">
        <v>3.06</v>
      </c>
      <c r="B21" s="5" t="s">
        <v>117</v>
      </c>
      <c r="C21" s="5" t="s">
        <v>106</v>
      </c>
      <c r="D21" s="6">
        <v>7500</v>
      </c>
      <c r="E21" s="5"/>
      <c r="F21" s="11">
        <v>0</v>
      </c>
      <c r="G21" s="12">
        <f t="shared" ref="G21:G26" si="0">D21+F21</f>
        <v>7500</v>
      </c>
    </row>
    <row r="22" spans="1:7">
      <c r="A22" s="50">
        <v>3.07</v>
      </c>
      <c r="B22" s="8" t="s">
        <v>118</v>
      </c>
      <c r="C22" s="5" t="s">
        <v>106</v>
      </c>
      <c r="D22" s="6">
        <v>8000</v>
      </c>
      <c r="E22" s="5"/>
      <c r="F22" s="11">
        <v>0</v>
      </c>
      <c r="G22" s="12">
        <f t="shared" si="0"/>
        <v>8000</v>
      </c>
    </row>
    <row r="23" spans="1:7">
      <c r="A23" s="50">
        <v>3.08</v>
      </c>
      <c r="B23" s="5" t="s">
        <v>124</v>
      </c>
      <c r="C23" s="5" t="s">
        <v>106</v>
      </c>
      <c r="D23" s="6">
        <v>202000</v>
      </c>
      <c r="E23" s="5"/>
      <c r="F23" s="11">
        <v>0</v>
      </c>
      <c r="G23" s="12">
        <f t="shared" si="0"/>
        <v>202000</v>
      </c>
    </row>
    <row r="24" spans="1:7">
      <c r="A24" s="50">
        <v>3.09</v>
      </c>
      <c r="B24" s="5" t="s">
        <v>125</v>
      </c>
      <c r="C24" s="5" t="s">
        <v>106</v>
      </c>
      <c r="D24" s="6">
        <v>439000</v>
      </c>
      <c r="E24" s="5"/>
      <c r="F24" s="11">
        <v>0</v>
      </c>
      <c r="G24" s="12">
        <f t="shared" si="0"/>
        <v>439000</v>
      </c>
    </row>
    <row r="25" spans="1:7">
      <c r="A25" s="50">
        <v>3.1</v>
      </c>
      <c r="B25" s="5" t="s">
        <v>126</v>
      </c>
      <c r="C25" s="5" t="s">
        <v>106</v>
      </c>
      <c r="D25" s="6">
        <v>514000</v>
      </c>
      <c r="E25" s="5"/>
      <c r="F25" s="11">
        <v>0</v>
      </c>
      <c r="G25" s="12">
        <f t="shared" si="0"/>
        <v>514000</v>
      </c>
    </row>
    <row r="26" spans="1:7">
      <c r="A26" s="50">
        <v>3.11</v>
      </c>
      <c r="B26" s="5" t="s">
        <v>104</v>
      </c>
      <c r="C26" s="5" t="s">
        <v>102</v>
      </c>
      <c r="D26" s="6">
        <v>8466</v>
      </c>
      <c r="E26" s="5"/>
      <c r="F26" s="11">
        <v>0</v>
      </c>
      <c r="G26" s="12">
        <f t="shared" si="0"/>
        <v>8466</v>
      </c>
    </row>
    <row r="27" spans="1:7">
      <c r="A27" s="50">
        <v>3.12</v>
      </c>
      <c r="B27" s="5"/>
      <c r="C27" s="5"/>
      <c r="D27" s="6"/>
      <c r="E27" s="5"/>
      <c r="F27" s="11"/>
      <c r="G27" s="12"/>
    </row>
    <row r="28" spans="1:7">
      <c r="A28" s="50">
        <v>3.13</v>
      </c>
      <c r="B28" s="5"/>
      <c r="C28" s="5"/>
      <c r="D28" s="6"/>
      <c r="E28" s="5"/>
      <c r="F28" s="11"/>
      <c r="G28" s="12"/>
    </row>
    <row r="29" spans="1:7">
      <c r="A29" s="49">
        <v>4</v>
      </c>
      <c r="B29" s="48" t="s">
        <v>240</v>
      </c>
      <c r="C29" s="44"/>
      <c r="D29" s="45"/>
      <c r="E29" s="44"/>
      <c r="F29" s="46"/>
      <c r="G29" s="47"/>
    </row>
    <row r="30" spans="1:7">
      <c r="A30" s="50">
        <v>4.01</v>
      </c>
      <c r="B30" s="5" t="s">
        <v>815</v>
      </c>
      <c r="C30" s="5" t="s">
        <v>120</v>
      </c>
      <c r="D30" s="6">
        <v>25400</v>
      </c>
      <c r="E30" s="5"/>
      <c r="F30" s="11">
        <v>0</v>
      </c>
      <c r="G30" s="12">
        <f t="shared" ref="G30:G36" si="1">D30+F30</f>
        <v>25400</v>
      </c>
    </row>
    <row r="31" spans="1:7">
      <c r="A31" s="50">
        <v>4.0199999999999996</v>
      </c>
      <c r="B31" s="5" t="s">
        <v>121</v>
      </c>
      <c r="C31" s="5" t="s">
        <v>120</v>
      </c>
      <c r="D31" s="6">
        <v>20813</v>
      </c>
      <c r="E31" s="5"/>
      <c r="F31" s="11">
        <v>0</v>
      </c>
      <c r="G31" s="12">
        <f t="shared" si="1"/>
        <v>20813</v>
      </c>
    </row>
    <row r="32" spans="1:7">
      <c r="A32" s="50">
        <v>4.03</v>
      </c>
      <c r="B32" s="5" t="s">
        <v>814</v>
      </c>
      <c r="C32" s="5" t="s">
        <v>120</v>
      </c>
      <c r="D32" s="6">
        <v>19500</v>
      </c>
      <c r="E32" s="5"/>
      <c r="F32" s="11">
        <v>0</v>
      </c>
      <c r="G32" s="12">
        <f t="shared" si="1"/>
        <v>19500</v>
      </c>
    </row>
    <row r="33" spans="1:7">
      <c r="A33" s="50">
        <v>4.04</v>
      </c>
      <c r="B33" s="8" t="s">
        <v>428</v>
      </c>
      <c r="C33" s="5" t="s">
        <v>120</v>
      </c>
      <c r="D33" s="6">
        <v>1266</v>
      </c>
      <c r="E33" s="5"/>
      <c r="F33" s="11">
        <v>0</v>
      </c>
      <c r="G33" s="12">
        <f t="shared" si="1"/>
        <v>1266</v>
      </c>
    </row>
    <row r="34" spans="1:7">
      <c r="A34" s="50">
        <v>4.05</v>
      </c>
      <c r="B34" s="5" t="s">
        <v>816</v>
      </c>
      <c r="C34" s="5" t="s">
        <v>106</v>
      </c>
      <c r="D34" s="6">
        <v>3100</v>
      </c>
      <c r="E34" s="5"/>
      <c r="F34" s="11">
        <v>0</v>
      </c>
      <c r="G34" s="12">
        <f t="shared" si="1"/>
        <v>3100</v>
      </c>
    </row>
    <row r="35" spans="1:7">
      <c r="A35" s="50">
        <v>4.0599999999999996</v>
      </c>
      <c r="B35" s="5" t="s">
        <v>99</v>
      </c>
      <c r="C35" s="5" t="s">
        <v>13</v>
      </c>
      <c r="D35" s="6">
        <v>6850</v>
      </c>
      <c r="E35" s="5"/>
      <c r="F35" s="11">
        <v>0</v>
      </c>
      <c r="G35" s="12">
        <f t="shared" si="1"/>
        <v>6850</v>
      </c>
    </row>
    <row r="36" spans="1:7">
      <c r="A36" s="50">
        <v>4.07</v>
      </c>
      <c r="B36" s="5" t="s">
        <v>91</v>
      </c>
      <c r="C36" s="5" t="s">
        <v>13</v>
      </c>
      <c r="D36" s="6">
        <v>1268</v>
      </c>
      <c r="E36" s="5"/>
      <c r="F36" s="11">
        <v>0</v>
      </c>
      <c r="G36" s="12">
        <f t="shared" si="1"/>
        <v>1268</v>
      </c>
    </row>
    <row r="37" spans="1:7">
      <c r="A37" s="50">
        <v>4.08</v>
      </c>
    </row>
    <row r="38" spans="1:7">
      <c r="A38" s="50">
        <v>4.09</v>
      </c>
    </row>
    <row r="39" spans="1:7">
      <c r="A39" s="49">
        <v>5</v>
      </c>
      <c r="B39" s="48" t="s">
        <v>237</v>
      </c>
      <c r="C39" s="44"/>
      <c r="D39" s="45"/>
      <c r="E39" s="44"/>
      <c r="F39" s="46"/>
      <c r="G39" s="47"/>
    </row>
    <row r="40" spans="1:7">
      <c r="A40" s="50">
        <v>5.01</v>
      </c>
      <c r="B40" s="5" t="s">
        <v>130</v>
      </c>
      <c r="C40" s="5" t="s">
        <v>106</v>
      </c>
      <c r="D40" s="6">
        <v>1800</v>
      </c>
      <c r="E40" s="5"/>
      <c r="F40" s="11">
        <v>0</v>
      </c>
      <c r="G40" s="12">
        <f t="shared" ref="G40:G45" si="2">D40+F40</f>
        <v>1800</v>
      </c>
    </row>
    <row r="41" spans="1:7">
      <c r="A41" s="50">
        <v>5.0199999999999996</v>
      </c>
      <c r="B41" s="5" t="s">
        <v>131</v>
      </c>
      <c r="C41" s="5" t="s">
        <v>106</v>
      </c>
      <c r="D41" s="6">
        <v>2900</v>
      </c>
      <c r="E41" s="5"/>
      <c r="F41" s="11">
        <v>0</v>
      </c>
      <c r="G41" s="12">
        <f t="shared" si="2"/>
        <v>2900</v>
      </c>
    </row>
    <row r="42" spans="1:7">
      <c r="A42" s="50">
        <v>5.03</v>
      </c>
      <c r="B42" s="5" t="s">
        <v>132</v>
      </c>
      <c r="C42" s="5" t="s">
        <v>106</v>
      </c>
      <c r="D42" s="6">
        <v>1300</v>
      </c>
      <c r="E42" s="5"/>
      <c r="F42" s="11">
        <v>0</v>
      </c>
      <c r="G42" s="12">
        <f t="shared" si="2"/>
        <v>1300</v>
      </c>
    </row>
    <row r="43" spans="1:7">
      <c r="A43" s="50">
        <v>5.04</v>
      </c>
      <c r="B43" s="5" t="s">
        <v>133</v>
      </c>
      <c r="C43" s="5" t="s">
        <v>106</v>
      </c>
      <c r="D43" s="6">
        <v>2000</v>
      </c>
      <c r="E43" s="5"/>
      <c r="F43" s="11">
        <v>0</v>
      </c>
      <c r="G43" s="12">
        <f t="shared" si="2"/>
        <v>2000</v>
      </c>
    </row>
    <row r="44" spans="1:7">
      <c r="A44" s="50">
        <v>5.05</v>
      </c>
      <c r="B44" s="5" t="s">
        <v>134</v>
      </c>
      <c r="C44" s="5" t="s">
        <v>106</v>
      </c>
      <c r="D44" s="6">
        <v>2500</v>
      </c>
      <c r="E44" s="5"/>
      <c r="F44" s="11">
        <v>0</v>
      </c>
      <c r="G44" s="12">
        <f t="shared" si="2"/>
        <v>2500</v>
      </c>
    </row>
    <row r="45" spans="1:7">
      <c r="A45" s="50">
        <v>5.0599999999999996</v>
      </c>
      <c r="B45" s="5" t="s">
        <v>135</v>
      </c>
      <c r="C45" s="5" t="s">
        <v>106</v>
      </c>
      <c r="D45" s="6">
        <v>2300</v>
      </c>
      <c r="E45" s="5"/>
      <c r="F45" s="11">
        <v>0</v>
      </c>
      <c r="G45" s="12">
        <f t="shared" si="2"/>
        <v>2300</v>
      </c>
    </row>
    <row r="46" spans="1:7">
      <c r="A46" s="50">
        <v>5.07</v>
      </c>
      <c r="B46" s="5"/>
      <c r="C46" s="5"/>
      <c r="D46" s="6"/>
      <c r="E46" s="5"/>
      <c r="F46" s="11"/>
      <c r="G46" s="12"/>
    </row>
    <row r="47" spans="1:7">
      <c r="A47" s="50">
        <v>5.08</v>
      </c>
      <c r="B47" s="5"/>
      <c r="C47" s="5"/>
      <c r="D47" s="6"/>
      <c r="E47" s="5"/>
      <c r="F47" s="11"/>
      <c r="G47" s="12"/>
    </row>
    <row r="48" spans="1:7">
      <c r="A48" s="49">
        <v>6</v>
      </c>
      <c r="B48" s="48" t="s">
        <v>233</v>
      </c>
      <c r="C48" s="44"/>
      <c r="D48" s="45"/>
      <c r="E48" s="44"/>
      <c r="F48" s="46"/>
      <c r="G48" s="47"/>
    </row>
    <row r="49" spans="1:7">
      <c r="A49" s="50">
        <v>6.01</v>
      </c>
      <c r="B49" s="5" t="s">
        <v>227</v>
      </c>
      <c r="C49" s="5" t="s">
        <v>102</v>
      </c>
      <c r="D49" s="6">
        <v>11585</v>
      </c>
      <c r="E49" s="5"/>
      <c r="F49" s="11">
        <v>0</v>
      </c>
      <c r="G49" s="12">
        <f t="shared" ref="G49:G57" si="3">D49+F49</f>
        <v>11585</v>
      </c>
    </row>
    <row r="50" spans="1:7">
      <c r="A50" s="50">
        <v>6.02</v>
      </c>
      <c r="B50" s="5" t="s">
        <v>226</v>
      </c>
      <c r="C50" s="5" t="s">
        <v>102</v>
      </c>
      <c r="D50" s="6">
        <v>5281.25</v>
      </c>
      <c r="E50" s="5"/>
      <c r="F50" s="11">
        <v>0</v>
      </c>
      <c r="G50" s="12">
        <f t="shared" si="3"/>
        <v>5281.25</v>
      </c>
    </row>
    <row r="51" spans="1:7">
      <c r="A51" s="50">
        <v>6.03</v>
      </c>
      <c r="B51" s="5" t="s">
        <v>460</v>
      </c>
      <c r="C51" s="5" t="s">
        <v>102</v>
      </c>
      <c r="D51" s="6">
        <v>7156.25</v>
      </c>
      <c r="E51" s="5"/>
      <c r="F51" s="11">
        <v>0</v>
      </c>
      <c r="G51" s="12">
        <f t="shared" si="3"/>
        <v>7156.25</v>
      </c>
    </row>
    <row r="52" spans="1:7">
      <c r="A52" s="50">
        <v>6.04</v>
      </c>
      <c r="B52" s="5" t="s">
        <v>228</v>
      </c>
      <c r="C52" s="5" t="s">
        <v>102</v>
      </c>
      <c r="D52" s="6">
        <v>2782</v>
      </c>
      <c r="E52" s="5"/>
      <c r="F52" s="11">
        <v>0</v>
      </c>
      <c r="G52" s="12">
        <f t="shared" si="3"/>
        <v>2782</v>
      </c>
    </row>
    <row r="53" spans="1:7">
      <c r="A53" s="50">
        <v>6.05</v>
      </c>
      <c r="B53" s="5" t="s">
        <v>136</v>
      </c>
      <c r="C53" s="5" t="s">
        <v>106</v>
      </c>
      <c r="D53" s="6">
        <v>25900</v>
      </c>
      <c r="E53" s="5"/>
      <c r="F53" s="11">
        <v>0</v>
      </c>
      <c r="G53" s="12">
        <f t="shared" si="3"/>
        <v>25900</v>
      </c>
    </row>
    <row r="54" spans="1:7">
      <c r="A54" s="50">
        <v>6.06</v>
      </c>
      <c r="B54" s="5" t="s">
        <v>220</v>
      </c>
      <c r="C54" s="5" t="s">
        <v>106</v>
      </c>
      <c r="D54" s="6">
        <v>7500</v>
      </c>
      <c r="E54" s="5"/>
      <c r="F54" s="11">
        <v>0</v>
      </c>
      <c r="G54" s="12">
        <f t="shared" si="3"/>
        <v>7500</v>
      </c>
    </row>
    <row r="55" spans="1:7">
      <c r="A55" s="50">
        <v>6.07</v>
      </c>
      <c r="B55" s="5" t="s">
        <v>220</v>
      </c>
      <c r="C55" s="5" t="s">
        <v>216</v>
      </c>
      <c r="D55" s="6">
        <v>500</v>
      </c>
      <c r="E55" s="5"/>
      <c r="F55" s="11">
        <v>0</v>
      </c>
      <c r="G55" s="12">
        <f t="shared" si="3"/>
        <v>500</v>
      </c>
    </row>
    <row r="56" spans="1:7">
      <c r="A56" s="50">
        <v>6.08</v>
      </c>
      <c r="B56" s="5" t="s">
        <v>103</v>
      </c>
      <c r="C56" s="5" t="s">
        <v>102</v>
      </c>
      <c r="D56" s="6">
        <v>2875</v>
      </c>
      <c r="E56" s="5"/>
      <c r="F56" s="11">
        <v>0</v>
      </c>
      <c r="G56" s="12">
        <f t="shared" si="3"/>
        <v>2875</v>
      </c>
    </row>
    <row r="57" spans="1:7">
      <c r="A57" s="50">
        <v>6.09</v>
      </c>
      <c r="B57" s="8" t="s">
        <v>824</v>
      </c>
      <c r="C57" s="5" t="s">
        <v>102</v>
      </c>
      <c r="D57" s="6">
        <v>8633.33</v>
      </c>
      <c r="E57" s="5"/>
      <c r="F57" s="11">
        <v>0</v>
      </c>
      <c r="G57" s="12">
        <f t="shared" si="3"/>
        <v>8633.33</v>
      </c>
    </row>
    <row r="58" spans="1:7">
      <c r="A58" s="50">
        <v>6.1</v>
      </c>
      <c r="B58" s="5"/>
      <c r="C58" s="5"/>
      <c r="D58" s="6"/>
      <c r="E58" s="5"/>
      <c r="F58" s="11"/>
      <c r="G58" s="12"/>
    </row>
    <row r="59" spans="1:7">
      <c r="A59" s="49">
        <v>7</v>
      </c>
      <c r="B59" s="48" t="s">
        <v>241</v>
      </c>
      <c r="C59" s="44"/>
      <c r="D59" s="45"/>
      <c r="E59" s="44"/>
      <c r="F59" s="46"/>
      <c r="G59" s="47"/>
    </row>
    <row r="60" spans="1:7">
      <c r="A60" s="50">
        <v>7.01</v>
      </c>
      <c r="B60" s="5" t="s">
        <v>123</v>
      </c>
      <c r="C60" s="5" t="s">
        <v>106</v>
      </c>
      <c r="D60" s="6">
        <v>52400</v>
      </c>
      <c r="E60" s="5"/>
      <c r="F60" s="11">
        <v>0</v>
      </c>
      <c r="G60" s="12">
        <f t="shared" ref="G60:G71" si="4">D60+F60</f>
        <v>52400</v>
      </c>
    </row>
    <row r="61" spans="1:7">
      <c r="A61" s="50">
        <v>7.02</v>
      </c>
      <c r="B61" s="5" t="s">
        <v>116</v>
      </c>
      <c r="C61" s="5" t="s">
        <v>106</v>
      </c>
      <c r="D61" s="6">
        <v>1742</v>
      </c>
      <c r="E61" s="5"/>
      <c r="F61" s="11">
        <v>0</v>
      </c>
      <c r="G61" s="12">
        <f t="shared" si="4"/>
        <v>1742</v>
      </c>
    </row>
    <row r="62" spans="1:7">
      <c r="A62" s="50">
        <v>7.03</v>
      </c>
      <c r="B62" s="5" t="s">
        <v>827</v>
      </c>
      <c r="C62" s="5" t="s">
        <v>106</v>
      </c>
      <c r="D62" s="6">
        <v>219</v>
      </c>
      <c r="E62" s="5"/>
      <c r="F62" s="11">
        <v>0</v>
      </c>
      <c r="G62" s="12">
        <f t="shared" si="4"/>
        <v>219</v>
      </c>
    </row>
    <row r="63" spans="1:7">
      <c r="A63" s="50">
        <v>7.04</v>
      </c>
      <c r="B63" s="8" t="s">
        <v>468</v>
      </c>
      <c r="C63" s="5" t="s">
        <v>102</v>
      </c>
      <c r="D63" s="6">
        <v>20517</v>
      </c>
      <c r="E63" s="5"/>
      <c r="F63" s="11">
        <v>0</v>
      </c>
      <c r="G63" s="12">
        <f t="shared" si="4"/>
        <v>20517</v>
      </c>
    </row>
    <row r="64" spans="1:7">
      <c r="A64" s="50">
        <v>7.05</v>
      </c>
      <c r="B64" s="8" t="s">
        <v>107</v>
      </c>
      <c r="C64" s="5" t="s">
        <v>106</v>
      </c>
      <c r="D64" s="6">
        <v>10033</v>
      </c>
      <c r="E64" s="5"/>
      <c r="F64" s="11">
        <v>0</v>
      </c>
      <c r="G64" s="12">
        <f t="shared" si="4"/>
        <v>10033</v>
      </c>
    </row>
    <row r="65" spans="1:7">
      <c r="A65" s="50">
        <v>7.06</v>
      </c>
      <c r="B65" s="8" t="s">
        <v>794</v>
      </c>
      <c r="C65" s="5" t="s">
        <v>106</v>
      </c>
      <c r="D65" s="6">
        <v>2782</v>
      </c>
      <c r="E65" s="5"/>
      <c r="F65" s="11">
        <v>0</v>
      </c>
      <c r="G65" s="12">
        <f t="shared" si="4"/>
        <v>2782</v>
      </c>
    </row>
    <row r="66" spans="1:7">
      <c r="A66" s="50">
        <v>7.07</v>
      </c>
      <c r="B66" s="8" t="s">
        <v>108</v>
      </c>
      <c r="C66" s="5" t="s">
        <v>106</v>
      </c>
      <c r="D66" s="6">
        <v>2100</v>
      </c>
      <c r="E66" s="5"/>
      <c r="F66" s="11">
        <v>0</v>
      </c>
      <c r="G66" s="12">
        <f t="shared" si="4"/>
        <v>2100</v>
      </c>
    </row>
    <row r="67" spans="1:7">
      <c r="A67" s="50">
        <v>7.08</v>
      </c>
      <c r="B67" s="8" t="s">
        <v>109</v>
      </c>
      <c r="C67" s="5" t="s">
        <v>106</v>
      </c>
      <c r="D67" s="6">
        <v>6211</v>
      </c>
      <c r="E67" s="5"/>
      <c r="F67" s="11">
        <v>0</v>
      </c>
      <c r="G67" s="12">
        <f t="shared" si="4"/>
        <v>6211</v>
      </c>
    </row>
    <row r="68" spans="1:7">
      <c r="A68" s="50">
        <v>7.09</v>
      </c>
      <c r="B68" s="8" t="s">
        <v>796</v>
      </c>
      <c r="C68" s="5" t="s">
        <v>102</v>
      </c>
      <c r="D68" s="6">
        <v>13317</v>
      </c>
      <c r="E68" s="5"/>
      <c r="F68" s="11">
        <v>0</v>
      </c>
      <c r="G68" s="12">
        <f t="shared" si="4"/>
        <v>13317</v>
      </c>
    </row>
    <row r="69" spans="1:7">
      <c r="A69" s="50">
        <v>7.1</v>
      </c>
      <c r="B69" s="8" t="s">
        <v>110</v>
      </c>
      <c r="C69" s="5" t="s">
        <v>106</v>
      </c>
      <c r="D69" s="6">
        <v>16623</v>
      </c>
      <c r="E69" s="5"/>
      <c r="F69" s="11">
        <v>0</v>
      </c>
      <c r="G69" s="12">
        <f t="shared" si="4"/>
        <v>16623</v>
      </c>
    </row>
    <row r="70" spans="1:7">
      <c r="A70" s="50">
        <v>7.11</v>
      </c>
      <c r="B70" s="8" t="s">
        <v>424</v>
      </c>
      <c r="C70" s="5" t="s">
        <v>102</v>
      </c>
      <c r="D70" s="6">
        <v>8350</v>
      </c>
      <c r="E70" s="5"/>
      <c r="F70" s="11">
        <v>0</v>
      </c>
      <c r="G70" s="12">
        <f t="shared" si="4"/>
        <v>8350</v>
      </c>
    </row>
    <row r="71" spans="1:7">
      <c r="A71" s="50">
        <v>7.12</v>
      </c>
      <c r="B71" s="8" t="s">
        <v>469</v>
      </c>
      <c r="C71" s="5" t="s">
        <v>106</v>
      </c>
      <c r="D71" s="6">
        <v>10425</v>
      </c>
      <c r="E71" s="5"/>
      <c r="F71" s="11">
        <v>0</v>
      </c>
      <c r="G71" s="12">
        <f t="shared" si="4"/>
        <v>10425</v>
      </c>
    </row>
    <row r="72" spans="1:7">
      <c r="A72" s="50">
        <v>7.13</v>
      </c>
      <c r="B72" s="8" t="s">
        <v>471</v>
      </c>
      <c r="C72" s="5" t="s">
        <v>106</v>
      </c>
      <c r="D72" s="6">
        <v>4681</v>
      </c>
      <c r="E72" s="5"/>
      <c r="F72" s="11">
        <v>0</v>
      </c>
      <c r="G72" s="12">
        <f t="shared" ref="G72:G78" si="5">D72+F72</f>
        <v>4681</v>
      </c>
    </row>
    <row r="73" spans="1:7">
      <c r="A73" s="50">
        <v>7.14</v>
      </c>
      <c r="B73" s="8" t="s">
        <v>470</v>
      </c>
      <c r="C73" s="5" t="s">
        <v>106</v>
      </c>
      <c r="D73" s="6">
        <v>225</v>
      </c>
      <c r="E73" s="5"/>
      <c r="F73" s="11">
        <v>0</v>
      </c>
      <c r="G73" s="12">
        <f t="shared" si="5"/>
        <v>225</v>
      </c>
    </row>
    <row r="74" spans="1:7">
      <c r="A74" s="50">
        <v>7.15</v>
      </c>
      <c r="B74" s="8" t="s">
        <v>472</v>
      </c>
      <c r="C74" s="5" t="s">
        <v>106</v>
      </c>
      <c r="D74" s="6">
        <v>6627</v>
      </c>
      <c r="E74" s="5"/>
      <c r="F74" s="11">
        <v>0</v>
      </c>
      <c r="G74" s="12">
        <f t="shared" si="5"/>
        <v>6627</v>
      </c>
    </row>
    <row r="75" spans="1:7">
      <c r="A75" s="50">
        <v>7.16</v>
      </c>
      <c r="B75" s="8" t="s">
        <v>795</v>
      </c>
      <c r="C75" s="5" t="s">
        <v>106</v>
      </c>
      <c r="D75" s="6">
        <v>8113</v>
      </c>
      <c r="E75" s="5"/>
      <c r="F75" s="11">
        <v>0</v>
      </c>
      <c r="G75" s="12">
        <f t="shared" si="5"/>
        <v>8113</v>
      </c>
    </row>
    <row r="76" spans="1:7">
      <c r="A76" s="50">
        <v>7.17</v>
      </c>
      <c r="B76" s="8" t="s">
        <v>825</v>
      </c>
      <c r="C76" s="5" t="s">
        <v>106</v>
      </c>
      <c r="D76" s="6">
        <v>33900</v>
      </c>
      <c r="E76" s="5"/>
      <c r="F76" s="11">
        <v>0</v>
      </c>
      <c r="G76" s="12">
        <f t="shared" si="5"/>
        <v>33900</v>
      </c>
    </row>
    <row r="77" spans="1:7">
      <c r="A77" s="50">
        <v>7.18</v>
      </c>
      <c r="B77" s="8"/>
      <c r="C77" s="5"/>
      <c r="D77" s="6"/>
      <c r="E77" s="5"/>
      <c r="F77" s="11">
        <v>0</v>
      </c>
      <c r="G77" s="12">
        <f t="shared" si="5"/>
        <v>0</v>
      </c>
    </row>
    <row r="78" spans="1:7">
      <c r="A78" s="50">
        <v>7.19</v>
      </c>
      <c r="B78" s="8"/>
      <c r="C78" s="5"/>
      <c r="D78" s="6"/>
      <c r="E78" s="5"/>
      <c r="F78" s="11">
        <v>0</v>
      </c>
      <c r="G78" s="12">
        <f t="shared" si="5"/>
        <v>0</v>
      </c>
    </row>
    <row r="79" spans="1:7">
      <c r="A79" s="49">
        <v>8</v>
      </c>
      <c r="B79" s="48" t="s">
        <v>235</v>
      </c>
      <c r="C79" s="44"/>
      <c r="D79" s="45"/>
      <c r="E79" s="44"/>
      <c r="F79" s="46"/>
      <c r="G79" s="47"/>
    </row>
    <row r="80" spans="1:7">
      <c r="A80" s="50">
        <v>8.01</v>
      </c>
      <c r="B80" s="5" t="s">
        <v>137</v>
      </c>
      <c r="C80" s="5" t="s">
        <v>138</v>
      </c>
      <c r="D80" s="6">
        <v>23990</v>
      </c>
      <c r="E80" s="5"/>
      <c r="F80" s="11">
        <v>0</v>
      </c>
      <c r="G80" s="12">
        <f t="shared" ref="G80:G94" si="6">D80+F80</f>
        <v>23990</v>
      </c>
    </row>
    <row r="81" spans="1:7">
      <c r="A81" s="50">
        <v>8.02</v>
      </c>
      <c r="B81" s="5" t="s">
        <v>139</v>
      </c>
      <c r="C81" s="5" t="s">
        <v>138</v>
      </c>
      <c r="D81" s="6">
        <v>8400</v>
      </c>
      <c r="E81" s="5"/>
      <c r="F81" s="11">
        <v>0</v>
      </c>
      <c r="G81" s="12">
        <f t="shared" si="6"/>
        <v>8400</v>
      </c>
    </row>
    <row r="82" spans="1:7">
      <c r="A82" s="50">
        <v>8.0299999999999994</v>
      </c>
      <c r="B82" s="5" t="s">
        <v>140</v>
      </c>
      <c r="C82" s="5" t="s">
        <v>138</v>
      </c>
      <c r="D82" s="6">
        <v>3000</v>
      </c>
      <c r="E82" s="5"/>
      <c r="F82" s="11">
        <v>0</v>
      </c>
      <c r="G82" s="12">
        <f t="shared" si="6"/>
        <v>3000</v>
      </c>
    </row>
    <row r="83" spans="1:7">
      <c r="A83" s="50">
        <v>8.0399999999999991</v>
      </c>
      <c r="B83" s="5" t="s">
        <v>141</v>
      </c>
      <c r="C83" s="5" t="s">
        <v>138</v>
      </c>
      <c r="D83" s="6">
        <v>10900</v>
      </c>
      <c r="E83" s="5"/>
      <c r="F83" s="11">
        <v>0</v>
      </c>
      <c r="G83" s="12">
        <f t="shared" si="6"/>
        <v>10900</v>
      </c>
    </row>
    <row r="84" spans="1:7">
      <c r="A84" s="50">
        <v>8.0500000000000007</v>
      </c>
      <c r="B84" s="5" t="s">
        <v>142</v>
      </c>
      <c r="C84" s="5" t="s">
        <v>102</v>
      </c>
      <c r="D84" s="6">
        <v>2060</v>
      </c>
      <c r="E84" s="5"/>
      <c r="F84" s="11">
        <v>0</v>
      </c>
      <c r="G84" s="12">
        <f t="shared" si="6"/>
        <v>2060</v>
      </c>
    </row>
    <row r="85" spans="1:7">
      <c r="A85" s="50">
        <v>8.06</v>
      </c>
      <c r="B85" s="5" t="s">
        <v>143</v>
      </c>
      <c r="C85" s="5" t="s">
        <v>102</v>
      </c>
      <c r="D85" s="6">
        <v>1679</v>
      </c>
      <c r="E85" s="5"/>
      <c r="F85" s="11">
        <v>0</v>
      </c>
      <c r="G85" s="12">
        <f t="shared" si="6"/>
        <v>1679</v>
      </c>
    </row>
    <row r="86" spans="1:7">
      <c r="A86" s="50">
        <v>8.07</v>
      </c>
      <c r="B86" s="5" t="s">
        <v>144</v>
      </c>
      <c r="C86" s="5" t="s">
        <v>102</v>
      </c>
      <c r="D86" s="6">
        <v>5778</v>
      </c>
      <c r="E86" s="5"/>
      <c r="F86" s="11">
        <v>0</v>
      </c>
      <c r="G86" s="12">
        <f t="shared" si="6"/>
        <v>5778</v>
      </c>
    </row>
    <row r="87" spans="1:7">
      <c r="A87" s="50">
        <v>8.08</v>
      </c>
      <c r="B87" s="5" t="s">
        <v>145</v>
      </c>
      <c r="C87" s="5" t="s">
        <v>106</v>
      </c>
      <c r="D87" s="6">
        <v>2160</v>
      </c>
      <c r="E87" s="5"/>
      <c r="F87" s="11">
        <v>0</v>
      </c>
      <c r="G87" s="12">
        <f t="shared" si="6"/>
        <v>2160</v>
      </c>
    </row>
    <row r="88" spans="1:7">
      <c r="A88" s="50">
        <v>8.09</v>
      </c>
      <c r="B88" s="5" t="s">
        <v>146</v>
      </c>
      <c r="C88" s="5" t="s">
        <v>106</v>
      </c>
      <c r="D88" s="6">
        <v>476</v>
      </c>
      <c r="E88" s="5"/>
      <c r="F88" s="11">
        <v>0</v>
      </c>
      <c r="G88" s="12">
        <f t="shared" si="6"/>
        <v>476</v>
      </c>
    </row>
    <row r="89" spans="1:7">
      <c r="A89" s="50">
        <v>8.1</v>
      </c>
      <c r="B89" s="5" t="s">
        <v>147</v>
      </c>
      <c r="C89" s="5" t="s">
        <v>138</v>
      </c>
      <c r="D89" s="6">
        <v>1236</v>
      </c>
      <c r="E89" s="5"/>
      <c r="F89" s="11">
        <v>0</v>
      </c>
      <c r="G89" s="12">
        <f t="shared" si="6"/>
        <v>1236</v>
      </c>
    </row>
    <row r="90" spans="1:7">
      <c r="A90" s="50">
        <v>8.11</v>
      </c>
      <c r="B90" s="5" t="s">
        <v>148</v>
      </c>
      <c r="C90" s="5" t="s">
        <v>138</v>
      </c>
      <c r="D90" s="6">
        <v>33720</v>
      </c>
      <c r="E90" s="5"/>
      <c r="F90" s="11">
        <v>0</v>
      </c>
      <c r="G90" s="12">
        <f t="shared" si="6"/>
        <v>33720</v>
      </c>
    </row>
    <row r="91" spans="1:7" ht="28.8">
      <c r="A91" s="50">
        <v>8.1199999999999992</v>
      </c>
      <c r="B91" s="22" t="s">
        <v>149</v>
      </c>
      <c r="C91" s="5" t="s">
        <v>138</v>
      </c>
      <c r="D91" s="6">
        <v>14900</v>
      </c>
      <c r="E91" s="5"/>
      <c r="F91" s="11">
        <v>0</v>
      </c>
      <c r="G91" s="12">
        <f t="shared" si="6"/>
        <v>14900</v>
      </c>
    </row>
    <row r="92" spans="1:7">
      <c r="A92" s="50">
        <v>8.1300000000000008</v>
      </c>
      <c r="B92" s="5" t="s">
        <v>150</v>
      </c>
      <c r="C92" s="5" t="s">
        <v>138</v>
      </c>
      <c r="D92" s="6">
        <v>4500</v>
      </c>
      <c r="E92" s="5"/>
      <c r="F92" s="11">
        <v>0</v>
      </c>
      <c r="G92" s="12">
        <f t="shared" si="6"/>
        <v>4500</v>
      </c>
    </row>
    <row r="93" spans="1:7">
      <c r="A93" s="50">
        <v>8.14</v>
      </c>
      <c r="B93" s="5" t="s">
        <v>151</v>
      </c>
      <c r="C93" s="5" t="s">
        <v>138</v>
      </c>
      <c r="D93" s="6">
        <v>897</v>
      </c>
      <c r="E93" s="5"/>
      <c r="F93" s="11">
        <v>0</v>
      </c>
      <c r="G93" s="12">
        <f t="shared" si="6"/>
        <v>897</v>
      </c>
    </row>
    <row r="94" spans="1:7">
      <c r="A94" s="50">
        <v>8.15</v>
      </c>
      <c r="B94" s="5" t="s">
        <v>152</v>
      </c>
      <c r="C94" s="5" t="s">
        <v>138</v>
      </c>
      <c r="D94" s="6">
        <v>4700</v>
      </c>
      <c r="E94" s="5"/>
      <c r="F94" s="11">
        <v>0</v>
      </c>
      <c r="G94" s="12">
        <f t="shared" si="6"/>
        <v>4700</v>
      </c>
    </row>
    <row r="95" spans="1:7">
      <c r="A95" s="50">
        <v>8.16</v>
      </c>
      <c r="B95" s="5"/>
      <c r="C95" s="5"/>
      <c r="D95" s="6"/>
      <c r="E95" s="5"/>
      <c r="F95" s="11"/>
      <c r="G95" s="12"/>
    </row>
    <row r="96" spans="1:7">
      <c r="A96" s="50">
        <v>8.17</v>
      </c>
      <c r="B96" s="5"/>
      <c r="C96" s="5"/>
      <c r="D96" s="6"/>
      <c r="E96" s="5"/>
      <c r="F96" s="11"/>
      <c r="G96" s="12"/>
    </row>
    <row r="97" spans="1:7">
      <c r="A97" s="49">
        <v>9</v>
      </c>
      <c r="B97" s="48" t="s">
        <v>238</v>
      </c>
      <c r="C97" s="44"/>
      <c r="D97" s="45"/>
      <c r="E97" s="44"/>
      <c r="F97" s="46"/>
      <c r="G97" s="47"/>
    </row>
    <row r="98" spans="1:7">
      <c r="A98" s="50">
        <v>9.01</v>
      </c>
      <c r="B98" s="5" t="s">
        <v>153</v>
      </c>
      <c r="C98" s="5" t="s">
        <v>106</v>
      </c>
      <c r="D98" s="6">
        <v>105524</v>
      </c>
      <c r="E98" s="5"/>
      <c r="F98" s="11">
        <v>0</v>
      </c>
      <c r="G98" s="12">
        <f t="shared" ref="G98:G142" si="7">D98+F98</f>
        <v>105524</v>
      </c>
    </row>
    <row r="99" spans="1:7">
      <c r="A99" s="50">
        <v>9.02</v>
      </c>
      <c r="B99" s="5" t="s">
        <v>811</v>
      </c>
      <c r="C99" s="5" t="s">
        <v>106</v>
      </c>
      <c r="D99" s="6">
        <v>8900</v>
      </c>
      <c r="E99" s="5"/>
      <c r="F99" s="11">
        <v>0</v>
      </c>
      <c r="G99" s="12">
        <f t="shared" si="7"/>
        <v>8900</v>
      </c>
    </row>
    <row r="100" spans="1:7">
      <c r="A100" s="50">
        <v>9.0299999999999994</v>
      </c>
      <c r="B100" s="5" t="s">
        <v>154</v>
      </c>
      <c r="C100" s="5" t="s">
        <v>106</v>
      </c>
      <c r="D100" s="6">
        <v>6000</v>
      </c>
      <c r="E100" s="5"/>
      <c r="F100" s="11">
        <v>0</v>
      </c>
      <c r="G100" s="12">
        <f t="shared" si="7"/>
        <v>6000</v>
      </c>
    </row>
    <row r="101" spans="1:7">
      <c r="A101" s="50">
        <v>9.0399999999999991</v>
      </c>
      <c r="B101" s="5" t="s">
        <v>155</v>
      </c>
      <c r="C101" s="5" t="s">
        <v>106</v>
      </c>
      <c r="D101" s="6">
        <v>3300</v>
      </c>
      <c r="E101" s="5"/>
      <c r="F101" s="11">
        <v>0</v>
      </c>
      <c r="G101" s="12">
        <f t="shared" si="7"/>
        <v>3300</v>
      </c>
    </row>
    <row r="102" spans="1:7">
      <c r="A102" s="50">
        <v>9.0500000000000007</v>
      </c>
      <c r="B102" s="5" t="s">
        <v>156</v>
      </c>
      <c r="C102" s="5" t="s">
        <v>106</v>
      </c>
      <c r="D102" s="6">
        <v>426</v>
      </c>
      <c r="E102" s="5"/>
      <c r="F102" s="11">
        <v>0</v>
      </c>
      <c r="G102" s="12">
        <f t="shared" si="7"/>
        <v>426</v>
      </c>
    </row>
    <row r="103" spans="1:7">
      <c r="A103" s="50">
        <v>9.06</v>
      </c>
      <c r="B103" s="5" t="s">
        <v>157</v>
      </c>
      <c r="C103" s="5" t="s">
        <v>106</v>
      </c>
      <c r="D103" s="6">
        <v>13667</v>
      </c>
      <c r="E103" s="5"/>
      <c r="F103" s="11">
        <v>0</v>
      </c>
      <c r="G103" s="12">
        <f t="shared" si="7"/>
        <v>13667</v>
      </c>
    </row>
    <row r="104" spans="1:7">
      <c r="A104" s="50">
        <v>9.07</v>
      </c>
      <c r="B104" s="5" t="s">
        <v>158</v>
      </c>
      <c r="C104" s="5" t="s">
        <v>106</v>
      </c>
      <c r="D104" s="6">
        <v>7931</v>
      </c>
      <c r="E104" s="5"/>
      <c r="F104" s="11">
        <v>0</v>
      </c>
      <c r="G104" s="12">
        <f t="shared" si="7"/>
        <v>7931</v>
      </c>
    </row>
    <row r="105" spans="1:7">
      <c r="A105" s="50">
        <v>9.08</v>
      </c>
      <c r="B105" s="5" t="s">
        <v>159</v>
      </c>
      <c r="C105" s="5" t="s">
        <v>106</v>
      </c>
      <c r="D105" s="6">
        <v>9900</v>
      </c>
      <c r="E105" s="5"/>
      <c r="F105" s="11">
        <v>0</v>
      </c>
      <c r="G105" s="12">
        <f t="shared" si="7"/>
        <v>9900</v>
      </c>
    </row>
    <row r="106" spans="1:7">
      <c r="A106" s="50">
        <v>9.09</v>
      </c>
      <c r="B106" s="5" t="s">
        <v>160</v>
      </c>
      <c r="C106" s="5" t="s">
        <v>106</v>
      </c>
      <c r="D106" s="6">
        <v>50901</v>
      </c>
      <c r="E106" s="5"/>
      <c r="F106" s="11">
        <v>0</v>
      </c>
      <c r="G106" s="12">
        <f t="shared" si="7"/>
        <v>50901</v>
      </c>
    </row>
    <row r="107" spans="1:7">
      <c r="A107" s="50">
        <v>9.1</v>
      </c>
      <c r="B107" s="5" t="s">
        <v>161</v>
      </c>
      <c r="C107" s="5" t="s">
        <v>106</v>
      </c>
      <c r="D107" s="6">
        <v>4900</v>
      </c>
      <c r="E107" s="5"/>
      <c r="F107" s="11">
        <v>0</v>
      </c>
      <c r="G107" s="12">
        <f t="shared" si="7"/>
        <v>4900</v>
      </c>
    </row>
    <row r="108" spans="1:7">
      <c r="A108" s="50">
        <v>9.11</v>
      </c>
      <c r="B108" s="5" t="s">
        <v>162</v>
      </c>
      <c r="C108" s="5" t="s">
        <v>106</v>
      </c>
      <c r="D108" s="6">
        <v>3750</v>
      </c>
      <c r="E108" s="5"/>
      <c r="F108" s="11">
        <v>0</v>
      </c>
      <c r="G108" s="12">
        <f t="shared" si="7"/>
        <v>3750</v>
      </c>
    </row>
    <row r="109" spans="1:7">
      <c r="A109" s="50">
        <v>9.1199999999999992</v>
      </c>
      <c r="B109" s="5" t="s">
        <v>163</v>
      </c>
      <c r="C109" s="5" t="s">
        <v>106</v>
      </c>
      <c r="D109" s="6">
        <v>2000</v>
      </c>
      <c r="E109" s="5"/>
      <c r="F109" s="11">
        <v>0</v>
      </c>
      <c r="G109" s="12">
        <f t="shared" si="7"/>
        <v>2000</v>
      </c>
    </row>
    <row r="110" spans="1:7">
      <c r="A110" s="50">
        <v>9.1300000000000008</v>
      </c>
      <c r="B110" s="5" t="s">
        <v>164</v>
      </c>
      <c r="C110" s="5" t="s">
        <v>106</v>
      </c>
      <c r="D110" s="6">
        <v>2500</v>
      </c>
      <c r="E110" s="5"/>
      <c r="F110" s="11">
        <v>0</v>
      </c>
      <c r="G110" s="12">
        <f t="shared" si="7"/>
        <v>2500</v>
      </c>
    </row>
    <row r="111" spans="1:7">
      <c r="A111" s="50">
        <v>9.14</v>
      </c>
      <c r="B111" s="5" t="s">
        <v>165</v>
      </c>
      <c r="C111" s="5" t="s">
        <v>106</v>
      </c>
      <c r="D111" s="6">
        <v>6985</v>
      </c>
      <c r="E111" s="5"/>
      <c r="F111" s="11">
        <v>0</v>
      </c>
      <c r="G111" s="12">
        <f t="shared" si="7"/>
        <v>6985</v>
      </c>
    </row>
    <row r="112" spans="1:7">
      <c r="A112" s="50">
        <v>9.15</v>
      </c>
      <c r="B112" s="5" t="s">
        <v>166</v>
      </c>
      <c r="C112" s="5" t="s">
        <v>106</v>
      </c>
      <c r="D112" s="6">
        <v>1050</v>
      </c>
      <c r="E112" s="5"/>
      <c r="F112" s="11">
        <v>0</v>
      </c>
      <c r="G112" s="12">
        <f t="shared" si="7"/>
        <v>1050</v>
      </c>
    </row>
    <row r="113" spans="1:7">
      <c r="A113" s="50">
        <v>9.16</v>
      </c>
      <c r="B113" s="5" t="s">
        <v>167</v>
      </c>
      <c r="C113" s="5" t="s">
        <v>106</v>
      </c>
      <c r="D113" s="6">
        <v>8766</v>
      </c>
      <c r="E113" s="5"/>
      <c r="F113" s="11">
        <v>0</v>
      </c>
      <c r="G113" s="12">
        <f t="shared" si="7"/>
        <v>8766</v>
      </c>
    </row>
    <row r="114" spans="1:7">
      <c r="A114" s="50">
        <v>9.17</v>
      </c>
      <c r="B114" s="5" t="s">
        <v>168</v>
      </c>
      <c r="C114" s="5" t="s">
        <v>106</v>
      </c>
      <c r="D114" s="6">
        <v>18101</v>
      </c>
      <c r="E114" s="5"/>
      <c r="F114" s="11">
        <v>0</v>
      </c>
      <c r="G114" s="12">
        <f t="shared" si="7"/>
        <v>18101</v>
      </c>
    </row>
    <row r="115" spans="1:7">
      <c r="A115" s="50">
        <v>9.18</v>
      </c>
      <c r="B115" s="5" t="s">
        <v>169</v>
      </c>
      <c r="C115" s="5" t="s">
        <v>106</v>
      </c>
      <c r="D115" s="6">
        <v>660</v>
      </c>
      <c r="E115" s="5"/>
      <c r="F115" s="11">
        <v>0</v>
      </c>
      <c r="G115" s="12">
        <f t="shared" si="7"/>
        <v>660</v>
      </c>
    </row>
    <row r="116" spans="1:7">
      <c r="A116" s="50">
        <v>9.19</v>
      </c>
      <c r="B116" s="5" t="s">
        <v>170</v>
      </c>
      <c r="C116" s="5" t="s">
        <v>106</v>
      </c>
      <c r="D116" s="6">
        <v>3885</v>
      </c>
      <c r="E116" s="5"/>
      <c r="F116" s="11">
        <v>0</v>
      </c>
      <c r="G116" s="12">
        <f t="shared" si="7"/>
        <v>3885</v>
      </c>
    </row>
    <row r="117" spans="1:7">
      <c r="A117" s="50">
        <v>9.1999999999999993</v>
      </c>
      <c r="B117" s="5" t="s">
        <v>171</v>
      </c>
      <c r="C117" s="5" t="s">
        <v>102</v>
      </c>
      <c r="D117" s="6">
        <v>3817</v>
      </c>
      <c r="E117" s="5"/>
      <c r="F117" s="11">
        <v>0</v>
      </c>
      <c r="G117" s="12">
        <f t="shared" si="7"/>
        <v>3817</v>
      </c>
    </row>
    <row r="118" spans="1:7">
      <c r="A118" s="50">
        <v>9.2100000000000009</v>
      </c>
      <c r="B118" s="5" t="s">
        <v>172</v>
      </c>
      <c r="C118" s="5" t="s">
        <v>102</v>
      </c>
      <c r="D118" s="6">
        <v>8817</v>
      </c>
      <c r="E118" s="5"/>
      <c r="F118" s="11">
        <v>0</v>
      </c>
      <c r="G118" s="12">
        <f t="shared" si="7"/>
        <v>8817</v>
      </c>
    </row>
    <row r="119" spans="1:7">
      <c r="A119" s="50">
        <v>9.2200000000000006</v>
      </c>
      <c r="B119" s="5" t="s">
        <v>173</v>
      </c>
      <c r="C119" s="5" t="s">
        <v>102</v>
      </c>
      <c r="D119" s="6">
        <v>18167</v>
      </c>
      <c r="E119" s="5"/>
      <c r="F119" s="11">
        <v>0</v>
      </c>
      <c r="G119" s="12">
        <f t="shared" si="7"/>
        <v>18167</v>
      </c>
    </row>
    <row r="120" spans="1:7">
      <c r="A120" s="50">
        <v>9.23</v>
      </c>
      <c r="B120" s="5" t="s">
        <v>174</v>
      </c>
      <c r="C120" s="5" t="s">
        <v>102</v>
      </c>
      <c r="D120" s="6">
        <v>13679</v>
      </c>
      <c r="E120" s="5"/>
      <c r="F120" s="11">
        <v>0</v>
      </c>
      <c r="G120" s="12">
        <f t="shared" si="7"/>
        <v>13679</v>
      </c>
    </row>
    <row r="121" spans="1:7">
      <c r="A121" s="50">
        <v>9.2399999999999896</v>
      </c>
      <c r="B121" s="5" t="s">
        <v>175</v>
      </c>
      <c r="C121" s="5" t="s">
        <v>106</v>
      </c>
      <c r="D121" s="6">
        <v>23882</v>
      </c>
      <c r="E121" s="5"/>
      <c r="F121" s="11">
        <v>0</v>
      </c>
      <c r="G121" s="12">
        <f t="shared" si="7"/>
        <v>23882</v>
      </c>
    </row>
    <row r="122" spans="1:7">
      <c r="A122" s="50">
        <v>9.2499999999999893</v>
      </c>
      <c r="B122" s="5" t="s">
        <v>176</v>
      </c>
      <c r="C122" s="5" t="s">
        <v>106</v>
      </c>
      <c r="D122" s="6">
        <v>18101</v>
      </c>
      <c r="E122" s="5"/>
      <c r="F122" s="11">
        <v>0</v>
      </c>
      <c r="G122" s="12">
        <f t="shared" si="7"/>
        <v>18101</v>
      </c>
    </row>
    <row r="123" spans="1:7">
      <c r="A123" s="50">
        <v>9.2599999999999891</v>
      </c>
      <c r="B123" s="5" t="s">
        <v>177</v>
      </c>
      <c r="C123" s="5" t="s">
        <v>106</v>
      </c>
      <c r="D123" s="6">
        <v>5900</v>
      </c>
      <c r="E123" s="5"/>
      <c r="F123" s="11">
        <v>0</v>
      </c>
      <c r="G123" s="12">
        <f t="shared" si="7"/>
        <v>5900</v>
      </c>
    </row>
    <row r="124" spans="1:7">
      <c r="A124" s="50">
        <v>9.2699999999999907</v>
      </c>
      <c r="B124" s="5" t="s">
        <v>178</v>
      </c>
      <c r="C124" s="5" t="s">
        <v>106</v>
      </c>
      <c r="D124" s="6">
        <v>450</v>
      </c>
      <c r="E124" s="5"/>
      <c r="F124" s="11">
        <v>0</v>
      </c>
      <c r="G124" s="12">
        <f t="shared" si="7"/>
        <v>450</v>
      </c>
    </row>
    <row r="125" spans="1:7">
      <c r="A125" s="50">
        <v>9.2799999999999905</v>
      </c>
      <c r="B125" s="5" t="s">
        <v>179</v>
      </c>
      <c r="C125" s="5" t="s">
        <v>106</v>
      </c>
      <c r="D125" s="6">
        <v>8766</v>
      </c>
      <c r="E125" s="5"/>
      <c r="F125" s="11">
        <v>0</v>
      </c>
      <c r="G125" s="12">
        <f t="shared" si="7"/>
        <v>8766</v>
      </c>
    </row>
    <row r="126" spans="1:7">
      <c r="A126" s="50">
        <v>9.2899999999999903</v>
      </c>
      <c r="B126" s="5" t="s">
        <v>180</v>
      </c>
      <c r="C126" s="5" t="s">
        <v>102</v>
      </c>
      <c r="D126" s="6">
        <v>4149</v>
      </c>
      <c r="E126" s="5"/>
      <c r="F126" s="11">
        <v>0</v>
      </c>
      <c r="G126" s="12">
        <f t="shared" si="7"/>
        <v>4149</v>
      </c>
    </row>
    <row r="127" spans="1:7">
      <c r="A127" s="50">
        <v>9.2999999999999901</v>
      </c>
      <c r="B127" s="5" t="s">
        <v>181</v>
      </c>
      <c r="C127" s="5" t="s">
        <v>106</v>
      </c>
      <c r="D127" s="6">
        <v>8600</v>
      </c>
      <c r="E127" s="5"/>
      <c r="F127" s="11">
        <v>0</v>
      </c>
      <c r="G127" s="12">
        <f t="shared" si="7"/>
        <v>8600</v>
      </c>
    </row>
    <row r="128" spans="1:7">
      <c r="A128" s="50">
        <v>9.3099999999999898</v>
      </c>
      <c r="B128" s="5" t="s">
        <v>182</v>
      </c>
      <c r="C128" s="5" t="s">
        <v>106</v>
      </c>
      <c r="D128" s="6">
        <v>518</v>
      </c>
      <c r="E128" s="5"/>
      <c r="F128" s="11">
        <v>0</v>
      </c>
      <c r="G128" s="12">
        <f t="shared" si="7"/>
        <v>518</v>
      </c>
    </row>
    <row r="129" spans="1:7">
      <c r="A129" s="50">
        <v>9.3199999999999896</v>
      </c>
      <c r="B129" s="5" t="s">
        <v>183</v>
      </c>
      <c r="C129" s="5" t="s">
        <v>106</v>
      </c>
      <c r="D129" s="6">
        <v>7221</v>
      </c>
      <c r="E129" s="5"/>
      <c r="F129" s="11">
        <v>0</v>
      </c>
      <c r="G129" s="12">
        <f t="shared" si="7"/>
        <v>7221</v>
      </c>
    </row>
    <row r="130" spans="1:7" ht="57.6">
      <c r="A130" s="50">
        <v>9.3299999999999894</v>
      </c>
      <c r="B130" s="22" t="s">
        <v>184</v>
      </c>
      <c r="C130" s="5" t="s">
        <v>106</v>
      </c>
      <c r="D130" s="6">
        <v>105526</v>
      </c>
      <c r="E130" s="5"/>
      <c r="F130" s="11">
        <v>0</v>
      </c>
      <c r="G130" s="12">
        <f t="shared" si="7"/>
        <v>105526</v>
      </c>
    </row>
    <row r="131" spans="1:7">
      <c r="A131" s="50">
        <v>9.3399999999999892</v>
      </c>
      <c r="B131" s="5" t="s">
        <v>185</v>
      </c>
      <c r="C131" s="5" t="s">
        <v>106</v>
      </c>
      <c r="D131" s="6">
        <v>1800</v>
      </c>
      <c r="E131" s="5"/>
      <c r="F131" s="11">
        <v>0</v>
      </c>
      <c r="G131" s="12">
        <f t="shared" si="7"/>
        <v>1800</v>
      </c>
    </row>
    <row r="132" spans="1:7">
      <c r="A132" s="50">
        <v>9.3499999999999908</v>
      </c>
      <c r="B132" s="5" t="s">
        <v>186</v>
      </c>
      <c r="C132" s="5" t="s">
        <v>102</v>
      </c>
      <c r="D132" s="6">
        <v>18668</v>
      </c>
      <c r="E132" s="5"/>
      <c r="F132" s="11">
        <v>0</v>
      </c>
      <c r="G132" s="12">
        <f t="shared" si="7"/>
        <v>18668</v>
      </c>
    </row>
    <row r="133" spans="1:7">
      <c r="A133" s="50">
        <v>9.3599999999999905</v>
      </c>
      <c r="B133" s="5" t="s">
        <v>187</v>
      </c>
      <c r="C133" s="5" t="s">
        <v>106</v>
      </c>
      <c r="D133" s="6">
        <v>3986</v>
      </c>
      <c r="E133" s="5"/>
      <c r="F133" s="11">
        <v>0</v>
      </c>
      <c r="G133" s="12">
        <f t="shared" si="7"/>
        <v>3986</v>
      </c>
    </row>
    <row r="134" spans="1:7">
      <c r="A134" s="50">
        <v>9.3699999999999903</v>
      </c>
      <c r="B134" s="5" t="s">
        <v>188</v>
      </c>
      <c r="C134" s="5" t="s">
        <v>106</v>
      </c>
      <c r="D134" s="6">
        <v>320</v>
      </c>
      <c r="E134" s="5"/>
      <c r="F134" s="11">
        <v>0</v>
      </c>
      <c r="G134" s="12">
        <f t="shared" si="7"/>
        <v>320</v>
      </c>
    </row>
    <row r="135" spans="1:7">
      <c r="A135" s="50">
        <v>9.3799999999999901</v>
      </c>
      <c r="B135" s="5" t="s">
        <v>189</v>
      </c>
      <c r="C135" s="5" t="s">
        <v>106</v>
      </c>
      <c r="D135" s="6">
        <v>520</v>
      </c>
      <c r="E135" s="5"/>
      <c r="F135" s="11">
        <v>0</v>
      </c>
      <c r="G135" s="12">
        <f t="shared" si="7"/>
        <v>520</v>
      </c>
    </row>
    <row r="136" spans="1:7">
      <c r="A136" s="50">
        <v>9.3899999999999899</v>
      </c>
      <c r="B136" s="5" t="s">
        <v>190</v>
      </c>
      <c r="C136" s="5" t="s">
        <v>106</v>
      </c>
      <c r="D136" s="6">
        <v>3165</v>
      </c>
      <c r="E136" s="5"/>
      <c r="F136" s="11">
        <v>0</v>
      </c>
      <c r="G136" s="12">
        <f t="shared" si="7"/>
        <v>3165</v>
      </c>
    </row>
    <row r="137" spans="1:7">
      <c r="A137" s="50">
        <v>9.3999999999999897</v>
      </c>
      <c r="B137" s="5" t="s">
        <v>191</v>
      </c>
      <c r="C137" s="5" t="s">
        <v>106</v>
      </c>
      <c r="D137" s="6">
        <v>2650</v>
      </c>
      <c r="E137" s="5"/>
      <c r="F137" s="11">
        <v>0</v>
      </c>
      <c r="G137" s="12">
        <f t="shared" si="7"/>
        <v>2650</v>
      </c>
    </row>
    <row r="138" spans="1:7">
      <c r="A138" s="50">
        <v>9.4099999999999895</v>
      </c>
      <c r="B138" s="5" t="s">
        <v>797</v>
      </c>
      <c r="C138" s="5" t="s">
        <v>106</v>
      </c>
      <c r="D138" s="6">
        <v>7400</v>
      </c>
      <c r="E138" s="5"/>
      <c r="F138" s="11">
        <v>0</v>
      </c>
      <c r="G138" s="12">
        <f t="shared" si="7"/>
        <v>7400</v>
      </c>
    </row>
    <row r="139" spans="1:7">
      <c r="A139" s="50">
        <v>9.4199999999999893</v>
      </c>
      <c r="B139" s="5" t="s">
        <v>193</v>
      </c>
      <c r="C139" s="5" t="s">
        <v>106</v>
      </c>
      <c r="D139" s="6">
        <v>21996</v>
      </c>
      <c r="E139" s="5"/>
      <c r="F139" s="11">
        <v>0</v>
      </c>
      <c r="G139" s="12">
        <f t="shared" si="7"/>
        <v>21996</v>
      </c>
    </row>
    <row r="140" spans="1:7">
      <c r="A140" s="50">
        <v>9.4299999999999908</v>
      </c>
      <c r="B140" s="5" t="s">
        <v>194</v>
      </c>
      <c r="C140" s="5" t="s">
        <v>106</v>
      </c>
      <c r="D140" s="6">
        <v>1100</v>
      </c>
      <c r="E140" s="5"/>
      <c r="F140" s="11">
        <v>0</v>
      </c>
      <c r="G140" s="12">
        <f t="shared" si="7"/>
        <v>1100</v>
      </c>
    </row>
    <row r="141" spans="1:7">
      <c r="A141" s="50">
        <v>9.4399999999999906</v>
      </c>
      <c r="B141" s="5" t="s">
        <v>195</v>
      </c>
      <c r="C141" s="5" t="s">
        <v>106</v>
      </c>
      <c r="D141" s="6">
        <v>13900</v>
      </c>
      <c r="E141" s="5"/>
      <c r="F141" s="11">
        <v>0</v>
      </c>
      <c r="G141" s="12">
        <f t="shared" si="7"/>
        <v>13900</v>
      </c>
    </row>
    <row r="142" spans="1:7">
      <c r="A142" s="50">
        <v>9.4499999999999904</v>
      </c>
      <c r="B142" s="5" t="s">
        <v>111</v>
      </c>
      <c r="C142" s="5" t="s">
        <v>106</v>
      </c>
      <c r="D142" s="6">
        <v>135900</v>
      </c>
      <c r="E142" s="5"/>
      <c r="F142" s="11">
        <v>0</v>
      </c>
      <c r="G142" s="12">
        <f t="shared" si="7"/>
        <v>135900</v>
      </c>
    </row>
    <row r="143" spans="1:7">
      <c r="A143" s="50">
        <v>9.4599999999999902</v>
      </c>
      <c r="B143" s="5"/>
      <c r="C143" s="5"/>
      <c r="D143" s="6"/>
      <c r="E143" s="5"/>
      <c r="F143" s="11"/>
      <c r="G143" s="12"/>
    </row>
    <row r="144" spans="1:7">
      <c r="A144" s="50">
        <v>9.46999999999999</v>
      </c>
      <c r="B144" s="5"/>
      <c r="C144" s="5"/>
      <c r="D144" s="6"/>
      <c r="E144" s="5"/>
      <c r="F144" s="11"/>
      <c r="G144" s="12"/>
    </row>
    <row r="145" spans="1:12">
      <c r="A145" s="49">
        <v>10</v>
      </c>
      <c r="B145" s="48" t="s">
        <v>239</v>
      </c>
      <c r="C145" s="44"/>
      <c r="D145" s="45"/>
      <c r="E145" s="44"/>
      <c r="F145" s="46"/>
      <c r="G145" s="47"/>
    </row>
    <row r="146" spans="1:12">
      <c r="A146" s="50">
        <v>10.01</v>
      </c>
      <c r="B146" s="5" t="s">
        <v>940</v>
      </c>
      <c r="C146" s="5" t="s">
        <v>106</v>
      </c>
      <c r="D146" s="6">
        <v>408900</v>
      </c>
      <c r="E146" s="5"/>
      <c r="F146" s="11">
        <v>0</v>
      </c>
      <c r="G146" s="12">
        <f t="shared" ref="G146:G157" si="8">D146+F146</f>
        <v>408900</v>
      </c>
    </row>
    <row r="147" spans="1:12">
      <c r="A147" s="50">
        <v>10.02</v>
      </c>
      <c r="B147" s="5" t="s">
        <v>196</v>
      </c>
      <c r="C147" s="5" t="s">
        <v>106</v>
      </c>
      <c r="D147" s="6">
        <v>190000</v>
      </c>
      <c r="E147" s="5"/>
      <c r="F147" s="11">
        <v>0</v>
      </c>
      <c r="G147" s="12">
        <f t="shared" si="8"/>
        <v>190000</v>
      </c>
    </row>
    <row r="148" spans="1:12">
      <c r="A148" s="50">
        <v>10.029999999999999</v>
      </c>
      <c r="B148" s="5" t="s">
        <v>809</v>
      </c>
      <c r="C148" s="5" t="s">
        <v>106</v>
      </c>
      <c r="D148" s="6">
        <v>20900</v>
      </c>
      <c r="E148" s="5"/>
      <c r="F148" s="11">
        <v>0</v>
      </c>
      <c r="G148" s="12">
        <f t="shared" si="8"/>
        <v>20900</v>
      </c>
    </row>
    <row r="149" spans="1:12">
      <c r="A149" s="50">
        <v>10.039999999999999</v>
      </c>
      <c r="B149" s="5" t="s">
        <v>808</v>
      </c>
      <c r="C149" s="5" t="s">
        <v>106</v>
      </c>
      <c r="D149" s="6">
        <v>349900</v>
      </c>
      <c r="E149" s="5"/>
      <c r="F149" s="11">
        <v>0</v>
      </c>
      <c r="G149" s="12">
        <f t="shared" si="8"/>
        <v>349900</v>
      </c>
    </row>
    <row r="150" spans="1:12">
      <c r="A150" s="50">
        <v>10.050000000000001</v>
      </c>
      <c r="B150" s="5" t="s">
        <v>197</v>
      </c>
      <c r="C150" s="5" t="s">
        <v>106</v>
      </c>
      <c r="D150" s="6">
        <v>160900</v>
      </c>
      <c r="E150" s="5"/>
      <c r="F150" s="11">
        <v>0</v>
      </c>
      <c r="G150" s="12">
        <f t="shared" si="8"/>
        <v>160900</v>
      </c>
    </row>
    <row r="151" spans="1:12">
      <c r="A151" s="50">
        <v>10.06</v>
      </c>
      <c r="B151" s="5" t="s">
        <v>789</v>
      </c>
      <c r="C151" s="5" t="s">
        <v>106</v>
      </c>
      <c r="D151" s="6">
        <v>29900</v>
      </c>
      <c r="E151" s="5"/>
      <c r="F151" s="11">
        <v>0</v>
      </c>
      <c r="G151" s="12">
        <f t="shared" si="8"/>
        <v>29900</v>
      </c>
    </row>
    <row r="152" spans="1:12">
      <c r="A152" s="50">
        <v>10.07</v>
      </c>
      <c r="B152" s="5" t="s">
        <v>198</v>
      </c>
      <c r="C152" s="5" t="s">
        <v>106</v>
      </c>
      <c r="D152" s="6">
        <v>75650</v>
      </c>
      <c r="E152" s="5"/>
      <c r="F152" s="11">
        <v>0</v>
      </c>
      <c r="G152" s="12">
        <f t="shared" si="8"/>
        <v>75650</v>
      </c>
    </row>
    <row r="153" spans="1:12">
      <c r="A153" s="50">
        <v>10.08</v>
      </c>
      <c r="B153" s="5" t="s">
        <v>199</v>
      </c>
      <c r="C153" s="5" t="s">
        <v>106</v>
      </c>
      <c r="D153" s="6">
        <v>23364</v>
      </c>
      <c r="E153" s="5"/>
      <c r="F153" s="11">
        <v>0</v>
      </c>
      <c r="G153" s="12">
        <f t="shared" si="8"/>
        <v>23364</v>
      </c>
    </row>
    <row r="154" spans="1:12">
      <c r="A154" s="50">
        <v>10.09</v>
      </c>
      <c r="B154" s="5" t="s">
        <v>200</v>
      </c>
      <c r="C154" s="5" t="s">
        <v>106</v>
      </c>
      <c r="D154" s="6">
        <v>289000</v>
      </c>
      <c r="E154" s="5"/>
      <c r="F154" s="11">
        <v>0</v>
      </c>
      <c r="G154" s="12">
        <f t="shared" si="8"/>
        <v>289000</v>
      </c>
    </row>
    <row r="155" spans="1:12">
      <c r="A155" s="50">
        <v>10.1</v>
      </c>
      <c r="B155" s="5" t="s">
        <v>790</v>
      </c>
      <c r="C155" s="5" t="s">
        <v>106</v>
      </c>
      <c r="D155" s="6">
        <v>13194</v>
      </c>
      <c r="E155" s="5"/>
      <c r="F155" s="11">
        <v>0</v>
      </c>
      <c r="G155" s="12">
        <f t="shared" si="8"/>
        <v>13194</v>
      </c>
    </row>
    <row r="156" spans="1:12">
      <c r="A156" s="50">
        <v>10.11</v>
      </c>
      <c r="B156" s="5" t="s">
        <v>201</v>
      </c>
      <c r="C156" s="5" t="s">
        <v>106</v>
      </c>
      <c r="D156" s="6">
        <v>35900</v>
      </c>
      <c r="E156" s="5"/>
      <c r="F156" s="11">
        <v>0</v>
      </c>
      <c r="G156" s="12">
        <f t="shared" si="8"/>
        <v>35900</v>
      </c>
    </row>
    <row r="157" spans="1:12">
      <c r="A157" s="50">
        <v>10.119999999999999</v>
      </c>
      <c r="B157" s="5" t="s">
        <v>207</v>
      </c>
      <c r="C157" s="5" t="s">
        <v>120</v>
      </c>
      <c r="D157" s="6">
        <v>45131.944444444445</v>
      </c>
      <c r="E157" s="5"/>
      <c r="F157" s="11">
        <v>0</v>
      </c>
      <c r="G157" s="12">
        <f t="shared" si="8"/>
        <v>45131.944444444445</v>
      </c>
      <c r="L157" s="37"/>
    </row>
    <row r="158" spans="1:12">
      <c r="A158" s="50">
        <v>10.130000000000001</v>
      </c>
      <c r="B158" s="5" t="s">
        <v>812</v>
      </c>
      <c r="C158" s="5" t="s">
        <v>106</v>
      </c>
      <c r="D158" s="6">
        <v>195860</v>
      </c>
      <c r="E158" s="5"/>
      <c r="F158" s="11">
        <v>0</v>
      </c>
      <c r="G158" s="12">
        <f>D158+F158</f>
        <v>195860</v>
      </c>
    </row>
    <row r="159" spans="1:12">
      <c r="A159" s="50">
        <v>10.14</v>
      </c>
      <c r="B159" s="5" t="s">
        <v>835</v>
      </c>
      <c r="C159" s="5" t="s">
        <v>106</v>
      </c>
      <c r="D159" s="6">
        <v>113900</v>
      </c>
      <c r="E159" s="5"/>
      <c r="F159" s="11">
        <v>0</v>
      </c>
      <c r="G159" s="12">
        <f>D159+F159</f>
        <v>113900</v>
      </c>
    </row>
    <row r="160" spans="1:12">
      <c r="A160" s="49">
        <v>11</v>
      </c>
      <c r="B160" s="48" t="s">
        <v>242</v>
      </c>
      <c r="C160" s="44"/>
      <c r="D160" s="45"/>
      <c r="E160" s="44"/>
      <c r="F160" s="46"/>
      <c r="G160" s="47"/>
    </row>
    <row r="161" spans="1:7">
      <c r="A161" s="50">
        <v>11.01</v>
      </c>
      <c r="B161" s="5" t="s">
        <v>202</v>
      </c>
      <c r="C161" s="5" t="s">
        <v>203</v>
      </c>
      <c r="D161" s="6">
        <v>6072</v>
      </c>
      <c r="E161" s="5"/>
      <c r="F161" s="11">
        <v>0</v>
      </c>
      <c r="G161" s="12">
        <f t="shared" ref="G161:G178" si="9">D161+F161</f>
        <v>6072</v>
      </c>
    </row>
    <row r="162" spans="1:7">
      <c r="A162" s="50">
        <v>11.02</v>
      </c>
      <c r="B162" s="5" t="s">
        <v>204</v>
      </c>
      <c r="C162" s="5" t="s">
        <v>13</v>
      </c>
      <c r="D162" s="6">
        <v>10915</v>
      </c>
      <c r="E162" s="5"/>
      <c r="F162" s="11">
        <v>0</v>
      </c>
      <c r="G162" s="12">
        <f t="shared" si="9"/>
        <v>10915</v>
      </c>
    </row>
    <row r="163" spans="1:7">
      <c r="A163" s="50">
        <v>11.03</v>
      </c>
      <c r="B163" s="5" t="s">
        <v>810</v>
      </c>
      <c r="C163" s="5" t="s">
        <v>106</v>
      </c>
      <c r="D163" s="6">
        <v>8800</v>
      </c>
      <c r="E163" s="5"/>
      <c r="F163" s="11">
        <v>0</v>
      </c>
      <c r="G163" s="12">
        <f t="shared" si="9"/>
        <v>8800</v>
      </c>
    </row>
    <row r="164" spans="1:7">
      <c r="A164" s="50">
        <v>11.04</v>
      </c>
      <c r="B164" s="5" t="s">
        <v>813</v>
      </c>
      <c r="C164" s="5" t="s">
        <v>13</v>
      </c>
      <c r="D164" s="6">
        <v>4680</v>
      </c>
      <c r="E164" s="5"/>
      <c r="F164" s="11">
        <v>0</v>
      </c>
      <c r="G164" s="12">
        <f t="shared" si="9"/>
        <v>4680</v>
      </c>
    </row>
    <row r="165" spans="1:7">
      <c r="A165" s="50">
        <v>11.05</v>
      </c>
      <c r="B165" s="5" t="s">
        <v>205</v>
      </c>
      <c r="C165" s="5" t="s">
        <v>13</v>
      </c>
      <c r="D165" s="6">
        <v>1378</v>
      </c>
      <c r="E165" s="5"/>
      <c r="F165" s="11">
        <v>0</v>
      </c>
      <c r="G165" s="12">
        <f t="shared" si="9"/>
        <v>1378</v>
      </c>
    </row>
    <row r="166" spans="1:7">
      <c r="A166" s="50">
        <v>11.06</v>
      </c>
      <c r="B166" s="5" t="s">
        <v>818</v>
      </c>
      <c r="C166" s="5" t="s">
        <v>98</v>
      </c>
      <c r="D166" s="6">
        <v>51000</v>
      </c>
      <c r="E166" s="5"/>
      <c r="F166" s="11">
        <v>0</v>
      </c>
      <c r="G166" s="12">
        <f t="shared" si="9"/>
        <v>51000</v>
      </c>
    </row>
    <row r="167" spans="1:7">
      <c r="A167" s="50">
        <v>11.07</v>
      </c>
      <c r="B167" s="5" t="s">
        <v>817</v>
      </c>
      <c r="C167" s="5" t="s">
        <v>98</v>
      </c>
      <c r="D167" s="6">
        <v>63900</v>
      </c>
      <c r="E167" s="5"/>
      <c r="F167" s="11">
        <v>0</v>
      </c>
      <c r="G167" s="12">
        <f t="shared" si="9"/>
        <v>63900</v>
      </c>
    </row>
    <row r="168" spans="1:7">
      <c r="A168" s="50">
        <v>11.08</v>
      </c>
      <c r="B168" s="5" t="s">
        <v>206</v>
      </c>
      <c r="C168" s="5" t="s">
        <v>106</v>
      </c>
      <c r="D168" s="6">
        <v>27400</v>
      </c>
      <c r="E168" s="5"/>
      <c r="F168" s="11">
        <v>0</v>
      </c>
      <c r="G168" s="12">
        <f t="shared" si="9"/>
        <v>27400</v>
      </c>
    </row>
    <row r="169" spans="1:7">
      <c r="A169" s="50">
        <v>11.09</v>
      </c>
      <c r="B169" s="5" t="s">
        <v>208</v>
      </c>
      <c r="C169" s="5" t="s">
        <v>106</v>
      </c>
      <c r="D169" s="6">
        <v>9900</v>
      </c>
      <c r="E169" s="5"/>
      <c r="F169" s="11">
        <v>0</v>
      </c>
      <c r="G169" s="12">
        <f t="shared" si="9"/>
        <v>9900</v>
      </c>
    </row>
    <row r="170" spans="1:7">
      <c r="A170" s="50">
        <v>11.1</v>
      </c>
      <c r="B170" s="5" t="s">
        <v>209</v>
      </c>
      <c r="C170" s="5" t="s">
        <v>106</v>
      </c>
      <c r="D170" s="6">
        <v>1700</v>
      </c>
      <c r="E170" s="5"/>
      <c r="F170" s="11">
        <v>0</v>
      </c>
      <c r="G170" s="12">
        <f t="shared" si="9"/>
        <v>1700</v>
      </c>
    </row>
    <row r="171" spans="1:7">
      <c r="A171" s="50">
        <v>11.11</v>
      </c>
      <c r="B171" s="5" t="s">
        <v>127</v>
      </c>
      <c r="C171" s="5" t="s">
        <v>115</v>
      </c>
      <c r="D171" s="6">
        <v>9300</v>
      </c>
      <c r="E171" s="5"/>
      <c r="F171" s="11">
        <v>0</v>
      </c>
      <c r="G171" s="12">
        <f t="shared" si="9"/>
        <v>9300</v>
      </c>
    </row>
    <row r="172" spans="1:7">
      <c r="A172" s="50">
        <v>11.12</v>
      </c>
      <c r="B172" s="5" t="s">
        <v>128</v>
      </c>
      <c r="C172" s="5" t="s">
        <v>106</v>
      </c>
      <c r="D172" s="6">
        <v>3800</v>
      </c>
      <c r="E172" s="5"/>
      <c r="F172" s="11">
        <v>0</v>
      </c>
      <c r="G172" s="12">
        <f t="shared" si="9"/>
        <v>3800</v>
      </c>
    </row>
    <row r="173" spans="1:7">
      <c r="A173" s="50">
        <v>11.13</v>
      </c>
      <c r="B173" s="5" t="s">
        <v>129</v>
      </c>
      <c r="C173" s="5" t="s">
        <v>106</v>
      </c>
      <c r="D173" s="6">
        <v>1180</v>
      </c>
      <c r="E173" s="5"/>
      <c r="F173" s="11">
        <v>0</v>
      </c>
      <c r="G173" s="12">
        <f t="shared" si="9"/>
        <v>1180</v>
      </c>
    </row>
    <row r="174" spans="1:7">
      <c r="A174" s="50">
        <v>11.14</v>
      </c>
      <c r="B174" s="5" t="s">
        <v>97</v>
      </c>
      <c r="C174" s="5" t="s">
        <v>98</v>
      </c>
      <c r="D174" s="6">
        <v>16660</v>
      </c>
      <c r="E174" s="5"/>
      <c r="F174" s="11">
        <v>0</v>
      </c>
      <c r="G174" s="12">
        <f t="shared" si="9"/>
        <v>16660</v>
      </c>
    </row>
    <row r="175" spans="1:7">
      <c r="A175" s="50">
        <v>11.15</v>
      </c>
      <c r="B175" s="5" t="s">
        <v>100</v>
      </c>
      <c r="C175" s="5" t="s">
        <v>98</v>
      </c>
      <c r="D175" s="6">
        <v>15580</v>
      </c>
      <c r="E175" s="5"/>
      <c r="F175" s="11">
        <v>0</v>
      </c>
      <c r="G175" s="12">
        <f t="shared" si="9"/>
        <v>15580</v>
      </c>
    </row>
    <row r="176" spans="1:7">
      <c r="A176" s="50">
        <v>11.16</v>
      </c>
      <c r="B176" s="8" t="s">
        <v>822</v>
      </c>
      <c r="C176" s="5" t="s">
        <v>13</v>
      </c>
      <c r="D176" s="6">
        <v>13475</v>
      </c>
      <c r="E176" s="5"/>
      <c r="F176" s="11">
        <v>0</v>
      </c>
      <c r="G176" s="12">
        <f t="shared" si="9"/>
        <v>13475</v>
      </c>
    </row>
    <row r="177" spans="1:7">
      <c r="A177" s="50">
        <v>11.17</v>
      </c>
      <c r="B177" s="8" t="s">
        <v>425</v>
      </c>
      <c r="C177" s="5" t="s">
        <v>98</v>
      </c>
      <c r="D177" s="6">
        <v>43900</v>
      </c>
      <c r="E177" s="5"/>
      <c r="F177" s="11">
        <v>0</v>
      </c>
      <c r="G177" s="12">
        <f t="shared" si="9"/>
        <v>43900</v>
      </c>
    </row>
    <row r="178" spans="1:7">
      <c r="A178" s="50">
        <v>11.18</v>
      </c>
      <c r="B178" s="8" t="s">
        <v>426</v>
      </c>
      <c r="C178" s="5" t="s">
        <v>427</v>
      </c>
      <c r="D178" s="6">
        <v>74078</v>
      </c>
      <c r="E178" s="5"/>
      <c r="F178" s="11">
        <v>0</v>
      </c>
      <c r="G178" s="12">
        <f t="shared" si="9"/>
        <v>74078</v>
      </c>
    </row>
    <row r="179" spans="1:7">
      <c r="A179" s="50"/>
      <c r="B179" s="8"/>
      <c r="C179" s="5"/>
      <c r="D179" s="6"/>
      <c r="E179" s="5"/>
      <c r="F179" s="11"/>
      <c r="G179" s="12"/>
    </row>
    <row r="180" spans="1:7">
      <c r="A180" s="50"/>
      <c r="B180" s="8"/>
      <c r="C180" s="5"/>
      <c r="D180" s="6"/>
      <c r="E180" s="5"/>
      <c r="F180" s="11"/>
      <c r="G180" s="12"/>
    </row>
    <row r="181" spans="1:7">
      <c r="A181" s="49">
        <v>12</v>
      </c>
      <c r="B181" s="48" t="s">
        <v>236</v>
      </c>
      <c r="C181" s="44"/>
      <c r="D181" s="45"/>
      <c r="E181" s="44"/>
      <c r="F181" s="46"/>
      <c r="G181" s="47"/>
    </row>
    <row r="182" spans="1:7">
      <c r="A182" s="50">
        <v>12.01</v>
      </c>
      <c r="B182" s="5" t="s">
        <v>210</v>
      </c>
      <c r="C182" s="5" t="s">
        <v>211</v>
      </c>
      <c r="D182" s="6">
        <f>+'PRESTACIONES SOCIALES'!AC47</f>
        <v>30284.2</v>
      </c>
      <c r="E182" s="5"/>
      <c r="F182" s="11">
        <f>'PRESTACIONES SOCIALES'!E27</f>
        <v>0.68489999999999995</v>
      </c>
      <c r="G182" s="12">
        <f>(D182*F182)+D182</f>
        <v>51025.848579999998</v>
      </c>
    </row>
    <row r="183" spans="1:7">
      <c r="A183" s="50">
        <v>12.02</v>
      </c>
      <c r="B183" s="5" t="s">
        <v>212</v>
      </c>
      <c r="C183" s="5" t="s">
        <v>14</v>
      </c>
      <c r="D183" s="6">
        <f>+'PRESTACIONES SOCIALES'!AC43</f>
        <v>63596.82</v>
      </c>
      <c r="E183" s="5"/>
      <c r="F183" s="11">
        <f>'PRESTACIONES SOCIALES'!O27</f>
        <v>0.66279999999999994</v>
      </c>
      <c r="G183" s="12">
        <f t="shared" ref="G183:G184" si="10">(D183*F183)+D183</f>
        <v>105748.792296</v>
      </c>
    </row>
    <row r="184" spans="1:7">
      <c r="A184" s="50">
        <v>12.03</v>
      </c>
      <c r="B184" s="5" t="s">
        <v>213</v>
      </c>
      <c r="C184" s="5" t="s">
        <v>14</v>
      </c>
      <c r="D184" s="6">
        <f>SUM(D182:D183)</f>
        <v>93881.02</v>
      </c>
      <c r="E184" s="5"/>
      <c r="F184" s="11">
        <f>(F182+F183)/2</f>
        <v>0.67384999999999995</v>
      </c>
      <c r="G184" s="12">
        <f t="shared" si="10"/>
        <v>157142.74532700001</v>
      </c>
    </row>
    <row r="185" spans="1:7">
      <c r="A185" s="50">
        <v>12.04</v>
      </c>
      <c r="B185" s="5" t="s">
        <v>214</v>
      </c>
      <c r="C185" s="5" t="s">
        <v>106</v>
      </c>
      <c r="D185" s="6">
        <v>125000</v>
      </c>
      <c r="E185" s="5"/>
      <c r="F185" s="11">
        <v>0</v>
      </c>
      <c r="G185" s="12">
        <f>D185+F185</f>
        <v>125000</v>
      </c>
    </row>
    <row r="186" spans="1:7">
      <c r="A186" s="50">
        <v>12.05</v>
      </c>
      <c r="B186" s="5" t="s">
        <v>215</v>
      </c>
      <c r="C186" s="5" t="s">
        <v>216</v>
      </c>
      <c r="D186" s="6">
        <v>1500</v>
      </c>
      <c r="E186" s="5"/>
      <c r="F186" s="11">
        <v>0</v>
      </c>
      <c r="G186" s="12">
        <f>D186+F186</f>
        <v>1500</v>
      </c>
    </row>
    <row r="187" spans="1:7">
      <c r="A187" s="50">
        <v>12.06</v>
      </c>
      <c r="B187" s="5" t="s">
        <v>217</v>
      </c>
      <c r="C187" s="5" t="s">
        <v>216</v>
      </c>
      <c r="D187" s="6">
        <v>23900</v>
      </c>
      <c r="E187" s="5"/>
      <c r="F187" s="11">
        <v>0</v>
      </c>
      <c r="G187" s="12">
        <f>D187+F187</f>
        <v>23900</v>
      </c>
    </row>
    <row r="188" spans="1:7">
      <c r="A188" s="50">
        <v>12.07</v>
      </c>
      <c r="B188" s="5" t="s">
        <v>218</v>
      </c>
      <c r="C188" s="5" t="s">
        <v>16</v>
      </c>
      <c r="D188" s="38">
        <v>0.05</v>
      </c>
      <c r="E188" s="5"/>
      <c r="F188" s="11">
        <v>0</v>
      </c>
      <c r="G188" s="36">
        <f>D188</f>
        <v>0.05</v>
      </c>
    </row>
    <row r="189" spans="1:7">
      <c r="A189" s="50">
        <v>12.08</v>
      </c>
      <c r="B189" s="5" t="s">
        <v>219</v>
      </c>
      <c r="C189" s="5" t="s">
        <v>216</v>
      </c>
      <c r="D189" s="6">
        <v>26900</v>
      </c>
      <c r="E189" s="5"/>
      <c r="F189" s="11">
        <v>0</v>
      </c>
      <c r="G189" s="12">
        <f>D189+F189</f>
        <v>26900</v>
      </c>
    </row>
    <row r="190" spans="1:7">
      <c r="A190" s="50">
        <v>12.09</v>
      </c>
      <c r="B190" s="5" t="s">
        <v>221</v>
      </c>
      <c r="C190" s="5" t="s">
        <v>16</v>
      </c>
      <c r="D190" s="38">
        <v>0.08</v>
      </c>
      <c r="E190" s="5"/>
      <c r="F190" s="11">
        <v>0</v>
      </c>
      <c r="G190" s="36">
        <f>D190</f>
        <v>0.08</v>
      </c>
    </row>
    <row r="191" spans="1:7">
      <c r="A191" s="50">
        <v>12.1</v>
      </c>
      <c r="B191" s="5" t="s">
        <v>222</v>
      </c>
      <c r="C191" s="5" t="s">
        <v>15</v>
      </c>
      <c r="D191" s="6">
        <v>18900</v>
      </c>
      <c r="E191" s="5"/>
      <c r="F191" s="11">
        <v>0</v>
      </c>
      <c r="G191" s="12">
        <f t="shared" ref="G191:G196" si="11">D191+F191</f>
        <v>18900</v>
      </c>
    </row>
    <row r="192" spans="1:7">
      <c r="A192" s="50">
        <v>12.11</v>
      </c>
      <c r="B192" s="5" t="s">
        <v>223</v>
      </c>
      <c r="C192" s="5" t="s">
        <v>12</v>
      </c>
      <c r="D192" s="6">
        <f>SUBANÁLISIS!F10</f>
        <v>390628.66420000006</v>
      </c>
      <c r="E192" s="5"/>
      <c r="F192" s="11"/>
      <c r="G192" s="12">
        <f t="shared" si="11"/>
        <v>390628.66420000006</v>
      </c>
    </row>
    <row r="193" spans="1:7">
      <c r="A193" s="50">
        <v>12.12</v>
      </c>
      <c r="B193" s="5" t="s">
        <v>224</v>
      </c>
      <c r="C193" s="5" t="s">
        <v>12</v>
      </c>
      <c r="D193" s="6">
        <f>SUBANÁLISIS!F20</f>
        <v>390628.66420000006</v>
      </c>
      <c r="E193" s="5"/>
      <c r="F193" s="11"/>
      <c r="G193" s="12">
        <f t="shared" si="11"/>
        <v>390628.66420000006</v>
      </c>
    </row>
    <row r="194" spans="1:7">
      <c r="A194" s="50">
        <v>12.13</v>
      </c>
      <c r="B194" s="5" t="s">
        <v>225</v>
      </c>
      <c r="C194" s="5" t="s">
        <v>12</v>
      </c>
      <c r="D194" s="6">
        <f>+SUBANÁLISIS!F30</f>
        <v>471543.36629999994</v>
      </c>
      <c r="E194" s="5"/>
      <c r="F194" s="11"/>
      <c r="G194" s="12">
        <f t="shared" si="11"/>
        <v>471543.36629999994</v>
      </c>
    </row>
    <row r="195" spans="1:7">
      <c r="A195" s="50">
        <v>12.14</v>
      </c>
      <c r="B195" s="8" t="s">
        <v>432</v>
      </c>
      <c r="C195" s="5" t="s">
        <v>216</v>
      </c>
      <c r="D195" s="6">
        <v>49900</v>
      </c>
      <c r="E195" s="5"/>
      <c r="F195" s="11">
        <v>0</v>
      </c>
      <c r="G195" s="12">
        <f t="shared" si="11"/>
        <v>49900</v>
      </c>
    </row>
    <row r="196" spans="1:7">
      <c r="A196" s="50">
        <v>12.15</v>
      </c>
      <c r="B196" s="8" t="str">
        <f>+SUBANÁLISIS!A32</f>
        <v>CONCRETO 200 psi (14 mpA) - obra - 3/4"</v>
      </c>
      <c r="C196" s="5" t="str">
        <f>MATERIALES!C194</f>
        <v>m3</v>
      </c>
      <c r="D196" s="6">
        <f>+SUBANÁLISIS!F40</f>
        <v>413334.14662000001</v>
      </c>
      <c r="E196" s="5"/>
      <c r="F196" s="11"/>
      <c r="G196" s="12">
        <f t="shared" si="11"/>
        <v>413334.14662000001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H16"/>
  <sheetViews>
    <sheetView workbookViewId="0">
      <selection activeCell="K5" sqref="K5"/>
    </sheetView>
  </sheetViews>
  <sheetFormatPr baseColWidth="10" defaultRowHeight="14.4"/>
  <cols>
    <col min="1" max="1" width="2.33203125" customWidth="1"/>
    <col min="2" max="2" width="34.44140625" customWidth="1"/>
    <col min="4" max="4" width="11.88671875" bestFit="1" customWidth="1"/>
    <col min="5" max="5" width="12.44140625" bestFit="1" customWidth="1"/>
    <col min="6" max="6" width="14.109375" customWidth="1"/>
    <col min="7" max="7" width="7.44140625" bestFit="1" customWidth="1"/>
    <col min="8" max="8" width="12.88671875" bestFit="1" customWidth="1"/>
  </cols>
  <sheetData>
    <row r="1" spans="2:8" ht="15" thickBot="1"/>
    <row r="2" spans="2:8" ht="21">
      <c r="B2" s="613" t="s">
        <v>588</v>
      </c>
      <c r="C2" s="614"/>
      <c r="D2" s="614"/>
      <c r="E2" s="615"/>
      <c r="F2" s="613"/>
      <c r="G2" s="614"/>
      <c r="H2" s="615"/>
    </row>
    <row r="3" spans="2:8" ht="49.5" customHeight="1" thickBot="1">
      <c r="B3" s="619" t="s">
        <v>589</v>
      </c>
      <c r="C3" s="620"/>
      <c r="D3" s="620"/>
      <c r="E3" s="621"/>
      <c r="F3" s="616"/>
      <c r="G3" s="617"/>
      <c r="H3" s="618"/>
    </row>
    <row r="4" spans="2:8" ht="16.2" thickBot="1">
      <c r="B4" s="622" t="s">
        <v>590</v>
      </c>
      <c r="C4" s="623"/>
      <c r="D4" s="623"/>
      <c r="E4" s="623"/>
      <c r="F4" s="623"/>
      <c r="G4" s="623"/>
      <c r="H4" s="624"/>
    </row>
    <row r="5" spans="2:8">
      <c r="B5" s="233" t="s">
        <v>591</v>
      </c>
      <c r="C5" s="234" t="s">
        <v>318</v>
      </c>
      <c r="D5" s="234" t="s">
        <v>482</v>
      </c>
      <c r="E5" s="235" t="s">
        <v>592</v>
      </c>
      <c r="F5" s="234" t="s">
        <v>67</v>
      </c>
      <c r="G5" s="234" t="s">
        <v>593</v>
      </c>
      <c r="H5" s="236" t="s">
        <v>44</v>
      </c>
    </row>
    <row r="6" spans="2:8">
      <c r="B6" s="237" t="s">
        <v>594</v>
      </c>
      <c r="C6" s="238">
        <v>1</v>
      </c>
      <c r="D6" s="239">
        <f>4208722*1.25</f>
        <v>5260902.5</v>
      </c>
      <c r="E6" s="240">
        <v>0.15</v>
      </c>
      <c r="F6" s="241">
        <f t="shared" ref="F6:F11" si="0">ROUND((E6*D6*C6),0)</f>
        <v>789135</v>
      </c>
      <c r="G6" s="242">
        <v>3</v>
      </c>
      <c r="H6" s="243">
        <f>F6*G6</f>
        <v>2367405</v>
      </c>
    </row>
    <row r="7" spans="2:8">
      <c r="B7" s="237" t="s">
        <v>595</v>
      </c>
      <c r="C7" s="238">
        <v>1</v>
      </c>
      <c r="D7" s="239">
        <f>4500000+1000000</f>
        <v>5500000</v>
      </c>
      <c r="E7" s="240">
        <v>0.15</v>
      </c>
      <c r="F7" s="241">
        <f t="shared" si="0"/>
        <v>825000</v>
      </c>
      <c r="G7" s="242">
        <v>3</v>
      </c>
      <c r="H7" s="243">
        <f t="shared" ref="H7:H13" si="1">F7*G7</f>
        <v>2475000</v>
      </c>
    </row>
    <row r="8" spans="2:8">
      <c r="B8" s="237" t="s">
        <v>596</v>
      </c>
      <c r="C8" s="238">
        <v>1</v>
      </c>
      <c r="D8" s="239">
        <v>4500000</v>
      </c>
      <c r="E8" s="240">
        <v>0.08</v>
      </c>
      <c r="F8" s="241">
        <f t="shared" si="0"/>
        <v>360000</v>
      </c>
      <c r="G8" s="242">
        <v>3</v>
      </c>
      <c r="H8" s="243">
        <f t="shared" si="1"/>
        <v>1080000</v>
      </c>
    </row>
    <row r="9" spans="2:8">
      <c r="B9" s="237" t="s">
        <v>597</v>
      </c>
      <c r="C9" s="238">
        <v>1</v>
      </c>
      <c r="D9" s="239">
        <f>4500000+163548</f>
        <v>4663548</v>
      </c>
      <c r="E9" s="240">
        <v>0.08</v>
      </c>
      <c r="F9" s="241">
        <f t="shared" si="0"/>
        <v>373084</v>
      </c>
      <c r="G9" s="242">
        <v>3</v>
      </c>
      <c r="H9" s="243">
        <f t="shared" si="1"/>
        <v>1119252</v>
      </c>
    </row>
    <row r="10" spans="2:8">
      <c r="B10" s="237" t="s">
        <v>598</v>
      </c>
      <c r="C10" s="238">
        <v>1</v>
      </c>
      <c r="D10" s="239">
        <v>4500000</v>
      </c>
      <c r="E10" s="240">
        <v>0.15</v>
      </c>
      <c r="F10" s="241">
        <f t="shared" si="0"/>
        <v>675000</v>
      </c>
      <c r="G10" s="242">
        <v>3</v>
      </c>
      <c r="H10" s="243">
        <f t="shared" si="1"/>
        <v>2025000</v>
      </c>
    </row>
    <row r="11" spans="2:8">
      <c r="B11" s="237" t="s">
        <v>599</v>
      </c>
      <c r="C11" s="238">
        <v>1</v>
      </c>
      <c r="D11" s="239">
        <f>4500000+1000000</f>
        <v>5500000</v>
      </c>
      <c r="E11" s="240">
        <v>0.15</v>
      </c>
      <c r="F11" s="241">
        <f t="shared" si="0"/>
        <v>825000</v>
      </c>
      <c r="G11" s="242">
        <v>1</v>
      </c>
      <c r="H11" s="243">
        <f t="shared" si="1"/>
        <v>825000</v>
      </c>
    </row>
    <row r="12" spans="2:8" ht="26.4">
      <c r="B12" s="237" t="s">
        <v>600</v>
      </c>
      <c r="C12" s="238">
        <v>1</v>
      </c>
      <c r="D12" s="239">
        <f>+'GASTOS VARIOS SUPERVISIÓN'!F12</f>
        <v>1460014</v>
      </c>
      <c r="E12" s="240">
        <v>0.08</v>
      </c>
      <c r="F12" s="241">
        <f>(E12*D12*C12)</f>
        <v>116801.12</v>
      </c>
      <c r="G12" s="242">
        <v>3</v>
      </c>
      <c r="H12" s="243">
        <f>F12*G12</f>
        <v>350403.36</v>
      </c>
    </row>
    <row r="13" spans="2:8">
      <c r="B13" s="237" t="s">
        <v>601</v>
      </c>
      <c r="C13" s="238">
        <v>1</v>
      </c>
      <c r="D13" s="239">
        <v>8040000</v>
      </c>
      <c r="E13" s="240">
        <v>0.15</v>
      </c>
      <c r="F13" s="241">
        <f>ROUND((E13*D13*C13),0)</f>
        <v>1206000</v>
      </c>
      <c r="G13" s="242">
        <v>1</v>
      </c>
      <c r="H13" s="243">
        <f t="shared" si="1"/>
        <v>1206000</v>
      </c>
    </row>
    <row r="14" spans="2:8">
      <c r="B14" s="244" t="s">
        <v>602</v>
      </c>
      <c r="C14" s="245"/>
      <c r="D14" s="245"/>
      <c r="E14" s="245"/>
      <c r="F14" s="245"/>
      <c r="G14" s="245"/>
      <c r="H14" s="246">
        <f>SUM(H6:H13)</f>
        <v>11448060.359999999</v>
      </c>
    </row>
    <row r="15" spans="2:8">
      <c r="B15" s="244" t="s">
        <v>603</v>
      </c>
      <c r="C15" s="245"/>
      <c r="D15" s="245"/>
      <c r="E15" s="245"/>
      <c r="F15" s="245" t="s">
        <v>604</v>
      </c>
      <c r="G15" s="247">
        <v>43</v>
      </c>
      <c r="H15" s="248">
        <f>(H14/G15)</f>
        <v>266233.96186046512</v>
      </c>
    </row>
    <row r="16" spans="2:8" ht="48" customHeight="1" thickBot="1">
      <c r="B16" s="625" t="s">
        <v>605</v>
      </c>
      <c r="C16" s="626"/>
      <c r="D16" s="626"/>
      <c r="E16" s="626"/>
      <c r="F16" s="626"/>
      <c r="G16" s="626"/>
      <c r="H16" s="627"/>
    </row>
  </sheetData>
  <mergeCells count="5">
    <mergeCell ref="B2:E2"/>
    <mergeCell ref="F2:H3"/>
    <mergeCell ref="B3:E3"/>
    <mergeCell ref="B4:H4"/>
    <mergeCell ref="B16:H16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O64"/>
  <sheetViews>
    <sheetView topLeftCell="A13" workbookViewId="0">
      <selection activeCell="H10" sqref="H10"/>
    </sheetView>
  </sheetViews>
  <sheetFormatPr baseColWidth="10" defaultRowHeight="14.4"/>
  <cols>
    <col min="1" max="1" width="4.109375" customWidth="1"/>
    <col min="2" max="2" width="2" bestFit="1" customWidth="1"/>
    <col min="3" max="3" width="45.88671875" customWidth="1"/>
    <col min="4" max="4" width="13.88671875" bestFit="1" customWidth="1"/>
    <col min="5" max="5" width="2.6640625" customWidth="1"/>
    <col min="6" max="6" width="2.88671875" customWidth="1"/>
    <col min="7" max="7" width="2.6640625" customWidth="1"/>
    <col min="8" max="8" width="25.6640625" bestFit="1" customWidth="1"/>
    <col min="9" max="9" width="13.44140625" bestFit="1" customWidth="1"/>
    <col min="10" max="10" width="8.33203125" bestFit="1" customWidth="1"/>
    <col min="11" max="12" width="8" bestFit="1" customWidth="1"/>
  </cols>
  <sheetData>
    <row r="1" spans="2:12" ht="15" thickBot="1"/>
    <row r="2" spans="2:12" ht="15.6">
      <c r="B2" s="628" t="s">
        <v>619</v>
      </c>
      <c r="C2" s="629"/>
      <c r="D2" s="630"/>
      <c r="E2" s="256"/>
      <c r="F2" s="256"/>
      <c r="G2" s="256"/>
      <c r="H2" s="257"/>
      <c r="I2" s="257"/>
      <c r="J2" s="257"/>
      <c r="K2" s="257"/>
      <c r="L2" s="257"/>
    </row>
    <row r="3" spans="2:12">
      <c r="B3" s="258"/>
      <c r="C3" s="256"/>
      <c r="D3" s="259"/>
      <c r="E3" s="256"/>
      <c r="F3" s="256"/>
      <c r="G3" s="256"/>
      <c r="H3" s="257"/>
      <c r="I3" s="257"/>
      <c r="J3" s="257"/>
      <c r="K3" s="257"/>
      <c r="L3" s="257"/>
    </row>
    <row r="4" spans="2:12" ht="29.25" customHeight="1">
      <c r="B4" s="631" t="s">
        <v>620</v>
      </c>
      <c r="C4" s="632"/>
      <c r="D4" s="633"/>
      <c r="E4" s="256"/>
      <c r="F4" s="256"/>
      <c r="G4" s="256"/>
      <c r="H4" s="257"/>
      <c r="I4" s="257"/>
      <c r="J4" s="257"/>
      <c r="K4" s="257"/>
      <c r="L4" s="257"/>
    </row>
    <row r="5" spans="2:12">
      <c r="B5" s="258"/>
      <c r="C5" s="256"/>
      <c r="D5" s="260"/>
      <c r="E5" s="256"/>
      <c r="F5" s="256"/>
      <c r="G5" s="256"/>
      <c r="H5" s="257"/>
      <c r="I5" s="257"/>
      <c r="J5" s="257"/>
      <c r="K5" s="257"/>
      <c r="L5" s="257"/>
    </row>
    <row r="6" spans="2:12">
      <c r="B6" s="258"/>
      <c r="C6" s="261" t="s">
        <v>621</v>
      </c>
      <c r="D6" s="260">
        <f>+H6</f>
        <v>74579386.069999993</v>
      </c>
      <c r="E6" s="256"/>
      <c r="F6" s="256"/>
      <c r="G6" s="256"/>
      <c r="H6" s="262">
        <v>74579386.069999993</v>
      </c>
      <c r="I6" s="263"/>
      <c r="J6" s="271"/>
      <c r="K6" s="257"/>
      <c r="L6" s="257"/>
    </row>
    <row r="7" spans="2:12">
      <c r="B7" s="258"/>
      <c r="C7" s="261" t="s">
        <v>622</v>
      </c>
      <c r="D7" s="264">
        <f>+'INVERSIÓN AMBIENTAL'!G5</f>
        <v>43</v>
      </c>
      <c r="E7" s="256"/>
      <c r="F7" s="256"/>
      <c r="G7" s="256"/>
      <c r="H7" s="265"/>
      <c r="I7" s="263"/>
      <c r="J7" s="257"/>
      <c r="K7" s="257"/>
      <c r="L7" s="257"/>
    </row>
    <row r="8" spans="2:12">
      <c r="B8" s="258"/>
      <c r="C8" s="261" t="s">
        <v>623</v>
      </c>
      <c r="D8" s="266">
        <v>6</v>
      </c>
      <c r="E8" s="257"/>
      <c r="F8" s="257"/>
      <c r="G8" s="257"/>
      <c r="H8" s="267" t="s">
        <v>593</v>
      </c>
      <c r="I8" s="257"/>
      <c r="J8" s="257"/>
      <c r="K8" s="257"/>
      <c r="L8" s="257"/>
    </row>
    <row r="9" spans="2:12">
      <c r="B9" s="258"/>
      <c r="C9" s="261" t="s">
        <v>624</v>
      </c>
      <c r="D9" s="266">
        <v>2</v>
      </c>
      <c r="E9" s="256"/>
      <c r="F9" s="256"/>
      <c r="G9" s="256"/>
      <c r="H9" s="257"/>
      <c r="I9" s="257"/>
      <c r="J9" s="257"/>
      <c r="K9" s="257"/>
      <c r="L9" s="257"/>
    </row>
    <row r="10" spans="2:12">
      <c r="B10" s="258"/>
      <c r="C10" s="268" t="s">
        <v>625</v>
      </c>
      <c r="D10" s="269">
        <v>0.12</v>
      </c>
      <c r="E10" s="256"/>
      <c r="F10" s="256"/>
      <c r="G10" s="256"/>
      <c r="H10" s="257" t="s">
        <v>626</v>
      </c>
      <c r="I10" s="257"/>
      <c r="J10" s="257"/>
      <c r="K10" s="257"/>
      <c r="L10" s="257"/>
    </row>
    <row r="11" spans="2:12">
      <c r="B11" s="258"/>
      <c r="C11" s="261" t="s">
        <v>627</v>
      </c>
      <c r="D11" s="270">
        <v>300000</v>
      </c>
      <c r="E11" s="256"/>
      <c r="F11" s="256"/>
      <c r="G11" s="256"/>
      <c r="H11" s="257"/>
      <c r="I11" s="257"/>
      <c r="J11" s="257"/>
      <c r="K11" s="257"/>
      <c r="L11" s="257"/>
    </row>
    <row r="12" spans="2:12">
      <c r="B12" s="258"/>
      <c r="C12" s="261" t="s">
        <v>628</v>
      </c>
      <c r="D12" s="270">
        <v>448000</v>
      </c>
      <c r="E12" s="256"/>
      <c r="F12" s="256"/>
      <c r="G12" s="256"/>
      <c r="H12" s="257"/>
      <c r="I12" s="257"/>
      <c r="J12" s="257"/>
      <c r="K12" s="257"/>
      <c r="L12" s="257"/>
    </row>
    <row r="13" spans="2:12">
      <c r="B13" s="258"/>
      <c r="C13" s="261" t="s">
        <v>629</v>
      </c>
      <c r="D13" s="270">
        <f>25000*30</f>
        <v>750000</v>
      </c>
      <c r="E13" s="256"/>
      <c r="F13" s="256"/>
      <c r="G13" s="256"/>
      <c r="H13" s="271"/>
      <c r="I13" s="272"/>
      <c r="J13" s="257"/>
      <c r="K13" s="257"/>
      <c r="L13" s="257"/>
    </row>
    <row r="14" spans="2:12">
      <c r="B14" s="258"/>
      <c r="C14" s="256"/>
      <c r="D14" s="259"/>
      <c r="E14" s="256"/>
      <c r="F14" s="256"/>
      <c r="G14" s="256"/>
      <c r="H14" s="257"/>
      <c r="I14" s="257"/>
      <c r="J14" s="257"/>
      <c r="K14" s="257"/>
      <c r="L14" s="257"/>
    </row>
    <row r="15" spans="2:12">
      <c r="B15" s="273">
        <v>1</v>
      </c>
      <c r="C15" s="274" t="s">
        <v>630</v>
      </c>
      <c r="D15" s="275">
        <v>1</v>
      </c>
      <c r="E15" s="256"/>
      <c r="F15" s="256"/>
      <c r="G15" s="256"/>
      <c r="H15" s="257"/>
      <c r="I15" s="257"/>
      <c r="J15" s="257"/>
      <c r="K15" s="257"/>
      <c r="L15" s="257"/>
    </row>
    <row r="16" spans="2:12">
      <c r="B16" s="276"/>
      <c r="C16" s="277"/>
      <c r="D16" s="278"/>
      <c r="E16" s="256"/>
      <c r="F16" s="256"/>
      <c r="G16" s="256"/>
      <c r="H16" s="257"/>
      <c r="I16" s="257"/>
      <c r="J16" s="257"/>
      <c r="K16" s="257"/>
      <c r="L16" s="257"/>
    </row>
    <row r="17" spans="2:12" ht="26.4">
      <c r="B17" s="273">
        <v>2</v>
      </c>
      <c r="C17" s="274" t="s">
        <v>631</v>
      </c>
      <c r="D17" s="275">
        <f>SUM(D18:D32)</f>
        <v>0.68293333333333339</v>
      </c>
      <c r="E17" s="256"/>
      <c r="F17" s="256"/>
      <c r="G17" s="256"/>
      <c r="H17" s="279" t="s">
        <v>632</v>
      </c>
      <c r="I17" s="279" t="s">
        <v>633</v>
      </c>
      <c r="J17" s="280" t="s">
        <v>634</v>
      </c>
      <c r="K17" s="257"/>
      <c r="L17" s="257"/>
    </row>
    <row r="18" spans="2:12">
      <c r="B18" s="276"/>
      <c r="C18" s="281" t="s">
        <v>39</v>
      </c>
      <c r="D18" s="282">
        <f>1/12</f>
        <v>8.3333333333333329E-2</v>
      </c>
      <c r="E18" s="256"/>
      <c r="F18" s="256"/>
      <c r="G18" s="256"/>
      <c r="H18" s="283"/>
      <c r="I18" s="262">
        <f t="shared" ref="I18:I29" si="0">($D$6/$D$8)*J18</f>
        <v>1035824.8065277777</v>
      </c>
      <c r="J18" s="284">
        <f>D18</f>
        <v>8.3333333333333329E-2</v>
      </c>
      <c r="K18" s="257"/>
      <c r="L18" s="257"/>
    </row>
    <row r="19" spans="2:12">
      <c r="B19" s="276"/>
      <c r="C19" s="281" t="s">
        <v>635</v>
      </c>
      <c r="D19" s="282">
        <f>1/12</f>
        <v>8.3333333333333329E-2</v>
      </c>
      <c r="E19" s="256"/>
      <c r="F19" s="256"/>
      <c r="G19" s="256"/>
      <c r="H19" s="283"/>
      <c r="I19" s="262">
        <f t="shared" si="0"/>
        <v>1035824.8065277777</v>
      </c>
      <c r="J19" s="284">
        <f>D19</f>
        <v>8.3333333333333329E-2</v>
      </c>
      <c r="K19" s="257"/>
      <c r="L19" s="257"/>
    </row>
    <row r="20" spans="2:12">
      <c r="B20" s="276"/>
      <c r="C20" s="281" t="s">
        <v>636</v>
      </c>
      <c r="D20" s="282">
        <f>0.12/12</f>
        <v>0.01</v>
      </c>
      <c r="E20" s="256"/>
      <c r="F20" s="256"/>
      <c r="G20" s="256"/>
      <c r="H20" s="283"/>
      <c r="I20" s="262">
        <f t="shared" si="0"/>
        <v>124298.97678333333</v>
      </c>
      <c r="J20" s="284">
        <f>D20</f>
        <v>0.01</v>
      </c>
      <c r="K20" s="257"/>
      <c r="L20" s="257"/>
    </row>
    <row r="21" spans="2:12">
      <c r="B21" s="276"/>
      <c r="C21" s="281" t="s">
        <v>637</v>
      </c>
      <c r="D21" s="282">
        <f>(15/360)</f>
        <v>4.1666666666666664E-2</v>
      </c>
      <c r="E21" s="285"/>
      <c r="F21" s="285"/>
      <c r="G21" s="285"/>
      <c r="H21" s="283"/>
      <c r="I21" s="262">
        <f t="shared" si="0"/>
        <v>517912.40326388885</v>
      </c>
      <c r="J21" s="284">
        <f>D21</f>
        <v>4.1666666666666664E-2</v>
      </c>
      <c r="K21" s="257"/>
      <c r="L21" s="257"/>
    </row>
    <row r="22" spans="2:12">
      <c r="B22" s="276"/>
      <c r="C22" s="277" t="s">
        <v>638</v>
      </c>
      <c r="D22" s="286"/>
      <c r="E22" s="287"/>
      <c r="F22" s="287"/>
      <c r="G22" s="287"/>
      <c r="H22" s="283"/>
      <c r="I22" s="262">
        <f t="shared" si="0"/>
        <v>0</v>
      </c>
      <c r="J22" s="284"/>
      <c r="K22" s="257"/>
      <c r="L22" s="257"/>
    </row>
    <row r="23" spans="2:12">
      <c r="B23" s="276"/>
      <c r="C23" s="288" t="s">
        <v>33</v>
      </c>
      <c r="D23" s="282">
        <v>6.9599999999999995E-2</v>
      </c>
      <c r="E23" s="289"/>
      <c r="F23" s="289"/>
      <c r="G23" s="289"/>
      <c r="H23" s="283"/>
      <c r="I23" s="262">
        <f t="shared" si="0"/>
        <v>865120.8784119999</v>
      </c>
      <c r="J23" s="284">
        <f t="shared" ref="J23:J29" si="1">D23</f>
        <v>6.9599999999999995E-2</v>
      </c>
      <c r="K23" s="257"/>
      <c r="L23" s="257"/>
    </row>
    <row r="24" spans="2:12">
      <c r="B24" s="276"/>
      <c r="C24" s="288" t="s">
        <v>639</v>
      </c>
      <c r="D24" s="282">
        <v>0.16500000000000001</v>
      </c>
      <c r="E24" s="285"/>
      <c r="F24" s="285"/>
      <c r="G24" s="285"/>
      <c r="H24" s="283"/>
      <c r="I24" s="262">
        <f t="shared" si="0"/>
        <v>2050933.116925</v>
      </c>
      <c r="J24" s="284">
        <f t="shared" si="1"/>
        <v>0.16500000000000001</v>
      </c>
      <c r="K24" s="257"/>
      <c r="L24" s="257"/>
    </row>
    <row r="25" spans="2:12">
      <c r="B25" s="276"/>
      <c r="C25" s="281" t="s">
        <v>640</v>
      </c>
      <c r="D25" s="282">
        <v>0.12</v>
      </c>
      <c r="E25" s="285"/>
      <c r="F25" s="285"/>
      <c r="G25" s="285"/>
      <c r="H25" s="283"/>
      <c r="I25" s="262">
        <f t="shared" si="0"/>
        <v>1491587.7213999999</v>
      </c>
      <c r="J25" s="284">
        <f t="shared" si="1"/>
        <v>0.12</v>
      </c>
      <c r="K25" s="257"/>
      <c r="L25" s="257"/>
    </row>
    <row r="26" spans="2:12">
      <c r="B26" s="276"/>
      <c r="C26" s="281" t="s">
        <v>37</v>
      </c>
      <c r="D26" s="282">
        <v>0</v>
      </c>
      <c r="E26" s="285"/>
      <c r="F26" s="285"/>
      <c r="G26" s="285"/>
      <c r="H26" s="283"/>
      <c r="I26" s="262">
        <f t="shared" si="0"/>
        <v>0</v>
      </c>
      <c r="J26" s="284">
        <f t="shared" si="1"/>
        <v>0</v>
      </c>
      <c r="K26" s="257"/>
      <c r="L26" s="257"/>
    </row>
    <row r="27" spans="2:12">
      <c r="B27" s="276"/>
      <c r="C27" s="281" t="s">
        <v>641</v>
      </c>
      <c r="D27" s="282">
        <v>0</v>
      </c>
      <c r="E27" s="285"/>
      <c r="F27" s="285"/>
      <c r="G27" s="285"/>
      <c r="H27" s="283"/>
      <c r="I27" s="262">
        <f t="shared" si="0"/>
        <v>0</v>
      </c>
      <c r="J27" s="284">
        <f t="shared" si="1"/>
        <v>0</v>
      </c>
      <c r="K27" s="257"/>
      <c r="L27" s="257"/>
    </row>
    <row r="28" spans="2:12">
      <c r="B28" s="276"/>
      <c r="C28" s="281" t="s">
        <v>36</v>
      </c>
      <c r="D28" s="282">
        <v>0</v>
      </c>
      <c r="E28" s="285"/>
      <c r="F28" s="285"/>
      <c r="G28" s="285"/>
      <c r="H28" s="283"/>
      <c r="I28" s="262">
        <f t="shared" si="0"/>
        <v>0</v>
      </c>
      <c r="J28" s="284">
        <f t="shared" si="1"/>
        <v>0</v>
      </c>
      <c r="K28" s="257"/>
      <c r="L28" s="257"/>
    </row>
    <row r="29" spans="2:12">
      <c r="B29" s="276"/>
      <c r="C29" s="281" t="s">
        <v>642</v>
      </c>
      <c r="D29" s="282">
        <v>0.05</v>
      </c>
      <c r="E29" s="285"/>
      <c r="F29" s="285"/>
      <c r="G29" s="285"/>
      <c r="H29" s="283"/>
      <c r="I29" s="262">
        <f t="shared" si="0"/>
        <v>621494.88391666661</v>
      </c>
      <c r="J29" s="284">
        <f t="shared" si="1"/>
        <v>0.05</v>
      </c>
      <c r="K29" s="257"/>
      <c r="L29" s="257"/>
    </row>
    <row r="30" spans="2:12">
      <c r="B30" s="276"/>
      <c r="C30" s="277" t="s">
        <v>643</v>
      </c>
      <c r="D30" s="286"/>
      <c r="E30" s="287"/>
      <c r="F30" s="287"/>
      <c r="G30" s="287"/>
      <c r="H30" s="283"/>
      <c r="I30" s="283"/>
      <c r="J30" s="283"/>
      <c r="K30" s="257"/>
      <c r="L30" s="257"/>
    </row>
    <row r="31" spans="2:12">
      <c r="B31" s="290"/>
      <c r="C31" s="291" t="s">
        <v>644</v>
      </c>
      <c r="D31" s="282">
        <v>0.01</v>
      </c>
      <c r="E31" s="285"/>
      <c r="F31" s="285"/>
      <c r="G31" s="285"/>
      <c r="H31" s="283"/>
      <c r="I31" s="262">
        <f>($D$6/$D$8)*J31</f>
        <v>124298.97678333333</v>
      </c>
      <c r="J31" s="284">
        <f>D31</f>
        <v>0.01</v>
      </c>
      <c r="K31" s="257"/>
      <c r="L31" s="257"/>
    </row>
    <row r="32" spans="2:12" ht="15" thickBot="1">
      <c r="B32" s="292"/>
      <c r="C32" s="293" t="s">
        <v>645</v>
      </c>
      <c r="D32" s="294">
        <v>0.05</v>
      </c>
      <c r="E32" s="285"/>
      <c r="F32" s="285"/>
      <c r="G32" s="285"/>
      <c r="H32" s="283"/>
      <c r="I32" s="262">
        <f>($D$6/$D$8)*J32</f>
        <v>621494.88391666661</v>
      </c>
      <c r="J32" s="284">
        <f>D32</f>
        <v>0.05</v>
      </c>
      <c r="K32" s="257"/>
      <c r="L32" s="257"/>
    </row>
    <row r="33" spans="2:12">
      <c r="B33" s="295"/>
      <c r="C33" s="296"/>
      <c r="D33" s="297"/>
      <c r="E33" s="285"/>
      <c r="F33" s="285"/>
      <c r="G33" s="285"/>
      <c r="H33" s="257"/>
      <c r="I33" s="257"/>
      <c r="J33" s="257"/>
      <c r="K33" s="257"/>
      <c r="L33" s="257"/>
    </row>
    <row r="34" spans="2:12" ht="26.4">
      <c r="B34" s="273">
        <v>3</v>
      </c>
      <c r="C34" s="298" t="s">
        <v>646</v>
      </c>
      <c r="D34" s="299">
        <f>SUM(D35:D59)</f>
        <v>0.54711534216843682</v>
      </c>
      <c r="E34" s="285"/>
      <c r="F34" s="285"/>
      <c r="G34" s="285"/>
      <c r="H34" s="300" t="s">
        <v>632</v>
      </c>
      <c r="I34" s="279" t="s">
        <v>633</v>
      </c>
      <c r="J34" s="280" t="s">
        <v>634</v>
      </c>
      <c r="K34" s="301" t="s">
        <v>647</v>
      </c>
      <c r="L34" s="301" t="s">
        <v>648</v>
      </c>
    </row>
    <row r="35" spans="2:12">
      <c r="B35" s="276"/>
      <c r="C35" s="302" t="s">
        <v>649</v>
      </c>
      <c r="D35" s="303"/>
      <c r="E35" s="285"/>
      <c r="F35" s="285"/>
      <c r="G35" s="285"/>
      <c r="H35" s="261"/>
      <c r="I35" s="283"/>
      <c r="J35" s="304"/>
      <c r="K35" s="257"/>
      <c r="L35" s="257"/>
    </row>
    <row r="36" spans="2:12">
      <c r="B36" s="276"/>
      <c r="C36" s="305" t="s">
        <v>650</v>
      </c>
      <c r="D36" s="282">
        <f>J36</f>
        <v>7.2406066670106075E-3</v>
      </c>
      <c r="E36" s="285"/>
      <c r="F36" s="285"/>
      <c r="G36" s="285"/>
      <c r="H36" s="306">
        <v>90000</v>
      </c>
      <c r="I36" s="307">
        <f>H36*$D$8</f>
        <v>540000</v>
      </c>
      <c r="J36" s="308">
        <f>I36/$D$6</f>
        <v>7.2406066670106075E-3</v>
      </c>
      <c r="K36" s="309">
        <v>5.0000000000000001E-3</v>
      </c>
      <c r="L36" s="309">
        <v>0.05</v>
      </c>
    </row>
    <row r="37" spans="2:12">
      <c r="B37" s="276"/>
      <c r="C37" s="305" t="s">
        <v>651</v>
      </c>
      <c r="D37" s="282">
        <f t="shared" ref="D37:D52" si="2">J37</f>
        <v>7.6428625929556415E-3</v>
      </c>
      <c r="E37" s="285"/>
      <c r="F37" s="285"/>
      <c r="G37" s="285"/>
      <c r="H37" s="306">
        <v>95000</v>
      </c>
      <c r="I37" s="307">
        <f t="shared" ref="I37:I52" si="3">H37*$D$8</f>
        <v>570000</v>
      </c>
      <c r="J37" s="308">
        <f t="shared" ref="J37:J55" si="4">I37/$D$6</f>
        <v>7.6428625929556415E-3</v>
      </c>
      <c r="K37" s="309">
        <v>0.01</v>
      </c>
      <c r="L37" s="309">
        <v>0.04</v>
      </c>
    </row>
    <row r="38" spans="2:12">
      <c r="B38" s="276"/>
      <c r="C38" s="305" t="s">
        <v>652</v>
      </c>
      <c r="D38" s="282">
        <f t="shared" si="2"/>
        <v>4.8270711113404051E-2</v>
      </c>
      <c r="E38" s="285"/>
      <c r="F38" s="285"/>
      <c r="G38" s="285"/>
      <c r="H38" s="310">
        <f>D9*D11</f>
        <v>600000</v>
      </c>
      <c r="I38" s="307">
        <f t="shared" si="3"/>
        <v>3600000</v>
      </c>
      <c r="J38" s="308">
        <f t="shared" si="4"/>
        <v>4.8270711113404051E-2</v>
      </c>
      <c r="K38" s="309">
        <v>5.0000000000000001E-3</v>
      </c>
      <c r="L38" s="309">
        <v>0.04</v>
      </c>
    </row>
    <row r="39" spans="2:12">
      <c r="B39" s="276"/>
      <c r="C39" s="311" t="s">
        <v>653</v>
      </c>
      <c r="D39" s="282">
        <f t="shared" si="2"/>
        <v>0.12</v>
      </c>
      <c r="E39" s="285"/>
      <c r="F39" s="285"/>
      <c r="G39" s="285"/>
      <c r="H39" s="310">
        <f>($D$6/$D$8)*$D$10</f>
        <v>1491587.7213999999</v>
      </c>
      <c r="I39" s="307">
        <f t="shared" si="3"/>
        <v>8949526.3283999991</v>
      </c>
      <c r="J39" s="312">
        <f t="shared" si="4"/>
        <v>0.12</v>
      </c>
      <c r="K39" s="309">
        <v>0.12</v>
      </c>
      <c r="L39" s="309">
        <v>0.28100000000000003</v>
      </c>
    </row>
    <row r="40" spans="2:12">
      <c r="B40" s="276"/>
      <c r="C40" s="311" t="s">
        <v>654</v>
      </c>
      <c r="D40" s="282">
        <f t="shared" si="2"/>
        <v>9.6541422226808105E-3</v>
      </c>
      <c r="E40" s="285"/>
      <c r="F40" s="285"/>
      <c r="G40" s="285"/>
      <c r="H40" s="306">
        <v>120000</v>
      </c>
      <c r="I40" s="307">
        <f t="shared" si="3"/>
        <v>720000</v>
      </c>
      <c r="J40" s="308">
        <f t="shared" si="4"/>
        <v>9.6541422226808105E-3</v>
      </c>
      <c r="K40" s="309">
        <v>1.54E-2</v>
      </c>
      <c r="L40" s="309">
        <v>7.0400000000000004E-2</v>
      </c>
    </row>
    <row r="41" spans="2:12">
      <c r="B41" s="276"/>
      <c r="C41" s="311" t="s">
        <v>655</v>
      </c>
      <c r="D41" s="282">
        <f t="shared" si="2"/>
        <v>7.2406066670106075E-3</v>
      </c>
      <c r="E41" s="285"/>
      <c r="F41" s="285"/>
      <c r="G41" s="285"/>
      <c r="H41" s="306">
        <v>90000</v>
      </c>
      <c r="I41" s="307">
        <f t="shared" si="3"/>
        <v>540000</v>
      </c>
      <c r="J41" s="308">
        <f t="shared" si="4"/>
        <v>7.2406066670106075E-3</v>
      </c>
      <c r="K41" s="309">
        <v>5.0000000000000001E-3</v>
      </c>
      <c r="L41" s="309">
        <v>1.4999999999999999E-2</v>
      </c>
    </row>
    <row r="42" spans="2:12">
      <c r="B42" s="276"/>
      <c r="C42" s="311" t="s">
        <v>656</v>
      </c>
      <c r="D42" s="282">
        <f>J42</f>
        <v>6.8383507410655743E-3</v>
      </c>
      <c r="E42" s="285"/>
      <c r="F42" s="285"/>
      <c r="G42" s="285"/>
      <c r="H42" s="306">
        <v>85000</v>
      </c>
      <c r="I42" s="307">
        <f t="shared" si="3"/>
        <v>510000</v>
      </c>
      <c r="J42" s="308">
        <f t="shared" si="4"/>
        <v>6.8383507410655743E-3</v>
      </c>
      <c r="K42" s="309">
        <v>2E-3</v>
      </c>
      <c r="L42" s="309">
        <v>0.01</v>
      </c>
    </row>
    <row r="43" spans="2:12">
      <c r="B43" s="276"/>
      <c r="C43" s="311" t="s">
        <v>657</v>
      </c>
      <c r="D43" s="282">
        <f t="shared" si="2"/>
        <v>3.6203033335053037E-3</v>
      </c>
      <c r="E43" s="285"/>
      <c r="F43" s="285"/>
      <c r="G43" s="285"/>
      <c r="H43" s="306">
        <v>45000</v>
      </c>
      <c r="I43" s="307">
        <f t="shared" si="3"/>
        <v>270000</v>
      </c>
      <c r="J43" s="308">
        <f t="shared" si="4"/>
        <v>3.6203033335053037E-3</v>
      </c>
      <c r="K43" s="309">
        <v>1E-3</v>
      </c>
      <c r="L43" s="309">
        <v>0.01</v>
      </c>
    </row>
    <row r="44" spans="2:12">
      <c r="B44" s="276"/>
      <c r="C44" s="311" t="s">
        <v>658</v>
      </c>
      <c r="D44" s="282">
        <f t="shared" si="2"/>
        <v>7.2406066670106075E-3</v>
      </c>
      <c r="E44" s="285"/>
      <c r="F44" s="285"/>
      <c r="G44" s="285"/>
      <c r="H44" s="306">
        <v>90000</v>
      </c>
      <c r="I44" s="307">
        <f t="shared" si="3"/>
        <v>540000</v>
      </c>
      <c r="J44" s="308">
        <f t="shared" si="4"/>
        <v>7.2406066670106075E-3</v>
      </c>
      <c r="K44" s="309">
        <v>5.0000000000000001E-3</v>
      </c>
      <c r="L44" s="309">
        <v>0.04</v>
      </c>
    </row>
    <row r="45" spans="2:12">
      <c r="B45" s="276"/>
      <c r="C45" s="311" t="s">
        <v>659</v>
      </c>
      <c r="D45" s="282">
        <f t="shared" si="2"/>
        <v>1.8021065482337513E-2</v>
      </c>
      <c r="E45" s="285"/>
      <c r="F45" s="285"/>
      <c r="G45" s="285"/>
      <c r="H45" s="310">
        <f>$D$12/$D$9</f>
        <v>224000</v>
      </c>
      <c r="I45" s="307">
        <f t="shared" si="3"/>
        <v>1344000</v>
      </c>
      <c r="J45" s="308">
        <f t="shared" si="4"/>
        <v>1.8021065482337513E-2</v>
      </c>
      <c r="K45" s="309">
        <v>0.01</v>
      </c>
      <c r="L45" s="309">
        <v>0.05</v>
      </c>
    </row>
    <row r="46" spans="2:12">
      <c r="B46" s="276"/>
      <c r="C46" s="311" t="s">
        <v>660</v>
      </c>
      <c r="D46" s="282">
        <f t="shared" si="2"/>
        <v>3.6203033335053037E-3</v>
      </c>
      <c r="E46" s="285"/>
      <c r="F46" s="285"/>
      <c r="G46" s="285"/>
      <c r="H46" s="306">
        <v>45000</v>
      </c>
      <c r="I46" s="307">
        <f t="shared" si="3"/>
        <v>270000</v>
      </c>
      <c r="J46" s="313">
        <f t="shared" si="4"/>
        <v>3.6203033335053037E-3</v>
      </c>
      <c r="K46" s="309">
        <v>1E-3</v>
      </c>
      <c r="L46" s="309">
        <v>0.01</v>
      </c>
    </row>
    <row r="47" spans="2:12">
      <c r="B47" s="276"/>
      <c r="C47" s="311" t="s">
        <v>661</v>
      </c>
      <c r="D47" s="282">
        <f t="shared" si="2"/>
        <v>4.0225592594503373E-3</v>
      </c>
      <c r="E47" s="285"/>
      <c r="F47" s="285"/>
      <c r="G47" s="285"/>
      <c r="H47" s="306">
        <v>50000</v>
      </c>
      <c r="I47" s="307">
        <f t="shared" si="3"/>
        <v>300000</v>
      </c>
      <c r="J47" s="308">
        <f t="shared" si="4"/>
        <v>4.0225592594503373E-3</v>
      </c>
      <c r="K47" s="309">
        <v>1E-3</v>
      </c>
      <c r="L47" s="309">
        <v>0.01</v>
      </c>
    </row>
    <row r="48" spans="2:12">
      <c r="B48" s="276"/>
      <c r="C48" s="311" t="s">
        <v>662</v>
      </c>
      <c r="D48" s="282">
        <f t="shared" si="2"/>
        <v>9.6541422226808105E-3</v>
      </c>
      <c r="E48" s="285"/>
      <c r="F48" s="285"/>
      <c r="G48" s="285"/>
      <c r="H48" s="306">
        <v>120000</v>
      </c>
      <c r="I48" s="307">
        <f t="shared" si="3"/>
        <v>720000</v>
      </c>
      <c r="J48" s="308">
        <f t="shared" si="4"/>
        <v>9.6541422226808105E-3</v>
      </c>
      <c r="K48" s="309">
        <v>3.0000000000000001E-3</v>
      </c>
      <c r="L48" s="309">
        <v>0.03</v>
      </c>
    </row>
    <row r="49" spans="2:15">
      <c r="B49" s="276"/>
      <c r="C49" s="311" t="s">
        <v>663</v>
      </c>
      <c r="D49" s="282">
        <f t="shared" si="2"/>
        <v>6.8383507410655743E-3</v>
      </c>
      <c r="E49" s="285"/>
      <c r="F49" s="285"/>
      <c r="G49" s="285"/>
      <c r="H49" s="306">
        <v>85000</v>
      </c>
      <c r="I49" s="307">
        <f t="shared" si="3"/>
        <v>510000</v>
      </c>
      <c r="J49" s="308">
        <f t="shared" si="4"/>
        <v>6.8383507410655743E-3</v>
      </c>
      <c r="K49" s="309">
        <v>1E-3</v>
      </c>
      <c r="L49" s="309">
        <v>1.4999999999999999E-2</v>
      </c>
    </row>
    <row r="50" spans="2:15">
      <c r="B50" s="276"/>
      <c r="C50" s="311" t="s">
        <v>664</v>
      </c>
      <c r="D50" s="282">
        <f t="shared" si="2"/>
        <v>3.6203033335053037E-3</v>
      </c>
      <c r="E50" s="285"/>
      <c r="F50" s="285"/>
      <c r="G50" s="285"/>
      <c r="H50" s="306">
        <v>45000</v>
      </c>
      <c r="I50" s="307">
        <f t="shared" si="3"/>
        <v>270000</v>
      </c>
      <c r="J50" s="308">
        <f t="shared" si="4"/>
        <v>3.6203033335053037E-3</v>
      </c>
      <c r="K50" s="309">
        <v>5.0000000000000001E-3</v>
      </c>
      <c r="L50" s="309">
        <v>0.1</v>
      </c>
    </row>
    <row r="51" spans="2:15">
      <c r="B51" s="276"/>
      <c r="C51" s="311" t="s">
        <v>665</v>
      </c>
      <c r="D51" s="282">
        <f t="shared" si="2"/>
        <v>0.12067677778351013</v>
      </c>
      <c r="E51" s="285"/>
      <c r="F51" s="285"/>
      <c r="G51" s="285"/>
      <c r="H51" s="310">
        <f>D13*D9</f>
        <v>1500000</v>
      </c>
      <c r="I51" s="307">
        <f t="shared" si="3"/>
        <v>9000000</v>
      </c>
      <c r="J51" s="308">
        <f t="shared" si="4"/>
        <v>0.12067677778351013</v>
      </c>
      <c r="K51" s="309">
        <v>1.4999999999999999E-2</v>
      </c>
      <c r="L51" s="309">
        <v>0.1</v>
      </c>
    </row>
    <row r="52" spans="2:15">
      <c r="B52" s="276"/>
      <c r="C52" s="311" t="s">
        <v>666</v>
      </c>
      <c r="D52" s="282">
        <f t="shared" si="2"/>
        <v>1.9710540371306654E-2</v>
      </c>
      <c r="E52" s="285"/>
      <c r="F52" s="285"/>
      <c r="G52" s="285"/>
      <c r="H52" s="306">
        <v>245000</v>
      </c>
      <c r="I52" s="307">
        <f t="shared" si="3"/>
        <v>1470000</v>
      </c>
      <c r="J52" s="308">
        <f t="shared" si="4"/>
        <v>1.9710540371306654E-2</v>
      </c>
      <c r="K52" s="309">
        <v>0.01</v>
      </c>
      <c r="L52" s="309">
        <v>0.04</v>
      </c>
    </row>
    <row r="53" spans="2:15">
      <c r="B53" s="276"/>
      <c r="C53" s="314" t="s">
        <v>667</v>
      </c>
      <c r="D53" s="286"/>
      <c r="E53" s="287"/>
      <c r="F53" s="287"/>
      <c r="G53" s="287"/>
      <c r="H53" s="306"/>
      <c r="I53" s="307">
        <f t="shared" ref="I53:I55" si="5">H53*RC_PLAZO</f>
        <v>0</v>
      </c>
      <c r="J53" s="308">
        <f t="shared" si="4"/>
        <v>0</v>
      </c>
      <c r="K53" s="309">
        <v>4.4999999999999998E-2</v>
      </c>
      <c r="L53" s="309">
        <v>7.2599999999999998E-2</v>
      </c>
    </row>
    <row r="54" spans="2:15" ht="26.4">
      <c r="B54" s="276"/>
      <c r="C54" s="315" t="s">
        <v>668</v>
      </c>
      <c r="D54" s="282">
        <f>J54</f>
        <v>5.8997535805271617E-2</v>
      </c>
      <c r="E54" s="285"/>
      <c r="F54" s="285"/>
      <c r="G54" s="285"/>
      <c r="H54" s="306">
        <v>1100000</v>
      </c>
      <c r="I54" s="307">
        <f t="shared" si="5"/>
        <v>4400000</v>
      </c>
      <c r="J54" s="308">
        <f t="shared" si="4"/>
        <v>5.8997535805271617E-2</v>
      </c>
      <c r="K54" s="309">
        <v>0.03</v>
      </c>
      <c r="L54" s="309">
        <v>0.05</v>
      </c>
    </row>
    <row r="55" spans="2:15">
      <c r="B55" s="276"/>
      <c r="C55" s="315" t="s">
        <v>669</v>
      </c>
      <c r="D55" s="282">
        <f>J55</f>
        <v>3.4862180248569595E-2</v>
      </c>
      <c r="E55" s="285"/>
      <c r="F55" s="285"/>
      <c r="G55" s="285"/>
      <c r="H55" s="306">
        <v>650000</v>
      </c>
      <c r="I55" s="307">
        <f t="shared" si="5"/>
        <v>2600000</v>
      </c>
      <c r="J55" s="313">
        <f t="shared" si="4"/>
        <v>3.4862180248569595E-2</v>
      </c>
      <c r="K55" s="309">
        <v>1.4999999999999999E-2</v>
      </c>
      <c r="L55" s="309">
        <v>2.2599999999999999E-2</v>
      </c>
    </row>
    <row r="56" spans="2:15">
      <c r="B56" s="276"/>
      <c r="C56" s="316" t="s">
        <v>670</v>
      </c>
      <c r="D56" s="286"/>
      <c r="E56" s="287"/>
      <c r="F56" s="287"/>
      <c r="G56" s="287"/>
      <c r="H56" s="306"/>
      <c r="I56" s="307"/>
      <c r="J56" s="308"/>
      <c r="K56" s="309">
        <v>0</v>
      </c>
      <c r="L56" s="309">
        <v>0</v>
      </c>
    </row>
    <row r="57" spans="2:15">
      <c r="B57" s="276"/>
      <c r="C57" s="317" t="s">
        <v>671</v>
      </c>
      <c r="D57" s="282">
        <f>SUM(D58:D59)</f>
        <v>2.4671696791295404E-2</v>
      </c>
      <c r="E57" s="285"/>
      <c r="F57" s="285"/>
      <c r="G57" s="285"/>
      <c r="H57" s="306"/>
      <c r="I57" s="307"/>
      <c r="J57" s="308"/>
      <c r="K57" s="309">
        <v>1.15E-2</v>
      </c>
      <c r="L57" s="309">
        <v>3.5000000000000003E-2</v>
      </c>
    </row>
    <row r="58" spans="2:15">
      <c r="B58" s="318"/>
      <c r="C58" s="319" t="s">
        <v>672</v>
      </c>
      <c r="D58" s="282">
        <f>J58</f>
        <v>1.1263165926460945E-2</v>
      </c>
      <c r="E58" s="285"/>
      <c r="F58" s="285"/>
      <c r="G58" s="285"/>
      <c r="H58" s="320">
        <v>210000</v>
      </c>
      <c r="I58" s="307">
        <f>H58*RC_PLAZO</f>
        <v>840000</v>
      </c>
      <c r="J58" s="308">
        <f>I58/$D$6</f>
        <v>1.1263165926460945E-2</v>
      </c>
      <c r="K58" s="309">
        <v>5.0000000000000001E-3</v>
      </c>
      <c r="L58" s="309">
        <v>1.4999999999999999E-2</v>
      </c>
      <c r="N58" s="453"/>
      <c r="O58" s="470"/>
    </row>
    <row r="59" spans="2:15" ht="26.4">
      <c r="B59" s="318"/>
      <c r="C59" s="319" t="s">
        <v>673</v>
      </c>
      <c r="D59" s="282">
        <f>J59</f>
        <v>1.3408530864834459E-2</v>
      </c>
      <c r="E59" s="285"/>
      <c r="F59" s="285"/>
      <c r="G59" s="285"/>
      <c r="H59" s="320">
        <v>250000</v>
      </c>
      <c r="I59" s="307">
        <f>H59*RC_PLAZO</f>
        <v>1000000</v>
      </c>
      <c r="J59" s="308">
        <f>I59/$D$6</f>
        <v>1.3408530864834459E-2</v>
      </c>
      <c r="K59" s="309">
        <v>6.4999999999999997E-3</v>
      </c>
      <c r="L59" s="309">
        <v>0.02</v>
      </c>
      <c r="O59" s="470"/>
    </row>
    <row r="60" spans="2:15" ht="39.6">
      <c r="B60" s="273">
        <v>4</v>
      </c>
      <c r="C60" s="298" t="s">
        <v>674</v>
      </c>
      <c r="D60" s="275">
        <v>0.03</v>
      </c>
      <c r="E60" s="285"/>
      <c r="F60" s="285"/>
      <c r="G60" s="285"/>
      <c r="H60" s="306">
        <v>4251760</v>
      </c>
      <c r="I60" s="307">
        <f>H60*RC_PLAZO</f>
        <v>17007040</v>
      </c>
      <c r="J60" s="308">
        <f>I60/$D$6</f>
        <v>0.22803942075947423</v>
      </c>
      <c r="K60" s="309">
        <v>0.1</v>
      </c>
      <c r="L60" s="309">
        <v>0.12</v>
      </c>
    </row>
    <row r="61" spans="2:15">
      <c r="B61" s="290"/>
      <c r="C61" s="321"/>
      <c r="D61" s="322"/>
      <c r="E61" s="285"/>
      <c r="F61" s="285"/>
      <c r="G61" s="285"/>
      <c r="H61" s="323"/>
      <c r="I61" s="323"/>
      <c r="J61" s="323"/>
      <c r="K61" s="324"/>
      <c r="L61" s="325"/>
    </row>
    <row r="62" spans="2:15" ht="40.200000000000003" thickBot="1">
      <c r="B62" s="326">
        <v>5</v>
      </c>
      <c r="C62" s="327" t="s">
        <v>675</v>
      </c>
      <c r="D62" s="328">
        <f>D15+D17+D34+D60</f>
        <v>2.2600486755017699</v>
      </c>
      <c r="E62" s="285"/>
      <c r="F62" s="285"/>
      <c r="G62" s="285"/>
      <c r="H62" s="257"/>
      <c r="I62" s="257"/>
      <c r="J62" s="257"/>
      <c r="K62" s="257"/>
      <c r="L62" s="323"/>
    </row>
    <row r="63" spans="2:15">
      <c r="B63" s="329"/>
      <c r="C63" s="330"/>
      <c r="D63" s="331"/>
      <c r="E63" s="285"/>
      <c r="F63" s="285"/>
      <c r="G63" s="285"/>
      <c r="H63" s="257"/>
      <c r="I63" s="257"/>
      <c r="J63" s="257"/>
      <c r="K63" s="257"/>
      <c r="L63" s="323"/>
    </row>
    <row r="64" spans="2:15" ht="27.75" customHeight="1" thickBot="1">
      <c r="B64" s="332"/>
      <c r="C64" s="333" t="s">
        <v>587</v>
      </c>
      <c r="D64" s="334"/>
      <c r="E64" s="335"/>
      <c r="F64" s="336"/>
      <c r="G64" s="335"/>
      <c r="H64" s="257"/>
      <c r="I64" s="257"/>
      <c r="J64" s="257"/>
      <c r="K64" s="257"/>
      <c r="L64" s="323"/>
    </row>
  </sheetData>
  <mergeCells count="2">
    <mergeCell ref="B2:D2"/>
    <mergeCell ref="B4:D4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3"/>
  <sheetViews>
    <sheetView topLeftCell="A10" workbookViewId="0">
      <selection activeCell="L18" sqref="L18"/>
    </sheetView>
  </sheetViews>
  <sheetFormatPr baseColWidth="10" defaultRowHeight="14.4"/>
  <cols>
    <col min="1" max="1" width="3" customWidth="1"/>
    <col min="2" max="2" width="5.109375" bestFit="1" customWidth="1"/>
    <col min="3" max="3" width="41.44140625" customWidth="1"/>
    <col min="4" max="4" width="12.44140625" customWidth="1"/>
    <col min="5" max="5" width="9.109375" customWidth="1"/>
    <col min="6" max="6" width="14.6640625" bestFit="1" customWidth="1"/>
    <col min="7" max="7" width="13.44140625" customWidth="1"/>
    <col min="8" max="8" width="14.88671875" bestFit="1" customWidth="1"/>
    <col min="10" max="10" width="15.5546875" bestFit="1" customWidth="1"/>
    <col min="12" max="12" width="25.88671875" customWidth="1"/>
  </cols>
  <sheetData>
    <row r="1" spans="2:8" ht="15" thickBot="1"/>
    <row r="2" spans="2:8" ht="21">
      <c r="B2" s="662" t="s">
        <v>588</v>
      </c>
      <c r="C2" s="663"/>
      <c r="D2" s="663"/>
      <c r="E2" s="664"/>
      <c r="F2" s="665"/>
      <c r="G2" s="666"/>
      <c r="H2" s="667"/>
    </row>
    <row r="3" spans="2:8" ht="52.5" customHeight="1" thickBot="1">
      <c r="B3" s="671" t="s">
        <v>589</v>
      </c>
      <c r="C3" s="672"/>
      <c r="D3" s="672"/>
      <c r="E3" s="673"/>
      <c r="F3" s="668"/>
      <c r="G3" s="669"/>
      <c r="H3" s="670"/>
    </row>
    <row r="4" spans="2:8" ht="16.2" thickBot="1">
      <c r="B4" s="674" t="str">
        <f>"INTERVENTORÍA TÉCNICA, ADMINISTRATIVA, FINANCIERA, LEGAL Y AMBIENTAL PARA LA CONSTRUCCIÓN DE "&amp;RC_PROYECTO</f>
        <v>INTERVENTORÍA TÉCNICA, ADMINISTRATIVA, FINANCIERA, LEGAL Y AMBIENTAL PARA LA CONSTRUCCIÓN DE MEJORAMIENTO DE VIVIENDA EN ZONA RURAL - MUNICIPIOS DE ANGOSTURA Y CAROLINA DEL PRÍNCIPE - ANTIOQUIA</v>
      </c>
      <c r="C4" s="675"/>
      <c r="D4" s="675"/>
      <c r="E4" s="675"/>
      <c r="F4" s="675"/>
      <c r="G4" s="675"/>
      <c r="H4" s="676"/>
    </row>
    <row r="5" spans="2:8">
      <c r="B5" s="677"/>
      <c r="C5" s="678"/>
      <c r="D5" s="678"/>
      <c r="E5" s="678"/>
      <c r="F5" s="678"/>
      <c r="G5" s="678"/>
      <c r="H5" s="679"/>
    </row>
    <row r="6" spans="2:8" ht="15" thickBot="1">
      <c r="B6" s="659"/>
      <c r="C6" s="660"/>
      <c r="D6" s="660"/>
      <c r="E6" s="660"/>
      <c r="F6" s="660"/>
      <c r="G6" s="660"/>
      <c r="H6" s="661"/>
    </row>
    <row r="7" spans="2:8" ht="15" thickBot="1">
      <c r="B7" s="648" t="s">
        <v>676</v>
      </c>
      <c r="C7" s="649"/>
      <c r="D7" s="649"/>
      <c r="E7" s="649"/>
      <c r="F7" s="649"/>
      <c r="G7" s="649"/>
      <c r="H7" s="650"/>
    </row>
    <row r="8" spans="2:8">
      <c r="B8" s="337"/>
      <c r="C8" s="338"/>
      <c r="D8" s="338"/>
      <c r="E8" s="338"/>
      <c r="F8" s="338"/>
      <c r="G8" s="338"/>
      <c r="H8" s="339"/>
    </row>
    <row r="9" spans="2:8">
      <c r="B9" s="337"/>
      <c r="C9" s="338"/>
      <c r="D9" s="338"/>
      <c r="E9" s="338"/>
      <c r="F9" s="340" t="s">
        <v>623</v>
      </c>
      <c r="G9" s="340" t="s">
        <v>677</v>
      </c>
      <c r="H9" s="341">
        <v>6</v>
      </c>
    </row>
    <row r="10" spans="2:8" ht="39.6">
      <c r="B10" s="342" t="s">
        <v>678</v>
      </c>
      <c r="C10" s="343" t="s">
        <v>679</v>
      </c>
      <c r="D10" s="344" t="s">
        <v>680</v>
      </c>
      <c r="E10" s="344" t="s">
        <v>318</v>
      </c>
      <c r="F10" s="344" t="s">
        <v>681</v>
      </c>
      <c r="G10" s="344" t="s">
        <v>682</v>
      </c>
      <c r="H10" s="345" t="s">
        <v>683</v>
      </c>
    </row>
    <row r="11" spans="2:8">
      <c r="B11" s="342"/>
      <c r="C11" s="343"/>
      <c r="D11" s="346" t="s">
        <v>684</v>
      </c>
      <c r="E11" s="347" t="s">
        <v>782</v>
      </c>
      <c r="F11" s="347" t="s">
        <v>783</v>
      </c>
      <c r="G11" s="347" t="s">
        <v>784</v>
      </c>
      <c r="H11" s="348" t="s">
        <v>685</v>
      </c>
    </row>
    <row r="12" spans="2:8">
      <c r="B12" s="342" t="s">
        <v>686</v>
      </c>
      <c r="C12" s="651" t="s">
        <v>687</v>
      </c>
      <c r="D12" s="651"/>
      <c r="E12" s="651"/>
      <c r="F12" s="651"/>
      <c r="G12" s="651"/>
      <c r="H12" s="652"/>
    </row>
    <row r="13" spans="2:8">
      <c r="B13" s="349" t="s">
        <v>688</v>
      </c>
      <c r="C13" s="651" t="s">
        <v>689</v>
      </c>
      <c r="D13" s="651"/>
      <c r="E13" s="651"/>
      <c r="F13" s="651"/>
      <c r="G13" s="651"/>
      <c r="H13" s="652"/>
    </row>
    <row r="14" spans="2:8">
      <c r="B14" s="349" t="s">
        <v>484</v>
      </c>
      <c r="C14" s="653" t="s">
        <v>690</v>
      </c>
      <c r="D14" s="654"/>
      <c r="E14" s="654"/>
      <c r="F14" s="654"/>
      <c r="G14" s="654"/>
      <c r="H14" s="655"/>
    </row>
    <row r="15" spans="2:8">
      <c r="B15" s="349" t="s">
        <v>691</v>
      </c>
      <c r="C15" s="350" t="s">
        <v>781</v>
      </c>
      <c r="D15" s="351">
        <f>+'PRESTACIONES SOCIALES'!V29*14.91</f>
        <v>2257687.11</v>
      </c>
      <c r="E15" s="352">
        <v>1</v>
      </c>
      <c r="F15" s="353">
        <v>0.5</v>
      </c>
      <c r="G15" s="354">
        <v>3</v>
      </c>
      <c r="H15" s="355">
        <f>ROUND(E15*D15*F15*G15,0)</f>
        <v>3386531</v>
      </c>
    </row>
    <row r="16" spans="2:8">
      <c r="B16" s="349" t="s">
        <v>486</v>
      </c>
      <c r="C16" s="651" t="s">
        <v>692</v>
      </c>
      <c r="D16" s="651"/>
      <c r="E16" s="651"/>
      <c r="F16" s="651"/>
      <c r="G16" s="651"/>
      <c r="H16" s="652"/>
    </row>
    <row r="17" spans="2:12">
      <c r="B17" s="349" t="s">
        <v>693</v>
      </c>
      <c r="C17" s="350" t="s">
        <v>694</v>
      </c>
      <c r="D17" s="351">
        <f>+'PRESTACIONES SOCIALES'!V29*12.48</f>
        <v>1889734.08</v>
      </c>
      <c r="E17" s="352">
        <v>1</v>
      </c>
      <c r="F17" s="356">
        <v>1</v>
      </c>
      <c r="G17" s="354">
        <v>3</v>
      </c>
      <c r="H17" s="355">
        <f>ROUND(E17*D17*F17*G17,0)</f>
        <v>5669202</v>
      </c>
    </row>
    <row r="18" spans="2:12">
      <c r="B18" s="349" t="s">
        <v>695</v>
      </c>
      <c r="C18" s="656" t="s">
        <v>696</v>
      </c>
      <c r="D18" s="656"/>
      <c r="E18" s="656"/>
      <c r="F18" s="656"/>
      <c r="G18" s="656"/>
      <c r="H18" s="357">
        <f>H15+H17</f>
        <v>9055733</v>
      </c>
    </row>
    <row r="19" spans="2:12">
      <c r="B19" s="349" t="s">
        <v>697</v>
      </c>
      <c r="C19" s="656" t="s">
        <v>698</v>
      </c>
      <c r="D19" s="656"/>
      <c r="E19" s="656"/>
      <c r="F19" s="656"/>
      <c r="G19" s="656"/>
      <c r="H19" s="358">
        <f>+'BASE CALCULO FM'!D62</f>
        <v>2.2600486755017699</v>
      </c>
    </row>
    <row r="20" spans="2:12">
      <c r="B20" s="349" t="s">
        <v>699</v>
      </c>
      <c r="C20" s="656" t="s">
        <v>700</v>
      </c>
      <c r="D20" s="656"/>
      <c r="E20" s="656"/>
      <c r="F20" s="656"/>
      <c r="G20" s="656"/>
      <c r="H20" s="357">
        <f>ROUND(H18*H19,0)</f>
        <v>20466397</v>
      </c>
    </row>
    <row r="21" spans="2:12">
      <c r="B21" s="342" t="s">
        <v>701</v>
      </c>
      <c r="C21" s="657" t="s">
        <v>702</v>
      </c>
      <c r="D21" s="657"/>
      <c r="E21" s="657"/>
      <c r="F21" s="657"/>
      <c r="G21" s="657"/>
      <c r="H21" s="658"/>
    </row>
    <row r="22" spans="2:12">
      <c r="B22" s="359"/>
      <c r="C22" s="360" t="s">
        <v>703</v>
      </c>
      <c r="D22" s="351">
        <v>700000</v>
      </c>
      <c r="E22" s="361"/>
      <c r="F22" s="353"/>
      <c r="G22" s="354"/>
      <c r="H22" s="355">
        <f>E22*D22</f>
        <v>0</v>
      </c>
    </row>
    <row r="23" spans="2:12">
      <c r="B23" s="359"/>
      <c r="C23" s="360" t="s">
        <v>704</v>
      </c>
      <c r="D23" s="351">
        <v>350000</v>
      </c>
      <c r="E23" s="361">
        <v>2</v>
      </c>
      <c r="F23" s="360"/>
      <c r="G23" s="360"/>
      <c r="H23" s="355">
        <f>E23*D23</f>
        <v>700000</v>
      </c>
      <c r="K23" s="449"/>
    </row>
    <row r="24" spans="2:12">
      <c r="B24" s="359" t="s">
        <v>701</v>
      </c>
      <c r="C24" s="656" t="s">
        <v>705</v>
      </c>
      <c r="D24" s="656"/>
      <c r="E24" s="656"/>
      <c r="F24" s="656"/>
      <c r="G24" s="656"/>
      <c r="H24" s="362">
        <f>SUM(H22:H23)</f>
        <v>700000</v>
      </c>
    </row>
    <row r="25" spans="2:12">
      <c r="B25" s="359"/>
      <c r="C25" s="363"/>
      <c r="D25" s="364"/>
      <c r="E25" s="364"/>
      <c r="F25" s="364"/>
      <c r="G25" s="365"/>
      <c r="H25" s="362"/>
    </row>
    <row r="26" spans="2:12">
      <c r="B26" s="342" t="s">
        <v>706</v>
      </c>
      <c r="C26" s="637" t="s">
        <v>707</v>
      </c>
      <c r="D26" s="637"/>
      <c r="E26" s="637"/>
      <c r="F26" s="637"/>
      <c r="G26" s="637"/>
      <c r="H26" s="455">
        <f>H24+H20</f>
        <v>21166397</v>
      </c>
    </row>
    <row r="27" spans="2:12">
      <c r="B27" s="342" t="s">
        <v>708</v>
      </c>
      <c r="C27" s="645" t="s">
        <v>709</v>
      </c>
      <c r="D27" s="646"/>
      <c r="E27" s="646"/>
      <c r="F27" s="647"/>
      <c r="G27" s="366">
        <v>0.19</v>
      </c>
      <c r="H27" s="455">
        <f>H26*G27</f>
        <v>4021615.43</v>
      </c>
    </row>
    <row r="28" spans="2:12">
      <c r="B28" s="342" t="s">
        <v>710</v>
      </c>
      <c r="C28" s="637" t="s">
        <v>711</v>
      </c>
      <c r="D28" s="637"/>
      <c r="E28" s="637"/>
      <c r="F28" s="637"/>
      <c r="G28" s="637"/>
      <c r="H28" s="454">
        <f>H26+H27</f>
        <v>25188012.43</v>
      </c>
      <c r="J28" s="3"/>
    </row>
    <row r="29" spans="2:12">
      <c r="B29" s="359"/>
      <c r="C29" s="363"/>
      <c r="D29" s="364"/>
      <c r="E29" s="364"/>
      <c r="F29" s="364"/>
      <c r="G29" s="365"/>
      <c r="H29" s="362"/>
    </row>
    <row r="30" spans="2:12">
      <c r="B30" s="367"/>
      <c r="C30" s="368" t="s">
        <v>712</v>
      </c>
      <c r="D30" s="369"/>
      <c r="E30" s="369"/>
      <c r="F30" s="369"/>
      <c r="G30" s="370"/>
      <c r="H30" s="371">
        <v>43</v>
      </c>
    </row>
    <row r="31" spans="2:12">
      <c r="B31" s="372"/>
      <c r="C31" s="368" t="s">
        <v>713</v>
      </c>
      <c r="D31" s="369"/>
      <c r="E31" s="369"/>
      <c r="F31" s="369"/>
      <c r="G31" s="370"/>
      <c r="H31" s="373">
        <f>H28/H30</f>
        <v>585767.73093023256</v>
      </c>
      <c r="L31" s="449"/>
    </row>
    <row r="32" spans="2:12">
      <c r="B32" s="372"/>
      <c r="C32" s="368" t="s">
        <v>714</v>
      </c>
      <c r="D32" s="369"/>
      <c r="E32" s="369"/>
      <c r="F32" s="369"/>
      <c r="G32" s="370"/>
      <c r="H32" s="456">
        <f>H31/908526</f>
        <v>0.64474514865863231</v>
      </c>
    </row>
    <row r="33" spans="2:11">
      <c r="B33" s="359"/>
      <c r="C33" s="638" t="s">
        <v>715</v>
      </c>
      <c r="D33" s="638"/>
      <c r="E33" s="638"/>
      <c r="F33" s="638"/>
      <c r="G33" s="638"/>
      <c r="H33" s="374"/>
    </row>
    <row r="34" spans="2:11">
      <c r="B34" s="639"/>
      <c r="C34" s="640"/>
      <c r="D34" s="640"/>
      <c r="E34" s="640"/>
      <c r="F34" s="640"/>
      <c r="G34" s="640"/>
      <c r="H34" s="641"/>
    </row>
    <row r="35" spans="2:11">
      <c r="B35" s="359"/>
      <c r="C35" s="642" t="s">
        <v>716</v>
      </c>
      <c r="D35" s="642"/>
      <c r="E35" s="642"/>
      <c r="F35" s="375" t="s">
        <v>717</v>
      </c>
      <c r="G35" s="376"/>
      <c r="H35" s="452">
        <f>H28/PRESUPUESTO!CU97</f>
        <v>0.11572306551945945</v>
      </c>
      <c r="J35" s="448"/>
      <c r="K35" s="449"/>
    </row>
    <row r="36" spans="2:11">
      <c r="B36" s="377"/>
      <c r="C36" s="335" t="s">
        <v>718</v>
      </c>
      <c r="D36" s="335"/>
      <c r="E36" s="336"/>
      <c r="F36" s="335"/>
      <c r="G36" s="335"/>
      <c r="H36" s="378"/>
    </row>
    <row r="37" spans="2:11">
      <c r="B37" s="377"/>
      <c r="C37" s="643" t="s">
        <v>719</v>
      </c>
      <c r="D37" s="643"/>
      <c r="E37" s="643"/>
      <c r="F37" s="643"/>
      <c r="G37" s="643"/>
      <c r="H37" s="644"/>
    </row>
    <row r="38" spans="2:11" ht="23.25" customHeight="1">
      <c r="B38" s="377"/>
      <c r="C38" s="643" t="s">
        <v>720</v>
      </c>
      <c r="D38" s="643"/>
      <c r="E38" s="643"/>
      <c r="F38" s="643"/>
      <c r="G38" s="643"/>
      <c r="H38" s="379"/>
    </row>
    <row r="39" spans="2:11" ht="29.25" customHeight="1">
      <c r="B39" s="377"/>
      <c r="C39" s="634" t="s">
        <v>721</v>
      </c>
      <c r="D39" s="634"/>
      <c r="E39" s="634"/>
      <c r="F39" s="634"/>
      <c r="G39" s="634"/>
      <c r="H39" s="380">
        <v>2.5</v>
      </c>
    </row>
    <row r="40" spans="2:11" ht="15" thickBot="1">
      <c r="B40" s="381"/>
      <c r="C40" s="635"/>
      <c r="D40" s="635"/>
      <c r="E40" s="635"/>
      <c r="F40" s="635"/>
      <c r="G40" s="635"/>
      <c r="H40" s="636"/>
    </row>
    <row r="41" spans="2:11">
      <c r="B41" s="382"/>
      <c r="C41" s="383"/>
      <c r="D41" s="383"/>
      <c r="E41" s="384"/>
      <c r="F41" s="383"/>
      <c r="G41" s="383"/>
      <c r="H41" s="385"/>
    </row>
    <row r="42" spans="2:11">
      <c r="B42" s="377"/>
      <c r="C42" s="335" t="s">
        <v>587</v>
      </c>
      <c r="D42" s="335"/>
      <c r="E42" s="336"/>
      <c r="F42" s="335"/>
      <c r="G42" s="335"/>
      <c r="H42" s="386"/>
    </row>
    <row r="43" spans="2:11">
      <c r="B43" s="377"/>
      <c r="C43" s="387"/>
      <c r="D43" s="335"/>
      <c r="E43" s="336"/>
      <c r="F43" s="335"/>
      <c r="G43" s="335"/>
      <c r="H43" s="386"/>
    </row>
    <row r="44" spans="2:11">
      <c r="B44" s="388"/>
      <c r="C44" s="389"/>
      <c r="D44" s="335"/>
      <c r="E44" s="336"/>
      <c r="F44" s="335"/>
      <c r="G44" s="335"/>
      <c r="H44" s="386"/>
    </row>
    <row r="45" spans="2:11">
      <c r="B45" s="377"/>
      <c r="C45" s="390"/>
      <c r="D45" s="335"/>
      <c r="E45" s="336"/>
      <c r="F45" s="335"/>
      <c r="G45" s="335"/>
      <c r="H45" s="386"/>
    </row>
    <row r="46" spans="2:11">
      <c r="B46" s="377"/>
      <c r="C46" s="335"/>
      <c r="D46" s="335"/>
      <c r="E46" s="336"/>
      <c r="F46" s="335"/>
      <c r="G46" s="335"/>
      <c r="H46" s="386"/>
    </row>
    <row r="47" spans="2:11">
      <c r="B47" s="377"/>
      <c r="C47" s="335"/>
      <c r="D47" s="335"/>
      <c r="E47" s="336"/>
      <c r="F47" s="335"/>
      <c r="G47" s="391"/>
      <c r="H47" s="386"/>
    </row>
    <row r="48" spans="2:11">
      <c r="B48" s="392"/>
      <c r="C48" s="393"/>
      <c r="D48" s="394"/>
      <c r="E48" s="394"/>
      <c r="F48" s="395"/>
      <c r="G48" s="393"/>
      <c r="H48" s="396"/>
    </row>
    <row r="49" spans="2:8">
      <c r="B49" s="392"/>
      <c r="C49" s="458" t="s">
        <v>722</v>
      </c>
      <c r="D49" s="394"/>
      <c r="E49" s="394"/>
      <c r="F49" s="457"/>
      <c r="G49" s="458" t="s">
        <v>723</v>
      </c>
      <c r="H49" s="459"/>
    </row>
    <row r="50" spans="2:8">
      <c r="B50" s="392"/>
      <c r="C50" s="390" t="s">
        <v>724</v>
      </c>
      <c r="D50" s="394"/>
      <c r="E50" s="394"/>
      <c r="F50" s="395"/>
      <c r="G50" s="390" t="s">
        <v>724</v>
      </c>
      <c r="H50" s="396"/>
    </row>
    <row r="51" spans="2:8">
      <c r="B51" s="392"/>
      <c r="C51" s="394"/>
      <c r="D51" s="394"/>
      <c r="E51" s="394"/>
      <c r="F51" s="394"/>
      <c r="G51" s="394"/>
      <c r="H51" s="396"/>
    </row>
    <row r="52" spans="2:8">
      <c r="B52" s="392"/>
      <c r="C52" s="394"/>
      <c r="D52" s="394"/>
      <c r="E52" s="394"/>
      <c r="F52" s="394"/>
      <c r="G52" s="394"/>
      <c r="H52" s="396"/>
    </row>
    <row r="53" spans="2:8" ht="15" thickBot="1">
      <c r="B53" s="381"/>
      <c r="C53" s="397"/>
      <c r="D53" s="397"/>
      <c r="E53" s="398"/>
      <c r="F53" s="397"/>
      <c r="G53" s="397"/>
      <c r="H53" s="334"/>
    </row>
  </sheetData>
  <mergeCells count="26">
    <mergeCell ref="B6:H6"/>
    <mergeCell ref="B2:E2"/>
    <mergeCell ref="F2:H3"/>
    <mergeCell ref="B3:E3"/>
    <mergeCell ref="B4:H4"/>
    <mergeCell ref="B5:H5"/>
    <mergeCell ref="C27:F27"/>
    <mergeCell ref="B7:H7"/>
    <mergeCell ref="C12:H12"/>
    <mergeCell ref="C13:H13"/>
    <mergeCell ref="C14:H14"/>
    <mergeCell ref="C16:H16"/>
    <mergeCell ref="C18:G18"/>
    <mergeCell ref="C19:G19"/>
    <mergeCell ref="C20:G20"/>
    <mergeCell ref="C21:H21"/>
    <mergeCell ref="C24:G24"/>
    <mergeCell ref="C26:G26"/>
    <mergeCell ref="C39:G39"/>
    <mergeCell ref="C40:H40"/>
    <mergeCell ref="C28:G28"/>
    <mergeCell ref="C33:G33"/>
    <mergeCell ref="B34:H34"/>
    <mergeCell ref="C35:E35"/>
    <mergeCell ref="C37:H37"/>
    <mergeCell ref="C38:G38"/>
  </mergeCells>
  <dataValidations count="1">
    <dataValidation allowBlank="1" showInputMessage="1" showErrorMessage="1" errorTitle="EDU" error="Utilice dos cifras decimales" promptTitle="VIVA" prompt="Utilice dos cifras decimales" sqref="H19"/>
  </dataValidation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G75"/>
  <sheetViews>
    <sheetView topLeftCell="A52" zoomScale="85" zoomScaleNormal="85" workbookViewId="0">
      <selection activeCell="G72" sqref="G72"/>
    </sheetView>
  </sheetViews>
  <sheetFormatPr baseColWidth="10" defaultRowHeight="14.4"/>
  <cols>
    <col min="1" max="1" width="2.109375" customWidth="1"/>
    <col min="2" max="2" width="5.44140625" bestFit="1" customWidth="1"/>
    <col min="3" max="3" width="68.88671875" customWidth="1"/>
    <col min="4" max="4" width="8" bestFit="1" customWidth="1"/>
    <col min="5" max="5" width="6" bestFit="1" customWidth="1"/>
    <col min="6" max="6" width="11.88671875" bestFit="1" customWidth="1"/>
    <col min="7" max="7" width="20.5546875" bestFit="1" customWidth="1"/>
  </cols>
  <sheetData>
    <row r="1" spans="2:7" ht="15" thickBot="1"/>
    <row r="2" spans="2:7" ht="73.5" customHeight="1" thickBot="1">
      <c r="B2" s="682" t="s">
        <v>943</v>
      </c>
      <c r="C2" s="683"/>
      <c r="D2" s="684"/>
      <c r="E2" s="614"/>
      <c r="F2" s="614"/>
      <c r="G2" s="615"/>
    </row>
    <row r="3" spans="2:7" ht="16.2" thickBot="1">
      <c r="B3" s="685" t="s">
        <v>479</v>
      </c>
      <c r="C3" s="686"/>
      <c r="D3" s="686"/>
      <c r="E3" s="686"/>
      <c r="F3" s="686"/>
      <c r="G3" s="687"/>
    </row>
    <row r="4" spans="2:7">
      <c r="B4" s="688" t="s">
        <v>480</v>
      </c>
      <c r="C4" s="689"/>
      <c r="D4" s="689"/>
      <c r="E4" s="689"/>
      <c r="F4" s="689"/>
      <c r="G4" s="690"/>
    </row>
    <row r="5" spans="2:7">
      <c r="B5" s="691" t="s">
        <v>481</v>
      </c>
      <c r="C5" s="692"/>
      <c r="D5" s="692"/>
      <c r="E5" s="692"/>
      <c r="F5" s="692"/>
      <c r="G5" s="190">
        <v>43</v>
      </c>
    </row>
    <row r="6" spans="2:7">
      <c r="B6" s="191" t="s">
        <v>1</v>
      </c>
      <c r="C6" s="192" t="s">
        <v>2</v>
      </c>
      <c r="D6" s="192" t="s">
        <v>3</v>
      </c>
      <c r="E6" s="192" t="s">
        <v>66</v>
      </c>
      <c r="F6" s="192" t="s">
        <v>482</v>
      </c>
      <c r="G6" s="193" t="s">
        <v>5</v>
      </c>
    </row>
    <row r="7" spans="2:7">
      <c r="B7" s="194">
        <v>1</v>
      </c>
      <c r="C7" s="195" t="s">
        <v>483</v>
      </c>
      <c r="D7" s="195"/>
      <c r="E7" s="196"/>
      <c r="F7" s="195"/>
      <c r="G7" s="197"/>
    </row>
    <row r="8" spans="2:7" ht="26.4">
      <c r="B8" s="198" t="s">
        <v>484</v>
      </c>
      <c r="C8" s="199" t="s">
        <v>485</v>
      </c>
      <c r="D8" s="200" t="s">
        <v>138</v>
      </c>
      <c r="E8" s="223">
        <v>0</v>
      </c>
      <c r="F8" s="201">
        <v>125000</v>
      </c>
      <c r="G8" s="202">
        <f t="shared" ref="G8:G14" si="0">ROUND((E8*F8),0)</f>
        <v>0</v>
      </c>
    </row>
    <row r="9" spans="2:7">
      <c r="B9" s="198" t="s">
        <v>486</v>
      </c>
      <c r="C9" s="203" t="s">
        <v>487</v>
      </c>
      <c r="D9" s="204" t="s">
        <v>138</v>
      </c>
      <c r="E9" s="223">
        <v>1</v>
      </c>
      <c r="F9" s="201">
        <v>41500</v>
      </c>
      <c r="G9" s="205">
        <f t="shared" si="0"/>
        <v>41500</v>
      </c>
    </row>
    <row r="10" spans="2:7">
      <c r="B10" s="198" t="s">
        <v>488</v>
      </c>
      <c r="C10" s="203" t="s">
        <v>489</v>
      </c>
      <c r="D10" s="204" t="s">
        <v>138</v>
      </c>
      <c r="E10" s="223">
        <v>1</v>
      </c>
      <c r="F10" s="201">
        <v>48900</v>
      </c>
      <c r="G10" s="205">
        <f t="shared" si="0"/>
        <v>48900</v>
      </c>
    </row>
    <row r="11" spans="2:7">
      <c r="B11" s="198" t="s">
        <v>490</v>
      </c>
      <c r="C11" s="203" t="s">
        <v>491</v>
      </c>
      <c r="D11" s="204" t="s">
        <v>492</v>
      </c>
      <c r="E11" s="223">
        <v>1</v>
      </c>
      <c r="F11" s="201">
        <v>50508</v>
      </c>
      <c r="G11" s="205">
        <f t="shared" si="0"/>
        <v>50508</v>
      </c>
    </row>
    <row r="12" spans="2:7">
      <c r="B12" s="198" t="s">
        <v>493</v>
      </c>
      <c r="C12" s="203" t="s">
        <v>494</v>
      </c>
      <c r="D12" s="204" t="s">
        <v>138</v>
      </c>
      <c r="E12" s="224">
        <v>0</v>
      </c>
      <c r="F12" s="201">
        <f>ROUND((I12/$G$5),0)</f>
        <v>0</v>
      </c>
      <c r="G12" s="205">
        <f t="shared" si="0"/>
        <v>0</v>
      </c>
    </row>
    <row r="13" spans="2:7">
      <c r="B13" s="198" t="s">
        <v>495</v>
      </c>
      <c r="C13" s="203" t="s">
        <v>496</v>
      </c>
      <c r="D13" s="204" t="s">
        <v>138</v>
      </c>
      <c r="E13" s="224">
        <v>0</v>
      </c>
      <c r="F13" s="201">
        <f>ROUND((I13/$G$5),0)</f>
        <v>0</v>
      </c>
      <c r="G13" s="205">
        <f t="shared" si="0"/>
        <v>0</v>
      </c>
    </row>
    <row r="14" spans="2:7">
      <c r="B14" s="198" t="s">
        <v>497</v>
      </c>
      <c r="C14" s="206" t="s">
        <v>498</v>
      </c>
      <c r="D14" s="204" t="s">
        <v>499</v>
      </c>
      <c r="E14" s="224">
        <v>0</v>
      </c>
      <c r="F14" s="201">
        <f>ROUND((I14/$G$5),0)</f>
        <v>0</v>
      </c>
      <c r="G14" s="205">
        <f t="shared" si="0"/>
        <v>0</v>
      </c>
    </row>
    <row r="15" spans="2:7">
      <c r="B15" s="194">
        <v>2</v>
      </c>
      <c r="C15" s="195" t="s">
        <v>500</v>
      </c>
      <c r="D15" s="195"/>
      <c r="E15" s="225"/>
      <c r="F15" s="195"/>
      <c r="G15" s="197"/>
    </row>
    <row r="16" spans="2:7">
      <c r="B16" s="198" t="s">
        <v>501</v>
      </c>
      <c r="C16" s="203" t="s">
        <v>502</v>
      </c>
      <c r="D16" s="204" t="s">
        <v>138</v>
      </c>
      <c r="E16" s="224">
        <v>0</v>
      </c>
      <c r="F16" s="201">
        <v>13500</v>
      </c>
      <c r="G16" s="205">
        <f t="shared" ref="G16:G24" si="1">ROUND((E16*F16),0)</f>
        <v>0</v>
      </c>
    </row>
    <row r="17" spans="2:7">
      <c r="B17" s="207">
        <v>2.1</v>
      </c>
      <c r="C17" s="203" t="s">
        <v>503</v>
      </c>
      <c r="D17" s="204" t="s">
        <v>102</v>
      </c>
      <c r="E17" s="223">
        <v>50</v>
      </c>
      <c r="F17" s="201">
        <v>3500</v>
      </c>
      <c r="G17" s="205">
        <f t="shared" si="1"/>
        <v>175000</v>
      </c>
    </row>
    <row r="18" spans="2:7">
      <c r="B18" s="207">
        <v>2.2000000000000002</v>
      </c>
      <c r="C18" s="203" t="s">
        <v>504</v>
      </c>
      <c r="D18" s="204" t="s">
        <v>102</v>
      </c>
      <c r="E18" s="223">
        <v>0</v>
      </c>
      <c r="F18" s="201">
        <v>4364</v>
      </c>
      <c r="G18" s="205">
        <f t="shared" si="1"/>
        <v>0</v>
      </c>
    </row>
    <row r="19" spans="2:7">
      <c r="B19" s="198" t="s">
        <v>505</v>
      </c>
      <c r="C19" s="203" t="s">
        <v>506</v>
      </c>
      <c r="D19" s="204" t="s">
        <v>102</v>
      </c>
      <c r="E19" s="223"/>
      <c r="F19" s="201">
        <v>2997</v>
      </c>
      <c r="G19" s="205">
        <f t="shared" si="1"/>
        <v>0</v>
      </c>
    </row>
    <row r="20" spans="2:7" ht="26.4">
      <c r="B20" s="207">
        <v>2.2999999999999998</v>
      </c>
      <c r="C20" s="208" t="s">
        <v>507</v>
      </c>
      <c r="D20" s="204" t="s">
        <v>102</v>
      </c>
      <c r="E20" s="223">
        <v>0</v>
      </c>
      <c r="F20" s="201">
        <v>4409</v>
      </c>
      <c r="G20" s="205">
        <f t="shared" si="1"/>
        <v>0</v>
      </c>
    </row>
    <row r="21" spans="2:7" ht="39.6">
      <c r="B21" s="207" t="s">
        <v>508</v>
      </c>
      <c r="C21" s="206" t="s">
        <v>509</v>
      </c>
      <c r="D21" s="204" t="s">
        <v>138</v>
      </c>
      <c r="E21" s="223">
        <v>0</v>
      </c>
      <c r="F21" s="201">
        <v>42500</v>
      </c>
      <c r="G21" s="205">
        <f t="shared" si="1"/>
        <v>0</v>
      </c>
    </row>
    <row r="22" spans="2:7" ht="39.6">
      <c r="B22" s="207" t="s">
        <v>510</v>
      </c>
      <c r="C22" s="206" t="s">
        <v>511</v>
      </c>
      <c r="D22" s="204" t="s">
        <v>138</v>
      </c>
      <c r="E22" s="223">
        <v>0</v>
      </c>
      <c r="F22" s="201">
        <v>32400</v>
      </c>
      <c r="G22" s="205">
        <f t="shared" si="1"/>
        <v>0</v>
      </c>
    </row>
    <row r="23" spans="2:7" ht="39.6">
      <c r="B23" s="207">
        <v>2.4</v>
      </c>
      <c r="C23" s="206" t="s">
        <v>512</v>
      </c>
      <c r="D23" s="204" t="s">
        <v>138</v>
      </c>
      <c r="E23" s="223">
        <v>0</v>
      </c>
      <c r="F23" s="201">
        <v>9900</v>
      </c>
      <c r="G23" s="205">
        <f t="shared" si="1"/>
        <v>0</v>
      </c>
    </row>
    <row r="24" spans="2:7" ht="26.4">
      <c r="B24" s="207">
        <v>2.5</v>
      </c>
      <c r="C24" s="206" t="s">
        <v>513</v>
      </c>
      <c r="D24" s="204" t="s">
        <v>138</v>
      </c>
      <c r="E24" s="223">
        <v>0</v>
      </c>
      <c r="F24" s="201">
        <v>22900</v>
      </c>
      <c r="G24" s="205">
        <f t="shared" si="1"/>
        <v>0</v>
      </c>
    </row>
    <row r="25" spans="2:7">
      <c r="B25" s="209" t="s">
        <v>514</v>
      </c>
      <c r="C25" s="195" t="s">
        <v>515</v>
      </c>
      <c r="D25" s="195"/>
      <c r="E25" s="225"/>
      <c r="F25" s="195"/>
      <c r="G25" s="197"/>
    </row>
    <row r="26" spans="2:7">
      <c r="B26" s="198" t="s">
        <v>516</v>
      </c>
      <c r="C26" s="203" t="s">
        <v>517</v>
      </c>
      <c r="D26" s="204" t="s">
        <v>138</v>
      </c>
      <c r="E26" s="224">
        <v>0</v>
      </c>
      <c r="F26" s="201">
        <v>60000</v>
      </c>
      <c r="G26" s="205">
        <f>ROUND((E26*F26),0)</f>
        <v>0</v>
      </c>
    </row>
    <row r="27" spans="2:7">
      <c r="B27" s="198" t="s">
        <v>518</v>
      </c>
      <c r="C27" s="203" t="s">
        <v>519</v>
      </c>
      <c r="D27" s="204" t="s">
        <v>138</v>
      </c>
      <c r="E27" s="224">
        <v>0</v>
      </c>
      <c r="F27" s="201">
        <v>80000</v>
      </c>
      <c r="G27" s="205">
        <f>ROUND((E27*F27),0)</f>
        <v>0</v>
      </c>
    </row>
    <row r="28" spans="2:7">
      <c r="B28" s="198" t="s">
        <v>520</v>
      </c>
      <c r="C28" s="203" t="s">
        <v>521</v>
      </c>
      <c r="D28" s="204" t="s">
        <v>138</v>
      </c>
      <c r="E28" s="224">
        <v>0</v>
      </c>
      <c r="F28" s="201">
        <v>73000</v>
      </c>
      <c r="G28" s="205">
        <f>ROUND((E28*F28),0)</f>
        <v>0</v>
      </c>
    </row>
    <row r="29" spans="2:7">
      <c r="B29" s="198" t="s">
        <v>522</v>
      </c>
      <c r="C29" s="203" t="s">
        <v>523</v>
      </c>
      <c r="D29" s="204" t="s">
        <v>138</v>
      </c>
      <c r="E29" s="224">
        <v>0</v>
      </c>
      <c r="F29" s="201">
        <v>38280</v>
      </c>
      <c r="G29" s="205">
        <f>ROUND((E29*F29),0)</f>
        <v>0</v>
      </c>
    </row>
    <row r="30" spans="2:7">
      <c r="B30" s="198" t="s">
        <v>524</v>
      </c>
      <c r="C30" s="203" t="s">
        <v>525</v>
      </c>
      <c r="D30" s="204" t="s">
        <v>138</v>
      </c>
      <c r="E30" s="224">
        <v>0</v>
      </c>
      <c r="F30" s="201">
        <v>29000</v>
      </c>
      <c r="G30" s="205">
        <f>ROUND((E30*F30),0)</f>
        <v>0</v>
      </c>
    </row>
    <row r="31" spans="2:7">
      <c r="B31" s="209" t="s">
        <v>526</v>
      </c>
      <c r="C31" s="195" t="s">
        <v>527</v>
      </c>
      <c r="D31" s="195"/>
      <c r="E31" s="225"/>
      <c r="F31" s="195"/>
      <c r="G31" s="197"/>
    </row>
    <row r="32" spans="2:7">
      <c r="B32" s="198" t="s">
        <v>528</v>
      </c>
      <c r="C32" s="203" t="s">
        <v>529</v>
      </c>
      <c r="D32" s="204" t="s">
        <v>138</v>
      </c>
      <c r="E32" s="224">
        <v>0</v>
      </c>
      <c r="F32" s="201">
        <v>35000</v>
      </c>
      <c r="G32" s="205">
        <f>ROUND((E32*F32),0)</f>
        <v>0</v>
      </c>
    </row>
    <row r="33" spans="2:7" ht="118.8">
      <c r="B33" s="198" t="s">
        <v>530</v>
      </c>
      <c r="C33" s="206" t="s">
        <v>531</v>
      </c>
      <c r="D33" s="204" t="s">
        <v>532</v>
      </c>
      <c r="E33" s="224">
        <v>0</v>
      </c>
      <c r="F33" s="201">
        <v>464000</v>
      </c>
      <c r="G33" s="205">
        <f>ROUND((E33*F33),0)</f>
        <v>0</v>
      </c>
    </row>
    <row r="34" spans="2:7" ht="92.4">
      <c r="B34" s="198" t="s">
        <v>533</v>
      </c>
      <c r="C34" s="206" t="s">
        <v>534</v>
      </c>
      <c r="D34" s="204" t="s">
        <v>532</v>
      </c>
      <c r="E34" s="224">
        <v>0</v>
      </c>
      <c r="F34" s="201">
        <v>558000</v>
      </c>
      <c r="G34" s="205">
        <f>ROUND((E34*F34),0)</f>
        <v>0</v>
      </c>
    </row>
    <row r="35" spans="2:7" ht="39.6">
      <c r="B35" s="198" t="s">
        <v>535</v>
      </c>
      <c r="C35" s="206" t="s">
        <v>536</v>
      </c>
      <c r="D35" s="204" t="s">
        <v>532</v>
      </c>
      <c r="E35" s="224">
        <v>0</v>
      </c>
      <c r="F35" s="201">
        <v>1800000</v>
      </c>
      <c r="G35" s="205">
        <f>ROUND((E35*F35),0)</f>
        <v>0</v>
      </c>
    </row>
    <row r="36" spans="2:7">
      <c r="B36" s="194">
        <v>3</v>
      </c>
      <c r="C36" s="195" t="s">
        <v>537</v>
      </c>
      <c r="D36" s="195"/>
      <c r="E36" s="225"/>
      <c r="F36" s="195"/>
      <c r="G36" s="197"/>
    </row>
    <row r="37" spans="2:7">
      <c r="B37" s="207">
        <v>3.1</v>
      </c>
      <c r="C37" s="203" t="s">
        <v>538</v>
      </c>
      <c r="D37" s="204" t="s">
        <v>138</v>
      </c>
      <c r="E37" s="224">
        <v>0</v>
      </c>
      <c r="F37" s="210">
        <v>150800</v>
      </c>
      <c r="G37" s="205">
        <f>ROUND((E37*F37),0)</f>
        <v>0</v>
      </c>
    </row>
    <row r="38" spans="2:7">
      <c r="B38" s="207">
        <v>3.2</v>
      </c>
      <c r="C38" s="203" t="s">
        <v>539</v>
      </c>
      <c r="D38" s="204" t="s">
        <v>102</v>
      </c>
      <c r="E38" s="224">
        <v>0</v>
      </c>
      <c r="F38" s="201">
        <v>10200</v>
      </c>
      <c r="G38" s="205">
        <f>ROUND((E38*F38),0)</f>
        <v>0</v>
      </c>
    </row>
    <row r="39" spans="2:7" ht="26.4">
      <c r="B39" s="207">
        <v>3.3</v>
      </c>
      <c r="C39" s="208" t="s">
        <v>540</v>
      </c>
      <c r="D39" s="204" t="s">
        <v>138</v>
      </c>
      <c r="E39" s="224">
        <v>0</v>
      </c>
      <c r="F39" s="201">
        <v>256000</v>
      </c>
      <c r="G39" s="205">
        <f>ROUND((E39*F39),0)</f>
        <v>0</v>
      </c>
    </row>
    <row r="40" spans="2:7">
      <c r="B40" s="207">
        <v>3.1</v>
      </c>
      <c r="C40" s="203" t="s">
        <v>541</v>
      </c>
      <c r="D40" s="204" t="s">
        <v>138</v>
      </c>
      <c r="E40" s="223">
        <v>2</v>
      </c>
      <c r="F40" s="201">
        <v>50900</v>
      </c>
      <c r="G40" s="205">
        <f>ROUND((E40*F40),0)</f>
        <v>101800</v>
      </c>
    </row>
    <row r="41" spans="2:7">
      <c r="B41" s="194">
        <v>4</v>
      </c>
      <c r="C41" s="195" t="s">
        <v>542</v>
      </c>
      <c r="D41" s="195"/>
      <c r="E41" s="225"/>
      <c r="F41" s="195"/>
      <c r="G41" s="197"/>
    </row>
    <row r="42" spans="2:7">
      <c r="B42" s="207">
        <v>4.0999999999999996</v>
      </c>
      <c r="C42" s="203" t="s">
        <v>543</v>
      </c>
      <c r="D42" s="204" t="s">
        <v>544</v>
      </c>
      <c r="E42" s="224">
        <v>16</v>
      </c>
      <c r="F42" s="201">
        <v>8200</v>
      </c>
      <c r="G42" s="205">
        <f t="shared" ref="G42:G50" si="2">ROUND((E42*F42),0)</f>
        <v>131200</v>
      </c>
    </row>
    <row r="43" spans="2:7">
      <c r="B43" s="207">
        <v>4.2</v>
      </c>
      <c r="C43" s="203" t="s">
        <v>545</v>
      </c>
      <c r="D43" s="204" t="s">
        <v>544</v>
      </c>
      <c r="E43" s="224">
        <v>16</v>
      </c>
      <c r="F43" s="201">
        <v>5500</v>
      </c>
      <c r="G43" s="205">
        <f t="shared" si="2"/>
        <v>88000</v>
      </c>
    </row>
    <row r="44" spans="2:7">
      <c r="B44" s="207">
        <v>4.3</v>
      </c>
      <c r="C44" s="203" t="s">
        <v>546</v>
      </c>
      <c r="D44" s="204" t="s">
        <v>138</v>
      </c>
      <c r="E44" s="224">
        <v>16</v>
      </c>
      <c r="F44" s="201">
        <v>7500</v>
      </c>
      <c r="G44" s="205">
        <f t="shared" si="2"/>
        <v>120000</v>
      </c>
    </row>
    <row r="45" spans="2:7">
      <c r="B45" s="207">
        <v>4.4000000000000004</v>
      </c>
      <c r="C45" s="203" t="s">
        <v>547</v>
      </c>
      <c r="D45" s="204" t="s">
        <v>544</v>
      </c>
      <c r="E45" s="224">
        <v>16</v>
      </c>
      <c r="F45" s="201">
        <v>1700</v>
      </c>
      <c r="G45" s="205">
        <f t="shared" si="2"/>
        <v>27200</v>
      </c>
    </row>
    <row r="46" spans="2:7">
      <c r="B46" s="207">
        <v>4.5</v>
      </c>
      <c r="C46" s="203" t="s">
        <v>548</v>
      </c>
      <c r="D46" s="204" t="s">
        <v>138</v>
      </c>
      <c r="E46" s="224">
        <v>16</v>
      </c>
      <c r="F46" s="201">
        <v>960</v>
      </c>
      <c r="G46" s="205">
        <f t="shared" si="2"/>
        <v>15360</v>
      </c>
    </row>
    <row r="47" spans="2:7">
      <c r="B47" s="207">
        <v>4.5999999999999996</v>
      </c>
      <c r="C47" s="203" t="s">
        <v>549</v>
      </c>
      <c r="D47" s="204" t="s">
        <v>138</v>
      </c>
      <c r="E47" s="224">
        <v>8</v>
      </c>
      <c r="F47" s="201">
        <v>28900</v>
      </c>
      <c r="G47" s="205">
        <f t="shared" si="2"/>
        <v>231200</v>
      </c>
    </row>
    <row r="48" spans="2:7">
      <c r="B48" s="207">
        <v>4.7</v>
      </c>
      <c r="C48" s="211" t="s">
        <v>550</v>
      </c>
      <c r="D48" s="200" t="s">
        <v>138</v>
      </c>
      <c r="E48" s="224">
        <v>16</v>
      </c>
      <c r="F48" s="201">
        <v>800</v>
      </c>
      <c r="G48" s="202">
        <f t="shared" si="2"/>
        <v>12800</v>
      </c>
    </row>
    <row r="49" spans="2:7" ht="26.4">
      <c r="B49" s="207">
        <v>4.8</v>
      </c>
      <c r="C49" s="212" t="s">
        <v>551</v>
      </c>
      <c r="D49" s="200" t="s">
        <v>138</v>
      </c>
      <c r="E49" s="224">
        <v>0</v>
      </c>
      <c r="F49" s="201">
        <v>534270</v>
      </c>
      <c r="G49" s="202">
        <f t="shared" si="2"/>
        <v>0</v>
      </c>
    </row>
    <row r="50" spans="2:7" ht="79.2">
      <c r="B50" s="198" t="s">
        <v>552</v>
      </c>
      <c r="C50" s="212" t="s">
        <v>553</v>
      </c>
      <c r="D50" s="200" t="s">
        <v>532</v>
      </c>
      <c r="E50" s="224">
        <v>0</v>
      </c>
      <c r="F50" s="201">
        <v>1405000</v>
      </c>
      <c r="G50" s="202">
        <f t="shared" si="2"/>
        <v>0</v>
      </c>
    </row>
    <row r="51" spans="2:7">
      <c r="B51" s="194">
        <v>5</v>
      </c>
      <c r="C51" s="195" t="s">
        <v>554</v>
      </c>
      <c r="D51" s="195"/>
      <c r="E51" s="225"/>
      <c r="F51" s="195"/>
      <c r="G51" s="197"/>
    </row>
    <row r="52" spans="2:7" ht="26.4">
      <c r="B52" s="198" t="s">
        <v>555</v>
      </c>
      <c r="C52" s="199" t="s">
        <v>556</v>
      </c>
      <c r="D52" s="200" t="s">
        <v>138</v>
      </c>
      <c r="E52" s="224">
        <v>0</v>
      </c>
      <c r="F52" s="201">
        <v>74080</v>
      </c>
      <c r="G52" s="202">
        <f t="shared" ref="G52:G58" si="3">ROUND((E52*F52),0)</f>
        <v>0</v>
      </c>
    </row>
    <row r="53" spans="2:7">
      <c r="B53" s="198" t="s">
        <v>557</v>
      </c>
      <c r="C53" s="199" t="s">
        <v>558</v>
      </c>
      <c r="D53" s="200" t="s">
        <v>138</v>
      </c>
      <c r="E53" s="224">
        <v>0</v>
      </c>
      <c r="F53" s="201">
        <v>67200</v>
      </c>
      <c r="G53" s="202">
        <f t="shared" si="3"/>
        <v>0</v>
      </c>
    </row>
    <row r="54" spans="2:7">
      <c r="B54" s="207">
        <v>5.0999999999999996</v>
      </c>
      <c r="C54" s="211" t="s">
        <v>559</v>
      </c>
      <c r="D54" s="200" t="s">
        <v>138</v>
      </c>
      <c r="E54" s="224">
        <v>8</v>
      </c>
      <c r="F54" s="201">
        <v>27900</v>
      </c>
      <c r="G54" s="202">
        <f t="shared" si="3"/>
        <v>223200</v>
      </c>
    </row>
    <row r="55" spans="2:7">
      <c r="B55" s="207">
        <v>5.2</v>
      </c>
      <c r="C55" s="211" t="s">
        <v>560</v>
      </c>
      <c r="D55" s="200" t="s">
        <v>138</v>
      </c>
      <c r="E55" s="224">
        <v>0</v>
      </c>
      <c r="F55" s="201">
        <v>125000</v>
      </c>
      <c r="G55" s="202">
        <f t="shared" si="3"/>
        <v>0</v>
      </c>
    </row>
    <row r="56" spans="2:7">
      <c r="B56" s="198" t="s">
        <v>561</v>
      </c>
      <c r="C56" s="211" t="s">
        <v>562</v>
      </c>
      <c r="D56" s="200" t="s">
        <v>138</v>
      </c>
      <c r="E56" s="224">
        <v>0</v>
      </c>
      <c r="F56" s="201">
        <v>44000</v>
      </c>
      <c r="G56" s="202">
        <f t="shared" si="3"/>
        <v>0</v>
      </c>
    </row>
    <row r="57" spans="2:7">
      <c r="B57" s="198" t="s">
        <v>563</v>
      </c>
      <c r="C57" s="211" t="s">
        <v>564</v>
      </c>
      <c r="D57" s="200" t="s">
        <v>138</v>
      </c>
      <c r="E57" s="224">
        <v>0</v>
      </c>
      <c r="F57" s="201">
        <v>32000</v>
      </c>
      <c r="G57" s="202">
        <f t="shared" si="3"/>
        <v>0</v>
      </c>
    </row>
    <row r="58" spans="2:7">
      <c r="B58" s="198" t="s">
        <v>565</v>
      </c>
      <c r="C58" s="203" t="s">
        <v>566</v>
      </c>
      <c r="D58" s="204" t="s">
        <v>138</v>
      </c>
      <c r="E58" s="224">
        <v>0</v>
      </c>
      <c r="F58" s="201">
        <v>5000</v>
      </c>
      <c r="G58" s="205">
        <f t="shared" si="3"/>
        <v>0</v>
      </c>
    </row>
    <row r="59" spans="2:7">
      <c r="B59" s="209" t="s">
        <v>567</v>
      </c>
      <c r="C59" s="195" t="s">
        <v>568</v>
      </c>
      <c r="D59" s="195"/>
      <c r="E59" s="225"/>
      <c r="F59" s="195"/>
      <c r="G59" s="197"/>
    </row>
    <row r="60" spans="2:7">
      <c r="B60" s="198" t="s">
        <v>569</v>
      </c>
      <c r="C60" s="203" t="s">
        <v>570</v>
      </c>
      <c r="D60" s="204" t="s">
        <v>138</v>
      </c>
      <c r="E60" s="224">
        <v>0</v>
      </c>
      <c r="F60" s="201">
        <v>113680</v>
      </c>
      <c r="G60" s="205">
        <f>ROUND((E60*F60),0)</f>
        <v>0</v>
      </c>
    </row>
    <row r="61" spans="2:7" ht="26.4">
      <c r="B61" s="198" t="s">
        <v>571</v>
      </c>
      <c r="C61" s="208" t="s">
        <v>572</v>
      </c>
      <c r="D61" s="204" t="s">
        <v>138</v>
      </c>
      <c r="E61" s="224">
        <v>0</v>
      </c>
      <c r="F61" s="201">
        <v>92800</v>
      </c>
      <c r="G61" s="205">
        <f>ROUND((E61*F61),0)</f>
        <v>0</v>
      </c>
    </row>
    <row r="62" spans="2:7" ht="26.4">
      <c r="B62" s="198" t="s">
        <v>573</v>
      </c>
      <c r="C62" s="208" t="s">
        <v>574</v>
      </c>
      <c r="D62" s="204" t="s">
        <v>138</v>
      </c>
      <c r="E62" s="224">
        <v>0</v>
      </c>
      <c r="F62" s="201">
        <v>110000</v>
      </c>
      <c r="G62" s="205">
        <f>ROUND((E62*F62),0)</f>
        <v>0</v>
      </c>
    </row>
    <row r="63" spans="2:7" ht="26.4">
      <c r="B63" s="198" t="s">
        <v>575</v>
      </c>
      <c r="C63" s="208" t="s">
        <v>576</v>
      </c>
      <c r="D63" s="204" t="s">
        <v>532</v>
      </c>
      <c r="E63" s="224">
        <v>0</v>
      </c>
      <c r="F63" s="201">
        <v>179000</v>
      </c>
      <c r="G63" s="205">
        <f>ROUND((E63*F63),0)</f>
        <v>0</v>
      </c>
    </row>
    <row r="64" spans="2:7">
      <c r="B64" s="209" t="s">
        <v>577</v>
      </c>
      <c r="C64" s="195" t="s">
        <v>578</v>
      </c>
      <c r="D64" s="195"/>
      <c r="E64" s="225"/>
      <c r="F64" s="195"/>
      <c r="G64" s="197"/>
    </row>
    <row r="65" spans="2:7">
      <c r="B65" s="198" t="s">
        <v>579</v>
      </c>
      <c r="C65" s="203" t="s">
        <v>580</v>
      </c>
      <c r="D65" s="204" t="s">
        <v>138</v>
      </c>
      <c r="E65" s="224">
        <v>0</v>
      </c>
      <c r="F65" s="201">
        <v>1500000</v>
      </c>
      <c r="G65" s="205">
        <f>ROUND((E65*F65),0)</f>
        <v>0</v>
      </c>
    </row>
    <row r="66" spans="2:7">
      <c r="B66" s="198" t="s">
        <v>581</v>
      </c>
      <c r="C66" s="203" t="s">
        <v>582</v>
      </c>
      <c r="D66" s="204" t="s">
        <v>138</v>
      </c>
      <c r="E66" s="224">
        <v>0</v>
      </c>
      <c r="F66" s="201">
        <v>980000</v>
      </c>
      <c r="G66" s="205">
        <f>ROUND((E66*F66),0)</f>
        <v>0</v>
      </c>
    </row>
    <row r="67" spans="2:7">
      <c r="B67" s="198" t="s">
        <v>583</v>
      </c>
      <c r="C67" s="203" t="s">
        <v>584</v>
      </c>
      <c r="D67" s="204" t="s">
        <v>138</v>
      </c>
      <c r="E67" s="224">
        <v>0</v>
      </c>
      <c r="F67" s="201">
        <v>1300000</v>
      </c>
      <c r="G67" s="205">
        <f>ROUND((E67*F67),0)</f>
        <v>0</v>
      </c>
    </row>
    <row r="68" spans="2:7">
      <c r="B68" s="680" t="s">
        <v>44</v>
      </c>
      <c r="C68" s="681"/>
      <c r="D68" s="681"/>
      <c r="E68" s="681"/>
      <c r="F68" s="681"/>
      <c r="G68" s="213">
        <f>SUM(G8:G63)</f>
        <v>1266668</v>
      </c>
    </row>
    <row r="69" spans="2:7">
      <c r="B69" s="198"/>
      <c r="C69" s="214" t="s">
        <v>585</v>
      </c>
      <c r="D69" s="214"/>
      <c r="E69" s="215"/>
      <c r="F69" s="214"/>
      <c r="G69" s="216"/>
    </row>
    <row r="70" spans="2:7">
      <c r="B70" s="198"/>
      <c r="C70" s="214" t="s">
        <v>477</v>
      </c>
      <c r="D70" s="214"/>
      <c r="E70" s="215"/>
      <c r="F70" s="214"/>
      <c r="G70" s="216">
        <f>G68</f>
        <v>1266668</v>
      </c>
    </row>
    <row r="71" spans="2:7">
      <c r="B71" s="198"/>
      <c r="C71" s="214" t="s">
        <v>586</v>
      </c>
      <c r="D71" s="214"/>
      <c r="E71" s="215"/>
      <c r="F71" s="214"/>
      <c r="G71" s="217"/>
    </row>
    <row r="72" spans="2:7">
      <c r="B72" s="218"/>
      <c r="C72" s="219"/>
      <c r="D72" s="220"/>
      <c r="E72" s="221"/>
      <c r="F72" s="219"/>
      <c r="G72" s="222"/>
    </row>
    <row r="73" spans="2:7">
      <c r="B73" s="218"/>
      <c r="C73" s="219"/>
      <c r="D73" s="220"/>
      <c r="E73" s="221"/>
      <c r="F73" s="219"/>
      <c r="G73" s="222"/>
    </row>
    <row r="74" spans="2:7">
      <c r="B74" s="218"/>
      <c r="C74" s="219"/>
      <c r="D74" s="220"/>
      <c r="E74" s="221"/>
      <c r="F74" s="219"/>
      <c r="G74" s="222"/>
    </row>
    <row r="75" spans="2:7" ht="15" thickBot="1">
      <c r="B75" s="226"/>
      <c r="C75" s="227" t="s">
        <v>587</v>
      </c>
      <c r="D75" s="228"/>
      <c r="E75" s="229"/>
      <c r="F75" s="227"/>
      <c r="G75" s="230"/>
    </row>
  </sheetData>
  <mergeCells count="6">
    <mergeCell ref="B68:F68"/>
    <mergeCell ref="B2:C2"/>
    <mergeCell ref="D2:G2"/>
    <mergeCell ref="B3:G3"/>
    <mergeCell ref="B4:G4"/>
    <mergeCell ref="B5:F5"/>
  </mergeCells>
  <pageMargins left="0.7" right="0.7" top="0.75" bottom="0.75" header="0.3" footer="0.3"/>
  <drawing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2"/>
  <sheetViews>
    <sheetView workbookViewId="0">
      <selection activeCell="F12" sqref="F12"/>
    </sheetView>
  </sheetViews>
  <sheetFormatPr baseColWidth="10" defaultRowHeight="14.4"/>
  <cols>
    <col min="1" max="1" width="3" customWidth="1"/>
    <col min="2" max="2" width="3.44140625" bestFit="1" customWidth="1"/>
    <col min="3" max="3" width="34" customWidth="1"/>
    <col min="4" max="4" width="9.109375" bestFit="1" customWidth="1"/>
    <col min="5" max="5" width="12.44140625" bestFit="1" customWidth="1"/>
    <col min="6" max="6" width="11.88671875" bestFit="1" customWidth="1"/>
  </cols>
  <sheetData>
    <row r="2" spans="2:6">
      <c r="B2" s="693" t="s">
        <v>600</v>
      </c>
      <c r="C2" s="693"/>
      <c r="D2" s="693"/>
      <c r="E2" s="693"/>
      <c r="F2" s="693"/>
    </row>
    <row r="3" spans="2:6">
      <c r="B3" s="249" t="s">
        <v>606</v>
      </c>
      <c r="C3" s="249" t="s">
        <v>607</v>
      </c>
      <c r="D3" s="249" t="s">
        <v>608</v>
      </c>
      <c r="E3" s="250" t="s">
        <v>609</v>
      </c>
      <c r="F3" s="250" t="s">
        <v>610</v>
      </c>
    </row>
    <row r="4" spans="2:6">
      <c r="B4" s="251">
        <v>1</v>
      </c>
      <c r="C4" s="252" t="s">
        <v>611</v>
      </c>
      <c r="D4" s="252">
        <v>1</v>
      </c>
      <c r="E4" s="253">
        <v>100000</v>
      </c>
      <c r="F4" s="253">
        <f t="shared" ref="F4:F11" si="0">D4*E4</f>
        <v>100000</v>
      </c>
    </row>
    <row r="5" spans="2:6">
      <c r="B5" s="251">
        <v>2</v>
      </c>
      <c r="C5" s="252" t="s">
        <v>612</v>
      </c>
      <c r="D5" s="252">
        <v>0.5</v>
      </c>
      <c r="E5" s="253">
        <v>125000</v>
      </c>
      <c r="F5" s="253">
        <f t="shared" si="0"/>
        <v>62500</v>
      </c>
    </row>
    <row r="6" spans="2:6">
      <c r="B6" s="251">
        <v>3</v>
      </c>
      <c r="C6" s="252" t="s">
        <v>613</v>
      </c>
      <c r="D6" s="252">
        <v>1</v>
      </c>
      <c r="E6" s="253">
        <f>199000*1.19</f>
        <v>236810</v>
      </c>
      <c r="F6" s="253">
        <f t="shared" si="0"/>
        <v>236810</v>
      </c>
    </row>
    <row r="7" spans="2:6">
      <c r="B7" s="251">
        <v>4</v>
      </c>
      <c r="C7" s="252" t="s">
        <v>614</v>
      </c>
      <c r="D7" s="252">
        <v>1</v>
      </c>
      <c r="E7" s="253">
        <v>100000</v>
      </c>
      <c r="F7" s="253">
        <f t="shared" si="0"/>
        <v>100000</v>
      </c>
    </row>
    <row r="8" spans="2:6">
      <c r="B8" s="251">
        <v>5</v>
      </c>
      <c r="C8" s="252" t="s">
        <v>615</v>
      </c>
      <c r="D8" s="252">
        <v>1</v>
      </c>
      <c r="E8" s="253">
        <f>149000*1.19</f>
        <v>177310</v>
      </c>
      <c r="F8" s="253">
        <f t="shared" si="0"/>
        <v>177310</v>
      </c>
    </row>
    <row r="9" spans="2:6">
      <c r="B9" s="251">
        <v>6</v>
      </c>
      <c r="C9" s="252" t="s">
        <v>616</v>
      </c>
      <c r="D9" s="252">
        <v>1</v>
      </c>
      <c r="E9" s="253">
        <v>120000</v>
      </c>
      <c r="F9" s="253">
        <f t="shared" si="0"/>
        <v>120000</v>
      </c>
    </row>
    <row r="10" spans="2:6">
      <c r="B10" s="251">
        <v>7</v>
      </c>
      <c r="C10" s="252" t="s">
        <v>617</v>
      </c>
      <c r="D10" s="252">
        <v>1</v>
      </c>
      <c r="E10" s="253">
        <v>220000</v>
      </c>
      <c r="F10" s="253">
        <f t="shared" si="0"/>
        <v>220000</v>
      </c>
    </row>
    <row r="11" spans="2:6" ht="26.4">
      <c r="B11" s="251">
        <v>8</v>
      </c>
      <c r="C11" s="254" t="s">
        <v>618</v>
      </c>
      <c r="D11" s="252">
        <v>1</v>
      </c>
      <c r="E11" s="253">
        <v>443394</v>
      </c>
      <c r="F11" s="253">
        <f t="shared" si="0"/>
        <v>443394</v>
      </c>
    </row>
    <row r="12" spans="2:6">
      <c r="B12" s="694"/>
      <c r="C12" s="695"/>
      <c r="D12" s="695"/>
      <c r="E12" s="696"/>
      <c r="F12" s="255">
        <f>SUM(F4:F11)</f>
        <v>1460014</v>
      </c>
    </row>
  </sheetData>
  <mergeCells count="2">
    <mergeCell ref="B2:F2"/>
    <mergeCell ref="B12:E1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3"/>
  <sheetViews>
    <sheetView workbookViewId="0">
      <selection sqref="A1:AG1"/>
    </sheetView>
  </sheetViews>
  <sheetFormatPr baseColWidth="10" defaultRowHeight="14.4"/>
  <cols>
    <col min="1" max="1" width="30.6640625" bestFit="1" customWidth="1"/>
    <col min="2" max="2" width="12" bestFit="1" customWidth="1"/>
    <col min="3" max="3" width="13" bestFit="1" customWidth="1"/>
    <col min="4" max="4" width="14.5546875" bestFit="1" customWidth="1"/>
    <col min="5" max="5" width="9.44140625" bestFit="1" customWidth="1"/>
    <col min="6" max="6" width="1.6640625" customWidth="1"/>
    <col min="7" max="7" width="12" bestFit="1" customWidth="1"/>
    <col min="8" max="9" width="13" bestFit="1" customWidth="1"/>
    <col min="11" max="11" width="1.88671875" customWidth="1"/>
    <col min="12" max="12" width="12" bestFit="1" customWidth="1"/>
    <col min="13" max="13" width="13" bestFit="1" customWidth="1"/>
    <col min="14" max="14" width="13.44140625" bestFit="1" customWidth="1"/>
    <col min="16" max="16" width="2" customWidth="1"/>
    <col min="17" max="17" width="12" bestFit="1" customWidth="1"/>
    <col min="18" max="18" width="13" bestFit="1" customWidth="1"/>
    <col min="19" max="19" width="13.44140625" bestFit="1" customWidth="1"/>
    <col min="21" max="21" width="2.33203125" customWidth="1"/>
    <col min="22" max="22" width="12" bestFit="1" customWidth="1"/>
    <col min="23" max="23" width="13" bestFit="1" customWidth="1"/>
    <col min="24" max="24" width="13.44140625" bestFit="1" customWidth="1"/>
    <col min="26" max="26" width="2.33203125" customWidth="1"/>
    <col min="27" max="27" width="39.5546875" customWidth="1"/>
    <col min="28" max="28" width="13.44140625" bestFit="1" customWidth="1"/>
    <col min="29" max="29" width="10.5546875" bestFit="1" customWidth="1"/>
    <col min="30" max="30" width="8.109375" bestFit="1" customWidth="1"/>
    <col min="31" max="31" width="12.6640625" bestFit="1" customWidth="1"/>
    <col min="32" max="32" width="5.88671875" bestFit="1" customWidth="1"/>
    <col min="33" max="33" width="12" bestFit="1" customWidth="1"/>
  </cols>
  <sheetData>
    <row r="1" spans="1:33">
      <c r="A1" s="700" t="s">
        <v>19</v>
      </c>
      <c r="B1" s="700"/>
      <c r="C1" s="700"/>
      <c r="D1" s="700"/>
      <c r="E1" s="700"/>
      <c r="F1" s="700"/>
      <c r="G1" s="700"/>
      <c r="H1" s="700"/>
      <c r="I1" s="700"/>
      <c r="J1" s="700"/>
      <c r="K1" s="700"/>
      <c r="L1" s="700"/>
      <c r="M1" s="700"/>
      <c r="N1" s="700"/>
      <c r="O1" s="700"/>
      <c r="P1" s="700"/>
      <c r="Q1" s="700"/>
      <c r="R1" s="700"/>
      <c r="S1" s="700"/>
      <c r="T1" s="700"/>
      <c r="U1" s="700"/>
      <c r="V1" s="700"/>
      <c r="W1" s="700"/>
      <c r="X1" s="700"/>
      <c r="Y1" s="700"/>
      <c r="Z1" s="700"/>
      <c r="AA1" s="700"/>
      <c r="AB1" s="700"/>
      <c r="AC1" s="700"/>
      <c r="AD1" s="700"/>
      <c r="AE1" s="700"/>
      <c r="AF1" s="700"/>
      <c r="AG1" s="700"/>
    </row>
    <row r="2" spans="1:33">
      <c r="AA2" s="704" t="s">
        <v>58</v>
      </c>
      <c r="AB2" s="704"/>
      <c r="AC2" s="704"/>
      <c r="AD2" s="704"/>
      <c r="AE2" s="704"/>
      <c r="AF2" s="704"/>
      <c r="AG2" s="704"/>
    </row>
    <row r="3" spans="1:33">
      <c r="A3" s="705" t="s">
        <v>20</v>
      </c>
      <c r="B3" s="705"/>
      <c r="C3" s="705"/>
      <c r="D3" s="705"/>
      <c r="E3" s="705"/>
      <c r="G3" s="705" t="s">
        <v>49</v>
      </c>
      <c r="H3" s="705"/>
      <c r="I3" s="705"/>
      <c r="J3" s="705"/>
      <c r="L3" s="705" t="s">
        <v>52</v>
      </c>
      <c r="M3" s="705"/>
      <c r="N3" s="705"/>
      <c r="O3" s="705"/>
      <c r="Q3" s="705" t="s">
        <v>54</v>
      </c>
      <c r="R3" s="705"/>
      <c r="S3" s="705"/>
      <c r="T3" s="705"/>
      <c r="V3" s="705" t="s">
        <v>56</v>
      </c>
      <c r="W3" s="705"/>
      <c r="X3" s="705"/>
      <c r="Y3" s="705"/>
      <c r="AA3" s="29" t="s">
        <v>70</v>
      </c>
      <c r="AB3" s="30" t="s">
        <v>64</v>
      </c>
      <c r="AC3" s="30" t="s">
        <v>47</v>
      </c>
      <c r="AD3" s="30" t="s">
        <v>65</v>
      </c>
      <c r="AE3" s="30" t="s">
        <v>79</v>
      </c>
      <c r="AF3" s="30" t="s">
        <v>66</v>
      </c>
      <c r="AG3" s="30" t="s">
        <v>67</v>
      </c>
    </row>
    <row r="4" spans="1:33">
      <c r="A4" s="713" t="s">
        <v>21</v>
      </c>
      <c r="B4" s="713"/>
      <c r="C4" s="713"/>
      <c r="D4" s="713"/>
      <c r="E4" s="713"/>
      <c r="G4" s="706"/>
      <c r="H4" s="706"/>
      <c r="I4" s="706"/>
      <c r="J4" s="706"/>
      <c r="L4" s="706"/>
      <c r="M4" s="706"/>
      <c r="N4" s="706"/>
      <c r="O4" s="706"/>
      <c r="Q4" s="706"/>
      <c r="R4" s="706"/>
      <c r="S4" s="706"/>
      <c r="T4" s="706"/>
      <c r="V4" s="706"/>
      <c r="W4" s="706"/>
      <c r="X4" s="706"/>
      <c r="Y4" s="706"/>
      <c r="AA4" s="5" t="s">
        <v>59</v>
      </c>
      <c r="AB4" s="7">
        <f>R6*1.1</f>
        <v>2098695.06</v>
      </c>
      <c r="AC4" s="7">
        <f>AB4/30</f>
        <v>69956.502000000008</v>
      </c>
      <c r="AD4" s="27">
        <f>1+$T$27</f>
        <v>1.6349</v>
      </c>
      <c r="AE4" s="7">
        <f>AC4*AD4</f>
        <v>114371.88511980002</v>
      </c>
      <c r="AF4" s="26">
        <v>1</v>
      </c>
      <c r="AG4" s="6">
        <f>AE4*30*AF4</f>
        <v>3431156.5535940006</v>
      </c>
    </row>
    <row r="5" spans="1:33">
      <c r="A5" s="5" t="s">
        <v>50</v>
      </c>
      <c r="B5" s="6">
        <v>908526</v>
      </c>
      <c r="C5" s="7">
        <f>B5</f>
        <v>908526</v>
      </c>
      <c r="D5" s="7">
        <f>C5*12</f>
        <v>10902312</v>
      </c>
      <c r="E5" s="707">
        <f>ROUND((C8/D8),4)</f>
        <v>8.3299999999999999E-2</v>
      </c>
      <c r="G5" s="7">
        <f>C5</f>
        <v>908526</v>
      </c>
      <c r="H5" s="7">
        <f>G5</f>
        <v>908526</v>
      </c>
      <c r="I5" s="7">
        <f>H5*12</f>
        <v>10902312</v>
      </c>
      <c r="J5" s="707">
        <f>ROUND((H8/I8),4)</f>
        <v>8.3299999999999999E-2</v>
      </c>
      <c r="L5" s="7">
        <f>H5</f>
        <v>908526</v>
      </c>
      <c r="M5" s="7">
        <f>L5</f>
        <v>908526</v>
      </c>
      <c r="N5" s="7">
        <f>M5*12</f>
        <v>10902312</v>
      </c>
      <c r="O5" s="707">
        <f>ROUND((M8/N8),4)</f>
        <v>8.3299999999999999E-2</v>
      </c>
      <c r="Q5" s="7">
        <f>M5</f>
        <v>908526</v>
      </c>
      <c r="R5" s="7">
        <f>Q5</f>
        <v>908526</v>
      </c>
      <c r="S5" s="7">
        <f>R5*12</f>
        <v>10902312</v>
      </c>
      <c r="T5" s="707">
        <f>ROUND((R8/S8),4)</f>
        <v>8.3299999999999999E-2</v>
      </c>
      <c r="V5" s="7">
        <f>R5</f>
        <v>908526</v>
      </c>
      <c r="W5" s="7">
        <f>V5</f>
        <v>908526</v>
      </c>
      <c r="X5" s="7">
        <f>W5*12</f>
        <v>10902312</v>
      </c>
      <c r="Y5" s="707">
        <f>ROUND((W8/X8),4)</f>
        <v>8.3299999999999999E-2</v>
      </c>
      <c r="AA5" s="5" t="s">
        <v>60</v>
      </c>
      <c r="AB5" s="7">
        <f>H6</f>
        <v>1362789</v>
      </c>
      <c r="AC5" s="7">
        <f t="shared" ref="AC5:AC6" si="0">AB5/30</f>
        <v>45426.3</v>
      </c>
      <c r="AD5" s="27">
        <f>1+$J$27</f>
        <v>1.6694</v>
      </c>
      <c r="AE5" s="7">
        <f t="shared" ref="AE5:AE6" si="1">AC5*AD5</f>
        <v>75834.66522000001</v>
      </c>
      <c r="AF5" s="26">
        <v>1</v>
      </c>
      <c r="AG5" s="6">
        <f t="shared" ref="AG5:AG6" si="2">AE5*30*AF5</f>
        <v>2275039.9566000002</v>
      </c>
    </row>
    <row r="6" spans="1:33">
      <c r="A6" s="5"/>
      <c r="B6" s="5"/>
      <c r="C6" s="5"/>
      <c r="D6" s="5"/>
      <c r="E6" s="707"/>
      <c r="G6" s="7">
        <f>G5*1.5</f>
        <v>1362789</v>
      </c>
      <c r="H6" s="7">
        <f>G6</f>
        <v>1362789</v>
      </c>
      <c r="I6" s="7">
        <f>H6*12</f>
        <v>16353468</v>
      </c>
      <c r="J6" s="707"/>
      <c r="L6" s="7">
        <f>L5*2</f>
        <v>1817052</v>
      </c>
      <c r="M6" s="7">
        <f>L6</f>
        <v>1817052</v>
      </c>
      <c r="N6" s="7">
        <f>M6*12</f>
        <v>21804624</v>
      </c>
      <c r="O6" s="707"/>
      <c r="Q6" s="7">
        <f>Q5*2.1</f>
        <v>1907904.6</v>
      </c>
      <c r="R6" s="7">
        <f>Q6</f>
        <v>1907904.6</v>
      </c>
      <c r="S6" s="7">
        <f>R6*12</f>
        <v>22894855.200000003</v>
      </c>
      <c r="T6" s="707"/>
      <c r="V6" s="7">
        <f>V5*5</f>
        <v>4542630</v>
      </c>
      <c r="W6" s="7">
        <f>V6</f>
        <v>4542630</v>
      </c>
      <c r="X6" s="7">
        <f>W6*12</f>
        <v>54511560</v>
      </c>
      <c r="Y6" s="707"/>
      <c r="AA6" s="5" t="s">
        <v>61</v>
      </c>
      <c r="AB6" s="7">
        <f>C5</f>
        <v>908526</v>
      </c>
      <c r="AC6" s="7">
        <f t="shared" si="0"/>
        <v>30284.2</v>
      </c>
      <c r="AD6" s="27">
        <f>1+$E$27</f>
        <v>1.6848999999999998</v>
      </c>
      <c r="AE6" s="7">
        <f t="shared" si="1"/>
        <v>51025.848579999998</v>
      </c>
      <c r="AF6" s="26">
        <v>0</v>
      </c>
      <c r="AG6" s="6">
        <f t="shared" si="2"/>
        <v>0</v>
      </c>
    </row>
    <row r="7" spans="1:33">
      <c r="A7" s="5" t="s">
        <v>22</v>
      </c>
      <c r="B7" s="6">
        <v>106454</v>
      </c>
      <c r="C7" s="7">
        <f>B7</f>
        <v>106454</v>
      </c>
      <c r="D7" s="7">
        <f>C7*12</f>
        <v>1277448</v>
      </c>
      <c r="E7" s="707"/>
      <c r="G7" s="7">
        <f>C7</f>
        <v>106454</v>
      </c>
      <c r="H7" s="7">
        <f>G7</f>
        <v>106454</v>
      </c>
      <c r="I7" s="7">
        <f>H7*12</f>
        <v>1277448</v>
      </c>
      <c r="J7" s="707"/>
      <c r="L7" s="7"/>
      <c r="M7" s="7">
        <f>L7</f>
        <v>0</v>
      </c>
      <c r="N7" s="7">
        <f>M7*12</f>
        <v>0</v>
      </c>
      <c r="O7" s="707"/>
      <c r="Q7" s="7"/>
      <c r="R7" s="7">
        <f>Q7</f>
        <v>0</v>
      </c>
      <c r="S7" s="7">
        <f>R7*12</f>
        <v>0</v>
      </c>
      <c r="T7" s="707"/>
      <c r="V7" s="7"/>
      <c r="W7" s="7">
        <f>V7</f>
        <v>0</v>
      </c>
      <c r="X7" s="7">
        <f>W7*12</f>
        <v>0</v>
      </c>
      <c r="Y7" s="707"/>
      <c r="AA7" s="701" t="s">
        <v>62</v>
      </c>
      <c r="AB7" s="702"/>
      <c r="AC7" s="702"/>
      <c r="AD7" s="702"/>
      <c r="AE7" s="702"/>
      <c r="AF7" s="703"/>
      <c r="AG7" s="6">
        <f>SUM(AG4:AG6)</f>
        <v>5706196.5101940008</v>
      </c>
    </row>
    <row r="8" spans="1:33">
      <c r="A8" s="9" t="s">
        <v>23</v>
      </c>
      <c r="B8" s="10">
        <f>SUM(B5:B7)</f>
        <v>1014980</v>
      </c>
      <c r="C8" s="10">
        <f t="shared" ref="C8:D8" si="3">SUM(C5:C7)</f>
        <v>1014980</v>
      </c>
      <c r="D8" s="10">
        <f t="shared" si="3"/>
        <v>12179760</v>
      </c>
      <c r="E8" s="708"/>
      <c r="G8" s="7">
        <f>SUM(G5:G7)</f>
        <v>2377769</v>
      </c>
      <c r="H8" s="7">
        <f>SUM(H6:H7)</f>
        <v>1469243</v>
      </c>
      <c r="I8" s="7">
        <f>SUM(I6:I7)</f>
        <v>17630916</v>
      </c>
      <c r="J8" s="708"/>
      <c r="L8" s="7">
        <f>SUM(L6:L7)</f>
        <v>1817052</v>
      </c>
      <c r="M8" s="7">
        <f>SUM(M6:M7)</f>
        <v>1817052</v>
      </c>
      <c r="N8" s="7">
        <f>SUM(N6:N7)</f>
        <v>21804624</v>
      </c>
      <c r="O8" s="708"/>
      <c r="Q8" s="7">
        <f>SUM(Q6:Q7)</f>
        <v>1907904.6</v>
      </c>
      <c r="R8" s="7">
        <f>SUM(R6:R7)</f>
        <v>1907904.6</v>
      </c>
      <c r="S8" s="7">
        <f>SUM(S6:S7)</f>
        <v>22894855.200000003</v>
      </c>
      <c r="T8" s="708"/>
      <c r="V8" s="7">
        <f>SUM(V6:V7)</f>
        <v>4542630</v>
      </c>
      <c r="W8" s="7">
        <f>SUM(W6:W7)</f>
        <v>4542630</v>
      </c>
      <c r="X8" s="7">
        <f>SUM(X6:X7)</f>
        <v>54511560</v>
      </c>
      <c r="Y8" s="708"/>
      <c r="AA8" s="697" t="s">
        <v>63</v>
      </c>
      <c r="AB8" s="698"/>
      <c r="AC8" s="698"/>
      <c r="AD8" s="698"/>
      <c r="AE8" s="698"/>
      <c r="AF8" s="699"/>
      <c r="AG8" s="28">
        <f>AG7/30</f>
        <v>190206.55033980001</v>
      </c>
    </row>
    <row r="9" spans="1:33" ht="28.8">
      <c r="A9" s="711" t="s">
        <v>24</v>
      </c>
      <c r="B9" s="712"/>
      <c r="C9" s="18" t="s">
        <v>25</v>
      </c>
      <c r="D9" s="19" t="s">
        <v>26</v>
      </c>
      <c r="E9" s="20"/>
      <c r="G9" s="23"/>
      <c r="H9" s="18" t="s">
        <v>25</v>
      </c>
      <c r="I9" s="19" t="s">
        <v>26</v>
      </c>
      <c r="J9" s="20"/>
      <c r="L9" s="23"/>
      <c r="M9" s="18" t="s">
        <v>25</v>
      </c>
      <c r="N9" s="19" t="s">
        <v>26</v>
      </c>
      <c r="O9" s="20"/>
      <c r="Q9" s="23"/>
      <c r="R9" s="18" t="s">
        <v>25</v>
      </c>
      <c r="S9" s="19" t="s">
        <v>26</v>
      </c>
      <c r="T9" s="20"/>
      <c r="V9" s="23"/>
      <c r="W9" s="18" t="s">
        <v>25</v>
      </c>
      <c r="X9" s="19" t="s">
        <v>26</v>
      </c>
      <c r="Y9" s="20"/>
      <c r="AA9" s="31" t="s">
        <v>68</v>
      </c>
      <c r="AB9" s="30" t="s">
        <v>64</v>
      </c>
      <c r="AC9" s="30" t="s">
        <v>47</v>
      </c>
      <c r="AD9" s="30" t="s">
        <v>65</v>
      </c>
      <c r="AE9" s="30" t="s">
        <v>79</v>
      </c>
      <c r="AF9" s="30" t="s">
        <v>66</v>
      </c>
      <c r="AG9" s="30" t="s">
        <v>67</v>
      </c>
    </row>
    <row r="10" spans="1:33">
      <c r="A10" s="8" t="s">
        <v>27</v>
      </c>
      <c r="B10" s="5"/>
      <c r="C10" s="6">
        <v>84990</v>
      </c>
      <c r="D10" s="7">
        <f>C10*3</f>
        <v>254970</v>
      </c>
      <c r="E10" s="708">
        <f>ROUND((D12/D8),4)</f>
        <v>0.05</v>
      </c>
      <c r="G10" s="5"/>
      <c r="H10" s="6">
        <v>84990</v>
      </c>
      <c r="I10" s="7">
        <f>H10*3</f>
        <v>254970</v>
      </c>
      <c r="J10" s="708">
        <f>ROUND((I12/I8),4)</f>
        <v>3.4500000000000003E-2</v>
      </c>
      <c r="L10" s="5"/>
      <c r="M10" s="6">
        <v>84990</v>
      </c>
      <c r="N10" s="7">
        <f>M10*3</f>
        <v>254970</v>
      </c>
      <c r="O10" s="708">
        <f>ROUND((N12/N8),4)</f>
        <v>2.7900000000000001E-2</v>
      </c>
      <c r="Q10" s="5"/>
      <c r="R10" s="6"/>
      <c r="S10" s="7">
        <f>R10*3</f>
        <v>0</v>
      </c>
      <c r="T10" s="708">
        <f>ROUND((S12/S8),4)</f>
        <v>0</v>
      </c>
      <c r="V10" s="5"/>
      <c r="W10" s="6"/>
      <c r="X10" s="7">
        <f>W10*3</f>
        <v>0</v>
      </c>
      <c r="Y10" s="708">
        <f>ROUND((X12/X8),4)</f>
        <v>0</v>
      </c>
      <c r="AA10" s="5" t="s">
        <v>69</v>
      </c>
      <c r="AB10" s="7">
        <f>R6*1.075</f>
        <v>2050997.4450000001</v>
      </c>
      <c r="AC10" s="7">
        <f>AB10/30</f>
        <v>68366.5815</v>
      </c>
      <c r="AD10" s="25">
        <f>1+$T$27</f>
        <v>1.6349</v>
      </c>
      <c r="AE10" s="7">
        <f>AC10*AD10</f>
        <v>111772.52409435</v>
      </c>
      <c r="AF10" s="26">
        <v>1</v>
      </c>
      <c r="AG10" s="6">
        <f>AE10*30*AF10</f>
        <v>3353175.7228305</v>
      </c>
    </row>
    <row r="11" spans="1:33">
      <c r="A11" s="8" t="s">
        <v>28</v>
      </c>
      <c r="B11" s="5"/>
      <c r="C11" s="6">
        <v>118047.59999999998</v>
      </c>
      <c r="D11" s="7">
        <f>C11*3</f>
        <v>354142.79999999993</v>
      </c>
      <c r="E11" s="709"/>
      <c r="G11" s="5"/>
      <c r="H11" s="6">
        <v>118047.59999999998</v>
      </c>
      <c r="I11" s="7">
        <f>H11*3</f>
        <v>354142.79999999993</v>
      </c>
      <c r="J11" s="709"/>
      <c r="L11" s="5"/>
      <c r="M11" s="6">
        <v>118047.59999999998</v>
      </c>
      <c r="N11" s="7">
        <f>M11*3</f>
        <v>354142.79999999993</v>
      </c>
      <c r="O11" s="709"/>
      <c r="Q11" s="5"/>
      <c r="R11" s="6"/>
      <c r="S11" s="7">
        <f>R11*3</f>
        <v>0</v>
      </c>
      <c r="T11" s="709"/>
      <c r="V11" s="5"/>
      <c r="W11" s="6"/>
      <c r="X11" s="7">
        <f>W11*3</f>
        <v>0</v>
      </c>
      <c r="Y11" s="709"/>
      <c r="AA11" s="5" t="s">
        <v>60</v>
      </c>
      <c r="AB11" s="7">
        <f>H6</f>
        <v>1362789</v>
      </c>
      <c r="AC11" s="7">
        <f t="shared" ref="AC11:AC12" si="4">AB11/30</f>
        <v>45426.3</v>
      </c>
      <c r="AD11" s="25">
        <f>1+$J$27</f>
        <v>1.6694</v>
      </c>
      <c r="AE11" s="7">
        <f t="shared" ref="AE11:AE12" si="5">AC11*AD11</f>
        <v>75834.66522000001</v>
      </c>
      <c r="AF11" s="26">
        <v>0</v>
      </c>
      <c r="AG11" s="6">
        <f t="shared" ref="AG11:AG12" si="6">AE11*30*AF11</f>
        <v>0</v>
      </c>
    </row>
    <row r="12" spans="1:33">
      <c r="A12" s="714" t="s">
        <v>29</v>
      </c>
      <c r="B12" s="714"/>
      <c r="C12" s="714"/>
      <c r="D12" s="7">
        <f>SUM(D10:D11)</f>
        <v>609112.79999999993</v>
      </c>
      <c r="E12" s="710"/>
      <c r="G12" s="5"/>
      <c r="H12" s="5"/>
      <c r="I12" s="7">
        <f>SUM(I10:I11)</f>
        <v>609112.79999999993</v>
      </c>
      <c r="J12" s="710"/>
      <c r="L12" s="5"/>
      <c r="M12" s="5"/>
      <c r="N12" s="7">
        <f>SUM(N10:N11)</f>
        <v>609112.79999999993</v>
      </c>
      <c r="O12" s="710"/>
      <c r="Q12" s="5"/>
      <c r="R12" s="5"/>
      <c r="S12" s="7">
        <f>SUM(S10:S11)</f>
        <v>0</v>
      </c>
      <c r="T12" s="710"/>
      <c r="V12" s="5"/>
      <c r="W12" s="5"/>
      <c r="X12" s="7">
        <f>SUM(X10:X11)</f>
        <v>0</v>
      </c>
      <c r="Y12" s="710"/>
      <c r="AA12" s="5" t="s">
        <v>61</v>
      </c>
      <c r="AB12" s="7">
        <f>C5</f>
        <v>908526</v>
      </c>
      <c r="AC12" s="7">
        <f t="shared" si="4"/>
        <v>30284.2</v>
      </c>
      <c r="AD12" s="25">
        <f>1+$E$27</f>
        <v>1.6848999999999998</v>
      </c>
      <c r="AE12" s="7">
        <f t="shared" si="5"/>
        <v>51025.848579999998</v>
      </c>
      <c r="AF12" s="26">
        <v>1</v>
      </c>
      <c r="AG12" s="6">
        <f t="shared" si="6"/>
        <v>1530775.4574</v>
      </c>
    </row>
    <row r="13" spans="1:33">
      <c r="A13" s="711" t="s">
        <v>30</v>
      </c>
      <c r="B13" s="712"/>
      <c r="C13" s="18" t="s">
        <v>25</v>
      </c>
      <c r="D13" s="19" t="s">
        <v>21</v>
      </c>
      <c r="E13" s="20"/>
      <c r="G13" s="23"/>
      <c r="H13" s="18" t="s">
        <v>25</v>
      </c>
      <c r="I13" s="19" t="s">
        <v>21</v>
      </c>
      <c r="J13" s="20"/>
      <c r="L13" s="23"/>
      <c r="M13" s="18" t="s">
        <v>25</v>
      </c>
      <c r="N13" s="19" t="s">
        <v>21</v>
      </c>
      <c r="O13" s="20"/>
      <c r="Q13" s="23"/>
      <c r="R13" s="18" t="s">
        <v>25</v>
      </c>
      <c r="S13" s="19" t="s">
        <v>21</v>
      </c>
      <c r="T13" s="20"/>
      <c r="V13" s="23"/>
      <c r="W13" s="18" t="s">
        <v>25</v>
      </c>
      <c r="X13" s="19" t="s">
        <v>21</v>
      </c>
      <c r="Y13" s="20"/>
      <c r="AA13" s="701" t="s">
        <v>62</v>
      </c>
      <c r="AB13" s="702"/>
      <c r="AC13" s="702"/>
      <c r="AD13" s="702"/>
      <c r="AE13" s="702"/>
      <c r="AF13" s="703"/>
      <c r="AG13" s="6">
        <f>SUM(AG10:AG12)</f>
        <v>4883951.1802305002</v>
      </c>
    </row>
    <row r="14" spans="1:33">
      <c r="A14" s="5" t="s">
        <v>31</v>
      </c>
      <c r="B14" s="13">
        <v>8.5000000000000006E-2</v>
      </c>
      <c r="C14" s="12">
        <f>C$5*B14</f>
        <v>77224.710000000006</v>
      </c>
      <c r="D14" s="6">
        <f>D$5*B14</f>
        <v>926696.52</v>
      </c>
      <c r="E14" s="13">
        <f>ROUND((C14/C5),4)</f>
        <v>8.5000000000000006E-2</v>
      </c>
      <c r="G14" s="13">
        <v>8.5000000000000006E-2</v>
      </c>
      <c r="H14" s="12">
        <f>H$6*G14</f>
        <v>115837.065</v>
      </c>
      <c r="I14" s="6">
        <f>I$6*G14</f>
        <v>1390044.78</v>
      </c>
      <c r="J14" s="13">
        <f>ROUND((H14/H6),4)</f>
        <v>8.5000000000000006E-2</v>
      </c>
      <c r="L14" s="13">
        <v>8.5000000000000006E-2</v>
      </c>
      <c r="M14" s="12">
        <f>M$6*L14</f>
        <v>154449.42000000001</v>
      </c>
      <c r="N14" s="6">
        <f>N$6*L14</f>
        <v>1853393.04</v>
      </c>
      <c r="O14" s="13">
        <f>ROUND((M14/M6),4)</f>
        <v>8.5000000000000006E-2</v>
      </c>
      <c r="Q14" s="13">
        <v>8.5000000000000006E-2</v>
      </c>
      <c r="R14" s="12">
        <f>R$6*Q14</f>
        <v>162171.89100000003</v>
      </c>
      <c r="S14" s="6">
        <f>S$6*Q14</f>
        <v>1946062.6920000005</v>
      </c>
      <c r="T14" s="13">
        <f>ROUND((R14/R6),4)</f>
        <v>8.5000000000000006E-2</v>
      </c>
      <c r="V14" s="13">
        <v>8.5000000000000006E-2</v>
      </c>
      <c r="W14" s="12">
        <f>W$6*V14</f>
        <v>386123.55000000005</v>
      </c>
      <c r="X14" s="6">
        <f>X$6*V14</f>
        <v>4633482.6000000006</v>
      </c>
      <c r="Y14" s="13">
        <f>ROUND((W14/W6),4)</f>
        <v>8.5000000000000006E-2</v>
      </c>
      <c r="AA14" s="697" t="s">
        <v>63</v>
      </c>
      <c r="AB14" s="698"/>
      <c r="AC14" s="698"/>
      <c r="AD14" s="698"/>
      <c r="AE14" s="698"/>
      <c r="AF14" s="699"/>
      <c r="AG14" s="28">
        <f>AG13/30</f>
        <v>162798.37267435002</v>
      </c>
    </row>
    <row r="15" spans="1:33">
      <c r="A15" s="5" t="s">
        <v>32</v>
      </c>
      <c r="B15" s="13">
        <v>0.12</v>
      </c>
      <c r="C15" s="12">
        <f t="shared" ref="C15:C16" si="7">C$5*B15</f>
        <v>109023.12</v>
      </c>
      <c r="D15" s="6">
        <f t="shared" ref="D15:D16" si="8">D$5*B15</f>
        <v>1308277.44</v>
      </c>
      <c r="E15" s="13">
        <f>ROUND((C15/C5),4)</f>
        <v>0.12</v>
      </c>
      <c r="G15" s="13">
        <v>0.12</v>
      </c>
      <c r="H15" s="12">
        <f>H$6*G15</f>
        <v>163534.68</v>
      </c>
      <c r="I15" s="6">
        <f>I$6*G15</f>
        <v>1962416.16</v>
      </c>
      <c r="J15" s="13">
        <f>ROUND((H15/H6),4)</f>
        <v>0.12</v>
      </c>
      <c r="L15" s="13">
        <v>0.12</v>
      </c>
      <c r="M15" s="12">
        <f>M$6*L15</f>
        <v>218046.24</v>
      </c>
      <c r="N15" s="6">
        <f>N$6*L15</f>
        <v>2616554.88</v>
      </c>
      <c r="O15" s="13">
        <f>ROUND((M15/M6),4)</f>
        <v>0.12</v>
      </c>
      <c r="Q15" s="13">
        <v>0.12</v>
      </c>
      <c r="R15" s="12">
        <f>R$6*Q15</f>
        <v>228948.552</v>
      </c>
      <c r="S15" s="6">
        <f>S$6*Q15</f>
        <v>2747382.6240000003</v>
      </c>
      <c r="T15" s="13">
        <f>ROUND((R15/R6),4)</f>
        <v>0.12</v>
      </c>
      <c r="V15" s="13">
        <v>0.12</v>
      </c>
      <c r="W15" s="12">
        <f>W$6*V15</f>
        <v>545115.6</v>
      </c>
      <c r="X15" s="6">
        <f>X$6*V15</f>
        <v>6541387.2000000002</v>
      </c>
      <c r="Y15" s="13">
        <f>ROUND((W15/W6),4)</f>
        <v>0.12</v>
      </c>
      <c r="AA15" s="31" t="s">
        <v>71</v>
      </c>
      <c r="AB15" s="30" t="s">
        <v>64</v>
      </c>
      <c r="AC15" s="30" t="s">
        <v>47</v>
      </c>
      <c r="AD15" s="30" t="s">
        <v>65</v>
      </c>
      <c r="AE15" s="30" t="s">
        <v>79</v>
      </c>
      <c r="AF15" s="30" t="s">
        <v>66</v>
      </c>
      <c r="AG15" s="30" t="s">
        <v>67</v>
      </c>
    </row>
    <row r="16" spans="1:33">
      <c r="A16" s="5" t="s">
        <v>33</v>
      </c>
      <c r="B16" s="13">
        <v>6.9599999999999995E-2</v>
      </c>
      <c r="C16" s="12">
        <f t="shared" si="7"/>
        <v>63233.409599999999</v>
      </c>
      <c r="D16" s="6">
        <f t="shared" si="8"/>
        <v>758800.91519999993</v>
      </c>
      <c r="E16" s="13">
        <f>ROUND((C16/C5),4)</f>
        <v>6.9599999999999995E-2</v>
      </c>
      <c r="G16" s="13">
        <v>6.9599999999999995E-2</v>
      </c>
      <c r="H16" s="12">
        <f>H$6*G16</f>
        <v>94850.114399999991</v>
      </c>
      <c r="I16" s="6">
        <f>I$6*G16</f>
        <v>1138201.3728</v>
      </c>
      <c r="J16" s="13">
        <f>ROUND((H16/H6),4)</f>
        <v>6.9599999999999995E-2</v>
      </c>
      <c r="L16" s="13">
        <v>6.9599999999999995E-2</v>
      </c>
      <c r="M16" s="12">
        <f>M$6*L16</f>
        <v>126466.8192</v>
      </c>
      <c r="N16" s="6">
        <f>N$6*L16</f>
        <v>1517601.8303999999</v>
      </c>
      <c r="O16" s="13">
        <f>ROUND((M16/M6),4)</f>
        <v>6.9599999999999995E-2</v>
      </c>
      <c r="Q16" s="13">
        <v>6.9599999999999995E-2</v>
      </c>
      <c r="R16" s="12">
        <f>R$6*Q16</f>
        <v>132790.16016</v>
      </c>
      <c r="S16" s="6">
        <f>S$6*Q16</f>
        <v>1593481.9219200001</v>
      </c>
      <c r="T16" s="13">
        <f>ROUND((R16/R6),4)</f>
        <v>6.9599999999999995E-2</v>
      </c>
      <c r="V16" s="13">
        <v>6.9599999999999995E-2</v>
      </c>
      <c r="W16" s="12">
        <f>W$6*V16</f>
        <v>316167.04799999995</v>
      </c>
      <c r="X16" s="6">
        <f>X$6*V16</f>
        <v>3794004.5759999999</v>
      </c>
      <c r="Y16" s="13">
        <f>ROUND((W16/W6),4)</f>
        <v>6.9599999999999995E-2</v>
      </c>
      <c r="AA16" s="5" t="s">
        <v>72</v>
      </c>
      <c r="AB16" s="7">
        <f>R6*1.075</f>
        <v>2050997.4450000001</v>
      </c>
      <c r="AC16" s="7">
        <f>AB16/30</f>
        <v>68366.5815</v>
      </c>
      <c r="AD16" s="25">
        <f>1+$T$27</f>
        <v>1.6349</v>
      </c>
      <c r="AE16" s="7">
        <f>AC16*AD16</f>
        <v>111772.52409435</v>
      </c>
      <c r="AF16" s="26">
        <v>1</v>
      </c>
      <c r="AG16" s="6">
        <f>AE16*30*AF16</f>
        <v>3353175.7228305</v>
      </c>
    </row>
    <row r="17" spans="1:33">
      <c r="A17" s="711" t="s">
        <v>34</v>
      </c>
      <c r="B17" s="712"/>
      <c r="C17" s="18" t="s">
        <v>25</v>
      </c>
      <c r="D17" s="19" t="s">
        <v>21</v>
      </c>
      <c r="E17" s="20"/>
      <c r="G17" s="23"/>
      <c r="H17" s="18" t="s">
        <v>25</v>
      </c>
      <c r="I17" s="19" t="s">
        <v>21</v>
      </c>
      <c r="J17" s="20"/>
      <c r="L17" s="23"/>
      <c r="M17" s="18" t="s">
        <v>25</v>
      </c>
      <c r="N17" s="19" t="s">
        <v>21</v>
      </c>
      <c r="O17" s="20"/>
      <c r="Q17" s="23"/>
      <c r="R17" s="18" t="s">
        <v>25</v>
      </c>
      <c r="S17" s="19" t="s">
        <v>21</v>
      </c>
      <c r="T17" s="20"/>
      <c r="V17" s="23"/>
      <c r="W17" s="18" t="s">
        <v>25</v>
      </c>
      <c r="X17" s="19" t="s">
        <v>21</v>
      </c>
      <c r="Y17" s="20"/>
      <c r="AA17" s="5" t="s">
        <v>60</v>
      </c>
      <c r="AB17" s="7">
        <f>H6</f>
        <v>1362789</v>
      </c>
      <c r="AC17" s="7">
        <f t="shared" ref="AC17:AC18" si="9">AB17/30</f>
        <v>45426.3</v>
      </c>
      <c r="AD17" s="25">
        <f>1+$J$27</f>
        <v>1.6694</v>
      </c>
      <c r="AE17" s="7">
        <f t="shared" ref="AE17:AE18" si="10">AC17*AD17</f>
        <v>75834.66522000001</v>
      </c>
      <c r="AF17" s="26">
        <v>1</v>
      </c>
      <c r="AG17" s="6">
        <f t="shared" ref="AG17:AG18" si="11">AE17*30*AF17</f>
        <v>2275039.9566000002</v>
      </c>
    </row>
    <row r="18" spans="1:33">
      <c r="A18" s="8" t="s">
        <v>35</v>
      </c>
      <c r="B18" s="13">
        <v>0</v>
      </c>
      <c r="C18" s="5"/>
      <c r="D18" s="6">
        <f>D$5*B18</f>
        <v>0</v>
      </c>
      <c r="E18" s="13">
        <f>ROUND((C18/C5),4)</f>
        <v>0</v>
      </c>
      <c r="G18" s="13">
        <v>0</v>
      </c>
      <c r="H18" s="5"/>
      <c r="I18" s="6">
        <f>I$5*G18</f>
        <v>0</v>
      </c>
      <c r="J18" s="13">
        <f>ROUND((H18/H5),4)</f>
        <v>0</v>
      </c>
      <c r="L18" s="13">
        <v>0</v>
      </c>
      <c r="M18" s="5"/>
      <c r="N18" s="6">
        <f>N$5*L18</f>
        <v>0</v>
      </c>
      <c r="O18" s="13">
        <f>ROUND((M18/M5),4)</f>
        <v>0</v>
      </c>
      <c r="Q18" s="13">
        <v>0</v>
      </c>
      <c r="R18" s="5"/>
      <c r="S18" s="6">
        <f>S$5*Q18</f>
        <v>0</v>
      </c>
      <c r="T18" s="13">
        <f>ROUND((R18/R5),4)</f>
        <v>0</v>
      </c>
      <c r="V18" s="13">
        <v>0</v>
      </c>
      <c r="W18" s="5"/>
      <c r="X18" s="6">
        <f>X$5*V18</f>
        <v>0</v>
      </c>
      <c r="Y18" s="13">
        <f>ROUND((W18/W5),4)</f>
        <v>0</v>
      </c>
      <c r="AA18" s="5" t="s">
        <v>61</v>
      </c>
      <c r="AB18" s="7">
        <f>C5</f>
        <v>908526</v>
      </c>
      <c r="AC18" s="7">
        <f t="shared" si="9"/>
        <v>30284.2</v>
      </c>
      <c r="AD18" s="25">
        <f>1+$E$27</f>
        <v>1.6848999999999998</v>
      </c>
      <c r="AE18" s="7">
        <f t="shared" si="10"/>
        <v>51025.848579999998</v>
      </c>
      <c r="AF18" s="26">
        <v>0</v>
      </c>
      <c r="AG18" s="6">
        <f t="shared" si="11"/>
        <v>0</v>
      </c>
    </row>
    <row r="19" spans="1:33">
      <c r="A19" s="8" t="s">
        <v>36</v>
      </c>
      <c r="B19" s="13">
        <v>0</v>
      </c>
      <c r="C19" s="5"/>
      <c r="D19" s="6">
        <f t="shared" ref="D19:D20" si="12">D$5*B19</f>
        <v>0</v>
      </c>
      <c r="E19" s="13">
        <f>ROUND((C19/C5),4)</f>
        <v>0</v>
      </c>
      <c r="G19" s="13">
        <v>0</v>
      </c>
      <c r="H19" s="5"/>
      <c r="I19" s="6">
        <f t="shared" ref="I19" si="13">I$5*G19</f>
        <v>0</v>
      </c>
      <c r="J19" s="13">
        <f>ROUND((H19/H5),4)</f>
        <v>0</v>
      </c>
      <c r="L19" s="13">
        <v>0</v>
      </c>
      <c r="M19" s="5"/>
      <c r="N19" s="6">
        <f t="shared" ref="N19" si="14">N$5*L19</f>
        <v>0</v>
      </c>
      <c r="O19" s="13">
        <f>ROUND((M19/M5),4)</f>
        <v>0</v>
      </c>
      <c r="Q19" s="13">
        <v>0</v>
      </c>
      <c r="R19" s="5"/>
      <c r="S19" s="6">
        <f t="shared" ref="S19" si="15">S$5*Q19</f>
        <v>0</v>
      </c>
      <c r="T19" s="13">
        <f>ROUND((R19/R5),4)</f>
        <v>0</v>
      </c>
      <c r="V19" s="13">
        <v>0</v>
      </c>
      <c r="W19" s="5"/>
      <c r="X19" s="6">
        <f t="shared" ref="X19" si="16">X$5*V19</f>
        <v>0</v>
      </c>
      <c r="Y19" s="13">
        <f>ROUND((W19/W5),4)</f>
        <v>0</v>
      </c>
      <c r="AA19" s="701" t="s">
        <v>62</v>
      </c>
      <c r="AB19" s="702"/>
      <c r="AC19" s="702"/>
      <c r="AD19" s="702"/>
      <c r="AE19" s="702"/>
      <c r="AF19" s="703"/>
      <c r="AG19" s="6">
        <f>SUM(AG16:AG18)</f>
        <v>5628215.6794304997</v>
      </c>
    </row>
    <row r="20" spans="1:33">
      <c r="A20" s="8" t="s">
        <v>37</v>
      </c>
      <c r="B20" s="13">
        <v>0.04</v>
      </c>
      <c r="C20" s="6">
        <f>C$5*B20</f>
        <v>36341.040000000001</v>
      </c>
      <c r="D20" s="6">
        <f t="shared" si="12"/>
        <v>436092.48</v>
      </c>
      <c r="E20" s="13">
        <f>ROUND((C20/C5),4)</f>
        <v>0.04</v>
      </c>
      <c r="G20" s="13">
        <v>0.04</v>
      </c>
      <c r="H20" s="6">
        <f>H$6*G20</f>
        <v>54511.56</v>
      </c>
      <c r="I20" s="6">
        <f>I$6*G20</f>
        <v>654138.72</v>
      </c>
      <c r="J20" s="13">
        <f>ROUND((H20/H6),4)</f>
        <v>0.04</v>
      </c>
      <c r="L20" s="13">
        <v>0.04</v>
      </c>
      <c r="M20" s="6">
        <f>M$6*L20</f>
        <v>72682.080000000002</v>
      </c>
      <c r="N20" s="6">
        <f>N$6*L20</f>
        <v>872184.96</v>
      </c>
      <c r="O20" s="13">
        <f>ROUND((M20/M6),4)</f>
        <v>0.04</v>
      </c>
      <c r="Q20" s="13">
        <v>0.04</v>
      </c>
      <c r="R20" s="6">
        <f>R$6*Q20</f>
        <v>76316.184000000008</v>
      </c>
      <c r="S20" s="6">
        <f>S$6*Q20</f>
        <v>915794.2080000001</v>
      </c>
      <c r="T20" s="13">
        <f>ROUND((R20/R6),4)</f>
        <v>0.04</v>
      </c>
      <c r="V20" s="13">
        <v>0.04</v>
      </c>
      <c r="W20" s="6">
        <f>W$6*V20</f>
        <v>181705.2</v>
      </c>
      <c r="X20" s="6">
        <f>X$6*V20</f>
        <v>2180462.4</v>
      </c>
      <c r="Y20" s="13">
        <f>ROUND((W20/W6),4)</f>
        <v>0.04</v>
      </c>
      <c r="AA20" s="697" t="s">
        <v>63</v>
      </c>
      <c r="AB20" s="698"/>
      <c r="AC20" s="698"/>
      <c r="AD20" s="698"/>
      <c r="AE20" s="698"/>
      <c r="AF20" s="699"/>
      <c r="AG20" s="28">
        <f>AG19/30</f>
        <v>187607.18931434999</v>
      </c>
    </row>
    <row r="21" spans="1:33" ht="28.8">
      <c r="A21" s="711" t="s">
        <v>38</v>
      </c>
      <c r="B21" s="712"/>
      <c r="C21" s="18" t="s">
        <v>25</v>
      </c>
      <c r="D21" s="19" t="s">
        <v>26</v>
      </c>
      <c r="E21" s="20"/>
      <c r="G21" s="23"/>
      <c r="H21" s="18" t="s">
        <v>25</v>
      </c>
      <c r="I21" s="19" t="s">
        <v>26</v>
      </c>
      <c r="J21" s="20"/>
      <c r="L21" s="23"/>
      <c r="M21" s="18" t="s">
        <v>25</v>
      </c>
      <c r="N21" s="19" t="s">
        <v>26</v>
      </c>
      <c r="O21" s="20"/>
      <c r="Q21" s="23"/>
      <c r="R21" s="18" t="s">
        <v>25</v>
      </c>
      <c r="S21" s="19" t="s">
        <v>26</v>
      </c>
      <c r="T21" s="20"/>
      <c r="V21" s="23"/>
      <c r="W21" s="18" t="s">
        <v>25</v>
      </c>
      <c r="X21" s="19" t="s">
        <v>26</v>
      </c>
      <c r="Y21" s="20"/>
      <c r="AA21" s="31" t="s">
        <v>75</v>
      </c>
      <c r="AB21" s="30" t="s">
        <v>64</v>
      </c>
      <c r="AC21" s="30" t="s">
        <v>47</v>
      </c>
      <c r="AD21" s="30" t="s">
        <v>65</v>
      </c>
      <c r="AE21" s="30" t="s">
        <v>79</v>
      </c>
      <c r="AF21" s="30" t="s">
        <v>66</v>
      </c>
      <c r="AG21" s="30" t="s">
        <v>67</v>
      </c>
    </row>
    <row r="22" spans="1:33">
      <c r="A22" s="8" t="s">
        <v>39</v>
      </c>
      <c r="B22" s="14">
        <v>30</v>
      </c>
      <c r="C22" s="5"/>
      <c r="D22" s="7">
        <f>B22*C8/360</f>
        <v>84581.666666666672</v>
      </c>
      <c r="E22" s="13">
        <f>D22/C8</f>
        <v>8.3333333333333343E-2</v>
      </c>
      <c r="G22" s="14">
        <v>30</v>
      </c>
      <c r="H22" s="5"/>
      <c r="I22" s="7">
        <f>G22*H8/360</f>
        <v>122436.91666666667</v>
      </c>
      <c r="J22" s="13">
        <f>I22/H8</f>
        <v>8.3333333333333343E-2</v>
      </c>
      <c r="L22" s="14">
        <v>30</v>
      </c>
      <c r="M22" s="5"/>
      <c r="N22" s="7">
        <f>L22*M8/360</f>
        <v>151421</v>
      </c>
      <c r="O22" s="13">
        <f>N22/M8</f>
        <v>8.3333333333333329E-2</v>
      </c>
      <c r="Q22" s="14">
        <v>30</v>
      </c>
      <c r="R22" s="5"/>
      <c r="S22" s="7">
        <f>Q22*R8/360</f>
        <v>158992.04999999999</v>
      </c>
      <c r="T22" s="13">
        <f>S22/R8</f>
        <v>8.3333333333333329E-2</v>
      </c>
      <c r="V22" s="14">
        <v>30</v>
      </c>
      <c r="W22" s="5"/>
      <c r="X22" s="7">
        <f>V22*W8/360</f>
        <v>378552.5</v>
      </c>
      <c r="Y22" s="13">
        <f>X22/W8</f>
        <v>8.3333333333333329E-2</v>
      </c>
      <c r="AA22" s="5" t="s">
        <v>73</v>
      </c>
      <c r="AB22" s="7">
        <f>R6</f>
        <v>1907904.6</v>
      </c>
      <c r="AC22" s="7">
        <f>AB22/30</f>
        <v>63596.82</v>
      </c>
      <c r="AD22" s="25">
        <f>1+$T$27</f>
        <v>1.6349</v>
      </c>
      <c r="AE22" s="7">
        <f>AC22*AD22</f>
        <v>103974.441018</v>
      </c>
      <c r="AF22" s="26">
        <v>1</v>
      </c>
      <c r="AG22" s="6">
        <f>AE22*30*AF22</f>
        <v>3119233.2305399999</v>
      </c>
    </row>
    <row r="23" spans="1:33">
      <c r="A23" s="8" t="s">
        <v>40</v>
      </c>
      <c r="B23" s="14">
        <v>36</v>
      </c>
      <c r="C23" s="5"/>
      <c r="D23" s="7">
        <f>B23*C8/360</f>
        <v>101498</v>
      </c>
      <c r="E23" s="13">
        <f>D23/C8</f>
        <v>0.1</v>
      </c>
      <c r="G23" s="14">
        <v>36</v>
      </c>
      <c r="H23" s="5"/>
      <c r="I23" s="7">
        <f>G23*H8/360</f>
        <v>146924.29999999999</v>
      </c>
      <c r="J23" s="13">
        <f>I23/H8</f>
        <v>9.9999999999999992E-2</v>
      </c>
      <c r="L23" s="14">
        <v>36</v>
      </c>
      <c r="M23" s="5"/>
      <c r="N23" s="7">
        <f>L23*M8/360</f>
        <v>181705.2</v>
      </c>
      <c r="O23" s="13">
        <f>N23/M8</f>
        <v>0.1</v>
      </c>
      <c r="Q23" s="14">
        <v>36</v>
      </c>
      <c r="R23" s="5"/>
      <c r="S23" s="7">
        <f>Q23*R8/360</f>
        <v>190790.46000000002</v>
      </c>
      <c r="T23" s="13">
        <f>S23/R8</f>
        <v>0.1</v>
      </c>
      <c r="V23" s="14">
        <v>30</v>
      </c>
      <c r="W23" s="5"/>
      <c r="X23" s="7">
        <f>V23*W8/360</f>
        <v>378552.5</v>
      </c>
      <c r="Y23" s="13">
        <f>X23/W8</f>
        <v>8.3333333333333329E-2</v>
      </c>
      <c r="AA23" s="5" t="s">
        <v>60</v>
      </c>
      <c r="AB23" s="7">
        <f>H6</f>
        <v>1362789</v>
      </c>
      <c r="AC23" s="7">
        <f t="shared" ref="AC23:AC24" si="17">AB23/30</f>
        <v>45426.3</v>
      </c>
      <c r="AD23" s="25">
        <f>1+$J$27</f>
        <v>1.6694</v>
      </c>
      <c r="AE23" s="7">
        <f t="shared" ref="AE23:AE24" si="18">AC23*AD23</f>
        <v>75834.66522000001</v>
      </c>
      <c r="AF23" s="26">
        <v>0</v>
      </c>
      <c r="AG23" s="6">
        <f t="shared" ref="AG23:AG24" si="19">AE23*30*AF23</f>
        <v>0</v>
      </c>
    </row>
    <row r="24" spans="1:33">
      <c r="A24" s="8" t="s">
        <v>41</v>
      </c>
      <c r="B24" s="15">
        <v>0.12</v>
      </c>
      <c r="C24" s="5"/>
      <c r="D24" s="6">
        <f>D23*B24</f>
        <v>12179.76</v>
      </c>
      <c r="E24" s="13">
        <f>D24/C8</f>
        <v>1.2E-2</v>
      </c>
      <c r="G24" s="15">
        <v>0.12</v>
      </c>
      <c r="H24" s="5"/>
      <c r="I24" s="6">
        <f>I23*G24</f>
        <v>17630.915999999997</v>
      </c>
      <c r="J24" s="13">
        <f>I24/H8</f>
        <v>1.1999999999999999E-2</v>
      </c>
      <c r="L24" s="15">
        <v>0.12</v>
      </c>
      <c r="M24" s="5"/>
      <c r="N24" s="6">
        <f>N23*L24</f>
        <v>21804.624</v>
      </c>
      <c r="O24" s="13">
        <f>N24/M8</f>
        <v>1.2E-2</v>
      </c>
      <c r="Q24" s="15">
        <v>0.12</v>
      </c>
      <c r="R24" s="5"/>
      <c r="S24" s="6">
        <f>S23*Q24</f>
        <v>22894.855200000002</v>
      </c>
      <c r="T24" s="13">
        <f>S24/R8</f>
        <v>1.2E-2</v>
      </c>
      <c r="V24" s="15">
        <v>0.12</v>
      </c>
      <c r="W24" s="5"/>
      <c r="X24" s="6">
        <f>X23*V24</f>
        <v>45426.299999999996</v>
      </c>
      <c r="Y24" s="13">
        <f>X24/W8</f>
        <v>9.9999999999999985E-3</v>
      </c>
      <c r="AA24" s="5" t="s">
        <v>61</v>
      </c>
      <c r="AB24" s="7">
        <f>C5</f>
        <v>908526</v>
      </c>
      <c r="AC24" s="7">
        <f t="shared" si="17"/>
        <v>30284.2</v>
      </c>
      <c r="AD24" s="25">
        <f>1+$E$27</f>
        <v>1.6848999999999998</v>
      </c>
      <c r="AE24" s="7">
        <f t="shared" si="18"/>
        <v>51025.848579999998</v>
      </c>
      <c r="AF24" s="26">
        <v>1</v>
      </c>
      <c r="AG24" s="6">
        <f t="shared" si="19"/>
        <v>1530775.4574</v>
      </c>
    </row>
    <row r="25" spans="1:33">
      <c r="A25" s="711" t="s">
        <v>42</v>
      </c>
      <c r="B25" s="712"/>
      <c r="C25" s="18" t="s">
        <v>25</v>
      </c>
      <c r="D25" s="19" t="s">
        <v>21</v>
      </c>
      <c r="E25" s="20"/>
      <c r="G25" s="23"/>
      <c r="H25" s="18" t="s">
        <v>25</v>
      </c>
      <c r="I25" s="19" t="s">
        <v>26</v>
      </c>
      <c r="J25" s="20"/>
      <c r="L25" s="23"/>
      <c r="M25" s="18" t="s">
        <v>25</v>
      </c>
      <c r="N25" s="19" t="s">
        <v>26</v>
      </c>
      <c r="O25" s="20"/>
      <c r="Q25" s="23"/>
      <c r="R25" s="18" t="s">
        <v>25</v>
      </c>
      <c r="S25" s="19" t="s">
        <v>26</v>
      </c>
      <c r="T25" s="20"/>
      <c r="V25" s="23"/>
      <c r="W25" s="18" t="s">
        <v>25</v>
      </c>
      <c r="X25" s="19" t="s">
        <v>26</v>
      </c>
      <c r="Y25" s="20"/>
      <c r="AA25" s="701" t="s">
        <v>62</v>
      </c>
      <c r="AB25" s="702"/>
      <c r="AC25" s="702"/>
      <c r="AD25" s="702"/>
      <c r="AE25" s="702"/>
      <c r="AF25" s="703"/>
      <c r="AG25" s="6">
        <f>SUM(AG22:AG24)</f>
        <v>4650008.6879399996</v>
      </c>
    </row>
    <row r="26" spans="1:33">
      <c r="A26" s="8" t="s">
        <v>43</v>
      </c>
      <c r="B26" s="17">
        <v>15</v>
      </c>
      <c r="C26" s="5"/>
      <c r="D26" s="7">
        <f>B26*C5/360</f>
        <v>37855.25</v>
      </c>
      <c r="E26" s="13">
        <f>D26/C5</f>
        <v>4.1666666666666664E-2</v>
      </c>
      <c r="G26" s="17">
        <v>15</v>
      </c>
      <c r="H26" s="5"/>
      <c r="I26" s="7">
        <f>G26*H6/360</f>
        <v>56782.875</v>
      </c>
      <c r="J26" s="13">
        <f>I26/H6</f>
        <v>4.1666666666666664E-2</v>
      </c>
      <c r="L26" s="17">
        <v>15</v>
      </c>
      <c r="M26" s="5"/>
      <c r="N26" s="7">
        <f>L26*M6/360</f>
        <v>75710.5</v>
      </c>
      <c r="O26" s="13">
        <f>N26/M6</f>
        <v>4.1666666666666664E-2</v>
      </c>
      <c r="Q26" s="17">
        <v>15</v>
      </c>
      <c r="R26" s="5"/>
      <c r="S26" s="7">
        <f>Q26*R6/360</f>
        <v>79496.024999999994</v>
      </c>
      <c r="T26" s="13">
        <f>S26/R6</f>
        <v>4.1666666666666664E-2</v>
      </c>
      <c r="V26" s="17">
        <v>15</v>
      </c>
      <c r="W26" s="5"/>
      <c r="X26" s="7">
        <f>V26*W6/360</f>
        <v>189276.25</v>
      </c>
      <c r="Y26" s="13">
        <f>X26/W6</f>
        <v>4.1666666666666664E-2</v>
      </c>
      <c r="AA26" s="697" t="s">
        <v>63</v>
      </c>
      <c r="AB26" s="698"/>
      <c r="AC26" s="698"/>
      <c r="AD26" s="698"/>
      <c r="AE26" s="698"/>
      <c r="AF26" s="699"/>
      <c r="AG26" s="28">
        <f>AG25/30</f>
        <v>155000.28959799997</v>
      </c>
    </row>
    <row r="27" spans="1:33">
      <c r="D27" s="17" t="s">
        <v>44</v>
      </c>
      <c r="E27" s="16">
        <f>SUM(E5:E26)</f>
        <v>0.68489999999999995</v>
      </c>
      <c r="I27" s="17" t="s">
        <v>44</v>
      </c>
      <c r="J27" s="16">
        <f>SUM(J5:J26)</f>
        <v>0.66939999999999988</v>
      </c>
      <c r="N27" s="17" t="s">
        <v>44</v>
      </c>
      <c r="O27" s="16">
        <f>SUM(O5:O26)</f>
        <v>0.66279999999999994</v>
      </c>
      <c r="S27" s="17" t="s">
        <v>44</v>
      </c>
      <c r="T27" s="16">
        <f>SUM(T5:T26)</f>
        <v>0.63489999999999991</v>
      </c>
      <c r="X27" s="17" t="s">
        <v>44</v>
      </c>
      <c r="Y27" s="16">
        <f>SUM(Y5:Y26)</f>
        <v>0.6162333333333333</v>
      </c>
      <c r="AA27" s="31" t="s">
        <v>74</v>
      </c>
      <c r="AB27" s="30" t="s">
        <v>64</v>
      </c>
      <c r="AC27" s="30" t="s">
        <v>47</v>
      </c>
      <c r="AD27" s="30" t="s">
        <v>65</v>
      </c>
      <c r="AE27" s="30" t="s">
        <v>79</v>
      </c>
      <c r="AF27" s="30" t="s">
        <v>66</v>
      </c>
      <c r="AG27" s="30" t="s">
        <v>67</v>
      </c>
    </row>
    <row r="28" spans="1:33" ht="20.399999999999999">
      <c r="A28" s="21" t="s">
        <v>45</v>
      </c>
      <c r="B28" s="24" t="s">
        <v>46</v>
      </c>
      <c r="G28" s="24" t="s">
        <v>51</v>
      </c>
      <c r="L28" s="24" t="s">
        <v>53</v>
      </c>
      <c r="Q28" s="24" t="s">
        <v>55</v>
      </c>
      <c r="V28" s="24" t="s">
        <v>57</v>
      </c>
      <c r="AA28" s="5" t="s">
        <v>76</v>
      </c>
      <c r="AB28" s="7">
        <f>R6</f>
        <v>1907904.6</v>
      </c>
      <c r="AC28" s="7">
        <f>AB28/30</f>
        <v>63596.82</v>
      </c>
      <c r="AD28" s="25">
        <f>1+$T$27</f>
        <v>1.6349</v>
      </c>
      <c r="AE28" s="7">
        <f>AC28*AD28</f>
        <v>103974.441018</v>
      </c>
      <c r="AF28" s="26">
        <v>1</v>
      </c>
      <c r="AG28" s="6">
        <f>AE28*30*AF28</f>
        <v>3119233.2305399999</v>
      </c>
    </row>
    <row r="29" spans="1:33">
      <c r="A29" s="5" t="s">
        <v>47</v>
      </c>
      <c r="B29" s="7">
        <f>B5/30</f>
        <v>30284.2</v>
      </c>
      <c r="E29" s="6">
        <f>B29*(1+E27)</f>
        <v>51025.848579999998</v>
      </c>
      <c r="G29" s="7">
        <f>G6/30</f>
        <v>45426.3</v>
      </c>
      <c r="J29" s="6">
        <f>G29*(1+J27)</f>
        <v>75834.66522000001</v>
      </c>
      <c r="L29" s="7">
        <f>L6/30</f>
        <v>60568.4</v>
      </c>
      <c r="O29" s="6">
        <f>L29*(1+O27)</f>
        <v>100713.13552</v>
      </c>
      <c r="Q29" s="7">
        <f>Q6/30</f>
        <v>63596.82</v>
      </c>
      <c r="T29" s="6">
        <f>Q29*(1+T27)</f>
        <v>103974.441018</v>
      </c>
      <c r="V29" s="7">
        <f>V6/30</f>
        <v>151421</v>
      </c>
      <c r="Y29" s="6">
        <f>V29*(1+Y27)</f>
        <v>244731.66756666664</v>
      </c>
      <c r="AA29" s="5" t="s">
        <v>60</v>
      </c>
      <c r="AB29" s="7">
        <f>H6</f>
        <v>1362789</v>
      </c>
      <c r="AC29" s="7">
        <f t="shared" ref="AC29:AC30" si="20">AB29/30</f>
        <v>45426.3</v>
      </c>
      <c r="AD29" s="25">
        <f>1+$J$27</f>
        <v>1.6694</v>
      </c>
      <c r="AE29" s="7">
        <f t="shared" ref="AE29:AE30" si="21">AC29*AD29</f>
        <v>75834.66522000001</v>
      </c>
      <c r="AF29" s="26">
        <v>1</v>
      </c>
      <c r="AG29" s="6">
        <f t="shared" ref="AG29:AG30" si="22">AE29*30*AF29</f>
        <v>2275039.9566000002</v>
      </c>
    </row>
    <row r="30" spans="1:33">
      <c r="A30" s="5" t="s">
        <v>48</v>
      </c>
      <c r="B30" s="7">
        <f>B29/8</f>
        <v>3785.5250000000001</v>
      </c>
      <c r="E30" s="6">
        <f>B30*(1+E27)</f>
        <v>6378.2310724999998</v>
      </c>
      <c r="G30" s="7">
        <f>G29/8</f>
        <v>5678.2875000000004</v>
      </c>
      <c r="J30" s="6">
        <f>G30*(1+J27)</f>
        <v>9479.3331525000012</v>
      </c>
      <c r="L30" s="7">
        <f>L29/8</f>
        <v>7571.05</v>
      </c>
      <c r="O30" s="6">
        <f>L30*(1+O27)</f>
        <v>12589.14194</v>
      </c>
      <c r="Q30" s="7">
        <f>Q29/8</f>
        <v>7949.6025</v>
      </c>
      <c r="T30" s="6">
        <f>Q30*(1+T27)</f>
        <v>12996.80512725</v>
      </c>
      <c r="V30" s="7">
        <f>V29/8</f>
        <v>18927.625</v>
      </c>
      <c r="Y30" s="6">
        <f>V30*(1+Y27)</f>
        <v>30591.45844583333</v>
      </c>
      <c r="AA30" s="5" t="s">
        <v>61</v>
      </c>
      <c r="AB30" s="7">
        <f>C5</f>
        <v>908526</v>
      </c>
      <c r="AC30" s="7">
        <f t="shared" si="20"/>
        <v>30284.2</v>
      </c>
      <c r="AD30" s="25">
        <f>1+$E$27</f>
        <v>1.6848999999999998</v>
      </c>
      <c r="AE30" s="7">
        <f t="shared" si="21"/>
        <v>51025.848579999998</v>
      </c>
      <c r="AF30" s="26">
        <v>0</v>
      </c>
      <c r="AG30" s="6">
        <f t="shared" si="22"/>
        <v>0</v>
      </c>
    </row>
    <row r="31" spans="1:33">
      <c r="AA31" s="701" t="s">
        <v>62</v>
      </c>
      <c r="AB31" s="702"/>
      <c r="AC31" s="702"/>
      <c r="AD31" s="702"/>
      <c r="AE31" s="702"/>
      <c r="AF31" s="703"/>
      <c r="AG31" s="6">
        <f>SUM(AG28:AG30)</f>
        <v>5394273.1871400001</v>
      </c>
    </row>
    <row r="32" spans="1:33">
      <c r="AA32" s="697" t="s">
        <v>63</v>
      </c>
      <c r="AB32" s="698"/>
      <c r="AC32" s="698"/>
      <c r="AD32" s="698"/>
      <c r="AE32" s="698"/>
      <c r="AF32" s="699"/>
      <c r="AG32" s="28">
        <f>AG31/30</f>
        <v>179809.10623800001</v>
      </c>
    </row>
    <row r="33" spans="27:33">
      <c r="AA33" s="31" t="s">
        <v>77</v>
      </c>
      <c r="AB33" s="30" t="s">
        <v>64</v>
      </c>
      <c r="AC33" s="30" t="s">
        <v>47</v>
      </c>
      <c r="AD33" s="30" t="s">
        <v>65</v>
      </c>
      <c r="AE33" s="30" t="s">
        <v>79</v>
      </c>
      <c r="AF33" s="30" t="s">
        <v>66</v>
      </c>
      <c r="AG33" s="30" t="s">
        <v>67</v>
      </c>
    </row>
    <row r="34" spans="27:33">
      <c r="AA34" s="5" t="s">
        <v>78</v>
      </c>
      <c r="AB34" s="7">
        <f>R6*1.125</f>
        <v>2146392.6750000003</v>
      </c>
      <c r="AC34" s="7">
        <f>AB34/30</f>
        <v>71546.422500000015</v>
      </c>
      <c r="AD34" s="25">
        <f>1+$T$27</f>
        <v>1.6349</v>
      </c>
      <c r="AE34" s="7">
        <f>AC34*AD34</f>
        <v>116971.24614525003</v>
      </c>
      <c r="AF34" s="26">
        <v>1</v>
      </c>
      <c r="AG34" s="6">
        <f>AE34*30*AF34</f>
        <v>3509137.3843575008</v>
      </c>
    </row>
    <row r="35" spans="27:33">
      <c r="AA35" s="5" t="s">
        <v>60</v>
      </c>
      <c r="AB35" s="7">
        <f>H6</f>
        <v>1362789</v>
      </c>
      <c r="AC35" s="7">
        <f t="shared" ref="AC35:AC36" si="23">AB35/30</f>
        <v>45426.3</v>
      </c>
      <c r="AD35" s="25">
        <f>1+$J$27</f>
        <v>1.6694</v>
      </c>
      <c r="AE35" s="7">
        <f t="shared" ref="AE35:AE36" si="24">AC35*AD35</f>
        <v>75834.66522000001</v>
      </c>
      <c r="AF35" s="26">
        <v>1</v>
      </c>
      <c r="AG35" s="6">
        <f t="shared" ref="AG35:AG36" si="25">AE35*30*AF35</f>
        <v>2275039.9566000002</v>
      </c>
    </row>
    <row r="36" spans="27:33">
      <c r="AA36" s="5" t="s">
        <v>61</v>
      </c>
      <c r="AB36" s="7">
        <f>C5</f>
        <v>908526</v>
      </c>
      <c r="AC36" s="7">
        <f t="shared" si="23"/>
        <v>30284.2</v>
      </c>
      <c r="AD36" s="25">
        <f>1+$E$27</f>
        <v>1.6848999999999998</v>
      </c>
      <c r="AE36" s="7">
        <f t="shared" si="24"/>
        <v>51025.848579999998</v>
      </c>
      <c r="AF36" s="26">
        <v>0</v>
      </c>
      <c r="AG36" s="6">
        <f t="shared" si="25"/>
        <v>0</v>
      </c>
    </row>
    <row r="37" spans="27:33">
      <c r="AA37" s="701" t="s">
        <v>62</v>
      </c>
      <c r="AB37" s="702"/>
      <c r="AC37" s="702"/>
      <c r="AD37" s="702"/>
      <c r="AE37" s="702"/>
      <c r="AF37" s="703"/>
      <c r="AG37" s="6">
        <f>SUM(AG34:AG36)</f>
        <v>5784177.340957501</v>
      </c>
    </row>
    <row r="38" spans="27:33">
      <c r="AA38" s="697" t="s">
        <v>63</v>
      </c>
      <c r="AB38" s="698"/>
      <c r="AC38" s="698"/>
      <c r="AD38" s="698"/>
      <c r="AE38" s="698"/>
      <c r="AF38" s="699"/>
      <c r="AG38" s="28">
        <f>AG37/30</f>
        <v>192805.91136525004</v>
      </c>
    </row>
    <row r="39" spans="27:33">
      <c r="AA39" s="31" t="s">
        <v>80</v>
      </c>
      <c r="AB39" s="30" t="s">
        <v>64</v>
      </c>
      <c r="AC39" s="30" t="s">
        <v>47</v>
      </c>
      <c r="AD39" s="30" t="s">
        <v>65</v>
      </c>
      <c r="AE39" s="30" t="s">
        <v>79</v>
      </c>
      <c r="AF39" s="30" t="s">
        <v>66</v>
      </c>
      <c r="AG39" s="30" t="s">
        <v>67</v>
      </c>
    </row>
    <row r="40" spans="27:33">
      <c r="AA40" s="5" t="str">
        <f>AA4</f>
        <v>Oficial 1 Estructuras</v>
      </c>
      <c r="AB40" s="7">
        <f>AB4</f>
        <v>2098695.06</v>
      </c>
      <c r="AC40" s="7">
        <f t="shared" ref="AC40:AG40" si="26">AC4</f>
        <v>69956.502000000008</v>
      </c>
      <c r="AD40" s="25">
        <f t="shared" si="26"/>
        <v>1.6349</v>
      </c>
      <c r="AE40" s="7">
        <f t="shared" si="26"/>
        <v>114371.88511980002</v>
      </c>
      <c r="AF40" s="32">
        <f t="shared" si="26"/>
        <v>1</v>
      </c>
      <c r="AG40" s="7">
        <f t="shared" si="26"/>
        <v>3431156.5535940006</v>
      </c>
    </row>
    <row r="41" spans="27:33">
      <c r="AA41" s="5" t="str">
        <f>AA10</f>
        <v>Oficial 2 Fontanería y Urbanismo</v>
      </c>
      <c r="AB41" s="7">
        <f>AB10</f>
        <v>2050997.4450000001</v>
      </c>
      <c r="AC41" s="7">
        <f t="shared" ref="AC41:AG41" si="27">AC10</f>
        <v>68366.5815</v>
      </c>
      <c r="AD41" s="25">
        <f t="shared" si="27"/>
        <v>1.6349</v>
      </c>
      <c r="AE41" s="7">
        <f t="shared" si="27"/>
        <v>111772.52409435</v>
      </c>
      <c r="AF41" s="32">
        <f t="shared" si="27"/>
        <v>1</v>
      </c>
      <c r="AG41" s="7">
        <f t="shared" si="27"/>
        <v>3353175.7228305</v>
      </c>
    </row>
    <row r="42" spans="27:33">
      <c r="AA42" s="5" t="str">
        <f>AA16</f>
        <v>Oficial 3 Eléctrico</v>
      </c>
      <c r="AB42" s="7">
        <f>AB16</f>
        <v>2050997.4450000001</v>
      </c>
      <c r="AC42" s="7">
        <f t="shared" ref="AC42:AG42" si="28">AC16</f>
        <v>68366.5815</v>
      </c>
      <c r="AD42" s="25">
        <f t="shared" si="28"/>
        <v>1.6349</v>
      </c>
      <c r="AE42" s="7">
        <f t="shared" si="28"/>
        <v>111772.52409435</v>
      </c>
      <c r="AF42" s="32">
        <f t="shared" si="28"/>
        <v>1</v>
      </c>
      <c r="AG42" s="7">
        <f t="shared" si="28"/>
        <v>3353175.7228305</v>
      </c>
    </row>
    <row r="43" spans="27:33">
      <c r="AA43" s="5" t="str">
        <f>AA22</f>
        <v>Oficial 4 (Cerramientos, Act. Sencillas)</v>
      </c>
      <c r="AB43" s="7">
        <f>AB22</f>
        <v>1907904.6</v>
      </c>
      <c r="AC43" s="7">
        <f t="shared" ref="AC43:AG43" si="29">AC22</f>
        <v>63596.82</v>
      </c>
      <c r="AD43" s="25">
        <f t="shared" si="29"/>
        <v>1.6349</v>
      </c>
      <c r="AE43" s="7">
        <f t="shared" si="29"/>
        <v>103974.441018</v>
      </c>
      <c r="AF43" s="32">
        <f t="shared" si="29"/>
        <v>1</v>
      </c>
      <c r="AG43" s="7">
        <f t="shared" si="29"/>
        <v>3119233.2305399999</v>
      </c>
    </row>
    <row r="44" spans="27:33">
      <c r="AA44" s="5" t="str">
        <f>AA28</f>
        <v>Oficial 5 (Mampostería)</v>
      </c>
      <c r="AB44" s="7">
        <f>AB28</f>
        <v>1907904.6</v>
      </c>
      <c r="AC44" s="7">
        <f t="shared" ref="AC44:AG44" si="30">AC28</f>
        <v>63596.82</v>
      </c>
      <c r="AD44" s="25">
        <f t="shared" si="30"/>
        <v>1.6349</v>
      </c>
      <c r="AE44" s="7">
        <f t="shared" si="30"/>
        <v>103974.441018</v>
      </c>
      <c r="AF44" s="32">
        <f t="shared" si="30"/>
        <v>1</v>
      </c>
      <c r="AG44" s="7">
        <f t="shared" si="30"/>
        <v>3119233.2305399999</v>
      </c>
    </row>
    <row r="45" spans="27:33">
      <c r="AA45" s="5" t="str">
        <f>AA34</f>
        <v>Oficial 6 (Enchapes, acabados, carpintería)</v>
      </c>
      <c r="AB45" s="7">
        <f>AB34</f>
        <v>2146392.6750000003</v>
      </c>
      <c r="AC45" s="7">
        <f t="shared" ref="AC45:AG45" si="31">AC34</f>
        <v>71546.422500000015</v>
      </c>
      <c r="AD45" s="25">
        <f t="shared" si="31"/>
        <v>1.6349</v>
      </c>
      <c r="AE45" s="7">
        <f t="shared" si="31"/>
        <v>116971.24614525003</v>
      </c>
      <c r="AF45" s="32">
        <f t="shared" si="31"/>
        <v>1</v>
      </c>
      <c r="AG45" s="7">
        <f t="shared" si="31"/>
        <v>3509137.3843575008</v>
      </c>
    </row>
    <row r="46" spans="27:33">
      <c r="AA46" s="5" t="str">
        <f>G28</f>
        <v>AYUDANTE ENTENDIDO</v>
      </c>
      <c r="AB46" s="7">
        <f>AB5</f>
        <v>1362789</v>
      </c>
      <c r="AC46" s="7">
        <f t="shared" ref="AC46:AG46" si="32">AC5</f>
        <v>45426.3</v>
      </c>
      <c r="AD46" s="25">
        <f t="shared" si="32"/>
        <v>1.6694</v>
      </c>
      <c r="AE46" s="7">
        <f t="shared" si="32"/>
        <v>75834.66522000001</v>
      </c>
      <c r="AF46" s="32">
        <f t="shared" si="32"/>
        <v>1</v>
      </c>
      <c r="AG46" s="7">
        <f t="shared" si="32"/>
        <v>2275039.9566000002</v>
      </c>
    </row>
    <row r="47" spans="27:33">
      <c r="AA47" s="5" t="str">
        <f>B28</f>
        <v>AYUDANTE RASO</v>
      </c>
      <c r="AB47" s="7">
        <f>AB12</f>
        <v>908526</v>
      </c>
      <c r="AC47" s="7">
        <f t="shared" ref="AC47:AG47" si="33">AC12</f>
        <v>30284.2</v>
      </c>
      <c r="AD47" s="25">
        <f t="shared" si="33"/>
        <v>1.6848999999999998</v>
      </c>
      <c r="AE47" s="7">
        <f t="shared" si="33"/>
        <v>51025.848579999998</v>
      </c>
      <c r="AF47" s="32">
        <f t="shared" si="33"/>
        <v>1</v>
      </c>
      <c r="AG47" s="7">
        <f t="shared" si="33"/>
        <v>1530775.4574</v>
      </c>
    </row>
    <row r="48" spans="27:33">
      <c r="AA48" s="5" t="str">
        <f>AA3</f>
        <v>CUADRILLA 1. ESTRUCTURAS</v>
      </c>
      <c r="AB48" s="5"/>
      <c r="AC48" s="5"/>
      <c r="AD48" s="5"/>
      <c r="AE48" s="7">
        <f>AG8</f>
        <v>190206.55033980001</v>
      </c>
      <c r="AF48" s="5"/>
      <c r="AG48" s="5"/>
    </row>
    <row r="49" spans="27:33" ht="28.8">
      <c r="AA49" s="22" t="str">
        <f>AA9</f>
        <v>CUADRILLA 2. FONTANERÍA Y URBANISMO, ESTRUCTURA METÁLICA</v>
      </c>
      <c r="AB49" s="5"/>
      <c r="AC49" s="5"/>
      <c r="AD49" s="5"/>
      <c r="AE49" s="7">
        <f>AG14</f>
        <v>162798.37267435002</v>
      </c>
      <c r="AF49" s="5"/>
      <c r="AG49" s="5"/>
    </row>
    <row r="50" spans="27:33">
      <c r="AA50" s="5" t="str">
        <f>AA15</f>
        <v>CUADRILLA 3. ELÉCTRICA</v>
      </c>
      <c r="AB50" s="5"/>
      <c r="AC50" s="5"/>
      <c r="AD50" s="5"/>
      <c r="AE50" s="7">
        <f>AG20</f>
        <v>187607.18931434999</v>
      </c>
      <c r="AF50" s="5"/>
      <c r="AG50" s="5"/>
    </row>
    <row r="51" spans="27:33" ht="28.8">
      <c r="AA51" s="22" t="str">
        <f>AA21</f>
        <v>CUADRILLA 4. OBRA NEGRA (Cerramientos, morteros, colocación grouting)</v>
      </c>
      <c r="AB51" s="5"/>
      <c r="AC51" s="5"/>
      <c r="AD51" s="5"/>
      <c r="AE51" s="7">
        <f>AG26</f>
        <v>155000.28959799997</v>
      </c>
      <c r="AF51" s="5"/>
      <c r="AG51" s="5"/>
    </row>
    <row r="52" spans="27:33">
      <c r="AA52" s="5" t="str">
        <f>AA27</f>
        <v>CUADRILLA 5. MAMPOSTERÍA</v>
      </c>
      <c r="AB52" s="5"/>
      <c r="AC52" s="5"/>
      <c r="AD52" s="5"/>
      <c r="AE52" s="7">
        <f>AG32</f>
        <v>179809.10623800001</v>
      </c>
      <c r="AF52" s="5"/>
      <c r="AG52" s="5"/>
    </row>
    <row r="53" spans="27:33">
      <c r="AA53" s="5" t="str">
        <f>AA33</f>
        <v>CUADRILLA 6. OBRA BLANCA</v>
      </c>
      <c r="AB53" s="5"/>
      <c r="AC53" s="5"/>
      <c r="AD53" s="5"/>
      <c r="AE53" s="7">
        <f>AG38</f>
        <v>192805.91136525004</v>
      </c>
      <c r="AF53" s="5"/>
      <c r="AG53" s="5"/>
    </row>
  </sheetData>
  <mergeCells count="40">
    <mergeCell ref="A13:B13"/>
    <mergeCell ref="A17:B17"/>
    <mergeCell ref="A21:B21"/>
    <mergeCell ref="A25:B25"/>
    <mergeCell ref="G3:J3"/>
    <mergeCell ref="G4:J4"/>
    <mergeCell ref="J5:J8"/>
    <mergeCell ref="J10:J12"/>
    <mergeCell ref="A4:E4"/>
    <mergeCell ref="E5:E8"/>
    <mergeCell ref="A3:E3"/>
    <mergeCell ref="A9:B9"/>
    <mergeCell ref="A12:C12"/>
    <mergeCell ref="E10:E12"/>
    <mergeCell ref="Y5:Y8"/>
    <mergeCell ref="Y10:Y12"/>
    <mergeCell ref="L3:O3"/>
    <mergeCell ref="L4:O4"/>
    <mergeCell ref="O5:O8"/>
    <mergeCell ref="O10:O12"/>
    <mergeCell ref="Q3:T3"/>
    <mergeCell ref="Q4:T4"/>
    <mergeCell ref="T5:T8"/>
    <mergeCell ref="T10:T12"/>
    <mergeCell ref="AA38:AF38"/>
    <mergeCell ref="A1:AG1"/>
    <mergeCell ref="AA20:AF20"/>
    <mergeCell ref="AA25:AF25"/>
    <mergeCell ref="AA26:AF26"/>
    <mergeCell ref="AA31:AF31"/>
    <mergeCell ref="AA32:AF32"/>
    <mergeCell ref="AA37:AF37"/>
    <mergeCell ref="AA2:AG2"/>
    <mergeCell ref="AA7:AF7"/>
    <mergeCell ref="AA8:AF8"/>
    <mergeCell ref="AA13:AF13"/>
    <mergeCell ref="AA14:AF14"/>
    <mergeCell ref="AA19:AF19"/>
    <mergeCell ref="V3:Y3"/>
    <mergeCell ref="V4:Y4"/>
  </mergeCell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4</vt:i4>
      </vt:variant>
    </vt:vector>
  </HeadingPairs>
  <TitlesOfParts>
    <vt:vector size="17" baseType="lpstr">
      <vt:lpstr>PRESUPUESTO</vt:lpstr>
      <vt:lpstr>CANTIDADES DE OBRA</vt:lpstr>
      <vt:lpstr>LISTA DE BENEFICIARIOS</vt:lpstr>
      <vt:lpstr>COSTOS ADMINISTRACIÓN</vt:lpstr>
      <vt:lpstr>APU</vt:lpstr>
      <vt:lpstr>SUBANÁLISIS</vt:lpstr>
      <vt:lpstr>MATERIALES</vt:lpstr>
      <vt:lpstr>COSTO SUPERVISIÓN</vt:lpstr>
      <vt:lpstr>BASE CALCULO FM</vt:lpstr>
      <vt:lpstr>INTERVENTORIA</vt:lpstr>
      <vt:lpstr>INVERSIÓN AMBIENTAL</vt:lpstr>
      <vt:lpstr>GASTOS VARIOS SUPERVISIÓN</vt:lpstr>
      <vt:lpstr>PRESTACIONES SOCIALES</vt:lpstr>
      <vt:lpstr>RC_COL_AY_APU</vt:lpstr>
      <vt:lpstr>RC_COL_BA_APU</vt:lpstr>
      <vt:lpstr>RC_COL_BB_APU</vt:lpstr>
      <vt:lpstr>RC_COL_R_APU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2021-07-29T21:31:43Z</cp:lastPrinted>
  <dcterms:created xsi:type="dcterms:W3CDTF">2021-05-19T14:40:35Z</dcterms:created>
  <dcterms:modified xsi:type="dcterms:W3CDTF">2022-02-11T20:12:42Z</dcterms:modified>
</cp:coreProperties>
</file>